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15480" windowHeight="11370" firstSheet="1" activeTab="2"/>
  </bookViews>
  <sheets>
    <sheet name="FY 2014" sheetId="3" r:id="rId1"/>
    <sheet name="FY 2015" sheetId="1" r:id="rId2"/>
    <sheet name="Lookup" sheetId="5" r:id="rId3"/>
    <sheet name="Categories" sheetId="2" r:id="rId4"/>
    <sheet name="SPED" sheetId="4" r:id="rId5"/>
    <sheet name="Integration 2014" sheetId="6" r:id="rId6"/>
    <sheet name="Integration 2015" sheetId="7" r:id="rId7"/>
  </sheets>
  <externalReferences>
    <externalReference r:id="rId8"/>
    <externalReference r:id="rId9"/>
  </externalReferences>
  <definedNames>
    <definedName name="Dnumber">Lookup!$A$1</definedName>
    <definedName name="_xlnm.Print_Area" localSheetId="3">Categories!$A$1:$I$45</definedName>
    <definedName name="_xlnm.Print_Area" localSheetId="0">'FY 2014'!$A$12:$S$560</definedName>
    <definedName name="_xlnm.Print_Area" localSheetId="1">'FY 2015'!$A$12:$S$570</definedName>
    <definedName name="_xlnm.Print_Area" localSheetId="2">Lookup!$A$9:$L$94</definedName>
    <definedName name="_xlnm.Print_Area" localSheetId="4">SPED!$B$1:$O$564</definedName>
    <definedName name="_xlnm.Print_Titles" localSheetId="0">'FY 2014'!$1:$11</definedName>
    <definedName name="_xlnm.Print_Titles" localSheetId="1">'FY 2015'!$1:$11</definedName>
    <definedName name="_xlnm.Print_Titles" localSheetId="5">'Integration 2014'!$3:$10</definedName>
    <definedName name="_xlnm.Print_Titles" localSheetId="6">'Integration 2015'!$3:$10</definedName>
    <definedName name="_xlnm.Print_Titles" localSheetId="2">Lookup!$3:$8</definedName>
    <definedName name="_xlnm.Print_Titles" localSheetId="4">SPED!$1:$5</definedName>
  </definedNames>
  <calcPr calcId="145621"/>
</workbook>
</file>

<file path=xl/calcChain.xml><?xml version="1.0" encoding="utf-8"?>
<calcChain xmlns="http://schemas.openxmlformats.org/spreadsheetml/2006/main">
  <c r="L349" i="7" l="1"/>
  <c r="O349" i="7" s="1"/>
  <c r="K349" i="7"/>
  <c r="J349" i="7"/>
  <c r="H349" i="7"/>
  <c r="I349" i="7" s="1"/>
  <c r="K348" i="7"/>
  <c r="J348" i="7"/>
  <c r="I348" i="7"/>
  <c r="L348" i="7" s="1"/>
  <c r="H348" i="7"/>
  <c r="L347" i="7"/>
  <c r="O347" i="7" s="1"/>
  <c r="K347" i="7"/>
  <c r="J347" i="7"/>
  <c r="H347" i="7"/>
  <c r="I347" i="7" s="1"/>
  <c r="K346" i="7"/>
  <c r="J346" i="7"/>
  <c r="I346" i="7"/>
  <c r="L346" i="7" s="1"/>
  <c r="H346" i="7"/>
  <c r="K345" i="7"/>
  <c r="J345" i="7"/>
  <c r="H345" i="7"/>
  <c r="I345" i="7" s="1"/>
  <c r="L345" i="7" s="1"/>
  <c r="K344" i="7"/>
  <c r="J344" i="7"/>
  <c r="H344" i="7"/>
  <c r="I344" i="7" s="1"/>
  <c r="L344" i="7" s="1"/>
  <c r="K343" i="7"/>
  <c r="J343" i="7"/>
  <c r="H343" i="7"/>
  <c r="I343" i="7" s="1"/>
  <c r="L343" i="7" s="1"/>
  <c r="K342" i="7"/>
  <c r="J342" i="7"/>
  <c r="I342" i="7"/>
  <c r="L342" i="7" s="1"/>
  <c r="H342" i="7"/>
  <c r="K341" i="7"/>
  <c r="J341" i="7"/>
  <c r="H341" i="7"/>
  <c r="I341" i="7" s="1"/>
  <c r="L341" i="7" s="1"/>
  <c r="K340" i="7"/>
  <c r="J340" i="7"/>
  <c r="H340" i="7"/>
  <c r="I340" i="7" s="1"/>
  <c r="L340" i="7" s="1"/>
  <c r="L339" i="7"/>
  <c r="O339" i="7" s="1"/>
  <c r="K339" i="7"/>
  <c r="J339" i="7"/>
  <c r="H339" i="7"/>
  <c r="I339" i="7" s="1"/>
  <c r="M338" i="7"/>
  <c r="N338" i="7" s="1"/>
  <c r="L338" i="7"/>
  <c r="O338" i="7" s="1"/>
  <c r="K338" i="7"/>
  <c r="J338" i="7"/>
  <c r="I338" i="7"/>
  <c r="H338" i="7"/>
  <c r="K337" i="7"/>
  <c r="J337" i="7"/>
  <c r="H337" i="7"/>
  <c r="I337" i="7" s="1"/>
  <c r="L337" i="7" s="1"/>
  <c r="M336" i="7"/>
  <c r="N336" i="7" s="1"/>
  <c r="L336" i="7"/>
  <c r="O336" i="7" s="1"/>
  <c r="K336" i="7"/>
  <c r="J336" i="7"/>
  <c r="I336" i="7"/>
  <c r="H336" i="7"/>
  <c r="L335" i="7"/>
  <c r="O335" i="7" s="1"/>
  <c r="K335" i="7"/>
  <c r="J335" i="7"/>
  <c r="H335" i="7"/>
  <c r="I335" i="7" s="1"/>
  <c r="L334" i="7"/>
  <c r="O334" i="7" s="1"/>
  <c r="K334" i="7"/>
  <c r="J334" i="7"/>
  <c r="H334" i="7"/>
  <c r="I334" i="7" s="1"/>
  <c r="L333" i="7"/>
  <c r="O333" i="7" s="1"/>
  <c r="K333" i="7"/>
  <c r="J333" i="7"/>
  <c r="H333" i="7"/>
  <c r="I333" i="7" s="1"/>
  <c r="M332" i="7"/>
  <c r="N332" i="7" s="1"/>
  <c r="L332" i="7"/>
  <c r="O332" i="7" s="1"/>
  <c r="K332" i="7"/>
  <c r="J332" i="7"/>
  <c r="I332" i="7"/>
  <c r="H332" i="7"/>
  <c r="L331" i="7"/>
  <c r="O331" i="7" s="1"/>
  <c r="K331" i="7"/>
  <c r="J331" i="7"/>
  <c r="H331" i="7"/>
  <c r="I331" i="7" s="1"/>
  <c r="K330" i="7"/>
  <c r="J330" i="7"/>
  <c r="I330" i="7"/>
  <c r="L330" i="7" s="1"/>
  <c r="H330" i="7"/>
  <c r="K329" i="7"/>
  <c r="J329" i="7"/>
  <c r="H329" i="7"/>
  <c r="I329" i="7" s="1"/>
  <c r="L329" i="7" s="1"/>
  <c r="K328" i="7"/>
  <c r="J328" i="7"/>
  <c r="H328" i="7"/>
  <c r="I328" i="7" s="1"/>
  <c r="L328" i="7" s="1"/>
  <c r="K327" i="7"/>
  <c r="J327" i="7"/>
  <c r="H327" i="7"/>
  <c r="I327" i="7" s="1"/>
  <c r="L327" i="7" s="1"/>
  <c r="L326" i="7"/>
  <c r="O326" i="7" s="1"/>
  <c r="K326" i="7"/>
  <c r="J326" i="7"/>
  <c r="H326" i="7"/>
  <c r="I326" i="7" s="1"/>
  <c r="L325" i="7"/>
  <c r="O325" i="7" s="1"/>
  <c r="K325" i="7"/>
  <c r="J325" i="7"/>
  <c r="H325" i="7"/>
  <c r="I325" i="7" s="1"/>
  <c r="M324" i="7"/>
  <c r="N324" i="7" s="1"/>
  <c r="L324" i="7"/>
  <c r="O324" i="7" s="1"/>
  <c r="K324" i="7"/>
  <c r="J324" i="7"/>
  <c r="I324" i="7"/>
  <c r="H324" i="7"/>
  <c r="L323" i="7"/>
  <c r="K323" i="7"/>
  <c r="J323" i="7"/>
  <c r="H323" i="7"/>
  <c r="I323" i="7" s="1"/>
  <c r="L322" i="7"/>
  <c r="O322" i="7" s="1"/>
  <c r="K322" i="7"/>
  <c r="J322" i="7"/>
  <c r="H322" i="7"/>
  <c r="I322" i="7" s="1"/>
  <c r="L321" i="7"/>
  <c r="K321" i="7"/>
  <c r="J321" i="7"/>
  <c r="H321" i="7"/>
  <c r="I321" i="7" s="1"/>
  <c r="K320" i="7"/>
  <c r="J320" i="7"/>
  <c r="H320" i="7"/>
  <c r="I320" i="7" s="1"/>
  <c r="L320" i="7" s="1"/>
  <c r="O320" i="7" s="1"/>
  <c r="L319" i="7"/>
  <c r="K319" i="7"/>
  <c r="J319" i="7"/>
  <c r="H319" i="7"/>
  <c r="I319" i="7" s="1"/>
  <c r="K318" i="7"/>
  <c r="J318" i="7"/>
  <c r="H318" i="7"/>
  <c r="I318" i="7" s="1"/>
  <c r="L318" i="7" s="1"/>
  <c r="L317" i="7"/>
  <c r="O317" i="7" s="1"/>
  <c r="K317" i="7"/>
  <c r="J317" i="7"/>
  <c r="H317" i="7"/>
  <c r="I317" i="7" s="1"/>
  <c r="K316" i="7"/>
  <c r="J316" i="7"/>
  <c r="H316" i="7"/>
  <c r="I316" i="7" s="1"/>
  <c r="L316" i="7" s="1"/>
  <c r="L315" i="7"/>
  <c r="O315" i="7" s="1"/>
  <c r="K315" i="7"/>
  <c r="J315" i="7"/>
  <c r="H315" i="7"/>
  <c r="I315" i="7" s="1"/>
  <c r="K314" i="7"/>
  <c r="J314" i="7"/>
  <c r="H314" i="7"/>
  <c r="I314" i="7" s="1"/>
  <c r="L314" i="7" s="1"/>
  <c r="K313" i="7"/>
  <c r="J313" i="7"/>
  <c r="H313" i="7"/>
  <c r="I313" i="7" s="1"/>
  <c r="L313" i="7" s="1"/>
  <c r="L312" i="7"/>
  <c r="O312" i="7" s="1"/>
  <c r="K312" i="7"/>
  <c r="J312" i="7"/>
  <c r="H312" i="7"/>
  <c r="I312" i="7" s="1"/>
  <c r="L311" i="7"/>
  <c r="O311" i="7" s="1"/>
  <c r="K311" i="7"/>
  <c r="J311" i="7"/>
  <c r="H311" i="7"/>
  <c r="I311" i="7" s="1"/>
  <c r="M310" i="7"/>
  <c r="N310" i="7" s="1"/>
  <c r="L310" i="7"/>
  <c r="O310" i="7" s="1"/>
  <c r="K310" i="7"/>
  <c r="J310" i="7"/>
  <c r="I310" i="7"/>
  <c r="H310" i="7"/>
  <c r="L309" i="7"/>
  <c r="O309" i="7" s="1"/>
  <c r="K309" i="7"/>
  <c r="J309" i="7"/>
  <c r="H309" i="7"/>
  <c r="I309" i="7" s="1"/>
  <c r="K308" i="7"/>
  <c r="J308" i="7"/>
  <c r="I308" i="7"/>
  <c r="L308" i="7" s="1"/>
  <c r="H308" i="7"/>
  <c r="L307" i="7"/>
  <c r="O307" i="7" s="1"/>
  <c r="K307" i="7"/>
  <c r="J307" i="7"/>
  <c r="H307" i="7"/>
  <c r="I307" i="7" s="1"/>
  <c r="L306" i="7"/>
  <c r="O306" i="7" s="1"/>
  <c r="K306" i="7"/>
  <c r="J306" i="7"/>
  <c r="H306" i="7"/>
  <c r="I306" i="7" s="1"/>
  <c r="K305" i="7"/>
  <c r="J305" i="7"/>
  <c r="H305" i="7"/>
  <c r="I305" i="7" s="1"/>
  <c r="L305" i="7" s="1"/>
  <c r="L304" i="7"/>
  <c r="O304" i="7" s="1"/>
  <c r="K304" i="7"/>
  <c r="J304" i="7"/>
  <c r="H304" i="7"/>
  <c r="I304" i="7" s="1"/>
  <c r="K303" i="7"/>
  <c r="J303" i="7"/>
  <c r="H303" i="7"/>
  <c r="I303" i="7" s="1"/>
  <c r="L303" i="7" s="1"/>
  <c r="L302" i="7"/>
  <c r="O302" i="7" s="1"/>
  <c r="K302" i="7"/>
  <c r="J302" i="7"/>
  <c r="H302" i="7"/>
  <c r="I302" i="7" s="1"/>
  <c r="L301" i="7"/>
  <c r="O301" i="7" s="1"/>
  <c r="K301" i="7"/>
  <c r="J301" i="7"/>
  <c r="H301" i="7"/>
  <c r="I301" i="7" s="1"/>
  <c r="M300" i="7"/>
  <c r="N300" i="7" s="1"/>
  <c r="L300" i="7"/>
  <c r="O300" i="7" s="1"/>
  <c r="K300" i="7"/>
  <c r="J300" i="7"/>
  <c r="I300" i="7"/>
  <c r="H300" i="7"/>
  <c r="L299" i="7"/>
  <c r="O299" i="7" s="1"/>
  <c r="K299" i="7"/>
  <c r="J299" i="7"/>
  <c r="H299" i="7"/>
  <c r="I299" i="7" s="1"/>
  <c r="L298" i="7"/>
  <c r="O298" i="7" s="1"/>
  <c r="K298" i="7"/>
  <c r="J298" i="7"/>
  <c r="H298" i="7"/>
  <c r="I298" i="7" s="1"/>
  <c r="K297" i="7"/>
  <c r="J297" i="7"/>
  <c r="H297" i="7"/>
  <c r="I297" i="7" s="1"/>
  <c r="L297" i="7" s="1"/>
  <c r="L296" i="7"/>
  <c r="O296" i="7" s="1"/>
  <c r="K296" i="7"/>
  <c r="J296" i="7"/>
  <c r="H296" i="7"/>
  <c r="I296" i="7" s="1"/>
  <c r="K295" i="7"/>
  <c r="J295" i="7"/>
  <c r="H295" i="7"/>
  <c r="I295" i="7" s="1"/>
  <c r="L295" i="7" s="1"/>
  <c r="K294" i="7"/>
  <c r="J294" i="7"/>
  <c r="I294" i="7"/>
  <c r="L294" i="7" s="1"/>
  <c r="H294" i="7"/>
  <c r="L293" i="7"/>
  <c r="O293" i="7" s="1"/>
  <c r="K293" i="7"/>
  <c r="J293" i="7"/>
  <c r="H293" i="7"/>
  <c r="I293" i="7" s="1"/>
  <c r="L292" i="7"/>
  <c r="O292" i="7" s="1"/>
  <c r="K292" i="7"/>
  <c r="J292" i="7"/>
  <c r="H292" i="7"/>
  <c r="I292" i="7" s="1"/>
  <c r="L291" i="7"/>
  <c r="O291" i="7" s="1"/>
  <c r="K291" i="7"/>
  <c r="J291" i="7"/>
  <c r="H291" i="7"/>
  <c r="I291" i="7" s="1"/>
  <c r="M290" i="7"/>
  <c r="N290" i="7" s="1"/>
  <c r="L290" i="7"/>
  <c r="O290" i="7" s="1"/>
  <c r="K290" i="7"/>
  <c r="J290" i="7"/>
  <c r="I290" i="7"/>
  <c r="H290" i="7"/>
  <c r="L289" i="7"/>
  <c r="O289" i="7" s="1"/>
  <c r="K289" i="7"/>
  <c r="J289" i="7"/>
  <c r="H289" i="7"/>
  <c r="I289" i="7" s="1"/>
  <c r="L288" i="7"/>
  <c r="O288" i="7" s="1"/>
  <c r="K288" i="7"/>
  <c r="J288" i="7"/>
  <c r="H288" i="7"/>
  <c r="I288" i="7" s="1"/>
  <c r="K287" i="7"/>
  <c r="J287" i="7"/>
  <c r="H287" i="7"/>
  <c r="I287" i="7" s="1"/>
  <c r="L287" i="7" s="1"/>
  <c r="L286" i="7"/>
  <c r="O286" i="7" s="1"/>
  <c r="K286" i="7"/>
  <c r="J286" i="7"/>
  <c r="H286" i="7"/>
  <c r="I286" i="7" s="1"/>
  <c r="L285" i="7"/>
  <c r="K285" i="7"/>
  <c r="J285" i="7"/>
  <c r="H285" i="7"/>
  <c r="I285" i="7" s="1"/>
  <c r="K284" i="7"/>
  <c r="J284" i="7"/>
  <c r="H284" i="7"/>
  <c r="I284" i="7" s="1"/>
  <c r="L284" i="7" s="1"/>
  <c r="O284" i="7" s="1"/>
  <c r="L283" i="7"/>
  <c r="K283" i="7"/>
  <c r="J283" i="7"/>
  <c r="H283" i="7"/>
  <c r="I283" i="7" s="1"/>
  <c r="M282" i="7"/>
  <c r="N282" i="7" s="1"/>
  <c r="L282" i="7"/>
  <c r="O282" i="7" s="1"/>
  <c r="K282" i="7"/>
  <c r="J282" i="7"/>
  <c r="I282" i="7"/>
  <c r="H282" i="7"/>
  <c r="K281" i="7"/>
  <c r="J281" i="7"/>
  <c r="H281" i="7"/>
  <c r="I281" i="7" s="1"/>
  <c r="L281" i="7" s="1"/>
  <c r="M280" i="7"/>
  <c r="N280" i="7" s="1"/>
  <c r="L280" i="7"/>
  <c r="O280" i="7" s="1"/>
  <c r="K280" i="7"/>
  <c r="J280" i="7"/>
  <c r="I280" i="7"/>
  <c r="H280" i="7"/>
  <c r="L279" i="7"/>
  <c r="K279" i="7"/>
  <c r="J279" i="7"/>
  <c r="H279" i="7"/>
  <c r="I279" i="7" s="1"/>
  <c r="L278" i="7"/>
  <c r="O278" i="7" s="1"/>
  <c r="K278" i="7"/>
  <c r="J278" i="7"/>
  <c r="H278" i="7"/>
  <c r="I278" i="7" s="1"/>
  <c r="K277" i="7"/>
  <c r="J277" i="7"/>
  <c r="H277" i="7"/>
  <c r="I277" i="7" s="1"/>
  <c r="L277" i="7" s="1"/>
  <c r="L276" i="7"/>
  <c r="O276" i="7" s="1"/>
  <c r="K276" i="7"/>
  <c r="J276" i="7"/>
  <c r="H276" i="7"/>
  <c r="I276" i="7" s="1"/>
  <c r="K275" i="7"/>
  <c r="J275" i="7"/>
  <c r="L275" i="7" s="1"/>
  <c r="H275" i="7"/>
  <c r="I275" i="7" s="1"/>
  <c r="L274" i="7"/>
  <c r="O274" i="7" s="1"/>
  <c r="K274" i="7"/>
  <c r="J274" i="7"/>
  <c r="H274" i="7"/>
  <c r="I274" i="7" s="1"/>
  <c r="L273" i="7"/>
  <c r="K273" i="7"/>
  <c r="J273" i="7"/>
  <c r="H273" i="7"/>
  <c r="I273" i="7" s="1"/>
  <c r="M272" i="7"/>
  <c r="N272" i="7" s="1"/>
  <c r="L272" i="7"/>
  <c r="O272" i="7" s="1"/>
  <c r="K272" i="7"/>
  <c r="J272" i="7"/>
  <c r="I272" i="7"/>
  <c r="H272" i="7"/>
  <c r="K271" i="7"/>
  <c r="J271" i="7"/>
  <c r="H271" i="7"/>
  <c r="I271" i="7" s="1"/>
  <c r="K270" i="7"/>
  <c r="J270" i="7"/>
  <c r="H270" i="7"/>
  <c r="I270" i="7" s="1"/>
  <c r="L270" i="7" s="1"/>
  <c r="O270" i="7" s="1"/>
  <c r="L269" i="7"/>
  <c r="K269" i="7"/>
  <c r="J269" i="7"/>
  <c r="H269" i="7"/>
  <c r="I269" i="7" s="1"/>
  <c r="M268" i="7"/>
  <c r="N268" i="7" s="1"/>
  <c r="L268" i="7"/>
  <c r="O268" i="7" s="1"/>
  <c r="K268" i="7"/>
  <c r="J268" i="7"/>
  <c r="I268" i="7"/>
  <c r="H268" i="7"/>
  <c r="L267" i="7"/>
  <c r="K267" i="7"/>
  <c r="J267" i="7"/>
  <c r="H267" i="7"/>
  <c r="I267" i="7" s="1"/>
  <c r="L266" i="7"/>
  <c r="O266" i="7" s="1"/>
  <c r="K266" i="7"/>
  <c r="J266" i="7"/>
  <c r="H266" i="7"/>
  <c r="I266" i="7" s="1"/>
  <c r="L265" i="7"/>
  <c r="K265" i="7"/>
  <c r="J265" i="7"/>
  <c r="H265" i="7"/>
  <c r="I265" i="7" s="1"/>
  <c r="M264" i="7"/>
  <c r="N264" i="7" s="1"/>
  <c r="L264" i="7"/>
  <c r="O264" i="7" s="1"/>
  <c r="K264" i="7"/>
  <c r="J264" i="7"/>
  <c r="I264" i="7"/>
  <c r="H264" i="7"/>
  <c r="K263" i="7"/>
  <c r="J263" i="7"/>
  <c r="H263" i="7"/>
  <c r="I263" i="7" s="1"/>
  <c r="L263" i="7" s="1"/>
  <c r="K262" i="7"/>
  <c r="J262" i="7"/>
  <c r="I262" i="7"/>
  <c r="L262" i="7" s="1"/>
  <c r="O262" i="7" s="1"/>
  <c r="H262" i="7"/>
  <c r="K261" i="7"/>
  <c r="J261" i="7"/>
  <c r="H261" i="7"/>
  <c r="I261" i="7" s="1"/>
  <c r="L261" i="7" s="1"/>
  <c r="K260" i="7"/>
  <c r="J260" i="7"/>
  <c r="I260" i="7"/>
  <c r="L260" i="7" s="1"/>
  <c r="O260" i="7" s="1"/>
  <c r="H260" i="7"/>
  <c r="K259" i="7"/>
  <c r="J259" i="7"/>
  <c r="H259" i="7"/>
  <c r="I259" i="7" s="1"/>
  <c r="L259" i="7" s="1"/>
  <c r="K258" i="7"/>
  <c r="J258" i="7"/>
  <c r="H258" i="7"/>
  <c r="I258" i="7" s="1"/>
  <c r="L258" i="7" s="1"/>
  <c r="M258" i="7" s="1"/>
  <c r="N258" i="7" s="1"/>
  <c r="K257" i="7"/>
  <c r="J257" i="7"/>
  <c r="H257" i="7"/>
  <c r="I257" i="7" s="1"/>
  <c r="L257" i="7" s="1"/>
  <c r="L256" i="7"/>
  <c r="O256" i="7" s="1"/>
  <c r="K256" i="7"/>
  <c r="J256" i="7"/>
  <c r="H256" i="7"/>
  <c r="I256" i="7" s="1"/>
  <c r="L255" i="7"/>
  <c r="O255" i="7" s="1"/>
  <c r="K255" i="7"/>
  <c r="J255" i="7"/>
  <c r="H255" i="7"/>
  <c r="I255" i="7" s="1"/>
  <c r="M254" i="7"/>
  <c r="N254" i="7" s="1"/>
  <c r="L254" i="7"/>
  <c r="O254" i="7" s="1"/>
  <c r="K254" i="7"/>
  <c r="J254" i="7"/>
  <c r="I254" i="7"/>
  <c r="H254" i="7"/>
  <c r="L253" i="7"/>
  <c r="O253" i="7" s="1"/>
  <c r="K253" i="7"/>
  <c r="J253" i="7"/>
  <c r="H253" i="7"/>
  <c r="I253" i="7" s="1"/>
  <c r="O252" i="7"/>
  <c r="N252" i="7"/>
  <c r="M252" i="7"/>
  <c r="L252" i="7"/>
  <c r="K252" i="7"/>
  <c r="J252" i="7"/>
  <c r="I252" i="7"/>
  <c r="H252" i="7"/>
  <c r="L251" i="7"/>
  <c r="O251" i="7" s="1"/>
  <c r="K251" i="7"/>
  <c r="J251" i="7"/>
  <c r="H251" i="7"/>
  <c r="I251" i="7" s="1"/>
  <c r="L250" i="7"/>
  <c r="O250" i="7" s="1"/>
  <c r="K250" i="7"/>
  <c r="J250" i="7"/>
  <c r="H250" i="7"/>
  <c r="I250" i="7" s="1"/>
  <c r="L249" i="7"/>
  <c r="O249" i="7" s="1"/>
  <c r="K249" i="7"/>
  <c r="J249" i="7"/>
  <c r="H249" i="7"/>
  <c r="I249" i="7" s="1"/>
  <c r="M248" i="7"/>
  <c r="N248" i="7" s="1"/>
  <c r="L248" i="7"/>
  <c r="O248" i="7" s="1"/>
  <c r="K248" i="7"/>
  <c r="J248" i="7"/>
  <c r="I248" i="7"/>
  <c r="H248" i="7"/>
  <c r="L247" i="7"/>
  <c r="O247" i="7" s="1"/>
  <c r="K247" i="7"/>
  <c r="J247" i="7"/>
  <c r="H247" i="7"/>
  <c r="I247" i="7" s="1"/>
  <c r="L246" i="7"/>
  <c r="O246" i="7" s="1"/>
  <c r="K246" i="7"/>
  <c r="J246" i="7"/>
  <c r="H246" i="7"/>
  <c r="I246" i="7" s="1"/>
  <c r="L245" i="7"/>
  <c r="O245" i="7" s="1"/>
  <c r="K245" i="7"/>
  <c r="J245" i="7"/>
  <c r="H245" i="7"/>
  <c r="I245" i="7" s="1"/>
  <c r="K244" i="7"/>
  <c r="J244" i="7"/>
  <c r="H244" i="7"/>
  <c r="I244" i="7" s="1"/>
  <c r="L244" i="7" s="1"/>
  <c r="L243" i="7"/>
  <c r="O243" i="7" s="1"/>
  <c r="K243" i="7"/>
  <c r="J243" i="7"/>
  <c r="H243" i="7"/>
  <c r="I243" i="7" s="1"/>
  <c r="M242" i="7"/>
  <c r="N242" i="7" s="1"/>
  <c r="L242" i="7"/>
  <c r="O242" i="7" s="1"/>
  <c r="K242" i="7"/>
  <c r="J242" i="7"/>
  <c r="I242" i="7"/>
  <c r="H242" i="7"/>
  <c r="L241" i="7"/>
  <c r="O241" i="7" s="1"/>
  <c r="K241" i="7"/>
  <c r="J241" i="7"/>
  <c r="H241" i="7"/>
  <c r="I241" i="7" s="1"/>
  <c r="L240" i="7"/>
  <c r="O240" i="7" s="1"/>
  <c r="K240" i="7"/>
  <c r="J240" i="7"/>
  <c r="H240" i="7"/>
  <c r="I240" i="7" s="1"/>
  <c r="L239" i="7"/>
  <c r="O239" i="7" s="1"/>
  <c r="K239" i="7"/>
  <c r="J239" i="7"/>
  <c r="H239" i="7"/>
  <c r="I239" i="7" s="1"/>
  <c r="M238" i="7"/>
  <c r="N238" i="7" s="1"/>
  <c r="L238" i="7"/>
  <c r="O238" i="7" s="1"/>
  <c r="K238" i="7"/>
  <c r="J238" i="7"/>
  <c r="I238" i="7"/>
  <c r="H238" i="7"/>
  <c r="L237" i="7"/>
  <c r="K237" i="7"/>
  <c r="J237" i="7"/>
  <c r="H237" i="7"/>
  <c r="I237" i="7" s="1"/>
  <c r="L236" i="7"/>
  <c r="O236" i="7" s="1"/>
  <c r="K236" i="7"/>
  <c r="J236" i="7"/>
  <c r="H236" i="7"/>
  <c r="I236" i="7" s="1"/>
  <c r="L235" i="7"/>
  <c r="K235" i="7"/>
  <c r="J235" i="7"/>
  <c r="H235" i="7"/>
  <c r="I235" i="7" s="1"/>
  <c r="K234" i="7"/>
  <c r="J234" i="7"/>
  <c r="I234" i="7"/>
  <c r="L234" i="7" s="1"/>
  <c r="O234" i="7" s="1"/>
  <c r="H234" i="7"/>
  <c r="K233" i="7"/>
  <c r="J233" i="7"/>
  <c r="H233" i="7"/>
  <c r="I233" i="7" s="1"/>
  <c r="L233" i="7" s="1"/>
  <c r="M232" i="7"/>
  <c r="N232" i="7" s="1"/>
  <c r="L232" i="7"/>
  <c r="O232" i="7" s="1"/>
  <c r="K232" i="7"/>
  <c r="J232" i="7"/>
  <c r="I232" i="7"/>
  <c r="H232" i="7"/>
  <c r="K231" i="7"/>
  <c r="J231" i="7"/>
  <c r="H231" i="7"/>
  <c r="I231" i="7" s="1"/>
  <c r="L231" i="7" s="1"/>
  <c r="K230" i="7"/>
  <c r="J230" i="7"/>
  <c r="H230" i="7"/>
  <c r="I230" i="7" s="1"/>
  <c r="L230" i="7" s="1"/>
  <c r="K229" i="7"/>
  <c r="J229" i="7"/>
  <c r="H229" i="7"/>
  <c r="I229" i="7" s="1"/>
  <c r="L229" i="7" s="1"/>
  <c r="K228" i="7"/>
  <c r="J228" i="7"/>
  <c r="I228" i="7"/>
  <c r="L228" i="7" s="1"/>
  <c r="H228" i="7"/>
  <c r="L227" i="7"/>
  <c r="O227" i="7" s="1"/>
  <c r="K227" i="7"/>
  <c r="J227" i="7"/>
  <c r="H227" i="7"/>
  <c r="I227" i="7" s="1"/>
  <c r="K226" i="7"/>
  <c r="J226" i="7"/>
  <c r="I226" i="7"/>
  <c r="L226" i="7" s="1"/>
  <c r="H226" i="7"/>
  <c r="L225" i="7"/>
  <c r="O225" i="7" s="1"/>
  <c r="K225" i="7"/>
  <c r="J225" i="7"/>
  <c r="H225" i="7"/>
  <c r="I225" i="7" s="1"/>
  <c r="K224" i="7"/>
  <c r="J224" i="7"/>
  <c r="I224" i="7"/>
  <c r="L224" i="7" s="1"/>
  <c r="H224" i="7"/>
  <c r="K223" i="7"/>
  <c r="J223" i="7"/>
  <c r="H223" i="7"/>
  <c r="I223" i="7" s="1"/>
  <c r="L223" i="7" s="1"/>
  <c r="K222" i="7"/>
  <c r="J222" i="7"/>
  <c r="H222" i="7"/>
  <c r="I222" i="7" s="1"/>
  <c r="L222" i="7" s="1"/>
  <c r="K221" i="7"/>
  <c r="J221" i="7"/>
  <c r="H221" i="7"/>
  <c r="I221" i="7" s="1"/>
  <c r="L221" i="7" s="1"/>
  <c r="L220" i="7"/>
  <c r="M220" i="7" s="1"/>
  <c r="N220" i="7" s="1"/>
  <c r="K220" i="7"/>
  <c r="J220" i="7"/>
  <c r="H220" i="7"/>
  <c r="I220" i="7" s="1"/>
  <c r="K219" i="7"/>
  <c r="J219" i="7"/>
  <c r="H219" i="7"/>
  <c r="I219" i="7" s="1"/>
  <c r="L219" i="7" s="1"/>
  <c r="L218" i="7"/>
  <c r="M218" i="7" s="1"/>
  <c r="N218" i="7" s="1"/>
  <c r="K218" i="7"/>
  <c r="J218" i="7"/>
  <c r="H218" i="7"/>
  <c r="I218" i="7" s="1"/>
  <c r="L217" i="7"/>
  <c r="O217" i="7" s="1"/>
  <c r="K217" i="7"/>
  <c r="J217" i="7"/>
  <c r="H217" i="7"/>
  <c r="I217" i="7" s="1"/>
  <c r="M216" i="7"/>
  <c r="N216" i="7" s="1"/>
  <c r="L216" i="7"/>
  <c r="O216" i="7" s="1"/>
  <c r="K216" i="7"/>
  <c r="J216" i="7"/>
  <c r="I216" i="7"/>
  <c r="H216" i="7"/>
  <c r="L215" i="7"/>
  <c r="O215" i="7" s="1"/>
  <c r="K215" i="7"/>
  <c r="J215" i="7"/>
  <c r="H215" i="7"/>
  <c r="I215" i="7" s="1"/>
  <c r="O214" i="7"/>
  <c r="L214" i="7"/>
  <c r="M214" i="7" s="1"/>
  <c r="N214" i="7" s="1"/>
  <c r="K214" i="7"/>
  <c r="J214" i="7"/>
  <c r="H214" i="7"/>
  <c r="I214" i="7" s="1"/>
  <c r="L213" i="7"/>
  <c r="O213" i="7" s="1"/>
  <c r="K213" i="7"/>
  <c r="J213" i="7"/>
  <c r="H213" i="7"/>
  <c r="I213" i="7" s="1"/>
  <c r="M212" i="7"/>
  <c r="N212" i="7" s="1"/>
  <c r="L212" i="7"/>
  <c r="O212" i="7" s="1"/>
  <c r="K212" i="7"/>
  <c r="J212" i="7"/>
  <c r="I212" i="7"/>
  <c r="H212" i="7"/>
  <c r="L211" i="7"/>
  <c r="O211" i="7" s="1"/>
  <c r="K211" i="7"/>
  <c r="J211" i="7"/>
  <c r="H211" i="7"/>
  <c r="I211" i="7" s="1"/>
  <c r="L210" i="7"/>
  <c r="M210" i="7" s="1"/>
  <c r="N210" i="7" s="1"/>
  <c r="K210" i="7"/>
  <c r="J210" i="7"/>
  <c r="H210" i="7"/>
  <c r="I210" i="7" s="1"/>
  <c r="L209" i="7"/>
  <c r="O209" i="7" s="1"/>
  <c r="K209" i="7"/>
  <c r="J209" i="7"/>
  <c r="H209" i="7"/>
  <c r="I209" i="7" s="1"/>
  <c r="M208" i="7"/>
  <c r="N208" i="7" s="1"/>
  <c r="L208" i="7"/>
  <c r="O208" i="7" s="1"/>
  <c r="K208" i="7"/>
  <c r="J208" i="7"/>
  <c r="I208" i="7"/>
  <c r="H208" i="7"/>
  <c r="L207" i="7"/>
  <c r="O207" i="7" s="1"/>
  <c r="K207" i="7"/>
  <c r="J207" i="7"/>
  <c r="H207" i="7"/>
  <c r="I207" i="7" s="1"/>
  <c r="O206" i="7"/>
  <c r="L206" i="7"/>
  <c r="M206" i="7" s="1"/>
  <c r="N206" i="7" s="1"/>
  <c r="K206" i="7"/>
  <c r="J206" i="7"/>
  <c r="I206" i="7"/>
  <c r="H206" i="7"/>
  <c r="K205" i="7"/>
  <c r="J205" i="7"/>
  <c r="H205" i="7"/>
  <c r="I205" i="7" s="1"/>
  <c r="L205" i="7" s="1"/>
  <c r="K204" i="7"/>
  <c r="J204" i="7"/>
  <c r="H204" i="7"/>
  <c r="I204" i="7" s="1"/>
  <c r="L204" i="7" s="1"/>
  <c r="K203" i="7"/>
  <c r="J203" i="7"/>
  <c r="H203" i="7"/>
  <c r="I203" i="7" s="1"/>
  <c r="L203" i="7" s="1"/>
  <c r="L202" i="7"/>
  <c r="M202" i="7" s="1"/>
  <c r="N202" i="7" s="1"/>
  <c r="K202" i="7"/>
  <c r="J202" i="7"/>
  <c r="H202" i="7"/>
  <c r="I202" i="7" s="1"/>
  <c r="L201" i="7"/>
  <c r="O201" i="7" s="1"/>
  <c r="K201" i="7"/>
  <c r="J201" i="7"/>
  <c r="H201" i="7"/>
  <c r="I201" i="7" s="1"/>
  <c r="M200" i="7"/>
  <c r="N200" i="7" s="1"/>
  <c r="L200" i="7"/>
  <c r="O200" i="7" s="1"/>
  <c r="K200" i="7"/>
  <c r="J200" i="7"/>
  <c r="I200" i="7"/>
  <c r="H200" i="7"/>
  <c r="K199" i="7"/>
  <c r="J199" i="7"/>
  <c r="H199" i="7"/>
  <c r="I199" i="7" s="1"/>
  <c r="L199" i="7" s="1"/>
  <c r="K198" i="7"/>
  <c r="J198" i="7"/>
  <c r="H198" i="7"/>
  <c r="I198" i="7" s="1"/>
  <c r="L198" i="7" s="1"/>
  <c r="K197" i="7"/>
  <c r="J197" i="7"/>
  <c r="H197" i="7"/>
  <c r="I197" i="7" s="1"/>
  <c r="L197" i="7" s="1"/>
  <c r="K196" i="7"/>
  <c r="J196" i="7"/>
  <c r="I196" i="7"/>
  <c r="L196" i="7" s="1"/>
  <c r="H196" i="7"/>
  <c r="K195" i="7"/>
  <c r="J195" i="7"/>
  <c r="H195" i="7"/>
  <c r="I195" i="7" s="1"/>
  <c r="L195" i="7" s="1"/>
  <c r="M194" i="7"/>
  <c r="N194" i="7" s="1"/>
  <c r="L194" i="7"/>
  <c r="O194" i="7" s="1"/>
  <c r="K194" i="7"/>
  <c r="J194" i="7"/>
  <c r="I194" i="7"/>
  <c r="H194" i="7"/>
  <c r="L193" i="7"/>
  <c r="O193" i="7" s="1"/>
  <c r="K193" i="7"/>
  <c r="J193" i="7"/>
  <c r="H193" i="7"/>
  <c r="I193" i="7" s="1"/>
  <c r="L192" i="7"/>
  <c r="M192" i="7" s="1"/>
  <c r="N192" i="7" s="1"/>
  <c r="K192" i="7"/>
  <c r="J192" i="7"/>
  <c r="H192" i="7"/>
  <c r="I192" i="7" s="1"/>
  <c r="L191" i="7"/>
  <c r="O191" i="7" s="1"/>
  <c r="K191" i="7"/>
  <c r="J191" i="7"/>
  <c r="H191" i="7"/>
  <c r="I191" i="7" s="1"/>
  <c r="M190" i="7"/>
  <c r="N190" i="7" s="1"/>
  <c r="L190" i="7"/>
  <c r="O190" i="7" s="1"/>
  <c r="K190" i="7"/>
  <c r="J190" i="7"/>
  <c r="I190" i="7"/>
  <c r="H190" i="7"/>
  <c r="L189" i="7"/>
  <c r="O189" i="7" s="1"/>
  <c r="K189" i="7"/>
  <c r="J189" i="7"/>
  <c r="H189" i="7"/>
  <c r="I189" i="7" s="1"/>
  <c r="L188" i="7"/>
  <c r="M188" i="7" s="1"/>
  <c r="N188" i="7" s="1"/>
  <c r="K188" i="7"/>
  <c r="J188" i="7"/>
  <c r="H188" i="7"/>
  <c r="I188" i="7" s="1"/>
  <c r="L187" i="7"/>
  <c r="O187" i="7" s="1"/>
  <c r="K187" i="7"/>
  <c r="J187" i="7"/>
  <c r="H187" i="7"/>
  <c r="I187" i="7" s="1"/>
  <c r="K186" i="7"/>
  <c r="J186" i="7"/>
  <c r="H186" i="7"/>
  <c r="I186" i="7" s="1"/>
  <c r="L186" i="7" s="1"/>
  <c r="K185" i="7"/>
  <c r="J185" i="7"/>
  <c r="H185" i="7"/>
  <c r="I185" i="7" s="1"/>
  <c r="L185" i="7" s="1"/>
  <c r="L184" i="7"/>
  <c r="M184" i="7" s="1"/>
  <c r="N184" i="7" s="1"/>
  <c r="K184" i="7"/>
  <c r="J184" i="7"/>
  <c r="H184" i="7"/>
  <c r="I184" i="7" s="1"/>
  <c r="L183" i="7"/>
  <c r="O183" i="7" s="1"/>
  <c r="K183" i="7"/>
  <c r="J183" i="7"/>
  <c r="H183" i="7"/>
  <c r="I183" i="7" s="1"/>
  <c r="M182" i="7"/>
  <c r="N182" i="7" s="1"/>
  <c r="L182" i="7"/>
  <c r="O182" i="7" s="1"/>
  <c r="K182" i="7"/>
  <c r="J182" i="7"/>
  <c r="I182" i="7"/>
  <c r="H182" i="7"/>
  <c r="K181" i="7"/>
  <c r="J181" i="7"/>
  <c r="H181" i="7"/>
  <c r="I181" i="7" s="1"/>
  <c r="L181" i="7" s="1"/>
  <c r="K180" i="7"/>
  <c r="J180" i="7"/>
  <c r="H180" i="7"/>
  <c r="I180" i="7" s="1"/>
  <c r="L180" i="7" s="1"/>
  <c r="K179" i="7"/>
  <c r="J179" i="7"/>
  <c r="H179" i="7"/>
  <c r="I179" i="7" s="1"/>
  <c r="L179" i="7" s="1"/>
  <c r="L178" i="7"/>
  <c r="M178" i="7" s="1"/>
  <c r="N178" i="7" s="1"/>
  <c r="K178" i="7"/>
  <c r="J178" i="7"/>
  <c r="H178" i="7"/>
  <c r="I178" i="7" s="1"/>
  <c r="L177" i="7"/>
  <c r="O177" i="7" s="1"/>
  <c r="K177" i="7"/>
  <c r="J177" i="7"/>
  <c r="H177" i="7"/>
  <c r="I177" i="7" s="1"/>
  <c r="K176" i="7"/>
  <c r="J176" i="7"/>
  <c r="H176" i="7"/>
  <c r="I176" i="7" s="1"/>
  <c r="L176" i="7" s="1"/>
  <c r="K175" i="7"/>
  <c r="J175" i="7"/>
  <c r="H175" i="7"/>
  <c r="I175" i="7" s="1"/>
  <c r="L175" i="7" s="1"/>
  <c r="K174" i="7"/>
  <c r="J174" i="7"/>
  <c r="I174" i="7"/>
  <c r="L174" i="7" s="1"/>
  <c r="H174" i="7"/>
  <c r="K173" i="7"/>
  <c r="J173" i="7"/>
  <c r="H173" i="7"/>
  <c r="I173" i="7" s="1"/>
  <c r="L173" i="7" s="1"/>
  <c r="K172" i="7"/>
  <c r="J172" i="7"/>
  <c r="H172" i="7"/>
  <c r="I172" i="7" s="1"/>
  <c r="L172" i="7" s="1"/>
  <c r="K171" i="7"/>
  <c r="J171" i="7"/>
  <c r="H171" i="7"/>
  <c r="I171" i="7" s="1"/>
  <c r="L171" i="7" s="1"/>
  <c r="K170" i="7"/>
  <c r="J170" i="7"/>
  <c r="I170" i="7"/>
  <c r="L170" i="7" s="1"/>
  <c r="H170" i="7"/>
  <c r="K169" i="7"/>
  <c r="J169" i="7"/>
  <c r="H169" i="7"/>
  <c r="I169" i="7" s="1"/>
  <c r="L169" i="7" s="1"/>
  <c r="K168" i="7"/>
  <c r="J168" i="7"/>
  <c r="H168" i="7"/>
  <c r="I168" i="7" s="1"/>
  <c r="L168" i="7" s="1"/>
  <c r="K167" i="7"/>
  <c r="J167" i="7"/>
  <c r="H167" i="7"/>
  <c r="I167" i="7" s="1"/>
  <c r="L167" i="7" s="1"/>
  <c r="K166" i="7"/>
  <c r="J166" i="7"/>
  <c r="I166" i="7"/>
  <c r="L166" i="7" s="1"/>
  <c r="H166" i="7"/>
  <c r="L165" i="7"/>
  <c r="O165" i="7" s="1"/>
  <c r="K165" i="7"/>
  <c r="J165" i="7"/>
  <c r="H165" i="7"/>
  <c r="I165" i="7" s="1"/>
  <c r="K164" i="7"/>
  <c r="J164" i="7"/>
  <c r="I164" i="7"/>
  <c r="L164" i="7" s="1"/>
  <c r="H164" i="7"/>
  <c r="K163" i="7"/>
  <c r="J163" i="7"/>
  <c r="H163" i="7"/>
  <c r="I163" i="7" s="1"/>
  <c r="L163" i="7" s="1"/>
  <c r="K162" i="7"/>
  <c r="J162" i="7"/>
  <c r="H162" i="7"/>
  <c r="I162" i="7" s="1"/>
  <c r="L162" i="7" s="1"/>
  <c r="L161" i="7"/>
  <c r="O161" i="7" s="1"/>
  <c r="K161" i="7"/>
  <c r="J161" i="7"/>
  <c r="H161" i="7"/>
  <c r="I161" i="7" s="1"/>
  <c r="K160" i="7"/>
  <c r="J160" i="7"/>
  <c r="H160" i="7"/>
  <c r="I160" i="7" s="1"/>
  <c r="L160" i="7" s="1"/>
  <c r="L159" i="7"/>
  <c r="O159" i="7" s="1"/>
  <c r="K159" i="7"/>
  <c r="J159" i="7"/>
  <c r="H159" i="7"/>
  <c r="I159" i="7" s="1"/>
  <c r="K158" i="7"/>
  <c r="J158" i="7"/>
  <c r="H158" i="7"/>
  <c r="I158" i="7" s="1"/>
  <c r="L158" i="7" s="1"/>
  <c r="L157" i="7"/>
  <c r="O157" i="7" s="1"/>
  <c r="K157" i="7"/>
  <c r="J157" i="7"/>
  <c r="H157" i="7"/>
  <c r="I157" i="7" s="1"/>
  <c r="M156" i="7"/>
  <c r="N156" i="7" s="1"/>
  <c r="L156" i="7"/>
  <c r="O156" i="7" s="1"/>
  <c r="K156" i="7"/>
  <c r="J156" i="7"/>
  <c r="I156" i="7"/>
  <c r="H156" i="7"/>
  <c r="L155" i="7"/>
  <c r="O155" i="7" s="1"/>
  <c r="K155" i="7"/>
  <c r="J155" i="7"/>
  <c r="H155" i="7"/>
  <c r="I155" i="7" s="1"/>
  <c r="L154" i="7"/>
  <c r="M154" i="7" s="1"/>
  <c r="N154" i="7" s="1"/>
  <c r="K154" i="7"/>
  <c r="J154" i="7"/>
  <c r="H154" i="7"/>
  <c r="I154" i="7" s="1"/>
  <c r="L153" i="7"/>
  <c r="O153" i="7" s="1"/>
  <c r="K153" i="7"/>
  <c r="J153" i="7"/>
  <c r="H153" i="7"/>
  <c r="I153" i="7" s="1"/>
  <c r="M152" i="7"/>
  <c r="N152" i="7" s="1"/>
  <c r="L152" i="7"/>
  <c r="O152" i="7" s="1"/>
  <c r="K152" i="7"/>
  <c r="J152" i="7"/>
  <c r="I152" i="7"/>
  <c r="H152" i="7"/>
  <c r="L151" i="7"/>
  <c r="O151" i="7" s="1"/>
  <c r="K151" i="7"/>
  <c r="J151" i="7"/>
  <c r="H151" i="7"/>
  <c r="I151" i="7" s="1"/>
  <c r="L150" i="7"/>
  <c r="M150" i="7" s="1"/>
  <c r="N150" i="7" s="1"/>
  <c r="K150" i="7"/>
  <c r="J150" i="7"/>
  <c r="H150" i="7"/>
  <c r="I150" i="7" s="1"/>
  <c r="L149" i="7"/>
  <c r="O149" i="7" s="1"/>
  <c r="K149" i="7"/>
  <c r="J149" i="7"/>
  <c r="H149" i="7"/>
  <c r="I149" i="7" s="1"/>
  <c r="M148" i="7"/>
  <c r="N148" i="7" s="1"/>
  <c r="L148" i="7"/>
  <c r="O148" i="7" s="1"/>
  <c r="K148" i="7"/>
  <c r="J148" i="7"/>
  <c r="I148" i="7"/>
  <c r="H148" i="7"/>
  <c r="L147" i="7"/>
  <c r="O147" i="7" s="1"/>
  <c r="K147" i="7"/>
  <c r="J147" i="7"/>
  <c r="H147" i="7"/>
  <c r="I147" i="7" s="1"/>
  <c r="K146" i="7"/>
  <c r="J146" i="7"/>
  <c r="I146" i="7"/>
  <c r="L146" i="7" s="1"/>
  <c r="H146" i="7"/>
  <c r="L145" i="7"/>
  <c r="O145" i="7" s="1"/>
  <c r="K145" i="7"/>
  <c r="J145" i="7"/>
  <c r="H145" i="7"/>
  <c r="I145" i="7" s="1"/>
  <c r="L144" i="7"/>
  <c r="M144" i="7" s="1"/>
  <c r="N144" i="7" s="1"/>
  <c r="K144" i="7"/>
  <c r="J144" i="7"/>
  <c r="H144" i="7"/>
  <c r="I144" i="7" s="1"/>
  <c r="L143" i="7"/>
  <c r="O143" i="7" s="1"/>
  <c r="K143" i="7"/>
  <c r="J143" i="7"/>
  <c r="H143" i="7"/>
  <c r="I143" i="7" s="1"/>
  <c r="M142" i="7"/>
  <c r="N142" i="7" s="1"/>
  <c r="L142" i="7"/>
  <c r="O142" i="7" s="1"/>
  <c r="K142" i="7"/>
  <c r="J142" i="7"/>
  <c r="I142" i="7"/>
  <c r="H142" i="7"/>
  <c r="L141" i="7"/>
  <c r="O141" i="7" s="1"/>
  <c r="K141" i="7"/>
  <c r="J141" i="7"/>
  <c r="H141" i="7"/>
  <c r="I141" i="7" s="1"/>
  <c r="L140" i="7"/>
  <c r="M140" i="7" s="1"/>
  <c r="N140" i="7" s="1"/>
  <c r="K140" i="7"/>
  <c r="J140" i="7"/>
  <c r="H140" i="7"/>
  <c r="I140" i="7" s="1"/>
  <c r="K139" i="7"/>
  <c r="J139" i="7"/>
  <c r="H139" i="7"/>
  <c r="I139" i="7" s="1"/>
  <c r="L139" i="7" s="1"/>
  <c r="K138" i="7"/>
  <c r="J138" i="7"/>
  <c r="I138" i="7"/>
  <c r="L138" i="7" s="1"/>
  <c r="H138" i="7"/>
  <c r="K137" i="7"/>
  <c r="J137" i="7"/>
  <c r="H137" i="7"/>
  <c r="I137" i="7" s="1"/>
  <c r="L137" i="7" s="1"/>
  <c r="M136" i="7"/>
  <c r="N136" i="7" s="1"/>
  <c r="L136" i="7"/>
  <c r="O136" i="7" s="1"/>
  <c r="K136" i="7"/>
  <c r="J136" i="7"/>
  <c r="I136" i="7"/>
  <c r="H136" i="7"/>
  <c r="K135" i="7"/>
  <c r="J135" i="7"/>
  <c r="H135" i="7"/>
  <c r="I135" i="7" s="1"/>
  <c r="L135" i="7" s="1"/>
  <c r="K134" i="7"/>
  <c r="J134" i="7"/>
  <c r="I134" i="7"/>
  <c r="L134" i="7" s="1"/>
  <c r="O134" i="7" s="1"/>
  <c r="H134" i="7"/>
  <c r="L133" i="7"/>
  <c r="K133" i="7"/>
  <c r="J133" i="7"/>
  <c r="H133" i="7"/>
  <c r="I133" i="7" s="1"/>
  <c r="L132" i="7"/>
  <c r="M132" i="7" s="1"/>
  <c r="N132" i="7" s="1"/>
  <c r="K132" i="7"/>
  <c r="J132" i="7"/>
  <c r="H132" i="7"/>
  <c r="I132" i="7" s="1"/>
  <c r="L131" i="7"/>
  <c r="K131" i="7"/>
  <c r="J131" i="7"/>
  <c r="H131" i="7"/>
  <c r="I131" i="7" s="1"/>
  <c r="K130" i="7"/>
  <c r="J130" i="7"/>
  <c r="H130" i="7"/>
  <c r="I130" i="7" s="1"/>
  <c r="L130" i="7" s="1"/>
  <c r="O130" i="7" s="1"/>
  <c r="L129" i="7"/>
  <c r="O129" i="7" s="1"/>
  <c r="K129" i="7"/>
  <c r="J129" i="7"/>
  <c r="H129" i="7"/>
  <c r="I129" i="7" s="1"/>
  <c r="M128" i="7"/>
  <c r="N128" i="7" s="1"/>
  <c r="L128" i="7"/>
  <c r="O128" i="7" s="1"/>
  <c r="K128" i="7"/>
  <c r="J128" i="7"/>
  <c r="I128" i="7"/>
  <c r="H128" i="7"/>
  <c r="L127" i="7"/>
  <c r="O127" i="7" s="1"/>
  <c r="K127" i="7"/>
  <c r="J127" i="7"/>
  <c r="H127" i="7"/>
  <c r="I127" i="7" s="1"/>
  <c r="L126" i="7"/>
  <c r="M126" i="7" s="1"/>
  <c r="N126" i="7" s="1"/>
  <c r="K126" i="7"/>
  <c r="J126" i="7"/>
  <c r="H126" i="7"/>
  <c r="I126" i="7" s="1"/>
  <c r="K125" i="7"/>
  <c r="J125" i="7"/>
  <c r="H125" i="7"/>
  <c r="I125" i="7" s="1"/>
  <c r="L125" i="7" s="1"/>
  <c r="K124" i="7"/>
  <c r="J124" i="7"/>
  <c r="I124" i="7"/>
  <c r="L124" i="7" s="1"/>
  <c r="H124" i="7"/>
  <c r="L123" i="7"/>
  <c r="O123" i="7" s="1"/>
  <c r="K123" i="7"/>
  <c r="J123" i="7"/>
  <c r="H123" i="7"/>
  <c r="I123" i="7" s="1"/>
  <c r="L122" i="7"/>
  <c r="M122" i="7" s="1"/>
  <c r="N122" i="7" s="1"/>
  <c r="K122" i="7"/>
  <c r="J122" i="7"/>
  <c r="H122" i="7"/>
  <c r="I122" i="7" s="1"/>
  <c r="K121" i="7"/>
  <c r="J121" i="7"/>
  <c r="H121" i="7"/>
  <c r="I121" i="7" s="1"/>
  <c r="L121" i="7" s="1"/>
  <c r="L120" i="7"/>
  <c r="M120" i="7" s="1"/>
  <c r="N120" i="7" s="1"/>
  <c r="K120" i="7"/>
  <c r="J120" i="7"/>
  <c r="H120" i="7"/>
  <c r="I120" i="7" s="1"/>
  <c r="L119" i="7"/>
  <c r="O119" i="7" s="1"/>
  <c r="K119" i="7"/>
  <c r="J119" i="7"/>
  <c r="H119" i="7"/>
  <c r="I119" i="7" s="1"/>
  <c r="M118" i="7"/>
  <c r="N118" i="7" s="1"/>
  <c r="L118" i="7"/>
  <c r="O118" i="7" s="1"/>
  <c r="K118" i="7"/>
  <c r="J118" i="7"/>
  <c r="I118" i="7"/>
  <c r="H118" i="7"/>
  <c r="L117" i="7"/>
  <c r="O117" i="7" s="1"/>
  <c r="K117" i="7"/>
  <c r="J117" i="7"/>
  <c r="H117" i="7"/>
  <c r="I117" i="7" s="1"/>
  <c r="L116" i="7"/>
  <c r="M116" i="7" s="1"/>
  <c r="N116" i="7" s="1"/>
  <c r="K116" i="7"/>
  <c r="J116" i="7"/>
  <c r="H116" i="7"/>
  <c r="I116" i="7" s="1"/>
  <c r="L115" i="7"/>
  <c r="O115" i="7" s="1"/>
  <c r="K115" i="7"/>
  <c r="J115" i="7"/>
  <c r="H115" i="7"/>
  <c r="I115" i="7" s="1"/>
  <c r="M114" i="7"/>
  <c r="N114" i="7" s="1"/>
  <c r="L114" i="7"/>
  <c r="O114" i="7" s="1"/>
  <c r="K114" i="7"/>
  <c r="J114" i="7"/>
  <c r="I114" i="7"/>
  <c r="H114" i="7"/>
  <c r="L113" i="7"/>
  <c r="O113" i="7" s="1"/>
  <c r="K113" i="7"/>
  <c r="J113" i="7"/>
  <c r="H113" i="7"/>
  <c r="I113" i="7" s="1"/>
  <c r="L112" i="7"/>
  <c r="M112" i="7" s="1"/>
  <c r="N112" i="7" s="1"/>
  <c r="K112" i="7"/>
  <c r="J112" i="7"/>
  <c r="H112" i="7"/>
  <c r="I112" i="7" s="1"/>
  <c r="L111" i="7"/>
  <c r="O111" i="7" s="1"/>
  <c r="K111" i="7"/>
  <c r="J111" i="7"/>
  <c r="H111" i="7"/>
  <c r="I111" i="7" s="1"/>
  <c r="M110" i="7"/>
  <c r="N110" i="7" s="1"/>
  <c r="L110" i="7"/>
  <c r="O110" i="7" s="1"/>
  <c r="K110" i="7"/>
  <c r="J110" i="7"/>
  <c r="I110" i="7"/>
  <c r="H110" i="7"/>
  <c r="L109" i="7"/>
  <c r="O109" i="7" s="1"/>
  <c r="K109" i="7"/>
  <c r="J109" i="7"/>
  <c r="H109" i="7"/>
  <c r="I109" i="7" s="1"/>
  <c r="L108" i="7"/>
  <c r="M108" i="7" s="1"/>
  <c r="N108" i="7" s="1"/>
  <c r="K108" i="7"/>
  <c r="J108" i="7"/>
  <c r="H108" i="7"/>
  <c r="I108" i="7" s="1"/>
  <c r="K107" i="7"/>
  <c r="J107" i="7"/>
  <c r="H107" i="7"/>
  <c r="I107" i="7" s="1"/>
  <c r="L107" i="7" s="1"/>
  <c r="K106" i="7"/>
  <c r="J106" i="7"/>
  <c r="I106" i="7"/>
  <c r="L106" i="7" s="1"/>
  <c r="H106" i="7"/>
  <c r="K105" i="7"/>
  <c r="J105" i="7"/>
  <c r="H105" i="7"/>
  <c r="I105" i="7" s="1"/>
  <c r="L105" i="7" s="1"/>
  <c r="K104" i="7"/>
  <c r="J104" i="7"/>
  <c r="H104" i="7"/>
  <c r="I104" i="7" s="1"/>
  <c r="L104" i="7" s="1"/>
  <c r="K103" i="7"/>
  <c r="J103" i="7"/>
  <c r="H103" i="7"/>
  <c r="I103" i="7" s="1"/>
  <c r="L103" i="7" s="1"/>
  <c r="K102" i="7"/>
  <c r="J102" i="7"/>
  <c r="I102" i="7"/>
  <c r="L102" i="7" s="1"/>
  <c r="H102" i="7"/>
  <c r="K101" i="7"/>
  <c r="J101" i="7"/>
  <c r="H101" i="7"/>
  <c r="I101" i="7" s="1"/>
  <c r="L101" i="7" s="1"/>
  <c r="M100" i="7"/>
  <c r="N100" i="7" s="1"/>
  <c r="L100" i="7"/>
  <c r="O100" i="7" s="1"/>
  <c r="K100" i="7"/>
  <c r="J100" i="7"/>
  <c r="I100" i="7"/>
  <c r="H100" i="7"/>
  <c r="L99" i="7"/>
  <c r="O99" i="7" s="1"/>
  <c r="K99" i="7"/>
  <c r="J99" i="7"/>
  <c r="H99" i="7"/>
  <c r="I99" i="7" s="1"/>
  <c r="K98" i="7"/>
  <c r="J98" i="7"/>
  <c r="I98" i="7"/>
  <c r="L98" i="7" s="1"/>
  <c r="H98" i="7"/>
  <c r="K97" i="7"/>
  <c r="J97" i="7"/>
  <c r="H97" i="7"/>
  <c r="I97" i="7" s="1"/>
  <c r="L97" i="7" s="1"/>
  <c r="K96" i="7"/>
  <c r="J96" i="7"/>
  <c r="H96" i="7"/>
  <c r="I96" i="7" s="1"/>
  <c r="L96" i="7" s="1"/>
  <c r="K95" i="7"/>
  <c r="J95" i="7"/>
  <c r="H95" i="7"/>
  <c r="I95" i="7" s="1"/>
  <c r="L95" i="7" s="1"/>
  <c r="K94" i="7"/>
  <c r="J94" i="7"/>
  <c r="I94" i="7"/>
  <c r="L94" i="7" s="1"/>
  <c r="H94" i="7"/>
  <c r="L93" i="7"/>
  <c r="O93" i="7" s="1"/>
  <c r="K93" i="7"/>
  <c r="J93" i="7"/>
  <c r="H93" i="7"/>
  <c r="I93" i="7" s="1"/>
  <c r="O92" i="7"/>
  <c r="L92" i="7"/>
  <c r="M92" i="7" s="1"/>
  <c r="N92" i="7" s="1"/>
  <c r="K92" i="7"/>
  <c r="J92" i="7"/>
  <c r="H92" i="7"/>
  <c r="I92" i="7" s="1"/>
  <c r="L91" i="7"/>
  <c r="O91" i="7" s="1"/>
  <c r="K91" i="7"/>
  <c r="J91" i="7"/>
  <c r="H91" i="7"/>
  <c r="I91" i="7" s="1"/>
  <c r="M90" i="7"/>
  <c r="N90" i="7" s="1"/>
  <c r="L90" i="7"/>
  <c r="O90" i="7" s="1"/>
  <c r="K90" i="7"/>
  <c r="J90" i="7"/>
  <c r="I90" i="7"/>
  <c r="H90" i="7"/>
  <c r="L89" i="7"/>
  <c r="O89" i="7" s="1"/>
  <c r="K89" i="7"/>
  <c r="J89" i="7"/>
  <c r="H89" i="7"/>
  <c r="I89" i="7" s="1"/>
  <c r="L88" i="7"/>
  <c r="M88" i="7" s="1"/>
  <c r="N88" i="7" s="1"/>
  <c r="K88" i="7"/>
  <c r="J88" i="7"/>
  <c r="H88" i="7"/>
  <c r="I88" i="7" s="1"/>
  <c r="L87" i="7"/>
  <c r="O87" i="7" s="1"/>
  <c r="K87" i="7"/>
  <c r="J87" i="7"/>
  <c r="H87" i="7"/>
  <c r="I87" i="7" s="1"/>
  <c r="K86" i="7"/>
  <c r="J86" i="7"/>
  <c r="H86" i="7"/>
  <c r="I86" i="7" s="1"/>
  <c r="L86" i="7" s="1"/>
  <c r="L85" i="7"/>
  <c r="O85" i="7" s="1"/>
  <c r="K85" i="7"/>
  <c r="J85" i="7"/>
  <c r="H85" i="7"/>
  <c r="I85" i="7" s="1"/>
  <c r="M84" i="7"/>
  <c r="N84" i="7" s="1"/>
  <c r="L84" i="7"/>
  <c r="O84" i="7" s="1"/>
  <c r="K84" i="7"/>
  <c r="J84" i="7"/>
  <c r="I84" i="7"/>
  <c r="H84" i="7"/>
  <c r="L83" i="7"/>
  <c r="O83" i="7" s="1"/>
  <c r="K83" i="7"/>
  <c r="J83" i="7"/>
  <c r="H83" i="7"/>
  <c r="I83" i="7" s="1"/>
  <c r="K82" i="7"/>
  <c r="J82" i="7"/>
  <c r="I82" i="7"/>
  <c r="L82" i="7" s="1"/>
  <c r="H82" i="7"/>
  <c r="K81" i="7"/>
  <c r="J81" i="7"/>
  <c r="H81" i="7"/>
  <c r="I81" i="7" s="1"/>
  <c r="L81" i="7" s="1"/>
  <c r="M80" i="7"/>
  <c r="N80" i="7" s="1"/>
  <c r="L80" i="7"/>
  <c r="O80" i="7" s="1"/>
  <c r="K80" i="7"/>
  <c r="J80" i="7"/>
  <c r="I80" i="7"/>
  <c r="H80" i="7"/>
  <c r="L79" i="7"/>
  <c r="O79" i="7" s="1"/>
  <c r="K79" i="7"/>
  <c r="J79" i="7"/>
  <c r="H79" i="7"/>
  <c r="I79" i="7" s="1"/>
  <c r="O78" i="7"/>
  <c r="L78" i="7"/>
  <c r="M78" i="7" s="1"/>
  <c r="N78" i="7" s="1"/>
  <c r="K78" i="7"/>
  <c r="J78" i="7"/>
  <c r="H78" i="7"/>
  <c r="I78" i="7" s="1"/>
  <c r="L77" i="7"/>
  <c r="O77" i="7" s="1"/>
  <c r="K77" i="7"/>
  <c r="J77" i="7"/>
  <c r="H77" i="7"/>
  <c r="I77" i="7" s="1"/>
  <c r="K76" i="7"/>
  <c r="J76" i="7"/>
  <c r="H76" i="7"/>
  <c r="I76" i="7" s="1"/>
  <c r="L76" i="7" s="1"/>
  <c r="L75" i="7"/>
  <c r="O75" i="7" s="1"/>
  <c r="K75" i="7"/>
  <c r="J75" i="7"/>
  <c r="H75" i="7"/>
  <c r="I75" i="7" s="1"/>
  <c r="K74" i="7"/>
  <c r="J74" i="7"/>
  <c r="H74" i="7"/>
  <c r="I74" i="7" s="1"/>
  <c r="L74" i="7" s="1"/>
  <c r="K73" i="7"/>
  <c r="J73" i="7"/>
  <c r="H73" i="7"/>
  <c r="I73" i="7" s="1"/>
  <c r="L73" i="7" s="1"/>
  <c r="K72" i="7"/>
  <c r="J72" i="7"/>
  <c r="I72" i="7"/>
  <c r="L72" i="7" s="1"/>
  <c r="H72" i="7"/>
  <c r="L71" i="7"/>
  <c r="O71" i="7" s="1"/>
  <c r="K71" i="7"/>
  <c r="J71" i="7"/>
  <c r="H71" i="7"/>
  <c r="I71" i="7" s="1"/>
  <c r="K70" i="7"/>
  <c r="J70" i="7"/>
  <c r="I70" i="7"/>
  <c r="L70" i="7" s="1"/>
  <c r="H70" i="7"/>
  <c r="L69" i="7"/>
  <c r="O69" i="7" s="1"/>
  <c r="K69" i="7"/>
  <c r="J69" i="7"/>
  <c r="H69" i="7"/>
  <c r="I69" i="7" s="1"/>
  <c r="K68" i="7"/>
  <c r="J68" i="7"/>
  <c r="I68" i="7"/>
  <c r="L68" i="7" s="1"/>
  <c r="H68" i="7"/>
  <c r="L67" i="7"/>
  <c r="O67" i="7" s="1"/>
  <c r="K67" i="7"/>
  <c r="J67" i="7"/>
  <c r="H67" i="7"/>
  <c r="I67" i="7" s="1"/>
  <c r="O66" i="7"/>
  <c r="L66" i="7"/>
  <c r="M66" i="7" s="1"/>
  <c r="N66" i="7" s="1"/>
  <c r="K66" i="7"/>
  <c r="J66" i="7"/>
  <c r="H66" i="7"/>
  <c r="I66" i="7" s="1"/>
  <c r="L65" i="7"/>
  <c r="O65" i="7" s="1"/>
  <c r="K65" i="7"/>
  <c r="J65" i="7"/>
  <c r="H65" i="7"/>
  <c r="I65" i="7" s="1"/>
  <c r="K64" i="7"/>
  <c r="J64" i="7"/>
  <c r="H64" i="7"/>
  <c r="I64" i="7" s="1"/>
  <c r="L64" i="7" s="1"/>
  <c r="K63" i="7"/>
  <c r="J63" i="7"/>
  <c r="H63" i="7"/>
  <c r="I63" i="7" s="1"/>
  <c r="L63" i="7" s="1"/>
  <c r="L62" i="7"/>
  <c r="M62" i="7" s="1"/>
  <c r="N62" i="7" s="1"/>
  <c r="K62" i="7"/>
  <c r="J62" i="7"/>
  <c r="H62" i="7"/>
  <c r="I62" i="7" s="1"/>
  <c r="L61" i="7"/>
  <c r="O61" i="7" s="1"/>
  <c r="K61" i="7"/>
  <c r="J61" i="7"/>
  <c r="H61" i="7"/>
  <c r="I61" i="7" s="1"/>
  <c r="M60" i="7"/>
  <c r="N60" i="7" s="1"/>
  <c r="L60" i="7"/>
  <c r="O60" i="7" s="1"/>
  <c r="K60" i="7"/>
  <c r="J60" i="7"/>
  <c r="I60" i="7"/>
  <c r="H60" i="7"/>
  <c r="K59" i="7"/>
  <c r="J59" i="7"/>
  <c r="H59" i="7"/>
  <c r="I59" i="7" s="1"/>
  <c r="L59" i="7" s="1"/>
  <c r="K58" i="7"/>
  <c r="J58" i="7"/>
  <c r="H58" i="7"/>
  <c r="I58" i="7" s="1"/>
  <c r="L58" i="7" s="1"/>
  <c r="L57" i="7"/>
  <c r="O57" i="7" s="1"/>
  <c r="K57" i="7"/>
  <c r="J57" i="7"/>
  <c r="H57" i="7"/>
  <c r="I57" i="7" s="1"/>
  <c r="M56" i="7"/>
  <c r="N56" i="7" s="1"/>
  <c r="L56" i="7"/>
  <c r="O56" i="7" s="1"/>
  <c r="K56" i="7"/>
  <c r="J56" i="7"/>
  <c r="I56" i="7"/>
  <c r="H56" i="7"/>
  <c r="K55" i="7"/>
  <c r="J55" i="7"/>
  <c r="H55" i="7"/>
  <c r="I55" i="7" s="1"/>
  <c r="L55" i="7" s="1"/>
  <c r="M54" i="7"/>
  <c r="N54" i="7" s="1"/>
  <c r="L54" i="7"/>
  <c r="O54" i="7" s="1"/>
  <c r="K54" i="7"/>
  <c r="J54" i="7"/>
  <c r="I54" i="7"/>
  <c r="H54" i="7"/>
  <c r="L53" i="7"/>
  <c r="O53" i="7" s="1"/>
  <c r="K53" i="7"/>
  <c r="J53" i="7"/>
  <c r="H53" i="7"/>
  <c r="I53" i="7" s="1"/>
  <c r="L52" i="7"/>
  <c r="M52" i="7" s="1"/>
  <c r="N52" i="7" s="1"/>
  <c r="K52" i="7"/>
  <c r="J52" i="7"/>
  <c r="H52" i="7"/>
  <c r="I52" i="7" s="1"/>
  <c r="L51" i="7"/>
  <c r="O51" i="7" s="1"/>
  <c r="K51" i="7"/>
  <c r="J51" i="7"/>
  <c r="H51" i="7"/>
  <c r="I51" i="7" s="1"/>
  <c r="M50" i="7"/>
  <c r="N50" i="7" s="1"/>
  <c r="L50" i="7"/>
  <c r="O50" i="7" s="1"/>
  <c r="K50" i="7"/>
  <c r="J50" i="7"/>
  <c r="I50" i="7"/>
  <c r="H50" i="7"/>
  <c r="L49" i="7"/>
  <c r="O49" i="7" s="1"/>
  <c r="K49" i="7"/>
  <c r="J49" i="7"/>
  <c r="H49" i="7"/>
  <c r="I49" i="7" s="1"/>
  <c r="L48" i="7"/>
  <c r="O48" i="7" s="1"/>
  <c r="K48" i="7"/>
  <c r="J48" i="7"/>
  <c r="H48" i="7"/>
  <c r="I48" i="7" s="1"/>
  <c r="L47" i="7"/>
  <c r="O47" i="7" s="1"/>
  <c r="K47" i="7"/>
  <c r="J47" i="7"/>
  <c r="H47" i="7"/>
  <c r="I47" i="7" s="1"/>
  <c r="M46" i="7"/>
  <c r="N46" i="7" s="1"/>
  <c r="L46" i="7"/>
  <c r="O46" i="7" s="1"/>
  <c r="K46" i="7"/>
  <c r="J46" i="7"/>
  <c r="I46" i="7"/>
  <c r="H46" i="7"/>
  <c r="L45" i="7"/>
  <c r="O45" i="7" s="1"/>
  <c r="K45" i="7"/>
  <c r="J45" i="7"/>
  <c r="H45" i="7"/>
  <c r="I45" i="7" s="1"/>
  <c r="L44" i="7"/>
  <c r="O44" i="7" s="1"/>
  <c r="K44" i="7"/>
  <c r="J44" i="7"/>
  <c r="H44" i="7"/>
  <c r="I44" i="7" s="1"/>
  <c r="L43" i="7"/>
  <c r="O43" i="7" s="1"/>
  <c r="K43" i="7"/>
  <c r="J43" i="7"/>
  <c r="H43" i="7"/>
  <c r="I43" i="7" s="1"/>
  <c r="M42" i="7"/>
  <c r="N42" i="7" s="1"/>
  <c r="L42" i="7"/>
  <c r="O42" i="7" s="1"/>
  <c r="K42" i="7"/>
  <c r="J42" i="7"/>
  <c r="I42" i="7"/>
  <c r="H42" i="7"/>
  <c r="L41" i="7"/>
  <c r="O41" i="7" s="1"/>
  <c r="K41" i="7"/>
  <c r="J41" i="7"/>
  <c r="H41" i="7"/>
  <c r="I41" i="7" s="1"/>
  <c r="L40" i="7"/>
  <c r="O40" i="7" s="1"/>
  <c r="K40" i="7"/>
  <c r="J40" i="7"/>
  <c r="H40" i="7"/>
  <c r="I40" i="7" s="1"/>
  <c r="K39" i="7"/>
  <c r="J39" i="7"/>
  <c r="H39" i="7"/>
  <c r="I39" i="7" s="1"/>
  <c r="L39" i="7" s="1"/>
  <c r="K38" i="7"/>
  <c r="J38" i="7"/>
  <c r="I38" i="7"/>
  <c r="L38" i="7" s="1"/>
  <c r="H38" i="7"/>
  <c r="K37" i="7"/>
  <c r="J37" i="7"/>
  <c r="H37" i="7"/>
  <c r="I37" i="7" s="1"/>
  <c r="L37" i="7" s="1"/>
  <c r="K36" i="7"/>
  <c r="J36" i="7"/>
  <c r="H36" i="7"/>
  <c r="I36" i="7" s="1"/>
  <c r="L36" i="7" s="1"/>
  <c r="L35" i="7"/>
  <c r="O35" i="7" s="1"/>
  <c r="K35" i="7"/>
  <c r="J35" i="7"/>
  <c r="H35" i="7"/>
  <c r="I35" i="7" s="1"/>
  <c r="M34" i="7"/>
  <c r="N34" i="7" s="1"/>
  <c r="L34" i="7"/>
  <c r="O34" i="7" s="1"/>
  <c r="K34" i="7"/>
  <c r="J34" i="7"/>
  <c r="I34" i="7"/>
  <c r="H34" i="7"/>
  <c r="K33" i="7"/>
  <c r="J33" i="7"/>
  <c r="H33" i="7"/>
  <c r="I33" i="7" s="1"/>
  <c r="L33" i="7" s="1"/>
  <c r="K32" i="7"/>
  <c r="J32" i="7"/>
  <c r="H32" i="7"/>
  <c r="I32" i="7" s="1"/>
  <c r="L32" i="7" s="1"/>
  <c r="L31" i="7"/>
  <c r="O31" i="7" s="1"/>
  <c r="K31" i="7"/>
  <c r="J31" i="7"/>
  <c r="H31" i="7"/>
  <c r="I31" i="7" s="1"/>
  <c r="M30" i="7"/>
  <c r="N30" i="7" s="1"/>
  <c r="L30" i="7"/>
  <c r="O30" i="7" s="1"/>
  <c r="K30" i="7"/>
  <c r="J30" i="7"/>
  <c r="I30" i="7"/>
  <c r="H30" i="7"/>
  <c r="L29" i="7"/>
  <c r="O29" i="7" s="1"/>
  <c r="K29" i="7"/>
  <c r="J29" i="7"/>
  <c r="H29" i="7"/>
  <c r="I29" i="7" s="1"/>
  <c r="L28" i="7"/>
  <c r="O28" i="7" s="1"/>
  <c r="K28" i="7"/>
  <c r="J28" i="7"/>
  <c r="H28" i="7"/>
  <c r="I28" i="7" s="1"/>
  <c r="L27" i="7"/>
  <c r="O27" i="7" s="1"/>
  <c r="K27" i="7"/>
  <c r="J27" i="7"/>
  <c r="H27" i="7"/>
  <c r="I27" i="7" s="1"/>
  <c r="K26" i="7"/>
  <c r="J26" i="7"/>
  <c r="H26" i="7"/>
  <c r="I26" i="7" s="1"/>
  <c r="L26" i="7" s="1"/>
  <c r="K25" i="7"/>
  <c r="J25" i="7"/>
  <c r="H25" i="7"/>
  <c r="I25" i="7" s="1"/>
  <c r="L25" i="7" s="1"/>
  <c r="K24" i="7"/>
  <c r="J24" i="7"/>
  <c r="I24" i="7"/>
  <c r="L24" i="7" s="1"/>
  <c r="H24" i="7"/>
  <c r="L23" i="7"/>
  <c r="O23" i="7" s="1"/>
  <c r="K23" i="7"/>
  <c r="J23" i="7"/>
  <c r="H23" i="7"/>
  <c r="I23" i="7" s="1"/>
  <c r="K22" i="7"/>
  <c r="J22" i="7"/>
  <c r="I22" i="7"/>
  <c r="L22" i="7" s="1"/>
  <c r="H22" i="7"/>
  <c r="K21" i="7"/>
  <c r="J21" i="7"/>
  <c r="H21" i="7"/>
  <c r="I21" i="7" s="1"/>
  <c r="L21" i="7" s="1"/>
  <c r="M20" i="7"/>
  <c r="N20" i="7" s="1"/>
  <c r="L20" i="7"/>
  <c r="O20" i="7" s="1"/>
  <c r="K20" i="7"/>
  <c r="J20" i="7"/>
  <c r="I20" i="7"/>
  <c r="H20" i="7"/>
  <c r="K19" i="7"/>
  <c r="J19" i="7"/>
  <c r="H19" i="7"/>
  <c r="I19" i="7" s="1"/>
  <c r="L19" i="7" s="1"/>
  <c r="K18" i="7"/>
  <c r="J18" i="7"/>
  <c r="H18" i="7"/>
  <c r="I18" i="7" s="1"/>
  <c r="L18" i="7" s="1"/>
  <c r="L17" i="7"/>
  <c r="O17" i="7" s="1"/>
  <c r="K17" i="7"/>
  <c r="J17" i="7"/>
  <c r="H17" i="7"/>
  <c r="I17" i="7" s="1"/>
  <c r="M16" i="7"/>
  <c r="N16" i="7" s="1"/>
  <c r="L16" i="7"/>
  <c r="O16" i="7" s="1"/>
  <c r="K16" i="7"/>
  <c r="J16" i="7"/>
  <c r="I16" i="7"/>
  <c r="H16" i="7"/>
  <c r="K15" i="7"/>
  <c r="J15" i="7"/>
  <c r="H15" i="7"/>
  <c r="I15" i="7" s="1"/>
  <c r="L15" i="7" s="1"/>
  <c r="M14" i="7"/>
  <c r="N14" i="7" s="1"/>
  <c r="L14" i="7"/>
  <c r="O14" i="7" s="1"/>
  <c r="K14" i="7"/>
  <c r="K12" i="7" s="1"/>
  <c r="J14" i="7"/>
  <c r="I14" i="7"/>
  <c r="H14" i="7"/>
  <c r="J12" i="7"/>
  <c r="G12" i="7"/>
  <c r="F12" i="7"/>
  <c r="H12" i="7" s="1"/>
  <c r="E12" i="7"/>
  <c r="D12" i="7"/>
  <c r="N10" i="7"/>
  <c r="M10" i="7"/>
  <c r="H10" i="7"/>
  <c r="P9" i="7"/>
  <c r="P133" i="7" s="1"/>
  <c r="L9" i="7"/>
  <c r="K9" i="7"/>
  <c r="I9" i="7"/>
  <c r="L349" i="6"/>
  <c r="O349" i="6" s="1"/>
  <c r="K349" i="6"/>
  <c r="J349" i="6"/>
  <c r="H349" i="6"/>
  <c r="I349" i="6" s="1"/>
  <c r="K348" i="6"/>
  <c r="H348" i="6"/>
  <c r="I348" i="6" s="1"/>
  <c r="L347" i="6"/>
  <c r="O347" i="6" s="1"/>
  <c r="K347" i="6"/>
  <c r="J347" i="6"/>
  <c r="H347" i="6"/>
  <c r="I347" i="6" s="1"/>
  <c r="K346" i="6"/>
  <c r="H346" i="6"/>
  <c r="I346" i="6" s="1"/>
  <c r="K345" i="6"/>
  <c r="H345" i="6"/>
  <c r="I345" i="6" s="1"/>
  <c r="K344" i="6"/>
  <c r="H344" i="6"/>
  <c r="I344" i="6" s="1"/>
  <c r="K343" i="6"/>
  <c r="H343" i="6"/>
  <c r="I343" i="6" s="1"/>
  <c r="K342" i="6"/>
  <c r="H342" i="6"/>
  <c r="I342" i="6" s="1"/>
  <c r="K341" i="6"/>
  <c r="H341" i="6"/>
  <c r="I341" i="6" s="1"/>
  <c r="K340" i="6"/>
  <c r="H340" i="6"/>
  <c r="I340" i="6" s="1"/>
  <c r="L339" i="6"/>
  <c r="O339" i="6" s="1"/>
  <c r="K339" i="6"/>
  <c r="J339" i="6"/>
  <c r="H339" i="6"/>
  <c r="I339" i="6" s="1"/>
  <c r="L338" i="6"/>
  <c r="O338" i="6" s="1"/>
  <c r="K338" i="6"/>
  <c r="J338" i="6"/>
  <c r="H338" i="6"/>
  <c r="I338" i="6" s="1"/>
  <c r="K337" i="6"/>
  <c r="H337" i="6"/>
  <c r="I337" i="6" s="1"/>
  <c r="L336" i="6"/>
  <c r="K336" i="6"/>
  <c r="J336" i="6"/>
  <c r="H336" i="6"/>
  <c r="I336" i="6" s="1"/>
  <c r="L335" i="6"/>
  <c r="K335" i="6"/>
  <c r="J335" i="6"/>
  <c r="H335" i="6"/>
  <c r="I335" i="6" s="1"/>
  <c r="L334" i="6"/>
  <c r="K334" i="6"/>
  <c r="J334" i="6"/>
  <c r="H334" i="6"/>
  <c r="I334" i="6" s="1"/>
  <c r="L333" i="6"/>
  <c r="K333" i="6"/>
  <c r="J333" i="6"/>
  <c r="H333" i="6"/>
  <c r="I333" i="6" s="1"/>
  <c r="L332" i="6"/>
  <c r="K332" i="6"/>
  <c r="J332" i="6"/>
  <c r="H332" i="6"/>
  <c r="I332" i="6" s="1"/>
  <c r="L331" i="6"/>
  <c r="K331" i="6"/>
  <c r="J331" i="6"/>
  <c r="H331" i="6"/>
  <c r="I331" i="6" s="1"/>
  <c r="K330" i="6"/>
  <c r="H330" i="6"/>
  <c r="I330" i="6" s="1"/>
  <c r="J330" i="6" s="1"/>
  <c r="L330" i="6" s="1"/>
  <c r="K329" i="6"/>
  <c r="H329" i="6"/>
  <c r="I329" i="6" s="1"/>
  <c r="K328" i="6"/>
  <c r="J328" i="6"/>
  <c r="L328" i="6" s="1"/>
  <c r="H328" i="6"/>
  <c r="I328" i="6" s="1"/>
  <c r="K327" i="6"/>
  <c r="H327" i="6"/>
  <c r="I327" i="6" s="1"/>
  <c r="L326" i="6"/>
  <c r="K326" i="6"/>
  <c r="J326" i="6"/>
  <c r="H326" i="6"/>
  <c r="I326" i="6" s="1"/>
  <c r="L325" i="6"/>
  <c r="K325" i="6"/>
  <c r="J325" i="6"/>
  <c r="H325" i="6"/>
  <c r="I325" i="6" s="1"/>
  <c r="L324" i="6"/>
  <c r="K324" i="6"/>
  <c r="J324" i="6"/>
  <c r="H324" i="6"/>
  <c r="I324" i="6" s="1"/>
  <c r="L323" i="6"/>
  <c r="K323" i="6"/>
  <c r="J323" i="6"/>
  <c r="H323" i="6"/>
  <c r="I323" i="6" s="1"/>
  <c r="L322" i="6"/>
  <c r="K322" i="6"/>
  <c r="J322" i="6"/>
  <c r="H322" i="6"/>
  <c r="I322" i="6" s="1"/>
  <c r="L321" i="6"/>
  <c r="O321" i="6" s="1"/>
  <c r="K321" i="6"/>
  <c r="J321" i="6"/>
  <c r="H321" i="6"/>
  <c r="I321" i="6" s="1"/>
  <c r="K320" i="6"/>
  <c r="H320" i="6"/>
  <c r="I320" i="6" s="1"/>
  <c r="L319" i="6"/>
  <c r="O319" i="6" s="1"/>
  <c r="K319" i="6"/>
  <c r="J319" i="6"/>
  <c r="H319" i="6"/>
  <c r="I319" i="6" s="1"/>
  <c r="K318" i="6"/>
  <c r="H318" i="6"/>
  <c r="I318" i="6" s="1"/>
  <c r="L317" i="6"/>
  <c r="O317" i="6" s="1"/>
  <c r="K317" i="6"/>
  <c r="J317" i="6"/>
  <c r="H317" i="6"/>
  <c r="I317" i="6" s="1"/>
  <c r="K316" i="6"/>
  <c r="H316" i="6"/>
  <c r="I316" i="6" s="1"/>
  <c r="L315" i="6"/>
  <c r="O315" i="6" s="1"/>
  <c r="K315" i="6"/>
  <c r="J315" i="6"/>
  <c r="H315" i="6"/>
  <c r="I315" i="6" s="1"/>
  <c r="K314" i="6"/>
  <c r="H314" i="6"/>
  <c r="I314" i="6" s="1"/>
  <c r="K313" i="6"/>
  <c r="H313" i="6"/>
  <c r="I313" i="6" s="1"/>
  <c r="L312" i="6"/>
  <c r="O312" i="6" s="1"/>
  <c r="K312" i="6"/>
  <c r="J312" i="6"/>
  <c r="H312" i="6"/>
  <c r="I312" i="6" s="1"/>
  <c r="L311" i="6"/>
  <c r="O311" i="6" s="1"/>
  <c r="K311" i="6"/>
  <c r="J311" i="6"/>
  <c r="H311" i="6"/>
  <c r="I311" i="6" s="1"/>
  <c r="L310" i="6"/>
  <c r="O310" i="6" s="1"/>
  <c r="K310" i="6"/>
  <c r="J310" i="6"/>
  <c r="H310" i="6"/>
  <c r="I310" i="6" s="1"/>
  <c r="L309" i="6"/>
  <c r="K309" i="6"/>
  <c r="J309" i="6"/>
  <c r="H309" i="6"/>
  <c r="I309" i="6" s="1"/>
  <c r="K308" i="6"/>
  <c r="H308" i="6"/>
  <c r="I308" i="6" s="1"/>
  <c r="L307" i="6"/>
  <c r="K307" i="6"/>
  <c r="J307" i="6"/>
  <c r="H307" i="6"/>
  <c r="I307" i="6" s="1"/>
  <c r="L306" i="6"/>
  <c r="K306" i="6"/>
  <c r="J306" i="6"/>
  <c r="H306" i="6"/>
  <c r="I306" i="6" s="1"/>
  <c r="K305" i="6"/>
  <c r="H305" i="6"/>
  <c r="I305" i="6" s="1"/>
  <c r="J305" i="6" s="1"/>
  <c r="L305" i="6" s="1"/>
  <c r="L304" i="6"/>
  <c r="K304" i="6"/>
  <c r="J304" i="6"/>
  <c r="H304" i="6"/>
  <c r="I304" i="6" s="1"/>
  <c r="K303" i="6"/>
  <c r="J303" i="6"/>
  <c r="L303" i="6" s="1"/>
  <c r="H303" i="6"/>
  <c r="I303" i="6" s="1"/>
  <c r="L302" i="6"/>
  <c r="K302" i="6"/>
  <c r="J302" i="6"/>
  <c r="H302" i="6"/>
  <c r="I302" i="6" s="1"/>
  <c r="L301" i="6"/>
  <c r="K301" i="6"/>
  <c r="J301" i="6"/>
  <c r="H301" i="6"/>
  <c r="I301" i="6" s="1"/>
  <c r="L300" i="6"/>
  <c r="K300" i="6"/>
  <c r="J300" i="6"/>
  <c r="H300" i="6"/>
  <c r="I300" i="6" s="1"/>
  <c r="L299" i="6"/>
  <c r="K299" i="6"/>
  <c r="J299" i="6"/>
  <c r="H299" i="6"/>
  <c r="I299" i="6" s="1"/>
  <c r="L298" i="6"/>
  <c r="O298" i="6" s="1"/>
  <c r="K298" i="6"/>
  <c r="J298" i="6"/>
  <c r="H298" i="6"/>
  <c r="I298" i="6" s="1"/>
  <c r="K297" i="6"/>
  <c r="H297" i="6"/>
  <c r="I297" i="6" s="1"/>
  <c r="L296" i="6"/>
  <c r="O296" i="6" s="1"/>
  <c r="K296" i="6"/>
  <c r="J296" i="6"/>
  <c r="H296" i="6"/>
  <c r="I296" i="6" s="1"/>
  <c r="K295" i="6"/>
  <c r="H295" i="6"/>
  <c r="I295" i="6" s="1"/>
  <c r="K294" i="6"/>
  <c r="H294" i="6"/>
  <c r="I294" i="6" s="1"/>
  <c r="L293" i="6"/>
  <c r="O293" i="6" s="1"/>
  <c r="K293" i="6"/>
  <c r="J293" i="6"/>
  <c r="H293" i="6"/>
  <c r="I293" i="6" s="1"/>
  <c r="L292" i="6"/>
  <c r="O292" i="6" s="1"/>
  <c r="K292" i="6"/>
  <c r="J292" i="6"/>
  <c r="H292" i="6"/>
  <c r="I292" i="6" s="1"/>
  <c r="L291" i="6"/>
  <c r="O291" i="6" s="1"/>
  <c r="K291" i="6"/>
  <c r="J291" i="6"/>
  <c r="H291" i="6"/>
  <c r="I291" i="6" s="1"/>
  <c r="L290" i="6"/>
  <c r="O290" i="6" s="1"/>
  <c r="K290" i="6"/>
  <c r="J290" i="6"/>
  <c r="H290" i="6"/>
  <c r="I290" i="6" s="1"/>
  <c r="L289" i="6"/>
  <c r="O289" i="6" s="1"/>
  <c r="K289" i="6"/>
  <c r="J289" i="6"/>
  <c r="H289" i="6"/>
  <c r="I289" i="6" s="1"/>
  <c r="L288" i="6"/>
  <c r="O288" i="6" s="1"/>
  <c r="K288" i="6"/>
  <c r="J288" i="6"/>
  <c r="H288" i="6"/>
  <c r="I288" i="6" s="1"/>
  <c r="K287" i="6"/>
  <c r="H287" i="6"/>
  <c r="I287" i="6" s="1"/>
  <c r="L286" i="6"/>
  <c r="O286" i="6" s="1"/>
  <c r="K286" i="6"/>
  <c r="J286" i="6"/>
  <c r="H286" i="6"/>
  <c r="I286" i="6" s="1"/>
  <c r="L285" i="6"/>
  <c r="O285" i="6" s="1"/>
  <c r="K285" i="6"/>
  <c r="J285" i="6"/>
  <c r="H285" i="6"/>
  <c r="I285" i="6" s="1"/>
  <c r="K284" i="6"/>
  <c r="H284" i="6"/>
  <c r="I284" i="6" s="1"/>
  <c r="L283" i="6"/>
  <c r="O283" i="6" s="1"/>
  <c r="K283" i="6"/>
  <c r="J283" i="6"/>
  <c r="H283" i="6"/>
  <c r="I283" i="6" s="1"/>
  <c r="L282" i="6"/>
  <c r="O282" i="6" s="1"/>
  <c r="K282" i="6"/>
  <c r="J282" i="6"/>
  <c r="H282" i="6"/>
  <c r="I282" i="6" s="1"/>
  <c r="K281" i="6"/>
  <c r="H281" i="6"/>
  <c r="I281" i="6" s="1"/>
  <c r="L280" i="6"/>
  <c r="O280" i="6" s="1"/>
  <c r="K280" i="6"/>
  <c r="J280" i="6"/>
  <c r="H280" i="6"/>
  <c r="I280" i="6" s="1"/>
  <c r="L279" i="6"/>
  <c r="O279" i="6" s="1"/>
  <c r="K279" i="6"/>
  <c r="J279" i="6"/>
  <c r="H279" i="6"/>
  <c r="I279" i="6" s="1"/>
  <c r="L278" i="6"/>
  <c r="O278" i="6" s="1"/>
  <c r="K278" i="6"/>
  <c r="J278" i="6"/>
  <c r="H278" i="6"/>
  <c r="I278" i="6" s="1"/>
  <c r="K277" i="6"/>
  <c r="H277" i="6"/>
  <c r="I277" i="6" s="1"/>
  <c r="L276" i="6"/>
  <c r="O276" i="6" s="1"/>
  <c r="K276" i="6"/>
  <c r="J276" i="6"/>
  <c r="H276" i="6"/>
  <c r="I276" i="6" s="1"/>
  <c r="K275" i="6"/>
  <c r="H275" i="6"/>
  <c r="I275" i="6" s="1"/>
  <c r="L274" i="6"/>
  <c r="O274" i="6" s="1"/>
  <c r="K274" i="6"/>
  <c r="J274" i="6"/>
  <c r="H274" i="6"/>
  <c r="I274" i="6" s="1"/>
  <c r="L273" i="6"/>
  <c r="O273" i="6" s="1"/>
  <c r="K273" i="6"/>
  <c r="J273" i="6"/>
  <c r="H273" i="6"/>
  <c r="I273" i="6" s="1"/>
  <c r="L272" i="6"/>
  <c r="O272" i="6" s="1"/>
  <c r="K272" i="6"/>
  <c r="J272" i="6"/>
  <c r="H272" i="6"/>
  <c r="I272" i="6" s="1"/>
  <c r="K271" i="6"/>
  <c r="H271" i="6"/>
  <c r="I271" i="6" s="1"/>
  <c r="K270" i="6"/>
  <c r="H270" i="6"/>
  <c r="I270" i="6" s="1"/>
  <c r="L269" i="6"/>
  <c r="O269" i="6" s="1"/>
  <c r="K269" i="6"/>
  <c r="J269" i="6"/>
  <c r="H269" i="6"/>
  <c r="I269" i="6" s="1"/>
  <c r="L268" i="6"/>
  <c r="K268" i="6"/>
  <c r="J268" i="6"/>
  <c r="H268" i="6"/>
  <c r="I268" i="6" s="1"/>
  <c r="L267" i="6"/>
  <c r="K267" i="6"/>
  <c r="J267" i="6"/>
  <c r="H267" i="6"/>
  <c r="I267" i="6" s="1"/>
  <c r="L266" i="6"/>
  <c r="K266" i="6"/>
  <c r="J266" i="6"/>
  <c r="H266" i="6"/>
  <c r="I266" i="6" s="1"/>
  <c r="L265" i="6"/>
  <c r="K265" i="6"/>
  <c r="J265" i="6"/>
  <c r="H265" i="6"/>
  <c r="I265" i="6" s="1"/>
  <c r="L264" i="6"/>
  <c r="K264" i="6"/>
  <c r="J264" i="6"/>
  <c r="H264" i="6"/>
  <c r="I264" i="6" s="1"/>
  <c r="K263" i="6"/>
  <c r="H263" i="6"/>
  <c r="I263" i="6" s="1"/>
  <c r="K262" i="6"/>
  <c r="H262" i="6"/>
  <c r="I262" i="6" s="1"/>
  <c r="J262" i="6" s="1"/>
  <c r="L262" i="6" s="1"/>
  <c r="K261" i="6"/>
  <c r="H261" i="6"/>
  <c r="I261" i="6" s="1"/>
  <c r="K260" i="6"/>
  <c r="J260" i="6"/>
  <c r="L260" i="6" s="1"/>
  <c r="H260" i="6"/>
  <c r="I260" i="6" s="1"/>
  <c r="K259" i="6"/>
  <c r="H259" i="6"/>
  <c r="I259" i="6" s="1"/>
  <c r="K258" i="6"/>
  <c r="H258" i="6"/>
  <c r="I258" i="6" s="1"/>
  <c r="J258" i="6" s="1"/>
  <c r="L258" i="6" s="1"/>
  <c r="K257" i="6"/>
  <c r="H257" i="6"/>
  <c r="I257" i="6" s="1"/>
  <c r="L256" i="6"/>
  <c r="K256" i="6"/>
  <c r="J256" i="6"/>
  <c r="H256" i="6"/>
  <c r="I256" i="6" s="1"/>
  <c r="L255" i="6"/>
  <c r="K255" i="6"/>
  <c r="J255" i="6"/>
  <c r="H255" i="6"/>
  <c r="I255" i="6" s="1"/>
  <c r="L254" i="6"/>
  <c r="K254" i="6"/>
  <c r="J254" i="6"/>
  <c r="H254" i="6"/>
  <c r="I254" i="6" s="1"/>
  <c r="L253" i="6"/>
  <c r="K253" i="6"/>
  <c r="J253" i="6"/>
  <c r="H253" i="6"/>
  <c r="I253" i="6" s="1"/>
  <c r="N252" i="6"/>
  <c r="L252" i="6"/>
  <c r="K252" i="6"/>
  <c r="J252" i="6"/>
  <c r="H252" i="6"/>
  <c r="I252" i="6" s="1"/>
  <c r="L251" i="6"/>
  <c r="K251" i="6"/>
  <c r="J251" i="6"/>
  <c r="H251" i="6"/>
  <c r="I251" i="6" s="1"/>
  <c r="L250" i="6"/>
  <c r="K250" i="6"/>
  <c r="J250" i="6"/>
  <c r="H250" i="6"/>
  <c r="I250" i="6" s="1"/>
  <c r="L249" i="6"/>
  <c r="K249" i="6"/>
  <c r="J249" i="6"/>
  <c r="H249" i="6"/>
  <c r="I249" i="6" s="1"/>
  <c r="L248" i="6"/>
  <c r="K248" i="6"/>
  <c r="J248" i="6"/>
  <c r="H248" i="6"/>
  <c r="I248" i="6" s="1"/>
  <c r="L247" i="6"/>
  <c r="K247" i="6"/>
  <c r="J247" i="6"/>
  <c r="H247" i="6"/>
  <c r="I247" i="6" s="1"/>
  <c r="M246" i="6"/>
  <c r="N246" i="6" s="1"/>
  <c r="L246" i="6"/>
  <c r="O246" i="6" s="1"/>
  <c r="K246" i="6"/>
  <c r="J246" i="6"/>
  <c r="I246" i="6"/>
  <c r="H246" i="6"/>
  <c r="L245" i="6"/>
  <c r="O245" i="6" s="1"/>
  <c r="K245" i="6"/>
  <c r="J245" i="6"/>
  <c r="H245" i="6"/>
  <c r="I245" i="6" s="1"/>
  <c r="K244" i="6"/>
  <c r="I244" i="6"/>
  <c r="H244" i="6"/>
  <c r="L243" i="6"/>
  <c r="O243" i="6" s="1"/>
  <c r="K243" i="6"/>
  <c r="J243" i="6"/>
  <c r="H243" i="6"/>
  <c r="I243" i="6" s="1"/>
  <c r="M242" i="6"/>
  <c r="N242" i="6" s="1"/>
  <c r="L242" i="6"/>
  <c r="O242" i="6" s="1"/>
  <c r="K242" i="6"/>
  <c r="J242" i="6"/>
  <c r="I242" i="6"/>
  <c r="H242" i="6"/>
  <c r="L241" i="6"/>
  <c r="O241" i="6" s="1"/>
  <c r="K241" i="6"/>
  <c r="J241" i="6"/>
  <c r="H241" i="6"/>
  <c r="I241" i="6" s="1"/>
  <c r="M240" i="6"/>
  <c r="N240" i="6" s="1"/>
  <c r="L240" i="6"/>
  <c r="O240" i="6" s="1"/>
  <c r="K240" i="6"/>
  <c r="J240" i="6"/>
  <c r="I240" i="6"/>
  <c r="H240" i="6"/>
  <c r="L239" i="6"/>
  <c r="O239" i="6" s="1"/>
  <c r="K239" i="6"/>
  <c r="J239" i="6"/>
  <c r="H239" i="6"/>
  <c r="I239" i="6" s="1"/>
  <c r="L238" i="6"/>
  <c r="O238" i="6" s="1"/>
  <c r="K238" i="6"/>
  <c r="J238" i="6"/>
  <c r="H238" i="6"/>
  <c r="I238" i="6" s="1"/>
  <c r="L237" i="6"/>
  <c r="O237" i="6" s="1"/>
  <c r="K237" i="6"/>
  <c r="J237" i="6"/>
  <c r="H237" i="6"/>
  <c r="I237" i="6" s="1"/>
  <c r="L236" i="6"/>
  <c r="O236" i="6" s="1"/>
  <c r="K236" i="6"/>
  <c r="J236" i="6"/>
  <c r="H236" i="6"/>
  <c r="I236" i="6" s="1"/>
  <c r="L235" i="6"/>
  <c r="O235" i="6" s="1"/>
  <c r="K235" i="6"/>
  <c r="J235" i="6"/>
  <c r="H235" i="6"/>
  <c r="I235" i="6" s="1"/>
  <c r="K234" i="6"/>
  <c r="H234" i="6"/>
  <c r="I234" i="6" s="1"/>
  <c r="K233" i="6"/>
  <c r="H233" i="6"/>
  <c r="I233" i="6" s="1"/>
  <c r="L232" i="6"/>
  <c r="O232" i="6" s="1"/>
  <c r="K232" i="6"/>
  <c r="J232" i="6"/>
  <c r="H232" i="6"/>
  <c r="I232" i="6" s="1"/>
  <c r="K231" i="6"/>
  <c r="H231" i="6"/>
  <c r="I231" i="6" s="1"/>
  <c r="K230" i="6"/>
  <c r="H230" i="6"/>
  <c r="I230" i="6" s="1"/>
  <c r="K229" i="6"/>
  <c r="H229" i="6"/>
  <c r="I229" i="6" s="1"/>
  <c r="K228" i="6"/>
  <c r="H228" i="6"/>
  <c r="I228" i="6" s="1"/>
  <c r="L227" i="6"/>
  <c r="O227" i="6" s="1"/>
  <c r="K227" i="6"/>
  <c r="J227" i="6"/>
  <c r="H227" i="6"/>
  <c r="I227" i="6" s="1"/>
  <c r="K226" i="6"/>
  <c r="H226" i="6"/>
  <c r="I226" i="6" s="1"/>
  <c r="L225" i="6"/>
  <c r="O225" i="6" s="1"/>
  <c r="K225" i="6"/>
  <c r="J225" i="6"/>
  <c r="H225" i="6"/>
  <c r="I225" i="6" s="1"/>
  <c r="K224" i="6"/>
  <c r="H224" i="6"/>
  <c r="I224" i="6" s="1"/>
  <c r="K223" i="6"/>
  <c r="H223" i="6"/>
  <c r="I223" i="6" s="1"/>
  <c r="K222" i="6"/>
  <c r="H222" i="6"/>
  <c r="I222" i="6" s="1"/>
  <c r="K221" i="6"/>
  <c r="H221" i="6"/>
  <c r="I221" i="6" s="1"/>
  <c r="L220" i="6"/>
  <c r="O220" i="6" s="1"/>
  <c r="K220" i="6"/>
  <c r="J220" i="6"/>
  <c r="H220" i="6"/>
  <c r="I220" i="6" s="1"/>
  <c r="K219" i="6"/>
  <c r="H219" i="6"/>
  <c r="I219" i="6" s="1"/>
  <c r="L218" i="6"/>
  <c r="O218" i="6" s="1"/>
  <c r="K218" i="6"/>
  <c r="J218" i="6"/>
  <c r="H218" i="6"/>
  <c r="I218" i="6" s="1"/>
  <c r="L217" i="6"/>
  <c r="O217" i="6" s="1"/>
  <c r="K217" i="6"/>
  <c r="J217" i="6"/>
  <c r="H217" i="6"/>
  <c r="I217" i="6" s="1"/>
  <c r="L216" i="6"/>
  <c r="O216" i="6" s="1"/>
  <c r="K216" i="6"/>
  <c r="J216" i="6"/>
  <c r="H216" i="6"/>
  <c r="I216" i="6" s="1"/>
  <c r="L215" i="6"/>
  <c r="O215" i="6" s="1"/>
  <c r="K215" i="6"/>
  <c r="J215" i="6"/>
  <c r="H215" i="6"/>
  <c r="I215" i="6" s="1"/>
  <c r="L214" i="6"/>
  <c r="O214" i="6" s="1"/>
  <c r="K214" i="6"/>
  <c r="J214" i="6"/>
  <c r="H214" i="6"/>
  <c r="I214" i="6" s="1"/>
  <c r="L213" i="6"/>
  <c r="O213" i="6" s="1"/>
  <c r="K213" i="6"/>
  <c r="J213" i="6"/>
  <c r="H213" i="6"/>
  <c r="I213" i="6" s="1"/>
  <c r="L212" i="6"/>
  <c r="O212" i="6" s="1"/>
  <c r="K212" i="6"/>
  <c r="J212" i="6"/>
  <c r="H212" i="6"/>
  <c r="I212" i="6" s="1"/>
  <c r="L211" i="6"/>
  <c r="O211" i="6" s="1"/>
  <c r="K211" i="6"/>
  <c r="J211" i="6"/>
  <c r="H211" i="6"/>
  <c r="I211" i="6" s="1"/>
  <c r="L210" i="6"/>
  <c r="O210" i="6" s="1"/>
  <c r="K210" i="6"/>
  <c r="J210" i="6"/>
  <c r="H210" i="6"/>
  <c r="I210" i="6" s="1"/>
  <c r="L209" i="6"/>
  <c r="O209" i="6" s="1"/>
  <c r="K209" i="6"/>
  <c r="J209" i="6"/>
  <c r="H209" i="6"/>
  <c r="I209" i="6" s="1"/>
  <c r="L208" i="6"/>
  <c r="O208" i="6" s="1"/>
  <c r="K208" i="6"/>
  <c r="J208" i="6"/>
  <c r="H208" i="6"/>
  <c r="I208" i="6" s="1"/>
  <c r="L207" i="6"/>
  <c r="O207" i="6" s="1"/>
  <c r="K207" i="6"/>
  <c r="J207" i="6"/>
  <c r="H207" i="6"/>
  <c r="I207" i="6" s="1"/>
  <c r="L206" i="6"/>
  <c r="K206" i="6"/>
  <c r="J206" i="6"/>
  <c r="H206" i="6"/>
  <c r="I206" i="6" s="1"/>
  <c r="K205" i="6"/>
  <c r="H205" i="6"/>
  <c r="I205" i="6" s="1"/>
  <c r="J205" i="6" s="1"/>
  <c r="L205" i="6" s="1"/>
  <c r="K204" i="6"/>
  <c r="H204" i="6"/>
  <c r="I204" i="6" s="1"/>
  <c r="K203" i="6"/>
  <c r="J203" i="6"/>
  <c r="L203" i="6" s="1"/>
  <c r="H203" i="6"/>
  <c r="I203" i="6" s="1"/>
  <c r="L202" i="6"/>
  <c r="K202" i="6"/>
  <c r="J202" i="6"/>
  <c r="H202" i="6"/>
  <c r="I202" i="6" s="1"/>
  <c r="L201" i="6"/>
  <c r="K201" i="6"/>
  <c r="J201" i="6"/>
  <c r="H201" i="6"/>
  <c r="I201" i="6" s="1"/>
  <c r="L200" i="6"/>
  <c r="K200" i="6"/>
  <c r="J200" i="6"/>
  <c r="H200" i="6"/>
  <c r="I200" i="6" s="1"/>
  <c r="K199" i="6"/>
  <c r="H199" i="6"/>
  <c r="I199" i="6" s="1"/>
  <c r="J199" i="6" s="1"/>
  <c r="L199" i="6" s="1"/>
  <c r="K198" i="6"/>
  <c r="H198" i="6"/>
  <c r="I198" i="6" s="1"/>
  <c r="K197" i="6"/>
  <c r="J197" i="6"/>
  <c r="L197" i="6" s="1"/>
  <c r="H197" i="6"/>
  <c r="I197" i="6" s="1"/>
  <c r="K196" i="6"/>
  <c r="H196" i="6"/>
  <c r="I196" i="6" s="1"/>
  <c r="K195" i="6"/>
  <c r="H195" i="6"/>
  <c r="I195" i="6" s="1"/>
  <c r="J195" i="6" s="1"/>
  <c r="L195" i="6" s="1"/>
  <c r="L194" i="6"/>
  <c r="K194" i="6"/>
  <c r="J194" i="6"/>
  <c r="H194" i="6"/>
  <c r="I194" i="6" s="1"/>
  <c r="L193" i="6"/>
  <c r="K193" i="6"/>
  <c r="J193" i="6"/>
  <c r="H193" i="6"/>
  <c r="I193" i="6" s="1"/>
  <c r="L192" i="6"/>
  <c r="K192" i="6"/>
  <c r="J192" i="6"/>
  <c r="H192" i="6"/>
  <c r="I192" i="6" s="1"/>
  <c r="L191" i="6"/>
  <c r="K191" i="6"/>
  <c r="J191" i="6"/>
  <c r="H191" i="6"/>
  <c r="I191" i="6" s="1"/>
  <c r="L190" i="6"/>
  <c r="K190" i="6"/>
  <c r="J190" i="6"/>
  <c r="H190" i="6"/>
  <c r="I190" i="6" s="1"/>
  <c r="L189" i="6"/>
  <c r="K189" i="6"/>
  <c r="J189" i="6"/>
  <c r="H189" i="6"/>
  <c r="I189" i="6" s="1"/>
  <c r="L188" i="6"/>
  <c r="K188" i="6"/>
  <c r="J188" i="6"/>
  <c r="I188" i="6"/>
  <c r="H188" i="6"/>
  <c r="L187" i="6"/>
  <c r="O187" i="6" s="1"/>
  <c r="K187" i="6"/>
  <c r="J187" i="6"/>
  <c r="H187" i="6"/>
  <c r="I187" i="6" s="1"/>
  <c r="K186" i="6"/>
  <c r="I186" i="6"/>
  <c r="H186" i="6"/>
  <c r="K185" i="6"/>
  <c r="H185" i="6"/>
  <c r="I185" i="6" s="1"/>
  <c r="M184" i="6"/>
  <c r="N184" i="6" s="1"/>
  <c r="L184" i="6"/>
  <c r="O184" i="6" s="1"/>
  <c r="K184" i="6"/>
  <c r="J184" i="6"/>
  <c r="I184" i="6"/>
  <c r="H184" i="6"/>
  <c r="L183" i="6"/>
  <c r="O183" i="6" s="1"/>
  <c r="K183" i="6"/>
  <c r="J183" i="6"/>
  <c r="H183" i="6"/>
  <c r="I183" i="6" s="1"/>
  <c r="M182" i="6"/>
  <c r="N182" i="6" s="1"/>
  <c r="L182" i="6"/>
  <c r="O182" i="6" s="1"/>
  <c r="K182" i="6"/>
  <c r="J182" i="6"/>
  <c r="I182" i="6"/>
  <c r="H182" i="6"/>
  <c r="K181" i="6"/>
  <c r="H181" i="6"/>
  <c r="I181" i="6" s="1"/>
  <c r="K180" i="6"/>
  <c r="I180" i="6"/>
  <c r="H180" i="6"/>
  <c r="K179" i="6"/>
  <c r="H179" i="6"/>
  <c r="I179" i="6" s="1"/>
  <c r="M178" i="6"/>
  <c r="N178" i="6" s="1"/>
  <c r="L178" i="6"/>
  <c r="O178" i="6" s="1"/>
  <c r="K178" i="6"/>
  <c r="J178" i="6"/>
  <c r="I178" i="6"/>
  <c r="H178" i="6"/>
  <c r="L177" i="6"/>
  <c r="O177" i="6" s="1"/>
  <c r="K177" i="6"/>
  <c r="J177" i="6"/>
  <c r="H177" i="6"/>
  <c r="I177" i="6" s="1"/>
  <c r="K176" i="6"/>
  <c r="I176" i="6"/>
  <c r="H176" i="6"/>
  <c r="K175" i="6"/>
  <c r="H175" i="6"/>
  <c r="I175" i="6" s="1"/>
  <c r="K174" i="6"/>
  <c r="I174" i="6"/>
  <c r="H174" i="6"/>
  <c r="K173" i="6"/>
  <c r="H173" i="6"/>
  <c r="I173" i="6" s="1"/>
  <c r="K172" i="6"/>
  <c r="I172" i="6"/>
  <c r="H172" i="6"/>
  <c r="K171" i="6"/>
  <c r="H171" i="6"/>
  <c r="I171" i="6" s="1"/>
  <c r="K170" i="6"/>
  <c r="I170" i="6"/>
  <c r="H170" i="6"/>
  <c r="K169" i="6"/>
  <c r="H169" i="6"/>
  <c r="I169" i="6" s="1"/>
  <c r="K168" i="6"/>
  <c r="I168" i="6"/>
  <c r="H168" i="6"/>
  <c r="K167" i="6"/>
  <c r="H167" i="6"/>
  <c r="I167" i="6" s="1"/>
  <c r="K166" i="6"/>
  <c r="I166" i="6"/>
  <c r="H166" i="6"/>
  <c r="L165" i="6"/>
  <c r="O165" i="6" s="1"/>
  <c r="K165" i="6"/>
  <c r="J165" i="6"/>
  <c r="H165" i="6"/>
  <c r="I165" i="6" s="1"/>
  <c r="K164" i="6"/>
  <c r="I164" i="6"/>
  <c r="H164" i="6"/>
  <c r="K163" i="6"/>
  <c r="H163" i="6"/>
  <c r="I163" i="6" s="1"/>
  <c r="K162" i="6"/>
  <c r="I162" i="6"/>
  <c r="H162" i="6"/>
  <c r="L161" i="6"/>
  <c r="O161" i="6" s="1"/>
  <c r="K161" i="6"/>
  <c r="J161" i="6"/>
  <c r="H161" i="6"/>
  <c r="I161" i="6" s="1"/>
  <c r="K160" i="6"/>
  <c r="I160" i="6"/>
  <c r="H160" i="6"/>
  <c r="L159" i="6"/>
  <c r="O159" i="6" s="1"/>
  <c r="K159" i="6"/>
  <c r="J159" i="6"/>
  <c r="H159" i="6"/>
  <c r="I159" i="6" s="1"/>
  <c r="K158" i="6"/>
  <c r="I158" i="6"/>
  <c r="H158" i="6"/>
  <c r="L157" i="6"/>
  <c r="O157" i="6" s="1"/>
  <c r="K157" i="6"/>
  <c r="J157" i="6"/>
  <c r="H157" i="6"/>
  <c r="I157" i="6" s="1"/>
  <c r="M156" i="6"/>
  <c r="N156" i="6" s="1"/>
  <c r="L156" i="6"/>
  <c r="O156" i="6" s="1"/>
  <c r="K156" i="6"/>
  <c r="J156" i="6"/>
  <c r="I156" i="6"/>
  <c r="H156" i="6"/>
  <c r="L155" i="6"/>
  <c r="O155" i="6" s="1"/>
  <c r="K155" i="6"/>
  <c r="J155" i="6"/>
  <c r="H155" i="6"/>
  <c r="I155" i="6" s="1"/>
  <c r="M154" i="6"/>
  <c r="N154" i="6" s="1"/>
  <c r="L154" i="6"/>
  <c r="O154" i="6" s="1"/>
  <c r="K154" i="6"/>
  <c r="J154" i="6"/>
  <c r="I154" i="6"/>
  <c r="H154" i="6"/>
  <c r="L153" i="6"/>
  <c r="O153" i="6" s="1"/>
  <c r="K153" i="6"/>
  <c r="J153" i="6"/>
  <c r="H153" i="6"/>
  <c r="I153" i="6" s="1"/>
  <c r="M152" i="6"/>
  <c r="N152" i="6" s="1"/>
  <c r="L152" i="6"/>
  <c r="O152" i="6" s="1"/>
  <c r="K152" i="6"/>
  <c r="J152" i="6"/>
  <c r="I152" i="6"/>
  <c r="H152" i="6"/>
  <c r="L151" i="6"/>
  <c r="O151" i="6" s="1"/>
  <c r="K151" i="6"/>
  <c r="J151" i="6"/>
  <c r="H151" i="6"/>
  <c r="I151" i="6" s="1"/>
  <c r="M150" i="6"/>
  <c r="N150" i="6" s="1"/>
  <c r="L150" i="6"/>
  <c r="O150" i="6" s="1"/>
  <c r="K150" i="6"/>
  <c r="J150" i="6"/>
  <c r="I150" i="6"/>
  <c r="H150" i="6"/>
  <c r="L149" i="6"/>
  <c r="O149" i="6" s="1"/>
  <c r="K149" i="6"/>
  <c r="J149" i="6"/>
  <c r="H149" i="6"/>
  <c r="I149" i="6" s="1"/>
  <c r="M148" i="6"/>
  <c r="N148" i="6" s="1"/>
  <c r="L148" i="6"/>
  <c r="O148" i="6" s="1"/>
  <c r="K148" i="6"/>
  <c r="J148" i="6"/>
  <c r="I148" i="6"/>
  <c r="H148" i="6"/>
  <c r="L147" i="6"/>
  <c r="O147" i="6" s="1"/>
  <c r="K147" i="6"/>
  <c r="J147" i="6"/>
  <c r="H147" i="6"/>
  <c r="I147" i="6" s="1"/>
  <c r="K146" i="6"/>
  <c r="I146" i="6"/>
  <c r="H146" i="6"/>
  <c r="L145" i="6"/>
  <c r="O145" i="6" s="1"/>
  <c r="K145" i="6"/>
  <c r="J145" i="6"/>
  <c r="H145" i="6"/>
  <c r="I145" i="6" s="1"/>
  <c r="M144" i="6"/>
  <c r="N144" i="6" s="1"/>
  <c r="L144" i="6"/>
  <c r="O144" i="6" s="1"/>
  <c r="K144" i="6"/>
  <c r="J144" i="6"/>
  <c r="I144" i="6"/>
  <c r="H144" i="6"/>
  <c r="L143" i="6"/>
  <c r="M143" i="6" s="1"/>
  <c r="N143" i="6" s="1"/>
  <c r="K143" i="6"/>
  <c r="J143" i="6"/>
  <c r="H143" i="6"/>
  <c r="I143" i="6" s="1"/>
  <c r="M142" i="6"/>
  <c r="N142" i="6" s="1"/>
  <c r="L142" i="6"/>
  <c r="O142" i="6" s="1"/>
  <c r="K142" i="6"/>
  <c r="J142" i="6"/>
  <c r="I142" i="6"/>
  <c r="H142" i="6"/>
  <c r="O141" i="6"/>
  <c r="L141" i="6"/>
  <c r="M141" i="6" s="1"/>
  <c r="N141" i="6" s="1"/>
  <c r="K141" i="6"/>
  <c r="J141" i="6"/>
  <c r="H141" i="6"/>
  <c r="I141" i="6" s="1"/>
  <c r="M140" i="6"/>
  <c r="N140" i="6" s="1"/>
  <c r="L140" i="6"/>
  <c r="O140" i="6" s="1"/>
  <c r="K140" i="6"/>
  <c r="J140" i="6"/>
  <c r="I140" i="6"/>
  <c r="H140" i="6"/>
  <c r="K139" i="6"/>
  <c r="H139" i="6"/>
  <c r="I139" i="6" s="1"/>
  <c r="K138" i="6"/>
  <c r="I138" i="6"/>
  <c r="H138" i="6"/>
  <c r="K137" i="6"/>
  <c r="H137" i="6"/>
  <c r="I137" i="6" s="1"/>
  <c r="M136" i="6"/>
  <c r="N136" i="6" s="1"/>
  <c r="L136" i="6"/>
  <c r="O136" i="6" s="1"/>
  <c r="K136" i="6"/>
  <c r="J136" i="6"/>
  <c r="I136" i="6"/>
  <c r="H136" i="6"/>
  <c r="K135" i="6"/>
  <c r="H135" i="6"/>
  <c r="I135" i="6" s="1"/>
  <c r="K134" i="6"/>
  <c r="I134" i="6"/>
  <c r="H134" i="6"/>
  <c r="L133" i="6"/>
  <c r="M133" i="6" s="1"/>
  <c r="N133" i="6" s="1"/>
  <c r="K133" i="6"/>
  <c r="J133" i="6"/>
  <c r="H133" i="6"/>
  <c r="I133" i="6" s="1"/>
  <c r="M132" i="6"/>
  <c r="N132" i="6" s="1"/>
  <c r="L132" i="6"/>
  <c r="O132" i="6" s="1"/>
  <c r="K132" i="6"/>
  <c r="J132" i="6"/>
  <c r="I132" i="6"/>
  <c r="H132" i="6"/>
  <c r="O131" i="6"/>
  <c r="L131" i="6"/>
  <c r="M131" i="6" s="1"/>
  <c r="N131" i="6" s="1"/>
  <c r="K131" i="6"/>
  <c r="J131" i="6"/>
  <c r="H131" i="6"/>
  <c r="I131" i="6" s="1"/>
  <c r="K130" i="6"/>
  <c r="I130" i="6"/>
  <c r="H130" i="6"/>
  <c r="O129" i="6"/>
  <c r="L129" i="6"/>
  <c r="M129" i="6" s="1"/>
  <c r="N129" i="6" s="1"/>
  <c r="K129" i="6"/>
  <c r="J129" i="6"/>
  <c r="H129" i="6"/>
  <c r="I129" i="6" s="1"/>
  <c r="M128" i="6"/>
  <c r="N128" i="6" s="1"/>
  <c r="L128" i="6"/>
  <c r="O128" i="6" s="1"/>
  <c r="K128" i="6"/>
  <c r="J128" i="6"/>
  <c r="I128" i="6"/>
  <c r="H128" i="6"/>
  <c r="L127" i="6"/>
  <c r="M127" i="6" s="1"/>
  <c r="N127" i="6" s="1"/>
  <c r="K127" i="6"/>
  <c r="J127" i="6"/>
  <c r="H127" i="6"/>
  <c r="I127" i="6" s="1"/>
  <c r="M126" i="6"/>
  <c r="N126" i="6" s="1"/>
  <c r="L126" i="6"/>
  <c r="O126" i="6" s="1"/>
  <c r="K126" i="6"/>
  <c r="J126" i="6"/>
  <c r="I126" i="6"/>
  <c r="H126" i="6"/>
  <c r="K125" i="6"/>
  <c r="H125" i="6"/>
  <c r="I125" i="6" s="1"/>
  <c r="K124" i="6"/>
  <c r="I124" i="6"/>
  <c r="H124" i="6"/>
  <c r="L123" i="6"/>
  <c r="M123" i="6" s="1"/>
  <c r="N123" i="6" s="1"/>
  <c r="K123" i="6"/>
  <c r="J123" i="6"/>
  <c r="H123" i="6"/>
  <c r="I123" i="6" s="1"/>
  <c r="M122" i="6"/>
  <c r="N122" i="6" s="1"/>
  <c r="L122" i="6"/>
  <c r="O122" i="6" s="1"/>
  <c r="K122" i="6"/>
  <c r="J122" i="6"/>
  <c r="I122" i="6"/>
  <c r="H122" i="6"/>
  <c r="K121" i="6"/>
  <c r="H121" i="6"/>
  <c r="I121" i="6" s="1"/>
  <c r="M120" i="6"/>
  <c r="N120" i="6" s="1"/>
  <c r="L120" i="6"/>
  <c r="O120" i="6" s="1"/>
  <c r="K120" i="6"/>
  <c r="J120" i="6"/>
  <c r="I120" i="6"/>
  <c r="H120" i="6"/>
  <c r="L119" i="6"/>
  <c r="O119" i="6" s="1"/>
  <c r="K119" i="6"/>
  <c r="J119" i="6"/>
  <c r="H119" i="6"/>
  <c r="I119" i="6" s="1"/>
  <c r="M118" i="6"/>
  <c r="N118" i="6" s="1"/>
  <c r="L118" i="6"/>
  <c r="O118" i="6" s="1"/>
  <c r="K118" i="6"/>
  <c r="J118" i="6"/>
  <c r="I118" i="6"/>
  <c r="H118" i="6"/>
  <c r="L117" i="6"/>
  <c r="O117" i="6" s="1"/>
  <c r="K117" i="6"/>
  <c r="J117" i="6"/>
  <c r="H117" i="6"/>
  <c r="I117" i="6" s="1"/>
  <c r="M116" i="6"/>
  <c r="N116" i="6" s="1"/>
  <c r="L116" i="6"/>
  <c r="O116" i="6" s="1"/>
  <c r="K116" i="6"/>
  <c r="J116" i="6"/>
  <c r="I116" i="6"/>
  <c r="H116" i="6"/>
  <c r="L115" i="6"/>
  <c r="O115" i="6" s="1"/>
  <c r="K115" i="6"/>
  <c r="J115" i="6"/>
  <c r="H115" i="6"/>
  <c r="I115" i="6" s="1"/>
  <c r="M114" i="6"/>
  <c r="N114" i="6" s="1"/>
  <c r="L114" i="6"/>
  <c r="O114" i="6" s="1"/>
  <c r="K114" i="6"/>
  <c r="J114" i="6"/>
  <c r="I114" i="6"/>
  <c r="H114" i="6"/>
  <c r="L113" i="6"/>
  <c r="O113" i="6" s="1"/>
  <c r="K113" i="6"/>
  <c r="J113" i="6"/>
  <c r="H113" i="6"/>
  <c r="I113" i="6" s="1"/>
  <c r="M112" i="6"/>
  <c r="N112" i="6" s="1"/>
  <c r="L112" i="6"/>
  <c r="O112" i="6" s="1"/>
  <c r="K112" i="6"/>
  <c r="J112" i="6"/>
  <c r="I112" i="6"/>
  <c r="H112" i="6"/>
  <c r="L111" i="6"/>
  <c r="O111" i="6" s="1"/>
  <c r="K111" i="6"/>
  <c r="J111" i="6"/>
  <c r="H111" i="6"/>
  <c r="I111" i="6" s="1"/>
  <c r="M110" i="6"/>
  <c r="N110" i="6" s="1"/>
  <c r="L110" i="6"/>
  <c r="O110" i="6" s="1"/>
  <c r="K110" i="6"/>
  <c r="J110" i="6"/>
  <c r="I110" i="6"/>
  <c r="H110" i="6"/>
  <c r="L109" i="6"/>
  <c r="O109" i="6" s="1"/>
  <c r="K109" i="6"/>
  <c r="J109" i="6"/>
  <c r="H109" i="6"/>
  <c r="I109" i="6" s="1"/>
  <c r="M108" i="6"/>
  <c r="N108" i="6" s="1"/>
  <c r="L108" i="6"/>
  <c r="O108" i="6" s="1"/>
  <c r="K108" i="6"/>
  <c r="J108" i="6"/>
  <c r="I108" i="6"/>
  <c r="H108" i="6"/>
  <c r="K107" i="6"/>
  <c r="H107" i="6"/>
  <c r="I107" i="6" s="1"/>
  <c r="K106" i="6"/>
  <c r="I106" i="6"/>
  <c r="H106" i="6"/>
  <c r="K105" i="6"/>
  <c r="H105" i="6"/>
  <c r="I105" i="6" s="1"/>
  <c r="K104" i="6"/>
  <c r="I104" i="6"/>
  <c r="H104" i="6"/>
  <c r="K103" i="6"/>
  <c r="H103" i="6"/>
  <c r="I103" i="6" s="1"/>
  <c r="K102" i="6"/>
  <c r="I102" i="6"/>
  <c r="H102" i="6"/>
  <c r="K101" i="6"/>
  <c r="H101" i="6"/>
  <c r="I101" i="6" s="1"/>
  <c r="M100" i="6"/>
  <c r="N100" i="6" s="1"/>
  <c r="L100" i="6"/>
  <c r="O100" i="6" s="1"/>
  <c r="K100" i="6"/>
  <c r="J100" i="6"/>
  <c r="I100" i="6"/>
  <c r="H100" i="6"/>
  <c r="L99" i="6"/>
  <c r="O99" i="6" s="1"/>
  <c r="K99" i="6"/>
  <c r="J99" i="6"/>
  <c r="H99" i="6"/>
  <c r="I99" i="6" s="1"/>
  <c r="K98" i="6"/>
  <c r="I98" i="6"/>
  <c r="H98" i="6"/>
  <c r="K97" i="6"/>
  <c r="H97" i="6"/>
  <c r="I97" i="6" s="1"/>
  <c r="K96" i="6"/>
  <c r="I96" i="6"/>
  <c r="H96" i="6"/>
  <c r="K95" i="6"/>
  <c r="H95" i="6"/>
  <c r="I95" i="6" s="1"/>
  <c r="K94" i="6"/>
  <c r="I94" i="6"/>
  <c r="H94" i="6"/>
  <c r="L93" i="6"/>
  <c r="O93" i="6" s="1"/>
  <c r="K93" i="6"/>
  <c r="J93" i="6"/>
  <c r="H93" i="6"/>
  <c r="I93" i="6" s="1"/>
  <c r="M92" i="6"/>
  <c r="N92" i="6" s="1"/>
  <c r="L92" i="6"/>
  <c r="O92" i="6" s="1"/>
  <c r="K92" i="6"/>
  <c r="J92" i="6"/>
  <c r="I92" i="6"/>
  <c r="H92" i="6"/>
  <c r="L91" i="6"/>
  <c r="O91" i="6" s="1"/>
  <c r="K91" i="6"/>
  <c r="J91" i="6"/>
  <c r="H91" i="6"/>
  <c r="I91" i="6" s="1"/>
  <c r="M90" i="6"/>
  <c r="N90" i="6" s="1"/>
  <c r="L90" i="6"/>
  <c r="O90" i="6" s="1"/>
  <c r="K90" i="6"/>
  <c r="J90" i="6"/>
  <c r="I90" i="6"/>
  <c r="H90" i="6"/>
  <c r="L89" i="6"/>
  <c r="O89" i="6" s="1"/>
  <c r="K89" i="6"/>
  <c r="J89" i="6"/>
  <c r="H89" i="6"/>
  <c r="I89" i="6" s="1"/>
  <c r="M88" i="6"/>
  <c r="N88" i="6" s="1"/>
  <c r="L88" i="6"/>
  <c r="O88" i="6" s="1"/>
  <c r="K88" i="6"/>
  <c r="J88" i="6"/>
  <c r="I88" i="6"/>
  <c r="H88" i="6"/>
  <c r="L87" i="6"/>
  <c r="O87" i="6" s="1"/>
  <c r="K87" i="6"/>
  <c r="J87" i="6"/>
  <c r="H87" i="6"/>
  <c r="I87" i="6" s="1"/>
  <c r="K86" i="6"/>
  <c r="I86" i="6"/>
  <c r="H86" i="6"/>
  <c r="L85" i="6"/>
  <c r="O85" i="6" s="1"/>
  <c r="K85" i="6"/>
  <c r="J85" i="6"/>
  <c r="H85" i="6"/>
  <c r="I85" i="6" s="1"/>
  <c r="M84" i="6"/>
  <c r="N84" i="6" s="1"/>
  <c r="L84" i="6"/>
  <c r="O84" i="6" s="1"/>
  <c r="K84" i="6"/>
  <c r="J84" i="6"/>
  <c r="I84" i="6"/>
  <c r="H84" i="6"/>
  <c r="L83" i="6"/>
  <c r="O83" i="6" s="1"/>
  <c r="K83" i="6"/>
  <c r="J83" i="6"/>
  <c r="H83" i="6"/>
  <c r="I83" i="6" s="1"/>
  <c r="K82" i="6"/>
  <c r="I82" i="6"/>
  <c r="H82" i="6"/>
  <c r="K81" i="6"/>
  <c r="H81" i="6"/>
  <c r="I81" i="6" s="1"/>
  <c r="M80" i="6"/>
  <c r="N80" i="6" s="1"/>
  <c r="L80" i="6"/>
  <c r="O80" i="6" s="1"/>
  <c r="K80" i="6"/>
  <c r="J80" i="6"/>
  <c r="I80" i="6"/>
  <c r="H80" i="6"/>
  <c r="L79" i="6"/>
  <c r="O79" i="6" s="1"/>
  <c r="K79" i="6"/>
  <c r="J79" i="6"/>
  <c r="H79" i="6"/>
  <c r="I79" i="6" s="1"/>
  <c r="M78" i="6"/>
  <c r="N78" i="6" s="1"/>
  <c r="L78" i="6"/>
  <c r="O78" i="6" s="1"/>
  <c r="K78" i="6"/>
  <c r="J78" i="6"/>
  <c r="I78" i="6"/>
  <c r="H78" i="6"/>
  <c r="L77" i="6"/>
  <c r="O77" i="6" s="1"/>
  <c r="K77" i="6"/>
  <c r="J77" i="6"/>
  <c r="H77" i="6"/>
  <c r="I77" i="6" s="1"/>
  <c r="K76" i="6"/>
  <c r="I76" i="6"/>
  <c r="H76" i="6"/>
  <c r="L75" i="6"/>
  <c r="O75" i="6" s="1"/>
  <c r="K75" i="6"/>
  <c r="J75" i="6"/>
  <c r="H75" i="6"/>
  <c r="I75" i="6" s="1"/>
  <c r="K74" i="6"/>
  <c r="I74" i="6"/>
  <c r="H74" i="6"/>
  <c r="K73" i="6"/>
  <c r="H73" i="6"/>
  <c r="I73" i="6" s="1"/>
  <c r="K72" i="6"/>
  <c r="I72" i="6"/>
  <c r="H72" i="6"/>
  <c r="L71" i="6"/>
  <c r="O71" i="6" s="1"/>
  <c r="K71" i="6"/>
  <c r="J71" i="6"/>
  <c r="H71" i="6"/>
  <c r="I71" i="6" s="1"/>
  <c r="K70" i="6"/>
  <c r="I70" i="6"/>
  <c r="H70" i="6"/>
  <c r="L69" i="6"/>
  <c r="O69" i="6" s="1"/>
  <c r="K69" i="6"/>
  <c r="J69" i="6"/>
  <c r="H69" i="6"/>
  <c r="I69" i="6" s="1"/>
  <c r="K68" i="6"/>
  <c r="I68" i="6"/>
  <c r="H68" i="6"/>
  <c r="L67" i="6"/>
  <c r="O67" i="6" s="1"/>
  <c r="K67" i="6"/>
  <c r="J67" i="6"/>
  <c r="H67" i="6"/>
  <c r="I67" i="6" s="1"/>
  <c r="M66" i="6"/>
  <c r="N66" i="6" s="1"/>
  <c r="L66" i="6"/>
  <c r="O66" i="6" s="1"/>
  <c r="K66" i="6"/>
  <c r="J66" i="6"/>
  <c r="I66" i="6"/>
  <c r="H66" i="6"/>
  <c r="L65" i="6"/>
  <c r="O65" i="6" s="1"/>
  <c r="K65" i="6"/>
  <c r="J65" i="6"/>
  <c r="H65" i="6"/>
  <c r="I65" i="6" s="1"/>
  <c r="K64" i="6"/>
  <c r="I64" i="6"/>
  <c r="H64" i="6"/>
  <c r="K63" i="6"/>
  <c r="H63" i="6"/>
  <c r="I63" i="6" s="1"/>
  <c r="M62" i="6"/>
  <c r="N62" i="6" s="1"/>
  <c r="L62" i="6"/>
  <c r="O62" i="6" s="1"/>
  <c r="K62" i="6"/>
  <c r="J62" i="6"/>
  <c r="I62" i="6"/>
  <c r="H62" i="6"/>
  <c r="L61" i="6"/>
  <c r="O61" i="6" s="1"/>
  <c r="K61" i="6"/>
  <c r="J61" i="6"/>
  <c r="H61" i="6"/>
  <c r="I61" i="6" s="1"/>
  <c r="M60" i="6"/>
  <c r="N60" i="6" s="1"/>
  <c r="L60" i="6"/>
  <c r="O60" i="6" s="1"/>
  <c r="K60" i="6"/>
  <c r="J60" i="6"/>
  <c r="I60" i="6"/>
  <c r="H60" i="6"/>
  <c r="K59" i="6"/>
  <c r="H59" i="6"/>
  <c r="I59" i="6" s="1"/>
  <c r="K58" i="6"/>
  <c r="I58" i="6"/>
  <c r="H58" i="6"/>
  <c r="M57" i="6"/>
  <c r="N57" i="6" s="1"/>
  <c r="L57" i="6"/>
  <c r="O57" i="6" s="1"/>
  <c r="K57" i="6"/>
  <c r="J57" i="6"/>
  <c r="H57" i="6"/>
  <c r="I57" i="6" s="1"/>
  <c r="L56" i="6"/>
  <c r="O56" i="6" s="1"/>
  <c r="K56" i="6"/>
  <c r="J56" i="6"/>
  <c r="H56" i="6"/>
  <c r="I56" i="6" s="1"/>
  <c r="K55" i="6"/>
  <c r="H55" i="6"/>
  <c r="I55" i="6" s="1"/>
  <c r="L54" i="6"/>
  <c r="O54" i="6" s="1"/>
  <c r="K54" i="6"/>
  <c r="J54" i="6"/>
  <c r="H54" i="6"/>
  <c r="I54" i="6" s="1"/>
  <c r="L53" i="6"/>
  <c r="O53" i="6" s="1"/>
  <c r="K53" i="6"/>
  <c r="J53" i="6"/>
  <c r="H53" i="6"/>
  <c r="I53" i="6" s="1"/>
  <c r="L52" i="6"/>
  <c r="O52" i="6" s="1"/>
  <c r="K52" i="6"/>
  <c r="J52" i="6"/>
  <c r="H52" i="6"/>
  <c r="I52" i="6" s="1"/>
  <c r="L51" i="6"/>
  <c r="O51" i="6" s="1"/>
  <c r="K51" i="6"/>
  <c r="J51" i="6"/>
  <c r="H51" i="6"/>
  <c r="I51" i="6" s="1"/>
  <c r="L50" i="6"/>
  <c r="O50" i="6" s="1"/>
  <c r="K50" i="6"/>
  <c r="J50" i="6"/>
  <c r="H50" i="6"/>
  <c r="I50" i="6" s="1"/>
  <c r="L49" i="6"/>
  <c r="O49" i="6" s="1"/>
  <c r="K49" i="6"/>
  <c r="J49" i="6"/>
  <c r="H49" i="6"/>
  <c r="I49" i="6" s="1"/>
  <c r="L48" i="6"/>
  <c r="O48" i="6" s="1"/>
  <c r="K48" i="6"/>
  <c r="J48" i="6"/>
  <c r="H48" i="6"/>
  <c r="I48" i="6" s="1"/>
  <c r="L47" i="6"/>
  <c r="O47" i="6" s="1"/>
  <c r="K47" i="6"/>
  <c r="J47" i="6"/>
  <c r="H47" i="6"/>
  <c r="I47" i="6" s="1"/>
  <c r="L46" i="6"/>
  <c r="O46" i="6" s="1"/>
  <c r="K46" i="6"/>
  <c r="J46" i="6"/>
  <c r="H46" i="6"/>
  <c r="I46" i="6" s="1"/>
  <c r="L45" i="6"/>
  <c r="O45" i="6" s="1"/>
  <c r="K45" i="6"/>
  <c r="J45" i="6"/>
  <c r="H45" i="6"/>
  <c r="I45" i="6" s="1"/>
  <c r="L44" i="6"/>
  <c r="O44" i="6" s="1"/>
  <c r="K44" i="6"/>
  <c r="J44" i="6"/>
  <c r="H44" i="6"/>
  <c r="I44" i="6" s="1"/>
  <c r="L43" i="6"/>
  <c r="O43" i="6" s="1"/>
  <c r="K43" i="6"/>
  <c r="J43" i="6"/>
  <c r="H43" i="6"/>
  <c r="I43" i="6" s="1"/>
  <c r="L42" i="6"/>
  <c r="O42" i="6" s="1"/>
  <c r="K42" i="6"/>
  <c r="J42" i="6"/>
  <c r="H42" i="6"/>
  <c r="I42" i="6" s="1"/>
  <c r="L41" i="6"/>
  <c r="O41" i="6" s="1"/>
  <c r="K41" i="6"/>
  <c r="J41" i="6"/>
  <c r="H41" i="6"/>
  <c r="I41" i="6" s="1"/>
  <c r="L40" i="6"/>
  <c r="O40" i="6" s="1"/>
  <c r="K40" i="6"/>
  <c r="J40" i="6"/>
  <c r="H40" i="6"/>
  <c r="I40" i="6" s="1"/>
  <c r="K39" i="6"/>
  <c r="H39" i="6"/>
  <c r="I39" i="6" s="1"/>
  <c r="K38" i="6"/>
  <c r="H38" i="6"/>
  <c r="I38" i="6" s="1"/>
  <c r="K37" i="6"/>
  <c r="H37" i="6"/>
  <c r="I37" i="6" s="1"/>
  <c r="K36" i="6"/>
  <c r="H36" i="6"/>
  <c r="I36" i="6" s="1"/>
  <c r="L35" i="6"/>
  <c r="O35" i="6" s="1"/>
  <c r="K35" i="6"/>
  <c r="J35" i="6"/>
  <c r="H35" i="6"/>
  <c r="I35" i="6" s="1"/>
  <c r="L34" i="6"/>
  <c r="O34" i="6" s="1"/>
  <c r="K34" i="6"/>
  <c r="J34" i="6"/>
  <c r="H34" i="6"/>
  <c r="I34" i="6" s="1"/>
  <c r="K33" i="6"/>
  <c r="H33" i="6"/>
  <c r="I33" i="6" s="1"/>
  <c r="K32" i="6"/>
  <c r="H32" i="6"/>
  <c r="I32" i="6" s="1"/>
  <c r="L31" i="6"/>
  <c r="O31" i="6" s="1"/>
  <c r="K31" i="6"/>
  <c r="J31" i="6"/>
  <c r="H31" i="6"/>
  <c r="I31" i="6" s="1"/>
  <c r="L30" i="6"/>
  <c r="O30" i="6" s="1"/>
  <c r="K30" i="6"/>
  <c r="J30" i="6"/>
  <c r="H30" i="6"/>
  <c r="I30" i="6" s="1"/>
  <c r="L29" i="6"/>
  <c r="O29" i="6" s="1"/>
  <c r="K29" i="6"/>
  <c r="J29" i="6"/>
  <c r="H29" i="6"/>
  <c r="I29" i="6" s="1"/>
  <c r="L28" i="6"/>
  <c r="O28" i="6" s="1"/>
  <c r="K28" i="6"/>
  <c r="J28" i="6"/>
  <c r="H28" i="6"/>
  <c r="I28" i="6" s="1"/>
  <c r="L27" i="6"/>
  <c r="O27" i="6" s="1"/>
  <c r="K27" i="6"/>
  <c r="J27" i="6"/>
  <c r="H27" i="6"/>
  <c r="I27" i="6" s="1"/>
  <c r="K26" i="6"/>
  <c r="H26" i="6"/>
  <c r="I26" i="6" s="1"/>
  <c r="K25" i="6"/>
  <c r="H25" i="6"/>
  <c r="I25" i="6" s="1"/>
  <c r="K24" i="6"/>
  <c r="H24" i="6"/>
  <c r="I24" i="6" s="1"/>
  <c r="L23" i="6"/>
  <c r="O23" i="6" s="1"/>
  <c r="K23" i="6"/>
  <c r="J23" i="6"/>
  <c r="H23" i="6"/>
  <c r="I23" i="6" s="1"/>
  <c r="K22" i="6"/>
  <c r="H22" i="6"/>
  <c r="I22" i="6" s="1"/>
  <c r="K21" i="6"/>
  <c r="H21" i="6"/>
  <c r="I21" i="6" s="1"/>
  <c r="L20" i="6"/>
  <c r="O20" i="6" s="1"/>
  <c r="K20" i="6"/>
  <c r="J20" i="6"/>
  <c r="H20" i="6"/>
  <c r="I20" i="6" s="1"/>
  <c r="K19" i="6"/>
  <c r="H19" i="6"/>
  <c r="I19" i="6" s="1"/>
  <c r="K18" i="6"/>
  <c r="H18" i="6"/>
  <c r="I18" i="6" s="1"/>
  <c r="L17" i="6"/>
  <c r="O17" i="6" s="1"/>
  <c r="K17" i="6"/>
  <c r="J17" i="6"/>
  <c r="H17" i="6"/>
  <c r="I17" i="6" s="1"/>
  <c r="L16" i="6"/>
  <c r="O16" i="6" s="1"/>
  <c r="K16" i="6"/>
  <c r="J16" i="6"/>
  <c r="H16" i="6"/>
  <c r="I16" i="6" s="1"/>
  <c r="K15" i="6"/>
  <c r="H15" i="6"/>
  <c r="I15" i="6" s="1"/>
  <c r="L14" i="6"/>
  <c r="O14" i="6" s="1"/>
  <c r="K14" i="6"/>
  <c r="J14" i="6"/>
  <c r="H14" i="6"/>
  <c r="I14" i="6" s="1"/>
  <c r="P12" i="6"/>
  <c r="K12" i="6"/>
  <c r="G12" i="6"/>
  <c r="F12" i="6"/>
  <c r="H12" i="6" s="1"/>
  <c r="E12" i="6"/>
  <c r="D12" i="6"/>
  <c r="N10" i="6"/>
  <c r="M10" i="6"/>
  <c r="H10" i="6"/>
  <c r="L9" i="6"/>
  <c r="K9" i="6"/>
  <c r="I9" i="6"/>
  <c r="J8" i="6"/>
  <c r="M28" i="7" l="1"/>
  <c r="N28" i="7" s="1"/>
  <c r="M40" i="7"/>
  <c r="N40" i="7" s="1"/>
  <c r="M44" i="7"/>
  <c r="N44" i="7" s="1"/>
  <c r="M48" i="7"/>
  <c r="N48" i="7" s="1"/>
  <c r="O52" i="7"/>
  <c r="O62" i="7"/>
  <c r="O88" i="7"/>
  <c r="I12" i="7"/>
  <c r="O108" i="7"/>
  <c r="O112" i="7"/>
  <c r="O116" i="7"/>
  <c r="O120" i="7"/>
  <c r="O122" i="7"/>
  <c r="O126" i="7"/>
  <c r="O132" i="7"/>
  <c r="O140" i="7"/>
  <c r="O144" i="7"/>
  <c r="O150" i="7"/>
  <c r="O154" i="7"/>
  <c r="O178" i="7"/>
  <c r="O184" i="7"/>
  <c r="O188" i="7"/>
  <c r="O192" i="7"/>
  <c r="O202" i="7"/>
  <c r="M134" i="7"/>
  <c r="N134" i="7" s="1"/>
  <c r="O210" i="7"/>
  <c r="O218" i="7"/>
  <c r="O220" i="7"/>
  <c r="M234" i="7"/>
  <c r="N234" i="7" s="1"/>
  <c r="M236" i="7"/>
  <c r="N236" i="7" s="1"/>
  <c r="M240" i="7"/>
  <c r="N240" i="7" s="1"/>
  <c r="M246" i="7"/>
  <c r="N246" i="7" s="1"/>
  <c r="M250" i="7"/>
  <c r="N250" i="7" s="1"/>
  <c r="M260" i="7"/>
  <c r="N260" i="7" s="1"/>
  <c r="M262" i="7"/>
  <c r="N262" i="7" s="1"/>
  <c r="M266" i="7"/>
  <c r="N266" i="7" s="1"/>
  <c r="L271" i="7"/>
  <c r="M274" i="7"/>
  <c r="N274" i="7" s="1"/>
  <c r="M276" i="7"/>
  <c r="N276" i="7" s="1"/>
  <c r="M278" i="7"/>
  <c r="N278" i="7" s="1"/>
  <c r="M286" i="7"/>
  <c r="N286" i="7" s="1"/>
  <c r="M288" i="7"/>
  <c r="N288" i="7" s="1"/>
  <c r="M292" i="7"/>
  <c r="N292" i="7" s="1"/>
  <c r="M296" i="7"/>
  <c r="N296" i="7" s="1"/>
  <c r="M298" i="7"/>
  <c r="N298" i="7" s="1"/>
  <c r="M302" i="7"/>
  <c r="N302" i="7" s="1"/>
  <c r="M304" i="7"/>
  <c r="N304" i="7" s="1"/>
  <c r="M306" i="7"/>
  <c r="N306" i="7" s="1"/>
  <c r="M312" i="7"/>
  <c r="N312" i="7" s="1"/>
  <c r="M322" i="7"/>
  <c r="N322" i="7" s="1"/>
  <c r="M326" i="7"/>
  <c r="N326" i="7" s="1"/>
  <c r="M334" i="7"/>
  <c r="N334" i="7" s="1"/>
  <c r="L12" i="7"/>
  <c r="O15" i="7"/>
  <c r="M15" i="7"/>
  <c r="N15" i="7" s="1"/>
  <c r="O19" i="7"/>
  <c r="M19" i="7"/>
  <c r="N19" i="7" s="1"/>
  <c r="O21" i="7"/>
  <c r="M21" i="7"/>
  <c r="N21" i="7" s="1"/>
  <c r="O22" i="7"/>
  <c r="M22" i="7"/>
  <c r="N22" i="7" s="1"/>
  <c r="O24" i="7"/>
  <c r="M24" i="7"/>
  <c r="N24" i="7" s="1"/>
  <c r="O33" i="7"/>
  <c r="M33" i="7"/>
  <c r="N33" i="7" s="1"/>
  <c r="O37" i="7"/>
  <c r="M37" i="7"/>
  <c r="N37" i="7" s="1"/>
  <c r="O38" i="7"/>
  <c r="M38" i="7"/>
  <c r="N38" i="7" s="1"/>
  <c r="O55" i="7"/>
  <c r="M55" i="7"/>
  <c r="N55" i="7" s="1"/>
  <c r="O59" i="7"/>
  <c r="M59" i="7"/>
  <c r="N59" i="7" s="1"/>
  <c r="O68" i="7"/>
  <c r="M68" i="7"/>
  <c r="N68" i="7" s="1"/>
  <c r="O70" i="7"/>
  <c r="M70" i="7"/>
  <c r="N70" i="7" s="1"/>
  <c r="O72" i="7"/>
  <c r="M72" i="7"/>
  <c r="N72" i="7" s="1"/>
  <c r="O81" i="7"/>
  <c r="M81" i="7"/>
  <c r="N81" i="7" s="1"/>
  <c r="O82" i="7"/>
  <c r="M82" i="7"/>
  <c r="N82" i="7" s="1"/>
  <c r="O94" i="7"/>
  <c r="M94" i="7"/>
  <c r="N94" i="7" s="1"/>
  <c r="O97" i="7"/>
  <c r="M97" i="7"/>
  <c r="N97" i="7" s="1"/>
  <c r="O98" i="7"/>
  <c r="M98" i="7"/>
  <c r="N98" i="7" s="1"/>
  <c r="O101" i="7"/>
  <c r="M101" i="7"/>
  <c r="N101" i="7" s="1"/>
  <c r="O102" i="7"/>
  <c r="M102" i="7"/>
  <c r="N102" i="7" s="1"/>
  <c r="O105" i="7"/>
  <c r="M105" i="7"/>
  <c r="N105" i="7" s="1"/>
  <c r="O106" i="7"/>
  <c r="M106" i="7"/>
  <c r="N106" i="7" s="1"/>
  <c r="O124" i="7"/>
  <c r="M124" i="7"/>
  <c r="N124" i="7" s="1"/>
  <c r="O18" i="7"/>
  <c r="M18" i="7"/>
  <c r="N18" i="7" s="1"/>
  <c r="O25" i="7"/>
  <c r="M25" i="7"/>
  <c r="N25" i="7" s="1"/>
  <c r="O26" i="7"/>
  <c r="M26" i="7"/>
  <c r="N26" i="7" s="1"/>
  <c r="O32" i="7"/>
  <c r="M32" i="7"/>
  <c r="N32" i="7" s="1"/>
  <c r="O36" i="7"/>
  <c r="M36" i="7"/>
  <c r="N36" i="7" s="1"/>
  <c r="O39" i="7"/>
  <c r="M39" i="7"/>
  <c r="N39" i="7" s="1"/>
  <c r="O58" i="7"/>
  <c r="M58" i="7"/>
  <c r="N58" i="7" s="1"/>
  <c r="O63" i="7"/>
  <c r="M63" i="7"/>
  <c r="N63" i="7" s="1"/>
  <c r="O64" i="7"/>
  <c r="M64" i="7"/>
  <c r="N64" i="7" s="1"/>
  <c r="O73" i="7"/>
  <c r="M73" i="7"/>
  <c r="N73" i="7" s="1"/>
  <c r="O74" i="7"/>
  <c r="M74" i="7"/>
  <c r="N74" i="7" s="1"/>
  <c r="O76" i="7"/>
  <c r="M76" i="7"/>
  <c r="N76" i="7" s="1"/>
  <c r="O86" i="7"/>
  <c r="M86" i="7"/>
  <c r="N86" i="7" s="1"/>
  <c r="O95" i="7"/>
  <c r="M95" i="7"/>
  <c r="N95" i="7" s="1"/>
  <c r="O96" i="7"/>
  <c r="M96" i="7"/>
  <c r="N96" i="7" s="1"/>
  <c r="O103" i="7"/>
  <c r="M103" i="7"/>
  <c r="N103" i="7" s="1"/>
  <c r="O104" i="7"/>
  <c r="M104" i="7"/>
  <c r="N104" i="7" s="1"/>
  <c r="O107" i="7"/>
  <c r="M107" i="7"/>
  <c r="N107" i="7" s="1"/>
  <c r="O121" i="7"/>
  <c r="M121" i="7"/>
  <c r="N121" i="7" s="1"/>
  <c r="O125" i="7"/>
  <c r="M125" i="7"/>
  <c r="N125" i="7" s="1"/>
  <c r="P14" i="7"/>
  <c r="P16" i="7"/>
  <c r="M17" i="7"/>
  <c r="N17" i="7" s="1"/>
  <c r="P18" i="7"/>
  <c r="P20" i="7"/>
  <c r="P22" i="7"/>
  <c r="M23" i="7"/>
  <c r="N23" i="7" s="1"/>
  <c r="P24" i="7"/>
  <c r="P26" i="7"/>
  <c r="M27" i="7"/>
  <c r="N27" i="7" s="1"/>
  <c r="P28" i="7"/>
  <c r="M29" i="7"/>
  <c r="N29" i="7" s="1"/>
  <c r="P30" i="7"/>
  <c r="M31" i="7"/>
  <c r="N31" i="7" s="1"/>
  <c r="P32" i="7"/>
  <c r="P34" i="7"/>
  <c r="M35" i="7"/>
  <c r="N35" i="7" s="1"/>
  <c r="P36" i="7"/>
  <c r="P38" i="7"/>
  <c r="P40" i="7"/>
  <c r="M41" i="7"/>
  <c r="N41" i="7" s="1"/>
  <c r="P42" i="7"/>
  <c r="M43" i="7"/>
  <c r="N43" i="7" s="1"/>
  <c r="P44" i="7"/>
  <c r="M45" i="7"/>
  <c r="N45" i="7" s="1"/>
  <c r="P46" i="7"/>
  <c r="M47" i="7"/>
  <c r="N47" i="7" s="1"/>
  <c r="P48" i="7"/>
  <c r="M49" i="7"/>
  <c r="N49" i="7" s="1"/>
  <c r="P50" i="7"/>
  <c r="M51" i="7"/>
  <c r="N51" i="7" s="1"/>
  <c r="P52" i="7"/>
  <c r="M53" i="7"/>
  <c r="N53" i="7" s="1"/>
  <c r="P54" i="7"/>
  <c r="P56" i="7"/>
  <c r="M57" i="7"/>
  <c r="N57" i="7" s="1"/>
  <c r="P58" i="7"/>
  <c r="P60" i="7"/>
  <c r="M61" i="7"/>
  <c r="N61" i="7" s="1"/>
  <c r="P62" i="7"/>
  <c r="P64" i="7"/>
  <c r="M65" i="7"/>
  <c r="N65" i="7" s="1"/>
  <c r="P66" i="7"/>
  <c r="M67" i="7"/>
  <c r="N67" i="7" s="1"/>
  <c r="P68" i="7"/>
  <c r="M69" i="7"/>
  <c r="N69" i="7" s="1"/>
  <c r="P70" i="7"/>
  <c r="M71" i="7"/>
  <c r="N71" i="7" s="1"/>
  <c r="P72" i="7"/>
  <c r="P74" i="7"/>
  <c r="M75" i="7"/>
  <c r="N75" i="7" s="1"/>
  <c r="P76" i="7"/>
  <c r="M77" i="7"/>
  <c r="N77" i="7" s="1"/>
  <c r="P78" i="7"/>
  <c r="M79" i="7"/>
  <c r="N79" i="7" s="1"/>
  <c r="P80" i="7"/>
  <c r="P82" i="7"/>
  <c r="M83" i="7"/>
  <c r="N83" i="7" s="1"/>
  <c r="P84" i="7"/>
  <c r="M85" i="7"/>
  <c r="N85" i="7" s="1"/>
  <c r="P86" i="7"/>
  <c r="M87" i="7"/>
  <c r="N87" i="7" s="1"/>
  <c r="P88" i="7"/>
  <c r="M89" i="7"/>
  <c r="N89" i="7" s="1"/>
  <c r="P90" i="7"/>
  <c r="M91" i="7"/>
  <c r="N91" i="7" s="1"/>
  <c r="P92" i="7"/>
  <c r="M93" i="7"/>
  <c r="N93" i="7" s="1"/>
  <c r="P94" i="7"/>
  <c r="P96" i="7"/>
  <c r="P98" i="7"/>
  <c r="M99" i="7"/>
  <c r="N99" i="7" s="1"/>
  <c r="P100" i="7"/>
  <c r="P102" i="7"/>
  <c r="P104" i="7"/>
  <c r="P106" i="7"/>
  <c r="P108" i="7"/>
  <c r="M109" i="7"/>
  <c r="N109" i="7" s="1"/>
  <c r="P110" i="7"/>
  <c r="M111" i="7"/>
  <c r="N111" i="7" s="1"/>
  <c r="P112" i="7"/>
  <c r="M113" i="7"/>
  <c r="N113" i="7" s="1"/>
  <c r="P114" i="7"/>
  <c r="M115" i="7"/>
  <c r="N115" i="7" s="1"/>
  <c r="P116" i="7"/>
  <c r="M117" i="7"/>
  <c r="N117" i="7" s="1"/>
  <c r="P118" i="7"/>
  <c r="M119" i="7"/>
  <c r="N119" i="7" s="1"/>
  <c r="P120" i="7"/>
  <c r="P122" i="7"/>
  <c r="M123" i="7"/>
  <c r="N123" i="7" s="1"/>
  <c r="P124" i="7"/>
  <c r="P126" i="7"/>
  <c r="M127" i="7"/>
  <c r="N127" i="7" s="1"/>
  <c r="P128" i="7"/>
  <c r="M129" i="7"/>
  <c r="N129" i="7" s="1"/>
  <c r="M130" i="7"/>
  <c r="N130" i="7" s="1"/>
  <c r="O133" i="7"/>
  <c r="M133" i="7"/>
  <c r="N133" i="7" s="1"/>
  <c r="O135" i="7"/>
  <c r="M135" i="7"/>
  <c r="N135" i="7" s="1"/>
  <c r="O137" i="7"/>
  <c r="M137" i="7"/>
  <c r="N137" i="7" s="1"/>
  <c r="O138" i="7"/>
  <c r="M138" i="7"/>
  <c r="N138" i="7" s="1"/>
  <c r="O146" i="7"/>
  <c r="M146" i="7"/>
  <c r="N146" i="7" s="1"/>
  <c r="O163" i="7"/>
  <c r="M163" i="7"/>
  <c r="N163" i="7" s="1"/>
  <c r="O164" i="7"/>
  <c r="M164" i="7"/>
  <c r="N164" i="7" s="1"/>
  <c r="O166" i="7"/>
  <c r="M166" i="7"/>
  <c r="N166" i="7" s="1"/>
  <c r="O169" i="7"/>
  <c r="M169" i="7"/>
  <c r="N169" i="7" s="1"/>
  <c r="O170" i="7"/>
  <c r="M170" i="7"/>
  <c r="N170" i="7" s="1"/>
  <c r="O173" i="7"/>
  <c r="M173" i="7"/>
  <c r="N173" i="7" s="1"/>
  <c r="O174" i="7"/>
  <c r="M174" i="7"/>
  <c r="N174" i="7" s="1"/>
  <c r="O181" i="7"/>
  <c r="M181" i="7"/>
  <c r="N181" i="7" s="1"/>
  <c r="O195" i="7"/>
  <c r="M195" i="7"/>
  <c r="N195" i="7" s="1"/>
  <c r="O196" i="7"/>
  <c r="M196" i="7"/>
  <c r="N196" i="7" s="1"/>
  <c r="O199" i="7"/>
  <c r="M199" i="7"/>
  <c r="N199" i="7" s="1"/>
  <c r="O205" i="7"/>
  <c r="M205" i="7"/>
  <c r="N205" i="7" s="1"/>
  <c r="O219" i="7"/>
  <c r="M219" i="7"/>
  <c r="N219" i="7" s="1"/>
  <c r="O221" i="7"/>
  <c r="M221" i="7"/>
  <c r="N221" i="7" s="1"/>
  <c r="O222" i="7"/>
  <c r="M222" i="7"/>
  <c r="N222" i="7" s="1"/>
  <c r="O229" i="7"/>
  <c r="M229" i="7"/>
  <c r="N229" i="7" s="1"/>
  <c r="O230" i="7"/>
  <c r="M230" i="7"/>
  <c r="N230" i="7" s="1"/>
  <c r="P349" i="7"/>
  <c r="P347" i="7"/>
  <c r="P345" i="7"/>
  <c r="P343" i="7"/>
  <c r="P341" i="7"/>
  <c r="P339" i="7"/>
  <c r="P337" i="7"/>
  <c r="P335" i="7"/>
  <c r="P333" i="7"/>
  <c r="P331" i="7"/>
  <c r="P329" i="7"/>
  <c r="P327" i="7"/>
  <c r="P325" i="7"/>
  <c r="P323" i="7"/>
  <c r="P348" i="7"/>
  <c r="P346" i="7"/>
  <c r="P344" i="7"/>
  <c r="P342" i="7"/>
  <c r="P340" i="7"/>
  <c r="P338" i="7"/>
  <c r="P336" i="7"/>
  <c r="P334" i="7"/>
  <c r="P332" i="7"/>
  <c r="P330" i="7"/>
  <c r="P328" i="7"/>
  <c r="P326" i="7"/>
  <c r="P324" i="7"/>
  <c r="P322" i="7"/>
  <c r="P320" i="7"/>
  <c r="P321" i="7"/>
  <c r="P319" i="7"/>
  <c r="P317" i="7"/>
  <c r="P315" i="7"/>
  <c r="P313" i="7"/>
  <c r="P311" i="7"/>
  <c r="P309" i="7"/>
  <c r="P307" i="7"/>
  <c r="P305" i="7"/>
  <c r="P303" i="7"/>
  <c r="P301" i="7"/>
  <c r="P299" i="7"/>
  <c r="P297" i="7"/>
  <c r="P295" i="7"/>
  <c r="P293" i="7"/>
  <c r="P291" i="7"/>
  <c r="P289" i="7"/>
  <c r="P318" i="7"/>
  <c r="P316" i="7"/>
  <c r="P314" i="7"/>
  <c r="P312" i="7"/>
  <c r="P310" i="7"/>
  <c r="P308" i="7"/>
  <c r="P306" i="7"/>
  <c r="P304" i="7"/>
  <c r="P302" i="7"/>
  <c r="P300" i="7"/>
  <c r="P298" i="7"/>
  <c r="P296" i="7"/>
  <c r="P294" i="7"/>
  <c r="P292" i="7"/>
  <c r="P290" i="7"/>
  <c r="P288" i="7"/>
  <c r="P286" i="7"/>
  <c r="P284" i="7"/>
  <c r="P282" i="7"/>
  <c r="P280" i="7"/>
  <c r="P278" i="7"/>
  <c r="P276" i="7"/>
  <c r="P274" i="7"/>
  <c r="P272" i="7"/>
  <c r="P270" i="7"/>
  <c r="P268" i="7"/>
  <c r="P266" i="7"/>
  <c r="P264" i="7"/>
  <c r="P262" i="7"/>
  <c r="P260" i="7"/>
  <c r="P258" i="7"/>
  <c r="P285" i="7"/>
  <c r="P283" i="7"/>
  <c r="P279" i="7"/>
  <c r="P275" i="7"/>
  <c r="P271" i="7"/>
  <c r="P269" i="7"/>
  <c r="P265" i="7"/>
  <c r="P256" i="7"/>
  <c r="P254" i="7"/>
  <c r="P252" i="7"/>
  <c r="P250" i="7"/>
  <c r="P248" i="7"/>
  <c r="P246" i="7"/>
  <c r="P244" i="7"/>
  <c r="P242" i="7"/>
  <c r="P240" i="7"/>
  <c r="P238" i="7"/>
  <c r="P236" i="7"/>
  <c r="P234" i="7"/>
  <c r="P287" i="7"/>
  <c r="P281" i="7"/>
  <c r="P277" i="7"/>
  <c r="P273" i="7"/>
  <c r="P267" i="7"/>
  <c r="P263" i="7"/>
  <c r="P261" i="7"/>
  <c r="P259" i="7"/>
  <c r="P257" i="7"/>
  <c r="P255" i="7"/>
  <c r="P253" i="7"/>
  <c r="P251" i="7"/>
  <c r="P249" i="7"/>
  <c r="P247" i="7"/>
  <c r="P245" i="7"/>
  <c r="P243" i="7"/>
  <c r="P241" i="7"/>
  <c r="P239" i="7"/>
  <c r="P237" i="7"/>
  <c r="P231" i="7"/>
  <c r="P229" i="7"/>
  <c r="P227" i="7"/>
  <c r="P225" i="7"/>
  <c r="P223" i="7"/>
  <c r="P221" i="7"/>
  <c r="P219" i="7"/>
  <c r="P217" i="7"/>
  <c r="P215" i="7"/>
  <c r="P213" i="7"/>
  <c r="P211" i="7"/>
  <c r="P209" i="7"/>
  <c r="P207" i="7"/>
  <c r="P205" i="7"/>
  <c r="P203" i="7"/>
  <c r="P201" i="7"/>
  <c r="P199" i="7"/>
  <c r="P197" i="7"/>
  <c r="P195" i="7"/>
  <c r="P193" i="7"/>
  <c r="P191" i="7"/>
  <c r="P189" i="7"/>
  <c r="P187" i="7"/>
  <c r="P185" i="7"/>
  <c r="P183" i="7"/>
  <c r="P181" i="7"/>
  <c r="P179" i="7"/>
  <c r="P177" i="7"/>
  <c r="P175" i="7"/>
  <c r="P173" i="7"/>
  <c r="P171" i="7"/>
  <c r="P169" i="7"/>
  <c r="P167" i="7"/>
  <c r="P165" i="7"/>
  <c r="P163" i="7"/>
  <c r="P161" i="7"/>
  <c r="P159" i="7"/>
  <c r="P157" i="7"/>
  <c r="P155" i="7"/>
  <c r="P153" i="7"/>
  <c r="P151" i="7"/>
  <c r="P149" i="7"/>
  <c r="P147" i="7"/>
  <c r="P145" i="7"/>
  <c r="P143" i="7"/>
  <c r="P141" i="7"/>
  <c r="P139" i="7"/>
  <c r="P137" i="7"/>
  <c r="P135" i="7"/>
  <c r="P235" i="7"/>
  <c r="P233" i="7"/>
  <c r="P232" i="7"/>
  <c r="P230" i="7"/>
  <c r="P228" i="7"/>
  <c r="P226" i="7"/>
  <c r="P224" i="7"/>
  <c r="P222" i="7"/>
  <c r="P220" i="7"/>
  <c r="P218" i="7"/>
  <c r="P216" i="7"/>
  <c r="P214" i="7"/>
  <c r="P212" i="7"/>
  <c r="P210" i="7"/>
  <c r="P208" i="7"/>
  <c r="P206" i="7"/>
  <c r="P204" i="7"/>
  <c r="P202" i="7"/>
  <c r="P200" i="7"/>
  <c r="P198" i="7"/>
  <c r="P196" i="7"/>
  <c r="P194" i="7"/>
  <c r="P192" i="7"/>
  <c r="P190" i="7"/>
  <c r="P188" i="7"/>
  <c r="P186" i="7"/>
  <c r="P184" i="7"/>
  <c r="P182" i="7"/>
  <c r="P180" i="7"/>
  <c r="P178" i="7"/>
  <c r="P176" i="7"/>
  <c r="P174" i="7"/>
  <c r="P172" i="7"/>
  <c r="P170" i="7"/>
  <c r="P168" i="7"/>
  <c r="P166" i="7"/>
  <c r="P164" i="7"/>
  <c r="P162" i="7"/>
  <c r="P160" i="7"/>
  <c r="P158" i="7"/>
  <c r="P156" i="7"/>
  <c r="P154" i="7"/>
  <c r="P152" i="7"/>
  <c r="P150" i="7"/>
  <c r="P148" i="7"/>
  <c r="P146" i="7"/>
  <c r="P144" i="7"/>
  <c r="P142" i="7"/>
  <c r="P140" i="7"/>
  <c r="P138" i="7"/>
  <c r="P136" i="7"/>
  <c r="P134" i="7"/>
  <c r="P132" i="7"/>
  <c r="P130" i="7"/>
  <c r="P15" i="7"/>
  <c r="P17" i="7"/>
  <c r="P19" i="7"/>
  <c r="P21" i="7"/>
  <c r="P23" i="7"/>
  <c r="P25" i="7"/>
  <c r="P27" i="7"/>
  <c r="P29" i="7"/>
  <c r="P31" i="7"/>
  <c r="P33" i="7"/>
  <c r="P35" i="7"/>
  <c r="P37" i="7"/>
  <c r="P39" i="7"/>
  <c r="P41" i="7"/>
  <c r="P43" i="7"/>
  <c r="P45" i="7"/>
  <c r="P47" i="7"/>
  <c r="P49" i="7"/>
  <c r="P51" i="7"/>
  <c r="P53" i="7"/>
  <c r="P55" i="7"/>
  <c r="P57" i="7"/>
  <c r="P59" i="7"/>
  <c r="P61" i="7"/>
  <c r="P63" i="7"/>
  <c r="P65" i="7"/>
  <c r="P67" i="7"/>
  <c r="P69" i="7"/>
  <c r="P71" i="7"/>
  <c r="P73" i="7"/>
  <c r="P75" i="7"/>
  <c r="P77" i="7"/>
  <c r="P79" i="7"/>
  <c r="P81" i="7"/>
  <c r="P83" i="7"/>
  <c r="P85" i="7"/>
  <c r="P87" i="7"/>
  <c r="P89" i="7"/>
  <c r="P91" i="7"/>
  <c r="P93" i="7"/>
  <c r="P95" i="7"/>
  <c r="P97" i="7"/>
  <c r="P99" i="7"/>
  <c r="P101" i="7"/>
  <c r="P103" i="7"/>
  <c r="P105" i="7"/>
  <c r="P107" i="7"/>
  <c r="P109" i="7"/>
  <c r="P111" i="7"/>
  <c r="P113" i="7"/>
  <c r="P115" i="7"/>
  <c r="P117" i="7"/>
  <c r="P119" i="7"/>
  <c r="P121" i="7"/>
  <c r="P123" i="7"/>
  <c r="P125" i="7"/>
  <c r="P127" i="7"/>
  <c r="P129" i="7"/>
  <c r="O131" i="7"/>
  <c r="M131" i="7"/>
  <c r="N131" i="7" s="1"/>
  <c r="P131" i="7"/>
  <c r="O139" i="7"/>
  <c r="M139" i="7"/>
  <c r="N139" i="7" s="1"/>
  <c r="O158" i="7"/>
  <c r="M158" i="7"/>
  <c r="N158" i="7" s="1"/>
  <c r="O160" i="7"/>
  <c r="M160" i="7"/>
  <c r="N160" i="7" s="1"/>
  <c r="O162" i="7"/>
  <c r="M162" i="7"/>
  <c r="N162" i="7" s="1"/>
  <c r="O167" i="7"/>
  <c r="M167" i="7"/>
  <c r="N167" i="7" s="1"/>
  <c r="O168" i="7"/>
  <c r="M168" i="7"/>
  <c r="N168" i="7" s="1"/>
  <c r="O171" i="7"/>
  <c r="M171" i="7"/>
  <c r="N171" i="7" s="1"/>
  <c r="O172" i="7"/>
  <c r="M172" i="7"/>
  <c r="N172" i="7" s="1"/>
  <c r="O175" i="7"/>
  <c r="M175" i="7"/>
  <c r="N175" i="7" s="1"/>
  <c r="O176" i="7"/>
  <c r="M176" i="7"/>
  <c r="N176" i="7" s="1"/>
  <c r="O179" i="7"/>
  <c r="M179" i="7"/>
  <c r="N179" i="7" s="1"/>
  <c r="O180" i="7"/>
  <c r="M180" i="7"/>
  <c r="N180" i="7" s="1"/>
  <c r="O185" i="7"/>
  <c r="M185" i="7"/>
  <c r="N185" i="7" s="1"/>
  <c r="O186" i="7"/>
  <c r="M186" i="7"/>
  <c r="N186" i="7" s="1"/>
  <c r="O197" i="7"/>
  <c r="M197" i="7"/>
  <c r="N197" i="7" s="1"/>
  <c r="O198" i="7"/>
  <c r="M198" i="7"/>
  <c r="N198" i="7" s="1"/>
  <c r="O203" i="7"/>
  <c r="M203" i="7"/>
  <c r="N203" i="7" s="1"/>
  <c r="O204" i="7"/>
  <c r="M204" i="7"/>
  <c r="N204" i="7" s="1"/>
  <c r="O223" i="7"/>
  <c r="M223" i="7"/>
  <c r="N223" i="7" s="1"/>
  <c r="O224" i="7"/>
  <c r="M224" i="7"/>
  <c r="N224" i="7" s="1"/>
  <c r="O226" i="7"/>
  <c r="M226" i="7"/>
  <c r="N226" i="7" s="1"/>
  <c r="O228" i="7"/>
  <c r="M228" i="7"/>
  <c r="N228" i="7" s="1"/>
  <c r="O231" i="7"/>
  <c r="M231" i="7"/>
  <c r="N231" i="7" s="1"/>
  <c r="O233" i="7"/>
  <c r="M233" i="7"/>
  <c r="N233" i="7" s="1"/>
  <c r="M141" i="7"/>
  <c r="N141" i="7" s="1"/>
  <c r="M143" i="7"/>
  <c r="N143" i="7" s="1"/>
  <c r="M145" i="7"/>
  <c r="N145" i="7" s="1"/>
  <c r="M147" i="7"/>
  <c r="N147" i="7" s="1"/>
  <c r="M149" i="7"/>
  <c r="N149" i="7" s="1"/>
  <c r="M151" i="7"/>
  <c r="N151" i="7" s="1"/>
  <c r="M153" i="7"/>
  <c r="N153" i="7" s="1"/>
  <c r="M155" i="7"/>
  <c r="N155" i="7" s="1"/>
  <c r="M157" i="7"/>
  <c r="N157" i="7" s="1"/>
  <c r="M159" i="7"/>
  <c r="N159" i="7" s="1"/>
  <c r="M161" i="7"/>
  <c r="N161" i="7" s="1"/>
  <c r="M165" i="7"/>
  <c r="N165" i="7" s="1"/>
  <c r="M177" i="7"/>
  <c r="N177" i="7" s="1"/>
  <c r="M183" i="7"/>
  <c r="N183" i="7" s="1"/>
  <c r="M187" i="7"/>
  <c r="N187" i="7" s="1"/>
  <c r="M189" i="7"/>
  <c r="N189" i="7" s="1"/>
  <c r="M191" i="7"/>
  <c r="N191" i="7" s="1"/>
  <c r="M193" i="7"/>
  <c r="N193" i="7" s="1"/>
  <c r="M201" i="7"/>
  <c r="N201" i="7" s="1"/>
  <c r="M207" i="7"/>
  <c r="N207" i="7" s="1"/>
  <c r="M209" i="7"/>
  <c r="N209" i="7" s="1"/>
  <c r="M211" i="7"/>
  <c r="N211" i="7" s="1"/>
  <c r="M213" i="7"/>
  <c r="N213" i="7" s="1"/>
  <c r="M215" i="7"/>
  <c r="N215" i="7" s="1"/>
  <c r="M217" i="7"/>
  <c r="N217" i="7" s="1"/>
  <c r="M225" i="7"/>
  <c r="N225" i="7" s="1"/>
  <c r="M227" i="7"/>
  <c r="N227" i="7" s="1"/>
  <c r="O235" i="7"/>
  <c r="M235" i="7"/>
  <c r="N235" i="7" s="1"/>
  <c r="O244" i="7"/>
  <c r="M244" i="7"/>
  <c r="N244" i="7" s="1"/>
  <c r="O257" i="7"/>
  <c r="M257" i="7"/>
  <c r="N257" i="7" s="1"/>
  <c r="O271" i="7"/>
  <c r="M271" i="7"/>
  <c r="N271" i="7" s="1"/>
  <c r="O277" i="7"/>
  <c r="M277" i="7"/>
  <c r="N277" i="7" s="1"/>
  <c r="O287" i="7"/>
  <c r="M287" i="7"/>
  <c r="N287" i="7" s="1"/>
  <c r="O237" i="7"/>
  <c r="M237" i="7"/>
  <c r="N237" i="7" s="1"/>
  <c r="O259" i="7"/>
  <c r="M259" i="7"/>
  <c r="N259" i="7" s="1"/>
  <c r="O261" i="7"/>
  <c r="M261" i="7"/>
  <c r="N261" i="7" s="1"/>
  <c r="O263" i="7"/>
  <c r="M263" i="7"/>
  <c r="N263" i="7" s="1"/>
  <c r="O275" i="7"/>
  <c r="M275" i="7"/>
  <c r="N275" i="7" s="1"/>
  <c r="O281" i="7"/>
  <c r="M281" i="7"/>
  <c r="N281" i="7" s="1"/>
  <c r="M256" i="7"/>
  <c r="N256" i="7" s="1"/>
  <c r="O258" i="7"/>
  <c r="O267" i="7"/>
  <c r="M267" i="7"/>
  <c r="N267" i="7" s="1"/>
  <c r="M270" i="7"/>
  <c r="N270" i="7" s="1"/>
  <c r="O273" i="7"/>
  <c r="M273" i="7"/>
  <c r="N273" i="7" s="1"/>
  <c r="M284" i="7"/>
  <c r="N284" i="7" s="1"/>
  <c r="O295" i="7"/>
  <c r="M295" i="7"/>
  <c r="N295" i="7" s="1"/>
  <c r="O297" i="7"/>
  <c r="M297" i="7"/>
  <c r="N297" i="7" s="1"/>
  <c r="O303" i="7"/>
  <c r="M303" i="7"/>
  <c r="N303" i="7" s="1"/>
  <c r="O305" i="7"/>
  <c r="M305" i="7"/>
  <c r="N305" i="7" s="1"/>
  <c r="O313" i="7"/>
  <c r="M313" i="7"/>
  <c r="N313" i="7" s="1"/>
  <c r="O314" i="7"/>
  <c r="M314" i="7"/>
  <c r="N314" i="7" s="1"/>
  <c r="O316" i="7"/>
  <c r="M316" i="7"/>
  <c r="N316" i="7" s="1"/>
  <c r="O318" i="7"/>
  <c r="M318" i="7"/>
  <c r="N318" i="7" s="1"/>
  <c r="M239" i="7"/>
  <c r="N239" i="7" s="1"/>
  <c r="M241" i="7"/>
  <c r="N241" i="7" s="1"/>
  <c r="M243" i="7"/>
  <c r="N243" i="7" s="1"/>
  <c r="M245" i="7"/>
  <c r="N245" i="7" s="1"/>
  <c r="M247" i="7"/>
  <c r="N247" i="7" s="1"/>
  <c r="M249" i="7"/>
  <c r="N249" i="7" s="1"/>
  <c r="M251" i="7"/>
  <c r="N251" i="7" s="1"/>
  <c r="M253" i="7"/>
  <c r="N253" i="7" s="1"/>
  <c r="M255" i="7"/>
  <c r="N255" i="7" s="1"/>
  <c r="O265" i="7"/>
  <c r="M265" i="7"/>
  <c r="N265" i="7" s="1"/>
  <c r="O269" i="7"/>
  <c r="M269" i="7"/>
  <c r="N269" i="7" s="1"/>
  <c r="O279" i="7"/>
  <c r="M279" i="7"/>
  <c r="N279" i="7" s="1"/>
  <c r="O283" i="7"/>
  <c r="M283" i="7"/>
  <c r="N283" i="7" s="1"/>
  <c r="O285" i="7"/>
  <c r="M285" i="7"/>
  <c r="N285" i="7" s="1"/>
  <c r="O294" i="7"/>
  <c r="M294" i="7"/>
  <c r="N294" i="7" s="1"/>
  <c r="O308" i="7"/>
  <c r="M308" i="7"/>
  <c r="N308" i="7" s="1"/>
  <c r="M289" i="7"/>
  <c r="N289" i="7" s="1"/>
  <c r="M291" i="7"/>
  <c r="N291" i="7" s="1"/>
  <c r="M293" i="7"/>
  <c r="N293" i="7" s="1"/>
  <c r="M299" i="7"/>
  <c r="N299" i="7" s="1"/>
  <c r="M301" i="7"/>
  <c r="N301" i="7" s="1"/>
  <c r="M307" i="7"/>
  <c r="N307" i="7" s="1"/>
  <c r="M309" i="7"/>
  <c r="N309" i="7" s="1"/>
  <c r="M311" i="7"/>
  <c r="N311" i="7" s="1"/>
  <c r="M315" i="7"/>
  <c r="N315" i="7" s="1"/>
  <c r="M317" i="7"/>
  <c r="N317" i="7" s="1"/>
  <c r="M320" i="7"/>
  <c r="N320" i="7" s="1"/>
  <c r="O323" i="7"/>
  <c r="M323" i="7"/>
  <c r="N323" i="7" s="1"/>
  <c r="O327" i="7"/>
  <c r="M327" i="7"/>
  <c r="N327" i="7" s="1"/>
  <c r="O328" i="7"/>
  <c r="M328" i="7"/>
  <c r="N328" i="7" s="1"/>
  <c r="O340" i="7"/>
  <c r="M340" i="7"/>
  <c r="N340" i="7" s="1"/>
  <c r="O343" i="7"/>
  <c r="M343" i="7"/>
  <c r="N343" i="7" s="1"/>
  <c r="O344" i="7"/>
  <c r="M344" i="7"/>
  <c r="N344" i="7" s="1"/>
  <c r="O319" i="7"/>
  <c r="M319" i="7"/>
  <c r="N319" i="7" s="1"/>
  <c r="O321" i="7"/>
  <c r="M321" i="7"/>
  <c r="N321" i="7" s="1"/>
  <c r="O329" i="7"/>
  <c r="M329" i="7"/>
  <c r="N329" i="7" s="1"/>
  <c r="O330" i="7"/>
  <c r="M330" i="7"/>
  <c r="N330" i="7" s="1"/>
  <c r="O337" i="7"/>
  <c r="M337" i="7"/>
  <c r="N337" i="7" s="1"/>
  <c r="O341" i="7"/>
  <c r="M341" i="7"/>
  <c r="N341" i="7" s="1"/>
  <c r="O342" i="7"/>
  <c r="M342" i="7"/>
  <c r="N342" i="7" s="1"/>
  <c r="O345" i="7"/>
  <c r="M345" i="7"/>
  <c r="N345" i="7" s="1"/>
  <c r="O346" i="7"/>
  <c r="M346" i="7"/>
  <c r="N346" i="7" s="1"/>
  <c r="O348" i="7"/>
  <c r="M348" i="7"/>
  <c r="N348" i="7" s="1"/>
  <c r="M325" i="7"/>
  <c r="N325" i="7" s="1"/>
  <c r="M331" i="7"/>
  <c r="N331" i="7" s="1"/>
  <c r="M333" i="7"/>
  <c r="N333" i="7" s="1"/>
  <c r="M335" i="7"/>
  <c r="N335" i="7" s="1"/>
  <c r="M339" i="7"/>
  <c r="N339" i="7" s="1"/>
  <c r="M347" i="7"/>
  <c r="N347" i="7" s="1"/>
  <c r="M349" i="7"/>
  <c r="N349" i="7" s="1"/>
  <c r="M61" i="6"/>
  <c r="N61" i="6" s="1"/>
  <c r="M65" i="6"/>
  <c r="N65" i="6" s="1"/>
  <c r="M67" i="6"/>
  <c r="N67" i="6" s="1"/>
  <c r="M69" i="6"/>
  <c r="N69" i="6" s="1"/>
  <c r="M71" i="6"/>
  <c r="N71" i="6" s="1"/>
  <c r="M75" i="6"/>
  <c r="N75" i="6" s="1"/>
  <c r="M77" i="6"/>
  <c r="N77" i="6" s="1"/>
  <c r="M79" i="6"/>
  <c r="N79" i="6" s="1"/>
  <c r="M83" i="6"/>
  <c r="N83" i="6" s="1"/>
  <c r="M85" i="6"/>
  <c r="N85" i="6" s="1"/>
  <c r="M87" i="6"/>
  <c r="N87" i="6" s="1"/>
  <c r="M89" i="6"/>
  <c r="N89" i="6" s="1"/>
  <c r="M91" i="6"/>
  <c r="N91" i="6" s="1"/>
  <c r="M93" i="6"/>
  <c r="N93" i="6" s="1"/>
  <c r="M99" i="6"/>
  <c r="N99" i="6" s="1"/>
  <c r="M109" i="6"/>
  <c r="N109" i="6" s="1"/>
  <c r="M111" i="6"/>
  <c r="N111" i="6" s="1"/>
  <c r="M113" i="6"/>
  <c r="N113" i="6" s="1"/>
  <c r="M115" i="6"/>
  <c r="N115" i="6" s="1"/>
  <c r="M117" i="6"/>
  <c r="N117" i="6" s="1"/>
  <c r="M119" i="6"/>
  <c r="N119" i="6" s="1"/>
  <c r="O123" i="6"/>
  <c r="O127" i="6"/>
  <c r="O133" i="6"/>
  <c r="O143" i="6"/>
  <c r="I12" i="6"/>
  <c r="M145" i="6"/>
  <c r="N145" i="6" s="1"/>
  <c r="M147" i="6"/>
  <c r="N147" i="6" s="1"/>
  <c r="M149" i="6"/>
  <c r="N149" i="6" s="1"/>
  <c r="M151" i="6"/>
  <c r="N151" i="6" s="1"/>
  <c r="M153" i="6"/>
  <c r="N153" i="6" s="1"/>
  <c r="M155" i="6"/>
  <c r="N155" i="6" s="1"/>
  <c r="M157" i="6"/>
  <c r="N157" i="6" s="1"/>
  <c r="M159" i="6"/>
  <c r="N159" i="6" s="1"/>
  <c r="M161" i="6"/>
  <c r="N161" i="6" s="1"/>
  <c r="M165" i="6"/>
  <c r="N165" i="6" s="1"/>
  <c r="M177" i="6"/>
  <c r="N177" i="6" s="1"/>
  <c r="M183" i="6"/>
  <c r="N183" i="6" s="1"/>
  <c r="M187" i="6"/>
  <c r="N187" i="6" s="1"/>
  <c r="M238" i="6"/>
  <c r="N238" i="6" s="1"/>
  <c r="M239" i="6"/>
  <c r="N239" i="6" s="1"/>
  <c r="M241" i="6"/>
  <c r="N241" i="6" s="1"/>
  <c r="M243" i="6"/>
  <c r="N243" i="6" s="1"/>
  <c r="M245" i="6"/>
  <c r="N245" i="6" s="1"/>
  <c r="L22" i="6"/>
  <c r="J22" i="6"/>
  <c r="L24" i="6"/>
  <c r="J24" i="6"/>
  <c r="O195" i="6"/>
  <c r="M195" i="6"/>
  <c r="N195" i="6" s="1"/>
  <c r="O199" i="6"/>
  <c r="M199" i="6"/>
  <c r="N199" i="6" s="1"/>
  <c r="O205" i="6"/>
  <c r="M205" i="6"/>
  <c r="N205" i="6" s="1"/>
  <c r="J15" i="6"/>
  <c r="J18" i="6"/>
  <c r="L18" i="6" s="1"/>
  <c r="J19" i="6"/>
  <c r="L19" i="6" s="1"/>
  <c r="J21" i="6"/>
  <c r="L21" i="6" s="1"/>
  <c r="J25" i="6"/>
  <c r="L25" i="6" s="1"/>
  <c r="J26" i="6"/>
  <c r="L26" i="6" s="1"/>
  <c r="J32" i="6"/>
  <c r="L32" i="6" s="1"/>
  <c r="J33" i="6"/>
  <c r="L33" i="6" s="1"/>
  <c r="J36" i="6"/>
  <c r="L36" i="6" s="1"/>
  <c r="J37" i="6"/>
  <c r="L37" i="6" s="1"/>
  <c r="J38" i="6"/>
  <c r="L38" i="6" s="1"/>
  <c r="J39" i="6"/>
  <c r="L39" i="6" s="1"/>
  <c r="J55" i="6"/>
  <c r="L55" i="6" s="1"/>
  <c r="O197" i="6"/>
  <c r="M197" i="6"/>
  <c r="N197" i="6" s="1"/>
  <c r="O203" i="6"/>
  <c r="M203" i="6"/>
  <c r="N203" i="6" s="1"/>
  <c r="M14" i="6"/>
  <c r="M16" i="6"/>
  <c r="N16" i="6" s="1"/>
  <c r="M17" i="6"/>
  <c r="N17" i="6" s="1"/>
  <c r="M20" i="6"/>
  <c r="N20" i="6" s="1"/>
  <c r="M23" i="6"/>
  <c r="N23" i="6" s="1"/>
  <c r="M27" i="6"/>
  <c r="N27" i="6" s="1"/>
  <c r="M28" i="6"/>
  <c r="N28" i="6" s="1"/>
  <c r="M29" i="6"/>
  <c r="N29" i="6" s="1"/>
  <c r="M30" i="6"/>
  <c r="N30" i="6" s="1"/>
  <c r="M31" i="6"/>
  <c r="N31" i="6" s="1"/>
  <c r="M34" i="6"/>
  <c r="N34" i="6" s="1"/>
  <c r="M35" i="6"/>
  <c r="N35" i="6" s="1"/>
  <c r="M40" i="6"/>
  <c r="N40" i="6" s="1"/>
  <c r="M41" i="6"/>
  <c r="N41" i="6" s="1"/>
  <c r="M42" i="6"/>
  <c r="N42" i="6" s="1"/>
  <c r="M43" i="6"/>
  <c r="N43" i="6" s="1"/>
  <c r="M44" i="6"/>
  <c r="N44" i="6" s="1"/>
  <c r="M45" i="6"/>
  <c r="N45" i="6" s="1"/>
  <c r="M46" i="6"/>
  <c r="N46" i="6" s="1"/>
  <c r="M47" i="6"/>
  <c r="N47" i="6" s="1"/>
  <c r="M48" i="6"/>
  <c r="N48" i="6" s="1"/>
  <c r="M49" i="6"/>
  <c r="N49" i="6" s="1"/>
  <c r="M50" i="6"/>
  <c r="N50" i="6" s="1"/>
  <c r="M51" i="6"/>
  <c r="N51" i="6" s="1"/>
  <c r="M52" i="6"/>
  <c r="N52" i="6" s="1"/>
  <c r="M53" i="6"/>
  <c r="N53" i="6" s="1"/>
  <c r="M54" i="6"/>
  <c r="N54" i="6" s="1"/>
  <c r="M56" i="6"/>
  <c r="N56" i="6" s="1"/>
  <c r="O189" i="6"/>
  <c r="M189" i="6"/>
  <c r="N189" i="6" s="1"/>
  <c r="O191" i="6"/>
  <c r="M191" i="6"/>
  <c r="N191" i="6" s="1"/>
  <c r="O193" i="6"/>
  <c r="M193" i="6"/>
  <c r="N193" i="6" s="1"/>
  <c r="O201" i="6"/>
  <c r="M201" i="6"/>
  <c r="N201" i="6" s="1"/>
  <c r="J219" i="6"/>
  <c r="L219" i="6" s="1"/>
  <c r="J221" i="6"/>
  <c r="L221" i="6" s="1"/>
  <c r="J222" i="6"/>
  <c r="L222" i="6" s="1"/>
  <c r="J223" i="6"/>
  <c r="L223" i="6" s="1"/>
  <c r="J224" i="6"/>
  <c r="L224" i="6" s="1"/>
  <c r="J226" i="6"/>
  <c r="L226" i="6" s="1"/>
  <c r="J228" i="6"/>
  <c r="L228" i="6" s="1"/>
  <c r="J229" i="6"/>
  <c r="L229" i="6" s="1"/>
  <c r="J230" i="6"/>
  <c r="L230" i="6" s="1"/>
  <c r="J231" i="6"/>
  <c r="L231" i="6" s="1"/>
  <c r="J233" i="6"/>
  <c r="L233" i="6" s="1"/>
  <c r="J234" i="6"/>
  <c r="L234" i="6" s="1"/>
  <c r="O258" i="6"/>
  <c r="M258" i="6"/>
  <c r="N258" i="6" s="1"/>
  <c r="O262" i="6"/>
  <c r="M262" i="6"/>
  <c r="N262" i="6" s="1"/>
  <c r="J58" i="6"/>
  <c r="L58" i="6" s="1"/>
  <c r="J59" i="6"/>
  <c r="L59" i="6" s="1"/>
  <c r="J63" i="6"/>
  <c r="L63" i="6" s="1"/>
  <c r="J64" i="6"/>
  <c r="L64" i="6" s="1"/>
  <c r="J68" i="6"/>
  <c r="L68" i="6" s="1"/>
  <c r="J70" i="6"/>
  <c r="L70" i="6" s="1"/>
  <c r="J72" i="6"/>
  <c r="L72" i="6" s="1"/>
  <c r="J73" i="6"/>
  <c r="L73" i="6" s="1"/>
  <c r="J74" i="6"/>
  <c r="L74" i="6" s="1"/>
  <c r="J76" i="6"/>
  <c r="L76" i="6" s="1"/>
  <c r="J81" i="6"/>
  <c r="L81" i="6" s="1"/>
  <c r="J82" i="6"/>
  <c r="L82" i="6" s="1"/>
  <c r="J86" i="6"/>
  <c r="L86" i="6" s="1"/>
  <c r="J94" i="6"/>
  <c r="L94" i="6" s="1"/>
  <c r="J95" i="6"/>
  <c r="L95" i="6" s="1"/>
  <c r="J96" i="6"/>
  <c r="L96" i="6" s="1"/>
  <c r="J97" i="6"/>
  <c r="L97" i="6" s="1"/>
  <c r="J98" i="6"/>
  <c r="L98" i="6" s="1"/>
  <c r="J101" i="6"/>
  <c r="L101" i="6" s="1"/>
  <c r="J102" i="6"/>
  <c r="L102" i="6" s="1"/>
  <c r="J103" i="6"/>
  <c r="L103" i="6" s="1"/>
  <c r="J104" i="6"/>
  <c r="L104" i="6" s="1"/>
  <c r="J105" i="6"/>
  <c r="L105" i="6" s="1"/>
  <c r="J106" i="6"/>
  <c r="L106" i="6" s="1"/>
  <c r="J107" i="6"/>
  <c r="L107" i="6" s="1"/>
  <c r="J121" i="6"/>
  <c r="L121" i="6" s="1"/>
  <c r="J124" i="6"/>
  <c r="L124" i="6" s="1"/>
  <c r="J125" i="6"/>
  <c r="L125" i="6" s="1"/>
  <c r="J130" i="6"/>
  <c r="L130" i="6" s="1"/>
  <c r="J134" i="6"/>
  <c r="L134" i="6" s="1"/>
  <c r="J135" i="6"/>
  <c r="L135" i="6" s="1"/>
  <c r="J137" i="6"/>
  <c r="L137" i="6" s="1"/>
  <c r="J138" i="6"/>
  <c r="L138" i="6" s="1"/>
  <c r="J139" i="6"/>
  <c r="L139" i="6" s="1"/>
  <c r="J146" i="6"/>
  <c r="L146" i="6" s="1"/>
  <c r="J158" i="6"/>
  <c r="L158" i="6" s="1"/>
  <c r="J160" i="6"/>
  <c r="L160" i="6" s="1"/>
  <c r="J162" i="6"/>
  <c r="L162" i="6" s="1"/>
  <c r="J163" i="6"/>
  <c r="L163" i="6" s="1"/>
  <c r="J164" i="6"/>
  <c r="L164" i="6" s="1"/>
  <c r="J166" i="6"/>
  <c r="L166" i="6" s="1"/>
  <c r="J167" i="6"/>
  <c r="L167" i="6" s="1"/>
  <c r="J168" i="6"/>
  <c r="L168" i="6" s="1"/>
  <c r="J169" i="6"/>
  <c r="L169" i="6" s="1"/>
  <c r="J170" i="6"/>
  <c r="L170" i="6" s="1"/>
  <c r="J171" i="6"/>
  <c r="L171" i="6" s="1"/>
  <c r="J172" i="6"/>
  <c r="L172" i="6" s="1"/>
  <c r="J173" i="6"/>
  <c r="L173" i="6" s="1"/>
  <c r="J174" i="6"/>
  <c r="L174" i="6" s="1"/>
  <c r="J175" i="6"/>
  <c r="L175" i="6" s="1"/>
  <c r="J176" i="6"/>
  <c r="L176" i="6" s="1"/>
  <c r="J179" i="6"/>
  <c r="L179" i="6" s="1"/>
  <c r="J180" i="6"/>
  <c r="L180" i="6" s="1"/>
  <c r="J181" i="6"/>
  <c r="L181" i="6" s="1"/>
  <c r="J185" i="6"/>
  <c r="L185" i="6" s="1"/>
  <c r="J186" i="6"/>
  <c r="L186" i="6" s="1"/>
  <c r="O188" i="6"/>
  <c r="M188" i="6"/>
  <c r="N188" i="6" s="1"/>
  <c r="O190" i="6"/>
  <c r="M190" i="6"/>
  <c r="N190" i="6" s="1"/>
  <c r="O192" i="6"/>
  <c r="M192" i="6"/>
  <c r="N192" i="6" s="1"/>
  <c r="O194" i="6"/>
  <c r="M194" i="6"/>
  <c r="N194" i="6" s="1"/>
  <c r="J196" i="6"/>
  <c r="L196" i="6" s="1"/>
  <c r="J198" i="6"/>
  <c r="L198" i="6" s="1"/>
  <c r="O200" i="6"/>
  <c r="M200" i="6"/>
  <c r="N200" i="6" s="1"/>
  <c r="O202" i="6"/>
  <c r="M202" i="6"/>
  <c r="N202" i="6" s="1"/>
  <c r="J204" i="6"/>
  <c r="L204" i="6" s="1"/>
  <c r="O206" i="6"/>
  <c r="M206" i="6"/>
  <c r="N206" i="6" s="1"/>
  <c r="O260" i="6"/>
  <c r="M260" i="6"/>
  <c r="N260" i="6" s="1"/>
  <c r="J244" i="6"/>
  <c r="L244" i="6" s="1"/>
  <c r="O247" i="6"/>
  <c r="M247" i="6"/>
  <c r="N247" i="6" s="1"/>
  <c r="O249" i="6"/>
  <c r="M249" i="6"/>
  <c r="N249" i="6" s="1"/>
  <c r="O251" i="6"/>
  <c r="M251" i="6"/>
  <c r="N251" i="6" s="1"/>
  <c r="O253" i="6"/>
  <c r="M253" i="6"/>
  <c r="N253" i="6" s="1"/>
  <c r="O255" i="6"/>
  <c r="M255" i="6"/>
  <c r="N255" i="6" s="1"/>
  <c r="J257" i="6"/>
  <c r="L257" i="6" s="1"/>
  <c r="J259" i="6"/>
  <c r="L259" i="6" s="1"/>
  <c r="J261" i="6"/>
  <c r="L261" i="6" s="1"/>
  <c r="J263" i="6"/>
  <c r="L263" i="6" s="1"/>
  <c r="O265" i="6"/>
  <c r="M265" i="6"/>
  <c r="N265" i="6" s="1"/>
  <c r="O267" i="6"/>
  <c r="M267" i="6"/>
  <c r="N267" i="6" s="1"/>
  <c r="J270" i="6"/>
  <c r="L270" i="6" s="1"/>
  <c r="J271" i="6"/>
  <c r="L271" i="6" s="1"/>
  <c r="J275" i="6"/>
  <c r="L275" i="6" s="1"/>
  <c r="J277" i="6"/>
  <c r="L277" i="6" s="1"/>
  <c r="J281" i="6"/>
  <c r="L281" i="6" s="1"/>
  <c r="J284" i="6"/>
  <c r="L284" i="6" s="1"/>
  <c r="J287" i="6"/>
  <c r="L287" i="6" s="1"/>
  <c r="J294" i="6"/>
  <c r="L294" i="6" s="1"/>
  <c r="J295" i="6"/>
  <c r="L295" i="6" s="1"/>
  <c r="J297" i="6"/>
  <c r="L297" i="6" s="1"/>
  <c r="O305" i="6"/>
  <c r="M305" i="6"/>
  <c r="N305" i="6" s="1"/>
  <c r="M207" i="6"/>
  <c r="N207" i="6" s="1"/>
  <c r="M208" i="6"/>
  <c r="N208" i="6" s="1"/>
  <c r="M209" i="6"/>
  <c r="N209" i="6" s="1"/>
  <c r="M210" i="6"/>
  <c r="N210" i="6" s="1"/>
  <c r="M211" i="6"/>
  <c r="N211" i="6" s="1"/>
  <c r="M212" i="6"/>
  <c r="N212" i="6" s="1"/>
  <c r="M213" i="6"/>
  <c r="N213" i="6" s="1"/>
  <c r="M214" i="6"/>
  <c r="N214" i="6" s="1"/>
  <c r="M215" i="6"/>
  <c r="N215" i="6" s="1"/>
  <c r="M216" i="6"/>
  <c r="N216" i="6" s="1"/>
  <c r="M217" i="6"/>
  <c r="N217" i="6" s="1"/>
  <c r="M218" i="6"/>
  <c r="N218" i="6" s="1"/>
  <c r="M220" i="6"/>
  <c r="N220" i="6" s="1"/>
  <c r="M225" i="6"/>
  <c r="N225" i="6" s="1"/>
  <c r="M227" i="6"/>
  <c r="N227" i="6" s="1"/>
  <c r="M232" i="6"/>
  <c r="N232" i="6" s="1"/>
  <c r="M235" i="6"/>
  <c r="N235" i="6" s="1"/>
  <c r="M236" i="6"/>
  <c r="N236" i="6" s="1"/>
  <c r="M237" i="6"/>
  <c r="N237" i="6" s="1"/>
  <c r="O248" i="6"/>
  <c r="M248" i="6"/>
  <c r="N248" i="6" s="1"/>
  <c r="O250" i="6"/>
  <c r="M250" i="6"/>
  <c r="N250" i="6" s="1"/>
  <c r="O252" i="6"/>
  <c r="M252" i="6"/>
  <c r="O254" i="6"/>
  <c r="M254" i="6"/>
  <c r="N254" i="6" s="1"/>
  <c r="O256" i="6"/>
  <c r="M256" i="6"/>
  <c r="N256" i="6" s="1"/>
  <c r="O264" i="6"/>
  <c r="M264" i="6"/>
  <c r="N264" i="6" s="1"/>
  <c r="O266" i="6"/>
  <c r="M266" i="6"/>
  <c r="N266" i="6" s="1"/>
  <c r="O268" i="6"/>
  <c r="M268" i="6"/>
  <c r="N268" i="6" s="1"/>
  <c r="O303" i="6"/>
  <c r="M303" i="6"/>
  <c r="N303" i="6" s="1"/>
  <c r="M269" i="6"/>
  <c r="N269" i="6" s="1"/>
  <c r="M272" i="6"/>
  <c r="N272" i="6" s="1"/>
  <c r="M273" i="6"/>
  <c r="N273" i="6" s="1"/>
  <c r="M274" i="6"/>
  <c r="N274" i="6" s="1"/>
  <c r="M276" i="6"/>
  <c r="N276" i="6" s="1"/>
  <c r="M278" i="6"/>
  <c r="N278" i="6" s="1"/>
  <c r="M279" i="6"/>
  <c r="N279" i="6" s="1"/>
  <c r="M280" i="6"/>
  <c r="N280" i="6" s="1"/>
  <c r="M282" i="6"/>
  <c r="N282" i="6" s="1"/>
  <c r="M283" i="6"/>
  <c r="N283" i="6" s="1"/>
  <c r="M285" i="6"/>
  <c r="N285" i="6" s="1"/>
  <c r="M286" i="6"/>
  <c r="N286" i="6" s="1"/>
  <c r="M288" i="6"/>
  <c r="N288" i="6" s="1"/>
  <c r="M289" i="6"/>
  <c r="N289" i="6" s="1"/>
  <c r="M290" i="6"/>
  <c r="N290" i="6" s="1"/>
  <c r="M291" i="6"/>
  <c r="N291" i="6" s="1"/>
  <c r="M292" i="6"/>
  <c r="N292" i="6" s="1"/>
  <c r="M293" i="6"/>
  <c r="N293" i="6" s="1"/>
  <c r="M296" i="6"/>
  <c r="N296" i="6" s="1"/>
  <c r="M298" i="6"/>
  <c r="N298" i="6" s="1"/>
  <c r="O300" i="6"/>
  <c r="M300" i="6"/>
  <c r="N300" i="6" s="1"/>
  <c r="O302" i="6"/>
  <c r="M302" i="6"/>
  <c r="N302" i="6" s="1"/>
  <c r="O304" i="6"/>
  <c r="M304" i="6"/>
  <c r="N304" i="6" s="1"/>
  <c r="O306" i="6"/>
  <c r="M306" i="6"/>
  <c r="N306" i="6" s="1"/>
  <c r="J308" i="6"/>
  <c r="L308" i="6" s="1"/>
  <c r="L313" i="6"/>
  <c r="J313" i="6"/>
  <c r="L314" i="6"/>
  <c r="J314" i="6"/>
  <c r="L316" i="6"/>
  <c r="J316" i="6"/>
  <c r="L318" i="6"/>
  <c r="J318" i="6"/>
  <c r="L320" i="6"/>
  <c r="J320" i="6"/>
  <c r="O330" i="6"/>
  <c r="M330" i="6"/>
  <c r="N330" i="6" s="1"/>
  <c r="O299" i="6"/>
  <c r="M299" i="6"/>
  <c r="N299" i="6" s="1"/>
  <c r="O301" i="6"/>
  <c r="M301" i="6"/>
  <c r="N301" i="6" s="1"/>
  <c r="O307" i="6"/>
  <c r="M307" i="6"/>
  <c r="N307" i="6" s="1"/>
  <c r="O309" i="6"/>
  <c r="M309" i="6"/>
  <c r="N309" i="6" s="1"/>
  <c r="O328" i="6"/>
  <c r="M328" i="6"/>
  <c r="N328" i="6" s="1"/>
  <c r="L329" i="6"/>
  <c r="M310" i="6"/>
  <c r="N310" i="6" s="1"/>
  <c r="M311" i="6"/>
  <c r="N311" i="6" s="1"/>
  <c r="M312" i="6"/>
  <c r="N312" i="6" s="1"/>
  <c r="M315" i="6"/>
  <c r="N315" i="6" s="1"/>
  <c r="M317" i="6"/>
  <c r="N317" i="6" s="1"/>
  <c r="M319" i="6"/>
  <c r="N319" i="6" s="1"/>
  <c r="M321" i="6"/>
  <c r="N321" i="6" s="1"/>
  <c r="O323" i="6"/>
  <c r="M323" i="6"/>
  <c r="N323" i="6" s="1"/>
  <c r="O325" i="6"/>
  <c r="M325" i="6"/>
  <c r="N325" i="6" s="1"/>
  <c r="J327" i="6"/>
  <c r="L327" i="6" s="1"/>
  <c r="J329" i="6"/>
  <c r="O331" i="6"/>
  <c r="M331" i="6"/>
  <c r="N331" i="6" s="1"/>
  <c r="O333" i="6"/>
  <c r="M333" i="6"/>
  <c r="N333" i="6" s="1"/>
  <c r="O335" i="6"/>
  <c r="M335" i="6"/>
  <c r="N335" i="6" s="1"/>
  <c r="J337" i="6"/>
  <c r="L337" i="6" s="1"/>
  <c r="J340" i="6"/>
  <c r="L340" i="6" s="1"/>
  <c r="J341" i="6"/>
  <c r="L341" i="6" s="1"/>
  <c r="J342" i="6"/>
  <c r="L342" i="6" s="1"/>
  <c r="J343" i="6"/>
  <c r="L343" i="6" s="1"/>
  <c r="J344" i="6"/>
  <c r="L344" i="6" s="1"/>
  <c r="J345" i="6"/>
  <c r="L345" i="6" s="1"/>
  <c r="J346" i="6"/>
  <c r="L346" i="6" s="1"/>
  <c r="J348" i="6"/>
  <c r="L348" i="6" s="1"/>
  <c r="O322" i="6"/>
  <c r="M322" i="6"/>
  <c r="N322" i="6" s="1"/>
  <c r="O324" i="6"/>
  <c r="M324" i="6"/>
  <c r="N324" i="6" s="1"/>
  <c r="O326" i="6"/>
  <c r="M326" i="6"/>
  <c r="N326" i="6" s="1"/>
  <c r="O332" i="6"/>
  <c r="M332" i="6"/>
  <c r="N332" i="6" s="1"/>
  <c r="O334" i="6"/>
  <c r="M334" i="6"/>
  <c r="N334" i="6" s="1"/>
  <c r="O336" i="6"/>
  <c r="M336" i="6"/>
  <c r="N336" i="6" s="1"/>
  <c r="M338" i="6"/>
  <c r="N338" i="6" s="1"/>
  <c r="M339" i="6"/>
  <c r="N339" i="6" s="1"/>
  <c r="M347" i="6"/>
  <c r="N347" i="6" s="1"/>
  <c r="M349" i="6"/>
  <c r="N349" i="6" s="1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18" i="4"/>
  <c r="G7" i="4"/>
  <c r="H7" i="4"/>
  <c r="I7" i="4"/>
  <c r="J7" i="4"/>
  <c r="K7" i="4"/>
  <c r="L7" i="4"/>
  <c r="M7" i="4"/>
  <c r="P7" i="4"/>
  <c r="Q7" i="4"/>
  <c r="R7" i="4"/>
  <c r="S7" i="4"/>
  <c r="T7" i="4"/>
  <c r="U7" i="4"/>
  <c r="V7" i="4"/>
  <c r="W7" i="4"/>
  <c r="X7" i="4"/>
  <c r="Y7" i="4"/>
  <c r="F7" i="4"/>
  <c r="G9" i="4"/>
  <c r="H9" i="4"/>
  <c r="I9" i="4"/>
  <c r="J9" i="4"/>
  <c r="K9" i="4"/>
  <c r="L9" i="4"/>
  <c r="M9" i="4"/>
  <c r="P9" i="4"/>
  <c r="Q9" i="4"/>
  <c r="R9" i="4"/>
  <c r="S9" i="4"/>
  <c r="T9" i="4"/>
  <c r="U9" i="4"/>
  <c r="V9" i="4"/>
  <c r="W9" i="4"/>
  <c r="X9" i="4"/>
  <c r="Y9" i="4"/>
  <c r="G10" i="4"/>
  <c r="H10" i="4"/>
  <c r="I10" i="4"/>
  <c r="J10" i="4"/>
  <c r="K10" i="4"/>
  <c r="L10" i="4"/>
  <c r="M10" i="4"/>
  <c r="P10" i="4"/>
  <c r="Q10" i="4"/>
  <c r="R10" i="4"/>
  <c r="S10" i="4"/>
  <c r="T10" i="4"/>
  <c r="U10" i="4"/>
  <c r="V10" i="4"/>
  <c r="W10" i="4"/>
  <c r="X10" i="4"/>
  <c r="Y10" i="4"/>
  <c r="G11" i="4"/>
  <c r="H11" i="4"/>
  <c r="I11" i="4"/>
  <c r="J11" i="4"/>
  <c r="K11" i="4"/>
  <c r="L11" i="4"/>
  <c r="M11" i="4"/>
  <c r="P11" i="4"/>
  <c r="Q11" i="4"/>
  <c r="R11" i="4"/>
  <c r="S11" i="4"/>
  <c r="T11" i="4"/>
  <c r="U11" i="4"/>
  <c r="V11" i="4"/>
  <c r="W11" i="4"/>
  <c r="X11" i="4"/>
  <c r="Y11" i="4"/>
  <c r="G12" i="4"/>
  <c r="H12" i="4"/>
  <c r="I12" i="4"/>
  <c r="J12" i="4"/>
  <c r="K12" i="4"/>
  <c r="L12" i="4"/>
  <c r="M12" i="4"/>
  <c r="P12" i="4"/>
  <c r="Q12" i="4"/>
  <c r="R12" i="4"/>
  <c r="S12" i="4"/>
  <c r="T12" i="4"/>
  <c r="U12" i="4"/>
  <c r="V12" i="4"/>
  <c r="W12" i="4"/>
  <c r="X12" i="4"/>
  <c r="Y12" i="4"/>
  <c r="G13" i="4"/>
  <c r="H13" i="4"/>
  <c r="I13" i="4"/>
  <c r="J13" i="4"/>
  <c r="K13" i="4"/>
  <c r="L13" i="4"/>
  <c r="M13" i="4"/>
  <c r="P13" i="4"/>
  <c r="Q13" i="4"/>
  <c r="R13" i="4"/>
  <c r="S13" i="4"/>
  <c r="T13" i="4"/>
  <c r="U13" i="4"/>
  <c r="V13" i="4"/>
  <c r="W13" i="4"/>
  <c r="X13" i="4"/>
  <c r="Y13" i="4"/>
  <c r="G14" i="4"/>
  <c r="H14" i="4"/>
  <c r="I14" i="4"/>
  <c r="J14" i="4"/>
  <c r="K14" i="4"/>
  <c r="L14" i="4"/>
  <c r="M14" i="4"/>
  <c r="P14" i="4"/>
  <c r="Q14" i="4"/>
  <c r="R14" i="4"/>
  <c r="S14" i="4"/>
  <c r="T14" i="4"/>
  <c r="U14" i="4"/>
  <c r="V14" i="4"/>
  <c r="W14" i="4"/>
  <c r="X14" i="4"/>
  <c r="Y14" i="4"/>
  <c r="G15" i="4"/>
  <c r="H15" i="4"/>
  <c r="I15" i="4"/>
  <c r="J15" i="4"/>
  <c r="K15" i="4"/>
  <c r="L15" i="4"/>
  <c r="M15" i="4"/>
  <c r="P15" i="4"/>
  <c r="Q15" i="4"/>
  <c r="R15" i="4"/>
  <c r="S15" i="4"/>
  <c r="T15" i="4"/>
  <c r="U15" i="4"/>
  <c r="V15" i="4"/>
  <c r="W15" i="4"/>
  <c r="X15" i="4"/>
  <c r="Y15" i="4"/>
  <c r="G16" i="4"/>
  <c r="H16" i="4"/>
  <c r="I16" i="4"/>
  <c r="J16" i="4"/>
  <c r="K16" i="4"/>
  <c r="L16" i="4"/>
  <c r="M16" i="4"/>
  <c r="P16" i="4"/>
  <c r="Q16" i="4"/>
  <c r="R16" i="4"/>
  <c r="S16" i="4"/>
  <c r="T16" i="4"/>
  <c r="U16" i="4"/>
  <c r="V16" i="4"/>
  <c r="W16" i="4"/>
  <c r="X16" i="4"/>
  <c r="Y16" i="4"/>
  <c r="F10" i="4"/>
  <c r="F11" i="4"/>
  <c r="F12" i="4"/>
  <c r="F13" i="4"/>
  <c r="F14" i="4"/>
  <c r="F15" i="4"/>
  <c r="F16" i="4"/>
  <c r="F9" i="4"/>
  <c r="N19" i="4"/>
  <c r="O19" i="4" s="1"/>
  <c r="O9" i="4" s="1"/>
  <c r="N20" i="4"/>
  <c r="O20" i="4" s="1"/>
  <c r="N21" i="4"/>
  <c r="O21" i="4" s="1"/>
  <c r="N22" i="4"/>
  <c r="O22" i="4" s="1"/>
  <c r="N23" i="4"/>
  <c r="O23" i="4" s="1"/>
  <c r="N24" i="4"/>
  <c r="O24" i="4" s="1"/>
  <c r="N25" i="4"/>
  <c r="O25" i="4" s="1"/>
  <c r="N26" i="4"/>
  <c r="O26" i="4" s="1"/>
  <c r="N27" i="4"/>
  <c r="O27" i="4" s="1"/>
  <c r="N28" i="4"/>
  <c r="O28" i="4" s="1"/>
  <c r="N29" i="4"/>
  <c r="O29" i="4" s="1"/>
  <c r="N30" i="4"/>
  <c r="O30" i="4" s="1"/>
  <c r="N31" i="4"/>
  <c r="O31" i="4" s="1"/>
  <c r="N32" i="4"/>
  <c r="O32" i="4" s="1"/>
  <c r="N33" i="4"/>
  <c r="O33" i="4" s="1"/>
  <c r="N34" i="4"/>
  <c r="O34" i="4" s="1"/>
  <c r="N35" i="4"/>
  <c r="O35" i="4" s="1"/>
  <c r="N36" i="4"/>
  <c r="O36" i="4" s="1"/>
  <c r="N37" i="4"/>
  <c r="O37" i="4" s="1"/>
  <c r="N38" i="4"/>
  <c r="O38" i="4" s="1"/>
  <c r="N39" i="4"/>
  <c r="O39" i="4" s="1"/>
  <c r="N40" i="4"/>
  <c r="O40" i="4" s="1"/>
  <c r="N41" i="4"/>
  <c r="O41" i="4" s="1"/>
  <c r="N42" i="4"/>
  <c r="O42" i="4" s="1"/>
  <c r="N43" i="4"/>
  <c r="O43" i="4" s="1"/>
  <c r="N44" i="4"/>
  <c r="O44" i="4" s="1"/>
  <c r="N45" i="4"/>
  <c r="O45" i="4" s="1"/>
  <c r="N46" i="4"/>
  <c r="O46" i="4" s="1"/>
  <c r="N47" i="4"/>
  <c r="O47" i="4" s="1"/>
  <c r="N48" i="4"/>
  <c r="O48" i="4" s="1"/>
  <c r="N49" i="4"/>
  <c r="O49" i="4" s="1"/>
  <c r="N50" i="4"/>
  <c r="O50" i="4" s="1"/>
  <c r="N51" i="4"/>
  <c r="O51" i="4" s="1"/>
  <c r="N52" i="4"/>
  <c r="O52" i="4" s="1"/>
  <c r="N53" i="4"/>
  <c r="O53" i="4" s="1"/>
  <c r="N54" i="4"/>
  <c r="O54" i="4" s="1"/>
  <c r="N55" i="4"/>
  <c r="O55" i="4" s="1"/>
  <c r="N56" i="4"/>
  <c r="O56" i="4" s="1"/>
  <c r="N57" i="4"/>
  <c r="O57" i="4" s="1"/>
  <c r="N58" i="4"/>
  <c r="O58" i="4" s="1"/>
  <c r="N59" i="4"/>
  <c r="O59" i="4" s="1"/>
  <c r="N60" i="4"/>
  <c r="O60" i="4" s="1"/>
  <c r="N61" i="4"/>
  <c r="O61" i="4" s="1"/>
  <c r="N62" i="4"/>
  <c r="O62" i="4" s="1"/>
  <c r="N63" i="4"/>
  <c r="O63" i="4" s="1"/>
  <c r="N64" i="4"/>
  <c r="O64" i="4" s="1"/>
  <c r="N65" i="4"/>
  <c r="O65" i="4" s="1"/>
  <c r="N66" i="4"/>
  <c r="O66" i="4" s="1"/>
  <c r="N67" i="4"/>
  <c r="O67" i="4" s="1"/>
  <c r="N68" i="4"/>
  <c r="O68" i="4" s="1"/>
  <c r="N69" i="4"/>
  <c r="O69" i="4" s="1"/>
  <c r="N70" i="4"/>
  <c r="O70" i="4" s="1"/>
  <c r="N71" i="4"/>
  <c r="O71" i="4" s="1"/>
  <c r="N72" i="4"/>
  <c r="O72" i="4" s="1"/>
  <c r="N73" i="4"/>
  <c r="O73" i="4" s="1"/>
  <c r="N74" i="4"/>
  <c r="O74" i="4" s="1"/>
  <c r="N75" i="4"/>
  <c r="O75" i="4" s="1"/>
  <c r="N76" i="4"/>
  <c r="O76" i="4" s="1"/>
  <c r="N77" i="4"/>
  <c r="O77" i="4" s="1"/>
  <c r="N78" i="4"/>
  <c r="O78" i="4" s="1"/>
  <c r="N79" i="4"/>
  <c r="O79" i="4" s="1"/>
  <c r="N80" i="4"/>
  <c r="O80" i="4" s="1"/>
  <c r="N81" i="4"/>
  <c r="O81" i="4" s="1"/>
  <c r="N82" i="4"/>
  <c r="O82" i="4" s="1"/>
  <c r="N83" i="4"/>
  <c r="O83" i="4" s="1"/>
  <c r="N84" i="4"/>
  <c r="O84" i="4" s="1"/>
  <c r="N85" i="4"/>
  <c r="O85" i="4" s="1"/>
  <c r="N86" i="4"/>
  <c r="O86" i="4" s="1"/>
  <c r="N87" i="4"/>
  <c r="O87" i="4" s="1"/>
  <c r="N88" i="4"/>
  <c r="O88" i="4" s="1"/>
  <c r="N89" i="4"/>
  <c r="O89" i="4" s="1"/>
  <c r="N90" i="4"/>
  <c r="O90" i="4" s="1"/>
  <c r="N91" i="4"/>
  <c r="O91" i="4" s="1"/>
  <c r="N92" i="4"/>
  <c r="O92" i="4" s="1"/>
  <c r="N93" i="4"/>
  <c r="O93" i="4" s="1"/>
  <c r="N94" i="4"/>
  <c r="O94" i="4" s="1"/>
  <c r="N95" i="4"/>
  <c r="O95" i="4" s="1"/>
  <c r="N96" i="4"/>
  <c r="O96" i="4" s="1"/>
  <c r="N97" i="4"/>
  <c r="O97" i="4" s="1"/>
  <c r="N98" i="4"/>
  <c r="O98" i="4" s="1"/>
  <c r="N99" i="4"/>
  <c r="O99" i="4" s="1"/>
  <c r="N100" i="4"/>
  <c r="O100" i="4" s="1"/>
  <c r="N101" i="4"/>
  <c r="O101" i="4" s="1"/>
  <c r="N102" i="4"/>
  <c r="O102" i="4" s="1"/>
  <c r="N103" i="4"/>
  <c r="O103" i="4" s="1"/>
  <c r="N104" i="4"/>
  <c r="O104" i="4" s="1"/>
  <c r="N105" i="4"/>
  <c r="O105" i="4" s="1"/>
  <c r="N106" i="4"/>
  <c r="O106" i="4" s="1"/>
  <c r="N107" i="4"/>
  <c r="O107" i="4" s="1"/>
  <c r="N108" i="4"/>
  <c r="O108" i="4" s="1"/>
  <c r="N109" i="4"/>
  <c r="O109" i="4" s="1"/>
  <c r="N110" i="4"/>
  <c r="O110" i="4" s="1"/>
  <c r="N111" i="4"/>
  <c r="O111" i="4" s="1"/>
  <c r="N112" i="4"/>
  <c r="O112" i="4" s="1"/>
  <c r="N113" i="4"/>
  <c r="O113" i="4" s="1"/>
  <c r="N114" i="4"/>
  <c r="O114" i="4" s="1"/>
  <c r="N115" i="4"/>
  <c r="O115" i="4" s="1"/>
  <c r="N116" i="4"/>
  <c r="O116" i="4" s="1"/>
  <c r="N117" i="4"/>
  <c r="O117" i="4" s="1"/>
  <c r="N118" i="4"/>
  <c r="O118" i="4" s="1"/>
  <c r="N119" i="4"/>
  <c r="O119" i="4" s="1"/>
  <c r="N120" i="4"/>
  <c r="O120" i="4" s="1"/>
  <c r="N121" i="4"/>
  <c r="O121" i="4" s="1"/>
  <c r="N122" i="4"/>
  <c r="O122" i="4" s="1"/>
  <c r="N123" i="4"/>
  <c r="O123" i="4" s="1"/>
  <c r="N124" i="4"/>
  <c r="O124" i="4" s="1"/>
  <c r="N125" i="4"/>
  <c r="O125" i="4" s="1"/>
  <c r="N126" i="4"/>
  <c r="O126" i="4" s="1"/>
  <c r="N127" i="4"/>
  <c r="O127" i="4" s="1"/>
  <c r="N128" i="4"/>
  <c r="O128" i="4" s="1"/>
  <c r="N129" i="4"/>
  <c r="O129" i="4" s="1"/>
  <c r="N130" i="4"/>
  <c r="O130" i="4" s="1"/>
  <c r="N131" i="4"/>
  <c r="O131" i="4" s="1"/>
  <c r="N132" i="4"/>
  <c r="O132" i="4" s="1"/>
  <c r="N133" i="4"/>
  <c r="O133" i="4" s="1"/>
  <c r="N134" i="4"/>
  <c r="O134" i="4" s="1"/>
  <c r="N135" i="4"/>
  <c r="O135" i="4" s="1"/>
  <c r="N136" i="4"/>
  <c r="O136" i="4" s="1"/>
  <c r="N137" i="4"/>
  <c r="O137" i="4" s="1"/>
  <c r="N138" i="4"/>
  <c r="O138" i="4" s="1"/>
  <c r="N139" i="4"/>
  <c r="O139" i="4" s="1"/>
  <c r="N140" i="4"/>
  <c r="O140" i="4" s="1"/>
  <c r="N141" i="4"/>
  <c r="O141" i="4" s="1"/>
  <c r="N142" i="4"/>
  <c r="O142" i="4" s="1"/>
  <c r="N143" i="4"/>
  <c r="O143" i="4" s="1"/>
  <c r="N144" i="4"/>
  <c r="O144" i="4" s="1"/>
  <c r="N145" i="4"/>
  <c r="O145" i="4" s="1"/>
  <c r="N146" i="4"/>
  <c r="O146" i="4" s="1"/>
  <c r="N147" i="4"/>
  <c r="O147" i="4" s="1"/>
  <c r="N148" i="4"/>
  <c r="O148" i="4" s="1"/>
  <c r="N149" i="4"/>
  <c r="O149" i="4" s="1"/>
  <c r="N150" i="4"/>
  <c r="O150" i="4" s="1"/>
  <c r="N151" i="4"/>
  <c r="O151" i="4" s="1"/>
  <c r="N152" i="4"/>
  <c r="O152" i="4" s="1"/>
  <c r="N153" i="4"/>
  <c r="O153" i="4" s="1"/>
  <c r="N154" i="4"/>
  <c r="O154" i="4" s="1"/>
  <c r="N155" i="4"/>
  <c r="O155" i="4" s="1"/>
  <c r="N156" i="4"/>
  <c r="O156" i="4" s="1"/>
  <c r="N157" i="4"/>
  <c r="O157" i="4" s="1"/>
  <c r="N158" i="4"/>
  <c r="O158" i="4" s="1"/>
  <c r="N159" i="4"/>
  <c r="O159" i="4" s="1"/>
  <c r="N160" i="4"/>
  <c r="O160" i="4" s="1"/>
  <c r="N161" i="4"/>
  <c r="O161" i="4" s="1"/>
  <c r="N162" i="4"/>
  <c r="O162" i="4" s="1"/>
  <c r="N163" i="4"/>
  <c r="O163" i="4" s="1"/>
  <c r="N164" i="4"/>
  <c r="O164" i="4" s="1"/>
  <c r="N165" i="4"/>
  <c r="O165" i="4" s="1"/>
  <c r="N166" i="4"/>
  <c r="O166" i="4" s="1"/>
  <c r="N167" i="4"/>
  <c r="O167" i="4" s="1"/>
  <c r="N168" i="4"/>
  <c r="O168" i="4" s="1"/>
  <c r="N169" i="4"/>
  <c r="O169" i="4" s="1"/>
  <c r="N170" i="4"/>
  <c r="O170" i="4" s="1"/>
  <c r="N171" i="4"/>
  <c r="O171" i="4" s="1"/>
  <c r="N172" i="4"/>
  <c r="O172" i="4" s="1"/>
  <c r="N173" i="4"/>
  <c r="O173" i="4" s="1"/>
  <c r="N174" i="4"/>
  <c r="O174" i="4" s="1"/>
  <c r="N175" i="4"/>
  <c r="O175" i="4" s="1"/>
  <c r="N176" i="4"/>
  <c r="O176" i="4" s="1"/>
  <c r="N177" i="4"/>
  <c r="O177" i="4" s="1"/>
  <c r="N178" i="4"/>
  <c r="O178" i="4" s="1"/>
  <c r="N179" i="4"/>
  <c r="O179" i="4" s="1"/>
  <c r="N180" i="4"/>
  <c r="O180" i="4" s="1"/>
  <c r="N181" i="4"/>
  <c r="O181" i="4" s="1"/>
  <c r="N182" i="4"/>
  <c r="O182" i="4" s="1"/>
  <c r="N183" i="4"/>
  <c r="O183" i="4" s="1"/>
  <c r="N184" i="4"/>
  <c r="O184" i="4" s="1"/>
  <c r="N185" i="4"/>
  <c r="O185" i="4" s="1"/>
  <c r="N186" i="4"/>
  <c r="O186" i="4" s="1"/>
  <c r="N187" i="4"/>
  <c r="O187" i="4" s="1"/>
  <c r="N188" i="4"/>
  <c r="O188" i="4" s="1"/>
  <c r="N189" i="4"/>
  <c r="O189" i="4" s="1"/>
  <c r="N190" i="4"/>
  <c r="O190" i="4" s="1"/>
  <c r="N191" i="4"/>
  <c r="O191" i="4" s="1"/>
  <c r="N192" i="4"/>
  <c r="O192" i="4" s="1"/>
  <c r="N193" i="4"/>
  <c r="O193" i="4" s="1"/>
  <c r="N194" i="4"/>
  <c r="O194" i="4" s="1"/>
  <c r="N195" i="4"/>
  <c r="O195" i="4" s="1"/>
  <c r="N196" i="4"/>
  <c r="O196" i="4" s="1"/>
  <c r="N197" i="4"/>
  <c r="O197" i="4" s="1"/>
  <c r="N198" i="4"/>
  <c r="O198" i="4" s="1"/>
  <c r="N199" i="4"/>
  <c r="O199" i="4" s="1"/>
  <c r="N200" i="4"/>
  <c r="O200" i="4" s="1"/>
  <c r="N201" i="4"/>
  <c r="O201" i="4" s="1"/>
  <c r="N202" i="4"/>
  <c r="O202" i="4" s="1"/>
  <c r="N203" i="4"/>
  <c r="O203" i="4" s="1"/>
  <c r="N204" i="4"/>
  <c r="O204" i="4" s="1"/>
  <c r="N205" i="4"/>
  <c r="O205" i="4" s="1"/>
  <c r="N206" i="4"/>
  <c r="O206" i="4" s="1"/>
  <c r="N207" i="4"/>
  <c r="O207" i="4" s="1"/>
  <c r="N208" i="4"/>
  <c r="O208" i="4" s="1"/>
  <c r="N209" i="4"/>
  <c r="O209" i="4" s="1"/>
  <c r="N210" i="4"/>
  <c r="O210" i="4" s="1"/>
  <c r="N211" i="4"/>
  <c r="O211" i="4" s="1"/>
  <c r="N212" i="4"/>
  <c r="O212" i="4" s="1"/>
  <c r="N213" i="4"/>
  <c r="O213" i="4" s="1"/>
  <c r="N214" i="4"/>
  <c r="O214" i="4" s="1"/>
  <c r="N215" i="4"/>
  <c r="O215" i="4" s="1"/>
  <c r="N216" i="4"/>
  <c r="O216" i="4" s="1"/>
  <c r="N217" i="4"/>
  <c r="O217" i="4" s="1"/>
  <c r="N218" i="4"/>
  <c r="O218" i="4" s="1"/>
  <c r="N219" i="4"/>
  <c r="O219" i="4" s="1"/>
  <c r="N220" i="4"/>
  <c r="O220" i="4" s="1"/>
  <c r="N221" i="4"/>
  <c r="O221" i="4" s="1"/>
  <c r="N222" i="4"/>
  <c r="O222" i="4" s="1"/>
  <c r="N223" i="4"/>
  <c r="O223" i="4" s="1"/>
  <c r="N224" i="4"/>
  <c r="O224" i="4" s="1"/>
  <c r="N225" i="4"/>
  <c r="O225" i="4" s="1"/>
  <c r="N226" i="4"/>
  <c r="O226" i="4" s="1"/>
  <c r="N227" i="4"/>
  <c r="O227" i="4" s="1"/>
  <c r="N228" i="4"/>
  <c r="O228" i="4" s="1"/>
  <c r="N229" i="4"/>
  <c r="O229" i="4" s="1"/>
  <c r="N230" i="4"/>
  <c r="O230" i="4" s="1"/>
  <c r="N231" i="4"/>
  <c r="O231" i="4" s="1"/>
  <c r="N232" i="4"/>
  <c r="O232" i="4" s="1"/>
  <c r="N233" i="4"/>
  <c r="O233" i="4" s="1"/>
  <c r="N234" i="4"/>
  <c r="O234" i="4" s="1"/>
  <c r="N235" i="4"/>
  <c r="O235" i="4" s="1"/>
  <c r="N236" i="4"/>
  <c r="O236" i="4" s="1"/>
  <c r="N237" i="4"/>
  <c r="O237" i="4" s="1"/>
  <c r="N238" i="4"/>
  <c r="O238" i="4" s="1"/>
  <c r="N239" i="4"/>
  <c r="O239" i="4" s="1"/>
  <c r="N240" i="4"/>
  <c r="O240" i="4" s="1"/>
  <c r="N241" i="4"/>
  <c r="O241" i="4" s="1"/>
  <c r="N242" i="4"/>
  <c r="O242" i="4" s="1"/>
  <c r="N243" i="4"/>
  <c r="O243" i="4" s="1"/>
  <c r="N244" i="4"/>
  <c r="O244" i="4" s="1"/>
  <c r="N245" i="4"/>
  <c r="O245" i="4" s="1"/>
  <c r="N246" i="4"/>
  <c r="O246" i="4" s="1"/>
  <c r="N247" i="4"/>
  <c r="O247" i="4" s="1"/>
  <c r="N248" i="4"/>
  <c r="O248" i="4" s="1"/>
  <c r="N249" i="4"/>
  <c r="O249" i="4" s="1"/>
  <c r="N250" i="4"/>
  <c r="O250" i="4" s="1"/>
  <c r="N251" i="4"/>
  <c r="O251" i="4" s="1"/>
  <c r="N252" i="4"/>
  <c r="O252" i="4" s="1"/>
  <c r="N253" i="4"/>
  <c r="O253" i="4" s="1"/>
  <c r="N254" i="4"/>
  <c r="O254" i="4" s="1"/>
  <c r="N255" i="4"/>
  <c r="O255" i="4" s="1"/>
  <c r="N256" i="4"/>
  <c r="O256" i="4" s="1"/>
  <c r="N257" i="4"/>
  <c r="O257" i="4" s="1"/>
  <c r="N258" i="4"/>
  <c r="O258" i="4" s="1"/>
  <c r="N259" i="4"/>
  <c r="O259" i="4" s="1"/>
  <c r="N260" i="4"/>
  <c r="O260" i="4" s="1"/>
  <c r="N261" i="4"/>
  <c r="O261" i="4" s="1"/>
  <c r="N262" i="4"/>
  <c r="O262" i="4" s="1"/>
  <c r="N263" i="4"/>
  <c r="O263" i="4" s="1"/>
  <c r="N264" i="4"/>
  <c r="O264" i="4" s="1"/>
  <c r="N265" i="4"/>
  <c r="O265" i="4" s="1"/>
  <c r="N266" i="4"/>
  <c r="O266" i="4" s="1"/>
  <c r="N267" i="4"/>
  <c r="O267" i="4" s="1"/>
  <c r="N268" i="4"/>
  <c r="O268" i="4" s="1"/>
  <c r="N269" i="4"/>
  <c r="O269" i="4" s="1"/>
  <c r="N270" i="4"/>
  <c r="O270" i="4" s="1"/>
  <c r="N271" i="4"/>
  <c r="O271" i="4" s="1"/>
  <c r="N272" i="4"/>
  <c r="O272" i="4" s="1"/>
  <c r="N273" i="4"/>
  <c r="O273" i="4" s="1"/>
  <c r="N274" i="4"/>
  <c r="O274" i="4" s="1"/>
  <c r="N275" i="4"/>
  <c r="O275" i="4" s="1"/>
  <c r="N276" i="4"/>
  <c r="O276" i="4" s="1"/>
  <c r="N277" i="4"/>
  <c r="O277" i="4" s="1"/>
  <c r="N278" i="4"/>
  <c r="O278" i="4" s="1"/>
  <c r="N279" i="4"/>
  <c r="O279" i="4" s="1"/>
  <c r="N280" i="4"/>
  <c r="O280" i="4" s="1"/>
  <c r="N281" i="4"/>
  <c r="O281" i="4" s="1"/>
  <c r="N282" i="4"/>
  <c r="O282" i="4" s="1"/>
  <c r="N283" i="4"/>
  <c r="O283" i="4" s="1"/>
  <c r="N284" i="4"/>
  <c r="O284" i="4" s="1"/>
  <c r="N285" i="4"/>
  <c r="O285" i="4" s="1"/>
  <c r="N286" i="4"/>
  <c r="O286" i="4" s="1"/>
  <c r="N287" i="4"/>
  <c r="O287" i="4" s="1"/>
  <c r="N288" i="4"/>
  <c r="O288" i="4" s="1"/>
  <c r="N289" i="4"/>
  <c r="O289" i="4" s="1"/>
  <c r="N290" i="4"/>
  <c r="O290" i="4" s="1"/>
  <c r="N291" i="4"/>
  <c r="O291" i="4" s="1"/>
  <c r="N292" i="4"/>
  <c r="O292" i="4" s="1"/>
  <c r="N293" i="4"/>
  <c r="O293" i="4" s="1"/>
  <c r="N294" i="4"/>
  <c r="O294" i="4" s="1"/>
  <c r="N295" i="4"/>
  <c r="O295" i="4" s="1"/>
  <c r="N296" i="4"/>
  <c r="O296" i="4" s="1"/>
  <c r="N297" i="4"/>
  <c r="O297" i="4" s="1"/>
  <c r="N298" i="4"/>
  <c r="O298" i="4" s="1"/>
  <c r="N299" i="4"/>
  <c r="O299" i="4" s="1"/>
  <c r="N300" i="4"/>
  <c r="O300" i="4" s="1"/>
  <c r="N301" i="4"/>
  <c r="O301" i="4" s="1"/>
  <c r="N302" i="4"/>
  <c r="O302" i="4" s="1"/>
  <c r="N303" i="4"/>
  <c r="O303" i="4" s="1"/>
  <c r="N304" i="4"/>
  <c r="O304" i="4" s="1"/>
  <c r="N305" i="4"/>
  <c r="O305" i="4" s="1"/>
  <c r="N306" i="4"/>
  <c r="O306" i="4" s="1"/>
  <c r="N307" i="4"/>
  <c r="O307" i="4" s="1"/>
  <c r="N308" i="4"/>
  <c r="O308" i="4" s="1"/>
  <c r="N309" i="4"/>
  <c r="O309" i="4" s="1"/>
  <c r="N310" i="4"/>
  <c r="O310" i="4" s="1"/>
  <c r="N311" i="4"/>
  <c r="O311" i="4" s="1"/>
  <c r="N312" i="4"/>
  <c r="O312" i="4" s="1"/>
  <c r="N313" i="4"/>
  <c r="O313" i="4" s="1"/>
  <c r="N314" i="4"/>
  <c r="O314" i="4" s="1"/>
  <c r="N315" i="4"/>
  <c r="O315" i="4" s="1"/>
  <c r="N316" i="4"/>
  <c r="O316" i="4" s="1"/>
  <c r="N317" i="4"/>
  <c r="O317" i="4" s="1"/>
  <c r="N318" i="4"/>
  <c r="O318" i="4" s="1"/>
  <c r="N319" i="4"/>
  <c r="O319" i="4" s="1"/>
  <c r="N320" i="4"/>
  <c r="O320" i="4" s="1"/>
  <c r="N321" i="4"/>
  <c r="O321" i="4" s="1"/>
  <c r="N322" i="4"/>
  <c r="O322" i="4" s="1"/>
  <c r="N323" i="4"/>
  <c r="O323" i="4" s="1"/>
  <c r="N324" i="4"/>
  <c r="O324" i="4" s="1"/>
  <c r="N325" i="4"/>
  <c r="O325" i="4" s="1"/>
  <c r="N326" i="4"/>
  <c r="O326" i="4" s="1"/>
  <c r="N327" i="4"/>
  <c r="O327" i="4" s="1"/>
  <c r="N328" i="4"/>
  <c r="O328" i="4" s="1"/>
  <c r="N329" i="4"/>
  <c r="O329" i="4" s="1"/>
  <c r="N330" i="4"/>
  <c r="O330" i="4" s="1"/>
  <c r="N331" i="4"/>
  <c r="O331" i="4" s="1"/>
  <c r="N332" i="4"/>
  <c r="O332" i="4" s="1"/>
  <c r="N333" i="4"/>
  <c r="O333" i="4" s="1"/>
  <c r="N334" i="4"/>
  <c r="O334" i="4" s="1"/>
  <c r="N335" i="4"/>
  <c r="O335" i="4" s="1"/>
  <c r="N336" i="4"/>
  <c r="O336" i="4" s="1"/>
  <c r="N337" i="4"/>
  <c r="O337" i="4" s="1"/>
  <c r="N338" i="4"/>
  <c r="O338" i="4" s="1"/>
  <c r="N339" i="4"/>
  <c r="O339" i="4" s="1"/>
  <c r="N340" i="4"/>
  <c r="O340" i="4" s="1"/>
  <c r="N341" i="4"/>
  <c r="O341" i="4" s="1"/>
  <c r="N342" i="4"/>
  <c r="O342" i="4" s="1"/>
  <c r="N343" i="4"/>
  <c r="O343" i="4" s="1"/>
  <c r="N344" i="4"/>
  <c r="O344" i="4" s="1"/>
  <c r="N345" i="4"/>
  <c r="O345" i="4" s="1"/>
  <c r="N346" i="4"/>
  <c r="O346" i="4" s="1"/>
  <c r="N347" i="4"/>
  <c r="O347" i="4" s="1"/>
  <c r="N348" i="4"/>
  <c r="O348" i="4" s="1"/>
  <c r="N349" i="4"/>
  <c r="O349" i="4" s="1"/>
  <c r="N350" i="4"/>
  <c r="O350" i="4" s="1"/>
  <c r="N351" i="4"/>
  <c r="O351" i="4" s="1"/>
  <c r="N352" i="4"/>
  <c r="O352" i="4" s="1"/>
  <c r="N353" i="4"/>
  <c r="O353" i="4" s="1"/>
  <c r="N354" i="4"/>
  <c r="O354" i="4" s="1"/>
  <c r="N355" i="4"/>
  <c r="O355" i="4" s="1"/>
  <c r="N356" i="4"/>
  <c r="O356" i="4" s="1"/>
  <c r="N357" i="4"/>
  <c r="O357" i="4" s="1"/>
  <c r="N358" i="4"/>
  <c r="O358" i="4" s="1"/>
  <c r="N359" i="4"/>
  <c r="O359" i="4" s="1"/>
  <c r="N360" i="4"/>
  <c r="O360" i="4" s="1"/>
  <c r="N361" i="4"/>
  <c r="O361" i="4" s="1"/>
  <c r="N362" i="4"/>
  <c r="O362" i="4" s="1"/>
  <c r="N363" i="4"/>
  <c r="O363" i="4" s="1"/>
  <c r="N364" i="4"/>
  <c r="O364" i="4" s="1"/>
  <c r="N365" i="4"/>
  <c r="O365" i="4" s="1"/>
  <c r="N366" i="4"/>
  <c r="O366" i="4" s="1"/>
  <c r="N367" i="4"/>
  <c r="O367" i="4" s="1"/>
  <c r="N368" i="4"/>
  <c r="O368" i="4" s="1"/>
  <c r="N369" i="4"/>
  <c r="O369" i="4" s="1"/>
  <c r="N370" i="4"/>
  <c r="O370" i="4" s="1"/>
  <c r="N371" i="4"/>
  <c r="O371" i="4" s="1"/>
  <c r="N372" i="4"/>
  <c r="O372" i="4" s="1"/>
  <c r="N373" i="4"/>
  <c r="O373" i="4" s="1"/>
  <c r="N374" i="4"/>
  <c r="O374" i="4" s="1"/>
  <c r="N375" i="4"/>
  <c r="O375" i="4" s="1"/>
  <c r="N376" i="4"/>
  <c r="O376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2" i="4"/>
  <c r="O392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5" i="4"/>
  <c r="O405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1" i="4"/>
  <c r="O431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1" i="4"/>
  <c r="O461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89" i="4"/>
  <c r="O489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2" i="4"/>
  <c r="O502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0" i="4"/>
  <c r="O530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18" i="4"/>
  <c r="O18" i="4" s="1"/>
  <c r="O12" i="7" l="1"/>
  <c r="P12" i="7"/>
  <c r="M12" i="7"/>
  <c r="N12" i="7" s="1"/>
  <c r="J12" i="6"/>
  <c r="O346" i="6"/>
  <c r="M346" i="6"/>
  <c r="N346" i="6" s="1"/>
  <c r="O344" i="6"/>
  <c r="M344" i="6"/>
  <c r="N344" i="6" s="1"/>
  <c r="O342" i="6"/>
  <c r="M342" i="6"/>
  <c r="N342" i="6" s="1"/>
  <c r="O340" i="6"/>
  <c r="M340" i="6"/>
  <c r="N340" i="6" s="1"/>
  <c r="O308" i="6"/>
  <c r="M308" i="6"/>
  <c r="N308" i="6" s="1"/>
  <c r="O297" i="6"/>
  <c r="M297" i="6"/>
  <c r="N297" i="6" s="1"/>
  <c r="O294" i="6"/>
  <c r="M294" i="6"/>
  <c r="N294" i="6" s="1"/>
  <c r="O284" i="6"/>
  <c r="M284" i="6"/>
  <c r="N284" i="6" s="1"/>
  <c r="O277" i="6"/>
  <c r="M277" i="6"/>
  <c r="N277" i="6" s="1"/>
  <c r="O271" i="6"/>
  <c r="M271" i="6"/>
  <c r="N271" i="6" s="1"/>
  <c r="O263" i="6"/>
  <c r="M263" i="6"/>
  <c r="N263" i="6" s="1"/>
  <c r="O259" i="6"/>
  <c r="M259" i="6"/>
  <c r="N259" i="6" s="1"/>
  <c r="O244" i="6"/>
  <c r="M244" i="6"/>
  <c r="N244" i="6" s="1"/>
  <c r="O204" i="6"/>
  <c r="M204" i="6"/>
  <c r="N204" i="6" s="1"/>
  <c r="O196" i="6"/>
  <c r="M196" i="6"/>
  <c r="N196" i="6" s="1"/>
  <c r="O185" i="6"/>
  <c r="M185" i="6"/>
  <c r="N185" i="6" s="1"/>
  <c r="O180" i="6"/>
  <c r="M180" i="6"/>
  <c r="N180" i="6" s="1"/>
  <c r="O176" i="6"/>
  <c r="M176" i="6"/>
  <c r="N176" i="6" s="1"/>
  <c r="O174" i="6"/>
  <c r="M174" i="6"/>
  <c r="N174" i="6" s="1"/>
  <c r="O172" i="6"/>
  <c r="M172" i="6"/>
  <c r="N172" i="6" s="1"/>
  <c r="O170" i="6"/>
  <c r="M170" i="6"/>
  <c r="N170" i="6" s="1"/>
  <c r="O168" i="6"/>
  <c r="M168" i="6"/>
  <c r="N168" i="6" s="1"/>
  <c r="O166" i="6"/>
  <c r="M166" i="6"/>
  <c r="N166" i="6" s="1"/>
  <c r="O163" i="6"/>
  <c r="M163" i="6"/>
  <c r="N163" i="6" s="1"/>
  <c r="O160" i="6"/>
  <c r="M160" i="6"/>
  <c r="N160" i="6" s="1"/>
  <c r="O146" i="6"/>
  <c r="M146" i="6"/>
  <c r="N146" i="6" s="1"/>
  <c r="O138" i="6"/>
  <c r="M138" i="6"/>
  <c r="N138" i="6" s="1"/>
  <c r="O135" i="6"/>
  <c r="M135" i="6"/>
  <c r="N135" i="6" s="1"/>
  <c r="O130" i="6"/>
  <c r="M130" i="6"/>
  <c r="N130" i="6" s="1"/>
  <c r="O124" i="6"/>
  <c r="M124" i="6"/>
  <c r="N124" i="6" s="1"/>
  <c r="O107" i="6"/>
  <c r="M107" i="6"/>
  <c r="N107" i="6" s="1"/>
  <c r="O105" i="6"/>
  <c r="M105" i="6"/>
  <c r="N105" i="6" s="1"/>
  <c r="O103" i="6"/>
  <c r="M103" i="6"/>
  <c r="N103" i="6" s="1"/>
  <c r="O101" i="6"/>
  <c r="M101" i="6"/>
  <c r="N101" i="6" s="1"/>
  <c r="O97" i="6"/>
  <c r="M97" i="6"/>
  <c r="N97" i="6" s="1"/>
  <c r="O95" i="6"/>
  <c r="M95" i="6"/>
  <c r="N95" i="6" s="1"/>
  <c r="O86" i="6"/>
  <c r="M86" i="6"/>
  <c r="N86" i="6" s="1"/>
  <c r="O81" i="6"/>
  <c r="M81" i="6"/>
  <c r="N81" i="6" s="1"/>
  <c r="O74" i="6"/>
  <c r="M74" i="6"/>
  <c r="N74" i="6" s="1"/>
  <c r="O72" i="6"/>
  <c r="M72" i="6"/>
  <c r="N72" i="6" s="1"/>
  <c r="O68" i="6"/>
  <c r="M68" i="6"/>
  <c r="N68" i="6" s="1"/>
  <c r="O63" i="6"/>
  <c r="M63" i="6"/>
  <c r="N63" i="6" s="1"/>
  <c r="O58" i="6"/>
  <c r="M58" i="6"/>
  <c r="N58" i="6" s="1"/>
  <c r="O39" i="6"/>
  <c r="M39" i="6"/>
  <c r="N39" i="6" s="1"/>
  <c r="O37" i="6"/>
  <c r="M37" i="6"/>
  <c r="N37" i="6" s="1"/>
  <c r="O33" i="6"/>
  <c r="M33" i="6"/>
  <c r="N33" i="6" s="1"/>
  <c r="O26" i="6"/>
  <c r="M26" i="6"/>
  <c r="N26" i="6" s="1"/>
  <c r="O21" i="6"/>
  <c r="M21" i="6"/>
  <c r="N21" i="6" s="1"/>
  <c r="O18" i="6"/>
  <c r="M18" i="6"/>
  <c r="N18" i="6" s="1"/>
  <c r="O348" i="6"/>
  <c r="M348" i="6"/>
  <c r="N348" i="6" s="1"/>
  <c r="O345" i="6"/>
  <c r="M345" i="6"/>
  <c r="N345" i="6" s="1"/>
  <c r="O343" i="6"/>
  <c r="M343" i="6"/>
  <c r="N343" i="6" s="1"/>
  <c r="O341" i="6"/>
  <c r="M341" i="6"/>
  <c r="N341" i="6" s="1"/>
  <c r="O337" i="6"/>
  <c r="M337" i="6"/>
  <c r="N337" i="6" s="1"/>
  <c r="O327" i="6"/>
  <c r="M327" i="6"/>
  <c r="N327" i="6" s="1"/>
  <c r="O295" i="6"/>
  <c r="M295" i="6"/>
  <c r="N295" i="6" s="1"/>
  <c r="O287" i="6"/>
  <c r="M287" i="6"/>
  <c r="N287" i="6" s="1"/>
  <c r="O281" i="6"/>
  <c r="M281" i="6"/>
  <c r="N281" i="6" s="1"/>
  <c r="O275" i="6"/>
  <c r="M275" i="6"/>
  <c r="N275" i="6" s="1"/>
  <c r="O270" i="6"/>
  <c r="M270" i="6"/>
  <c r="N270" i="6" s="1"/>
  <c r="O261" i="6"/>
  <c r="M261" i="6"/>
  <c r="N261" i="6" s="1"/>
  <c r="O198" i="6"/>
  <c r="M198" i="6"/>
  <c r="N198" i="6" s="1"/>
  <c r="O186" i="6"/>
  <c r="M186" i="6"/>
  <c r="N186" i="6" s="1"/>
  <c r="O181" i="6"/>
  <c r="M181" i="6"/>
  <c r="N181" i="6" s="1"/>
  <c r="O179" i="6"/>
  <c r="M179" i="6"/>
  <c r="N179" i="6" s="1"/>
  <c r="O175" i="6"/>
  <c r="M175" i="6"/>
  <c r="N175" i="6" s="1"/>
  <c r="O173" i="6"/>
  <c r="M173" i="6"/>
  <c r="N173" i="6" s="1"/>
  <c r="O171" i="6"/>
  <c r="M171" i="6"/>
  <c r="N171" i="6" s="1"/>
  <c r="O169" i="6"/>
  <c r="M169" i="6"/>
  <c r="N169" i="6" s="1"/>
  <c r="O167" i="6"/>
  <c r="M167" i="6"/>
  <c r="N167" i="6" s="1"/>
  <c r="O164" i="6"/>
  <c r="M164" i="6"/>
  <c r="N164" i="6" s="1"/>
  <c r="O162" i="6"/>
  <c r="M162" i="6"/>
  <c r="N162" i="6" s="1"/>
  <c r="O158" i="6"/>
  <c r="M158" i="6"/>
  <c r="N158" i="6" s="1"/>
  <c r="O139" i="6"/>
  <c r="M139" i="6"/>
  <c r="N139" i="6" s="1"/>
  <c r="O137" i="6"/>
  <c r="M137" i="6"/>
  <c r="N137" i="6" s="1"/>
  <c r="O134" i="6"/>
  <c r="M134" i="6"/>
  <c r="N134" i="6" s="1"/>
  <c r="O125" i="6"/>
  <c r="M125" i="6"/>
  <c r="N125" i="6" s="1"/>
  <c r="O121" i="6"/>
  <c r="M121" i="6"/>
  <c r="N121" i="6" s="1"/>
  <c r="O106" i="6"/>
  <c r="M106" i="6"/>
  <c r="N106" i="6" s="1"/>
  <c r="O104" i="6"/>
  <c r="M104" i="6"/>
  <c r="N104" i="6" s="1"/>
  <c r="O102" i="6"/>
  <c r="M102" i="6"/>
  <c r="N102" i="6" s="1"/>
  <c r="O98" i="6"/>
  <c r="M98" i="6"/>
  <c r="N98" i="6" s="1"/>
  <c r="O96" i="6"/>
  <c r="M96" i="6"/>
  <c r="N96" i="6" s="1"/>
  <c r="O94" i="6"/>
  <c r="M94" i="6"/>
  <c r="N94" i="6" s="1"/>
  <c r="O82" i="6"/>
  <c r="M82" i="6"/>
  <c r="N82" i="6" s="1"/>
  <c r="O76" i="6"/>
  <c r="M76" i="6"/>
  <c r="N76" i="6" s="1"/>
  <c r="O73" i="6"/>
  <c r="M73" i="6"/>
  <c r="N73" i="6" s="1"/>
  <c r="O70" i="6"/>
  <c r="M70" i="6"/>
  <c r="N70" i="6" s="1"/>
  <c r="O64" i="6"/>
  <c r="M64" i="6"/>
  <c r="N64" i="6" s="1"/>
  <c r="O59" i="6"/>
  <c r="M59" i="6"/>
  <c r="N59" i="6" s="1"/>
  <c r="O55" i="6"/>
  <c r="M55" i="6"/>
  <c r="N55" i="6" s="1"/>
  <c r="O38" i="6"/>
  <c r="M38" i="6"/>
  <c r="N38" i="6" s="1"/>
  <c r="O36" i="6"/>
  <c r="M36" i="6"/>
  <c r="N36" i="6" s="1"/>
  <c r="O32" i="6"/>
  <c r="M32" i="6"/>
  <c r="N32" i="6" s="1"/>
  <c r="O25" i="6"/>
  <c r="M25" i="6"/>
  <c r="N25" i="6" s="1"/>
  <c r="O19" i="6"/>
  <c r="M19" i="6"/>
  <c r="N19" i="6" s="1"/>
  <c r="L15" i="6"/>
  <c r="O329" i="6"/>
  <c r="M329" i="6"/>
  <c r="N329" i="6" s="1"/>
  <c r="O320" i="6"/>
  <c r="M320" i="6"/>
  <c r="N320" i="6" s="1"/>
  <c r="O318" i="6"/>
  <c r="M318" i="6"/>
  <c r="N318" i="6" s="1"/>
  <c r="O316" i="6"/>
  <c r="M316" i="6"/>
  <c r="N316" i="6" s="1"/>
  <c r="O314" i="6"/>
  <c r="M314" i="6"/>
  <c r="N314" i="6" s="1"/>
  <c r="O313" i="6"/>
  <c r="M313" i="6"/>
  <c r="N313" i="6" s="1"/>
  <c r="O257" i="6"/>
  <c r="M257" i="6"/>
  <c r="N257" i="6" s="1"/>
  <c r="O234" i="6"/>
  <c r="M234" i="6"/>
  <c r="N234" i="6" s="1"/>
  <c r="O233" i="6"/>
  <c r="M233" i="6"/>
  <c r="N233" i="6" s="1"/>
  <c r="O231" i="6"/>
  <c r="M231" i="6"/>
  <c r="N231" i="6" s="1"/>
  <c r="O230" i="6"/>
  <c r="M230" i="6"/>
  <c r="N230" i="6" s="1"/>
  <c r="O229" i="6"/>
  <c r="M229" i="6"/>
  <c r="N229" i="6" s="1"/>
  <c r="O228" i="6"/>
  <c r="M228" i="6"/>
  <c r="N228" i="6" s="1"/>
  <c r="O226" i="6"/>
  <c r="M226" i="6"/>
  <c r="N226" i="6" s="1"/>
  <c r="O224" i="6"/>
  <c r="M224" i="6"/>
  <c r="N224" i="6" s="1"/>
  <c r="O223" i="6"/>
  <c r="M223" i="6"/>
  <c r="N223" i="6" s="1"/>
  <c r="O222" i="6"/>
  <c r="M222" i="6"/>
  <c r="N222" i="6" s="1"/>
  <c r="O221" i="6"/>
  <c r="M221" i="6"/>
  <c r="N221" i="6" s="1"/>
  <c r="O219" i="6"/>
  <c r="M219" i="6"/>
  <c r="N219" i="6" s="1"/>
  <c r="N14" i="6"/>
  <c r="O24" i="6"/>
  <c r="M24" i="6"/>
  <c r="N24" i="6" s="1"/>
  <c r="O22" i="6"/>
  <c r="M22" i="6"/>
  <c r="N22" i="6" s="1"/>
  <c r="O7" i="4"/>
  <c r="O13" i="4"/>
  <c r="O15" i="4"/>
  <c r="O16" i="4"/>
  <c r="O12" i="4"/>
  <c r="O11" i="4"/>
  <c r="O10" i="4"/>
  <c r="O14" i="4"/>
  <c r="N10" i="4"/>
  <c r="N14" i="4"/>
  <c r="N7" i="4"/>
  <c r="N15" i="4"/>
  <c r="N16" i="4"/>
  <c r="N12" i="4"/>
  <c r="N11" i="4"/>
  <c r="N9" i="4"/>
  <c r="N13" i="4"/>
  <c r="B87" i="5"/>
  <c r="B88" i="5" s="1"/>
  <c r="B89" i="5" s="1"/>
  <c r="B90" i="5" s="1"/>
  <c r="B91" i="5" s="1"/>
  <c r="B92" i="5" s="1"/>
  <c r="B93" i="5" s="1"/>
  <c r="B94" i="5" s="1"/>
  <c r="B50" i="5"/>
  <c r="O15" i="6" l="1"/>
  <c r="O12" i="6" s="1"/>
  <c r="M15" i="6"/>
  <c r="L12" i="6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Q570" i="1" s="1"/>
  <c r="E570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E569" i="1"/>
  <c r="AG569" i="1" s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E568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E567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E566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E565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E564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E563" i="1"/>
  <c r="A563" i="1"/>
  <c r="A564" i="1" s="1"/>
  <c r="A565" i="1" s="1"/>
  <c r="A566" i="1" s="1"/>
  <c r="A567" i="1" s="1"/>
  <c r="A568" i="1" s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E562" i="1"/>
  <c r="E570" i="3"/>
  <c r="E569" i="3"/>
  <c r="E568" i="3"/>
  <c r="E567" i="3"/>
  <c r="E566" i="3"/>
  <c r="E565" i="3"/>
  <c r="E564" i="3"/>
  <c r="E563" i="3"/>
  <c r="E562" i="3"/>
  <c r="U569" i="3"/>
  <c r="V569" i="3"/>
  <c r="W569" i="3"/>
  <c r="X569" i="3"/>
  <c r="Y569" i="3"/>
  <c r="Z569" i="3"/>
  <c r="AA569" i="3"/>
  <c r="AB569" i="3"/>
  <c r="AC569" i="3"/>
  <c r="AD569" i="3"/>
  <c r="AE569" i="3"/>
  <c r="AF569" i="3"/>
  <c r="AG569" i="3"/>
  <c r="AH569" i="3"/>
  <c r="AL562" i="3"/>
  <c r="AM562" i="3"/>
  <c r="AN562" i="3"/>
  <c r="AO562" i="3"/>
  <c r="AP562" i="3"/>
  <c r="AQ562" i="3"/>
  <c r="AR562" i="3"/>
  <c r="AS562" i="3"/>
  <c r="AT562" i="3"/>
  <c r="AU562" i="3"/>
  <c r="AV562" i="3"/>
  <c r="AW562" i="3"/>
  <c r="Z562" i="3" s="1"/>
  <c r="AX562" i="3"/>
  <c r="Y562" i="3" s="1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P562" i="3"/>
  <c r="BQ562" i="3"/>
  <c r="BS562" i="3"/>
  <c r="BT562" i="3"/>
  <c r="BU562" i="3"/>
  <c r="BV562" i="3"/>
  <c r="BX562" i="3"/>
  <c r="BY562" i="3"/>
  <c r="BZ562" i="3"/>
  <c r="CA562" i="3"/>
  <c r="CB562" i="3"/>
  <c r="CC562" i="3"/>
  <c r="CD562" i="3"/>
  <c r="CE562" i="3"/>
  <c r="CG562" i="3"/>
  <c r="CH562" i="3"/>
  <c r="CJ562" i="3"/>
  <c r="CK562" i="3"/>
  <c r="CL562" i="3"/>
  <c r="CM562" i="3"/>
  <c r="CN562" i="3"/>
  <c r="CO562" i="3"/>
  <c r="CP562" i="3"/>
  <c r="CQ562" i="3"/>
  <c r="CR562" i="3"/>
  <c r="AL563" i="3"/>
  <c r="AM563" i="3"/>
  <c r="AN563" i="3"/>
  <c r="AO563" i="3"/>
  <c r="AP563" i="3"/>
  <c r="AQ563" i="3"/>
  <c r="AR563" i="3"/>
  <c r="AS563" i="3"/>
  <c r="AT563" i="3"/>
  <c r="AU563" i="3"/>
  <c r="AV563" i="3"/>
  <c r="AW563" i="3"/>
  <c r="Z563" i="3" s="1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P563" i="3"/>
  <c r="BQ563" i="3"/>
  <c r="BS563" i="3"/>
  <c r="BT563" i="3"/>
  <c r="BU563" i="3"/>
  <c r="BV563" i="3"/>
  <c r="BX563" i="3"/>
  <c r="BY563" i="3"/>
  <c r="BZ563" i="3"/>
  <c r="CA563" i="3"/>
  <c r="CB563" i="3"/>
  <c r="CC563" i="3"/>
  <c r="CD563" i="3"/>
  <c r="CE563" i="3"/>
  <c r="CG563" i="3"/>
  <c r="CH563" i="3"/>
  <c r="CJ563" i="3"/>
  <c r="CK563" i="3"/>
  <c r="CL563" i="3"/>
  <c r="CM563" i="3"/>
  <c r="CN563" i="3"/>
  <c r="CO563" i="3"/>
  <c r="CP563" i="3"/>
  <c r="CQ563" i="3"/>
  <c r="CR563" i="3"/>
  <c r="AL564" i="3"/>
  <c r="AM564" i="3"/>
  <c r="AN564" i="3"/>
  <c r="AO564" i="3"/>
  <c r="AP564" i="3"/>
  <c r="AQ564" i="3"/>
  <c r="AR564" i="3"/>
  <c r="AS564" i="3"/>
  <c r="AT564" i="3"/>
  <c r="AU564" i="3"/>
  <c r="AV564" i="3"/>
  <c r="AW564" i="3"/>
  <c r="Z564" i="3" s="1"/>
  <c r="AX564" i="3"/>
  <c r="Y564" i="3" s="1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P564" i="3"/>
  <c r="BQ564" i="3"/>
  <c r="BS564" i="3"/>
  <c r="BT564" i="3"/>
  <c r="BU564" i="3"/>
  <c r="BV564" i="3"/>
  <c r="BX564" i="3"/>
  <c r="BY564" i="3"/>
  <c r="BZ564" i="3"/>
  <c r="CA564" i="3"/>
  <c r="CB564" i="3"/>
  <c r="CC564" i="3"/>
  <c r="CD564" i="3"/>
  <c r="CE564" i="3"/>
  <c r="CG564" i="3"/>
  <c r="CH564" i="3"/>
  <c r="CJ564" i="3"/>
  <c r="CK564" i="3"/>
  <c r="CL564" i="3"/>
  <c r="CM564" i="3"/>
  <c r="CN564" i="3"/>
  <c r="CO564" i="3"/>
  <c r="CP564" i="3"/>
  <c r="CQ564" i="3"/>
  <c r="CR564" i="3"/>
  <c r="AL565" i="3"/>
  <c r="AM565" i="3"/>
  <c r="AN565" i="3"/>
  <c r="AO565" i="3"/>
  <c r="AP565" i="3"/>
  <c r="AQ565" i="3"/>
  <c r="AR565" i="3"/>
  <c r="AS565" i="3"/>
  <c r="AT565" i="3"/>
  <c r="AU565" i="3"/>
  <c r="AV565" i="3"/>
  <c r="AW565" i="3"/>
  <c r="AX565" i="3"/>
  <c r="Y565" i="3" s="1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P565" i="3"/>
  <c r="BQ565" i="3"/>
  <c r="BS565" i="3"/>
  <c r="BT565" i="3"/>
  <c r="BU565" i="3"/>
  <c r="BV565" i="3"/>
  <c r="BX565" i="3"/>
  <c r="BY565" i="3"/>
  <c r="BZ565" i="3"/>
  <c r="CA565" i="3"/>
  <c r="CB565" i="3"/>
  <c r="CC565" i="3"/>
  <c r="CD565" i="3"/>
  <c r="CE565" i="3"/>
  <c r="CG565" i="3"/>
  <c r="CH565" i="3"/>
  <c r="CJ565" i="3"/>
  <c r="CK565" i="3"/>
  <c r="CL565" i="3"/>
  <c r="CM565" i="3"/>
  <c r="CN565" i="3"/>
  <c r="CO565" i="3"/>
  <c r="CP565" i="3"/>
  <c r="CQ565" i="3"/>
  <c r="CR565" i="3"/>
  <c r="AL566" i="3"/>
  <c r="AM566" i="3"/>
  <c r="AN566" i="3"/>
  <c r="AO566" i="3"/>
  <c r="AP566" i="3"/>
  <c r="AQ566" i="3"/>
  <c r="AR566" i="3"/>
  <c r="AS566" i="3"/>
  <c r="AT566" i="3"/>
  <c r="AU566" i="3"/>
  <c r="AV566" i="3"/>
  <c r="AW566" i="3"/>
  <c r="Z566" i="3" s="1"/>
  <c r="AX566" i="3"/>
  <c r="Y566" i="3" s="1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P566" i="3"/>
  <c r="BQ566" i="3"/>
  <c r="BS566" i="3"/>
  <c r="BT566" i="3"/>
  <c r="BU566" i="3"/>
  <c r="BV566" i="3"/>
  <c r="BX566" i="3"/>
  <c r="BY566" i="3"/>
  <c r="BZ566" i="3"/>
  <c r="CA566" i="3"/>
  <c r="CB566" i="3"/>
  <c r="CC566" i="3"/>
  <c r="CD566" i="3"/>
  <c r="CE566" i="3"/>
  <c r="CG566" i="3"/>
  <c r="CH566" i="3"/>
  <c r="CJ566" i="3"/>
  <c r="CK566" i="3"/>
  <c r="CL566" i="3"/>
  <c r="CM566" i="3"/>
  <c r="CN566" i="3"/>
  <c r="CO566" i="3"/>
  <c r="CP566" i="3"/>
  <c r="CQ566" i="3"/>
  <c r="CR566" i="3"/>
  <c r="AL567" i="3"/>
  <c r="AM567" i="3"/>
  <c r="AN567" i="3"/>
  <c r="AO567" i="3"/>
  <c r="AP567" i="3"/>
  <c r="AQ567" i="3"/>
  <c r="AR567" i="3"/>
  <c r="AS567" i="3"/>
  <c r="AT567" i="3"/>
  <c r="AU567" i="3"/>
  <c r="AV567" i="3"/>
  <c r="AW567" i="3"/>
  <c r="Z567" i="3" s="1"/>
  <c r="AX567" i="3"/>
  <c r="Y567" i="3" s="1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P567" i="3"/>
  <c r="BQ567" i="3"/>
  <c r="BS567" i="3"/>
  <c r="BT567" i="3"/>
  <c r="BU567" i="3"/>
  <c r="BV567" i="3"/>
  <c r="BX567" i="3"/>
  <c r="BY567" i="3"/>
  <c r="BZ567" i="3"/>
  <c r="CA567" i="3"/>
  <c r="CB567" i="3"/>
  <c r="CC567" i="3"/>
  <c r="CD567" i="3"/>
  <c r="CE567" i="3"/>
  <c r="CG567" i="3"/>
  <c r="CH567" i="3"/>
  <c r="CJ567" i="3"/>
  <c r="CK567" i="3"/>
  <c r="CL567" i="3"/>
  <c r="CM567" i="3"/>
  <c r="CN567" i="3"/>
  <c r="CO567" i="3"/>
  <c r="CP567" i="3"/>
  <c r="CQ567" i="3"/>
  <c r="CR567" i="3"/>
  <c r="AL568" i="3"/>
  <c r="AM568" i="3"/>
  <c r="AN568" i="3"/>
  <c r="AO568" i="3"/>
  <c r="AP568" i="3"/>
  <c r="AQ568" i="3"/>
  <c r="AR568" i="3"/>
  <c r="AS568" i="3"/>
  <c r="AT568" i="3"/>
  <c r="AU568" i="3"/>
  <c r="AV568" i="3"/>
  <c r="AW568" i="3"/>
  <c r="Z568" i="3" s="1"/>
  <c r="AX568" i="3"/>
  <c r="Y568" i="3" s="1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P568" i="3"/>
  <c r="BQ568" i="3"/>
  <c r="BS568" i="3"/>
  <c r="BT568" i="3"/>
  <c r="BU568" i="3"/>
  <c r="BV568" i="3"/>
  <c r="BX568" i="3"/>
  <c r="BY568" i="3"/>
  <c r="BZ568" i="3"/>
  <c r="CA568" i="3"/>
  <c r="CB568" i="3"/>
  <c r="CC568" i="3"/>
  <c r="CD568" i="3"/>
  <c r="CE568" i="3"/>
  <c r="CG568" i="3"/>
  <c r="CH568" i="3"/>
  <c r="CJ568" i="3"/>
  <c r="CK568" i="3"/>
  <c r="CL568" i="3"/>
  <c r="CM568" i="3"/>
  <c r="CN568" i="3"/>
  <c r="CO568" i="3"/>
  <c r="CP568" i="3"/>
  <c r="CQ568" i="3"/>
  <c r="CR568" i="3"/>
  <c r="AL569" i="3"/>
  <c r="AM569" i="3"/>
  <c r="AN569" i="3"/>
  <c r="AO569" i="3"/>
  <c r="AP569" i="3"/>
  <c r="AQ569" i="3"/>
  <c r="AR569" i="3"/>
  <c r="AS569" i="3"/>
  <c r="AT569" i="3"/>
  <c r="AU569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P569" i="3"/>
  <c r="BQ569" i="3"/>
  <c r="BS569" i="3"/>
  <c r="BT569" i="3"/>
  <c r="BU569" i="3"/>
  <c r="BV569" i="3"/>
  <c r="BX569" i="3"/>
  <c r="BY569" i="3"/>
  <c r="BZ569" i="3"/>
  <c r="CA569" i="3"/>
  <c r="CB569" i="3"/>
  <c r="CC569" i="3"/>
  <c r="CD569" i="3"/>
  <c r="CE569" i="3"/>
  <c r="CG569" i="3"/>
  <c r="CH569" i="3"/>
  <c r="CJ569" i="3"/>
  <c r="CK569" i="3"/>
  <c r="CL569" i="3"/>
  <c r="CM569" i="3"/>
  <c r="CN569" i="3"/>
  <c r="CO569" i="3"/>
  <c r="CP569" i="3"/>
  <c r="CQ569" i="3"/>
  <c r="CR569" i="3"/>
  <c r="AL570" i="3"/>
  <c r="AM570" i="3"/>
  <c r="AN570" i="3"/>
  <c r="AO570" i="3"/>
  <c r="AP570" i="3"/>
  <c r="AQ570" i="3"/>
  <c r="AR570" i="3"/>
  <c r="AS570" i="3"/>
  <c r="AT570" i="3"/>
  <c r="AU570" i="3"/>
  <c r="AV570" i="3"/>
  <c r="AW570" i="3"/>
  <c r="Z570" i="3" s="1"/>
  <c r="AX570" i="3"/>
  <c r="Y570" i="3" s="1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P570" i="3"/>
  <c r="BQ570" i="3"/>
  <c r="BS570" i="3"/>
  <c r="BT570" i="3"/>
  <c r="BU570" i="3"/>
  <c r="BV570" i="3"/>
  <c r="BX570" i="3"/>
  <c r="BY570" i="3"/>
  <c r="BZ570" i="3"/>
  <c r="CA570" i="3"/>
  <c r="CB570" i="3"/>
  <c r="CC570" i="3"/>
  <c r="CD570" i="3"/>
  <c r="CE570" i="3"/>
  <c r="CG570" i="3"/>
  <c r="CH570" i="3"/>
  <c r="CJ570" i="3"/>
  <c r="CK570" i="3"/>
  <c r="CL570" i="3"/>
  <c r="CM570" i="3"/>
  <c r="CN570" i="3"/>
  <c r="CO570" i="3"/>
  <c r="CP570" i="3"/>
  <c r="CQ570" i="3"/>
  <c r="CR570" i="3"/>
  <c r="AK570" i="3"/>
  <c r="U570" i="3" s="1"/>
  <c r="AK563" i="3"/>
  <c r="Q563" i="3" s="1"/>
  <c r="AK564" i="3"/>
  <c r="U564" i="3" s="1"/>
  <c r="AK565" i="3"/>
  <c r="Q565" i="3" s="1"/>
  <c r="AK566" i="3"/>
  <c r="U566" i="3" s="1"/>
  <c r="AK567" i="3"/>
  <c r="Q567" i="3" s="1"/>
  <c r="AK568" i="3"/>
  <c r="U568" i="3" s="1"/>
  <c r="AK569" i="3"/>
  <c r="Q569" i="3" s="1"/>
  <c r="AK562" i="3"/>
  <c r="U562" i="3" s="1"/>
  <c r="A563" i="3"/>
  <c r="A564" i="3" s="1"/>
  <c r="A565" i="3" s="1"/>
  <c r="A566" i="3" s="1"/>
  <c r="A567" i="3" s="1"/>
  <c r="A568" i="3" s="1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N15" i="6" l="1"/>
  <c r="M12" i="6"/>
  <c r="N12" i="6" s="1"/>
  <c r="Q569" i="1"/>
  <c r="R570" i="1"/>
  <c r="U562" i="1"/>
  <c r="AA570" i="3"/>
  <c r="AA568" i="3"/>
  <c r="AA567" i="3"/>
  <c r="AA566" i="3"/>
  <c r="AA565" i="3"/>
  <c r="V570" i="3"/>
  <c r="W570" i="3"/>
  <c r="X570" i="3"/>
  <c r="V568" i="3"/>
  <c r="W568" i="3"/>
  <c r="X568" i="3"/>
  <c r="V567" i="3"/>
  <c r="W567" i="3"/>
  <c r="X567" i="3"/>
  <c r="V566" i="3"/>
  <c r="X566" i="3"/>
  <c r="W565" i="3"/>
  <c r="V564" i="3"/>
  <c r="X564" i="3"/>
  <c r="V562" i="3"/>
  <c r="X562" i="3"/>
  <c r="G40" i="5"/>
  <c r="G39" i="5"/>
  <c r="G38" i="5"/>
  <c r="G37" i="5"/>
  <c r="G36" i="5"/>
  <c r="G35" i="5"/>
  <c r="F33" i="5"/>
  <c r="F48" i="5" s="1"/>
  <c r="F32" i="5"/>
  <c r="F47" i="5" s="1"/>
  <c r="F31" i="5"/>
  <c r="F30" i="5"/>
  <c r="F29" i="5"/>
  <c r="F28" i="5"/>
  <c r="F27" i="5"/>
  <c r="F26" i="5"/>
  <c r="F25" i="5"/>
  <c r="F24" i="5"/>
  <c r="F23" i="5"/>
  <c r="L23" i="5" s="1"/>
  <c r="F22" i="5"/>
  <c r="F21" i="5"/>
  <c r="F20" i="5"/>
  <c r="F19" i="5"/>
  <c r="F18" i="5"/>
  <c r="L18" i="5" s="1"/>
  <c r="F17" i="5"/>
  <c r="G15" i="5"/>
  <c r="G13" i="5"/>
  <c r="G12" i="5"/>
  <c r="F9" i="5"/>
  <c r="F40" i="5"/>
  <c r="F39" i="5"/>
  <c r="F38" i="5"/>
  <c r="F37" i="5"/>
  <c r="F36" i="5"/>
  <c r="F35" i="5"/>
  <c r="F34" i="5"/>
  <c r="G32" i="5"/>
  <c r="G47" i="5" s="1"/>
  <c r="H47" i="5" s="1"/>
  <c r="G31" i="5"/>
  <c r="G30" i="5"/>
  <c r="J30" i="5" s="1"/>
  <c r="G29" i="5"/>
  <c r="H29" i="5" s="1"/>
  <c r="L29" i="5" s="1"/>
  <c r="G28" i="5"/>
  <c r="J28" i="5" s="1"/>
  <c r="G26" i="5"/>
  <c r="G24" i="5"/>
  <c r="G23" i="5"/>
  <c r="G22" i="5"/>
  <c r="J22" i="5" s="1"/>
  <c r="G21" i="5"/>
  <c r="J21" i="5" s="1"/>
  <c r="G20" i="5"/>
  <c r="G19" i="5"/>
  <c r="G18" i="5"/>
  <c r="G17" i="5"/>
  <c r="J17" i="5" s="1"/>
  <c r="F16" i="5"/>
  <c r="F45" i="5" s="1"/>
  <c r="F15" i="5"/>
  <c r="F14" i="5"/>
  <c r="F13" i="5"/>
  <c r="F12" i="5"/>
  <c r="L12" i="5" s="1"/>
  <c r="F11" i="5"/>
  <c r="G33" i="5"/>
  <c r="G48" i="5" s="1"/>
  <c r="H48" i="5" s="1"/>
  <c r="L48" i="5" s="1"/>
  <c r="W566" i="3"/>
  <c r="W564" i="3"/>
  <c r="W562" i="3"/>
  <c r="Q570" i="3"/>
  <c r="Q568" i="3"/>
  <c r="U567" i="3"/>
  <c r="Q564" i="3"/>
  <c r="Q562" i="3"/>
  <c r="U563" i="3"/>
  <c r="X563" i="3"/>
  <c r="V565" i="3"/>
  <c r="AA564" i="3"/>
  <c r="AA562" i="3"/>
  <c r="P569" i="3"/>
  <c r="N569" i="3"/>
  <c r="L569" i="3"/>
  <c r="J569" i="3"/>
  <c r="Q566" i="3"/>
  <c r="U565" i="3"/>
  <c r="V563" i="3"/>
  <c r="Z565" i="3"/>
  <c r="X565" i="3"/>
  <c r="F56" i="5"/>
  <c r="L56" i="5" s="1"/>
  <c r="F78" i="5"/>
  <c r="F61" i="5"/>
  <c r="F65" i="5"/>
  <c r="F59" i="5"/>
  <c r="F67" i="5"/>
  <c r="F76" i="5"/>
  <c r="F91" i="5" s="1"/>
  <c r="F57" i="5"/>
  <c r="F69" i="5"/>
  <c r="F70" i="5"/>
  <c r="F72" i="5"/>
  <c r="F74" i="5"/>
  <c r="F62" i="5"/>
  <c r="L62" i="5" s="1"/>
  <c r="F82" i="5"/>
  <c r="F84" i="5"/>
  <c r="G56" i="5"/>
  <c r="G78" i="5"/>
  <c r="G61" i="5"/>
  <c r="H61" i="5" s="1"/>
  <c r="L61" i="5" s="1"/>
  <c r="G65" i="5"/>
  <c r="H65" i="5" s="1"/>
  <c r="L65" i="5" s="1"/>
  <c r="G59" i="5"/>
  <c r="G67" i="5"/>
  <c r="G76" i="5"/>
  <c r="G91" i="5" s="1"/>
  <c r="H91" i="5" s="1"/>
  <c r="L91" i="5" s="1"/>
  <c r="G57" i="5"/>
  <c r="G69" i="5"/>
  <c r="G70" i="5"/>
  <c r="H70" i="5" s="1"/>
  <c r="L70" i="5" s="1"/>
  <c r="G72" i="5"/>
  <c r="H72" i="5" s="1"/>
  <c r="L72" i="5" s="1"/>
  <c r="G74" i="5"/>
  <c r="G62" i="5"/>
  <c r="H62" i="5" s="1"/>
  <c r="G82" i="5"/>
  <c r="G84" i="5"/>
  <c r="F55" i="5"/>
  <c r="F63" i="5"/>
  <c r="F60" i="5"/>
  <c r="F64" i="5"/>
  <c r="F58" i="5"/>
  <c r="F66" i="5"/>
  <c r="F77" i="5"/>
  <c r="F92" i="5" s="1"/>
  <c r="F79" i="5"/>
  <c r="F68" i="5"/>
  <c r="F80" i="5"/>
  <c r="F71" i="5"/>
  <c r="F73" i="5"/>
  <c r="F75" i="5"/>
  <c r="F81" i="5"/>
  <c r="F83" i="5"/>
  <c r="G55" i="5"/>
  <c r="G87" i="5" s="1"/>
  <c r="G63" i="5"/>
  <c r="G60" i="5"/>
  <c r="G64" i="5"/>
  <c r="G58" i="5"/>
  <c r="G88" i="5" s="1"/>
  <c r="G66" i="5"/>
  <c r="H66" i="5" s="1"/>
  <c r="L66" i="5" s="1"/>
  <c r="G77" i="5"/>
  <c r="G92" i="5" s="1"/>
  <c r="J92" i="5" s="1"/>
  <c r="G79" i="5"/>
  <c r="G68" i="5"/>
  <c r="G80" i="5"/>
  <c r="G71" i="5"/>
  <c r="H71" i="5" s="1"/>
  <c r="L71" i="5" s="1"/>
  <c r="G73" i="5"/>
  <c r="G75" i="5"/>
  <c r="H75" i="5" s="1"/>
  <c r="L75" i="5" s="1"/>
  <c r="G81" i="5"/>
  <c r="G83" i="5"/>
  <c r="G16" i="5"/>
  <c r="Q563" i="1"/>
  <c r="U564" i="1"/>
  <c r="Q564" i="1"/>
  <c r="Y564" i="1"/>
  <c r="Y562" i="1"/>
  <c r="Q566" i="1"/>
  <c r="Q568" i="1"/>
  <c r="W567" i="1"/>
  <c r="AA567" i="1"/>
  <c r="Q567" i="1"/>
  <c r="A4" i="5"/>
  <c r="W562" i="1"/>
  <c r="AA562" i="1"/>
  <c r="Q562" i="1"/>
  <c r="W564" i="1"/>
  <c r="AA564" i="1"/>
  <c r="Q565" i="1"/>
  <c r="U567" i="1"/>
  <c r="Y567" i="1"/>
  <c r="S570" i="1"/>
  <c r="F53" i="5"/>
  <c r="I58" i="5" s="1"/>
  <c r="I92" i="5"/>
  <c r="I91" i="5"/>
  <c r="F93" i="5"/>
  <c r="I93" i="5" s="1"/>
  <c r="F90" i="5"/>
  <c r="I90" i="5" s="1"/>
  <c r="F89" i="5"/>
  <c r="I89" i="5" s="1"/>
  <c r="F88" i="5"/>
  <c r="I88" i="5" s="1"/>
  <c r="F87" i="5"/>
  <c r="R563" i="1"/>
  <c r="S563" i="1" s="1"/>
  <c r="R567" i="1"/>
  <c r="R566" i="1"/>
  <c r="S566" i="1" s="1"/>
  <c r="R562" i="1"/>
  <c r="R568" i="1"/>
  <c r="S568" i="1" s="1"/>
  <c r="R565" i="1"/>
  <c r="R569" i="1"/>
  <c r="S569" i="1" s="1"/>
  <c r="L47" i="5"/>
  <c r="I48" i="5"/>
  <c r="F41" i="5"/>
  <c r="I41" i="5" s="1"/>
  <c r="F43" i="5"/>
  <c r="F44" i="5"/>
  <c r="I45" i="5"/>
  <c r="I47" i="5"/>
  <c r="J47" i="5"/>
  <c r="H84" i="5"/>
  <c r="L84" i="5" s="1"/>
  <c r="H83" i="5"/>
  <c r="L83" i="5" s="1"/>
  <c r="H82" i="5"/>
  <c r="L82" i="5" s="1"/>
  <c r="H80" i="5"/>
  <c r="L80" i="5" s="1"/>
  <c r="H79" i="5"/>
  <c r="L79" i="5" s="1"/>
  <c r="H78" i="5"/>
  <c r="L78" i="5" s="1"/>
  <c r="H76" i="5"/>
  <c r="L76" i="5" s="1"/>
  <c r="H74" i="5"/>
  <c r="L74" i="5" s="1"/>
  <c r="H69" i="5"/>
  <c r="L69" i="5" s="1"/>
  <c r="H68" i="5"/>
  <c r="L68" i="5" s="1"/>
  <c r="H67" i="5"/>
  <c r="L67" i="5" s="1"/>
  <c r="H64" i="5"/>
  <c r="L64" i="5" s="1"/>
  <c r="H63" i="5"/>
  <c r="L63" i="5" s="1"/>
  <c r="H59" i="5"/>
  <c r="L59" i="5" s="1"/>
  <c r="H57" i="5"/>
  <c r="L57" i="5" s="1"/>
  <c r="H56" i="5"/>
  <c r="B53" i="5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43" i="5"/>
  <c r="B44" i="5" s="1"/>
  <c r="B45" i="5" s="1"/>
  <c r="B46" i="5" s="1"/>
  <c r="B47" i="5" s="1"/>
  <c r="B48" i="5" s="1"/>
  <c r="B49" i="5" s="1"/>
  <c r="R564" i="1"/>
  <c r="H20" i="5"/>
  <c r="L20" i="5" s="1"/>
  <c r="H24" i="5"/>
  <c r="L24" i="5" s="1"/>
  <c r="H28" i="5"/>
  <c r="L28" i="5" s="1"/>
  <c r="H31" i="5"/>
  <c r="L31" i="5" s="1"/>
  <c r="H32" i="5"/>
  <c r="L32" i="5" s="1"/>
  <c r="H33" i="5"/>
  <c r="L33" i="5" s="1"/>
  <c r="H35" i="5"/>
  <c r="L35" i="5" s="1"/>
  <c r="H36" i="5"/>
  <c r="L36" i="5" s="1"/>
  <c r="H37" i="5"/>
  <c r="L37" i="5" s="1"/>
  <c r="H38" i="5"/>
  <c r="L38" i="5" s="1"/>
  <c r="H39" i="5"/>
  <c r="H40" i="5"/>
  <c r="L40" i="5" s="1"/>
  <c r="L39" i="5"/>
  <c r="I12" i="5"/>
  <c r="I13" i="5"/>
  <c r="J15" i="5"/>
  <c r="I16" i="5"/>
  <c r="I17" i="5"/>
  <c r="J18" i="5"/>
  <c r="J19" i="5"/>
  <c r="I20" i="5"/>
  <c r="I21" i="5"/>
  <c r="J23" i="5"/>
  <c r="I24" i="5"/>
  <c r="I25" i="5"/>
  <c r="J26" i="5"/>
  <c r="J12" i="5"/>
  <c r="J13" i="5"/>
  <c r="H12" i="5"/>
  <c r="H13" i="5"/>
  <c r="L13" i="5" s="1"/>
  <c r="H15" i="5"/>
  <c r="L15" i="5" s="1"/>
  <c r="H18" i="5"/>
  <c r="H19" i="5"/>
  <c r="L19" i="5" s="1"/>
  <c r="H23" i="5"/>
  <c r="H26" i="5"/>
  <c r="L26" i="5" s="1"/>
  <c r="J40" i="5"/>
  <c r="I39" i="5"/>
  <c r="I38" i="5"/>
  <c r="J37" i="5"/>
  <c r="J36" i="5"/>
  <c r="I35" i="5"/>
  <c r="I34" i="5"/>
  <c r="J33" i="5"/>
  <c r="J32" i="5"/>
  <c r="I31" i="5"/>
  <c r="I30" i="5"/>
  <c r="I23" i="5"/>
  <c r="I22" i="5"/>
  <c r="J20" i="5"/>
  <c r="I15" i="5"/>
  <c r="I14" i="5"/>
  <c r="I11" i="5"/>
  <c r="I40" i="5"/>
  <c r="J39" i="5"/>
  <c r="J38" i="5"/>
  <c r="I37" i="5"/>
  <c r="I36" i="5"/>
  <c r="J35" i="5"/>
  <c r="I33" i="5"/>
  <c r="I32" i="5"/>
  <c r="J31" i="5"/>
  <c r="I29" i="5"/>
  <c r="I28" i="5"/>
  <c r="I27" i="5"/>
  <c r="I26" i="5"/>
  <c r="J24" i="5"/>
  <c r="I19" i="5"/>
  <c r="I18" i="5"/>
  <c r="J16" i="5"/>
  <c r="V563" i="1"/>
  <c r="X563" i="1"/>
  <c r="Z563" i="1"/>
  <c r="Z565" i="1"/>
  <c r="X565" i="1"/>
  <c r="V565" i="1"/>
  <c r="W565" i="1"/>
  <c r="AA565" i="1"/>
  <c r="V562" i="1"/>
  <c r="X562" i="1"/>
  <c r="Z562" i="1"/>
  <c r="U563" i="1"/>
  <c r="W563" i="1"/>
  <c r="Y563" i="1"/>
  <c r="AA563" i="1"/>
  <c r="V564" i="1"/>
  <c r="X564" i="1"/>
  <c r="Z564" i="1"/>
  <c r="U565" i="1"/>
  <c r="Y565" i="1"/>
  <c r="V566" i="1"/>
  <c r="X566" i="1"/>
  <c r="Z566" i="1"/>
  <c r="V568" i="1"/>
  <c r="X568" i="1"/>
  <c r="Z568" i="1"/>
  <c r="V569" i="1"/>
  <c r="X569" i="1"/>
  <c r="Z569" i="1"/>
  <c r="O569" i="1" s="1"/>
  <c r="AB569" i="1"/>
  <c r="AD569" i="1"/>
  <c r="AF569" i="1"/>
  <c r="AH569" i="1"/>
  <c r="V570" i="1"/>
  <c r="X570" i="1"/>
  <c r="Z570" i="1"/>
  <c r="U566" i="1"/>
  <c r="W566" i="1"/>
  <c r="Y566" i="1"/>
  <c r="AA566" i="1"/>
  <c r="V567" i="1"/>
  <c r="X567" i="1"/>
  <c r="Z567" i="1"/>
  <c r="U568" i="1"/>
  <c r="W568" i="1"/>
  <c r="Y568" i="1"/>
  <c r="AA568" i="1"/>
  <c r="U569" i="1"/>
  <c r="W569" i="1"/>
  <c r="Y569" i="1"/>
  <c r="AA569" i="1"/>
  <c r="AC569" i="1"/>
  <c r="AE569" i="1"/>
  <c r="U570" i="1"/>
  <c r="W570" i="1"/>
  <c r="Y570" i="1"/>
  <c r="AA570" i="1"/>
  <c r="F570" i="3"/>
  <c r="AI569" i="3"/>
  <c r="O569" i="3"/>
  <c r="M569" i="3"/>
  <c r="K569" i="3"/>
  <c r="F569" i="3"/>
  <c r="F568" i="3"/>
  <c r="F567" i="3"/>
  <c r="F566" i="3"/>
  <c r="F565" i="3"/>
  <c r="F564" i="3"/>
  <c r="AA563" i="3"/>
  <c r="Y563" i="3"/>
  <c r="W563" i="3"/>
  <c r="F562" i="3"/>
  <c r="I569" i="3"/>
  <c r="K35" i="5" l="1"/>
  <c r="K39" i="5"/>
  <c r="H55" i="5"/>
  <c r="L55" i="5" s="1"/>
  <c r="J91" i="5"/>
  <c r="I81" i="5"/>
  <c r="I57" i="5"/>
  <c r="S565" i="1"/>
  <c r="F85" i="5"/>
  <c r="G89" i="5"/>
  <c r="J89" i="5" s="1"/>
  <c r="K89" i="5" s="1"/>
  <c r="H92" i="5"/>
  <c r="L92" i="5" s="1"/>
  <c r="S564" i="1"/>
  <c r="H58" i="5"/>
  <c r="L58" i="5" s="1"/>
  <c r="H77" i="5"/>
  <c r="L77" i="5" s="1"/>
  <c r="S562" i="1"/>
  <c r="S567" i="1"/>
  <c r="H81" i="5"/>
  <c r="L81" i="5" s="1"/>
  <c r="H73" i="5"/>
  <c r="L73" i="5" s="1"/>
  <c r="H60" i="5"/>
  <c r="L60" i="5" s="1"/>
  <c r="H30" i="5"/>
  <c r="L30" i="5" s="1"/>
  <c r="I74" i="5"/>
  <c r="J70" i="5"/>
  <c r="I56" i="5"/>
  <c r="K56" i="5"/>
  <c r="K62" i="5"/>
  <c r="G90" i="5"/>
  <c r="J90" i="5" s="1"/>
  <c r="K90" i="5" s="1"/>
  <c r="J29" i="5"/>
  <c r="K29" i="5" s="1"/>
  <c r="H17" i="5"/>
  <c r="L17" i="5" s="1"/>
  <c r="G45" i="5"/>
  <c r="H45" i="5" s="1"/>
  <c r="L45" i="5" s="1"/>
  <c r="K31" i="5"/>
  <c r="G93" i="5"/>
  <c r="H93" i="5" s="1"/>
  <c r="L93" i="5" s="1"/>
  <c r="F49" i="5"/>
  <c r="I49" i="5" s="1"/>
  <c r="H22" i="5"/>
  <c r="L22" i="5" s="1"/>
  <c r="J48" i="5"/>
  <c r="K48" i="5" s="1"/>
  <c r="K17" i="5"/>
  <c r="I82" i="5"/>
  <c r="K75" i="5"/>
  <c r="J64" i="5"/>
  <c r="J73" i="5"/>
  <c r="H21" i="5"/>
  <c r="L21" i="5" s="1"/>
  <c r="J55" i="5"/>
  <c r="J79" i="5"/>
  <c r="J69" i="5"/>
  <c r="K83" i="5"/>
  <c r="J78" i="5"/>
  <c r="I73" i="5"/>
  <c r="I67" i="5"/>
  <c r="J60" i="5"/>
  <c r="I84" i="5"/>
  <c r="I62" i="5"/>
  <c r="F46" i="5"/>
  <c r="F563" i="3"/>
  <c r="K16" i="5"/>
  <c r="K24" i="5"/>
  <c r="K30" i="5"/>
  <c r="K38" i="5"/>
  <c r="K92" i="5"/>
  <c r="G85" i="5"/>
  <c r="H16" i="5"/>
  <c r="L16" i="5" s="1"/>
  <c r="J45" i="5"/>
  <c r="K45" i="5" s="1"/>
  <c r="K569" i="1"/>
  <c r="J83" i="5"/>
  <c r="K80" i="5"/>
  <c r="I78" i="5"/>
  <c r="I72" i="5"/>
  <c r="J65" i="5"/>
  <c r="I85" i="5"/>
  <c r="J82" i="5"/>
  <c r="K79" i="5"/>
  <c r="I77" i="5"/>
  <c r="J74" i="5"/>
  <c r="K71" i="5"/>
  <c r="I69" i="5"/>
  <c r="K65" i="5"/>
  <c r="J62" i="5"/>
  <c r="J58" i="5"/>
  <c r="I55" i="5"/>
  <c r="K78" i="5"/>
  <c r="J67" i="5"/>
  <c r="M569" i="1"/>
  <c r="F565" i="1"/>
  <c r="J75" i="5"/>
  <c r="K72" i="5"/>
  <c r="K70" i="5"/>
  <c r="I68" i="5"/>
  <c r="J63" i="5"/>
  <c r="J84" i="5"/>
  <c r="I83" i="5"/>
  <c r="J80" i="5"/>
  <c r="I79" i="5"/>
  <c r="J76" i="5"/>
  <c r="I75" i="5"/>
  <c r="K73" i="5"/>
  <c r="J72" i="5"/>
  <c r="I71" i="5"/>
  <c r="K69" i="5"/>
  <c r="J68" i="5"/>
  <c r="J66" i="5"/>
  <c r="I65" i="5"/>
  <c r="I63" i="5"/>
  <c r="I61" i="5"/>
  <c r="I59" i="5"/>
  <c r="K57" i="5"/>
  <c r="J56" i="5"/>
  <c r="J81" i="5"/>
  <c r="I76" i="5"/>
  <c r="I70" i="5"/>
  <c r="K64" i="5"/>
  <c r="I60" i="5"/>
  <c r="J57" i="5"/>
  <c r="K84" i="5"/>
  <c r="K76" i="5"/>
  <c r="K66" i="5"/>
  <c r="K82" i="5"/>
  <c r="I80" i="5"/>
  <c r="J77" i="5"/>
  <c r="K74" i="5"/>
  <c r="J71" i="5"/>
  <c r="K68" i="5"/>
  <c r="I66" i="5"/>
  <c r="I64" i="5"/>
  <c r="J61" i="5"/>
  <c r="J59" i="5"/>
  <c r="K91" i="5"/>
  <c r="K61" i="5"/>
  <c r="I43" i="5"/>
  <c r="H88" i="5"/>
  <c r="L88" i="5" s="1"/>
  <c r="J88" i="5"/>
  <c r="K88" i="5" s="1"/>
  <c r="I87" i="5"/>
  <c r="F94" i="5"/>
  <c r="I94" i="5" s="1"/>
  <c r="J87" i="5"/>
  <c r="K87" i="5" s="1"/>
  <c r="H87" i="5"/>
  <c r="L87" i="5" s="1"/>
  <c r="K21" i="5"/>
  <c r="K13" i="5"/>
  <c r="K67" i="5"/>
  <c r="K63" i="5"/>
  <c r="K59" i="5"/>
  <c r="K47" i="5"/>
  <c r="I44" i="5"/>
  <c r="K20" i="5"/>
  <c r="K12" i="5"/>
  <c r="K33" i="5"/>
  <c r="K37" i="5"/>
  <c r="K23" i="5"/>
  <c r="K19" i="5"/>
  <c r="K15" i="5"/>
  <c r="K28" i="5"/>
  <c r="K32" i="5"/>
  <c r="K36" i="5"/>
  <c r="K40" i="5"/>
  <c r="K26" i="5"/>
  <c r="K22" i="5"/>
  <c r="K18" i="5"/>
  <c r="N569" i="1"/>
  <c r="AI569" i="1"/>
  <c r="J569" i="1"/>
  <c r="F570" i="1"/>
  <c r="F569" i="1"/>
  <c r="F568" i="1"/>
  <c r="F567" i="1"/>
  <c r="F566" i="1"/>
  <c r="P569" i="1"/>
  <c r="L569" i="1"/>
  <c r="F564" i="1"/>
  <c r="F563" i="1"/>
  <c r="F562" i="1"/>
  <c r="H569" i="3"/>
  <c r="G569" i="3" s="1"/>
  <c r="F50" i="5" l="1"/>
  <c r="I50" i="5" s="1"/>
  <c r="K55" i="5"/>
  <c r="H90" i="5"/>
  <c r="L90" i="5" s="1"/>
  <c r="K77" i="5"/>
  <c r="J93" i="5"/>
  <c r="K93" i="5" s="1"/>
  <c r="K60" i="5"/>
  <c r="K81" i="5"/>
  <c r="K58" i="5"/>
  <c r="H85" i="5"/>
  <c r="H89" i="5"/>
  <c r="L89" i="5" s="1"/>
  <c r="G94" i="5"/>
  <c r="J94" i="5" s="1"/>
  <c r="K94" i="5" s="1"/>
  <c r="J85" i="5"/>
  <c r="I46" i="5"/>
  <c r="H569" i="1"/>
  <c r="G569" i="1" s="1"/>
  <c r="I569" i="1"/>
  <c r="L85" i="5" l="1"/>
  <c r="K85" i="5"/>
  <c r="H94" i="5"/>
  <c r="L94" i="5" s="1"/>
  <c r="BX12" i="3"/>
  <c r="E15" i="2" s="1"/>
  <c r="BX14" i="3"/>
  <c r="BX15" i="3"/>
  <c r="BX16" i="3"/>
  <c r="BX17" i="3"/>
  <c r="BX18" i="3"/>
  <c r="BX19" i="3"/>
  <c r="BX20" i="3"/>
  <c r="BX4" i="3"/>
  <c r="AT12" i="3"/>
  <c r="D15" i="2" s="1"/>
  <c r="AT14" i="3"/>
  <c r="AT15" i="3"/>
  <c r="AT16" i="3"/>
  <c r="AT17" i="3"/>
  <c r="AT18" i="3"/>
  <c r="AT19" i="3"/>
  <c r="AT20" i="3"/>
  <c r="BX4" i="1"/>
  <c r="BX12" i="1"/>
  <c r="H15" i="2" s="1"/>
  <c r="BX14" i="1"/>
  <c r="BX15" i="1"/>
  <c r="BX16" i="1"/>
  <c r="BX17" i="1"/>
  <c r="BX18" i="1"/>
  <c r="BX19" i="1"/>
  <c r="BX20" i="1"/>
  <c r="AT12" i="1"/>
  <c r="G15" i="2" s="1"/>
  <c r="AT14" i="1"/>
  <c r="AT15" i="1"/>
  <c r="AT16" i="1"/>
  <c r="AT17" i="1"/>
  <c r="AT18" i="1"/>
  <c r="AT19" i="1"/>
  <c r="AT20" i="1"/>
  <c r="F15" i="2" l="1"/>
  <c r="I15" i="2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18" i="4"/>
  <c r="BR23" i="3" l="1"/>
  <c r="BR24" i="3"/>
  <c r="BR25" i="3"/>
  <c r="BR26" i="3"/>
  <c r="BR27" i="3"/>
  <c r="BR28" i="3"/>
  <c r="BR29" i="3"/>
  <c r="BR30" i="3"/>
  <c r="BR31" i="3"/>
  <c r="BR32" i="3"/>
  <c r="BR33" i="3"/>
  <c r="BR34" i="3"/>
  <c r="BR35" i="3"/>
  <c r="BR36" i="3"/>
  <c r="BR37" i="3"/>
  <c r="BR38" i="3"/>
  <c r="BR39" i="3"/>
  <c r="BR40" i="3"/>
  <c r="BR41" i="3"/>
  <c r="BR42" i="3"/>
  <c r="BR43" i="3"/>
  <c r="BR44" i="3"/>
  <c r="BR45" i="3"/>
  <c r="BR46" i="3"/>
  <c r="BR47" i="3"/>
  <c r="BR48" i="3"/>
  <c r="BR49" i="3"/>
  <c r="BR50" i="3"/>
  <c r="BR51" i="3"/>
  <c r="BR52" i="3"/>
  <c r="BR53" i="3"/>
  <c r="BR54" i="3"/>
  <c r="BR55" i="3"/>
  <c r="BR56" i="3"/>
  <c r="BR57" i="3"/>
  <c r="BR58" i="3"/>
  <c r="BR59" i="3"/>
  <c r="BR60" i="3"/>
  <c r="BR61" i="3"/>
  <c r="BR62" i="3"/>
  <c r="BR63" i="3"/>
  <c r="BR64" i="3"/>
  <c r="BR65" i="3"/>
  <c r="BR66" i="3"/>
  <c r="BR67" i="3"/>
  <c r="BR68" i="3"/>
  <c r="BR69" i="3"/>
  <c r="BR70" i="3"/>
  <c r="BR71" i="3"/>
  <c r="BR72" i="3"/>
  <c r="BR73" i="3"/>
  <c r="BR74" i="3"/>
  <c r="BR75" i="3"/>
  <c r="BR76" i="3"/>
  <c r="BR77" i="3"/>
  <c r="BR78" i="3"/>
  <c r="BR79" i="3"/>
  <c r="BR80" i="3"/>
  <c r="BR81" i="3"/>
  <c r="BR82" i="3"/>
  <c r="BR83" i="3"/>
  <c r="BR84" i="3"/>
  <c r="BR85" i="3"/>
  <c r="BR86" i="3"/>
  <c r="BR87" i="3"/>
  <c r="BR88" i="3"/>
  <c r="BR89" i="3"/>
  <c r="BR90" i="3"/>
  <c r="BR91" i="3"/>
  <c r="BR92" i="3"/>
  <c r="BR93" i="3"/>
  <c r="BR94" i="3"/>
  <c r="BR95" i="3"/>
  <c r="BR96" i="3"/>
  <c r="BR97" i="3"/>
  <c r="BR98" i="3"/>
  <c r="BR99" i="3"/>
  <c r="BR100" i="3"/>
  <c r="BR101" i="3"/>
  <c r="BR102" i="3"/>
  <c r="BR103" i="3"/>
  <c r="BR104" i="3"/>
  <c r="BR105" i="3"/>
  <c r="BR106" i="3"/>
  <c r="BR107" i="3"/>
  <c r="BR108" i="3"/>
  <c r="BR109" i="3"/>
  <c r="BR110" i="3"/>
  <c r="BR111" i="3"/>
  <c r="BR112" i="3"/>
  <c r="BR113" i="3"/>
  <c r="BR114" i="3"/>
  <c r="BR115" i="3"/>
  <c r="BR116" i="3"/>
  <c r="BR117" i="3"/>
  <c r="BR118" i="3"/>
  <c r="BR119" i="3"/>
  <c r="BR120" i="3"/>
  <c r="BR121" i="3"/>
  <c r="BR122" i="3"/>
  <c r="BR123" i="3"/>
  <c r="BR124" i="3"/>
  <c r="BR125" i="3"/>
  <c r="BR126" i="3"/>
  <c r="BR127" i="3"/>
  <c r="BR128" i="3"/>
  <c r="BR129" i="3"/>
  <c r="BR130" i="3"/>
  <c r="BR131" i="3"/>
  <c r="BR132" i="3"/>
  <c r="BR133" i="3"/>
  <c r="BR134" i="3"/>
  <c r="BR135" i="3"/>
  <c r="BR136" i="3"/>
  <c r="BR137" i="3"/>
  <c r="BR138" i="3"/>
  <c r="BR139" i="3"/>
  <c r="BR140" i="3"/>
  <c r="BR141" i="3"/>
  <c r="BR142" i="3"/>
  <c r="BR143" i="3"/>
  <c r="BR144" i="3"/>
  <c r="BR145" i="3"/>
  <c r="BR146" i="3"/>
  <c r="BR147" i="3"/>
  <c r="BR148" i="3"/>
  <c r="BR149" i="3"/>
  <c r="BR150" i="3"/>
  <c r="BR151" i="3"/>
  <c r="BR152" i="3"/>
  <c r="BR153" i="3"/>
  <c r="BR154" i="3"/>
  <c r="BR155" i="3"/>
  <c r="BR156" i="3"/>
  <c r="BR157" i="3"/>
  <c r="BR158" i="3"/>
  <c r="BR159" i="3"/>
  <c r="BR160" i="3"/>
  <c r="BR161" i="3"/>
  <c r="BR162" i="3"/>
  <c r="BR163" i="3"/>
  <c r="BR164" i="3"/>
  <c r="BR165" i="3"/>
  <c r="BR166" i="3"/>
  <c r="BR167" i="3"/>
  <c r="BR168" i="3"/>
  <c r="BR169" i="3"/>
  <c r="BR170" i="3"/>
  <c r="BR171" i="3"/>
  <c r="BR172" i="3"/>
  <c r="BR173" i="3"/>
  <c r="BR174" i="3"/>
  <c r="BR175" i="3"/>
  <c r="BR176" i="3"/>
  <c r="BR177" i="3"/>
  <c r="BR178" i="3"/>
  <c r="BR179" i="3"/>
  <c r="BR180" i="3"/>
  <c r="BR181" i="3"/>
  <c r="BR182" i="3"/>
  <c r="BR183" i="3"/>
  <c r="BR184" i="3"/>
  <c r="BR185" i="3"/>
  <c r="BR186" i="3"/>
  <c r="BR187" i="3"/>
  <c r="BR188" i="3"/>
  <c r="BR189" i="3"/>
  <c r="BR190" i="3"/>
  <c r="BR191" i="3"/>
  <c r="BR192" i="3"/>
  <c r="BR193" i="3"/>
  <c r="BR194" i="3"/>
  <c r="BR195" i="3"/>
  <c r="BR196" i="3"/>
  <c r="BR197" i="3"/>
  <c r="BR198" i="3"/>
  <c r="BR199" i="3"/>
  <c r="BR200" i="3"/>
  <c r="BR201" i="3"/>
  <c r="BR202" i="3"/>
  <c r="BR203" i="3"/>
  <c r="BR204" i="3"/>
  <c r="BR205" i="3"/>
  <c r="BR206" i="3"/>
  <c r="BR207" i="3"/>
  <c r="BR208" i="3"/>
  <c r="BR209" i="3"/>
  <c r="BR210" i="3"/>
  <c r="BR211" i="3"/>
  <c r="BR212" i="3"/>
  <c r="BR213" i="3"/>
  <c r="BR214" i="3"/>
  <c r="BR215" i="3"/>
  <c r="BR216" i="3"/>
  <c r="BR217" i="3"/>
  <c r="BR218" i="3"/>
  <c r="BR219" i="3"/>
  <c r="BR220" i="3"/>
  <c r="BR221" i="3"/>
  <c r="BR222" i="3"/>
  <c r="BR223" i="3"/>
  <c r="BR224" i="3"/>
  <c r="BR225" i="3"/>
  <c r="BR226" i="3"/>
  <c r="BR227" i="3"/>
  <c r="BR228" i="3"/>
  <c r="BR229" i="3"/>
  <c r="BR230" i="3"/>
  <c r="BR231" i="3"/>
  <c r="BR232" i="3"/>
  <c r="BR233" i="3"/>
  <c r="BR234" i="3"/>
  <c r="BR235" i="3"/>
  <c r="BR236" i="3"/>
  <c r="BR237" i="3"/>
  <c r="BR238" i="3"/>
  <c r="BR239" i="3"/>
  <c r="BR240" i="3"/>
  <c r="BR241" i="3"/>
  <c r="BR242" i="3"/>
  <c r="BR243" i="3"/>
  <c r="BR244" i="3"/>
  <c r="BR245" i="3"/>
  <c r="BR246" i="3"/>
  <c r="BR247" i="3"/>
  <c r="BR248" i="3"/>
  <c r="BR249" i="3"/>
  <c r="BR250" i="3"/>
  <c r="BR251" i="3"/>
  <c r="BR252" i="3"/>
  <c r="BR253" i="3"/>
  <c r="BR254" i="3"/>
  <c r="BR255" i="3"/>
  <c r="BR256" i="3"/>
  <c r="BR257" i="3"/>
  <c r="BR258" i="3"/>
  <c r="BR259" i="3"/>
  <c r="BR260" i="3"/>
  <c r="BR261" i="3"/>
  <c r="BR262" i="3"/>
  <c r="BR263" i="3"/>
  <c r="BR264" i="3"/>
  <c r="BR265" i="3"/>
  <c r="BR266" i="3"/>
  <c r="BR267" i="3"/>
  <c r="BR268" i="3"/>
  <c r="BR269" i="3"/>
  <c r="BR270" i="3"/>
  <c r="BR271" i="3"/>
  <c r="BR272" i="3"/>
  <c r="BR273" i="3"/>
  <c r="BR274" i="3"/>
  <c r="BR275" i="3"/>
  <c r="BR276" i="3"/>
  <c r="BR277" i="3"/>
  <c r="BR278" i="3"/>
  <c r="BR279" i="3"/>
  <c r="BR280" i="3"/>
  <c r="BR281" i="3"/>
  <c r="BR282" i="3"/>
  <c r="BR283" i="3"/>
  <c r="BR284" i="3"/>
  <c r="BR285" i="3"/>
  <c r="BR286" i="3"/>
  <c r="BR287" i="3"/>
  <c r="BR288" i="3"/>
  <c r="BR289" i="3"/>
  <c r="BR290" i="3"/>
  <c r="BR291" i="3"/>
  <c r="BR292" i="3"/>
  <c r="BR293" i="3"/>
  <c r="BR294" i="3"/>
  <c r="BR295" i="3"/>
  <c r="BR296" i="3"/>
  <c r="BR297" i="3"/>
  <c r="BR298" i="3"/>
  <c r="BR299" i="3"/>
  <c r="BR300" i="3"/>
  <c r="BR301" i="3"/>
  <c r="BR302" i="3"/>
  <c r="BR303" i="3"/>
  <c r="BR304" i="3"/>
  <c r="BR305" i="3"/>
  <c r="BR306" i="3"/>
  <c r="BR307" i="3"/>
  <c r="BR308" i="3"/>
  <c r="BR309" i="3"/>
  <c r="BR310" i="3"/>
  <c r="BR311" i="3"/>
  <c r="BR312" i="3"/>
  <c r="BR313" i="3"/>
  <c r="BR314" i="3"/>
  <c r="BR315" i="3"/>
  <c r="BR316" i="3"/>
  <c r="BR317" i="3"/>
  <c r="BR318" i="3"/>
  <c r="BR319" i="3"/>
  <c r="BR320" i="3"/>
  <c r="BR321" i="3"/>
  <c r="BR322" i="3"/>
  <c r="BR323" i="3"/>
  <c r="BR324" i="3"/>
  <c r="BR325" i="3"/>
  <c r="BR326" i="3"/>
  <c r="BR327" i="3"/>
  <c r="BR328" i="3"/>
  <c r="BR329" i="3"/>
  <c r="BR330" i="3"/>
  <c r="BR331" i="3"/>
  <c r="BR332" i="3"/>
  <c r="BR333" i="3"/>
  <c r="BR334" i="3"/>
  <c r="BR335" i="3"/>
  <c r="BR336" i="3"/>
  <c r="BR337" i="3"/>
  <c r="BR338" i="3"/>
  <c r="BR339" i="3"/>
  <c r="BR340" i="3"/>
  <c r="BR341" i="3"/>
  <c r="BR342" i="3"/>
  <c r="BR343" i="3"/>
  <c r="BR344" i="3"/>
  <c r="BR345" i="3"/>
  <c r="BR346" i="3"/>
  <c r="BR347" i="3"/>
  <c r="BR348" i="3"/>
  <c r="BR349" i="3"/>
  <c r="BR350" i="3"/>
  <c r="BR351" i="3"/>
  <c r="BR352" i="3"/>
  <c r="BR353" i="3"/>
  <c r="BR354" i="3"/>
  <c r="BR355" i="3"/>
  <c r="BR356" i="3"/>
  <c r="BR357" i="3"/>
  <c r="BR358" i="3"/>
  <c r="BR359" i="3"/>
  <c r="BR360" i="3"/>
  <c r="BR361" i="3"/>
  <c r="BR362" i="3"/>
  <c r="BR363" i="3"/>
  <c r="BR364" i="3"/>
  <c r="BR365" i="3"/>
  <c r="BR366" i="3"/>
  <c r="BR367" i="3"/>
  <c r="BR368" i="3"/>
  <c r="BR369" i="3"/>
  <c r="BR370" i="3"/>
  <c r="BR371" i="3"/>
  <c r="BR372" i="3"/>
  <c r="BR373" i="3"/>
  <c r="BR374" i="3"/>
  <c r="BR375" i="3"/>
  <c r="BR376" i="3"/>
  <c r="BR377" i="3"/>
  <c r="BR378" i="3"/>
  <c r="BR379" i="3"/>
  <c r="BR380" i="3"/>
  <c r="BR381" i="3"/>
  <c r="BR382" i="3"/>
  <c r="BR383" i="3"/>
  <c r="BR384" i="3"/>
  <c r="BR385" i="3"/>
  <c r="BR386" i="3"/>
  <c r="BR387" i="3"/>
  <c r="BR388" i="3"/>
  <c r="BR389" i="3"/>
  <c r="BR390" i="3"/>
  <c r="BR391" i="3"/>
  <c r="BR392" i="3"/>
  <c r="BR393" i="3"/>
  <c r="BR394" i="3"/>
  <c r="BR395" i="3"/>
  <c r="BR396" i="3"/>
  <c r="BR397" i="3"/>
  <c r="BR398" i="3"/>
  <c r="BR399" i="3"/>
  <c r="BR400" i="3"/>
  <c r="BR401" i="3"/>
  <c r="BR402" i="3"/>
  <c r="BR403" i="3"/>
  <c r="BR404" i="3"/>
  <c r="BR405" i="3"/>
  <c r="BR406" i="3"/>
  <c r="BR407" i="3"/>
  <c r="BR408" i="3"/>
  <c r="BR409" i="3"/>
  <c r="BR410" i="3"/>
  <c r="BR411" i="3"/>
  <c r="BR412" i="3"/>
  <c r="BR413" i="3"/>
  <c r="BR414" i="3"/>
  <c r="BR415" i="3"/>
  <c r="BR416" i="3"/>
  <c r="BR417" i="3"/>
  <c r="BR418" i="3"/>
  <c r="BR419" i="3"/>
  <c r="BR420" i="3"/>
  <c r="BR421" i="3"/>
  <c r="BR422" i="3"/>
  <c r="BR423" i="3"/>
  <c r="BR424" i="3"/>
  <c r="BR425" i="3"/>
  <c r="BR426" i="3"/>
  <c r="BR427" i="3"/>
  <c r="BR428" i="3"/>
  <c r="BR429" i="3"/>
  <c r="BR430" i="3"/>
  <c r="BR431" i="3"/>
  <c r="BR432" i="3"/>
  <c r="BR433" i="3"/>
  <c r="BR434" i="3"/>
  <c r="BR435" i="3"/>
  <c r="BR436" i="3"/>
  <c r="BR437" i="3"/>
  <c r="BR438" i="3"/>
  <c r="BR439" i="3"/>
  <c r="BR440" i="3"/>
  <c r="BR441" i="3"/>
  <c r="BR442" i="3"/>
  <c r="BR443" i="3"/>
  <c r="BR444" i="3"/>
  <c r="BR445" i="3"/>
  <c r="BR446" i="3"/>
  <c r="BR447" i="3"/>
  <c r="BR448" i="3"/>
  <c r="BR449" i="3"/>
  <c r="BR450" i="3"/>
  <c r="BR451" i="3"/>
  <c r="BR452" i="3"/>
  <c r="BR453" i="3"/>
  <c r="BR454" i="3"/>
  <c r="BR455" i="3"/>
  <c r="BR456" i="3"/>
  <c r="BR457" i="3"/>
  <c r="BR458" i="3"/>
  <c r="BR459" i="3"/>
  <c r="BR460" i="3"/>
  <c r="BR461" i="3"/>
  <c r="BR462" i="3"/>
  <c r="BR463" i="3"/>
  <c r="BR464" i="3"/>
  <c r="BR465" i="3"/>
  <c r="BR466" i="3"/>
  <c r="BR467" i="3"/>
  <c r="BR468" i="3"/>
  <c r="BR469" i="3"/>
  <c r="BR470" i="3"/>
  <c r="BR471" i="3"/>
  <c r="BR472" i="3"/>
  <c r="BR473" i="3"/>
  <c r="BR474" i="3"/>
  <c r="BR475" i="3"/>
  <c r="BR476" i="3"/>
  <c r="BR477" i="3"/>
  <c r="BR478" i="3"/>
  <c r="BR479" i="3"/>
  <c r="BR480" i="3"/>
  <c r="BR481" i="3"/>
  <c r="BR482" i="3"/>
  <c r="BR483" i="3"/>
  <c r="BR484" i="3"/>
  <c r="BR485" i="3"/>
  <c r="BR486" i="3"/>
  <c r="BR487" i="3"/>
  <c r="BR488" i="3"/>
  <c r="BR489" i="3"/>
  <c r="BR490" i="3"/>
  <c r="BR491" i="3"/>
  <c r="BR492" i="3"/>
  <c r="BR493" i="3"/>
  <c r="BR494" i="3"/>
  <c r="BR495" i="3"/>
  <c r="BR496" i="3"/>
  <c r="BR497" i="3"/>
  <c r="BR498" i="3"/>
  <c r="BR499" i="3"/>
  <c r="BR500" i="3"/>
  <c r="BR501" i="3"/>
  <c r="BR502" i="3"/>
  <c r="BR503" i="3"/>
  <c r="BR504" i="3"/>
  <c r="BR505" i="3"/>
  <c r="BR506" i="3"/>
  <c r="BR569" i="3" s="1"/>
  <c r="BR507" i="3"/>
  <c r="BR508" i="3"/>
  <c r="BR509" i="3"/>
  <c r="BR510" i="3"/>
  <c r="BR511" i="3"/>
  <c r="BR512" i="3"/>
  <c r="BR513" i="3"/>
  <c r="BR514" i="3"/>
  <c r="BR515" i="3"/>
  <c r="BR516" i="3"/>
  <c r="BR517" i="3"/>
  <c r="BR518" i="3"/>
  <c r="BR519" i="3"/>
  <c r="BR520" i="3"/>
  <c r="BR521" i="3"/>
  <c r="BR522" i="3"/>
  <c r="BR523" i="3"/>
  <c r="BR524" i="3"/>
  <c r="BR525" i="3"/>
  <c r="BR526" i="3"/>
  <c r="BR527" i="3"/>
  <c r="BR528" i="3"/>
  <c r="BR529" i="3"/>
  <c r="BR530" i="3"/>
  <c r="BR531" i="3"/>
  <c r="BR532" i="3"/>
  <c r="BR533" i="3"/>
  <c r="BR534" i="3"/>
  <c r="BR535" i="3"/>
  <c r="BR536" i="3"/>
  <c r="BR537" i="3"/>
  <c r="BR538" i="3"/>
  <c r="BR539" i="3"/>
  <c r="BR540" i="3"/>
  <c r="BR541" i="3"/>
  <c r="BR542" i="3"/>
  <c r="BR543" i="3"/>
  <c r="BR544" i="3"/>
  <c r="BR545" i="3"/>
  <c r="BR546" i="3"/>
  <c r="BR547" i="3"/>
  <c r="BR548" i="3"/>
  <c r="BR549" i="3"/>
  <c r="BR550" i="3"/>
  <c r="BR551" i="3"/>
  <c r="BR552" i="3"/>
  <c r="BR553" i="3"/>
  <c r="BR554" i="3"/>
  <c r="BR555" i="3"/>
  <c r="BR556" i="3"/>
  <c r="BR557" i="3"/>
  <c r="BR558" i="3"/>
  <c r="BR559" i="3"/>
  <c r="BR560" i="3"/>
  <c r="BR22" i="3"/>
  <c r="BR568" i="3" l="1"/>
  <c r="BR563" i="3"/>
  <c r="BR567" i="3"/>
  <c r="BR566" i="3"/>
  <c r="BR570" i="3"/>
  <c r="G34" i="5" s="1"/>
  <c r="BR565" i="3"/>
  <c r="BR564" i="3"/>
  <c r="BR56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O44" i="3"/>
  <c r="BO45" i="3"/>
  <c r="BO46" i="3"/>
  <c r="BO47" i="3"/>
  <c r="BO48" i="3"/>
  <c r="BO49" i="3"/>
  <c r="BO50" i="3"/>
  <c r="BO51" i="3"/>
  <c r="BO52" i="3"/>
  <c r="BO53" i="3"/>
  <c r="BO54" i="3"/>
  <c r="BO55" i="3"/>
  <c r="BO56" i="3"/>
  <c r="BO57" i="3"/>
  <c r="BO58" i="3"/>
  <c r="BO59" i="3"/>
  <c r="BO60" i="3"/>
  <c r="BO61" i="3"/>
  <c r="BO62" i="3"/>
  <c r="BO63" i="3"/>
  <c r="BO64" i="3"/>
  <c r="BO65" i="3"/>
  <c r="BO66" i="3"/>
  <c r="BO67" i="3"/>
  <c r="BO68" i="3"/>
  <c r="BO69" i="3"/>
  <c r="BO70" i="3"/>
  <c r="BO71" i="3"/>
  <c r="BO72" i="3"/>
  <c r="BO73" i="3"/>
  <c r="BO74" i="3"/>
  <c r="BO75" i="3"/>
  <c r="BO76" i="3"/>
  <c r="BO77" i="3"/>
  <c r="BO78" i="3"/>
  <c r="BO79" i="3"/>
  <c r="BO80" i="3"/>
  <c r="BO81" i="3"/>
  <c r="BO82" i="3"/>
  <c r="BO83" i="3"/>
  <c r="BO84" i="3"/>
  <c r="BO85" i="3"/>
  <c r="BO86" i="3"/>
  <c r="BO87" i="3"/>
  <c r="BO88" i="3"/>
  <c r="BO89" i="3"/>
  <c r="BO90" i="3"/>
  <c r="BO91" i="3"/>
  <c r="BO92" i="3"/>
  <c r="BO93" i="3"/>
  <c r="BO94" i="3"/>
  <c r="BO95" i="3"/>
  <c r="BO96" i="3"/>
  <c r="BO97" i="3"/>
  <c r="BO98" i="3"/>
  <c r="BO99" i="3"/>
  <c r="BO100" i="3"/>
  <c r="BO101" i="3"/>
  <c r="BO102" i="3"/>
  <c r="BO103" i="3"/>
  <c r="BO104" i="3"/>
  <c r="BO105" i="3"/>
  <c r="BO106" i="3"/>
  <c r="BO107" i="3"/>
  <c r="BO108" i="3"/>
  <c r="BO109" i="3"/>
  <c r="BO110" i="3"/>
  <c r="BO111" i="3"/>
  <c r="BO112" i="3"/>
  <c r="BO113" i="3"/>
  <c r="BO114" i="3"/>
  <c r="BO115" i="3"/>
  <c r="BO116" i="3"/>
  <c r="BO117" i="3"/>
  <c r="BO118" i="3"/>
  <c r="BO119" i="3"/>
  <c r="BO120" i="3"/>
  <c r="BO121" i="3"/>
  <c r="BO122" i="3"/>
  <c r="BO123" i="3"/>
  <c r="BO124" i="3"/>
  <c r="BO125" i="3"/>
  <c r="BO126" i="3"/>
  <c r="BO127" i="3"/>
  <c r="BO128" i="3"/>
  <c r="BO129" i="3"/>
  <c r="BO130" i="3"/>
  <c r="BO131" i="3"/>
  <c r="BO132" i="3"/>
  <c r="BO133" i="3"/>
  <c r="BO134" i="3"/>
  <c r="BO135" i="3"/>
  <c r="BO136" i="3"/>
  <c r="BO137" i="3"/>
  <c r="BO138" i="3"/>
  <c r="BO139" i="3"/>
  <c r="BO140" i="3"/>
  <c r="BO141" i="3"/>
  <c r="BO142" i="3"/>
  <c r="BO143" i="3"/>
  <c r="BO144" i="3"/>
  <c r="BO145" i="3"/>
  <c r="BO146" i="3"/>
  <c r="BO147" i="3"/>
  <c r="BO148" i="3"/>
  <c r="BO149" i="3"/>
  <c r="BO150" i="3"/>
  <c r="BO151" i="3"/>
  <c r="BO152" i="3"/>
  <c r="BO153" i="3"/>
  <c r="BO154" i="3"/>
  <c r="BO155" i="3"/>
  <c r="BO156" i="3"/>
  <c r="BO157" i="3"/>
  <c r="BO158" i="3"/>
  <c r="BO159" i="3"/>
  <c r="BO160" i="3"/>
  <c r="BO161" i="3"/>
  <c r="BO162" i="3"/>
  <c r="BO163" i="3"/>
  <c r="BO164" i="3"/>
  <c r="BO165" i="3"/>
  <c r="BO166" i="3"/>
  <c r="BO167" i="3"/>
  <c r="BO168" i="3"/>
  <c r="BO169" i="3"/>
  <c r="BO170" i="3"/>
  <c r="BO171" i="3"/>
  <c r="BO172" i="3"/>
  <c r="BO173" i="3"/>
  <c r="BO174" i="3"/>
  <c r="BO175" i="3"/>
  <c r="BO176" i="3"/>
  <c r="BO177" i="3"/>
  <c r="BO178" i="3"/>
  <c r="BO179" i="3"/>
  <c r="BO180" i="3"/>
  <c r="BO181" i="3"/>
  <c r="BO182" i="3"/>
  <c r="BO183" i="3"/>
  <c r="BO184" i="3"/>
  <c r="BO185" i="3"/>
  <c r="BO186" i="3"/>
  <c r="BO187" i="3"/>
  <c r="BO188" i="3"/>
  <c r="BO189" i="3"/>
  <c r="BO190" i="3"/>
  <c r="BO191" i="3"/>
  <c r="BO192" i="3"/>
  <c r="BO193" i="3"/>
  <c r="BO194" i="3"/>
  <c r="BO195" i="3"/>
  <c r="BO196" i="3"/>
  <c r="BO197" i="3"/>
  <c r="BO198" i="3"/>
  <c r="BO199" i="3"/>
  <c r="BO200" i="3"/>
  <c r="BO201" i="3"/>
  <c r="BO202" i="3"/>
  <c r="BO203" i="3"/>
  <c r="BO204" i="3"/>
  <c r="BO205" i="3"/>
  <c r="BO206" i="3"/>
  <c r="BO207" i="3"/>
  <c r="BO208" i="3"/>
  <c r="BO209" i="3"/>
  <c r="BO210" i="3"/>
  <c r="BO211" i="3"/>
  <c r="BO212" i="3"/>
  <c r="BO213" i="3"/>
  <c r="BO214" i="3"/>
  <c r="BO215" i="3"/>
  <c r="BO216" i="3"/>
  <c r="BO217" i="3"/>
  <c r="BO218" i="3"/>
  <c r="BO219" i="3"/>
  <c r="BO220" i="3"/>
  <c r="BO221" i="3"/>
  <c r="BO222" i="3"/>
  <c r="BO223" i="3"/>
  <c r="BO224" i="3"/>
  <c r="BO225" i="3"/>
  <c r="BO226" i="3"/>
  <c r="BO227" i="3"/>
  <c r="BO228" i="3"/>
  <c r="BO229" i="3"/>
  <c r="BO230" i="3"/>
  <c r="BO231" i="3"/>
  <c r="BO232" i="3"/>
  <c r="BO233" i="3"/>
  <c r="BO234" i="3"/>
  <c r="BO235" i="3"/>
  <c r="BO236" i="3"/>
  <c r="BO237" i="3"/>
  <c r="BO238" i="3"/>
  <c r="BO239" i="3"/>
  <c r="BO240" i="3"/>
  <c r="BO241" i="3"/>
  <c r="BO242" i="3"/>
  <c r="BO243" i="3"/>
  <c r="BO244" i="3"/>
  <c r="BO245" i="3"/>
  <c r="BO246" i="3"/>
  <c r="BO247" i="3"/>
  <c r="BO248" i="3"/>
  <c r="BO249" i="3"/>
  <c r="BO250" i="3"/>
  <c r="BO251" i="3"/>
  <c r="BO252" i="3"/>
  <c r="BO253" i="3"/>
  <c r="BO254" i="3"/>
  <c r="BO255" i="3"/>
  <c r="BO256" i="3"/>
  <c r="BO257" i="3"/>
  <c r="BO258" i="3"/>
  <c r="BO259" i="3"/>
  <c r="BO260" i="3"/>
  <c r="BO261" i="3"/>
  <c r="BO262" i="3"/>
  <c r="BO263" i="3"/>
  <c r="BO264" i="3"/>
  <c r="BO265" i="3"/>
  <c r="BO266" i="3"/>
  <c r="BO267" i="3"/>
  <c r="BO268" i="3"/>
  <c r="BO269" i="3"/>
  <c r="BO270" i="3"/>
  <c r="BO271" i="3"/>
  <c r="BO272" i="3"/>
  <c r="BO273" i="3"/>
  <c r="BO274" i="3"/>
  <c r="BO275" i="3"/>
  <c r="BO276" i="3"/>
  <c r="BO277" i="3"/>
  <c r="BO278" i="3"/>
  <c r="BO279" i="3"/>
  <c r="BO280" i="3"/>
  <c r="BO281" i="3"/>
  <c r="BO282" i="3"/>
  <c r="BO283" i="3"/>
  <c r="BO284" i="3"/>
  <c r="BO285" i="3"/>
  <c r="BO286" i="3"/>
  <c r="BO287" i="3"/>
  <c r="BO288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O307" i="3"/>
  <c r="BO308" i="3"/>
  <c r="BO309" i="3"/>
  <c r="BO310" i="3"/>
  <c r="BO311" i="3"/>
  <c r="BO312" i="3"/>
  <c r="BO313" i="3"/>
  <c r="BO314" i="3"/>
  <c r="BO315" i="3"/>
  <c r="BO316" i="3"/>
  <c r="BO317" i="3"/>
  <c r="BO318" i="3"/>
  <c r="BO319" i="3"/>
  <c r="BO320" i="3"/>
  <c r="BO321" i="3"/>
  <c r="BO322" i="3"/>
  <c r="BO323" i="3"/>
  <c r="BO324" i="3"/>
  <c r="BO325" i="3"/>
  <c r="BO326" i="3"/>
  <c r="BO327" i="3"/>
  <c r="BO328" i="3"/>
  <c r="BO329" i="3"/>
  <c r="BO330" i="3"/>
  <c r="BO331" i="3"/>
  <c r="BO332" i="3"/>
  <c r="BO333" i="3"/>
  <c r="BO334" i="3"/>
  <c r="BO335" i="3"/>
  <c r="BO336" i="3"/>
  <c r="BO337" i="3"/>
  <c r="BO338" i="3"/>
  <c r="BO339" i="3"/>
  <c r="BO340" i="3"/>
  <c r="BO341" i="3"/>
  <c r="BO342" i="3"/>
  <c r="BO343" i="3"/>
  <c r="BO344" i="3"/>
  <c r="BO345" i="3"/>
  <c r="BO346" i="3"/>
  <c r="BO347" i="3"/>
  <c r="BO348" i="3"/>
  <c r="BO349" i="3"/>
  <c r="BO350" i="3"/>
  <c r="BO351" i="3"/>
  <c r="BO352" i="3"/>
  <c r="BO353" i="3"/>
  <c r="BO354" i="3"/>
  <c r="BO355" i="3"/>
  <c r="BO356" i="3"/>
  <c r="BO357" i="3"/>
  <c r="BO358" i="3"/>
  <c r="BO359" i="3"/>
  <c r="BO360" i="3"/>
  <c r="BO361" i="3"/>
  <c r="BO362" i="3"/>
  <c r="BO363" i="3"/>
  <c r="BO364" i="3"/>
  <c r="BO365" i="3"/>
  <c r="BO366" i="3"/>
  <c r="BO367" i="3"/>
  <c r="BO368" i="3"/>
  <c r="BO369" i="3"/>
  <c r="BO370" i="3"/>
  <c r="BO371" i="3"/>
  <c r="BO372" i="3"/>
  <c r="BO373" i="3"/>
  <c r="BO374" i="3"/>
  <c r="BO375" i="3"/>
  <c r="BO376" i="3"/>
  <c r="BO377" i="3"/>
  <c r="BO378" i="3"/>
  <c r="BO379" i="3"/>
  <c r="BO380" i="3"/>
  <c r="BO381" i="3"/>
  <c r="BO382" i="3"/>
  <c r="BO383" i="3"/>
  <c r="BO384" i="3"/>
  <c r="BO385" i="3"/>
  <c r="BO386" i="3"/>
  <c r="BO387" i="3"/>
  <c r="BO388" i="3"/>
  <c r="BO389" i="3"/>
  <c r="BO390" i="3"/>
  <c r="BO391" i="3"/>
  <c r="BO392" i="3"/>
  <c r="BO393" i="3"/>
  <c r="BO394" i="3"/>
  <c r="BO395" i="3"/>
  <c r="BO396" i="3"/>
  <c r="BO397" i="3"/>
  <c r="BO398" i="3"/>
  <c r="BO399" i="3"/>
  <c r="BO400" i="3"/>
  <c r="BO401" i="3"/>
  <c r="BO402" i="3"/>
  <c r="BO403" i="3"/>
  <c r="BO404" i="3"/>
  <c r="BO405" i="3"/>
  <c r="BO406" i="3"/>
  <c r="BO407" i="3"/>
  <c r="BO408" i="3"/>
  <c r="BO409" i="3"/>
  <c r="BO410" i="3"/>
  <c r="BO411" i="3"/>
  <c r="BO412" i="3"/>
  <c r="BO413" i="3"/>
  <c r="BO414" i="3"/>
  <c r="BO415" i="3"/>
  <c r="BO416" i="3"/>
  <c r="BO417" i="3"/>
  <c r="BO418" i="3"/>
  <c r="BO419" i="3"/>
  <c r="BO420" i="3"/>
  <c r="BO421" i="3"/>
  <c r="BO422" i="3"/>
  <c r="BO423" i="3"/>
  <c r="BO424" i="3"/>
  <c r="BO425" i="3"/>
  <c r="BO426" i="3"/>
  <c r="BO427" i="3"/>
  <c r="BO428" i="3"/>
  <c r="BO429" i="3"/>
  <c r="BO430" i="3"/>
  <c r="BO431" i="3"/>
  <c r="BO432" i="3"/>
  <c r="BO433" i="3"/>
  <c r="BO434" i="3"/>
  <c r="BO435" i="3"/>
  <c r="BO436" i="3"/>
  <c r="BO437" i="3"/>
  <c r="BO438" i="3"/>
  <c r="BO439" i="3"/>
  <c r="BO440" i="3"/>
  <c r="BO441" i="3"/>
  <c r="BO442" i="3"/>
  <c r="BO443" i="3"/>
  <c r="BO444" i="3"/>
  <c r="BO445" i="3"/>
  <c r="BO446" i="3"/>
  <c r="BO447" i="3"/>
  <c r="BO448" i="3"/>
  <c r="BO449" i="3"/>
  <c r="BO450" i="3"/>
  <c r="BO451" i="3"/>
  <c r="BO452" i="3"/>
  <c r="BO453" i="3"/>
  <c r="BO454" i="3"/>
  <c r="BO455" i="3"/>
  <c r="BO456" i="3"/>
  <c r="BO457" i="3"/>
  <c r="BO458" i="3"/>
  <c r="BO459" i="3"/>
  <c r="BO460" i="3"/>
  <c r="BO461" i="3"/>
  <c r="BO462" i="3"/>
  <c r="BO463" i="3"/>
  <c r="BO464" i="3"/>
  <c r="BO465" i="3"/>
  <c r="BO466" i="3"/>
  <c r="BO467" i="3"/>
  <c r="BO468" i="3"/>
  <c r="BO469" i="3"/>
  <c r="BO470" i="3"/>
  <c r="BO471" i="3"/>
  <c r="BO472" i="3"/>
  <c r="BO473" i="3"/>
  <c r="BO474" i="3"/>
  <c r="BO475" i="3"/>
  <c r="BO476" i="3"/>
  <c r="BO477" i="3"/>
  <c r="BO478" i="3"/>
  <c r="BO479" i="3"/>
  <c r="BO480" i="3"/>
  <c r="BO481" i="3"/>
  <c r="BO482" i="3"/>
  <c r="BO483" i="3"/>
  <c r="BO484" i="3"/>
  <c r="BO485" i="3"/>
  <c r="BO486" i="3"/>
  <c r="BO487" i="3"/>
  <c r="BO488" i="3"/>
  <c r="BO489" i="3"/>
  <c r="BO490" i="3"/>
  <c r="BO491" i="3"/>
  <c r="BO492" i="3"/>
  <c r="BO493" i="3"/>
  <c r="BO494" i="3"/>
  <c r="BO495" i="3"/>
  <c r="BO496" i="3"/>
  <c r="BO497" i="3"/>
  <c r="BO498" i="3"/>
  <c r="BO499" i="3"/>
  <c r="BO500" i="3"/>
  <c r="BO501" i="3"/>
  <c r="BO502" i="3"/>
  <c r="BO503" i="3"/>
  <c r="BO504" i="3"/>
  <c r="BO505" i="3"/>
  <c r="BO506" i="3"/>
  <c r="BO507" i="3"/>
  <c r="BO508" i="3"/>
  <c r="BO509" i="3"/>
  <c r="BO510" i="3"/>
  <c r="BO511" i="3"/>
  <c r="BO512" i="3"/>
  <c r="BO513" i="3"/>
  <c r="BO514" i="3"/>
  <c r="BO515" i="3"/>
  <c r="BO516" i="3"/>
  <c r="BO517" i="3"/>
  <c r="BO518" i="3"/>
  <c r="BO519" i="3"/>
  <c r="BO520" i="3"/>
  <c r="BO521" i="3"/>
  <c r="BO522" i="3"/>
  <c r="BO523" i="3"/>
  <c r="BO524" i="3"/>
  <c r="BO525" i="3"/>
  <c r="BO526" i="3"/>
  <c r="BO527" i="3"/>
  <c r="BO528" i="3"/>
  <c r="BO529" i="3"/>
  <c r="BO530" i="3"/>
  <c r="BO531" i="3"/>
  <c r="BO532" i="3"/>
  <c r="BO533" i="3"/>
  <c r="BO534" i="3"/>
  <c r="BO535" i="3"/>
  <c r="BO536" i="3"/>
  <c r="BO537" i="3"/>
  <c r="BO538" i="3"/>
  <c r="BO539" i="3"/>
  <c r="BO540" i="3"/>
  <c r="BO541" i="3"/>
  <c r="BO542" i="3"/>
  <c r="BO543" i="3"/>
  <c r="BO544" i="3"/>
  <c r="BO545" i="3"/>
  <c r="BO546" i="3"/>
  <c r="BO547" i="3"/>
  <c r="BO548" i="3"/>
  <c r="BO549" i="3"/>
  <c r="BO550" i="3"/>
  <c r="BO551" i="3"/>
  <c r="BO552" i="3"/>
  <c r="BO553" i="3"/>
  <c r="BO554" i="3"/>
  <c r="BO555" i="3"/>
  <c r="BO556" i="3"/>
  <c r="BO557" i="3"/>
  <c r="BO558" i="3"/>
  <c r="BO559" i="3"/>
  <c r="BO560" i="3"/>
  <c r="BO22" i="3"/>
  <c r="BO569" i="3" l="1"/>
  <c r="BO566" i="3"/>
  <c r="BO570" i="3"/>
  <c r="BO565" i="3"/>
  <c r="BO564" i="3"/>
  <c r="BO562" i="3"/>
  <c r="BW569" i="3"/>
  <c r="BW568" i="3"/>
  <c r="BW563" i="3"/>
  <c r="BW567" i="3"/>
  <c r="CF566" i="3"/>
  <c r="CF570" i="3"/>
  <c r="G25" i="5" s="1"/>
  <c r="CF565" i="3"/>
  <c r="CF564" i="3"/>
  <c r="CF562" i="3"/>
  <c r="CI569" i="3"/>
  <c r="CI568" i="3"/>
  <c r="CI563" i="3"/>
  <c r="CI567" i="3"/>
  <c r="BO568" i="3"/>
  <c r="BO563" i="3"/>
  <c r="BO567" i="3"/>
  <c r="BW566" i="3"/>
  <c r="BW570" i="3"/>
  <c r="G14" i="5" s="1"/>
  <c r="BW565" i="3"/>
  <c r="BW564" i="3"/>
  <c r="BW562" i="3"/>
  <c r="CF569" i="3"/>
  <c r="R569" i="3" s="1"/>
  <c r="S569" i="3" s="1"/>
  <c r="CF568" i="3"/>
  <c r="CF563" i="3"/>
  <c r="CF567" i="3"/>
  <c r="CI566" i="3"/>
  <c r="CI570" i="3"/>
  <c r="G27" i="5" s="1"/>
  <c r="CI565" i="3"/>
  <c r="CI564" i="3"/>
  <c r="CI562" i="3"/>
  <c r="G49" i="5"/>
  <c r="H34" i="5"/>
  <c r="L34" i="5" s="1"/>
  <c r="J34" i="5"/>
  <c r="K34" i="5" s="1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R560" i="3"/>
  <c r="Q560" i="3"/>
  <c r="AA559" i="3"/>
  <c r="Z559" i="3"/>
  <c r="Y559" i="3"/>
  <c r="X559" i="3"/>
  <c r="W559" i="3"/>
  <c r="V559" i="3"/>
  <c r="U559" i="3"/>
  <c r="R559" i="3"/>
  <c r="Q559" i="3"/>
  <c r="AA558" i="3"/>
  <c r="Z558" i="3"/>
  <c r="Y558" i="3"/>
  <c r="X558" i="3"/>
  <c r="W558" i="3"/>
  <c r="V558" i="3"/>
  <c r="U558" i="3"/>
  <c r="R558" i="3"/>
  <c r="Q558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R557" i="3"/>
  <c r="Q557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R556" i="3"/>
  <c r="Q556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R555" i="3"/>
  <c r="Q555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R554" i="3"/>
  <c r="Q554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R553" i="3"/>
  <c r="Q553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R552" i="3"/>
  <c r="Q552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R551" i="3"/>
  <c r="Q551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R550" i="3"/>
  <c r="Q550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R549" i="3"/>
  <c r="Q549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R548" i="3"/>
  <c r="Q548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R547" i="3"/>
  <c r="Q547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R546" i="3"/>
  <c r="Q546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R545" i="3"/>
  <c r="Q545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R544" i="3"/>
  <c r="Q544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R543" i="3"/>
  <c r="Q543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R542" i="3"/>
  <c r="Q542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R541" i="3"/>
  <c r="Q541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R540" i="3"/>
  <c r="Q540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R539" i="3"/>
  <c r="Q539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R538" i="3"/>
  <c r="Q538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R537" i="3"/>
  <c r="Q537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R536" i="3"/>
  <c r="Q536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R535" i="3"/>
  <c r="Q535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R534" i="3"/>
  <c r="Q534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R533" i="3"/>
  <c r="Q533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R532" i="3"/>
  <c r="Q532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R531" i="3"/>
  <c r="Q531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R530" i="3"/>
  <c r="Q530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R529" i="3"/>
  <c r="Q529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R528" i="3"/>
  <c r="Q528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R527" i="3"/>
  <c r="Q527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R526" i="3"/>
  <c r="Q526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R525" i="3"/>
  <c r="Q525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R524" i="3"/>
  <c r="Q524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R523" i="3"/>
  <c r="Q523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R522" i="3"/>
  <c r="Q522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R521" i="3"/>
  <c r="Q521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R520" i="3"/>
  <c r="Q520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R519" i="3"/>
  <c r="Q519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R518" i="3"/>
  <c r="Q518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R517" i="3"/>
  <c r="Q517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R516" i="3"/>
  <c r="Q516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R515" i="3"/>
  <c r="Q515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R514" i="3"/>
  <c r="Q514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R513" i="3"/>
  <c r="Q513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R512" i="3"/>
  <c r="Q512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R511" i="3"/>
  <c r="Q511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R510" i="3"/>
  <c r="Q510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R509" i="3"/>
  <c r="Q509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R508" i="3"/>
  <c r="Q508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R507" i="3"/>
  <c r="Q507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R506" i="3"/>
  <c r="Q506" i="3"/>
  <c r="AA505" i="3"/>
  <c r="Z505" i="3"/>
  <c r="Y505" i="3"/>
  <c r="X505" i="3"/>
  <c r="W505" i="3"/>
  <c r="V505" i="3"/>
  <c r="U505" i="3"/>
  <c r="R505" i="3"/>
  <c r="Q505" i="3"/>
  <c r="AA504" i="3"/>
  <c r="Z504" i="3"/>
  <c r="Y504" i="3"/>
  <c r="X504" i="3"/>
  <c r="W504" i="3"/>
  <c r="V504" i="3"/>
  <c r="U504" i="3"/>
  <c r="R504" i="3"/>
  <c r="Q504" i="3"/>
  <c r="AA503" i="3"/>
  <c r="Z503" i="3"/>
  <c r="Y503" i="3"/>
  <c r="X503" i="3"/>
  <c r="W503" i="3"/>
  <c r="V503" i="3"/>
  <c r="U503" i="3"/>
  <c r="R503" i="3"/>
  <c r="Q503" i="3"/>
  <c r="AA502" i="3"/>
  <c r="Z502" i="3"/>
  <c r="Y502" i="3"/>
  <c r="X502" i="3"/>
  <c r="W502" i="3"/>
  <c r="V502" i="3"/>
  <c r="U502" i="3"/>
  <c r="R502" i="3"/>
  <c r="Q502" i="3"/>
  <c r="AA501" i="3"/>
  <c r="Z501" i="3"/>
  <c r="Y501" i="3"/>
  <c r="X501" i="3"/>
  <c r="W501" i="3"/>
  <c r="V501" i="3"/>
  <c r="U501" i="3"/>
  <c r="R501" i="3"/>
  <c r="Q501" i="3"/>
  <c r="AA500" i="3"/>
  <c r="Z500" i="3"/>
  <c r="Y500" i="3"/>
  <c r="X500" i="3"/>
  <c r="W500" i="3"/>
  <c r="V500" i="3"/>
  <c r="U500" i="3"/>
  <c r="R500" i="3"/>
  <c r="Q500" i="3"/>
  <c r="AA499" i="3"/>
  <c r="Z499" i="3"/>
  <c r="Y499" i="3"/>
  <c r="X499" i="3"/>
  <c r="W499" i="3"/>
  <c r="V499" i="3"/>
  <c r="U499" i="3"/>
  <c r="R499" i="3"/>
  <c r="Q499" i="3"/>
  <c r="AA498" i="3"/>
  <c r="Z498" i="3"/>
  <c r="Y498" i="3"/>
  <c r="X498" i="3"/>
  <c r="W498" i="3"/>
  <c r="V498" i="3"/>
  <c r="U498" i="3"/>
  <c r="R498" i="3"/>
  <c r="Q498" i="3"/>
  <c r="AA497" i="3"/>
  <c r="Z497" i="3"/>
  <c r="Y497" i="3"/>
  <c r="X497" i="3"/>
  <c r="W497" i="3"/>
  <c r="V497" i="3"/>
  <c r="U497" i="3"/>
  <c r="R497" i="3"/>
  <c r="Q497" i="3"/>
  <c r="AA496" i="3"/>
  <c r="Z496" i="3"/>
  <c r="Y496" i="3"/>
  <c r="X496" i="3"/>
  <c r="W496" i="3"/>
  <c r="V496" i="3"/>
  <c r="U496" i="3"/>
  <c r="R496" i="3"/>
  <c r="Q496" i="3"/>
  <c r="AA495" i="3"/>
  <c r="Z495" i="3"/>
  <c r="Y495" i="3"/>
  <c r="X495" i="3"/>
  <c r="W495" i="3"/>
  <c r="V495" i="3"/>
  <c r="U495" i="3"/>
  <c r="R495" i="3"/>
  <c r="Q495" i="3"/>
  <c r="AA494" i="3"/>
  <c r="Z494" i="3"/>
  <c r="Y494" i="3"/>
  <c r="X494" i="3"/>
  <c r="W494" i="3"/>
  <c r="V494" i="3"/>
  <c r="U494" i="3"/>
  <c r="R494" i="3"/>
  <c r="Q494" i="3"/>
  <c r="AA493" i="3"/>
  <c r="Z493" i="3"/>
  <c r="Y493" i="3"/>
  <c r="X493" i="3"/>
  <c r="W493" i="3"/>
  <c r="V493" i="3"/>
  <c r="U493" i="3"/>
  <c r="R493" i="3"/>
  <c r="Q493" i="3"/>
  <c r="AA492" i="3"/>
  <c r="Z492" i="3"/>
  <c r="Y492" i="3"/>
  <c r="X492" i="3"/>
  <c r="W492" i="3"/>
  <c r="V492" i="3"/>
  <c r="U492" i="3"/>
  <c r="R492" i="3"/>
  <c r="Q492" i="3"/>
  <c r="AA491" i="3"/>
  <c r="Z491" i="3"/>
  <c r="Y491" i="3"/>
  <c r="X491" i="3"/>
  <c r="W491" i="3"/>
  <c r="V491" i="3"/>
  <c r="U491" i="3"/>
  <c r="R491" i="3"/>
  <c r="Q491" i="3"/>
  <c r="AA490" i="3"/>
  <c r="Z490" i="3"/>
  <c r="Y490" i="3"/>
  <c r="X490" i="3"/>
  <c r="W490" i="3"/>
  <c r="V490" i="3"/>
  <c r="U490" i="3"/>
  <c r="R490" i="3"/>
  <c r="Q490" i="3"/>
  <c r="AA489" i="3"/>
  <c r="Z489" i="3"/>
  <c r="Y489" i="3"/>
  <c r="X489" i="3"/>
  <c r="W489" i="3"/>
  <c r="V489" i="3"/>
  <c r="U489" i="3"/>
  <c r="R489" i="3"/>
  <c r="Q489" i="3"/>
  <c r="AA488" i="3"/>
  <c r="Z488" i="3"/>
  <c r="Y488" i="3"/>
  <c r="X488" i="3"/>
  <c r="W488" i="3"/>
  <c r="V488" i="3"/>
  <c r="U488" i="3"/>
  <c r="R488" i="3"/>
  <c r="Q488" i="3"/>
  <c r="AA487" i="3"/>
  <c r="Z487" i="3"/>
  <c r="Y487" i="3"/>
  <c r="X487" i="3"/>
  <c r="W487" i="3"/>
  <c r="V487" i="3"/>
  <c r="U487" i="3"/>
  <c r="R487" i="3"/>
  <c r="Q487" i="3"/>
  <c r="AA486" i="3"/>
  <c r="Z486" i="3"/>
  <c r="Y486" i="3"/>
  <c r="X486" i="3"/>
  <c r="W486" i="3"/>
  <c r="V486" i="3"/>
  <c r="U486" i="3"/>
  <c r="R486" i="3"/>
  <c r="Q486" i="3"/>
  <c r="AA485" i="3"/>
  <c r="Z485" i="3"/>
  <c r="Y485" i="3"/>
  <c r="X485" i="3"/>
  <c r="W485" i="3"/>
  <c r="V485" i="3"/>
  <c r="U485" i="3"/>
  <c r="R485" i="3"/>
  <c r="Q485" i="3"/>
  <c r="AA484" i="3"/>
  <c r="Z484" i="3"/>
  <c r="Y484" i="3"/>
  <c r="X484" i="3"/>
  <c r="W484" i="3"/>
  <c r="V484" i="3"/>
  <c r="U484" i="3"/>
  <c r="R484" i="3"/>
  <c r="Q484" i="3"/>
  <c r="AA483" i="3"/>
  <c r="Z483" i="3"/>
  <c r="Y483" i="3"/>
  <c r="X483" i="3"/>
  <c r="W483" i="3"/>
  <c r="V483" i="3"/>
  <c r="U483" i="3"/>
  <c r="R483" i="3"/>
  <c r="Q483" i="3"/>
  <c r="AA482" i="3"/>
  <c r="Z482" i="3"/>
  <c r="Y482" i="3"/>
  <c r="X482" i="3"/>
  <c r="W482" i="3"/>
  <c r="V482" i="3"/>
  <c r="U482" i="3"/>
  <c r="R482" i="3"/>
  <c r="Q482" i="3"/>
  <c r="AA481" i="3"/>
  <c r="Z481" i="3"/>
  <c r="Y481" i="3"/>
  <c r="X481" i="3"/>
  <c r="W481" i="3"/>
  <c r="V481" i="3"/>
  <c r="U481" i="3"/>
  <c r="R481" i="3"/>
  <c r="Q481" i="3"/>
  <c r="AA480" i="3"/>
  <c r="Z480" i="3"/>
  <c r="Y480" i="3"/>
  <c r="X480" i="3"/>
  <c r="W480" i="3"/>
  <c r="V480" i="3"/>
  <c r="U480" i="3"/>
  <c r="R480" i="3"/>
  <c r="Q480" i="3"/>
  <c r="AA479" i="3"/>
  <c r="Z479" i="3"/>
  <c r="Y479" i="3"/>
  <c r="X479" i="3"/>
  <c r="W479" i="3"/>
  <c r="V479" i="3"/>
  <c r="U479" i="3"/>
  <c r="R479" i="3"/>
  <c r="Q479" i="3"/>
  <c r="AA478" i="3"/>
  <c r="Z478" i="3"/>
  <c r="Y478" i="3"/>
  <c r="X478" i="3"/>
  <c r="W478" i="3"/>
  <c r="V478" i="3"/>
  <c r="U478" i="3"/>
  <c r="R478" i="3"/>
  <c r="Q478" i="3"/>
  <c r="AA477" i="3"/>
  <c r="Z477" i="3"/>
  <c r="Y477" i="3"/>
  <c r="X477" i="3"/>
  <c r="W477" i="3"/>
  <c r="V477" i="3"/>
  <c r="U477" i="3"/>
  <c r="R477" i="3"/>
  <c r="Q477" i="3"/>
  <c r="AA476" i="3"/>
  <c r="Z476" i="3"/>
  <c r="Y476" i="3"/>
  <c r="X476" i="3"/>
  <c r="W476" i="3"/>
  <c r="V476" i="3"/>
  <c r="U476" i="3"/>
  <c r="R476" i="3"/>
  <c r="Q476" i="3"/>
  <c r="AA475" i="3"/>
  <c r="Z475" i="3"/>
  <c r="Y475" i="3"/>
  <c r="X475" i="3"/>
  <c r="W475" i="3"/>
  <c r="V475" i="3"/>
  <c r="U475" i="3"/>
  <c r="R475" i="3"/>
  <c r="Q475" i="3"/>
  <c r="AA474" i="3"/>
  <c r="Z474" i="3"/>
  <c r="Y474" i="3"/>
  <c r="X474" i="3"/>
  <c r="W474" i="3"/>
  <c r="V474" i="3"/>
  <c r="U474" i="3"/>
  <c r="R474" i="3"/>
  <c r="Q474" i="3"/>
  <c r="AA473" i="3"/>
  <c r="Z473" i="3"/>
  <c r="Y473" i="3"/>
  <c r="X473" i="3"/>
  <c r="W473" i="3"/>
  <c r="V473" i="3"/>
  <c r="U473" i="3"/>
  <c r="R473" i="3"/>
  <c r="Q473" i="3"/>
  <c r="AA472" i="3"/>
  <c r="Z472" i="3"/>
  <c r="Y472" i="3"/>
  <c r="X472" i="3"/>
  <c r="W472" i="3"/>
  <c r="V472" i="3"/>
  <c r="U472" i="3"/>
  <c r="R472" i="3"/>
  <c r="Q472" i="3"/>
  <c r="AA471" i="3"/>
  <c r="Z471" i="3"/>
  <c r="Y471" i="3"/>
  <c r="X471" i="3"/>
  <c r="W471" i="3"/>
  <c r="V471" i="3"/>
  <c r="U471" i="3"/>
  <c r="R471" i="3"/>
  <c r="Q471" i="3"/>
  <c r="AA470" i="3"/>
  <c r="Z470" i="3"/>
  <c r="Y470" i="3"/>
  <c r="X470" i="3"/>
  <c r="W470" i="3"/>
  <c r="V470" i="3"/>
  <c r="U470" i="3"/>
  <c r="R470" i="3"/>
  <c r="Q470" i="3"/>
  <c r="AA469" i="3"/>
  <c r="Z469" i="3"/>
  <c r="Y469" i="3"/>
  <c r="X469" i="3"/>
  <c r="W469" i="3"/>
  <c r="V469" i="3"/>
  <c r="U469" i="3"/>
  <c r="R469" i="3"/>
  <c r="Q469" i="3"/>
  <c r="AA468" i="3"/>
  <c r="Z468" i="3"/>
  <c r="Y468" i="3"/>
  <c r="X468" i="3"/>
  <c r="W468" i="3"/>
  <c r="V468" i="3"/>
  <c r="U468" i="3"/>
  <c r="R468" i="3"/>
  <c r="Q468" i="3"/>
  <c r="AA467" i="3"/>
  <c r="Z467" i="3"/>
  <c r="Y467" i="3"/>
  <c r="X467" i="3"/>
  <c r="W467" i="3"/>
  <c r="V467" i="3"/>
  <c r="U467" i="3"/>
  <c r="R467" i="3"/>
  <c r="Q467" i="3"/>
  <c r="AA466" i="3"/>
  <c r="Z466" i="3"/>
  <c r="Y466" i="3"/>
  <c r="X466" i="3"/>
  <c r="W466" i="3"/>
  <c r="V466" i="3"/>
  <c r="U466" i="3"/>
  <c r="R466" i="3"/>
  <c r="Q466" i="3"/>
  <c r="AA465" i="3"/>
  <c r="Z465" i="3"/>
  <c r="Y465" i="3"/>
  <c r="X465" i="3"/>
  <c r="W465" i="3"/>
  <c r="V465" i="3"/>
  <c r="U465" i="3"/>
  <c r="R465" i="3"/>
  <c r="Q465" i="3"/>
  <c r="AA464" i="3"/>
  <c r="Z464" i="3"/>
  <c r="Y464" i="3"/>
  <c r="X464" i="3"/>
  <c r="W464" i="3"/>
  <c r="V464" i="3"/>
  <c r="U464" i="3"/>
  <c r="R464" i="3"/>
  <c r="Q464" i="3"/>
  <c r="AA463" i="3"/>
  <c r="Z463" i="3"/>
  <c r="Y463" i="3"/>
  <c r="X463" i="3"/>
  <c r="W463" i="3"/>
  <c r="V463" i="3"/>
  <c r="U463" i="3"/>
  <c r="R463" i="3"/>
  <c r="Q463" i="3"/>
  <c r="AA462" i="3"/>
  <c r="Z462" i="3"/>
  <c r="Y462" i="3"/>
  <c r="X462" i="3"/>
  <c r="W462" i="3"/>
  <c r="V462" i="3"/>
  <c r="U462" i="3"/>
  <c r="R462" i="3"/>
  <c r="Q462" i="3"/>
  <c r="AA461" i="3"/>
  <c r="Z461" i="3"/>
  <c r="Y461" i="3"/>
  <c r="X461" i="3"/>
  <c r="W461" i="3"/>
  <c r="V461" i="3"/>
  <c r="U461" i="3"/>
  <c r="R461" i="3"/>
  <c r="Q461" i="3"/>
  <c r="AA460" i="3"/>
  <c r="Z460" i="3"/>
  <c r="Y460" i="3"/>
  <c r="X460" i="3"/>
  <c r="W460" i="3"/>
  <c r="V460" i="3"/>
  <c r="U460" i="3"/>
  <c r="R460" i="3"/>
  <c r="Q460" i="3"/>
  <c r="AA459" i="3"/>
  <c r="Z459" i="3"/>
  <c r="Y459" i="3"/>
  <c r="X459" i="3"/>
  <c r="W459" i="3"/>
  <c r="V459" i="3"/>
  <c r="U459" i="3"/>
  <c r="R459" i="3"/>
  <c r="Q459" i="3"/>
  <c r="AA458" i="3"/>
  <c r="Z458" i="3"/>
  <c r="Y458" i="3"/>
  <c r="X458" i="3"/>
  <c r="W458" i="3"/>
  <c r="V458" i="3"/>
  <c r="U458" i="3"/>
  <c r="R458" i="3"/>
  <c r="Q458" i="3"/>
  <c r="AA457" i="3"/>
  <c r="Z457" i="3"/>
  <c r="Y457" i="3"/>
  <c r="X457" i="3"/>
  <c r="W457" i="3"/>
  <c r="V457" i="3"/>
  <c r="U457" i="3"/>
  <c r="R457" i="3"/>
  <c r="Q457" i="3"/>
  <c r="AA456" i="3"/>
  <c r="Z456" i="3"/>
  <c r="Y456" i="3"/>
  <c r="X456" i="3"/>
  <c r="W456" i="3"/>
  <c r="V456" i="3"/>
  <c r="U456" i="3"/>
  <c r="R456" i="3"/>
  <c r="Q456" i="3"/>
  <c r="AA455" i="3"/>
  <c r="Z455" i="3"/>
  <c r="Y455" i="3"/>
  <c r="X455" i="3"/>
  <c r="W455" i="3"/>
  <c r="V455" i="3"/>
  <c r="U455" i="3"/>
  <c r="R455" i="3"/>
  <c r="Q455" i="3"/>
  <c r="AA454" i="3"/>
  <c r="Z454" i="3"/>
  <c r="Y454" i="3"/>
  <c r="X454" i="3"/>
  <c r="W454" i="3"/>
  <c r="V454" i="3"/>
  <c r="U454" i="3"/>
  <c r="R454" i="3"/>
  <c r="Q454" i="3"/>
  <c r="AA453" i="3"/>
  <c r="Z453" i="3"/>
  <c r="Y453" i="3"/>
  <c r="X453" i="3"/>
  <c r="W453" i="3"/>
  <c r="V453" i="3"/>
  <c r="U453" i="3"/>
  <c r="R453" i="3"/>
  <c r="Q453" i="3"/>
  <c r="AA452" i="3"/>
  <c r="Z452" i="3"/>
  <c r="Y452" i="3"/>
  <c r="X452" i="3"/>
  <c r="W452" i="3"/>
  <c r="V452" i="3"/>
  <c r="U452" i="3"/>
  <c r="R452" i="3"/>
  <c r="Q452" i="3"/>
  <c r="AA451" i="3"/>
  <c r="Z451" i="3"/>
  <c r="Y451" i="3"/>
  <c r="X451" i="3"/>
  <c r="W451" i="3"/>
  <c r="V451" i="3"/>
  <c r="U451" i="3"/>
  <c r="R451" i="3"/>
  <c r="Q451" i="3"/>
  <c r="AA450" i="3"/>
  <c r="Z450" i="3"/>
  <c r="Y450" i="3"/>
  <c r="X450" i="3"/>
  <c r="W450" i="3"/>
  <c r="V450" i="3"/>
  <c r="U450" i="3"/>
  <c r="R450" i="3"/>
  <c r="Q450" i="3"/>
  <c r="AA449" i="3"/>
  <c r="Z449" i="3"/>
  <c r="Y449" i="3"/>
  <c r="X449" i="3"/>
  <c r="W449" i="3"/>
  <c r="V449" i="3"/>
  <c r="U449" i="3"/>
  <c r="R449" i="3"/>
  <c r="Q449" i="3"/>
  <c r="AA448" i="3"/>
  <c r="Z448" i="3"/>
  <c r="Y448" i="3"/>
  <c r="X448" i="3"/>
  <c r="W448" i="3"/>
  <c r="V448" i="3"/>
  <c r="U448" i="3"/>
  <c r="R448" i="3"/>
  <c r="Q448" i="3"/>
  <c r="AA447" i="3"/>
  <c r="Z447" i="3"/>
  <c r="Y447" i="3"/>
  <c r="X447" i="3"/>
  <c r="W447" i="3"/>
  <c r="V447" i="3"/>
  <c r="U447" i="3"/>
  <c r="R447" i="3"/>
  <c r="Q447" i="3"/>
  <c r="AA446" i="3"/>
  <c r="Z446" i="3"/>
  <c r="Y446" i="3"/>
  <c r="X446" i="3"/>
  <c r="W446" i="3"/>
  <c r="V446" i="3"/>
  <c r="U446" i="3"/>
  <c r="R446" i="3"/>
  <c r="Q446" i="3"/>
  <c r="AA445" i="3"/>
  <c r="Z445" i="3"/>
  <c r="Y445" i="3"/>
  <c r="X445" i="3"/>
  <c r="W445" i="3"/>
  <c r="V445" i="3"/>
  <c r="U445" i="3"/>
  <c r="R445" i="3"/>
  <c r="Q445" i="3"/>
  <c r="AA444" i="3"/>
  <c r="Z444" i="3"/>
  <c r="Y444" i="3"/>
  <c r="X444" i="3"/>
  <c r="W444" i="3"/>
  <c r="V444" i="3"/>
  <c r="U444" i="3"/>
  <c r="R444" i="3"/>
  <c r="Q444" i="3"/>
  <c r="AA443" i="3"/>
  <c r="Z443" i="3"/>
  <c r="Y443" i="3"/>
  <c r="X443" i="3"/>
  <c r="W443" i="3"/>
  <c r="V443" i="3"/>
  <c r="U443" i="3"/>
  <c r="R443" i="3"/>
  <c r="Q443" i="3"/>
  <c r="AA442" i="3"/>
  <c r="Z442" i="3"/>
  <c r="Y442" i="3"/>
  <c r="X442" i="3"/>
  <c r="W442" i="3"/>
  <c r="V442" i="3"/>
  <c r="U442" i="3"/>
  <c r="R442" i="3"/>
  <c r="Q442" i="3"/>
  <c r="AA441" i="3"/>
  <c r="Z441" i="3"/>
  <c r="Y441" i="3"/>
  <c r="X441" i="3"/>
  <c r="W441" i="3"/>
  <c r="V441" i="3"/>
  <c r="U441" i="3"/>
  <c r="R441" i="3"/>
  <c r="Q441" i="3"/>
  <c r="AA440" i="3"/>
  <c r="Z440" i="3"/>
  <c r="Y440" i="3"/>
  <c r="X440" i="3"/>
  <c r="W440" i="3"/>
  <c r="V440" i="3"/>
  <c r="U440" i="3"/>
  <c r="R440" i="3"/>
  <c r="Q440" i="3"/>
  <c r="AA439" i="3"/>
  <c r="Z439" i="3"/>
  <c r="Y439" i="3"/>
  <c r="X439" i="3"/>
  <c r="W439" i="3"/>
  <c r="V439" i="3"/>
  <c r="U439" i="3"/>
  <c r="R439" i="3"/>
  <c r="Q439" i="3"/>
  <c r="AA438" i="3"/>
  <c r="Z438" i="3"/>
  <c r="Y438" i="3"/>
  <c r="X438" i="3"/>
  <c r="W438" i="3"/>
  <c r="V438" i="3"/>
  <c r="U438" i="3"/>
  <c r="R438" i="3"/>
  <c r="Q438" i="3"/>
  <c r="AA437" i="3"/>
  <c r="Z437" i="3"/>
  <c r="Y437" i="3"/>
  <c r="X437" i="3"/>
  <c r="W437" i="3"/>
  <c r="V437" i="3"/>
  <c r="U437" i="3"/>
  <c r="R437" i="3"/>
  <c r="Q437" i="3"/>
  <c r="AA436" i="3"/>
  <c r="Z436" i="3"/>
  <c r="Y436" i="3"/>
  <c r="X436" i="3"/>
  <c r="W436" i="3"/>
  <c r="V436" i="3"/>
  <c r="U436" i="3"/>
  <c r="R436" i="3"/>
  <c r="Q436" i="3"/>
  <c r="AA435" i="3"/>
  <c r="Z435" i="3"/>
  <c r="Y435" i="3"/>
  <c r="X435" i="3"/>
  <c r="W435" i="3"/>
  <c r="V435" i="3"/>
  <c r="U435" i="3"/>
  <c r="R435" i="3"/>
  <c r="Q435" i="3"/>
  <c r="AA434" i="3"/>
  <c r="Z434" i="3"/>
  <c r="Y434" i="3"/>
  <c r="X434" i="3"/>
  <c r="W434" i="3"/>
  <c r="V434" i="3"/>
  <c r="U434" i="3"/>
  <c r="R434" i="3"/>
  <c r="Q434" i="3"/>
  <c r="AA433" i="3"/>
  <c r="Z433" i="3"/>
  <c r="Y433" i="3"/>
  <c r="X433" i="3"/>
  <c r="W433" i="3"/>
  <c r="V433" i="3"/>
  <c r="U433" i="3"/>
  <c r="R433" i="3"/>
  <c r="Q433" i="3"/>
  <c r="AA432" i="3"/>
  <c r="Z432" i="3"/>
  <c r="Y432" i="3"/>
  <c r="X432" i="3"/>
  <c r="W432" i="3"/>
  <c r="V432" i="3"/>
  <c r="U432" i="3"/>
  <c r="R432" i="3"/>
  <c r="Q432" i="3"/>
  <c r="AA431" i="3"/>
  <c r="Z431" i="3"/>
  <c r="Y431" i="3"/>
  <c r="X431" i="3"/>
  <c r="W431" i="3"/>
  <c r="V431" i="3"/>
  <c r="U431" i="3"/>
  <c r="R431" i="3"/>
  <c r="Q431" i="3"/>
  <c r="AA430" i="3"/>
  <c r="Z430" i="3"/>
  <c r="Y430" i="3"/>
  <c r="X430" i="3"/>
  <c r="W430" i="3"/>
  <c r="V430" i="3"/>
  <c r="U430" i="3"/>
  <c r="R430" i="3"/>
  <c r="Q430" i="3"/>
  <c r="AA429" i="3"/>
  <c r="Z429" i="3"/>
  <c r="Y429" i="3"/>
  <c r="X429" i="3"/>
  <c r="W429" i="3"/>
  <c r="V429" i="3"/>
  <c r="U429" i="3"/>
  <c r="R429" i="3"/>
  <c r="Q429" i="3"/>
  <c r="AA428" i="3"/>
  <c r="Z428" i="3"/>
  <c r="Y428" i="3"/>
  <c r="X428" i="3"/>
  <c r="W428" i="3"/>
  <c r="V428" i="3"/>
  <c r="U428" i="3"/>
  <c r="R428" i="3"/>
  <c r="Q428" i="3"/>
  <c r="AA427" i="3"/>
  <c r="Z427" i="3"/>
  <c r="Y427" i="3"/>
  <c r="X427" i="3"/>
  <c r="W427" i="3"/>
  <c r="V427" i="3"/>
  <c r="U427" i="3"/>
  <c r="R427" i="3"/>
  <c r="Q427" i="3"/>
  <c r="AA426" i="3"/>
  <c r="Z426" i="3"/>
  <c r="Y426" i="3"/>
  <c r="X426" i="3"/>
  <c r="W426" i="3"/>
  <c r="V426" i="3"/>
  <c r="U426" i="3"/>
  <c r="R426" i="3"/>
  <c r="Q426" i="3"/>
  <c r="AA425" i="3"/>
  <c r="Z425" i="3"/>
  <c r="Y425" i="3"/>
  <c r="X425" i="3"/>
  <c r="W425" i="3"/>
  <c r="V425" i="3"/>
  <c r="U425" i="3"/>
  <c r="R425" i="3"/>
  <c r="Q425" i="3"/>
  <c r="AA424" i="3"/>
  <c r="Z424" i="3"/>
  <c r="Y424" i="3"/>
  <c r="X424" i="3"/>
  <c r="W424" i="3"/>
  <c r="V424" i="3"/>
  <c r="U424" i="3"/>
  <c r="R424" i="3"/>
  <c r="Q424" i="3"/>
  <c r="AA423" i="3"/>
  <c r="Z423" i="3"/>
  <c r="Y423" i="3"/>
  <c r="X423" i="3"/>
  <c r="W423" i="3"/>
  <c r="V423" i="3"/>
  <c r="U423" i="3"/>
  <c r="R423" i="3"/>
  <c r="Q423" i="3"/>
  <c r="AA422" i="3"/>
  <c r="Z422" i="3"/>
  <c r="Y422" i="3"/>
  <c r="X422" i="3"/>
  <c r="W422" i="3"/>
  <c r="V422" i="3"/>
  <c r="U422" i="3"/>
  <c r="R422" i="3"/>
  <c r="Q422" i="3"/>
  <c r="AA421" i="3"/>
  <c r="Z421" i="3"/>
  <c r="Y421" i="3"/>
  <c r="X421" i="3"/>
  <c r="W421" i="3"/>
  <c r="V421" i="3"/>
  <c r="U421" i="3"/>
  <c r="R421" i="3"/>
  <c r="Q421" i="3"/>
  <c r="AA420" i="3"/>
  <c r="Z420" i="3"/>
  <c r="Y420" i="3"/>
  <c r="X420" i="3"/>
  <c r="W420" i="3"/>
  <c r="V420" i="3"/>
  <c r="U420" i="3"/>
  <c r="R420" i="3"/>
  <c r="Q420" i="3"/>
  <c r="AA419" i="3"/>
  <c r="Z419" i="3"/>
  <c r="Y419" i="3"/>
  <c r="X419" i="3"/>
  <c r="W419" i="3"/>
  <c r="V419" i="3"/>
  <c r="U419" i="3"/>
  <c r="R419" i="3"/>
  <c r="Q419" i="3"/>
  <c r="AA418" i="3"/>
  <c r="Z418" i="3"/>
  <c r="Y418" i="3"/>
  <c r="X418" i="3"/>
  <c r="W418" i="3"/>
  <c r="V418" i="3"/>
  <c r="U418" i="3"/>
  <c r="R418" i="3"/>
  <c r="Q418" i="3"/>
  <c r="AA417" i="3"/>
  <c r="Z417" i="3"/>
  <c r="Y417" i="3"/>
  <c r="X417" i="3"/>
  <c r="W417" i="3"/>
  <c r="V417" i="3"/>
  <c r="U417" i="3"/>
  <c r="R417" i="3"/>
  <c r="Q417" i="3"/>
  <c r="AA416" i="3"/>
  <c r="Z416" i="3"/>
  <c r="Y416" i="3"/>
  <c r="X416" i="3"/>
  <c r="W416" i="3"/>
  <c r="V416" i="3"/>
  <c r="U416" i="3"/>
  <c r="R416" i="3"/>
  <c r="Q416" i="3"/>
  <c r="AA415" i="3"/>
  <c r="Z415" i="3"/>
  <c r="Y415" i="3"/>
  <c r="X415" i="3"/>
  <c r="W415" i="3"/>
  <c r="V415" i="3"/>
  <c r="U415" i="3"/>
  <c r="R415" i="3"/>
  <c r="Q415" i="3"/>
  <c r="AA414" i="3"/>
  <c r="Z414" i="3"/>
  <c r="Y414" i="3"/>
  <c r="X414" i="3"/>
  <c r="W414" i="3"/>
  <c r="V414" i="3"/>
  <c r="U414" i="3"/>
  <c r="R414" i="3"/>
  <c r="Q414" i="3"/>
  <c r="AA413" i="3"/>
  <c r="Z413" i="3"/>
  <c r="Y413" i="3"/>
  <c r="X413" i="3"/>
  <c r="W413" i="3"/>
  <c r="V413" i="3"/>
  <c r="U413" i="3"/>
  <c r="R413" i="3"/>
  <c r="Q413" i="3"/>
  <c r="AA412" i="3"/>
  <c r="Z412" i="3"/>
  <c r="Y412" i="3"/>
  <c r="X412" i="3"/>
  <c r="W412" i="3"/>
  <c r="V412" i="3"/>
  <c r="U412" i="3"/>
  <c r="R412" i="3"/>
  <c r="Q412" i="3"/>
  <c r="AA411" i="3"/>
  <c r="Z411" i="3"/>
  <c r="Y411" i="3"/>
  <c r="X411" i="3"/>
  <c r="W411" i="3"/>
  <c r="V411" i="3"/>
  <c r="U411" i="3"/>
  <c r="R411" i="3"/>
  <c r="Q411" i="3"/>
  <c r="AA410" i="3"/>
  <c r="Z410" i="3"/>
  <c r="Y410" i="3"/>
  <c r="X410" i="3"/>
  <c r="W410" i="3"/>
  <c r="V410" i="3"/>
  <c r="U410" i="3"/>
  <c r="R410" i="3"/>
  <c r="Q410" i="3"/>
  <c r="AA409" i="3"/>
  <c r="Z409" i="3"/>
  <c r="Y409" i="3"/>
  <c r="X409" i="3"/>
  <c r="W409" i="3"/>
  <c r="V409" i="3"/>
  <c r="U409" i="3"/>
  <c r="R409" i="3"/>
  <c r="Q409" i="3"/>
  <c r="AA408" i="3"/>
  <c r="Z408" i="3"/>
  <c r="Y408" i="3"/>
  <c r="X408" i="3"/>
  <c r="W408" i="3"/>
  <c r="V408" i="3"/>
  <c r="U408" i="3"/>
  <c r="R408" i="3"/>
  <c r="Q408" i="3"/>
  <c r="AA407" i="3"/>
  <c r="Z407" i="3"/>
  <c r="Y407" i="3"/>
  <c r="X407" i="3"/>
  <c r="W407" i="3"/>
  <c r="V407" i="3"/>
  <c r="U407" i="3"/>
  <c r="R407" i="3"/>
  <c r="Q407" i="3"/>
  <c r="AA406" i="3"/>
  <c r="Z406" i="3"/>
  <c r="Y406" i="3"/>
  <c r="X406" i="3"/>
  <c r="W406" i="3"/>
  <c r="V406" i="3"/>
  <c r="U406" i="3"/>
  <c r="R406" i="3"/>
  <c r="Q406" i="3"/>
  <c r="AA405" i="3"/>
  <c r="Z405" i="3"/>
  <c r="Y405" i="3"/>
  <c r="X405" i="3"/>
  <c r="W405" i="3"/>
  <c r="V405" i="3"/>
  <c r="U405" i="3"/>
  <c r="R405" i="3"/>
  <c r="Q405" i="3"/>
  <c r="AA404" i="3"/>
  <c r="Z404" i="3"/>
  <c r="Y404" i="3"/>
  <c r="X404" i="3"/>
  <c r="W404" i="3"/>
  <c r="V404" i="3"/>
  <c r="U404" i="3"/>
  <c r="R404" i="3"/>
  <c r="Q404" i="3"/>
  <c r="AA403" i="3"/>
  <c r="Z403" i="3"/>
  <c r="Y403" i="3"/>
  <c r="X403" i="3"/>
  <c r="W403" i="3"/>
  <c r="V403" i="3"/>
  <c r="U403" i="3"/>
  <c r="R403" i="3"/>
  <c r="Q403" i="3"/>
  <c r="AA402" i="3"/>
  <c r="Z402" i="3"/>
  <c r="Y402" i="3"/>
  <c r="X402" i="3"/>
  <c r="W402" i="3"/>
  <c r="V402" i="3"/>
  <c r="U402" i="3"/>
  <c r="R402" i="3"/>
  <c r="Q402" i="3"/>
  <c r="AA401" i="3"/>
  <c r="Z401" i="3"/>
  <c r="Y401" i="3"/>
  <c r="X401" i="3"/>
  <c r="W401" i="3"/>
  <c r="V401" i="3"/>
  <c r="U401" i="3"/>
  <c r="R401" i="3"/>
  <c r="Q401" i="3"/>
  <c r="AA400" i="3"/>
  <c r="Z400" i="3"/>
  <c r="Y400" i="3"/>
  <c r="X400" i="3"/>
  <c r="W400" i="3"/>
  <c r="V400" i="3"/>
  <c r="U400" i="3"/>
  <c r="R400" i="3"/>
  <c r="Q400" i="3"/>
  <c r="AA399" i="3"/>
  <c r="Z399" i="3"/>
  <c r="Y399" i="3"/>
  <c r="X399" i="3"/>
  <c r="W399" i="3"/>
  <c r="V399" i="3"/>
  <c r="U399" i="3"/>
  <c r="R399" i="3"/>
  <c r="Q399" i="3"/>
  <c r="AA398" i="3"/>
  <c r="Z398" i="3"/>
  <c r="Y398" i="3"/>
  <c r="X398" i="3"/>
  <c r="W398" i="3"/>
  <c r="V398" i="3"/>
  <c r="U398" i="3"/>
  <c r="R398" i="3"/>
  <c r="Q398" i="3"/>
  <c r="AA397" i="3"/>
  <c r="Z397" i="3"/>
  <c r="Y397" i="3"/>
  <c r="X397" i="3"/>
  <c r="W397" i="3"/>
  <c r="V397" i="3"/>
  <c r="U397" i="3"/>
  <c r="R397" i="3"/>
  <c r="Q397" i="3"/>
  <c r="AA396" i="3"/>
  <c r="Z396" i="3"/>
  <c r="Y396" i="3"/>
  <c r="X396" i="3"/>
  <c r="W396" i="3"/>
  <c r="V396" i="3"/>
  <c r="U396" i="3"/>
  <c r="R396" i="3"/>
  <c r="Q396" i="3"/>
  <c r="AA395" i="3"/>
  <c r="Z395" i="3"/>
  <c r="Y395" i="3"/>
  <c r="X395" i="3"/>
  <c r="W395" i="3"/>
  <c r="V395" i="3"/>
  <c r="U395" i="3"/>
  <c r="R395" i="3"/>
  <c r="Q395" i="3"/>
  <c r="AA394" i="3"/>
  <c r="Z394" i="3"/>
  <c r="Y394" i="3"/>
  <c r="X394" i="3"/>
  <c r="W394" i="3"/>
  <c r="V394" i="3"/>
  <c r="U394" i="3"/>
  <c r="R394" i="3"/>
  <c r="Q394" i="3"/>
  <c r="AA393" i="3"/>
  <c r="Z393" i="3"/>
  <c r="Y393" i="3"/>
  <c r="X393" i="3"/>
  <c r="W393" i="3"/>
  <c r="V393" i="3"/>
  <c r="U393" i="3"/>
  <c r="R393" i="3"/>
  <c r="Q393" i="3"/>
  <c r="AA392" i="3"/>
  <c r="Z392" i="3"/>
  <c r="Y392" i="3"/>
  <c r="X392" i="3"/>
  <c r="W392" i="3"/>
  <c r="V392" i="3"/>
  <c r="U392" i="3"/>
  <c r="R392" i="3"/>
  <c r="Q392" i="3"/>
  <c r="AA391" i="3"/>
  <c r="Z391" i="3"/>
  <c r="Y391" i="3"/>
  <c r="X391" i="3"/>
  <c r="W391" i="3"/>
  <c r="V391" i="3"/>
  <c r="U391" i="3"/>
  <c r="R391" i="3"/>
  <c r="Q391" i="3"/>
  <c r="AA390" i="3"/>
  <c r="Z390" i="3"/>
  <c r="Y390" i="3"/>
  <c r="X390" i="3"/>
  <c r="W390" i="3"/>
  <c r="V390" i="3"/>
  <c r="U390" i="3"/>
  <c r="R390" i="3"/>
  <c r="Q390" i="3"/>
  <c r="AA389" i="3"/>
  <c r="Z389" i="3"/>
  <c r="Y389" i="3"/>
  <c r="X389" i="3"/>
  <c r="W389" i="3"/>
  <c r="V389" i="3"/>
  <c r="U389" i="3"/>
  <c r="R389" i="3"/>
  <c r="Q389" i="3"/>
  <c r="AA388" i="3"/>
  <c r="Z388" i="3"/>
  <c r="Y388" i="3"/>
  <c r="X388" i="3"/>
  <c r="W388" i="3"/>
  <c r="V388" i="3"/>
  <c r="U388" i="3"/>
  <c r="R388" i="3"/>
  <c r="Q388" i="3"/>
  <c r="AA387" i="3"/>
  <c r="Z387" i="3"/>
  <c r="Y387" i="3"/>
  <c r="X387" i="3"/>
  <c r="W387" i="3"/>
  <c r="V387" i="3"/>
  <c r="U387" i="3"/>
  <c r="R387" i="3"/>
  <c r="Q387" i="3"/>
  <c r="AA386" i="3"/>
  <c r="Z386" i="3"/>
  <c r="Y386" i="3"/>
  <c r="X386" i="3"/>
  <c r="W386" i="3"/>
  <c r="V386" i="3"/>
  <c r="U386" i="3"/>
  <c r="R386" i="3"/>
  <c r="Q386" i="3"/>
  <c r="AA385" i="3"/>
  <c r="Z385" i="3"/>
  <c r="Y385" i="3"/>
  <c r="X385" i="3"/>
  <c r="W385" i="3"/>
  <c r="V385" i="3"/>
  <c r="U385" i="3"/>
  <c r="R385" i="3"/>
  <c r="Q385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R384" i="3"/>
  <c r="Q384" i="3"/>
  <c r="AA383" i="3"/>
  <c r="Z383" i="3"/>
  <c r="Y383" i="3"/>
  <c r="X383" i="3"/>
  <c r="W383" i="3"/>
  <c r="V383" i="3"/>
  <c r="U383" i="3"/>
  <c r="R383" i="3"/>
  <c r="Q383" i="3"/>
  <c r="AA382" i="3"/>
  <c r="Z382" i="3"/>
  <c r="Y382" i="3"/>
  <c r="X382" i="3"/>
  <c r="W382" i="3"/>
  <c r="V382" i="3"/>
  <c r="U382" i="3"/>
  <c r="R382" i="3"/>
  <c r="Q382" i="3"/>
  <c r="AA381" i="3"/>
  <c r="Z381" i="3"/>
  <c r="Y381" i="3"/>
  <c r="X381" i="3"/>
  <c r="W381" i="3"/>
  <c r="V381" i="3"/>
  <c r="U381" i="3"/>
  <c r="R381" i="3"/>
  <c r="Q381" i="3"/>
  <c r="AA380" i="3"/>
  <c r="Z380" i="3"/>
  <c r="Y380" i="3"/>
  <c r="X380" i="3"/>
  <c r="W380" i="3"/>
  <c r="V380" i="3"/>
  <c r="U380" i="3"/>
  <c r="R380" i="3"/>
  <c r="Q380" i="3"/>
  <c r="AA379" i="3"/>
  <c r="Z379" i="3"/>
  <c r="Y379" i="3"/>
  <c r="X379" i="3"/>
  <c r="W379" i="3"/>
  <c r="V379" i="3"/>
  <c r="U379" i="3"/>
  <c r="R379" i="3"/>
  <c r="Q379" i="3"/>
  <c r="AA378" i="3"/>
  <c r="Z378" i="3"/>
  <c r="Y378" i="3"/>
  <c r="X378" i="3"/>
  <c r="W378" i="3"/>
  <c r="V378" i="3"/>
  <c r="U378" i="3"/>
  <c r="R378" i="3"/>
  <c r="Q378" i="3"/>
  <c r="AA377" i="3"/>
  <c r="Z377" i="3"/>
  <c r="Y377" i="3"/>
  <c r="X377" i="3"/>
  <c r="W377" i="3"/>
  <c r="V377" i="3"/>
  <c r="U377" i="3"/>
  <c r="R377" i="3"/>
  <c r="Q377" i="3"/>
  <c r="AA376" i="3"/>
  <c r="Z376" i="3"/>
  <c r="Y376" i="3"/>
  <c r="X376" i="3"/>
  <c r="W376" i="3"/>
  <c r="V376" i="3"/>
  <c r="U376" i="3"/>
  <c r="R376" i="3"/>
  <c r="Q376" i="3"/>
  <c r="AA375" i="3"/>
  <c r="Z375" i="3"/>
  <c r="Y375" i="3"/>
  <c r="X375" i="3"/>
  <c r="W375" i="3"/>
  <c r="V375" i="3"/>
  <c r="U375" i="3"/>
  <c r="R375" i="3"/>
  <c r="Q375" i="3"/>
  <c r="AA374" i="3"/>
  <c r="Z374" i="3"/>
  <c r="Y374" i="3"/>
  <c r="X374" i="3"/>
  <c r="W374" i="3"/>
  <c r="V374" i="3"/>
  <c r="U374" i="3"/>
  <c r="R374" i="3"/>
  <c r="Q374" i="3"/>
  <c r="AA373" i="3"/>
  <c r="Z373" i="3"/>
  <c r="Y373" i="3"/>
  <c r="X373" i="3"/>
  <c r="W373" i="3"/>
  <c r="V373" i="3"/>
  <c r="U373" i="3"/>
  <c r="R373" i="3"/>
  <c r="Q373" i="3"/>
  <c r="AA372" i="3"/>
  <c r="Z372" i="3"/>
  <c r="Y372" i="3"/>
  <c r="X372" i="3"/>
  <c r="W372" i="3"/>
  <c r="V372" i="3"/>
  <c r="U372" i="3"/>
  <c r="R372" i="3"/>
  <c r="Q372" i="3"/>
  <c r="AA371" i="3"/>
  <c r="Z371" i="3"/>
  <c r="Y371" i="3"/>
  <c r="X371" i="3"/>
  <c r="W371" i="3"/>
  <c r="V371" i="3"/>
  <c r="U371" i="3"/>
  <c r="R371" i="3"/>
  <c r="Q371" i="3"/>
  <c r="AA370" i="3"/>
  <c r="Z370" i="3"/>
  <c r="Y370" i="3"/>
  <c r="X370" i="3"/>
  <c r="W370" i="3"/>
  <c r="V370" i="3"/>
  <c r="U370" i="3"/>
  <c r="R370" i="3"/>
  <c r="Q370" i="3"/>
  <c r="AA369" i="3"/>
  <c r="Z369" i="3"/>
  <c r="Y369" i="3"/>
  <c r="X369" i="3"/>
  <c r="W369" i="3"/>
  <c r="V369" i="3"/>
  <c r="U369" i="3"/>
  <c r="R369" i="3"/>
  <c r="Q369" i="3"/>
  <c r="AA368" i="3"/>
  <c r="Z368" i="3"/>
  <c r="Y368" i="3"/>
  <c r="X368" i="3"/>
  <c r="W368" i="3"/>
  <c r="V368" i="3"/>
  <c r="U368" i="3"/>
  <c r="R368" i="3"/>
  <c r="Q368" i="3"/>
  <c r="AA367" i="3"/>
  <c r="Z367" i="3"/>
  <c r="Y367" i="3"/>
  <c r="X367" i="3"/>
  <c r="W367" i="3"/>
  <c r="V367" i="3"/>
  <c r="U367" i="3"/>
  <c r="R367" i="3"/>
  <c r="Q367" i="3"/>
  <c r="AA366" i="3"/>
  <c r="Z366" i="3"/>
  <c r="Y366" i="3"/>
  <c r="X366" i="3"/>
  <c r="W366" i="3"/>
  <c r="V366" i="3"/>
  <c r="U366" i="3"/>
  <c r="R366" i="3"/>
  <c r="Q366" i="3"/>
  <c r="AA365" i="3"/>
  <c r="Z365" i="3"/>
  <c r="Y365" i="3"/>
  <c r="X365" i="3"/>
  <c r="W365" i="3"/>
  <c r="V365" i="3"/>
  <c r="U365" i="3"/>
  <c r="R365" i="3"/>
  <c r="Q365" i="3"/>
  <c r="AA364" i="3"/>
  <c r="Z364" i="3"/>
  <c r="Y364" i="3"/>
  <c r="X364" i="3"/>
  <c r="W364" i="3"/>
  <c r="V364" i="3"/>
  <c r="U364" i="3"/>
  <c r="R364" i="3"/>
  <c r="Q364" i="3"/>
  <c r="AA363" i="3"/>
  <c r="Z363" i="3"/>
  <c r="Y363" i="3"/>
  <c r="X363" i="3"/>
  <c r="W363" i="3"/>
  <c r="V363" i="3"/>
  <c r="U363" i="3"/>
  <c r="R363" i="3"/>
  <c r="Q363" i="3"/>
  <c r="AA362" i="3"/>
  <c r="Z362" i="3"/>
  <c r="Y362" i="3"/>
  <c r="X362" i="3"/>
  <c r="W362" i="3"/>
  <c r="V362" i="3"/>
  <c r="U362" i="3"/>
  <c r="R362" i="3"/>
  <c r="Q362" i="3"/>
  <c r="AA361" i="3"/>
  <c r="Z361" i="3"/>
  <c r="Y361" i="3"/>
  <c r="X361" i="3"/>
  <c r="W361" i="3"/>
  <c r="V361" i="3"/>
  <c r="U361" i="3"/>
  <c r="R361" i="3"/>
  <c r="Q361" i="3"/>
  <c r="AA360" i="3"/>
  <c r="Z360" i="3"/>
  <c r="Y360" i="3"/>
  <c r="X360" i="3"/>
  <c r="W360" i="3"/>
  <c r="V360" i="3"/>
  <c r="U360" i="3"/>
  <c r="R360" i="3"/>
  <c r="Q360" i="3"/>
  <c r="AA359" i="3"/>
  <c r="Z359" i="3"/>
  <c r="Y359" i="3"/>
  <c r="X359" i="3"/>
  <c r="W359" i="3"/>
  <c r="V359" i="3"/>
  <c r="U359" i="3"/>
  <c r="R359" i="3"/>
  <c r="Q359" i="3"/>
  <c r="AA358" i="3"/>
  <c r="Z358" i="3"/>
  <c r="Y358" i="3"/>
  <c r="X358" i="3"/>
  <c r="W358" i="3"/>
  <c r="V358" i="3"/>
  <c r="U358" i="3"/>
  <c r="R358" i="3"/>
  <c r="Q358" i="3"/>
  <c r="AA357" i="3"/>
  <c r="Z357" i="3"/>
  <c r="Y357" i="3"/>
  <c r="X357" i="3"/>
  <c r="W357" i="3"/>
  <c r="V357" i="3"/>
  <c r="U357" i="3"/>
  <c r="R357" i="3"/>
  <c r="Q357" i="3"/>
  <c r="AA356" i="3"/>
  <c r="Z356" i="3"/>
  <c r="Y356" i="3"/>
  <c r="X356" i="3"/>
  <c r="W356" i="3"/>
  <c r="V356" i="3"/>
  <c r="U356" i="3"/>
  <c r="R356" i="3"/>
  <c r="Q356" i="3"/>
  <c r="AA355" i="3"/>
  <c r="Z355" i="3"/>
  <c r="Y355" i="3"/>
  <c r="X355" i="3"/>
  <c r="W355" i="3"/>
  <c r="V355" i="3"/>
  <c r="U355" i="3"/>
  <c r="R355" i="3"/>
  <c r="Q355" i="3"/>
  <c r="AA354" i="3"/>
  <c r="Z354" i="3"/>
  <c r="Y354" i="3"/>
  <c r="X354" i="3"/>
  <c r="W354" i="3"/>
  <c r="V354" i="3"/>
  <c r="U354" i="3"/>
  <c r="R354" i="3"/>
  <c r="Q354" i="3"/>
  <c r="AA353" i="3"/>
  <c r="Z353" i="3"/>
  <c r="Y353" i="3"/>
  <c r="X353" i="3"/>
  <c r="W353" i="3"/>
  <c r="V353" i="3"/>
  <c r="U353" i="3"/>
  <c r="R353" i="3"/>
  <c r="Q353" i="3"/>
  <c r="AA352" i="3"/>
  <c r="Z352" i="3"/>
  <c r="Y352" i="3"/>
  <c r="X352" i="3"/>
  <c r="W352" i="3"/>
  <c r="V352" i="3"/>
  <c r="U352" i="3"/>
  <c r="R352" i="3"/>
  <c r="Q352" i="3"/>
  <c r="AA351" i="3"/>
  <c r="Z351" i="3"/>
  <c r="Y351" i="3"/>
  <c r="X351" i="3"/>
  <c r="W351" i="3"/>
  <c r="V351" i="3"/>
  <c r="U351" i="3"/>
  <c r="R351" i="3"/>
  <c r="Q351" i="3"/>
  <c r="AA350" i="3"/>
  <c r="Z350" i="3"/>
  <c r="Y350" i="3"/>
  <c r="X350" i="3"/>
  <c r="W350" i="3"/>
  <c r="V350" i="3"/>
  <c r="U350" i="3"/>
  <c r="R350" i="3"/>
  <c r="Q350" i="3"/>
  <c r="AA349" i="3"/>
  <c r="Z349" i="3"/>
  <c r="Y349" i="3"/>
  <c r="X349" i="3"/>
  <c r="W349" i="3"/>
  <c r="V349" i="3"/>
  <c r="U349" i="3"/>
  <c r="R349" i="3"/>
  <c r="Q349" i="3"/>
  <c r="AA348" i="3"/>
  <c r="Z348" i="3"/>
  <c r="Y348" i="3"/>
  <c r="X348" i="3"/>
  <c r="W348" i="3"/>
  <c r="V348" i="3"/>
  <c r="U348" i="3"/>
  <c r="R348" i="3"/>
  <c r="Q348" i="3"/>
  <c r="AA347" i="3"/>
  <c r="Z347" i="3"/>
  <c r="Y347" i="3"/>
  <c r="X347" i="3"/>
  <c r="W347" i="3"/>
  <c r="V347" i="3"/>
  <c r="U347" i="3"/>
  <c r="R347" i="3"/>
  <c r="Q347" i="3"/>
  <c r="AA346" i="3"/>
  <c r="Z346" i="3"/>
  <c r="Y346" i="3"/>
  <c r="X346" i="3"/>
  <c r="W346" i="3"/>
  <c r="V346" i="3"/>
  <c r="U346" i="3"/>
  <c r="R346" i="3"/>
  <c r="Q346" i="3"/>
  <c r="AA345" i="3"/>
  <c r="Z345" i="3"/>
  <c r="Y345" i="3"/>
  <c r="X345" i="3"/>
  <c r="W345" i="3"/>
  <c r="V345" i="3"/>
  <c r="U345" i="3"/>
  <c r="R345" i="3"/>
  <c r="Q345" i="3"/>
  <c r="AA344" i="3"/>
  <c r="Z344" i="3"/>
  <c r="Y344" i="3"/>
  <c r="X344" i="3"/>
  <c r="W344" i="3"/>
  <c r="V344" i="3"/>
  <c r="U344" i="3"/>
  <c r="R344" i="3"/>
  <c r="Q344" i="3"/>
  <c r="AA343" i="3"/>
  <c r="Z343" i="3"/>
  <c r="Y343" i="3"/>
  <c r="X343" i="3"/>
  <c r="W343" i="3"/>
  <c r="V343" i="3"/>
  <c r="U343" i="3"/>
  <c r="R343" i="3"/>
  <c r="Q343" i="3"/>
  <c r="AA342" i="3"/>
  <c r="Z342" i="3"/>
  <c r="Y342" i="3"/>
  <c r="X342" i="3"/>
  <c r="W342" i="3"/>
  <c r="V342" i="3"/>
  <c r="U342" i="3"/>
  <c r="R342" i="3"/>
  <c r="Q342" i="3"/>
  <c r="AA341" i="3"/>
  <c r="Z341" i="3"/>
  <c r="Y341" i="3"/>
  <c r="X341" i="3"/>
  <c r="W341" i="3"/>
  <c r="V341" i="3"/>
  <c r="U341" i="3"/>
  <c r="R341" i="3"/>
  <c r="Q341" i="3"/>
  <c r="AA340" i="3"/>
  <c r="Z340" i="3"/>
  <c r="Y340" i="3"/>
  <c r="X340" i="3"/>
  <c r="W340" i="3"/>
  <c r="V340" i="3"/>
  <c r="U340" i="3"/>
  <c r="R340" i="3"/>
  <c r="Q340" i="3"/>
  <c r="AA339" i="3"/>
  <c r="Z339" i="3"/>
  <c r="Y339" i="3"/>
  <c r="X339" i="3"/>
  <c r="W339" i="3"/>
  <c r="V339" i="3"/>
  <c r="U339" i="3"/>
  <c r="R339" i="3"/>
  <c r="Q339" i="3"/>
  <c r="AA338" i="3"/>
  <c r="Z338" i="3"/>
  <c r="Y338" i="3"/>
  <c r="X338" i="3"/>
  <c r="W338" i="3"/>
  <c r="V338" i="3"/>
  <c r="U338" i="3"/>
  <c r="R338" i="3"/>
  <c r="Q338" i="3"/>
  <c r="AA337" i="3"/>
  <c r="Z337" i="3"/>
  <c r="Y337" i="3"/>
  <c r="X337" i="3"/>
  <c r="W337" i="3"/>
  <c r="V337" i="3"/>
  <c r="U337" i="3"/>
  <c r="R337" i="3"/>
  <c r="Q337" i="3"/>
  <c r="AA336" i="3"/>
  <c r="Z336" i="3"/>
  <c r="Y336" i="3"/>
  <c r="X336" i="3"/>
  <c r="W336" i="3"/>
  <c r="V336" i="3"/>
  <c r="U336" i="3"/>
  <c r="R336" i="3"/>
  <c r="Q336" i="3"/>
  <c r="AA335" i="3"/>
  <c r="Z335" i="3"/>
  <c r="Y335" i="3"/>
  <c r="X335" i="3"/>
  <c r="W335" i="3"/>
  <c r="V335" i="3"/>
  <c r="U335" i="3"/>
  <c r="R335" i="3"/>
  <c r="Q335" i="3"/>
  <c r="AA334" i="3"/>
  <c r="Z334" i="3"/>
  <c r="Y334" i="3"/>
  <c r="X334" i="3"/>
  <c r="W334" i="3"/>
  <c r="V334" i="3"/>
  <c r="U334" i="3"/>
  <c r="R334" i="3"/>
  <c r="Q334" i="3"/>
  <c r="AA333" i="3"/>
  <c r="Z333" i="3"/>
  <c r="Y333" i="3"/>
  <c r="X333" i="3"/>
  <c r="W333" i="3"/>
  <c r="V333" i="3"/>
  <c r="U333" i="3"/>
  <c r="R333" i="3"/>
  <c r="Q333" i="3"/>
  <c r="AA332" i="3"/>
  <c r="Z332" i="3"/>
  <c r="Y332" i="3"/>
  <c r="X332" i="3"/>
  <c r="W332" i="3"/>
  <c r="V332" i="3"/>
  <c r="U332" i="3"/>
  <c r="R332" i="3"/>
  <c r="Q332" i="3"/>
  <c r="AA331" i="3"/>
  <c r="Z331" i="3"/>
  <c r="Y331" i="3"/>
  <c r="X331" i="3"/>
  <c r="W331" i="3"/>
  <c r="V331" i="3"/>
  <c r="U331" i="3"/>
  <c r="R331" i="3"/>
  <c r="Q331" i="3"/>
  <c r="AA330" i="3"/>
  <c r="Z330" i="3"/>
  <c r="Y330" i="3"/>
  <c r="X330" i="3"/>
  <c r="W330" i="3"/>
  <c r="V330" i="3"/>
  <c r="U330" i="3"/>
  <c r="R330" i="3"/>
  <c r="Q330" i="3"/>
  <c r="AA329" i="3"/>
  <c r="Z329" i="3"/>
  <c r="Y329" i="3"/>
  <c r="X329" i="3"/>
  <c r="W329" i="3"/>
  <c r="V329" i="3"/>
  <c r="U329" i="3"/>
  <c r="R329" i="3"/>
  <c r="Q329" i="3"/>
  <c r="AA328" i="3"/>
  <c r="Z328" i="3"/>
  <c r="Y328" i="3"/>
  <c r="X328" i="3"/>
  <c r="W328" i="3"/>
  <c r="V328" i="3"/>
  <c r="U328" i="3"/>
  <c r="R328" i="3"/>
  <c r="Q328" i="3"/>
  <c r="AA327" i="3"/>
  <c r="Z327" i="3"/>
  <c r="Y327" i="3"/>
  <c r="X327" i="3"/>
  <c r="W327" i="3"/>
  <c r="V327" i="3"/>
  <c r="U327" i="3"/>
  <c r="R327" i="3"/>
  <c r="Q327" i="3"/>
  <c r="AA326" i="3"/>
  <c r="Z326" i="3"/>
  <c r="Y326" i="3"/>
  <c r="X326" i="3"/>
  <c r="W326" i="3"/>
  <c r="V326" i="3"/>
  <c r="U326" i="3"/>
  <c r="R326" i="3"/>
  <c r="Q326" i="3"/>
  <c r="AA325" i="3"/>
  <c r="Z325" i="3"/>
  <c r="Y325" i="3"/>
  <c r="X325" i="3"/>
  <c r="W325" i="3"/>
  <c r="V325" i="3"/>
  <c r="U325" i="3"/>
  <c r="R325" i="3"/>
  <c r="Q325" i="3"/>
  <c r="AA324" i="3"/>
  <c r="Z324" i="3"/>
  <c r="Y324" i="3"/>
  <c r="X324" i="3"/>
  <c r="W324" i="3"/>
  <c r="V324" i="3"/>
  <c r="U324" i="3"/>
  <c r="R324" i="3"/>
  <c r="Q324" i="3"/>
  <c r="AA323" i="3"/>
  <c r="Z323" i="3"/>
  <c r="Y323" i="3"/>
  <c r="X323" i="3"/>
  <c r="W323" i="3"/>
  <c r="V323" i="3"/>
  <c r="U323" i="3"/>
  <c r="R323" i="3"/>
  <c r="Q323" i="3"/>
  <c r="AA322" i="3"/>
  <c r="Z322" i="3"/>
  <c r="Y322" i="3"/>
  <c r="X322" i="3"/>
  <c r="W322" i="3"/>
  <c r="V322" i="3"/>
  <c r="U322" i="3"/>
  <c r="R322" i="3"/>
  <c r="Q322" i="3"/>
  <c r="AA321" i="3"/>
  <c r="Z321" i="3"/>
  <c r="Y321" i="3"/>
  <c r="X321" i="3"/>
  <c r="W321" i="3"/>
  <c r="V321" i="3"/>
  <c r="U321" i="3"/>
  <c r="R321" i="3"/>
  <c r="Q321" i="3"/>
  <c r="AA320" i="3"/>
  <c r="Z320" i="3"/>
  <c r="Y320" i="3"/>
  <c r="X320" i="3"/>
  <c r="W320" i="3"/>
  <c r="V320" i="3"/>
  <c r="U320" i="3"/>
  <c r="R320" i="3"/>
  <c r="Q320" i="3"/>
  <c r="AA319" i="3"/>
  <c r="Z319" i="3"/>
  <c r="Y319" i="3"/>
  <c r="X319" i="3"/>
  <c r="W319" i="3"/>
  <c r="V319" i="3"/>
  <c r="U319" i="3"/>
  <c r="R319" i="3"/>
  <c r="Q319" i="3"/>
  <c r="AA318" i="3"/>
  <c r="Z318" i="3"/>
  <c r="Y318" i="3"/>
  <c r="X318" i="3"/>
  <c r="W318" i="3"/>
  <c r="V318" i="3"/>
  <c r="U318" i="3"/>
  <c r="R318" i="3"/>
  <c r="Q318" i="3"/>
  <c r="AA317" i="3"/>
  <c r="Z317" i="3"/>
  <c r="Y317" i="3"/>
  <c r="X317" i="3"/>
  <c r="W317" i="3"/>
  <c r="V317" i="3"/>
  <c r="U317" i="3"/>
  <c r="R317" i="3"/>
  <c r="Q317" i="3"/>
  <c r="AA316" i="3"/>
  <c r="Z316" i="3"/>
  <c r="Y316" i="3"/>
  <c r="X316" i="3"/>
  <c r="W316" i="3"/>
  <c r="V316" i="3"/>
  <c r="U316" i="3"/>
  <c r="R316" i="3"/>
  <c r="Q316" i="3"/>
  <c r="AA315" i="3"/>
  <c r="Z315" i="3"/>
  <c r="Y315" i="3"/>
  <c r="X315" i="3"/>
  <c r="W315" i="3"/>
  <c r="V315" i="3"/>
  <c r="U315" i="3"/>
  <c r="R315" i="3"/>
  <c r="Q315" i="3"/>
  <c r="AA314" i="3"/>
  <c r="Z314" i="3"/>
  <c r="Y314" i="3"/>
  <c r="X314" i="3"/>
  <c r="W314" i="3"/>
  <c r="V314" i="3"/>
  <c r="U314" i="3"/>
  <c r="R314" i="3"/>
  <c r="Q314" i="3"/>
  <c r="AA313" i="3"/>
  <c r="Z313" i="3"/>
  <c r="Y313" i="3"/>
  <c r="X313" i="3"/>
  <c r="W313" i="3"/>
  <c r="V313" i="3"/>
  <c r="U313" i="3"/>
  <c r="R313" i="3"/>
  <c r="Q313" i="3"/>
  <c r="AA312" i="3"/>
  <c r="Z312" i="3"/>
  <c r="Y312" i="3"/>
  <c r="X312" i="3"/>
  <c r="W312" i="3"/>
  <c r="V312" i="3"/>
  <c r="U312" i="3"/>
  <c r="R312" i="3"/>
  <c r="Q312" i="3"/>
  <c r="AA311" i="3"/>
  <c r="Z311" i="3"/>
  <c r="Y311" i="3"/>
  <c r="X311" i="3"/>
  <c r="W311" i="3"/>
  <c r="V311" i="3"/>
  <c r="U311" i="3"/>
  <c r="R311" i="3"/>
  <c r="Q311" i="3"/>
  <c r="AA310" i="3"/>
  <c r="Z310" i="3"/>
  <c r="Y310" i="3"/>
  <c r="X310" i="3"/>
  <c r="W310" i="3"/>
  <c r="V310" i="3"/>
  <c r="U310" i="3"/>
  <c r="R310" i="3"/>
  <c r="Q310" i="3"/>
  <c r="AA309" i="3"/>
  <c r="Z309" i="3"/>
  <c r="Y309" i="3"/>
  <c r="X309" i="3"/>
  <c r="W309" i="3"/>
  <c r="V309" i="3"/>
  <c r="U309" i="3"/>
  <c r="R309" i="3"/>
  <c r="Q309" i="3"/>
  <c r="AA308" i="3"/>
  <c r="Z308" i="3"/>
  <c r="Y308" i="3"/>
  <c r="X308" i="3"/>
  <c r="W308" i="3"/>
  <c r="V308" i="3"/>
  <c r="U308" i="3"/>
  <c r="R308" i="3"/>
  <c r="Q308" i="3"/>
  <c r="AA307" i="3"/>
  <c r="Z307" i="3"/>
  <c r="Y307" i="3"/>
  <c r="X307" i="3"/>
  <c r="W307" i="3"/>
  <c r="V307" i="3"/>
  <c r="U307" i="3"/>
  <c r="R307" i="3"/>
  <c r="Q307" i="3"/>
  <c r="AA306" i="3"/>
  <c r="Z306" i="3"/>
  <c r="Y306" i="3"/>
  <c r="X306" i="3"/>
  <c r="W306" i="3"/>
  <c r="V306" i="3"/>
  <c r="U306" i="3"/>
  <c r="R306" i="3"/>
  <c r="Q306" i="3"/>
  <c r="AA305" i="3"/>
  <c r="Z305" i="3"/>
  <c r="Y305" i="3"/>
  <c r="X305" i="3"/>
  <c r="W305" i="3"/>
  <c r="V305" i="3"/>
  <c r="U305" i="3"/>
  <c r="R305" i="3"/>
  <c r="Q305" i="3"/>
  <c r="AA304" i="3"/>
  <c r="Z304" i="3"/>
  <c r="Y304" i="3"/>
  <c r="X304" i="3"/>
  <c r="W304" i="3"/>
  <c r="V304" i="3"/>
  <c r="U304" i="3"/>
  <c r="R304" i="3"/>
  <c r="Q304" i="3"/>
  <c r="AA303" i="3"/>
  <c r="Z303" i="3"/>
  <c r="Y303" i="3"/>
  <c r="X303" i="3"/>
  <c r="W303" i="3"/>
  <c r="V303" i="3"/>
  <c r="U303" i="3"/>
  <c r="R303" i="3"/>
  <c r="Q303" i="3"/>
  <c r="AA302" i="3"/>
  <c r="Z302" i="3"/>
  <c r="Y302" i="3"/>
  <c r="X302" i="3"/>
  <c r="W302" i="3"/>
  <c r="V302" i="3"/>
  <c r="U302" i="3"/>
  <c r="R302" i="3"/>
  <c r="Q302" i="3"/>
  <c r="AA301" i="3"/>
  <c r="Z301" i="3"/>
  <c r="Y301" i="3"/>
  <c r="X301" i="3"/>
  <c r="W301" i="3"/>
  <c r="V301" i="3"/>
  <c r="U301" i="3"/>
  <c r="R301" i="3"/>
  <c r="Q301" i="3"/>
  <c r="AA300" i="3"/>
  <c r="Z300" i="3"/>
  <c r="Y300" i="3"/>
  <c r="X300" i="3"/>
  <c r="W300" i="3"/>
  <c r="V300" i="3"/>
  <c r="U300" i="3"/>
  <c r="R300" i="3"/>
  <c r="Q300" i="3"/>
  <c r="AA299" i="3"/>
  <c r="Z299" i="3"/>
  <c r="Y299" i="3"/>
  <c r="X299" i="3"/>
  <c r="W299" i="3"/>
  <c r="V299" i="3"/>
  <c r="U299" i="3"/>
  <c r="R299" i="3"/>
  <c r="Q299" i="3"/>
  <c r="AA298" i="3"/>
  <c r="Z298" i="3"/>
  <c r="Y298" i="3"/>
  <c r="X298" i="3"/>
  <c r="W298" i="3"/>
  <c r="V298" i="3"/>
  <c r="U298" i="3"/>
  <c r="R298" i="3"/>
  <c r="Q298" i="3"/>
  <c r="AA297" i="3"/>
  <c r="Z297" i="3"/>
  <c r="Y297" i="3"/>
  <c r="X297" i="3"/>
  <c r="W297" i="3"/>
  <c r="V297" i="3"/>
  <c r="U297" i="3"/>
  <c r="R297" i="3"/>
  <c r="Q297" i="3"/>
  <c r="AA296" i="3"/>
  <c r="Z296" i="3"/>
  <c r="Y296" i="3"/>
  <c r="X296" i="3"/>
  <c r="W296" i="3"/>
  <c r="V296" i="3"/>
  <c r="U296" i="3"/>
  <c r="R296" i="3"/>
  <c r="Q296" i="3"/>
  <c r="AA295" i="3"/>
  <c r="Z295" i="3"/>
  <c r="Y295" i="3"/>
  <c r="X295" i="3"/>
  <c r="W295" i="3"/>
  <c r="V295" i="3"/>
  <c r="U295" i="3"/>
  <c r="R295" i="3"/>
  <c r="Q295" i="3"/>
  <c r="AA294" i="3"/>
  <c r="Z294" i="3"/>
  <c r="Y294" i="3"/>
  <c r="X294" i="3"/>
  <c r="W294" i="3"/>
  <c r="V294" i="3"/>
  <c r="U294" i="3"/>
  <c r="R294" i="3"/>
  <c r="Q294" i="3"/>
  <c r="AA293" i="3"/>
  <c r="Z293" i="3"/>
  <c r="Y293" i="3"/>
  <c r="X293" i="3"/>
  <c r="W293" i="3"/>
  <c r="V293" i="3"/>
  <c r="U293" i="3"/>
  <c r="R293" i="3"/>
  <c r="Q293" i="3"/>
  <c r="AA292" i="3"/>
  <c r="Z292" i="3"/>
  <c r="Y292" i="3"/>
  <c r="X292" i="3"/>
  <c r="W292" i="3"/>
  <c r="V292" i="3"/>
  <c r="U292" i="3"/>
  <c r="R292" i="3"/>
  <c r="Q292" i="3"/>
  <c r="AA291" i="3"/>
  <c r="Z291" i="3"/>
  <c r="Y291" i="3"/>
  <c r="X291" i="3"/>
  <c r="W291" i="3"/>
  <c r="V291" i="3"/>
  <c r="U291" i="3"/>
  <c r="R291" i="3"/>
  <c r="Q291" i="3"/>
  <c r="AA290" i="3"/>
  <c r="Z290" i="3"/>
  <c r="Y290" i="3"/>
  <c r="X290" i="3"/>
  <c r="W290" i="3"/>
  <c r="V290" i="3"/>
  <c r="U290" i="3"/>
  <c r="R290" i="3"/>
  <c r="Q290" i="3"/>
  <c r="AA289" i="3"/>
  <c r="Z289" i="3"/>
  <c r="Y289" i="3"/>
  <c r="X289" i="3"/>
  <c r="W289" i="3"/>
  <c r="V289" i="3"/>
  <c r="U289" i="3"/>
  <c r="R289" i="3"/>
  <c r="Q289" i="3"/>
  <c r="AA288" i="3"/>
  <c r="Z288" i="3"/>
  <c r="Y288" i="3"/>
  <c r="X288" i="3"/>
  <c r="W288" i="3"/>
  <c r="V288" i="3"/>
  <c r="U288" i="3"/>
  <c r="R288" i="3"/>
  <c r="Q288" i="3"/>
  <c r="AA287" i="3"/>
  <c r="Z287" i="3"/>
  <c r="Y287" i="3"/>
  <c r="X287" i="3"/>
  <c r="W287" i="3"/>
  <c r="V287" i="3"/>
  <c r="U287" i="3"/>
  <c r="R287" i="3"/>
  <c r="Q287" i="3"/>
  <c r="AA286" i="3"/>
  <c r="Z286" i="3"/>
  <c r="Y286" i="3"/>
  <c r="X286" i="3"/>
  <c r="W286" i="3"/>
  <c r="V286" i="3"/>
  <c r="U286" i="3"/>
  <c r="R286" i="3"/>
  <c r="Q286" i="3"/>
  <c r="AA285" i="3"/>
  <c r="Z285" i="3"/>
  <c r="Y285" i="3"/>
  <c r="X285" i="3"/>
  <c r="W285" i="3"/>
  <c r="V285" i="3"/>
  <c r="U285" i="3"/>
  <c r="R285" i="3"/>
  <c r="Q285" i="3"/>
  <c r="AA284" i="3"/>
  <c r="Z284" i="3"/>
  <c r="Y284" i="3"/>
  <c r="X284" i="3"/>
  <c r="W284" i="3"/>
  <c r="V284" i="3"/>
  <c r="U284" i="3"/>
  <c r="R284" i="3"/>
  <c r="Q284" i="3"/>
  <c r="AA283" i="3"/>
  <c r="Z283" i="3"/>
  <c r="Y283" i="3"/>
  <c r="X283" i="3"/>
  <c r="W283" i="3"/>
  <c r="V283" i="3"/>
  <c r="U283" i="3"/>
  <c r="R283" i="3"/>
  <c r="Q283" i="3"/>
  <c r="AA282" i="3"/>
  <c r="Z282" i="3"/>
  <c r="Y282" i="3"/>
  <c r="X282" i="3"/>
  <c r="W282" i="3"/>
  <c r="V282" i="3"/>
  <c r="U282" i="3"/>
  <c r="R282" i="3"/>
  <c r="Q282" i="3"/>
  <c r="AA281" i="3"/>
  <c r="Z281" i="3"/>
  <c r="Y281" i="3"/>
  <c r="X281" i="3"/>
  <c r="W281" i="3"/>
  <c r="V281" i="3"/>
  <c r="U281" i="3"/>
  <c r="R281" i="3"/>
  <c r="Q281" i="3"/>
  <c r="AA280" i="3"/>
  <c r="Z280" i="3"/>
  <c r="Y280" i="3"/>
  <c r="X280" i="3"/>
  <c r="W280" i="3"/>
  <c r="V280" i="3"/>
  <c r="U280" i="3"/>
  <c r="R280" i="3"/>
  <c r="Q280" i="3"/>
  <c r="AA279" i="3"/>
  <c r="Z279" i="3"/>
  <c r="Y279" i="3"/>
  <c r="X279" i="3"/>
  <c r="W279" i="3"/>
  <c r="V279" i="3"/>
  <c r="U279" i="3"/>
  <c r="R279" i="3"/>
  <c r="Q279" i="3"/>
  <c r="AA278" i="3"/>
  <c r="Z278" i="3"/>
  <c r="Y278" i="3"/>
  <c r="X278" i="3"/>
  <c r="W278" i="3"/>
  <c r="V278" i="3"/>
  <c r="U278" i="3"/>
  <c r="R278" i="3"/>
  <c r="Q278" i="3"/>
  <c r="AA277" i="3"/>
  <c r="Z277" i="3"/>
  <c r="Y277" i="3"/>
  <c r="X277" i="3"/>
  <c r="W277" i="3"/>
  <c r="V277" i="3"/>
  <c r="U277" i="3"/>
  <c r="R277" i="3"/>
  <c r="Q277" i="3"/>
  <c r="AA276" i="3"/>
  <c r="Z276" i="3"/>
  <c r="Y276" i="3"/>
  <c r="X276" i="3"/>
  <c r="W276" i="3"/>
  <c r="V276" i="3"/>
  <c r="U276" i="3"/>
  <c r="R276" i="3"/>
  <c r="Q276" i="3"/>
  <c r="AA275" i="3"/>
  <c r="Z275" i="3"/>
  <c r="Y275" i="3"/>
  <c r="X275" i="3"/>
  <c r="W275" i="3"/>
  <c r="V275" i="3"/>
  <c r="U275" i="3"/>
  <c r="R275" i="3"/>
  <c r="Q275" i="3"/>
  <c r="AA274" i="3"/>
  <c r="Z274" i="3"/>
  <c r="Y274" i="3"/>
  <c r="X274" i="3"/>
  <c r="W274" i="3"/>
  <c r="V274" i="3"/>
  <c r="U274" i="3"/>
  <c r="R274" i="3"/>
  <c r="Q274" i="3"/>
  <c r="AA273" i="3"/>
  <c r="Z273" i="3"/>
  <c r="Y273" i="3"/>
  <c r="X273" i="3"/>
  <c r="W273" i="3"/>
  <c r="V273" i="3"/>
  <c r="U273" i="3"/>
  <c r="R273" i="3"/>
  <c r="Q273" i="3"/>
  <c r="AA272" i="3"/>
  <c r="Z272" i="3"/>
  <c r="Y272" i="3"/>
  <c r="X272" i="3"/>
  <c r="W272" i="3"/>
  <c r="V272" i="3"/>
  <c r="U272" i="3"/>
  <c r="R272" i="3"/>
  <c r="Q272" i="3"/>
  <c r="AA271" i="3"/>
  <c r="Z271" i="3"/>
  <c r="Y271" i="3"/>
  <c r="X271" i="3"/>
  <c r="W271" i="3"/>
  <c r="V271" i="3"/>
  <c r="U271" i="3"/>
  <c r="R271" i="3"/>
  <c r="Q271" i="3"/>
  <c r="AA270" i="3"/>
  <c r="Z270" i="3"/>
  <c r="Y270" i="3"/>
  <c r="X270" i="3"/>
  <c r="W270" i="3"/>
  <c r="V270" i="3"/>
  <c r="U270" i="3"/>
  <c r="R270" i="3"/>
  <c r="Q270" i="3"/>
  <c r="AA269" i="3"/>
  <c r="Z269" i="3"/>
  <c r="Y269" i="3"/>
  <c r="X269" i="3"/>
  <c r="W269" i="3"/>
  <c r="V269" i="3"/>
  <c r="U269" i="3"/>
  <c r="R269" i="3"/>
  <c r="Q269" i="3"/>
  <c r="AA268" i="3"/>
  <c r="Z268" i="3"/>
  <c r="Y268" i="3"/>
  <c r="X268" i="3"/>
  <c r="W268" i="3"/>
  <c r="V268" i="3"/>
  <c r="U268" i="3"/>
  <c r="R268" i="3"/>
  <c r="Q268" i="3"/>
  <c r="AA267" i="3"/>
  <c r="Z267" i="3"/>
  <c r="Y267" i="3"/>
  <c r="X267" i="3"/>
  <c r="W267" i="3"/>
  <c r="V267" i="3"/>
  <c r="U267" i="3"/>
  <c r="R267" i="3"/>
  <c r="Q267" i="3"/>
  <c r="AA266" i="3"/>
  <c r="Z266" i="3"/>
  <c r="Y266" i="3"/>
  <c r="X266" i="3"/>
  <c r="W266" i="3"/>
  <c r="V266" i="3"/>
  <c r="U266" i="3"/>
  <c r="R266" i="3"/>
  <c r="Q266" i="3"/>
  <c r="AA265" i="3"/>
  <c r="Z265" i="3"/>
  <c r="Y265" i="3"/>
  <c r="X265" i="3"/>
  <c r="W265" i="3"/>
  <c r="V265" i="3"/>
  <c r="U265" i="3"/>
  <c r="R265" i="3"/>
  <c r="Q265" i="3"/>
  <c r="AA264" i="3"/>
  <c r="Z264" i="3"/>
  <c r="Y264" i="3"/>
  <c r="X264" i="3"/>
  <c r="W264" i="3"/>
  <c r="V264" i="3"/>
  <c r="U264" i="3"/>
  <c r="R264" i="3"/>
  <c r="Q264" i="3"/>
  <c r="AA263" i="3"/>
  <c r="Z263" i="3"/>
  <c r="Y263" i="3"/>
  <c r="X263" i="3"/>
  <c r="W263" i="3"/>
  <c r="V263" i="3"/>
  <c r="U263" i="3"/>
  <c r="R263" i="3"/>
  <c r="Q263" i="3"/>
  <c r="AA262" i="3"/>
  <c r="Z262" i="3"/>
  <c r="Y262" i="3"/>
  <c r="X262" i="3"/>
  <c r="W262" i="3"/>
  <c r="V262" i="3"/>
  <c r="U262" i="3"/>
  <c r="R262" i="3"/>
  <c r="Q262" i="3"/>
  <c r="AA261" i="3"/>
  <c r="Z261" i="3"/>
  <c r="Y261" i="3"/>
  <c r="X261" i="3"/>
  <c r="W261" i="3"/>
  <c r="V261" i="3"/>
  <c r="U261" i="3"/>
  <c r="R261" i="3"/>
  <c r="Q261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R260" i="3"/>
  <c r="Q260" i="3"/>
  <c r="AA259" i="3"/>
  <c r="Z259" i="3"/>
  <c r="Y259" i="3"/>
  <c r="X259" i="3"/>
  <c r="W259" i="3"/>
  <c r="V259" i="3"/>
  <c r="U259" i="3"/>
  <c r="R259" i="3"/>
  <c r="Q259" i="3"/>
  <c r="AA258" i="3"/>
  <c r="Z258" i="3"/>
  <c r="Y258" i="3"/>
  <c r="X258" i="3"/>
  <c r="W258" i="3"/>
  <c r="V258" i="3"/>
  <c r="U258" i="3"/>
  <c r="R258" i="3"/>
  <c r="Q258" i="3"/>
  <c r="AA257" i="3"/>
  <c r="Z257" i="3"/>
  <c r="Y257" i="3"/>
  <c r="X257" i="3"/>
  <c r="W257" i="3"/>
  <c r="V257" i="3"/>
  <c r="U257" i="3"/>
  <c r="R257" i="3"/>
  <c r="Q257" i="3"/>
  <c r="AA256" i="3"/>
  <c r="Z256" i="3"/>
  <c r="Y256" i="3"/>
  <c r="X256" i="3"/>
  <c r="W256" i="3"/>
  <c r="V256" i="3"/>
  <c r="U256" i="3"/>
  <c r="R256" i="3"/>
  <c r="Q256" i="3"/>
  <c r="AA255" i="3"/>
  <c r="Z255" i="3"/>
  <c r="Y255" i="3"/>
  <c r="X255" i="3"/>
  <c r="W255" i="3"/>
  <c r="V255" i="3"/>
  <c r="U255" i="3"/>
  <c r="R255" i="3"/>
  <c r="Q255" i="3"/>
  <c r="AA254" i="3"/>
  <c r="Z254" i="3"/>
  <c r="Y254" i="3"/>
  <c r="X254" i="3"/>
  <c r="W254" i="3"/>
  <c r="V254" i="3"/>
  <c r="U254" i="3"/>
  <c r="R254" i="3"/>
  <c r="Q254" i="3"/>
  <c r="AA253" i="3"/>
  <c r="Z253" i="3"/>
  <c r="Y253" i="3"/>
  <c r="X253" i="3"/>
  <c r="W253" i="3"/>
  <c r="V253" i="3"/>
  <c r="U253" i="3"/>
  <c r="R253" i="3"/>
  <c r="Q253" i="3"/>
  <c r="AA252" i="3"/>
  <c r="Z252" i="3"/>
  <c r="Y252" i="3"/>
  <c r="X252" i="3"/>
  <c r="W252" i="3"/>
  <c r="V252" i="3"/>
  <c r="U252" i="3"/>
  <c r="R252" i="3"/>
  <c r="Q252" i="3"/>
  <c r="AA251" i="3"/>
  <c r="Z251" i="3"/>
  <c r="Y251" i="3"/>
  <c r="X251" i="3"/>
  <c r="W251" i="3"/>
  <c r="V251" i="3"/>
  <c r="U251" i="3"/>
  <c r="R251" i="3"/>
  <c r="Q251" i="3"/>
  <c r="AA250" i="3"/>
  <c r="Z250" i="3"/>
  <c r="Y250" i="3"/>
  <c r="X250" i="3"/>
  <c r="W250" i="3"/>
  <c r="V250" i="3"/>
  <c r="U250" i="3"/>
  <c r="R250" i="3"/>
  <c r="Q250" i="3"/>
  <c r="AA249" i="3"/>
  <c r="Z249" i="3"/>
  <c r="Y249" i="3"/>
  <c r="X249" i="3"/>
  <c r="W249" i="3"/>
  <c r="V249" i="3"/>
  <c r="U249" i="3"/>
  <c r="R249" i="3"/>
  <c r="Q249" i="3"/>
  <c r="AA248" i="3"/>
  <c r="Z248" i="3"/>
  <c r="Y248" i="3"/>
  <c r="X248" i="3"/>
  <c r="W248" i="3"/>
  <c r="V248" i="3"/>
  <c r="U248" i="3"/>
  <c r="R248" i="3"/>
  <c r="Q248" i="3"/>
  <c r="AA247" i="3"/>
  <c r="Z247" i="3"/>
  <c r="Y247" i="3"/>
  <c r="X247" i="3"/>
  <c r="W247" i="3"/>
  <c r="V247" i="3"/>
  <c r="U247" i="3"/>
  <c r="R247" i="3"/>
  <c r="Q247" i="3"/>
  <c r="AA246" i="3"/>
  <c r="Z246" i="3"/>
  <c r="Y246" i="3"/>
  <c r="X246" i="3"/>
  <c r="W246" i="3"/>
  <c r="V246" i="3"/>
  <c r="U246" i="3"/>
  <c r="R246" i="3"/>
  <c r="Q246" i="3"/>
  <c r="AA245" i="3"/>
  <c r="Z245" i="3"/>
  <c r="Y245" i="3"/>
  <c r="X245" i="3"/>
  <c r="W245" i="3"/>
  <c r="V245" i="3"/>
  <c r="U245" i="3"/>
  <c r="R245" i="3"/>
  <c r="Q245" i="3"/>
  <c r="AA244" i="3"/>
  <c r="Z244" i="3"/>
  <c r="Y244" i="3"/>
  <c r="X244" i="3"/>
  <c r="W244" i="3"/>
  <c r="V244" i="3"/>
  <c r="U244" i="3"/>
  <c r="R244" i="3"/>
  <c r="Q244" i="3"/>
  <c r="AA243" i="3"/>
  <c r="Z243" i="3"/>
  <c r="Y243" i="3"/>
  <c r="X243" i="3"/>
  <c r="W243" i="3"/>
  <c r="V243" i="3"/>
  <c r="U243" i="3"/>
  <c r="R243" i="3"/>
  <c r="Q243" i="3"/>
  <c r="AA242" i="3"/>
  <c r="Z242" i="3"/>
  <c r="Y242" i="3"/>
  <c r="X242" i="3"/>
  <c r="W242" i="3"/>
  <c r="V242" i="3"/>
  <c r="U242" i="3"/>
  <c r="R242" i="3"/>
  <c r="Q242" i="3"/>
  <c r="AA241" i="3"/>
  <c r="Z241" i="3"/>
  <c r="Y241" i="3"/>
  <c r="X241" i="3"/>
  <c r="W241" i="3"/>
  <c r="V241" i="3"/>
  <c r="U241" i="3"/>
  <c r="R241" i="3"/>
  <c r="Q241" i="3"/>
  <c r="AA240" i="3"/>
  <c r="Z240" i="3"/>
  <c r="Y240" i="3"/>
  <c r="X240" i="3"/>
  <c r="W240" i="3"/>
  <c r="V240" i="3"/>
  <c r="U240" i="3"/>
  <c r="R240" i="3"/>
  <c r="Q240" i="3"/>
  <c r="AA239" i="3"/>
  <c r="Z239" i="3"/>
  <c r="Y239" i="3"/>
  <c r="X239" i="3"/>
  <c r="W239" i="3"/>
  <c r="V239" i="3"/>
  <c r="U239" i="3"/>
  <c r="R239" i="3"/>
  <c r="Q239" i="3"/>
  <c r="AA238" i="3"/>
  <c r="Z238" i="3"/>
  <c r="Y238" i="3"/>
  <c r="X238" i="3"/>
  <c r="W238" i="3"/>
  <c r="V238" i="3"/>
  <c r="U238" i="3"/>
  <c r="R238" i="3"/>
  <c r="Q238" i="3"/>
  <c r="AA237" i="3"/>
  <c r="Z237" i="3"/>
  <c r="Y237" i="3"/>
  <c r="X237" i="3"/>
  <c r="W237" i="3"/>
  <c r="V237" i="3"/>
  <c r="U237" i="3"/>
  <c r="R237" i="3"/>
  <c r="Q237" i="3"/>
  <c r="AA236" i="3"/>
  <c r="Z236" i="3"/>
  <c r="Y236" i="3"/>
  <c r="X236" i="3"/>
  <c r="W236" i="3"/>
  <c r="V236" i="3"/>
  <c r="U236" i="3"/>
  <c r="R236" i="3"/>
  <c r="Q236" i="3"/>
  <c r="AA235" i="3"/>
  <c r="Z235" i="3"/>
  <c r="Y235" i="3"/>
  <c r="X235" i="3"/>
  <c r="W235" i="3"/>
  <c r="V235" i="3"/>
  <c r="U235" i="3"/>
  <c r="R235" i="3"/>
  <c r="Q235" i="3"/>
  <c r="AA234" i="3"/>
  <c r="Z234" i="3"/>
  <c r="Y234" i="3"/>
  <c r="X234" i="3"/>
  <c r="W234" i="3"/>
  <c r="V234" i="3"/>
  <c r="U234" i="3"/>
  <c r="R234" i="3"/>
  <c r="Q234" i="3"/>
  <c r="AA233" i="3"/>
  <c r="Z233" i="3"/>
  <c r="Y233" i="3"/>
  <c r="X233" i="3"/>
  <c r="W233" i="3"/>
  <c r="V233" i="3"/>
  <c r="U233" i="3"/>
  <c r="R233" i="3"/>
  <c r="Q233" i="3"/>
  <c r="AA232" i="3"/>
  <c r="Z232" i="3"/>
  <c r="Y232" i="3"/>
  <c r="X232" i="3"/>
  <c r="W232" i="3"/>
  <c r="V232" i="3"/>
  <c r="U232" i="3"/>
  <c r="R232" i="3"/>
  <c r="Q232" i="3"/>
  <c r="AA231" i="3"/>
  <c r="Z231" i="3"/>
  <c r="Y231" i="3"/>
  <c r="X231" i="3"/>
  <c r="W231" i="3"/>
  <c r="V231" i="3"/>
  <c r="U231" i="3"/>
  <c r="R231" i="3"/>
  <c r="Q231" i="3"/>
  <c r="AA230" i="3"/>
  <c r="Z230" i="3"/>
  <c r="Y230" i="3"/>
  <c r="X230" i="3"/>
  <c r="W230" i="3"/>
  <c r="V230" i="3"/>
  <c r="U230" i="3"/>
  <c r="R230" i="3"/>
  <c r="Q230" i="3"/>
  <c r="AA229" i="3"/>
  <c r="Z229" i="3"/>
  <c r="Y229" i="3"/>
  <c r="X229" i="3"/>
  <c r="W229" i="3"/>
  <c r="V229" i="3"/>
  <c r="U229" i="3"/>
  <c r="R229" i="3"/>
  <c r="Q229" i="3"/>
  <c r="AA228" i="3"/>
  <c r="Z228" i="3"/>
  <c r="Y228" i="3"/>
  <c r="X228" i="3"/>
  <c r="W228" i="3"/>
  <c r="V228" i="3"/>
  <c r="U228" i="3"/>
  <c r="R228" i="3"/>
  <c r="Q228" i="3"/>
  <c r="AA227" i="3"/>
  <c r="Z227" i="3"/>
  <c r="Y227" i="3"/>
  <c r="X227" i="3"/>
  <c r="W227" i="3"/>
  <c r="V227" i="3"/>
  <c r="U227" i="3"/>
  <c r="R227" i="3"/>
  <c r="Q227" i="3"/>
  <c r="AA226" i="3"/>
  <c r="Z226" i="3"/>
  <c r="Y226" i="3"/>
  <c r="X226" i="3"/>
  <c r="W226" i="3"/>
  <c r="V226" i="3"/>
  <c r="U226" i="3"/>
  <c r="R226" i="3"/>
  <c r="Q226" i="3"/>
  <c r="AA225" i="3"/>
  <c r="Z225" i="3"/>
  <c r="Y225" i="3"/>
  <c r="X225" i="3"/>
  <c r="W225" i="3"/>
  <c r="V225" i="3"/>
  <c r="U225" i="3"/>
  <c r="R225" i="3"/>
  <c r="Q225" i="3"/>
  <c r="AA224" i="3"/>
  <c r="Z224" i="3"/>
  <c r="Y224" i="3"/>
  <c r="X224" i="3"/>
  <c r="W224" i="3"/>
  <c r="V224" i="3"/>
  <c r="U224" i="3"/>
  <c r="R224" i="3"/>
  <c r="Q224" i="3"/>
  <c r="AA223" i="3"/>
  <c r="Z223" i="3"/>
  <c r="Y223" i="3"/>
  <c r="X223" i="3"/>
  <c r="W223" i="3"/>
  <c r="V223" i="3"/>
  <c r="U223" i="3"/>
  <c r="R223" i="3"/>
  <c r="Q223" i="3"/>
  <c r="AA222" i="3"/>
  <c r="Z222" i="3"/>
  <c r="Y222" i="3"/>
  <c r="X222" i="3"/>
  <c r="W222" i="3"/>
  <c r="V222" i="3"/>
  <c r="U222" i="3"/>
  <c r="R222" i="3"/>
  <c r="Q222" i="3"/>
  <c r="AA221" i="3"/>
  <c r="Z221" i="3"/>
  <c r="Y221" i="3"/>
  <c r="X221" i="3"/>
  <c r="W221" i="3"/>
  <c r="V221" i="3"/>
  <c r="U221" i="3"/>
  <c r="R221" i="3"/>
  <c r="Q221" i="3"/>
  <c r="AA220" i="3"/>
  <c r="Z220" i="3"/>
  <c r="Y220" i="3"/>
  <c r="X220" i="3"/>
  <c r="W220" i="3"/>
  <c r="V220" i="3"/>
  <c r="U220" i="3"/>
  <c r="R220" i="3"/>
  <c r="Q220" i="3"/>
  <c r="AA219" i="3"/>
  <c r="Z219" i="3"/>
  <c r="Y219" i="3"/>
  <c r="X219" i="3"/>
  <c r="W219" i="3"/>
  <c r="V219" i="3"/>
  <c r="U219" i="3"/>
  <c r="R219" i="3"/>
  <c r="Q219" i="3"/>
  <c r="AA218" i="3"/>
  <c r="Z218" i="3"/>
  <c r="Y218" i="3"/>
  <c r="X218" i="3"/>
  <c r="W218" i="3"/>
  <c r="V218" i="3"/>
  <c r="U218" i="3"/>
  <c r="R218" i="3"/>
  <c r="Q218" i="3"/>
  <c r="AA217" i="3"/>
  <c r="Z217" i="3"/>
  <c r="Y217" i="3"/>
  <c r="X217" i="3"/>
  <c r="W217" i="3"/>
  <c r="V217" i="3"/>
  <c r="U217" i="3"/>
  <c r="R217" i="3"/>
  <c r="Q217" i="3"/>
  <c r="AA216" i="3"/>
  <c r="Z216" i="3"/>
  <c r="Y216" i="3"/>
  <c r="X216" i="3"/>
  <c r="W216" i="3"/>
  <c r="V216" i="3"/>
  <c r="U216" i="3"/>
  <c r="R216" i="3"/>
  <c r="Q216" i="3"/>
  <c r="AA215" i="3"/>
  <c r="Z215" i="3"/>
  <c r="Y215" i="3"/>
  <c r="X215" i="3"/>
  <c r="W215" i="3"/>
  <c r="V215" i="3"/>
  <c r="U215" i="3"/>
  <c r="R215" i="3"/>
  <c r="Q215" i="3"/>
  <c r="AA214" i="3"/>
  <c r="Z214" i="3"/>
  <c r="Y214" i="3"/>
  <c r="X214" i="3"/>
  <c r="W214" i="3"/>
  <c r="V214" i="3"/>
  <c r="U214" i="3"/>
  <c r="R214" i="3"/>
  <c r="Q214" i="3"/>
  <c r="AA213" i="3"/>
  <c r="Z213" i="3"/>
  <c r="Y213" i="3"/>
  <c r="X213" i="3"/>
  <c r="W213" i="3"/>
  <c r="V213" i="3"/>
  <c r="U213" i="3"/>
  <c r="R213" i="3"/>
  <c r="Q213" i="3"/>
  <c r="AA212" i="3"/>
  <c r="Z212" i="3"/>
  <c r="Y212" i="3"/>
  <c r="X212" i="3"/>
  <c r="W212" i="3"/>
  <c r="V212" i="3"/>
  <c r="U212" i="3"/>
  <c r="R212" i="3"/>
  <c r="Q212" i="3"/>
  <c r="AA211" i="3"/>
  <c r="Z211" i="3"/>
  <c r="Y211" i="3"/>
  <c r="X211" i="3"/>
  <c r="W211" i="3"/>
  <c r="V211" i="3"/>
  <c r="U211" i="3"/>
  <c r="R211" i="3"/>
  <c r="Q211" i="3"/>
  <c r="AA210" i="3"/>
  <c r="Z210" i="3"/>
  <c r="Y210" i="3"/>
  <c r="X210" i="3"/>
  <c r="W210" i="3"/>
  <c r="V210" i="3"/>
  <c r="U210" i="3"/>
  <c r="R210" i="3"/>
  <c r="Q210" i="3"/>
  <c r="AA209" i="3"/>
  <c r="Z209" i="3"/>
  <c r="Y209" i="3"/>
  <c r="X209" i="3"/>
  <c r="W209" i="3"/>
  <c r="V209" i="3"/>
  <c r="U209" i="3"/>
  <c r="R209" i="3"/>
  <c r="Q209" i="3"/>
  <c r="AA208" i="3"/>
  <c r="Z208" i="3"/>
  <c r="Y208" i="3"/>
  <c r="X208" i="3"/>
  <c r="W208" i="3"/>
  <c r="V208" i="3"/>
  <c r="U208" i="3"/>
  <c r="R208" i="3"/>
  <c r="Q208" i="3"/>
  <c r="AA207" i="3"/>
  <c r="Z207" i="3"/>
  <c r="Y207" i="3"/>
  <c r="X207" i="3"/>
  <c r="W207" i="3"/>
  <c r="V207" i="3"/>
  <c r="U207" i="3"/>
  <c r="R207" i="3"/>
  <c r="Q207" i="3"/>
  <c r="AA206" i="3"/>
  <c r="Z206" i="3"/>
  <c r="Y206" i="3"/>
  <c r="X206" i="3"/>
  <c r="W206" i="3"/>
  <c r="V206" i="3"/>
  <c r="U206" i="3"/>
  <c r="R206" i="3"/>
  <c r="Q206" i="3"/>
  <c r="AA205" i="3"/>
  <c r="Z205" i="3"/>
  <c r="Y205" i="3"/>
  <c r="X205" i="3"/>
  <c r="W205" i="3"/>
  <c r="V205" i="3"/>
  <c r="U205" i="3"/>
  <c r="R205" i="3"/>
  <c r="Q205" i="3"/>
  <c r="AA204" i="3"/>
  <c r="Z204" i="3"/>
  <c r="Y204" i="3"/>
  <c r="X204" i="3"/>
  <c r="W204" i="3"/>
  <c r="V204" i="3"/>
  <c r="U204" i="3"/>
  <c r="R204" i="3"/>
  <c r="Q204" i="3"/>
  <c r="AA203" i="3"/>
  <c r="Z203" i="3"/>
  <c r="Y203" i="3"/>
  <c r="X203" i="3"/>
  <c r="W203" i="3"/>
  <c r="V203" i="3"/>
  <c r="U203" i="3"/>
  <c r="R203" i="3"/>
  <c r="Q203" i="3"/>
  <c r="AA202" i="3"/>
  <c r="Z202" i="3"/>
  <c r="Y202" i="3"/>
  <c r="X202" i="3"/>
  <c r="W202" i="3"/>
  <c r="V202" i="3"/>
  <c r="U202" i="3"/>
  <c r="R202" i="3"/>
  <c r="Q202" i="3"/>
  <c r="AA201" i="3"/>
  <c r="Z201" i="3"/>
  <c r="Y201" i="3"/>
  <c r="X201" i="3"/>
  <c r="W201" i="3"/>
  <c r="V201" i="3"/>
  <c r="U201" i="3"/>
  <c r="R201" i="3"/>
  <c r="Q201" i="3"/>
  <c r="AA200" i="3"/>
  <c r="Z200" i="3"/>
  <c r="Y200" i="3"/>
  <c r="X200" i="3"/>
  <c r="W200" i="3"/>
  <c r="V200" i="3"/>
  <c r="U200" i="3"/>
  <c r="R200" i="3"/>
  <c r="Q200" i="3"/>
  <c r="AA199" i="3"/>
  <c r="Z199" i="3"/>
  <c r="Y199" i="3"/>
  <c r="X199" i="3"/>
  <c r="W199" i="3"/>
  <c r="V199" i="3"/>
  <c r="U199" i="3"/>
  <c r="R199" i="3"/>
  <c r="Q199" i="3"/>
  <c r="AA198" i="3"/>
  <c r="Z198" i="3"/>
  <c r="Y198" i="3"/>
  <c r="X198" i="3"/>
  <c r="W198" i="3"/>
  <c r="V198" i="3"/>
  <c r="U198" i="3"/>
  <c r="R198" i="3"/>
  <c r="Q198" i="3"/>
  <c r="AA197" i="3"/>
  <c r="Z197" i="3"/>
  <c r="Y197" i="3"/>
  <c r="X197" i="3"/>
  <c r="W197" i="3"/>
  <c r="V197" i="3"/>
  <c r="U197" i="3"/>
  <c r="R197" i="3"/>
  <c r="Q197" i="3"/>
  <c r="AA196" i="3"/>
  <c r="Z196" i="3"/>
  <c r="Y196" i="3"/>
  <c r="X196" i="3"/>
  <c r="W196" i="3"/>
  <c r="V196" i="3"/>
  <c r="U196" i="3"/>
  <c r="R196" i="3"/>
  <c r="Q196" i="3"/>
  <c r="AA195" i="3"/>
  <c r="Z195" i="3"/>
  <c r="Y195" i="3"/>
  <c r="X195" i="3"/>
  <c r="W195" i="3"/>
  <c r="V195" i="3"/>
  <c r="U195" i="3"/>
  <c r="R195" i="3"/>
  <c r="Q195" i="3"/>
  <c r="AA194" i="3"/>
  <c r="Z194" i="3"/>
  <c r="Y194" i="3"/>
  <c r="X194" i="3"/>
  <c r="W194" i="3"/>
  <c r="V194" i="3"/>
  <c r="U194" i="3"/>
  <c r="R194" i="3"/>
  <c r="Q194" i="3"/>
  <c r="AA193" i="3"/>
  <c r="Z193" i="3"/>
  <c r="Y193" i="3"/>
  <c r="X193" i="3"/>
  <c r="W193" i="3"/>
  <c r="V193" i="3"/>
  <c r="U193" i="3"/>
  <c r="R193" i="3"/>
  <c r="Q193" i="3"/>
  <c r="AA192" i="3"/>
  <c r="Z192" i="3"/>
  <c r="Y192" i="3"/>
  <c r="X192" i="3"/>
  <c r="W192" i="3"/>
  <c r="V192" i="3"/>
  <c r="U192" i="3"/>
  <c r="R192" i="3"/>
  <c r="Q192" i="3"/>
  <c r="AA191" i="3"/>
  <c r="Z191" i="3"/>
  <c r="Y191" i="3"/>
  <c r="X191" i="3"/>
  <c r="W191" i="3"/>
  <c r="V191" i="3"/>
  <c r="U191" i="3"/>
  <c r="R191" i="3"/>
  <c r="Q191" i="3"/>
  <c r="AA190" i="3"/>
  <c r="Z190" i="3"/>
  <c r="Y190" i="3"/>
  <c r="X190" i="3"/>
  <c r="W190" i="3"/>
  <c r="V190" i="3"/>
  <c r="U190" i="3"/>
  <c r="R190" i="3"/>
  <c r="Q190" i="3"/>
  <c r="AA189" i="3"/>
  <c r="Z189" i="3"/>
  <c r="Y189" i="3"/>
  <c r="X189" i="3"/>
  <c r="W189" i="3"/>
  <c r="V189" i="3"/>
  <c r="U189" i="3"/>
  <c r="R189" i="3"/>
  <c r="Q189" i="3"/>
  <c r="AA188" i="3"/>
  <c r="Z188" i="3"/>
  <c r="Y188" i="3"/>
  <c r="X188" i="3"/>
  <c r="W188" i="3"/>
  <c r="V188" i="3"/>
  <c r="U188" i="3"/>
  <c r="R188" i="3"/>
  <c r="Q188" i="3"/>
  <c r="AA187" i="3"/>
  <c r="Z187" i="3"/>
  <c r="Y187" i="3"/>
  <c r="X187" i="3"/>
  <c r="W187" i="3"/>
  <c r="V187" i="3"/>
  <c r="U187" i="3"/>
  <c r="R187" i="3"/>
  <c r="Q187" i="3"/>
  <c r="AA186" i="3"/>
  <c r="Z186" i="3"/>
  <c r="Y186" i="3"/>
  <c r="X186" i="3"/>
  <c r="W186" i="3"/>
  <c r="V186" i="3"/>
  <c r="U186" i="3"/>
  <c r="R186" i="3"/>
  <c r="Q186" i="3"/>
  <c r="AA185" i="3"/>
  <c r="Z185" i="3"/>
  <c r="Y185" i="3"/>
  <c r="X185" i="3"/>
  <c r="W185" i="3"/>
  <c r="V185" i="3"/>
  <c r="U185" i="3"/>
  <c r="R185" i="3"/>
  <c r="Q185" i="3"/>
  <c r="AA184" i="3"/>
  <c r="Z184" i="3"/>
  <c r="Y184" i="3"/>
  <c r="X184" i="3"/>
  <c r="W184" i="3"/>
  <c r="V184" i="3"/>
  <c r="U184" i="3"/>
  <c r="R184" i="3"/>
  <c r="Q184" i="3"/>
  <c r="AA183" i="3"/>
  <c r="Z183" i="3"/>
  <c r="Y183" i="3"/>
  <c r="X183" i="3"/>
  <c r="W183" i="3"/>
  <c r="V183" i="3"/>
  <c r="U183" i="3"/>
  <c r="R183" i="3"/>
  <c r="Q183" i="3"/>
  <c r="AA182" i="3"/>
  <c r="Z182" i="3"/>
  <c r="Y182" i="3"/>
  <c r="X182" i="3"/>
  <c r="W182" i="3"/>
  <c r="V182" i="3"/>
  <c r="U182" i="3"/>
  <c r="R182" i="3"/>
  <c r="Q182" i="3"/>
  <c r="AA181" i="3"/>
  <c r="Z181" i="3"/>
  <c r="Y181" i="3"/>
  <c r="X181" i="3"/>
  <c r="W181" i="3"/>
  <c r="V181" i="3"/>
  <c r="U181" i="3"/>
  <c r="R181" i="3"/>
  <c r="Q181" i="3"/>
  <c r="AA180" i="3"/>
  <c r="Z180" i="3"/>
  <c r="Y180" i="3"/>
  <c r="X180" i="3"/>
  <c r="W180" i="3"/>
  <c r="V180" i="3"/>
  <c r="U180" i="3"/>
  <c r="R180" i="3"/>
  <c r="Q180" i="3"/>
  <c r="AA179" i="3"/>
  <c r="Z179" i="3"/>
  <c r="Y179" i="3"/>
  <c r="X179" i="3"/>
  <c r="W179" i="3"/>
  <c r="V179" i="3"/>
  <c r="U179" i="3"/>
  <c r="R179" i="3"/>
  <c r="Q179" i="3"/>
  <c r="AA178" i="3"/>
  <c r="Z178" i="3"/>
  <c r="Y178" i="3"/>
  <c r="X178" i="3"/>
  <c r="W178" i="3"/>
  <c r="V178" i="3"/>
  <c r="U178" i="3"/>
  <c r="R178" i="3"/>
  <c r="Q178" i="3"/>
  <c r="AA177" i="3"/>
  <c r="Z177" i="3"/>
  <c r="Y177" i="3"/>
  <c r="X177" i="3"/>
  <c r="W177" i="3"/>
  <c r="V177" i="3"/>
  <c r="U177" i="3"/>
  <c r="R177" i="3"/>
  <c r="Q177" i="3"/>
  <c r="AA176" i="3"/>
  <c r="Z176" i="3"/>
  <c r="Y176" i="3"/>
  <c r="X176" i="3"/>
  <c r="W176" i="3"/>
  <c r="V176" i="3"/>
  <c r="U176" i="3"/>
  <c r="R176" i="3"/>
  <c r="Q176" i="3"/>
  <c r="AA175" i="3"/>
  <c r="Z175" i="3"/>
  <c r="Y175" i="3"/>
  <c r="X175" i="3"/>
  <c r="W175" i="3"/>
  <c r="V175" i="3"/>
  <c r="U175" i="3"/>
  <c r="R175" i="3"/>
  <c r="Q175" i="3"/>
  <c r="AA174" i="3"/>
  <c r="Z174" i="3"/>
  <c r="Y174" i="3"/>
  <c r="X174" i="3"/>
  <c r="W174" i="3"/>
  <c r="V174" i="3"/>
  <c r="U174" i="3"/>
  <c r="R174" i="3"/>
  <c r="Q174" i="3"/>
  <c r="AA173" i="3"/>
  <c r="Z173" i="3"/>
  <c r="Y173" i="3"/>
  <c r="X173" i="3"/>
  <c r="W173" i="3"/>
  <c r="V173" i="3"/>
  <c r="U173" i="3"/>
  <c r="R173" i="3"/>
  <c r="Q173" i="3"/>
  <c r="AA172" i="3"/>
  <c r="Z172" i="3"/>
  <c r="Y172" i="3"/>
  <c r="X172" i="3"/>
  <c r="W172" i="3"/>
  <c r="V172" i="3"/>
  <c r="U172" i="3"/>
  <c r="R172" i="3"/>
  <c r="Q172" i="3"/>
  <c r="AA171" i="3"/>
  <c r="Z171" i="3"/>
  <c r="Y171" i="3"/>
  <c r="X171" i="3"/>
  <c r="W171" i="3"/>
  <c r="V171" i="3"/>
  <c r="U171" i="3"/>
  <c r="R171" i="3"/>
  <c r="Q171" i="3"/>
  <c r="AA170" i="3"/>
  <c r="Z170" i="3"/>
  <c r="Y170" i="3"/>
  <c r="X170" i="3"/>
  <c r="W170" i="3"/>
  <c r="V170" i="3"/>
  <c r="U170" i="3"/>
  <c r="R170" i="3"/>
  <c r="Q170" i="3"/>
  <c r="AA169" i="3"/>
  <c r="Z169" i="3"/>
  <c r="Y169" i="3"/>
  <c r="X169" i="3"/>
  <c r="W169" i="3"/>
  <c r="V169" i="3"/>
  <c r="U169" i="3"/>
  <c r="R169" i="3"/>
  <c r="Q169" i="3"/>
  <c r="AA168" i="3"/>
  <c r="Z168" i="3"/>
  <c r="Y168" i="3"/>
  <c r="X168" i="3"/>
  <c r="W168" i="3"/>
  <c r="V168" i="3"/>
  <c r="U168" i="3"/>
  <c r="R168" i="3"/>
  <c r="Q168" i="3"/>
  <c r="AA167" i="3"/>
  <c r="Z167" i="3"/>
  <c r="Y167" i="3"/>
  <c r="X167" i="3"/>
  <c r="W167" i="3"/>
  <c r="V167" i="3"/>
  <c r="U167" i="3"/>
  <c r="R167" i="3"/>
  <c r="Q167" i="3"/>
  <c r="AA166" i="3"/>
  <c r="Z166" i="3"/>
  <c r="Y166" i="3"/>
  <c r="X166" i="3"/>
  <c r="W166" i="3"/>
  <c r="V166" i="3"/>
  <c r="U166" i="3"/>
  <c r="R166" i="3"/>
  <c r="Q166" i="3"/>
  <c r="AA165" i="3"/>
  <c r="Z165" i="3"/>
  <c r="Y165" i="3"/>
  <c r="X165" i="3"/>
  <c r="W165" i="3"/>
  <c r="V165" i="3"/>
  <c r="U165" i="3"/>
  <c r="R165" i="3"/>
  <c r="Q165" i="3"/>
  <c r="AA164" i="3"/>
  <c r="Z164" i="3"/>
  <c r="Y164" i="3"/>
  <c r="X164" i="3"/>
  <c r="W164" i="3"/>
  <c r="V164" i="3"/>
  <c r="U164" i="3"/>
  <c r="R164" i="3"/>
  <c r="Q164" i="3"/>
  <c r="AA163" i="3"/>
  <c r="Z163" i="3"/>
  <c r="Y163" i="3"/>
  <c r="X163" i="3"/>
  <c r="W163" i="3"/>
  <c r="V163" i="3"/>
  <c r="U163" i="3"/>
  <c r="R163" i="3"/>
  <c r="Q163" i="3"/>
  <c r="AA162" i="3"/>
  <c r="Z162" i="3"/>
  <c r="Y162" i="3"/>
  <c r="X162" i="3"/>
  <c r="W162" i="3"/>
  <c r="V162" i="3"/>
  <c r="U162" i="3"/>
  <c r="R162" i="3"/>
  <c r="Q162" i="3"/>
  <c r="AA161" i="3"/>
  <c r="Z161" i="3"/>
  <c r="Y161" i="3"/>
  <c r="X161" i="3"/>
  <c r="W161" i="3"/>
  <c r="V161" i="3"/>
  <c r="U161" i="3"/>
  <c r="R161" i="3"/>
  <c r="Q161" i="3"/>
  <c r="AA160" i="3"/>
  <c r="Z160" i="3"/>
  <c r="Y160" i="3"/>
  <c r="X160" i="3"/>
  <c r="W160" i="3"/>
  <c r="V160" i="3"/>
  <c r="U160" i="3"/>
  <c r="R160" i="3"/>
  <c r="Q160" i="3"/>
  <c r="AA159" i="3"/>
  <c r="Z159" i="3"/>
  <c r="Y159" i="3"/>
  <c r="X159" i="3"/>
  <c r="W159" i="3"/>
  <c r="V159" i="3"/>
  <c r="U159" i="3"/>
  <c r="R159" i="3"/>
  <c r="Q159" i="3"/>
  <c r="AA158" i="3"/>
  <c r="Z158" i="3"/>
  <c r="Y158" i="3"/>
  <c r="X158" i="3"/>
  <c r="W158" i="3"/>
  <c r="V158" i="3"/>
  <c r="U158" i="3"/>
  <c r="R158" i="3"/>
  <c r="Q158" i="3"/>
  <c r="AA157" i="3"/>
  <c r="Z157" i="3"/>
  <c r="Y157" i="3"/>
  <c r="X157" i="3"/>
  <c r="W157" i="3"/>
  <c r="V157" i="3"/>
  <c r="U157" i="3"/>
  <c r="R157" i="3"/>
  <c r="Q157" i="3"/>
  <c r="AA156" i="3"/>
  <c r="Z156" i="3"/>
  <c r="Y156" i="3"/>
  <c r="X156" i="3"/>
  <c r="W156" i="3"/>
  <c r="V156" i="3"/>
  <c r="U156" i="3"/>
  <c r="R156" i="3"/>
  <c r="Q156" i="3"/>
  <c r="AA155" i="3"/>
  <c r="Z155" i="3"/>
  <c r="Y155" i="3"/>
  <c r="X155" i="3"/>
  <c r="W155" i="3"/>
  <c r="V155" i="3"/>
  <c r="U155" i="3"/>
  <c r="R155" i="3"/>
  <c r="Q155" i="3"/>
  <c r="AA154" i="3"/>
  <c r="Z154" i="3"/>
  <c r="Y154" i="3"/>
  <c r="X154" i="3"/>
  <c r="W154" i="3"/>
  <c r="V154" i="3"/>
  <c r="U154" i="3"/>
  <c r="R154" i="3"/>
  <c r="Q154" i="3"/>
  <c r="AA153" i="3"/>
  <c r="Z153" i="3"/>
  <c r="Y153" i="3"/>
  <c r="X153" i="3"/>
  <c r="W153" i="3"/>
  <c r="V153" i="3"/>
  <c r="U153" i="3"/>
  <c r="R153" i="3"/>
  <c r="Q153" i="3"/>
  <c r="AA152" i="3"/>
  <c r="Z152" i="3"/>
  <c r="Y152" i="3"/>
  <c r="X152" i="3"/>
  <c r="W152" i="3"/>
  <c r="V152" i="3"/>
  <c r="U152" i="3"/>
  <c r="R152" i="3"/>
  <c r="Q152" i="3"/>
  <c r="AA151" i="3"/>
  <c r="Z151" i="3"/>
  <c r="Y151" i="3"/>
  <c r="X151" i="3"/>
  <c r="W151" i="3"/>
  <c r="V151" i="3"/>
  <c r="U151" i="3"/>
  <c r="R151" i="3"/>
  <c r="Q151" i="3"/>
  <c r="AA150" i="3"/>
  <c r="Z150" i="3"/>
  <c r="Y150" i="3"/>
  <c r="X150" i="3"/>
  <c r="W150" i="3"/>
  <c r="V150" i="3"/>
  <c r="U150" i="3"/>
  <c r="R150" i="3"/>
  <c r="Q150" i="3"/>
  <c r="AA149" i="3"/>
  <c r="Z149" i="3"/>
  <c r="Y149" i="3"/>
  <c r="X149" i="3"/>
  <c r="W149" i="3"/>
  <c r="V149" i="3"/>
  <c r="U149" i="3"/>
  <c r="R149" i="3"/>
  <c r="Q149" i="3"/>
  <c r="AA148" i="3"/>
  <c r="Z148" i="3"/>
  <c r="Y148" i="3"/>
  <c r="X148" i="3"/>
  <c r="W148" i="3"/>
  <c r="V148" i="3"/>
  <c r="U148" i="3"/>
  <c r="R148" i="3"/>
  <c r="Q148" i="3"/>
  <c r="AA147" i="3"/>
  <c r="Z147" i="3"/>
  <c r="Y147" i="3"/>
  <c r="X147" i="3"/>
  <c r="W147" i="3"/>
  <c r="V147" i="3"/>
  <c r="U147" i="3"/>
  <c r="R147" i="3"/>
  <c r="Q147" i="3"/>
  <c r="AA146" i="3"/>
  <c r="Z146" i="3"/>
  <c r="Y146" i="3"/>
  <c r="X146" i="3"/>
  <c r="W146" i="3"/>
  <c r="V146" i="3"/>
  <c r="U146" i="3"/>
  <c r="R146" i="3"/>
  <c r="Q146" i="3"/>
  <c r="AA145" i="3"/>
  <c r="Z145" i="3"/>
  <c r="Y145" i="3"/>
  <c r="X145" i="3"/>
  <c r="W145" i="3"/>
  <c r="V145" i="3"/>
  <c r="U145" i="3"/>
  <c r="R145" i="3"/>
  <c r="Q145" i="3"/>
  <c r="AA144" i="3"/>
  <c r="Z144" i="3"/>
  <c r="Y144" i="3"/>
  <c r="X144" i="3"/>
  <c r="W144" i="3"/>
  <c r="V144" i="3"/>
  <c r="U144" i="3"/>
  <c r="R144" i="3"/>
  <c r="Q144" i="3"/>
  <c r="AA143" i="3"/>
  <c r="Z143" i="3"/>
  <c r="Y143" i="3"/>
  <c r="X143" i="3"/>
  <c r="W143" i="3"/>
  <c r="V143" i="3"/>
  <c r="U143" i="3"/>
  <c r="R143" i="3"/>
  <c r="Q143" i="3"/>
  <c r="AA142" i="3"/>
  <c r="Z142" i="3"/>
  <c r="Y142" i="3"/>
  <c r="X142" i="3"/>
  <c r="W142" i="3"/>
  <c r="V142" i="3"/>
  <c r="U142" i="3"/>
  <c r="R142" i="3"/>
  <c r="Q142" i="3"/>
  <c r="AA141" i="3"/>
  <c r="Z141" i="3"/>
  <c r="Y141" i="3"/>
  <c r="X141" i="3"/>
  <c r="W141" i="3"/>
  <c r="V141" i="3"/>
  <c r="U141" i="3"/>
  <c r="R141" i="3"/>
  <c r="Q141" i="3"/>
  <c r="AA140" i="3"/>
  <c r="Z140" i="3"/>
  <c r="Y140" i="3"/>
  <c r="X140" i="3"/>
  <c r="W140" i="3"/>
  <c r="V140" i="3"/>
  <c r="U140" i="3"/>
  <c r="R140" i="3"/>
  <c r="Q140" i="3"/>
  <c r="AA139" i="3"/>
  <c r="Z139" i="3"/>
  <c r="Y139" i="3"/>
  <c r="X139" i="3"/>
  <c r="W139" i="3"/>
  <c r="V139" i="3"/>
  <c r="U139" i="3"/>
  <c r="R139" i="3"/>
  <c r="Q139" i="3"/>
  <c r="AA138" i="3"/>
  <c r="Z138" i="3"/>
  <c r="Y138" i="3"/>
  <c r="X138" i="3"/>
  <c r="W138" i="3"/>
  <c r="V138" i="3"/>
  <c r="U138" i="3"/>
  <c r="R138" i="3"/>
  <c r="Q138" i="3"/>
  <c r="AA137" i="3"/>
  <c r="Z137" i="3"/>
  <c r="Y137" i="3"/>
  <c r="X137" i="3"/>
  <c r="W137" i="3"/>
  <c r="V137" i="3"/>
  <c r="U137" i="3"/>
  <c r="R137" i="3"/>
  <c r="Q137" i="3"/>
  <c r="AA136" i="3"/>
  <c r="Z136" i="3"/>
  <c r="Y136" i="3"/>
  <c r="X136" i="3"/>
  <c r="W136" i="3"/>
  <c r="V136" i="3"/>
  <c r="U136" i="3"/>
  <c r="R136" i="3"/>
  <c r="Q136" i="3"/>
  <c r="AA135" i="3"/>
  <c r="Z135" i="3"/>
  <c r="Y135" i="3"/>
  <c r="X135" i="3"/>
  <c r="W135" i="3"/>
  <c r="V135" i="3"/>
  <c r="U135" i="3"/>
  <c r="R135" i="3"/>
  <c r="Q135" i="3"/>
  <c r="AA134" i="3"/>
  <c r="Z134" i="3"/>
  <c r="Y134" i="3"/>
  <c r="X134" i="3"/>
  <c r="W134" i="3"/>
  <c r="V134" i="3"/>
  <c r="U134" i="3"/>
  <c r="R134" i="3"/>
  <c r="Q134" i="3"/>
  <c r="AA133" i="3"/>
  <c r="Z133" i="3"/>
  <c r="Y133" i="3"/>
  <c r="X133" i="3"/>
  <c r="W133" i="3"/>
  <c r="V133" i="3"/>
  <c r="U133" i="3"/>
  <c r="R133" i="3"/>
  <c r="Q133" i="3"/>
  <c r="AA132" i="3"/>
  <c r="Z132" i="3"/>
  <c r="Y132" i="3"/>
  <c r="X132" i="3"/>
  <c r="W132" i="3"/>
  <c r="V132" i="3"/>
  <c r="U132" i="3"/>
  <c r="R132" i="3"/>
  <c r="Q132" i="3"/>
  <c r="AA131" i="3"/>
  <c r="Z131" i="3"/>
  <c r="Y131" i="3"/>
  <c r="X131" i="3"/>
  <c r="W131" i="3"/>
  <c r="V131" i="3"/>
  <c r="U131" i="3"/>
  <c r="R131" i="3"/>
  <c r="Q131" i="3"/>
  <c r="AA130" i="3"/>
  <c r="Z130" i="3"/>
  <c r="Y130" i="3"/>
  <c r="X130" i="3"/>
  <c r="W130" i="3"/>
  <c r="V130" i="3"/>
  <c r="U130" i="3"/>
  <c r="R130" i="3"/>
  <c r="Q130" i="3"/>
  <c r="AA129" i="3"/>
  <c r="Z129" i="3"/>
  <c r="Y129" i="3"/>
  <c r="X129" i="3"/>
  <c r="W129" i="3"/>
  <c r="V129" i="3"/>
  <c r="U129" i="3"/>
  <c r="R129" i="3"/>
  <c r="Q129" i="3"/>
  <c r="AA128" i="3"/>
  <c r="Z128" i="3"/>
  <c r="Y128" i="3"/>
  <c r="X128" i="3"/>
  <c r="W128" i="3"/>
  <c r="V128" i="3"/>
  <c r="U128" i="3"/>
  <c r="R128" i="3"/>
  <c r="Q128" i="3"/>
  <c r="AA127" i="3"/>
  <c r="Z127" i="3"/>
  <c r="Y127" i="3"/>
  <c r="X127" i="3"/>
  <c r="W127" i="3"/>
  <c r="V127" i="3"/>
  <c r="U127" i="3"/>
  <c r="R127" i="3"/>
  <c r="Q127" i="3"/>
  <c r="AA126" i="3"/>
  <c r="Z126" i="3"/>
  <c r="Y126" i="3"/>
  <c r="X126" i="3"/>
  <c r="W126" i="3"/>
  <c r="V126" i="3"/>
  <c r="U126" i="3"/>
  <c r="R126" i="3"/>
  <c r="Q126" i="3"/>
  <c r="AA125" i="3"/>
  <c r="Z125" i="3"/>
  <c r="Y125" i="3"/>
  <c r="X125" i="3"/>
  <c r="W125" i="3"/>
  <c r="V125" i="3"/>
  <c r="U125" i="3"/>
  <c r="R125" i="3"/>
  <c r="Q125" i="3"/>
  <c r="AA124" i="3"/>
  <c r="Z124" i="3"/>
  <c r="Y124" i="3"/>
  <c r="X124" i="3"/>
  <c r="W124" i="3"/>
  <c r="V124" i="3"/>
  <c r="U124" i="3"/>
  <c r="R124" i="3"/>
  <c r="Q124" i="3"/>
  <c r="AA123" i="3"/>
  <c r="Z123" i="3"/>
  <c r="Y123" i="3"/>
  <c r="X123" i="3"/>
  <c r="W123" i="3"/>
  <c r="V123" i="3"/>
  <c r="U123" i="3"/>
  <c r="R123" i="3"/>
  <c r="Q123" i="3"/>
  <c r="AA122" i="3"/>
  <c r="Z122" i="3"/>
  <c r="Y122" i="3"/>
  <c r="X122" i="3"/>
  <c r="W122" i="3"/>
  <c r="V122" i="3"/>
  <c r="U122" i="3"/>
  <c r="R122" i="3"/>
  <c r="Q122" i="3"/>
  <c r="AA121" i="3"/>
  <c r="Z121" i="3"/>
  <c r="Y121" i="3"/>
  <c r="X121" i="3"/>
  <c r="W121" i="3"/>
  <c r="V121" i="3"/>
  <c r="U121" i="3"/>
  <c r="R121" i="3"/>
  <c r="Q121" i="3"/>
  <c r="AA120" i="3"/>
  <c r="Z120" i="3"/>
  <c r="Y120" i="3"/>
  <c r="X120" i="3"/>
  <c r="W120" i="3"/>
  <c r="V120" i="3"/>
  <c r="U120" i="3"/>
  <c r="R120" i="3"/>
  <c r="Q120" i="3"/>
  <c r="AA119" i="3"/>
  <c r="Z119" i="3"/>
  <c r="Y119" i="3"/>
  <c r="X119" i="3"/>
  <c r="W119" i="3"/>
  <c r="V119" i="3"/>
  <c r="U119" i="3"/>
  <c r="R119" i="3"/>
  <c r="Q119" i="3"/>
  <c r="AA118" i="3"/>
  <c r="Z118" i="3"/>
  <c r="Y118" i="3"/>
  <c r="X118" i="3"/>
  <c r="W118" i="3"/>
  <c r="V118" i="3"/>
  <c r="U118" i="3"/>
  <c r="R118" i="3"/>
  <c r="Q118" i="3"/>
  <c r="AA117" i="3"/>
  <c r="Z117" i="3"/>
  <c r="Y117" i="3"/>
  <c r="X117" i="3"/>
  <c r="W117" i="3"/>
  <c r="V117" i="3"/>
  <c r="U117" i="3"/>
  <c r="R117" i="3"/>
  <c r="Q117" i="3"/>
  <c r="AA116" i="3"/>
  <c r="Z116" i="3"/>
  <c r="Y116" i="3"/>
  <c r="X116" i="3"/>
  <c r="W116" i="3"/>
  <c r="V116" i="3"/>
  <c r="U116" i="3"/>
  <c r="R116" i="3"/>
  <c r="Q116" i="3"/>
  <c r="AA115" i="3"/>
  <c r="Z115" i="3"/>
  <c r="Y115" i="3"/>
  <c r="X115" i="3"/>
  <c r="W115" i="3"/>
  <c r="V115" i="3"/>
  <c r="U115" i="3"/>
  <c r="R115" i="3"/>
  <c r="Q115" i="3"/>
  <c r="AA114" i="3"/>
  <c r="Z114" i="3"/>
  <c r="Y114" i="3"/>
  <c r="X114" i="3"/>
  <c r="W114" i="3"/>
  <c r="V114" i="3"/>
  <c r="U114" i="3"/>
  <c r="R114" i="3"/>
  <c r="Q114" i="3"/>
  <c r="AA113" i="3"/>
  <c r="Z113" i="3"/>
  <c r="Y113" i="3"/>
  <c r="X113" i="3"/>
  <c r="W113" i="3"/>
  <c r="V113" i="3"/>
  <c r="U113" i="3"/>
  <c r="R113" i="3"/>
  <c r="Q113" i="3"/>
  <c r="AA112" i="3"/>
  <c r="Z112" i="3"/>
  <c r="Y112" i="3"/>
  <c r="X112" i="3"/>
  <c r="W112" i="3"/>
  <c r="V112" i="3"/>
  <c r="U112" i="3"/>
  <c r="R112" i="3"/>
  <c r="Q112" i="3"/>
  <c r="AA111" i="3"/>
  <c r="Z111" i="3"/>
  <c r="Y111" i="3"/>
  <c r="X111" i="3"/>
  <c r="W111" i="3"/>
  <c r="V111" i="3"/>
  <c r="U111" i="3"/>
  <c r="R111" i="3"/>
  <c r="Q111" i="3"/>
  <c r="AA110" i="3"/>
  <c r="Z110" i="3"/>
  <c r="Y110" i="3"/>
  <c r="X110" i="3"/>
  <c r="W110" i="3"/>
  <c r="V110" i="3"/>
  <c r="U110" i="3"/>
  <c r="R110" i="3"/>
  <c r="Q110" i="3"/>
  <c r="AA109" i="3"/>
  <c r="Z109" i="3"/>
  <c r="Y109" i="3"/>
  <c r="X109" i="3"/>
  <c r="W109" i="3"/>
  <c r="V109" i="3"/>
  <c r="U109" i="3"/>
  <c r="R109" i="3"/>
  <c r="Q109" i="3"/>
  <c r="AA108" i="3"/>
  <c r="Z108" i="3"/>
  <c r="Y108" i="3"/>
  <c r="X108" i="3"/>
  <c r="W108" i="3"/>
  <c r="V108" i="3"/>
  <c r="U108" i="3"/>
  <c r="R108" i="3"/>
  <c r="Q108" i="3"/>
  <c r="AA107" i="3"/>
  <c r="Z107" i="3"/>
  <c r="Y107" i="3"/>
  <c r="X107" i="3"/>
  <c r="W107" i="3"/>
  <c r="V107" i="3"/>
  <c r="U107" i="3"/>
  <c r="R107" i="3"/>
  <c r="Q107" i="3"/>
  <c r="AA106" i="3"/>
  <c r="Z106" i="3"/>
  <c r="Y106" i="3"/>
  <c r="X106" i="3"/>
  <c r="W106" i="3"/>
  <c r="V106" i="3"/>
  <c r="U106" i="3"/>
  <c r="R106" i="3"/>
  <c r="Q106" i="3"/>
  <c r="AA105" i="3"/>
  <c r="Z105" i="3"/>
  <c r="Y105" i="3"/>
  <c r="X105" i="3"/>
  <c r="W105" i="3"/>
  <c r="V105" i="3"/>
  <c r="U105" i="3"/>
  <c r="R105" i="3"/>
  <c r="Q105" i="3"/>
  <c r="AA104" i="3"/>
  <c r="Z104" i="3"/>
  <c r="Y104" i="3"/>
  <c r="X104" i="3"/>
  <c r="W104" i="3"/>
  <c r="V104" i="3"/>
  <c r="U104" i="3"/>
  <c r="R104" i="3"/>
  <c r="Q104" i="3"/>
  <c r="AA103" i="3"/>
  <c r="Z103" i="3"/>
  <c r="Y103" i="3"/>
  <c r="X103" i="3"/>
  <c r="W103" i="3"/>
  <c r="V103" i="3"/>
  <c r="U103" i="3"/>
  <c r="R103" i="3"/>
  <c r="Q103" i="3"/>
  <c r="AA102" i="3"/>
  <c r="Z102" i="3"/>
  <c r="Y102" i="3"/>
  <c r="X102" i="3"/>
  <c r="W102" i="3"/>
  <c r="V102" i="3"/>
  <c r="U102" i="3"/>
  <c r="R102" i="3"/>
  <c r="Q102" i="3"/>
  <c r="AA101" i="3"/>
  <c r="Z101" i="3"/>
  <c r="Y101" i="3"/>
  <c r="X101" i="3"/>
  <c r="W101" i="3"/>
  <c r="V101" i="3"/>
  <c r="U101" i="3"/>
  <c r="R101" i="3"/>
  <c r="Q101" i="3"/>
  <c r="AA100" i="3"/>
  <c r="Z100" i="3"/>
  <c r="Y100" i="3"/>
  <c r="X100" i="3"/>
  <c r="W100" i="3"/>
  <c r="V100" i="3"/>
  <c r="U100" i="3"/>
  <c r="R100" i="3"/>
  <c r="Q100" i="3"/>
  <c r="AA99" i="3"/>
  <c r="Z99" i="3"/>
  <c r="Y99" i="3"/>
  <c r="X99" i="3"/>
  <c r="W99" i="3"/>
  <c r="V99" i="3"/>
  <c r="U99" i="3"/>
  <c r="R99" i="3"/>
  <c r="Q99" i="3"/>
  <c r="AA98" i="3"/>
  <c r="Z98" i="3"/>
  <c r="Y98" i="3"/>
  <c r="X98" i="3"/>
  <c r="W98" i="3"/>
  <c r="V98" i="3"/>
  <c r="U98" i="3"/>
  <c r="R98" i="3"/>
  <c r="Q98" i="3"/>
  <c r="AA97" i="3"/>
  <c r="Z97" i="3"/>
  <c r="Y97" i="3"/>
  <c r="X97" i="3"/>
  <c r="W97" i="3"/>
  <c r="V97" i="3"/>
  <c r="U97" i="3"/>
  <c r="R97" i="3"/>
  <c r="Q97" i="3"/>
  <c r="AA96" i="3"/>
  <c r="Z96" i="3"/>
  <c r="Y96" i="3"/>
  <c r="X96" i="3"/>
  <c r="W96" i="3"/>
  <c r="V96" i="3"/>
  <c r="U96" i="3"/>
  <c r="R96" i="3"/>
  <c r="Q96" i="3"/>
  <c r="AA95" i="3"/>
  <c r="Z95" i="3"/>
  <c r="Y95" i="3"/>
  <c r="X95" i="3"/>
  <c r="W95" i="3"/>
  <c r="V95" i="3"/>
  <c r="U95" i="3"/>
  <c r="R95" i="3"/>
  <c r="Q95" i="3"/>
  <c r="AA94" i="3"/>
  <c r="Z94" i="3"/>
  <c r="Y94" i="3"/>
  <c r="X94" i="3"/>
  <c r="W94" i="3"/>
  <c r="V94" i="3"/>
  <c r="U94" i="3"/>
  <c r="R94" i="3"/>
  <c r="Q94" i="3"/>
  <c r="AA93" i="3"/>
  <c r="Z93" i="3"/>
  <c r="Y93" i="3"/>
  <c r="X93" i="3"/>
  <c r="W93" i="3"/>
  <c r="V93" i="3"/>
  <c r="U93" i="3"/>
  <c r="R93" i="3"/>
  <c r="Q93" i="3"/>
  <c r="AA92" i="3"/>
  <c r="Z92" i="3"/>
  <c r="Y92" i="3"/>
  <c r="X92" i="3"/>
  <c r="W92" i="3"/>
  <c r="V92" i="3"/>
  <c r="U92" i="3"/>
  <c r="R92" i="3"/>
  <c r="Q92" i="3"/>
  <c r="AA91" i="3"/>
  <c r="Z91" i="3"/>
  <c r="Y91" i="3"/>
  <c r="X91" i="3"/>
  <c r="W91" i="3"/>
  <c r="V91" i="3"/>
  <c r="U91" i="3"/>
  <c r="R91" i="3"/>
  <c r="Q91" i="3"/>
  <c r="AA90" i="3"/>
  <c r="Z90" i="3"/>
  <c r="Y90" i="3"/>
  <c r="X90" i="3"/>
  <c r="W90" i="3"/>
  <c r="V90" i="3"/>
  <c r="U90" i="3"/>
  <c r="R90" i="3"/>
  <c r="Q90" i="3"/>
  <c r="AA89" i="3"/>
  <c r="Z89" i="3"/>
  <c r="Y89" i="3"/>
  <c r="X89" i="3"/>
  <c r="W89" i="3"/>
  <c r="V89" i="3"/>
  <c r="U89" i="3"/>
  <c r="R89" i="3"/>
  <c r="Q89" i="3"/>
  <c r="AA88" i="3"/>
  <c r="Z88" i="3"/>
  <c r="Y88" i="3"/>
  <c r="X88" i="3"/>
  <c r="W88" i="3"/>
  <c r="V88" i="3"/>
  <c r="U88" i="3"/>
  <c r="R88" i="3"/>
  <c r="Q88" i="3"/>
  <c r="AA87" i="3"/>
  <c r="Z87" i="3"/>
  <c r="Y87" i="3"/>
  <c r="X87" i="3"/>
  <c r="W87" i="3"/>
  <c r="V87" i="3"/>
  <c r="U87" i="3"/>
  <c r="R87" i="3"/>
  <c r="Q87" i="3"/>
  <c r="AA86" i="3"/>
  <c r="Z86" i="3"/>
  <c r="Y86" i="3"/>
  <c r="X86" i="3"/>
  <c r="W86" i="3"/>
  <c r="V86" i="3"/>
  <c r="U86" i="3"/>
  <c r="R86" i="3"/>
  <c r="Q86" i="3"/>
  <c r="AA85" i="3"/>
  <c r="Z85" i="3"/>
  <c r="Y85" i="3"/>
  <c r="X85" i="3"/>
  <c r="W85" i="3"/>
  <c r="V85" i="3"/>
  <c r="U85" i="3"/>
  <c r="R85" i="3"/>
  <c r="Q85" i="3"/>
  <c r="AA84" i="3"/>
  <c r="Z84" i="3"/>
  <c r="Y84" i="3"/>
  <c r="X84" i="3"/>
  <c r="W84" i="3"/>
  <c r="V84" i="3"/>
  <c r="U84" i="3"/>
  <c r="R84" i="3"/>
  <c r="Q84" i="3"/>
  <c r="AA83" i="3"/>
  <c r="Z83" i="3"/>
  <c r="Y83" i="3"/>
  <c r="X83" i="3"/>
  <c r="W83" i="3"/>
  <c r="V83" i="3"/>
  <c r="U83" i="3"/>
  <c r="R83" i="3"/>
  <c r="Q83" i="3"/>
  <c r="AA82" i="3"/>
  <c r="Z82" i="3"/>
  <c r="Y82" i="3"/>
  <c r="X82" i="3"/>
  <c r="W82" i="3"/>
  <c r="V82" i="3"/>
  <c r="U82" i="3"/>
  <c r="R82" i="3"/>
  <c r="Q82" i="3"/>
  <c r="AA81" i="3"/>
  <c r="Z81" i="3"/>
  <c r="Y81" i="3"/>
  <c r="X81" i="3"/>
  <c r="W81" i="3"/>
  <c r="V81" i="3"/>
  <c r="U81" i="3"/>
  <c r="R81" i="3"/>
  <c r="Q81" i="3"/>
  <c r="AA80" i="3"/>
  <c r="Z80" i="3"/>
  <c r="Y80" i="3"/>
  <c r="X80" i="3"/>
  <c r="W80" i="3"/>
  <c r="V80" i="3"/>
  <c r="U80" i="3"/>
  <c r="R80" i="3"/>
  <c r="Q80" i="3"/>
  <c r="AA79" i="3"/>
  <c r="Z79" i="3"/>
  <c r="Y79" i="3"/>
  <c r="X79" i="3"/>
  <c r="W79" i="3"/>
  <c r="V79" i="3"/>
  <c r="U79" i="3"/>
  <c r="R79" i="3"/>
  <c r="Q79" i="3"/>
  <c r="AA78" i="3"/>
  <c r="Z78" i="3"/>
  <c r="Y78" i="3"/>
  <c r="X78" i="3"/>
  <c r="W78" i="3"/>
  <c r="V78" i="3"/>
  <c r="U78" i="3"/>
  <c r="R78" i="3"/>
  <c r="Q78" i="3"/>
  <c r="AA77" i="3"/>
  <c r="Z77" i="3"/>
  <c r="Y77" i="3"/>
  <c r="X77" i="3"/>
  <c r="W77" i="3"/>
  <c r="V77" i="3"/>
  <c r="U77" i="3"/>
  <c r="R77" i="3"/>
  <c r="Q77" i="3"/>
  <c r="AA76" i="3"/>
  <c r="Z76" i="3"/>
  <c r="Y76" i="3"/>
  <c r="X76" i="3"/>
  <c r="W76" i="3"/>
  <c r="V76" i="3"/>
  <c r="U76" i="3"/>
  <c r="R76" i="3"/>
  <c r="Q76" i="3"/>
  <c r="AA75" i="3"/>
  <c r="Z75" i="3"/>
  <c r="Y75" i="3"/>
  <c r="X75" i="3"/>
  <c r="W75" i="3"/>
  <c r="V75" i="3"/>
  <c r="U75" i="3"/>
  <c r="R75" i="3"/>
  <c r="Q75" i="3"/>
  <c r="AA74" i="3"/>
  <c r="Z74" i="3"/>
  <c r="Y74" i="3"/>
  <c r="X74" i="3"/>
  <c r="W74" i="3"/>
  <c r="V74" i="3"/>
  <c r="U74" i="3"/>
  <c r="R74" i="3"/>
  <c r="Q74" i="3"/>
  <c r="AA73" i="3"/>
  <c r="Z73" i="3"/>
  <c r="Y73" i="3"/>
  <c r="X73" i="3"/>
  <c r="W73" i="3"/>
  <c r="V73" i="3"/>
  <c r="U73" i="3"/>
  <c r="R73" i="3"/>
  <c r="Q73" i="3"/>
  <c r="AA72" i="3"/>
  <c r="Z72" i="3"/>
  <c r="Y72" i="3"/>
  <c r="X72" i="3"/>
  <c r="W72" i="3"/>
  <c r="V72" i="3"/>
  <c r="U72" i="3"/>
  <c r="R72" i="3"/>
  <c r="Q72" i="3"/>
  <c r="AA71" i="3"/>
  <c r="Z71" i="3"/>
  <c r="Y71" i="3"/>
  <c r="X71" i="3"/>
  <c r="W71" i="3"/>
  <c r="V71" i="3"/>
  <c r="U71" i="3"/>
  <c r="R71" i="3"/>
  <c r="Q71" i="3"/>
  <c r="AA70" i="3"/>
  <c r="Z70" i="3"/>
  <c r="Y70" i="3"/>
  <c r="X70" i="3"/>
  <c r="W70" i="3"/>
  <c r="V70" i="3"/>
  <c r="U70" i="3"/>
  <c r="R70" i="3"/>
  <c r="Q70" i="3"/>
  <c r="AA69" i="3"/>
  <c r="Z69" i="3"/>
  <c r="Y69" i="3"/>
  <c r="X69" i="3"/>
  <c r="W69" i="3"/>
  <c r="V69" i="3"/>
  <c r="U69" i="3"/>
  <c r="R69" i="3"/>
  <c r="Q69" i="3"/>
  <c r="AA68" i="3"/>
  <c r="Z68" i="3"/>
  <c r="Y68" i="3"/>
  <c r="X68" i="3"/>
  <c r="W68" i="3"/>
  <c r="V68" i="3"/>
  <c r="U68" i="3"/>
  <c r="R68" i="3"/>
  <c r="Q68" i="3"/>
  <c r="AA67" i="3"/>
  <c r="Z67" i="3"/>
  <c r="Y67" i="3"/>
  <c r="X67" i="3"/>
  <c r="W67" i="3"/>
  <c r="V67" i="3"/>
  <c r="U67" i="3"/>
  <c r="R67" i="3"/>
  <c r="Q67" i="3"/>
  <c r="AA66" i="3"/>
  <c r="Z66" i="3"/>
  <c r="Y66" i="3"/>
  <c r="X66" i="3"/>
  <c r="W66" i="3"/>
  <c r="V66" i="3"/>
  <c r="U66" i="3"/>
  <c r="R66" i="3"/>
  <c r="Q66" i="3"/>
  <c r="AA65" i="3"/>
  <c r="Z65" i="3"/>
  <c r="Y65" i="3"/>
  <c r="X65" i="3"/>
  <c r="W65" i="3"/>
  <c r="V65" i="3"/>
  <c r="U65" i="3"/>
  <c r="R65" i="3"/>
  <c r="Q65" i="3"/>
  <c r="AA64" i="3"/>
  <c r="Z64" i="3"/>
  <c r="Y64" i="3"/>
  <c r="X64" i="3"/>
  <c r="W64" i="3"/>
  <c r="V64" i="3"/>
  <c r="U64" i="3"/>
  <c r="R64" i="3"/>
  <c r="Q64" i="3"/>
  <c r="AA63" i="3"/>
  <c r="Z63" i="3"/>
  <c r="Y63" i="3"/>
  <c r="X63" i="3"/>
  <c r="W63" i="3"/>
  <c r="V63" i="3"/>
  <c r="U63" i="3"/>
  <c r="R63" i="3"/>
  <c r="Q63" i="3"/>
  <c r="AA62" i="3"/>
  <c r="Z62" i="3"/>
  <c r="Y62" i="3"/>
  <c r="X62" i="3"/>
  <c r="W62" i="3"/>
  <c r="V62" i="3"/>
  <c r="U62" i="3"/>
  <c r="R62" i="3"/>
  <c r="Q62" i="3"/>
  <c r="AA61" i="3"/>
  <c r="Z61" i="3"/>
  <c r="Y61" i="3"/>
  <c r="X61" i="3"/>
  <c r="W61" i="3"/>
  <c r="V61" i="3"/>
  <c r="U61" i="3"/>
  <c r="R61" i="3"/>
  <c r="Q61" i="3"/>
  <c r="AA60" i="3"/>
  <c r="Z60" i="3"/>
  <c r="Y60" i="3"/>
  <c r="X60" i="3"/>
  <c r="W60" i="3"/>
  <c r="V60" i="3"/>
  <c r="U60" i="3"/>
  <c r="R60" i="3"/>
  <c r="Q60" i="3"/>
  <c r="AA59" i="3"/>
  <c r="Z59" i="3"/>
  <c r="Y59" i="3"/>
  <c r="X59" i="3"/>
  <c r="W59" i="3"/>
  <c r="V59" i="3"/>
  <c r="U59" i="3"/>
  <c r="R59" i="3"/>
  <c r="Q59" i="3"/>
  <c r="AA58" i="3"/>
  <c r="Z58" i="3"/>
  <c r="Y58" i="3"/>
  <c r="X58" i="3"/>
  <c r="W58" i="3"/>
  <c r="V58" i="3"/>
  <c r="U58" i="3"/>
  <c r="R58" i="3"/>
  <c r="Q58" i="3"/>
  <c r="AA57" i="3"/>
  <c r="Z57" i="3"/>
  <c r="Y57" i="3"/>
  <c r="X57" i="3"/>
  <c r="W57" i="3"/>
  <c r="V57" i="3"/>
  <c r="U57" i="3"/>
  <c r="R57" i="3"/>
  <c r="Q57" i="3"/>
  <c r="AA56" i="3"/>
  <c r="Z56" i="3"/>
  <c r="Y56" i="3"/>
  <c r="X56" i="3"/>
  <c r="W56" i="3"/>
  <c r="V56" i="3"/>
  <c r="U56" i="3"/>
  <c r="R56" i="3"/>
  <c r="Q56" i="3"/>
  <c r="AA55" i="3"/>
  <c r="Z55" i="3"/>
  <c r="Y55" i="3"/>
  <c r="X55" i="3"/>
  <c r="W55" i="3"/>
  <c r="V55" i="3"/>
  <c r="U55" i="3"/>
  <c r="R55" i="3"/>
  <c r="Q55" i="3"/>
  <c r="AA54" i="3"/>
  <c r="Z54" i="3"/>
  <c r="Y54" i="3"/>
  <c r="X54" i="3"/>
  <c r="W54" i="3"/>
  <c r="V54" i="3"/>
  <c r="U54" i="3"/>
  <c r="R54" i="3"/>
  <c r="Q54" i="3"/>
  <c r="AA53" i="3"/>
  <c r="Z53" i="3"/>
  <c r="Y53" i="3"/>
  <c r="X53" i="3"/>
  <c r="W53" i="3"/>
  <c r="V53" i="3"/>
  <c r="U53" i="3"/>
  <c r="R53" i="3"/>
  <c r="Q53" i="3"/>
  <c r="AA52" i="3"/>
  <c r="Z52" i="3"/>
  <c r="Y52" i="3"/>
  <c r="X52" i="3"/>
  <c r="W52" i="3"/>
  <c r="V52" i="3"/>
  <c r="U52" i="3"/>
  <c r="R52" i="3"/>
  <c r="Q52" i="3"/>
  <c r="AA51" i="3"/>
  <c r="Z51" i="3"/>
  <c r="Y51" i="3"/>
  <c r="X51" i="3"/>
  <c r="W51" i="3"/>
  <c r="V51" i="3"/>
  <c r="U51" i="3"/>
  <c r="R51" i="3"/>
  <c r="Q51" i="3"/>
  <c r="AA50" i="3"/>
  <c r="Z50" i="3"/>
  <c r="Y50" i="3"/>
  <c r="X50" i="3"/>
  <c r="W50" i="3"/>
  <c r="V50" i="3"/>
  <c r="U50" i="3"/>
  <c r="R50" i="3"/>
  <c r="Q50" i="3"/>
  <c r="AA49" i="3"/>
  <c r="Z49" i="3"/>
  <c r="Y49" i="3"/>
  <c r="X49" i="3"/>
  <c r="W49" i="3"/>
  <c r="V49" i="3"/>
  <c r="U49" i="3"/>
  <c r="R49" i="3"/>
  <c r="Q49" i="3"/>
  <c r="AA48" i="3"/>
  <c r="Z48" i="3"/>
  <c r="Y48" i="3"/>
  <c r="X48" i="3"/>
  <c r="W48" i="3"/>
  <c r="V48" i="3"/>
  <c r="U48" i="3"/>
  <c r="R48" i="3"/>
  <c r="Q48" i="3"/>
  <c r="AA47" i="3"/>
  <c r="Z47" i="3"/>
  <c r="Y47" i="3"/>
  <c r="X47" i="3"/>
  <c r="W47" i="3"/>
  <c r="V47" i="3"/>
  <c r="U47" i="3"/>
  <c r="R47" i="3"/>
  <c r="Q47" i="3"/>
  <c r="AA46" i="3"/>
  <c r="Z46" i="3"/>
  <c r="Y46" i="3"/>
  <c r="X46" i="3"/>
  <c r="W46" i="3"/>
  <c r="V46" i="3"/>
  <c r="U46" i="3"/>
  <c r="R46" i="3"/>
  <c r="Q46" i="3"/>
  <c r="AA45" i="3"/>
  <c r="Z45" i="3"/>
  <c r="Y45" i="3"/>
  <c r="X45" i="3"/>
  <c r="W45" i="3"/>
  <c r="V45" i="3"/>
  <c r="U45" i="3"/>
  <c r="R45" i="3"/>
  <c r="Q45" i="3"/>
  <c r="AA44" i="3"/>
  <c r="Z44" i="3"/>
  <c r="Y44" i="3"/>
  <c r="X44" i="3"/>
  <c r="W44" i="3"/>
  <c r="V44" i="3"/>
  <c r="U44" i="3"/>
  <c r="R44" i="3"/>
  <c r="Q44" i="3"/>
  <c r="AA43" i="3"/>
  <c r="Z43" i="3"/>
  <c r="Y43" i="3"/>
  <c r="X43" i="3"/>
  <c r="W43" i="3"/>
  <c r="V43" i="3"/>
  <c r="U43" i="3"/>
  <c r="R43" i="3"/>
  <c r="Q43" i="3"/>
  <c r="AA42" i="3"/>
  <c r="Z42" i="3"/>
  <c r="Y42" i="3"/>
  <c r="X42" i="3"/>
  <c r="W42" i="3"/>
  <c r="V42" i="3"/>
  <c r="U42" i="3"/>
  <c r="R42" i="3"/>
  <c r="Q42" i="3"/>
  <c r="AA41" i="3"/>
  <c r="Z41" i="3"/>
  <c r="Y41" i="3"/>
  <c r="X41" i="3"/>
  <c r="W41" i="3"/>
  <c r="V41" i="3"/>
  <c r="U41" i="3"/>
  <c r="R41" i="3"/>
  <c r="Q41" i="3"/>
  <c r="AA40" i="3"/>
  <c r="Z40" i="3"/>
  <c r="Y40" i="3"/>
  <c r="X40" i="3"/>
  <c r="W40" i="3"/>
  <c r="V40" i="3"/>
  <c r="U40" i="3"/>
  <c r="R40" i="3"/>
  <c r="Q40" i="3"/>
  <c r="AA39" i="3"/>
  <c r="Z39" i="3"/>
  <c r="Y39" i="3"/>
  <c r="X39" i="3"/>
  <c r="W39" i="3"/>
  <c r="V39" i="3"/>
  <c r="U39" i="3"/>
  <c r="R39" i="3"/>
  <c r="Q39" i="3"/>
  <c r="AA38" i="3"/>
  <c r="Z38" i="3"/>
  <c r="Y38" i="3"/>
  <c r="X38" i="3"/>
  <c r="W38" i="3"/>
  <c r="V38" i="3"/>
  <c r="U38" i="3"/>
  <c r="R38" i="3"/>
  <c r="Q38" i="3"/>
  <c r="AA37" i="3"/>
  <c r="Z37" i="3"/>
  <c r="Y37" i="3"/>
  <c r="X37" i="3"/>
  <c r="W37" i="3"/>
  <c r="V37" i="3"/>
  <c r="U37" i="3"/>
  <c r="R37" i="3"/>
  <c r="Q37" i="3"/>
  <c r="AA36" i="3"/>
  <c r="Z36" i="3"/>
  <c r="Y36" i="3"/>
  <c r="X36" i="3"/>
  <c r="W36" i="3"/>
  <c r="V36" i="3"/>
  <c r="U36" i="3"/>
  <c r="R36" i="3"/>
  <c r="Q36" i="3"/>
  <c r="AA35" i="3"/>
  <c r="Z35" i="3"/>
  <c r="Y35" i="3"/>
  <c r="X35" i="3"/>
  <c r="W35" i="3"/>
  <c r="V35" i="3"/>
  <c r="U35" i="3"/>
  <c r="R35" i="3"/>
  <c r="Q35" i="3"/>
  <c r="AA34" i="3"/>
  <c r="Z34" i="3"/>
  <c r="Y34" i="3"/>
  <c r="X34" i="3"/>
  <c r="W34" i="3"/>
  <c r="V34" i="3"/>
  <c r="U34" i="3"/>
  <c r="R34" i="3"/>
  <c r="Q34" i="3"/>
  <c r="AA33" i="3"/>
  <c r="Z33" i="3"/>
  <c r="Y33" i="3"/>
  <c r="X33" i="3"/>
  <c r="W33" i="3"/>
  <c r="V33" i="3"/>
  <c r="U33" i="3"/>
  <c r="R33" i="3"/>
  <c r="Q33" i="3"/>
  <c r="AA32" i="3"/>
  <c r="Z32" i="3"/>
  <c r="Y32" i="3"/>
  <c r="X32" i="3"/>
  <c r="W32" i="3"/>
  <c r="V32" i="3"/>
  <c r="U32" i="3"/>
  <c r="R32" i="3"/>
  <c r="Q32" i="3"/>
  <c r="AA31" i="3"/>
  <c r="Z31" i="3"/>
  <c r="Y31" i="3"/>
  <c r="X31" i="3"/>
  <c r="W31" i="3"/>
  <c r="V31" i="3"/>
  <c r="U31" i="3"/>
  <c r="R31" i="3"/>
  <c r="Q31" i="3"/>
  <c r="AA30" i="3"/>
  <c r="Z30" i="3"/>
  <c r="Y30" i="3"/>
  <c r="X30" i="3"/>
  <c r="W30" i="3"/>
  <c r="V30" i="3"/>
  <c r="U30" i="3"/>
  <c r="R30" i="3"/>
  <c r="Q30" i="3"/>
  <c r="AA29" i="3"/>
  <c r="Z29" i="3"/>
  <c r="Y29" i="3"/>
  <c r="X29" i="3"/>
  <c r="W29" i="3"/>
  <c r="V29" i="3"/>
  <c r="U29" i="3"/>
  <c r="R29" i="3"/>
  <c r="Q29" i="3"/>
  <c r="AA28" i="3"/>
  <c r="Z28" i="3"/>
  <c r="Y28" i="3"/>
  <c r="X28" i="3"/>
  <c r="W28" i="3"/>
  <c r="V28" i="3"/>
  <c r="U28" i="3"/>
  <c r="R28" i="3"/>
  <c r="Q28" i="3"/>
  <c r="AA27" i="3"/>
  <c r="Z27" i="3"/>
  <c r="Y27" i="3"/>
  <c r="X27" i="3"/>
  <c r="W27" i="3"/>
  <c r="V27" i="3"/>
  <c r="U27" i="3"/>
  <c r="R27" i="3"/>
  <c r="Q27" i="3"/>
  <c r="AA26" i="3"/>
  <c r="Z26" i="3"/>
  <c r="Y26" i="3"/>
  <c r="X26" i="3"/>
  <c r="W26" i="3"/>
  <c r="V26" i="3"/>
  <c r="U26" i="3"/>
  <c r="R26" i="3"/>
  <c r="Q26" i="3"/>
  <c r="AA25" i="3"/>
  <c r="Z25" i="3"/>
  <c r="Y25" i="3"/>
  <c r="X25" i="3"/>
  <c r="W25" i="3"/>
  <c r="V25" i="3"/>
  <c r="U25" i="3"/>
  <c r="R25" i="3"/>
  <c r="Q25" i="3"/>
  <c r="AA24" i="3"/>
  <c r="Z24" i="3"/>
  <c r="Y24" i="3"/>
  <c r="X24" i="3"/>
  <c r="W24" i="3"/>
  <c r="V24" i="3"/>
  <c r="U24" i="3"/>
  <c r="R24" i="3"/>
  <c r="Q24" i="3"/>
  <c r="AA23" i="3"/>
  <c r="Z23" i="3"/>
  <c r="Y23" i="3"/>
  <c r="X23" i="3"/>
  <c r="W23" i="3"/>
  <c r="V23" i="3"/>
  <c r="U23" i="3"/>
  <c r="R23" i="3"/>
  <c r="Q23" i="3"/>
  <c r="AA22" i="3"/>
  <c r="Z22" i="3"/>
  <c r="Y22" i="3"/>
  <c r="X22" i="3"/>
  <c r="W22" i="3"/>
  <c r="V22" i="3"/>
  <c r="U22" i="3"/>
  <c r="R22" i="3"/>
  <c r="Q22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S20" i="3"/>
  <c r="AR20" i="3"/>
  <c r="AQ20" i="3"/>
  <c r="AP20" i="3"/>
  <c r="AO20" i="3"/>
  <c r="AN20" i="3"/>
  <c r="AM20" i="3"/>
  <c r="AL20" i="3"/>
  <c r="AK20" i="3"/>
  <c r="E20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S19" i="3"/>
  <c r="AR19" i="3"/>
  <c r="AQ19" i="3"/>
  <c r="AP19" i="3"/>
  <c r="AO19" i="3"/>
  <c r="AN19" i="3"/>
  <c r="AM19" i="3"/>
  <c r="AL19" i="3"/>
  <c r="AK19" i="3"/>
  <c r="E19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S18" i="3"/>
  <c r="AR18" i="3"/>
  <c r="AQ18" i="3"/>
  <c r="AP18" i="3"/>
  <c r="AO18" i="3"/>
  <c r="AN18" i="3"/>
  <c r="AM18" i="3"/>
  <c r="AL18" i="3"/>
  <c r="AK18" i="3"/>
  <c r="E18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S17" i="3"/>
  <c r="AR17" i="3"/>
  <c r="AQ17" i="3"/>
  <c r="AP17" i="3"/>
  <c r="AO17" i="3"/>
  <c r="AN17" i="3"/>
  <c r="AM17" i="3"/>
  <c r="AL17" i="3"/>
  <c r="AK17" i="3"/>
  <c r="E17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S16" i="3"/>
  <c r="AR16" i="3"/>
  <c r="AQ16" i="3"/>
  <c r="AP16" i="3"/>
  <c r="AO16" i="3"/>
  <c r="AN16" i="3"/>
  <c r="AM16" i="3"/>
  <c r="AL16" i="3"/>
  <c r="AK16" i="3"/>
  <c r="E16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S15" i="3"/>
  <c r="AR15" i="3"/>
  <c r="AQ15" i="3"/>
  <c r="AP15" i="3"/>
  <c r="AO15" i="3"/>
  <c r="AN15" i="3"/>
  <c r="AM15" i="3"/>
  <c r="AL15" i="3"/>
  <c r="AK15" i="3"/>
  <c r="E15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S14" i="3"/>
  <c r="AR14" i="3"/>
  <c r="AQ14" i="3"/>
  <c r="AP14" i="3"/>
  <c r="AO14" i="3"/>
  <c r="AN14" i="3"/>
  <c r="AM14" i="3"/>
  <c r="AL14" i="3"/>
  <c r="AK14" i="3"/>
  <c r="E14" i="3"/>
  <c r="CR12" i="3"/>
  <c r="E40" i="2" s="1"/>
  <c r="CQ12" i="3"/>
  <c r="E39" i="2" s="1"/>
  <c r="CP12" i="3"/>
  <c r="E38" i="2" s="1"/>
  <c r="CO12" i="3"/>
  <c r="E37" i="2" s="1"/>
  <c r="CN12" i="3"/>
  <c r="E18" i="2" s="1"/>
  <c r="CM12" i="3"/>
  <c r="E31" i="2" s="1"/>
  <c r="CL12" i="3"/>
  <c r="E30" i="2" s="1"/>
  <c r="CK12" i="3"/>
  <c r="E29" i="2" s="1"/>
  <c r="CJ12" i="3"/>
  <c r="E28" i="2" s="1"/>
  <c r="CI12" i="3"/>
  <c r="E27" i="2" s="1"/>
  <c r="CH12" i="3"/>
  <c r="E26" i="2" s="1"/>
  <c r="CG12" i="3"/>
  <c r="E36" i="2" s="1"/>
  <c r="CF12" i="3"/>
  <c r="E25" i="2" s="1"/>
  <c r="CE12" i="3"/>
  <c r="E24" i="2" s="1"/>
  <c r="CD12" i="3"/>
  <c r="E13" i="2" s="1"/>
  <c r="CC12" i="3"/>
  <c r="E35" i="2" s="1"/>
  <c r="CB12" i="3"/>
  <c r="E32" i="2" s="1"/>
  <c r="CA12" i="3"/>
  <c r="E33" i="2" s="1"/>
  <c r="BZ12" i="3"/>
  <c r="E23" i="2" s="1"/>
  <c r="BY12" i="3"/>
  <c r="E22" i="2" s="1"/>
  <c r="BW12" i="3"/>
  <c r="E14" i="2" s="1"/>
  <c r="BV12" i="3"/>
  <c r="E21" i="2" s="1"/>
  <c r="BU12" i="3"/>
  <c r="E20" i="2" s="1"/>
  <c r="BT12" i="3"/>
  <c r="E17" i="2" s="1"/>
  <c r="BS12" i="3"/>
  <c r="E16" i="2" s="1"/>
  <c r="BR12" i="3"/>
  <c r="E34" i="2" s="1"/>
  <c r="BQ12" i="3"/>
  <c r="E19" i="2" s="1"/>
  <c r="BP12" i="3"/>
  <c r="E12" i="2" s="1"/>
  <c r="BO12" i="3"/>
  <c r="E11" i="2" s="1"/>
  <c r="BN12" i="3"/>
  <c r="D40" i="2" s="1"/>
  <c r="BM12" i="3"/>
  <c r="D39" i="2" s="1"/>
  <c r="BL12" i="3"/>
  <c r="D38" i="2" s="1"/>
  <c r="BK12" i="3"/>
  <c r="D37" i="2" s="1"/>
  <c r="BJ12" i="3"/>
  <c r="D18" i="2" s="1"/>
  <c r="BI12" i="3"/>
  <c r="D31" i="2" s="1"/>
  <c r="BH12" i="3"/>
  <c r="D30" i="2" s="1"/>
  <c r="BG12" i="3"/>
  <c r="D29" i="2" s="1"/>
  <c r="BF12" i="3"/>
  <c r="D28" i="2" s="1"/>
  <c r="BE12" i="3"/>
  <c r="D27" i="2" s="1"/>
  <c r="BD12" i="3"/>
  <c r="D26" i="2" s="1"/>
  <c r="BC12" i="3"/>
  <c r="D36" i="2" s="1"/>
  <c r="BB12" i="3"/>
  <c r="D25" i="2" s="1"/>
  <c r="BA12" i="3"/>
  <c r="D24" i="2" s="1"/>
  <c r="AZ12" i="3"/>
  <c r="D13" i="2" s="1"/>
  <c r="AY12" i="3"/>
  <c r="D35" i="2" s="1"/>
  <c r="AX12" i="3"/>
  <c r="D32" i="2" s="1"/>
  <c r="AW12" i="3"/>
  <c r="D33" i="2" s="1"/>
  <c r="AV12" i="3"/>
  <c r="D23" i="2" s="1"/>
  <c r="AU12" i="3"/>
  <c r="D22" i="2" s="1"/>
  <c r="AS12" i="3"/>
  <c r="D14" i="2" s="1"/>
  <c r="AR12" i="3"/>
  <c r="D21" i="2" s="1"/>
  <c r="AQ12" i="3"/>
  <c r="D20" i="2" s="1"/>
  <c r="AP12" i="3"/>
  <c r="D17" i="2" s="1"/>
  <c r="AO12" i="3"/>
  <c r="D16" i="2" s="1"/>
  <c r="AN12" i="3"/>
  <c r="D34" i="2" s="1"/>
  <c r="AM12" i="3"/>
  <c r="D19" i="2" s="1"/>
  <c r="AL12" i="3"/>
  <c r="D12" i="2" s="1"/>
  <c r="AK12" i="3"/>
  <c r="D11" i="2" s="1"/>
  <c r="E12" i="3"/>
  <c r="CR4" i="3"/>
  <c r="CQ4" i="3"/>
  <c r="CP4" i="3"/>
  <c r="CO4" i="3"/>
  <c r="CN4" i="3"/>
  <c r="CM4" i="3"/>
  <c r="CL4" i="3"/>
  <c r="CK4" i="3"/>
  <c r="CJ4" i="3"/>
  <c r="CI4" i="3"/>
  <c r="CH4" i="3"/>
  <c r="CG4" i="3"/>
  <c r="CF4" i="3"/>
  <c r="CE4" i="3"/>
  <c r="CD4" i="3"/>
  <c r="CC4" i="3"/>
  <c r="CB4" i="3"/>
  <c r="CA4" i="3"/>
  <c r="BZ4" i="3"/>
  <c r="BY4" i="3"/>
  <c r="BW4" i="3"/>
  <c r="BV4" i="3"/>
  <c r="BU4" i="3"/>
  <c r="BT4" i="3"/>
  <c r="BS4" i="3"/>
  <c r="BR4" i="3"/>
  <c r="BQ4" i="3"/>
  <c r="BP4" i="3"/>
  <c r="BO4" i="3"/>
  <c r="Q23" i="1"/>
  <c r="R23" i="1"/>
  <c r="Q24" i="1"/>
  <c r="R24" i="1"/>
  <c r="Q25" i="1"/>
  <c r="R25" i="1"/>
  <c r="Q26" i="1"/>
  <c r="R26" i="1"/>
  <c r="Q27" i="1"/>
  <c r="R27" i="1"/>
  <c r="Q28" i="1"/>
  <c r="R28" i="1"/>
  <c r="Q29" i="1"/>
  <c r="R29" i="1"/>
  <c r="Q30" i="1"/>
  <c r="R30" i="1"/>
  <c r="Q31" i="1"/>
  <c r="R31" i="1"/>
  <c r="Q32" i="1"/>
  <c r="R32" i="1"/>
  <c r="Q33" i="1"/>
  <c r="R33" i="1"/>
  <c r="Q34" i="1"/>
  <c r="R34" i="1"/>
  <c r="Q35" i="1"/>
  <c r="R35" i="1"/>
  <c r="Q36" i="1"/>
  <c r="R36" i="1"/>
  <c r="Q37" i="1"/>
  <c r="R37" i="1"/>
  <c r="Q38" i="1"/>
  <c r="R38" i="1"/>
  <c r="Q39" i="1"/>
  <c r="R39" i="1"/>
  <c r="Q40" i="1"/>
  <c r="R40" i="1"/>
  <c r="Q41" i="1"/>
  <c r="R41" i="1"/>
  <c r="Q42" i="1"/>
  <c r="R42" i="1"/>
  <c r="Q43" i="1"/>
  <c r="R43" i="1"/>
  <c r="Q44" i="1"/>
  <c r="R44" i="1"/>
  <c r="Q45" i="1"/>
  <c r="R45" i="1"/>
  <c r="Q46" i="1"/>
  <c r="R46" i="1"/>
  <c r="Q47" i="1"/>
  <c r="R47" i="1"/>
  <c r="Q48" i="1"/>
  <c r="R48" i="1"/>
  <c r="Q49" i="1"/>
  <c r="R49" i="1"/>
  <c r="Q50" i="1"/>
  <c r="R50" i="1"/>
  <c r="Q51" i="1"/>
  <c r="R51" i="1"/>
  <c r="Q52" i="1"/>
  <c r="R52" i="1"/>
  <c r="Q53" i="1"/>
  <c r="R53" i="1"/>
  <c r="Q54" i="1"/>
  <c r="R54" i="1"/>
  <c r="Q55" i="1"/>
  <c r="R55" i="1"/>
  <c r="Q56" i="1"/>
  <c r="R56" i="1"/>
  <c r="Q57" i="1"/>
  <c r="R57" i="1"/>
  <c r="Q58" i="1"/>
  <c r="R58" i="1"/>
  <c r="Q59" i="1"/>
  <c r="R59" i="1"/>
  <c r="Q60" i="1"/>
  <c r="R60" i="1"/>
  <c r="Q61" i="1"/>
  <c r="R61" i="1"/>
  <c r="Q62" i="1"/>
  <c r="R62" i="1"/>
  <c r="Q63" i="1"/>
  <c r="R63" i="1"/>
  <c r="Q64" i="1"/>
  <c r="R64" i="1"/>
  <c r="Q65" i="1"/>
  <c r="R65" i="1"/>
  <c r="Q66" i="1"/>
  <c r="R66" i="1"/>
  <c r="Q67" i="1"/>
  <c r="R67" i="1"/>
  <c r="Q68" i="1"/>
  <c r="R68" i="1"/>
  <c r="Q69" i="1"/>
  <c r="R69" i="1"/>
  <c r="Q70" i="1"/>
  <c r="R70" i="1"/>
  <c r="Q71" i="1"/>
  <c r="R71" i="1"/>
  <c r="Q72" i="1"/>
  <c r="R72" i="1"/>
  <c r="Q73" i="1"/>
  <c r="R73" i="1"/>
  <c r="Q74" i="1"/>
  <c r="R74" i="1"/>
  <c r="Q75" i="1"/>
  <c r="R75" i="1"/>
  <c r="Q76" i="1"/>
  <c r="R76" i="1"/>
  <c r="Q77" i="1"/>
  <c r="R77" i="1"/>
  <c r="Q78" i="1"/>
  <c r="R78" i="1"/>
  <c r="Q79" i="1"/>
  <c r="R79" i="1"/>
  <c r="Q80" i="1"/>
  <c r="R80" i="1"/>
  <c r="Q81" i="1"/>
  <c r="R81" i="1"/>
  <c r="Q82" i="1"/>
  <c r="R82" i="1"/>
  <c r="Q83" i="1"/>
  <c r="R83" i="1"/>
  <c r="Q84" i="1"/>
  <c r="R84" i="1"/>
  <c r="Q85" i="1"/>
  <c r="R85" i="1"/>
  <c r="Q86" i="1"/>
  <c r="R86" i="1"/>
  <c r="Q87" i="1"/>
  <c r="R87" i="1"/>
  <c r="Q88" i="1"/>
  <c r="R88" i="1"/>
  <c r="Q89" i="1"/>
  <c r="R89" i="1"/>
  <c r="Q90" i="1"/>
  <c r="R90" i="1"/>
  <c r="Q91" i="1"/>
  <c r="R91" i="1"/>
  <c r="Q92" i="1"/>
  <c r="R92" i="1"/>
  <c r="Q93" i="1"/>
  <c r="R93" i="1"/>
  <c r="Q94" i="1"/>
  <c r="R94" i="1"/>
  <c r="Q95" i="1"/>
  <c r="R95" i="1"/>
  <c r="Q96" i="1"/>
  <c r="R96" i="1"/>
  <c r="Q97" i="1"/>
  <c r="R97" i="1"/>
  <c r="Q98" i="1"/>
  <c r="R98" i="1"/>
  <c r="Q99" i="1"/>
  <c r="R99" i="1"/>
  <c r="Q100" i="1"/>
  <c r="R100" i="1"/>
  <c r="Q101" i="1"/>
  <c r="R101" i="1"/>
  <c r="Q102" i="1"/>
  <c r="R102" i="1"/>
  <c r="Q103" i="1"/>
  <c r="R103" i="1"/>
  <c r="Q104" i="1"/>
  <c r="R104" i="1"/>
  <c r="Q105" i="1"/>
  <c r="R105" i="1"/>
  <c r="Q106" i="1"/>
  <c r="R106" i="1"/>
  <c r="Q107" i="1"/>
  <c r="R107" i="1"/>
  <c r="Q108" i="1"/>
  <c r="R108" i="1"/>
  <c r="Q109" i="1"/>
  <c r="R109" i="1"/>
  <c r="Q110" i="1"/>
  <c r="R110" i="1"/>
  <c r="Q111" i="1"/>
  <c r="R111" i="1"/>
  <c r="Q112" i="1"/>
  <c r="R112" i="1"/>
  <c r="Q113" i="1"/>
  <c r="R113" i="1"/>
  <c r="Q114" i="1"/>
  <c r="R114" i="1"/>
  <c r="Q115" i="1"/>
  <c r="R115" i="1"/>
  <c r="Q116" i="1"/>
  <c r="R116" i="1"/>
  <c r="Q117" i="1"/>
  <c r="R117" i="1"/>
  <c r="Q118" i="1"/>
  <c r="R118" i="1"/>
  <c r="Q119" i="1"/>
  <c r="R119" i="1"/>
  <c r="Q120" i="1"/>
  <c r="R120" i="1"/>
  <c r="Q121" i="1"/>
  <c r="R121" i="1"/>
  <c r="Q122" i="1"/>
  <c r="R122" i="1"/>
  <c r="Q123" i="1"/>
  <c r="R123" i="1"/>
  <c r="Q124" i="1"/>
  <c r="R124" i="1"/>
  <c r="Q125" i="1"/>
  <c r="R125" i="1"/>
  <c r="Q126" i="1"/>
  <c r="R126" i="1"/>
  <c r="Q127" i="1"/>
  <c r="R127" i="1"/>
  <c r="Q128" i="1"/>
  <c r="R128" i="1"/>
  <c r="Q129" i="1"/>
  <c r="R129" i="1"/>
  <c r="Q130" i="1"/>
  <c r="R130" i="1"/>
  <c r="Q131" i="1"/>
  <c r="R131" i="1"/>
  <c r="Q132" i="1"/>
  <c r="R132" i="1"/>
  <c r="Q133" i="1"/>
  <c r="R133" i="1"/>
  <c r="Q134" i="1"/>
  <c r="R134" i="1"/>
  <c r="Q135" i="1"/>
  <c r="R135" i="1"/>
  <c r="Q136" i="1"/>
  <c r="R136" i="1"/>
  <c r="Q137" i="1"/>
  <c r="R137" i="1"/>
  <c r="Q138" i="1"/>
  <c r="R138" i="1"/>
  <c r="Q139" i="1"/>
  <c r="R139" i="1"/>
  <c r="Q140" i="1"/>
  <c r="R140" i="1"/>
  <c r="Q141" i="1"/>
  <c r="R141" i="1"/>
  <c r="Q142" i="1"/>
  <c r="R142" i="1"/>
  <c r="Q143" i="1"/>
  <c r="R143" i="1"/>
  <c r="Q144" i="1"/>
  <c r="R144" i="1"/>
  <c r="Q145" i="1"/>
  <c r="R145" i="1"/>
  <c r="Q146" i="1"/>
  <c r="R146" i="1"/>
  <c r="Q147" i="1"/>
  <c r="R147" i="1"/>
  <c r="Q148" i="1"/>
  <c r="R148" i="1"/>
  <c r="Q149" i="1"/>
  <c r="R149" i="1"/>
  <c r="Q150" i="1"/>
  <c r="R150" i="1"/>
  <c r="Q151" i="1"/>
  <c r="R151" i="1"/>
  <c r="Q152" i="1"/>
  <c r="R152" i="1"/>
  <c r="Q153" i="1"/>
  <c r="R153" i="1"/>
  <c r="Q154" i="1"/>
  <c r="R154" i="1"/>
  <c r="Q155" i="1"/>
  <c r="R155" i="1"/>
  <c r="Q156" i="1"/>
  <c r="R156" i="1"/>
  <c r="Q157" i="1"/>
  <c r="R157" i="1"/>
  <c r="Q158" i="1"/>
  <c r="R158" i="1"/>
  <c r="Q159" i="1"/>
  <c r="R159" i="1"/>
  <c r="Q160" i="1"/>
  <c r="R160" i="1"/>
  <c r="Q161" i="1"/>
  <c r="R161" i="1"/>
  <c r="Q162" i="1"/>
  <c r="R162" i="1"/>
  <c r="Q163" i="1"/>
  <c r="R163" i="1"/>
  <c r="Q164" i="1"/>
  <c r="R164" i="1"/>
  <c r="Q165" i="1"/>
  <c r="R165" i="1"/>
  <c r="Q166" i="1"/>
  <c r="R166" i="1"/>
  <c r="Q167" i="1"/>
  <c r="R167" i="1"/>
  <c r="Q168" i="1"/>
  <c r="R168" i="1"/>
  <c r="Q169" i="1"/>
  <c r="R169" i="1"/>
  <c r="Q170" i="1"/>
  <c r="R170" i="1"/>
  <c r="Q171" i="1"/>
  <c r="R171" i="1"/>
  <c r="Q172" i="1"/>
  <c r="R172" i="1"/>
  <c r="Q173" i="1"/>
  <c r="R173" i="1"/>
  <c r="Q174" i="1"/>
  <c r="R174" i="1"/>
  <c r="Q175" i="1"/>
  <c r="R175" i="1"/>
  <c r="Q176" i="1"/>
  <c r="R176" i="1"/>
  <c r="Q177" i="1"/>
  <c r="R177" i="1"/>
  <c r="Q178" i="1"/>
  <c r="R178" i="1"/>
  <c r="Q179" i="1"/>
  <c r="R179" i="1"/>
  <c r="Q180" i="1"/>
  <c r="R180" i="1"/>
  <c r="Q181" i="1"/>
  <c r="R181" i="1"/>
  <c r="Q182" i="1"/>
  <c r="R182" i="1"/>
  <c r="Q183" i="1"/>
  <c r="R183" i="1"/>
  <c r="Q184" i="1"/>
  <c r="R184" i="1"/>
  <c r="Q185" i="1"/>
  <c r="R185" i="1"/>
  <c r="Q186" i="1"/>
  <c r="R186" i="1"/>
  <c r="Q187" i="1"/>
  <c r="R187" i="1"/>
  <c r="Q188" i="1"/>
  <c r="R188" i="1"/>
  <c r="Q189" i="1"/>
  <c r="R189" i="1"/>
  <c r="Q190" i="1"/>
  <c r="R190" i="1"/>
  <c r="Q191" i="1"/>
  <c r="R191" i="1"/>
  <c r="Q192" i="1"/>
  <c r="R192" i="1"/>
  <c r="Q193" i="1"/>
  <c r="R193" i="1"/>
  <c r="Q194" i="1"/>
  <c r="R194" i="1"/>
  <c r="Q195" i="1"/>
  <c r="R195" i="1"/>
  <c r="Q196" i="1"/>
  <c r="R196" i="1"/>
  <c r="Q197" i="1"/>
  <c r="R197" i="1"/>
  <c r="Q198" i="1"/>
  <c r="R198" i="1"/>
  <c r="Q199" i="1"/>
  <c r="R199" i="1"/>
  <c r="Q200" i="1"/>
  <c r="R200" i="1"/>
  <c r="Q201" i="1"/>
  <c r="R201" i="1"/>
  <c r="Q202" i="1"/>
  <c r="R202" i="1"/>
  <c r="Q203" i="1"/>
  <c r="R203" i="1"/>
  <c r="Q204" i="1"/>
  <c r="R204" i="1"/>
  <c r="Q205" i="1"/>
  <c r="R205" i="1"/>
  <c r="Q206" i="1"/>
  <c r="R206" i="1"/>
  <c r="Q207" i="1"/>
  <c r="R207" i="1"/>
  <c r="Q208" i="1"/>
  <c r="R208" i="1"/>
  <c r="Q209" i="1"/>
  <c r="R209" i="1"/>
  <c r="Q210" i="1"/>
  <c r="R210" i="1"/>
  <c r="Q211" i="1"/>
  <c r="R211" i="1"/>
  <c r="Q212" i="1"/>
  <c r="R212" i="1"/>
  <c r="Q213" i="1"/>
  <c r="R213" i="1"/>
  <c r="Q214" i="1"/>
  <c r="R214" i="1"/>
  <c r="Q215" i="1"/>
  <c r="R215" i="1"/>
  <c r="Q216" i="1"/>
  <c r="R216" i="1"/>
  <c r="Q217" i="1"/>
  <c r="R217" i="1"/>
  <c r="Q218" i="1"/>
  <c r="R218" i="1"/>
  <c r="Q219" i="1"/>
  <c r="R219" i="1"/>
  <c r="Q220" i="1"/>
  <c r="R220" i="1"/>
  <c r="Q221" i="1"/>
  <c r="R221" i="1"/>
  <c r="Q222" i="1"/>
  <c r="R222" i="1"/>
  <c r="Q223" i="1"/>
  <c r="R223" i="1"/>
  <c r="Q224" i="1"/>
  <c r="R224" i="1"/>
  <c r="Q225" i="1"/>
  <c r="R225" i="1"/>
  <c r="Q226" i="1"/>
  <c r="R226" i="1"/>
  <c r="Q227" i="1"/>
  <c r="R227" i="1"/>
  <c r="Q228" i="1"/>
  <c r="R228" i="1"/>
  <c r="Q229" i="1"/>
  <c r="R229" i="1"/>
  <c r="Q230" i="1"/>
  <c r="R230" i="1"/>
  <c r="Q231" i="1"/>
  <c r="R231" i="1"/>
  <c r="Q232" i="1"/>
  <c r="R232" i="1"/>
  <c r="Q233" i="1"/>
  <c r="R233" i="1"/>
  <c r="Q234" i="1"/>
  <c r="R234" i="1"/>
  <c r="Q235" i="1"/>
  <c r="R235" i="1"/>
  <c r="Q236" i="1"/>
  <c r="R236" i="1"/>
  <c r="Q237" i="1"/>
  <c r="R237" i="1"/>
  <c r="Q238" i="1"/>
  <c r="R238" i="1"/>
  <c r="Q239" i="1"/>
  <c r="R239" i="1"/>
  <c r="Q240" i="1"/>
  <c r="R240" i="1"/>
  <c r="Q241" i="1"/>
  <c r="R241" i="1"/>
  <c r="Q242" i="1"/>
  <c r="R242" i="1"/>
  <c r="Q243" i="1"/>
  <c r="R243" i="1"/>
  <c r="Q244" i="1"/>
  <c r="R244" i="1"/>
  <c r="Q245" i="1"/>
  <c r="R245" i="1"/>
  <c r="Q246" i="1"/>
  <c r="R246" i="1"/>
  <c r="Q247" i="1"/>
  <c r="R247" i="1"/>
  <c r="Q248" i="1"/>
  <c r="R248" i="1"/>
  <c r="Q249" i="1"/>
  <c r="R249" i="1"/>
  <c r="Q250" i="1"/>
  <c r="R250" i="1"/>
  <c r="Q251" i="1"/>
  <c r="R251" i="1"/>
  <c r="Q252" i="1"/>
  <c r="R252" i="1"/>
  <c r="Q253" i="1"/>
  <c r="R253" i="1"/>
  <c r="Q254" i="1"/>
  <c r="R254" i="1"/>
  <c r="Q255" i="1"/>
  <c r="R255" i="1"/>
  <c r="Q256" i="1"/>
  <c r="R256" i="1"/>
  <c r="Q257" i="1"/>
  <c r="R257" i="1"/>
  <c r="Q258" i="1"/>
  <c r="R258" i="1"/>
  <c r="Q259" i="1"/>
  <c r="R259" i="1"/>
  <c r="Q260" i="1"/>
  <c r="R260" i="1"/>
  <c r="Q261" i="1"/>
  <c r="R261" i="1"/>
  <c r="Q262" i="1"/>
  <c r="R262" i="1"/>
  <c r="Q263" i="1"/>
  <c r="R263" i="1"/>
  <c r="Q264" i="1"/>
  <c r="R264" i="1"/>
  <c r="Q265" i="1"/>
  <c r="R265" i="1"/>
  <c r="Q266" i="1"/>
  <c r="R266" i="1"/>
  <c r="Q267" i="1"/>
  <c r="R267" i="1"/>
  <c r="Q268" i="1"/>
  <c r="R268" i="1"/>
  <c r="Q269" i="1"/>
  <c r="R269" i="1"/>
  <c r="Q270" i="1"/>
  <c r="R270" i="1"/>
  <c r="Q271" i="1"/>
  <c r="R271" i="1"/>
  <c r="Q272" i="1"/>
  <c r="R272" i="1"/>
  <c r="Q273" i="1"/>
  <c r="R273" i="1"/>
  <c r="Q274" i="1"/>
  <c r="R274" i="1"/>
  <c r="Q275" i="1"/>
  <c r="R275" i="1"/>
  <c r="Q276" i="1"/>
  <c r="R276" i="1"/>
  <c r="Q277" i="1"/>
  <c r="R277" i="1"/>
  <c r="Q278" i="1"/>
  <c r="R278" i="1"/>
  <c r="Q279" i="1"/>
  <c r="R279" i="1"/>
  <c r="Q280" i="1"/>
  <c r="R280" i="1"/>
  <c r="Q281" i="1"/>
  <c r="R281" i="1"/>
  <c r="Q282" i="1"/>
  <c r="R282" i="1"/>
  <c r="Q283" i="1"/>
  <c r="R283" i="1"/>
  <c r="Q284" i="1"/>
  <c r="R284" i="1"/>
  <c r="Q285" i="1"/>
  <c r="R285" i="1"/>
  <c r="Q286" i="1"/>
  <c r="R286" i="1"/>
  <c r="Q287" i="1"/>
  <c r="R287" i="1"/>
  <c r="Q288" i="1"/>
  <c r="R288" i="1"/>
  <c r="Q289" i="1"/>
  <c r="R289" i="1"/>
  <c r="Q290" i="1"/>
  <c r="R290" i="1"/>
  <c r="Q291" i="1"/>
  <c r="R291" i="1"/>
  <c r="Q292" i="1"/>
  <c r="R292" i="1"/>
  <c r="Q293" i="1"/>
  <c r="R293" i="1"/>
  <c r="Q294" i="1"/>
  <c r="R294" i="1"/>
  <c r="Q295" i="1"/>
  <c r="R295" i="1"/>
  <c r="Q296" i="1"/>
  <c r="R296" i="1"/>
  <c r="Q297" i="1"/>
  <c r="R297" i="1"/>
  <c r="Q298" i="1"/>
  <c r="R298" i="1"/>
  <c r="Q299" i="1"/>
  <c r="R299" i="1"/>
  <c r="Q300" i="1"/>
  <c r="R300" i="1"/>
  <c r="Q301" i="1"/>
  <c r="R301" i="1"/>
  <c r="Q302" i="1"/>
  <c r="R302" i="1"/>
  <c r="Q303" i="1"/>
  <c r="R303" i="1"/>
  <c r="Q304" i="1"/>
  <c r="R304" i="1"/>
  <c r="Q305" i="1"/>
  <c r="R305" i="1"/>
  <c r="Q306" i="1"/>
  <c r="R306" i="1"/>
  <c r="Q307" i="1"/>
  <c r="R307" i="1"/>
  <c r="Q308" i="1"/>
  <c r="R308" i="1"/>
  <c r="Q309" i="1"/>
  <c r="R309" i="1"/>
  <c r="Q310" i="1"/>
  <c r="R310" i="1"/>
  <c r="Q311" i="1"/>
  <c r="R311" i="1"/>
  <c r="Q312" i="1"/>
  <c r="R312" i="1"/>
  <c r="Q313" i="1"/>
  <c r="R313" i="1"/>
  <c r="Q314" i="1"/>
  <c r="R314" i="1"/>
  <c r="Q315" i="1"/>
  <c r="R315" i="1"/>
  <c r="Q316" i="1"/>
  <c r="R316" i="1"/>
  <c r="Q317" i="1"/>
  <c r="R317" i="1"/>
  <c r="Q318" i="1"/>
  <c r="R318" i="1"/>
  <c r="Q319" i="1"/>
  <c r="R319" i="1"/>
  <c r="Q320" i="1"/>
  <c r="R320" i="1"/>
  <c r="Q321" i="1"/>
  <c r="R321" i="1"/>
  <c r="Q322" i="1"/>
  <c r="R322" i="1"/>
  <c r="Q323" i="1"/>
  <c r="R323" i="1"/>
  <c r="Q324" i="1"/>
  <c r="R324" i="1"/>
  <c r="Q325" i="1"/>
  <c r="R325" i="1"/>
  <c r="Q326" i="1"/>
  <c r="R326" i="1"/>
  <c r="Q327" i="1"/>
  <c r="R327" i="1"/>
  <c r="Q328" i="1"/>
  <c r="R328" i="1"/>
  <c r="Q329" i="1"/>
  <c r="R329" i="1"/>
  <c r="Q330" i="1"/>
  <c r="R330" i="1"/>
  <c r="Q331" i="1"/>
  <c r="R331" i="1"/>
  <c r="Q332" i="1"/>
  <c r="R332" i="1"/>
  <c r="Q333" i="1"/>
  <c r="R333" i="1"/>
  <c r="Q334" i="1"/>
  <c r="R334" i="1"/>
  <c r="Q335" i="1"/>
  <c r="R335" i="1"/>
  <c r="Q336" i="1"/>
  <c r="R336" i="1"/>
  <c r="Q337" i="1"/>
  <c r="R337" i="1"/>
  <c r="Q338" i="1"/>
  <c r="R338" i="1"/>
  <c r="Q339" i="1"/>
  <c r="R339" i="1"/>
  <c r="Q340" i="1"/>
  <c r="R340" i="1"/>
  <c r="Q341" i="1"/>
  <c r="R341" i="1"/>
  <c r="Q342" i="1"/>
  <c r="R342" i="1"/>
  <c r="Q343" i="1"/>
  <c r="R343" i="1"/>
  <c r="Q344" i="1"/>
  <c r="R344" i="1"/>
  <c r="Q345" i="1"/>
  <c r="R345" i="1"/>
  <c r="Q346" i="1"/>
  <c r="R346" i="1"/>
  <c r="Q347" i="1"/>
  <c r="R347" i="1"/>
  <c r="Q348" i="1"/>
  <c r="R348" i="1"/>
  <c r="Q349" i="1"/>
  <c r="R349" i="1"/>
  <c r="Q350" i="1"/>
  <c r="R350" i="1"/>
  <c r="Q351" i="1"/>
  <c r="R351" i="1"/>
  <c r="Q352" i="1"/>
  <c r="R352" i="1"/>
  <c r="Q353" i="1"/>
  <c r="R353" i="1"/>
  <c r="Q354" i="1"/>
  <c r="R354" i="1"/>
  <c r="Q355" i="1"/>
  <c r="R355" i="1"/>
  <c r="Q356" i="1"/>
  <c r="R356" i="1"/>
  <c r="Q357" i="1"/>
  <c r="R357" i="1"/>
  <c r="Q358" i="1"/>
  <c r="R358" i="1"/>
  <c r="Q359" i="1"/>
  <c r="R359" i="1"/>
  <c r="Q360" i="1"/>
  <c r="R360" i="1"/>
  <c r="Q361" i="1"/>
  <c r="R361" i="1"/>
  <c r="Q362" i="1"/>
  <c r="R362" i="1"/>
  <c r="Q363" i="1"/>
  <c r="R363" i="1"/>
  <c r="Q364" i="1"/>
  <c r="R364" i="1"/>
  <c r="Q365" i="1"/>
  <c r="R365" i="1"/>
  <c r="Q366" i="1"/>
  <c r="R366" i="1"/>
  <c r="Q367" i="1"/>
  <c r="R367" i="1"/>
  <c r="Q368" i="1"/>
  <c r="R368" i="1"/>
  <c r="Q369" i="1"/>
  <c r="R369" i="1"/>
  <c r="Q370" i="1"/>
  <c r="R370" i="1"/>
  <c r="Q371" i="1"/>
  <c r="R371" i="1"/>
  <c r="Q372" i="1"/>
  <c r="R372" i="1"/>
  <c r="Q373" i="1"/>
  <c r="R373" i="1"/>
  <c r="Q374" i="1"/>
  <c r="R374" i="1"/>
  <c r="Q375" i="1"/>
  <c r="R375" i="1"/>
  <c r="Q376" i="1"/>
  <c r="R376" i="1"/>
  <c r="Q377" i="1"/>
  <c r="R377" i="1"/>
  <c r="Q378" i="1"/>
  <c r="R378" i="1"/>
  <c r="Q379" i="1"/>
  <c r="R379" i="1"/>
  <c r="Q380" i="1"/>
  <c r="R380" i="1"/>
  <c r="Q381" i="1"/>
  <c r="R381" i="1"/>
  <c r="Q382" i="1"/>
  <c r="R382" i="1"/>
  <c r="Q383" i="1"/>
  <c r="R383" i="1"/>
  <c r="Q384" i="1"/>
  <c r="R384" i="1"/>
  <c r="Q385" i="1"/>
  <c r="R385" i="1"/>
  <c r="Q386" i="1"/>
  <c r="R386" i="1"/>
  <c r="Q387" i="1"/>
  <c r="R387" i="1"/>
  <c r="Q388" i="1"/>
  <c r="R388" i="1"/>
  <c r="Q389" i="1"/>
  <c r="R389" i="1"/>
  <c r="Q390" i="1"/>
  <c r="R390" i="1"/>
  <c r="Q391" i="1"/>
  <c r="R391" i="1"/>
  <c r="Q392" i="1"/>
  <c r="R392" i="1"/>
  <c r="Q393" i="1"/>
  <c r="R393" i="1"/>
  <c r="Q394" i="1"/>
  <c r="R394" i="1"/>
  <c r="Q395" i="1"/>
  <c r="R395" i="1"/>
  <c r="Q396" i="1"/>
  <c r="R396" i="1"/>
  <c r="Q397" i="1"/>
  <c r="R397" i="1"/>
  <c r="Q398" i="1"/>
  <c r="R398" i="1"/>
  <c r="Q399" i="1"/>
  <c r="R399" i="1"/>
  <c r="Q400" i="1"/>
  <c r="R400" i="1"/>
  <c r="Q401" i="1"/>
  <c r="R401" i="1"/>
  <c r="Q402" i="1"/>
  <c r="R402" i="1"/>
  <c r="Q403" i="1"/>
  <c r="R403" i="1"/>
  <c r="Q404" i="1"/>
  <c r="R404" i="1"/>
  <c r="Q405" i="1"/>
  <c r="R405" i="1"/>
  <c r="Q406" i="1"/>
  <c r="R406" i="1"/>
  <c r="Q407" i="1"/>
  <c r="R407" i="1"/>
  <c r="Q408" i="1"/>
  <c r="R408" i="1"/>
  <c r="Q409" i="1"/>
  <c r="R409" i="1"/>
  <c r="Q410" i="1"/>
  <c r="R410" i="1"/>
  <c r="Q411" i="1"/>
  <c r="R411" i="1"/>
  <c r="Q412" i="1"/>
  <c r="R412" i="1"/>
  <c r="Q413" i="1"/>
  <c r="R413" i="1"/>
  <c r="Q414" i="1"/>
  <c r="R414" i="1"/>
  <c r="Q415" i="1"/>
  <c r="R415" i="1"/>
  <c r="Q416" i="1"/>
  <c r="R416" i="1"/>
  <c r="Q417" i="1"/>
  <c r="R417" i="1"/>
  <c r="Q418" i="1"/>
  <c r="R418" i="1"/>
  <c r="Q419" i="1"/>
  <c r="R419" i="1"/>
  <c r="Q420" i="1"/>
  <c r="R420" i="1"/>
  <c r="Q421" i="1"/>
  <c r="R421" i="1"/>
  <c r="Q422" i="1"/>
  <c r="R422" i="1"/>
  <c r="Q423" i="1"/>
  <c r="R423" i="1"/>
  <c r="Q424" i="1"/>
  <c r="R424" i="1"/>
  <c r="Q425" i="1"/>
  <c r="R425" i="1"/>
  <c r="Q426" i="1"/>
  <c r="R426" i="1"/>
  <c r="Q427" i="1"/>
  <c r="R427" i="1"/>
  <c r="Q428" i="1"/>
  <c r="R428" i="1"/>
  <c r="Q429" i="1"/>
  <c r="R429" i="1"/>
  <c r="Q430" i="1"/>
  <c r="R430" i="1"/>
  <c r="Q431" i="1"/>
  <c r="R431" i="1"/>
  <c r="Q432" i="1"/>
  <c r="R432" i="1"/>
  <c r="Q433" i="1"/>
  <c r="R433" i="1"/>
  <c r="Q434" i="1"/>
  <c r="R434" i="1"/>
  <c r="Q435" i="1"/>
  <c r="R435" i="1"/>
  <c r="Q436" i="1"/>
  <c r="R436" i="1"/>
  <c r="Q437" i="1"/>
  <c r="R437" i="1"/>
  <c r="Q438" i="1"/>
  <c r="R438" i="1"/>
  <c r="Q439" i="1"/>
  <c r="R439" i="1"/>
  <c r="Q440" i="1"/>
  <c r="R440" i="1"/>
  <c r="Q441" i="1"/>
  <c r="R441" i="1"/>
  <c r="Q442" i="1"/>
  <c r="R442" i="1"/>
  <c r="Q443" i="1"/>
  <c r="R443" i="1"/>
  <c r="Q444" i="1"/>
  <c r="R444" i="1"/>
  <c r="Q445" i="1"/>
  <c r="R445" i="1"/>
  <c r="Q446" i="1"/>
  <c r="R446" i="1"/>
  <c r="Q447" i="1"/>
  <c r="R447" i="1"/>
  <c r="Q448" i="1"/>
  <c r="R448" i="1"/>
  <c r="Q449" i="1"/>
  <c r="R449" i="1"/>
  <c r="Q450" i="1"/>
  <c r="R450" i="1"/>
  <c r="Q451" i="1"/>
  <c r="R451" i="1"/>
  <c r="Q452" i="1"/>
  <c r="R452" i="1"/>
  <c r="Q453" i="1"/>
  <c r="R453" i="1"/>
  <c r="Q454" i="1"/>
  <c r="R454" i="1"/>
  <c r="Q455" i="1"/>
  <c r="R455" i="1"/>
  <c r="Q456" i="1"/>
  <c r="R456" i="1"/>
  <c r="Q457" i="1"/>
  <c r="R457" i="1"/>
  <c r="Q458" i="1"/>
  <c r="R458" i="1"/>
  <c r="Q459" i="1"/>
  <c r="R459" i="1"/>
  <c r="Q460" i="1"/>
  <c r="R460" i="1"/>
  <c r="Q461" i="1"/>
  <c r="R461" i="1"/>
  <c r="Q462" i="1"/>
  <c r="R462" i="1"/>
  <c r="Q463" i="1"/>
  <c r="R463" i="1"/>
  <c r="Q464" i="1"/>
  <c r="R464" i="1"/>
  <c r="Q465" i="1"/>
  <c r="R465" i="1"/>
  <c r="Q466" i="1"/>
  <c r="R466" i="1"/>
  <c r="Q467" i="1"/>
  <c r="R467" i="1"/>
  <c r="Q468" i="1"/>
  <c r="R468" i="1"/>
  <c r="Q469" i="1"/>
  <c r="R469" i="1"/>
  <c r="Q470" i="1"/>
  <c r="R470" i="1"/>
  <c r="Q471" i="1"/>
  <c r="R471" i="1"/>
  <c r="Q472" i="1"/>
  <c r="R472" i="1"/>
  <c r="Q473" i="1"/>
  <c r="R473" i="1"/>
  <c r="Q474" i="1"/>
  <c r="R474" i="1"/>
  <c r="Q475" i="1"/>
  <c r="R475" i="1"/>
  <c r="Q476" i="1"/>
  <c r="R476" i="1"/>
  <c r="Q477" i="1"/>
  <c r="R477" i="1"/>
  <c r="Q478" i="1"/>
  <c r="R478" i="1"/>
  <c r="Q479" i="1"/>
  <c r="R479" i="1"/>
  <c r="Q480" i="1"/>
  <c r="R480" i="1"/>
  <c r="Q481" i="1"/>
  <c r="R481" i="1"/>
  <c r="Q482" i="1"/>
  <c r="R482" i="1"/>
  <c r="Q483" i="1"/>
  <c r="R483" i="1"/>
  <c r="Q484" i="1"/>
  <c r="R484" i="1"/>
  <c r="Q485" i="1"/>
  <c r="R485" i="1"/>
  <c r="Q486" i="1"/>
  <c r="R486" i="1"/>
  <c r="Q487" i="1"/>
  <c r="R487" i="1"/>
  <c r="Q488" i="1"/>
  <c r="R488" i="1"/>
  <c r="Q489" i="1"/>
  <c r="R489" i="1"/>
  <c r="Q490" i="1"/>
  <c r="R490" i="1"/>
  <c r="Q491" i="1"/>
  <c r="R491" i="1"/>
  <c r="Q492" i="1"/>
  <c r="R492" i="1"/>
  <c r="Q493" i="1"/>
  <c r="R493" i="1"/>
  <c r="Q494" i="1"/>
  <c r="R494" i="1"/>
  <c r="Q495" i="1"/>
  <c r="R495" i="1"/>
  <c r="Q496" i="1"/>
  <c r="R496" i="1"/>
  <c r="Q497" i="1"/>
  <c r="R497" i="1"/>
  <c r="Q498" i="1"/>
  <c r="R498" i="1"/>
  <c r="Q499" i="1"/>
  <c r="R499" i="1"/>
  <c r="Q500" i="1"/>
  <c r="R500" i="1"/>
  <c r="Q501" i="1"/>
  <c r="R501" i="1"/>
  <c r="Q502" i="1"/>
  <c r="R502" i="1"/>
  <c r="Q503" i="1"/>
  <c r="R503" i="1"/>
  <c r="Q504" i="1"/>
  <c r="R504" i="1"/>
  <c r="Q505" i="1"/>
  <c r="R505" i="1"/>
  <c r="Q506" i="1"/>
  <c r="R506" i="1"/>
  <c r="Q507" i="1"/>
  <c r="R507" i="1"/>
  <c r="Q508" i="1"/>
  <c r="R508" i="1"/>
  <c r="Q509" i="1"/>
  <c r="R509" i="1"/>
  <c r="Q510" i="1"/>
  <c r="R510" i="1"/>
  <c r="Q511" i="1"/>
  <c r="R511" i="1"/>
  <c r="Q512" i="1"/>
  <c r="R512" i="1"/>
  <c r="Q513" i="1"/>
  <c r="R513" i="1"/>
  <c r="Q514" i="1"/>
  <c r="R514" i="1"/>
  <c r="Q515" i="1"/>
  <c r="R515" i="1"/>
  <c r="Q516" i="1"/>
  <c r="R516" i="1"/>
  <c r="Q517" i="1"/>
  <c r="R517" i="1"/>
  <c r="Q518" i="1"/>
  <c r="R518" i="1"/>
  <c r="Q519" i="1"/>
  <c r="R519" i="1"/>
  <c r="Q520" i="1"/>
  <c r="R520" i="1"/>
  <c r="Q521" i="1"/>
  <c r="R521" i="1"/>
  <c r="Q522" i="1"/>
  <c r="R522" i="1"/>
  <c r="Q523" i="1"/>
  <c r="R523" i="1"/>
  <c r="Q524" i="1"/>
  <c r="R524" i="1"/>
  <c r="Q525" i="1"/>
  <c r="R525" i="1"/>
  <c r="Q526" i="1"/>
  <c r="R526" i="1"/>
  <c r="Q527" i="1"/>
  <c r="R527" i="1"/>
  <c r="Q528" i="1"/>
  <c r="R528" i="1"/>
  <c r="Q529" i="1"/>
  <c r="R529" i="1"/>
  <c r="Q530" i="1"/>
  <c r="R530" i="1"/>
  <c r="Q531" i="1"/>
  <c r="R531" i="1"/>
  <c r="Q532" i="1"/>
  <c r="R532" i="1"/>
  <c r="Q533" i="1"/>
  <c r="R533" i="1"/>
  <c r="Q534" i="1"/>
  <c r="R534" i="1"/>
  <c r="Q535" i="1"/>
  <c r="R535" i="1"/>
  <c r="Q536" i="1"/>
  <c r="R536" i="1"/>
  <c r="Q537" i="1"/>
  <c r="R537" i="1"/>
  <c r="Q538" i="1"/>
  <c r="R538" i="1"/>
  <c r="Q539" i="1"/>
  <c r="R539" i="1"/>
  <c r="Q540" i="1"/>
  <c r="R540" i="1"/>
  <c r="Q541" i="1"/>
  <c r="R541" i="1"/>
  <c r="Q542" i="1"/>
  <c r="R542" i="1"/>
  <c r="Q543" i="1"/>
  <c r="R543" i="1"/>
  <c r="Q544" i="1"/>
  <c r="R544" i="1"/>
  <c r="Q545" i="1"/>
  <c r="R545" i="1"/>
  <c r="Q546" i="1"/>
  <c r="R546" i="1"/>
  <c r="Q547" i="1"/>
  <c r="R547" i="1"/>
  <c r="Q548" i="1"/>
  <c r="R548" i="1"/>
  <c r="Q549" i="1"/>
  <c r="R549" i="1"/>
  <c r="Q550" i="1"/>
  <c r="R550" i="1"/>
  <c r="Q551" i="1"/>
  <c r="R551" i="1"/>
  <c r="Q552" i="1"/>
  <c r="R552" i="1"/>
  <c r="Q553" i="1"/>
  <c r="R553" i="1"/>
  <c r="Q554" i="1"/>
  <c r="R554" i="1"/>
  <c r="Q555" i="1"/>
  <c r="R555" i="1"/>
  <c r="Q556" i="1"/>
  <c r="R556" i="1"/>
  <c r="Q557" i="1"/>
  <c r="R557" i="1"/>
  <c r="Q558" i="1"/>
  <c r="R558" i="1"/>
  <c r="Q559" i="1"/>
  <c r="R559" i="1"/>
  <c r="Q560" i="1"/>
  <c r="R560" i="1"/>
  <c r="R22" i="1"/>
  <c r="Q22" i="1"/>
  <c r="AB260" i="1"/>
  <c r="AC260" i="1"/>
  <c r="AD260" i="1"/>
  <c r="AE260" i="1"/>
  <c r="AF260" i="1"/>
  <c r="AG260" i="1"/>
  <c r="AH260" i="1"/>
  <c r="AB384" i="1"/>
  <c r="AC384" i="1"/>
  <c r="AD384" i="1"/>
  <c r="AE384" i="1"/>
  <c r="AF384" i="1"/>
  <c r="AG384" i="1"/>
  <c r="AH384" i="1"/>
  <c r="AB506" i="1"/>
  <c r="AC506" i="1"/>
  <c r="AD506" i="1"/>
  <c r="AE506" i="1"/>
  <c r="AF506" i="1"/>
  <c r="AG506" i="1"/>
  <c r="AH506" i="1"/>
  <c r="AB507" i="1"/>
  <c r="AC507" i="1"/>
  <c r="AD507" i="1"/>
  <c r="AE507" i="1"/>
  <c r="AF507" i="1"/>
  <c r="AG507" i="1"/>
  <c r="AH507" i="1"/>
  <c r="AB508" i="1"/>
  <c r="AC508" i="1"/>
  <c r="AD508" i="1"/>
  <c r="AE508" i="1"/>
  <c r="AF508" i="1"/>
  <c r="AG508" i="1"/>
  <c r="AH508" i="1"/>
  <c r="AB509" i="1"/>
  <c r="AC509" i="1"/>
  <c r="AD509" i="1"/>
  <c r="AE509" i="1"/>
  <c r="AF509" i="1"/>
  <c r="AG509" i="1"/>
  <c r="AH509" i="1"/>
  <c r="AB510" i="1"/>
  <c r="AC510" i="1"/>
  <c r="AD510" i="1"/>
  <c r="AE510" i="1"/>
  <c r="AF510" i="1"/>
  <c r="AG510" i="1"/>
  <c r="AH510" i="1"/>
  <c r="AB511" i="1"/>
  <c r="AC511" i="1"/>
  <c r="AD511" i="1"/>
  <c r="AE511" i="1"/>
  <c r="AF511" i="1"/>
  <c r="AG511" i="1"/>
  <c r="AH511" i="1"/>
  <c r="AB512" i="1"/>
  <c r="AC512" i="1"/>
  <c r="AD512" i="1"/>
  <c r="AE512" i="1"/>
  <c r="AF512" i="1"/>
  <c r="AG512" i="1"/>
  <c r="AH512" i="1"/>
  <c r="AB513" i="1"/>
  <c r="AC513" i="1"/>
  <c r="AD513" i="1"/>
  <c r="AE513" i="1"/>
  <c r="AF513" i="1"/>
  <c r="AG513" i="1"/>
  <c r="AH513" i="1"/>
  <c r="AB514" i="1"/>
  <c r="AC514" i="1"/>
  <c r="AD514" i="1"/>
  <c r="AE514" i="1"/>
  <c r="AF514" i="1"/>
  <c r="AG514" i="1"/>
  <c r="AH514" i="1"/>
  <c r="AB515" i="1"/>
  <c r="AC515" i="1"/>
  <c r="AD515" i="1"/>
  <c r="AE515" i="1"/>
  <c r="AF515" i="1"/>
  <c r="AG515" i="1"/>
  <c r="AH515" i="1"/>
  <c r="AB516" i="1"/>
  <c r="AC516" i="1"/>
  <c r="AD516" i="1"/>
  <c r="AE516" i="1"/>
  <c r="AF516" i="1"/>
  <c r="AG516" i="1"/>
  <c r="AH516" i="1"/>
  <c r="AB517" i="1"/>
  <c r="AC517" i="1"/>
  <c r="AD517" i="1"/>
  <c r="AE517" i="1"/>
  <c r="AF517" i="1"/>
  <c r="AG517" i="1"/>
  <c r="AH517" i="1"/>
  <c r="AB518" i="1"/>
  <c r="AC518" i="1"/>
  <c r="AD518" i="1"/>
  <c r="AE518" i="1"/>
  <c r="AF518" i="1"/>
  <c r="AG518" i="1"/>
  <c r="AH518" i="1"/>
  <c r="AB519" i="1"/>
  <c r="AC519" i="1"/>
  <c r="AD519" i="1"/>
  <c r="AE519" i="1"/>
  <c r="AF519" i="1"/>
  <c r="AG519" i="1"/>
  <c r="AH519" i="1"/>
  <c r="AB520" i="1"/>
  <c r="AC520" i="1"/>
  <c r="AD520" i="1"/>
  <c r="AE520" i="1"/>
  <c r="AF520" i="1"/>
  <c r="AG520" i="1"/>
  <c r="AH520" i="1"/>
  <c r="AB521" i="1"/>
  <c r="AC521" i="1"/>
  <c r="AD521" i="1"/>
  <c r="AE521" i="1"/>
  <c r="AF521" i="1"/>
  <c r="AG521" i="1"/>
  <c r="AH521" i="1"/>
  <c r="AB522" i="1"/>
  <c r="AC522" i="1"/>
  <c r="AD522" i="1"/>
  <c r="AE522" i="1"/>
  <c r="AF522" i="1"/>
  <c r="AG522" i="1"/>
  <c r="AH522" i="1"/>
  <c r="AB523" i="1"/>
  <c r="AC523" i="1"/>
  <c r="AD523" i="1"/>
  <c r="AE523" i="1"/>
  <c r="AF523" i="1"/>
  <c r="AG523" i="1"/>
  <c r="AH523" i="1"/>
  <c r="AB524" i="1"/>
  <c r="AC524" i="1"/>
  <c r="AD524" i="1"/>
  <c r="AE524" i="1"/>
  <c r="AF524" i="1"/>
  <c r="AG524" i="1"/>
  <c r="AH524" i="1"/>
  <c r="AB525" i="1"/>
  <c r="AC525" i="1"/>
  <c r="AD525" i="1"/>
  <c r="AE525" i="1"/>
  <c r="AF525" i="1"/>
  <c r="AG525" i="1"/>
  <c r="AH525" i="1"/>
  <c r="AB526" i="1"/>
  <c r="AC526" i="1"/>
  <c r="AD526" i="1"/>
  <c r="AE526" i="1"/>
  <c r="AF526" i="1"/>
  <c r="AG526" i="1"/>
  <c r="AH526" i="1"/>
  <c r="AB527" i="1"/>
  <c r="AC527" i="1"/>
  <c r="AD527" i="1"/>
  <c r="AE527" i="1"/>
  <c r="AF527" i="1"/>
  <c r="AG527" i="1"/>
  <c r="AH527" i="1"/>
  <c r="AB528" i="1"/>
  <c r="AC528" i="1"/>
  <c r="AD528" i="1"/>
  <c r="AE528" i="1"/>
  <c r="AF528" i="1"/>
  <c r="AG528" i="1"/>
  <c r="AH528" i="1"/>
  <c r="AB529" i="1"/>
  <c r="AC529" i="1"/>
  <c r="AD529" i="1"/>
  <c r="AE529" i="1"/>
  <c r="AF529" i="1"/>
  <c r="AG529" i="1"/>
  <c r="AH529" i="1"/>
  <c r="AB530" i="1"/>
  <c r="AC530" i="1"/>
  <c r="AD530" i="1"/>
  <c r="AE530" i="1"/>
  <c r="AF530" i="1"/>
  <c r="AG530" i="1"/>
  <c r="AH530" i="1"/>
  <c r="AB531" i="1"/>
  <c r="AC531" i="1"/>
  <c r="AD531" i="1"/>
  <c r="AE531" i="1"/>
  <c r="AF531" i="1"/>
  <c r="AG531" i="1"/>
  <c r="AH531" i="1"/>
  <c r="AB532" i="1"/>
  <c r="AC532" i="1"/>
  <c r="AD532" i="1"/>
  <c r="AE532" i="1"/>
  <c r="AF532" i="1"/>
  <c r="AG532" i="1"/>
  <c r="AH532" i="1"/>
  <c r="AB533" i="1"/>
  <c r="AC533" i="1"/>
  <c r="AD533" i="1"/>
  <c r="AE533" i="1"/>
  <c r="AF533" i="1"/>
  <c r="AG533" i="1"/>
  <c r="AH533" i="1"/>
  <c r="AB534" i="1"/>
  <c r="AC534" i="1"/>
  <c r="AD534" i="1"/>
  <c r="AE534" i="1"/>
  <c r="AF534" i="1"/>
  <c r="AG534" i="1"/>
  <c r="AH534" i="1"/>
  <c r="AB535" i="1"/>
  <c r="AC535" i="1"/>
  <c r="AD535" i="1"/>
  <c r="AE535" i="1"/>
  <c r="AF535" i="1"/>
  <c r="AG535" i="1"/>
  <c r="AH535" i="1"/>
  <c r="AB536" i="1"/>
  <c r="AC536" i="1"/>
  <c r="AD536" i="1"/>
  <c r="AE536" i="1"/>
  <c r="AF536" i="1"/>
  <c r="AG536" i="1"/>
  <c r="AH536" i="1"/>
  <c r="AB537" i="1"/>
  <c r="AC537" i="1"/>
  <c r="AD537" i="1"/>
  <c r="AE537" i="1"/>
  <c r="AF537" i="1"/>
  <c r="AG537" i="1"/>
  <c r="AH537" i="1"/>
  <c r="AB538" i="1"/>
  <c r="AC538" i="1"/>
  <c r="AD538" i="1"/>
  <c r="AE538" i="1"/>
  <c r="AF538" i="1"/>
  <c r="AG538" i="1"/>
  <c r="AH538" i="1"/>
  <c r="AB539" i="1"/>
  <c r="AC539" i="1"/>
  <c r="AD539" i="1"/>
  <c r="AE539" i="1"/>
  <c r="AF539" i="1"/>
  <c r="AG539" i="1"/>
  <c r="AH539" i="1"/>
  <c r="AB540" i="1"/>
  <c r="AC540" i="1"/>
  <c r="AD540" i="1"/>
  <c r="AE540" i="1"/>
  <c r="AF540" i="1"/>
  <c r="AG540" i="1"/>
  <c r="AH540" i="1"/>
  <c r="AB541" i="1"/>
  <c r="AC541" i="1"/>
  <c r="AD541" i="1"/>
  <c r="AE541" i="1"/>
  <c r="AF541" i="1"/>
  <c r="AG541" i="1"/>
  <c r="AH541" i="1"/>
  <c r="AB542" i="1"/>
  <c r="AC542" i="1"/>
  <c r="AD542" i="1"/>
  <c r="AE542" i="1"/>
  <c r="AF542" i="1"/>
  <c r="AG542" i="1"/>
  <c r="AH542" i="1"/>
  <c r="AB543" i="1"/>
  <c r="AC543" i="1"/>
  <c r="AD543" i="1"/>
  <c r="AE543" i="1"/>
  <c r="AF543" i="1"/>
  <c r="AG543" i="1"/>
  <c r="AH543" i="1"/>
  <c r="AB544" i="1"/>
  <c r="AC544" i="1"/>
  <c r="AD544" i="1"/>
  <c r="AE544" i="1"/>
  <c r="AF544" i="1"/>
  <c r="AG544" i="1"/>
  <c r="AH544" i="1"/>
  <c r="AB545" i="1"/>
  <c r="AC545" i="1"/>
  <c r="AD545" i="1"/>
  <c r="AE545" i="1"/>
  <c r="AF545" i="1"/>
  <c r="AG545" i="1"/>
  <c r="AH545" i="1"/>
  <c r="AB546" i="1"/>
  <c r="AC546" i="1"/>
  <c r="AD546" i="1"/>
  <c r="AE546" i="1"/>
  <c r="AF546" i="1"/>
  <c r="AG546" i="1"/>
  <c r="AH546" i="1"/>
  <c r="AB547" i="1"/>
  <c r="AC547" i="1"/>
  <c r="AD547" i="1"/>
  <c r="AE547" i="1"/>
  <c r="AF547" i="1"/>
  <c r="AG547" i="1"/>
  <c r="AH547" i="1"/>
  <c r="AB548" i="1"/>
  <c r="AC548" i="1"/>
  <c r="AD548" i="1"/>
  <c r="AE548" i="1"/>
  <c r="AF548" i="1"/>
  <c r="AG548" i="1"/>
  <c r="AH548" i="1"/>
  <c r="AB549" i="1"/>
  <c r="AC549" i="1"/>
  <c r="AD549" i="1"/>
  <c r="AE549" i="1"/>
  <c r="AF549" i="1"/>
  <c r="AG549" i="1"/>
  <c r="AH549" i="1"/>
  <c r="AB550" i="1"/>
  <c r="AC550" i="1"/>
  <c r="AD550" i="1"/>
  <c r="AE550" i="1"/>
  <c r="AF550" i="1"/>
  <c r="AG550" i="1"/>
  <c r="AH550" i="1"/>
  <c r="AB551" i="1"/>
  <c r="AC551" i="1"/>
  <c r="AD551" i="1"/>
  <c r="AE551" i="1"/>
  <c r="AF551" i="1"/>
  <c r="AG551" i="1"/>
  <c r="AH551" i="1"/>
  <c r="AB552" i="1"/>
  <c r="AC552" i="1"/>
  <c r="AD552" i="1"/>
  <c r="AE552" i="1"/>
  <c r="AF552" i="1"/>
  <c r="AG552" i="1"/>
  <c r="AH552" i="1"/>
  <c r="AB553" i="1"/>
  <c r="AC553" i="1"/>
  <c r="AD553" i="1"/>
  <c r="AE553" i="1"/>
  <c r="AF553" i="1"/>
  <c r="AG553" i="1"/>
  <c r="AH553" i="1"/>
  <c r="AB554" i="1"/>
  <c r="AC554" i="1"/>
  <c r="AD554" i="1"/>
  <c r="AE554" i="1"/>
  <c r="AF554" i="1"/>
  <c r="AG554" i="1"/>
  <c r="AH554" i="1"/>
  <c r="AB555" i="1"/>
  <c r="AC555" i="1"/>
  <c r="AD555" i="1"/>
  <c r="AE555" i="1"/>
  <c r="AF555" i="1"/>
  <c r="AG555" i="1"/>
  <c r="AH555" i="1"/>
  <c r="AB556" i="1"/>
  <c r="AC556" i="1"/>
  <c r="AD556" i="1"/>
  <c r="AE556" i="1"/>
  <c r="AF556" i="1"/>
  <c r="AG556" i="1"/>
  <c r="AH556" i="1"/>
  <c r="AB557" i="1"/>
  <c r="AC557" i="1"/>
  <c r="AD557" i="1"/>
  <c r="AE557" i="1"/>
  <c r="AF557" i="1"/>
  <c r="AG557" i="1"/>
  <c r="AH557" i="1"/>
  <c r="AB560" i="1"/>
  <c r="AC560" i="1"/>
  <c r="AD560" i="1"/>
  <c r="AE560" i="1"/>
  <c r="AF560" i="1"/>
  <c r="AG560" i="1"/>
  <c r="AH560" i="1"/>
  <c r="U23" i="1"/>
  <c r="V23" i="1"/>
  <c r="W23" i="1"/>
  <c r="X23" i="1"/>
  <c r="Y23" i="1"/>
  <c r="Z23" i="1"/>
  <c r="AA23" i="1"/>
  <c r="U24" i="1"/>
  <c r="V24" i="1"/>
  <c r="W24" i="1"/>
  <c r="X24" i="1"/>
  <c r="Y24" i="1"/>
  <c r="Z24" i="1"/>
  <c r="AA24" i="1"/>
  <c r="U25" i="1"/>
  <c r="V25" i="1"/>
  <c r="W25" i="1"/>
  <c r="X25" i="1"/>
  <c r="Y25" i="1"/>
  <c r="Z25" i="1"/>
  <c r="AA25" i="1"/>
  <c r="U26" i="1"/>
  <c r="V26" i="1"/>
  <c r="W26" i="1"/>
  <c r="X26" i="1"/>
  <c r="Y26" i="1"/>
  <c r="Z26" i="1"/>
  <c r="AA26" i="1"/>
  <c r="U27" i="1"/>
  <c r="V27" i="1"/>
  <c r="W27" i="1"/>
  <c r="X27" i="1"/>
  <c r="Y27" i="1"/>
  <c r="Z27" i="1"/>
  <c r="AA27" i="1"/>
  <c r="U28" i="1"/>
  <c r="V28" i="1"/>
  <c r="W28" i="1"/>
  <c r="X28" i="1"/>
  <c r="Y28" i="1"/>
  <c r="Z28" i="1"/>
  <c r="AA28" i="1"/>
  <c r="U29" i="1"/>
  <c r="V29" i="1"/>
  <c r="W29" i="1"/>
  <c r="X29" i="1"/>
  <c r="Y29" i="1"/>
  <c r="Z29" i="1"/>
  <c r="AA29" i="1"/>
  <c r="U30" i="1"/>
  <c r="V30" i="1"/>
  <c r="W30" i="1"/>
  <c r="X30" i="1"/>
  <c r="Y30" i="1"/>
  <c r="Z30" i="1"/>
  <c r="AA30" i="1"/>
  <c r="U31" i="1"/>
  <c r="V31" i="1"/>
  <c r="W31" i="1"/>
  <c r="X31" i="1"/>
  <c r="Y31" i="1"/>
  <c r="Z31" i="1"/>
  <c r="AA31" i="1"/>
  <c r="U32" i="1"/>
  <c r="V32" i="1"/>
  <c r="W32" i="1"/>
  <c r="X32" i="1"/>
  <c r="Y32" i="1"/>
  <c r="Z32" i="1"/>
  <c r="AA32" i="1"/>
  <c r="U33" i="1"/>
  <c r="V33" i="1"/>
  <c r="W33" i="1"/>
  <c r="X33" i="1"/>
  <c r="Y33" i="1"/>
  <c r="Z33" i="1"/>
  <c r="AA33" i="1"/>
  <c r="U34" i="1"/>
  <c r="V34" i="1"/>
  <c r="W34" i="1"/>
  <c r="X34" i="1"/>
  <c r="Y34" i="1"/>
  <c r="Z34" i="1"/>
  <c r="AA34" i="1"/>
  <c r="U35" i="1"/>
  <c r="V35" i="1"/>
  <c r="W35" i="1"/>
  <c r="X35" i="1"/>
  <c r="Y35" i="1"/>
  <c r="Z35" i="1"/>
  <c r="AA35" i="1"/>
  <c r="U36" i="1"/>
  <c r="V36" i="1"/>
  <c r="W36" i="1"/>
  <c r="X36" i="1"/>
  <c r="Y36" i="1"/>
  <c r="Z36" i="1"/>
  <c r="AA36" i="1"/>
  <c r="U37" i="1"/>
  <c r="V37" i="1"/>
  <c r="W37" i="1"/>
  <c r="X37" i="1"/>
  <c r="Y37" i="1"/>
  <c r="Z37" i="1"/>
  <c r="AA37" i="1"/>
  <c r="U38" i="1"/>
  <c r="V38" i="1"/>
  <c r="W38" i="1"/>
  <c r="X38" i="1"/>
  <c r="Y38" i="1"/>
  <c r="Z38" i="1"/>
  <c r="AA38" i="1"/>
  <c r="U39" i="1"/>
  <c r="V39" i="1"/>
  <c r="W39" i="1"/>
  <c r="X39" i="1"/>
  <c r="Y39" i="1"/>
  <c r="Z39" i="1"/>
  <c r="AA39" i="1"/>
  <c r="U40" i="1"/>
  <c r="V40" i="1"/>
  <c r="W40" i="1"/>
  <c r="X40" i="1"/>
  <c r="Y40" i="1"/>
  <c r="Z40" i="1"/>
  <c r="AA40" i="1"/>
  <c r="U41" i="1"/>
  <c r="V41" i="1"/>
  <c r="W41" i="1"/>
  <c r="X41" i="1"/>
  <c r="Y41" i="1"/>
  <c r="Z41" i="1"/>
  <c r="AA41" i="1"/>
  <c r="U42" i="1"/>
  <c r="V42" i="1"/>
  <c r="W42" i="1"/>
  <c r="X42" i="1"/>
  <c r="Y42" i="1"/>
  <c r="Z42" i="1"/>
  <c r="AA42" i="1"/>
  <c r="U43" i="1"/>
  <c r="V43" i="1"/>
  <c r="W43" i="1"/>
  <c r="X43" i="1"/>
  <c r="Y43" i="1"/>
  <c r="Z43" i="1"/>
  <c r="AA43" i="1"/>
  <c r="U44" i="1"/>
  <c r="V44" i="1"/>
  <c r="W44" i="1"/>
  <c r="X44" i="1"/>
  <c r="Y44" i="1"/>
  <c r="Z44" i="1"/>
  <c r="AA44" i="1"/>
  <c r="U45" i="1"/>
  <c r="V45" i="1"/>
  <c r="W45" i="1"/>
  <c r="X45" i="1"/>
  <c r="Y45" i="1"/>
  <c r="Z45" i="1"/>
  <c r="AA45" i="1"/>
  <c r="U46" i="1"/>
  <c r="V46" i="1"/>
  <c r="W46" i="1"/>
  <c r="X46" i="1"/>
  <c r="Y46" i="1"/>
  <c r="Z46" i="1"/>
  <c r="AA46" i="1"/>
  <c r="U47" i="1"/>
  <c r="V47" i="1"/>
  <c r="W47" i="1"/>
  <c r="X47" i="1"/>
  <c r="Y47" i="1"/>
  <c r="Z47" i="1"/>
  <c r="AA47" i="1"/>
  <c r="U48" i="1"/>
  <c r="V48" i="1"/>
  <c r="W48" i="1"/>
  <c r="X48" i="1"/>
  <c r="Y48" i="1"/>
  <c r="Z48" i="1"/>
  <c r="AA48" i="1"/>
  <c r="U49" i="1"/>
  <c r="V49" i="1"/>
  <c r="W49" i="1"/>
  <c r="X49" i="1"/>
  <c r="Y49" i="1"/>
  <c r="Z49" i="1"/>
  <c r="AA49" i="1"/>
  <c r="U50" i="1"/>
  <c r="V50" i="1"/>
  <c r="W50" i="1"/>
  <c r="X50" i="1"/>
  <c r="Y50" i="1"/>
  <c r="Z50" i="1"/>
  <c r="AA50" i="1"/>
  <c r="U51" i="1"/>
  <c r="V51" i="1"/>
  <c r="W51" i="1"/>
  <c r="X51" i="1"/>
  <c r="Y51" i="1"/>
  <c r="Z51" i="1"/>
  <c r="AA51" i="1"/>
  <c r="U52" i="1"/>
  <c r="V52" i="1"/>
  <c r="W52" i="1"/>
  <c r="X52" i="1"/>
  <c r="Y52" i="1"/>
  <c r="Z52" i="1"/>
  <c r="AA52" i="1"/>
  <c r="U53" i="1"/>
  <c r="V53" i="1"/>
  <c r="W53" i="1"/>
  <c r="X53" i="1"/>
  <c r="Y53" i="1"/>
  <c r="Z53" i="1"/>
  <c r="AA53" i="1"/>
  <c r="U54" i="1"/>
  <c r="V54" i="1"/>
  <c r="W54" i="1"/>
  <c r="X54" i="1"/>
  <c r="Y54" i="1"/>
  <c r="Z54" i="1"/>
  <c r="AA54" i="1"/>
  <c r="U55" i="1"/>
  <c r="V55" i="1"/>
  <c r="W55" i="1"/>
  <c r="X55" i="1"/>
  <c r="Y55" i="1"/>
  <c r="Z55" i="1"/>
  <c r="AA55" i="1"/>
  <c r="U56" i="1"/>
  <c r="V56" i="1"/>
  <c r="W56" i="1"/>
  <c r="X56" i="1"/>
  <c r="Y56" i="1"/>
  <c r="Z56" i="1"/>
  <c r="AA56" i="1"/>
  <c r="U57" i="1"/>
  <c r="V57" i="1"/>
  <c r="W57" i="1"/>
  <c r="X57" i="1"/>
  <c r="Y57" i="1"/>
  <c r="Z57" i="1"/>
  <c r="AA57" i="1"/>
  <c r="U58" i="1"/>
  <c r="V58" i="1"/>
  <c r="W58" i="1"/>
  <c r="X58" i="1"/>
  <c r="Y58" i="1"/>
  <c r="Z58" i="1"/>
  <c r="AA58" i="1"/>
  <c r="U59" i="1"/>
  <c r="V59" i="1"/>
  <c r="W59" i="1"/>
  <c r="X59" i="1"/>
  <c r="Y59" i="1"/>
  <c r="Z59" i="1"/>
  <c r="AA59" i="1"/>
  <c r="U60" i="1"/>
  <c r="V60" i="1"/>
  <c r="W60" i="1"/>
  <c r="X60" i="1"/>
  <c r="Y60" i="1"/>
  <c r="Z60" i="1"/>
  <c r="AA60" i="1"/>
  <c r="U61" i="1"/>
  <c r="V61" i="1"/>
  <c r="W61" i="1"/>
  <c r="X61" i="1"/>
  <c r="Y61" i="1"/>
  <c r="Z61" i="1"/>
  <c r="AA61" i="1"/>
  <c r="U62" i="1"/>
  <c r="V62" i="1"/>
  <c r="W62" i="1"/>
  <c r="X62" i="1"/>
  <c r="Y62" i="1"/>
  <c r="Z62" i="1"/>
  <c r="AA62" i="1"/>
  <c r="U63" i="1"/>
  <c r="V63" i="1"/>
  <c r="W63" i="1"/>
  <c r="X63" i="1"/>
  <c r="Y63" i="1"/>
  <c r="Z63" i="1"/>
  <c r="AA63" i="1"/>
  <c r="U64" i="1"/>
  <c r="V64" i="1"/>
  <c r="W64" i="1"/>
  <c r="X64" i="1"/>
  <c r="Y64" i="1"/>
  <c r="Z64" i="1"/>
  <c r="AA64" i="1"/>
  <c r="U65" i="1"/>
  <c r="V65" i="1"/>
  <c r="W65" i="1"/>
  <c r="X65" i="1"/>
  <c r="Y65" i="1"/>
  <c r="Z65" i="1"/>
  <c r="AA65" i="1"/>
  <c r="U66" i="1"/>
  <c r="V66" i="1"/>
  <c r="W66" i="1"/>
  <c r="X66" i="1"/>
  <c r="Y66" i="1"/>
  <c r="Z66" i="1"/>
  <c r="AA66" i="1"/>
  <c r="U67" i="1"/>
  <c r="V67" i="1"/>
  <c r="W67" i="1"/>
  <c r="X67" i="1"/>
  <c r="Y67" i="1"/>
  <c r="Z67" i="1"/>
  <c r="AA67" i="1"/>
  <c r="U68" i="1"/>
  <c r="V68" i="1"/>
  <c r="W68" i="1"/>
  <c r="X68" i="1"/>
  <c r="Y68" i="1"/>
  <c r="Z68" i="1"/>
  <c r="AA68" i="1"/>
  <c r="U69" i="1"/>
  <c r="V69" i="1"/>
  <c r="W69" i="1"/>
  <c r="X69" i="1"/>
  <c r="Y69" i="1"/>
  <c r="Z69" i="1"/>
  <c r="AA69" i="1"/>
  <c r="U70" i="1"/>
  <c r="V70" i="1"/>
  <c r="W70" i="1"/>
  <c r="X70" i="1"/>
  <c r="Y70" i="1"/>
  <c r="Z70" i="1"/>
  <c r="AA70" i="1"/>
  <c r="U71" i="1"/>
  <c r="V71" i="1"/>
  <c r="W71" i="1"/>
  <c r="X71" i="1"/>
  <c r="Y71" i="1"/>
  <c r="Z71" i="1"/>
  <c r="AA71" i="1"/>
  <c r="U72" i="1"/>
  <c r="V72" i="1"/>
  <c r="W72" i="1"/>
  <c r="X72" i="1"/>
  <c r="Y72" i="1"/>
  <c r="Z72" i="1"/>
  <c r="AA72" i="1"/>
  <c r="U73" i="1"/>
  <c r="V73" i="1"/>
  <c r="W73" i="1"/>
  <c r="X73" i="1"/>
  <c r="Y73" i="1"/>
  <c r="Z73" i="1"/>
  <c r="AA73" i="1"/>
  <c r="U74" i="1"/>
  <c r="V74" i="1"/>
  <c r="W74" i="1"/>
  <c r="X74" i="1"/>
  <c r="Y74" i="1"/>
  <c r="Z74" i="1"/>
  <c r="AA74" i="1"/>
  <c r="U75" i="1"/>
  <c r="V75" i="1"/>
  <c r="W75" i="1"/>
  <c r="X75" i="1"/>
  <c r="Y75" i="1"/>
  <c r="Z75" i="1"/>
  <c r="AA75" i="1"/>
  <c r="U76" i="1"/>
  <c r="V76" i="1"/>
  <c r="W76" i="1"/>
  <c r="X76" i="1"/>
  <c r="Y76" i="1"/>
  <c r="Z76" i="1"/>
  <c r="AA76" i="1"/>
  <c r="U77" i="1"/>
  <c r="V77" i="1"/>
  <c r="W77" i="1"/>
  <c r="X77" i="1"/>
  <c r="Y77" i="1"/>
  <c r="Z77" i="1"/>
  <c r="AA77" i="1"/>
  <c r="U78" i="1"/>
  <c r="V78" i="1"/>
  <c r="W78" i="1"/>
  <c r="X78" i="1"/>
  <c r="Y78" i="1"/>
  <c r="Z78" i="1"/>
  <c r="AA78" i="1"/>
  <c r="U79" i="1"/>
  <c r="V79" i="1"/>
  <c r="W79" i="1"/>
  <c r="X79" i="1"/>
  <c r="Y79" i="1"/>
  <c r="Z79" i="1"/>
  <c r="AA79" i="1"/>
  <c r="U80" i="1"/>
  <c r="V80" i="1"/>
  <c r="W80" i="1"/>
  <c r="X80" i="1"/>
  <c r="Y80" i="1"/>
  <c r="Z80" i="1"/>
  <c r="AA80" i="1"/>
  <c r="U81" i="1"/>
  <c r="V81" i="1"/>
  <c r="W81" i="1"/>
  <c r="X81" i="1"/>
  <c r="Y81" i="1"/>
  <c r="Z81" i="1"/>
  <c r="AA81" i="1"/>
  <c r="U82" i="1"/>
  <c r="V82" i="1"/>
  <c r="W82" i="1"/>
  <c r="X82" i="1"/>
  <c r="Y82" i="1"/>
  <c r="Z82" i="1"/>
  <c r="AA82" i="1"/>
  <c r="U83" i="1"/>
  <c r="V83" i="1"/>
  <c r="W83" i="1"/>
  <c r="X83" i="1"/>
  <c r="Y83" i="1"/>
  <c r="Z83" i="1"/>
  <c r="AA83" i="1"/>
  <c r="U84" i="1"/>
  <c r="V84" i="1"/>
  <c r="W84" i="1"/>
  <c r="X84" i="1"/>
  <c r="Y84" i="1"/>
  <c r="Z84" i="1"/>
  <c r="AA84" i="1"/>
  <c r="U85" i="1"/>
  <c r="V85" i="1"/>
  <c r="W85" i="1"/>
  <c r="X85" i="1"/>
  <c r="Y85" i="1"/>
  <c r="Z85" i="1"/>
  <c r="AA85" i="1"/>
  <c r="U86" i="1"/>
  <c r="V86" i="1"/>
  <c r="W86" i="1"/>
  <c r="X86" i="1"/>
  <c r="Y86" i="1"/>
  <c r="Z86" i="1"/>
  <c r="AA86" i="1"/>
  <c r="U87" i="1"/>
  <c r="V87" i="1"/>
  <c r="W87" i="1"/>
  <c r="X87" i="1"/>
  <c r="Y87" i="1"/>
  <c r="Z87" i="1"/>
  <c r="AA87" i="1"/>
  <c r="U88" i="1"/>
  <c r="V88" i="1"/>
  <c r="W88" i="1"/>
  <c r="X88" i="1"/>
  <c r="Y88" i="1"/>
  <c r="Z88" i="1"/>
  <c r="AA88" i="1"/>
  <c r="U89" i="1"/>
  <c r="V89" i="1"/>
  <c r="W89" i="1"/>
  <c r="X89" i="1"/>
  <c r="Y89" i="1"/>
  <c r="Z89" i="1"/>
  <c r="AA89" i="1"/>
  <c r="U90" i="1"/>
  <c r="V90" i="1"/>
  <c r="W90" i="1"/>
  <c r="X90" i="1"/>
  <c r="Y90" i="1"/>
  <c r="Z90" i="1"/>
  <c r="AA90" i="1"/>
  <c r="U91" i="1"/>
  <c r="V91" i="1"/>
  <c r="W91" i="1"/>
  <c r="X91" i="1"/>
  <c r="Y91" i="1"/>
  <c r="Z91" i="1"/>
  <c r="AA91" i="1"/>
  <c r="U92" i="1"/>
  <c r="V92" i="1"/>
  <c r="W92" i="1"/>
  <c r="X92" i="1"/>
  <c r="Y92" i="1"/>
  <c r="Z92" i="1"/>
  <c r="AA92" i="1"/>
  <c r="U93" i="1"/>
  <c r="V93" i="1"/>
  <c r="W93" i="1"/>
  <c r="X93" i="1"/>
  <c r="Y93" i="1"/>
  <c r="Z93" i="1"/>
  <c r="AA93" i="1"/>
  <c r="U94" i="1"/>
  <c r="V94" i="1"/>
  <c r="W94" i="1"/>
  <c r="X94" i="1"/>
  <c r="Y94" i="1"/>
  <c r="Z94" i="1"/>
  <c r="AA94" i="1"/>
  <c r="U95" i="1"/>
  <c r="V95" i="1"/>
  <c r="W95" i="1"/>
  <c r="X95" i="1"/>
  <c r="Y95" i="1"/>
  <c r="Z95" i="1"/>
  <c r="AA95" i="1"/>
  <c r="U96" i="1"/>
  <c r="V96" i="1"/>
  <c r="W96" i="1"/>
  <c r="X96" i="1"/>
  <c r="Y96" i="1"/>
  <c r="Z96" i="1"/>
  <c r="AA96" i="1"/>
  <c r="U97" i="1"/>
  <c r="V97" i="1"/>
  <c r="W97" i="1"/>
  <c r="X97" i="1"/>
  <c r="Y97" i="1"/>
  <c r="Z97" i="1"/>
  <c r="AA97" i="1"/>
  <c r="U98" i="1"/>
  <c r="V98" i="1"/>
  <c r="W98" i="1"/>
  <c r="X98" i="1"/>
  <c r="Y98" i="1"/>
  <c r="Z98" i="1"/>
  <c r="AA98" i="1"/>
  <c r="U99" i="1"/>
  <c r="V99" i="1"/>
  <c r="W99" i="1"/>
  <c r="X99" i="1"/>
  <c r="Y99" i="1"/>
  <c r="Z99" i="1"/>
  <c r="AA99" i="1"/>
  <c r="U100" i="1"/>
  <c r="V100" i="1"/>
  <c r="W100" i="1"/>
  <c r="X100" i="1"/>
  <c r="Y100" i="1"/>
  <c r="Z100" i="1"/>
  <c r="AA100" i="1"/>
  <c r="U101" i="1"/>
  <c r="V101" i="1"/>
  <c r="W101" i="1"/>
  <c r="X101" i="1"/>
  <c r="Y101" i="1"/>
  <c r="Z101" i="1"/>
  <c r="AA101" i="1"/>
  <c r="U102" i="1"/>
  <c r="V102" i="1"/>
  <c r="W102" i="1"/>
  <c r="X102" i="1"/>
  <c r="Y102" i="1"/>
  <c r="Z102" i="1"/>
  <c r="AA102" i="1"/>
  <c r="U103" i="1"/>
  <c r="V103" i="1"/>
  <c r="W103" i="1"/>
  <c r="X103" i="1"/>
  <c r="Y103" i="1"/>
  <c r="Z103" i="1"/>
  <c r="AA103" i="1"/>
  <c r="U104" i="1"/>
  <c r="V104" i="1"/>
  <c r="W104" i="1"/>
  <c r="X104" i="1"/>
  <c r="Y104" i="1"/>
  <c r="Z104" i="1"/>
  <c r="AA104" i="1"/>
  <c r="U105" i="1"/>
  <c r="V105" i="1"/>
  <c r="W105" i="1"/>
  <c r="X105" i="1"/>
  <c r="Y105" i="1"/>
  <c r="Z105" i="1"/>
  <c r="AA105" i="1"/>
  <c r="U106" i="1"/>
  <c r="V106" i="1"/>
  <c r="W106" i="1"/>
  <c r="X106" i="1"/>
  <c r="Y106" i="1"/>
  <c r="Z106" i="1"/>
  <c r="AA106" i="1"/>
  <c r="U107" i="1"/>
  <c r="V107" i="1"/>
  <c r="W107" i="1"/>
  <c r="X107" i="1"/>
  <c r="Y107" i="1"/>
  <c r="Z107" i="1"/>
  <c r="AA107" i="1"/>
  <c r="U108" i="1"/>
  <c r="V108" i="1"/>
  <c r="W108" i="1"/>
  <c r="X108" i="1"/>
  <c r="Y108" i="1"/>
  <c r="Z108" i="1"/>
  <c r="AA108" i="1"/>
  <c r="U109" i="1"/>
  <c r="V109" i="1"/>
  <c r="W109" i="1"/>
  <c r="X109" i="1"/>
  <c r="Y109" i="1"/>
  <c r="Z109" i="1"/>
  <c r="AA109" i="1"/>
  <c r="U110" i="1"/>
  <c r="V110" i="1"/>
  <c r="W110" i="1"/>
  <c r="X110" i="1"/>
  <c r="Y110" i="1"/>
  <c r="Z110" i="1"/>
  <c r="AA110" i="1"/>
  <c r="U111" i="1"/>
  <c r="V111" i="1"/>
  <c r="W111" i="1"/>
  <c r="X111" i="1"/>
  <c r="Y111" i="1"/>
  <c r="Z111" i="1"/>
  <c r="AA111" i="1"/>
  <c r="U112" i="1"/>
  <c r="V112" i="1"/>
  <c r="W112" i="1"/>
  <c r="X112" i="1"/>
  <c r="Y112" i="1"/>
  <c r="Z112" i="1"/>
  <c r="AA112" i="1"/>
  <c r="U113" i="1"/>
  <c r="V113" i="1"/>
  <c r="W113" i="1"/>
  <c r="X113" i="1"/>
  <c r="Y113" i="1"/>
  <c r="Z113" i="1"/>
  <c r="AA113" i="1"/>
  <c r="U114" i="1"/>
  <c r="V114" i="1"/>
  <c r="W114" i="1"/>
  <c r="X114" i="1"/>
  <c r="Y114" i="1"/>
  <c r="Z114" i="1"/>
  <c r="AA114" i="1"/>
  <c r="U115" i="1"/>
  <c r="V115" i="1"/>
  <c r="W115" i="1"/>
  <c r="X115" i="1"/>
  <c r="Y115" i="1"/>
  <c r="Z115" i="1"/>
  <c r="AA115" i="1"/>
  <c r="U116" i="1"/>
  <c r="V116" i="1"/>
  <c r="W116" i="1"/>
  <c r="X116" i="1"/>
  <c r="Y116" i="1"/>
  <c r="Z116" i="1"/>
  <c r="AA116" i="1"/>
  <c r="U117" i="1"/>
  <c r="V117" i="1"/>
  <c r="W117" i="1"/>
  <c r="X117" i="1"/>
  <c r="Y117" i="1"/>
  <c r="Z117" i="1"/>
  <c r="AA117" i="1"/>
  <c r="U118" i="1"/>
  <c r="V118" i="1"/>
  <c r="W118" i="1"/>
  <c r="X118" i="1"/>
  <c r="Y118" i="1"/>
  <c r="Z118" i="1"/>
  <c r="AA118" i="1"/>
  <c r="U119" i="1"/>
  <c r="V119" i="1"/>
  <c r="W119" i="1"/>
  <c r="X119" i="1"/>
  <c r="Y119" i="1"/>
  <c r="Z119" i="1"/>
  <c r="AA119" i="1"/>
  <c r="U120" i="1"/>
  <c r="V120" i="1"/>
  <c r="W120" i="1"/>
  <c r="X120" i="1"/>
  <c r="Y120" i="1"/>
  <c r="Z120" i="1"/>
  <c r="AA120" i="1"/>
  <c r="U121" i="1"/>
  <c r="V121" i="1"/>
  <c r="W121" i="1"/>
  <c r="X121" i="1"/>
  <c r="Y121" i="1"/>
  <c r="Z121" i="1"/>
  <c r="AA121" i="1"/>
  <c r="U122" i="1"/>
  <c r="V122" i="1"/>
  <c r="W122" i="1"/>
  <c r="X122" i="1"/>
  <c r="Y122" i="1"/>
  <c r="Z122" i="1"/>
  <c r="AA122" i="1"/>
  <c r="U123" i="1"/>
  <c r="V123" i="1"/>
  <c r="W123" i="1"/>
  <c r="X123" i="1"/>
  <c r="Y123" i="1"/>
  <c r="Z123" i="1"/>
  <c r="AA123" i="1"/>
  <c r="U124" i="1"/>
  <c r="V124" i="1"/>
  <c r="W124" i="1"/>
  <c r="X124" i="1"/>
  <c r="Y124" i="1"/>
  <c r="Z124" i="1"/>
  <c r="AA124" i="1"/>
  <c r="U125" i="1"/>
  <c r="V125" i="1"/>
  <c r="W125" i="1"/>
  <c r="X125" i="1"/>
  <c r="Y125" i="1"/>
  <c r="Z125" i="1"/>
  <c r="AA125" i="1"/>
  <c r="U126" i="1"/>
  <c r="V126" i="1"/>
  <c r="W126" i="1"/>
  <c r="X126" i="1"/>
  <c r="Y126" i="1"/>
  <c r="Z126" i="1"/>
  <c r="AA126" i="1"/>
  <c r="U127" i="1"/>
  <c r="V127" i="1"/>
  <c r="W127" i="1"/>
  <c r="X127" i="1"/>
  <c r="Y127" i="1"/>
  <c r="Z127" i="1"/>
  <c r="AA127" i="1"/>
  <c r="U128" i="1"/>
  <c r="V128" i="1"/>
  <c r="W128" i="1"/>
  <c r="X128" i="1"/>
  <c r="Y128" i="1"/>
  <c r="Z128" i="1"/>
  <c r="AA128" i="1"/>
  <c r="U129" i="1"/>
  <c r="V129" i="1"/>
  <c r="W129" i="1"/>
  <c r="X129" i="1"/>
  <c r="Y129" i="1"/>
  <c r="Z129" i="1"/>
  <c r="AA129" i="1"/>
  <c r="U130" i="1"/>
  <c r="V130" i="1"/>
  <c r="W130" i="1"/>
  <c r="X130" i="1"/>
  <c r="Y130" i="1"/>
  <c r="Z130" i="1"/>
  <c r="AA130" i="1"/>
  <c r="U131" i="1"/>
  <c r="V131" i="1"/>
  <c r="W131" i="1"/>
  <c r="X131" i="1"/>
  <c r="Y131" i="1"/>
  <c r="Z131" i="1"/>
  <c r="AA131" i="1"/>
  <c r="U132" i="1"/>
  <c r="V132" i="1"/>
  <c r="W132" i="1"/>
  <c r="X132" i="1"/>
  <c r="Y132" i="1"/>
  <c r="Z132" i="1"/>
  <c r="AA132" i="1"/>
  <c r="U133" i="1"/>
  <c r="V133" i="1"/>
  <c r="W133" i="1"/>
  <c r="X133" i="1"/>
  <c r="Y133" i="1"/>
  <c r="Z133" i="1"/>
  <c r="AA133" i="1"/>
  <c r="U134" i="1"/>
  <c r="V134" i="1"/>
  <c r="W134" i="1"/>
  <c r="X134" i="1"/>
  <c r="Y134" i="1"/>
  <c r="Z134" i="1"/>
  <c r="AA134" i="1"/>
  <c r="U135" i="1"/>
  <c r="V135" i="1"/>
  <c r="W135" i="1"/>
  <c r="X135" i="1"/>
  <c r="Y135" i="1"/>
  <c r="Z135" i="1"/>
  <c r="AA135" i="1"/>
  <c r="U136" i="1"/>
  <c r="V136" i="1"/>
  <c r="W136" i="1"/>
  <c r="X136" i="1"/>
  <c r="Y136" i="1"/>
  <c r="Z136" i="1"/>
  <c r="AA136" i="1"/>
  <c r="U137" i="1"/>
  <c r="V137" i="1"/>
  <c r="W137" i="1"/>
  <c r="X137" i="1"/>
  <c r="Y137" i="1"/>
  <c r="Z137" i="1"/>
  <c r="AA137" i="1"/>
  <c r="U138" i="1"/>
  <c r="V138" i="1"/>
  <c r="W138" i="1"/>
  <c r="X138" i="1"/>
  <c r="Y138" i="1"/>
  <c r="Z138" i="1"/>
  <c r="AA138" i="1"/>
  <c r="U139" i="1"/>
  <c r="V139" i="1"/>
  <c r="W139" i="1"/>
  <c r="X139" i="1"/>
  <c r="Y139" i="1"/>
  <c r="Z139" i="1"/>
  <c r="AA139" i="1"/>
  <c r="U140" i="1"/>
  <c r="V140" i="1"/>
  <c r="W140" i="1"/>
  <c r="X140" i="1"/>
  <c r="Y140" i="1"/>
  <c r="Z140" i="1"/>
  <c r="AA140" i="1"/>
  <c r="U141" i="1"/>
  <c r="V141" i="1"/>
  <c r="W141" i="1"/>
  <c r="X141" i="1"/>
  <c r="Y141" i="1"/>
  <c r="Z141" i="1"/>
  <c r="AA141" i="1"/>
  <c r="U142" i="1"/>
  <c r="V142" i="1"/>
  <c r="W142" i="1"/>
  <c r="X142" i="1"/>
  <c r="Y142" i="1"/>
  <c r="Z142" i="1"/>
  <c r="AA142" i="1"/>
  <c r="U143" i="1"/>
  <c r="V143" i="1"/>
  <c r="W143" i="1"/>
  <c r="X143" i="1"/>
  <c r="Y143" i="1"/>
  <c r="Z143" i="1"/>
  <c r="AA143" i="1"/>
  <c r="U144" i="1"/>
  <c r="V144" i="1"/>
  <c r="W144" i="1"/>
  <c r="X144" i="1"/>
  <c r="Y144" i="1"/>
  <c r="Z144" i="1"/>
  <c r="AA144" i="1"/>
  <c r="U145" i="1"/>
  <c r="V145" i="1"/>
  <c r="W145" i="1"/>
  <c r="X145" i="1"/>
  <c r="Y145" i="1"/>
  <c r="Z145" i="1"/>
  <c r="AA145" i="1"/>
  <c r="U146" i="1"/>
  <c r="V146" i="1"/>
  <c r="W146" i="1"/>
  <c r="X146" i="1"/>
  <c r="Y146" i="1"/>
  <c r="Z146" i="1"/>
  <c r="AA146" i="1"/>
  <c r="U147" i="1"/>
  <c r="V147" i="1"/>
  <c r="W147" i="1"/>
  <c r="X147" i="1"/>
  <c r="Y147" i="1"/>
  <c r="Z147" i="1"/>
  <c r="AA147" i="1"/>
  <c r="U148" i="1"/>
  <c r="V148" i="1"/>
  <c r="W148" i="1"/>
  <c r="X148" i="1"/>
  <c r="Y148" i="1"/>
  <c r="Z148" i="1"/>
  <c r="AA148" i="1"/>
  <c r="U149" i="1"/>
  <c r="V149" i="1"/>
  <c r="W149" i="1"/>
  <c r="X149" i="1"/>
  <c r="Y149" i="1"/>
  <c r="Z149" i="1"/>
  <c r="AA149" i="1"/>
  <c r="U150" i="1"/>
  <c r="V150" i="1"/>
  <c r="W150" i="1"/>
  <c r="X150" i="1"/>
  <c r="Y150" i="1"/>
  <c r="Z150" i="1"/>
  <c r="AA150" i="1"/>
  <c r="U151" i="1"/>
  <c r="V151" i="1"/>
  <c r="W151" i="1"/>
  <c r="X151" i="1"/>
  <c r="Y151" i="1"/>
  <c r="Z151" i="1"/>
  <c r="AA151" i="1"/>
  <c r="U152" i="1"/>
  <c r="V152" i="1"/>
  <c r="W152" i="1"/>
  <c r="X152" i="1"/>
  <c r="Y152" i="1"/>
  <c r="Z152" i="1"/>
  <c r="AA152" i="1"/>
  <c r="U153" i="1"/>
  <c r="V153" i="1"/>
  <c r="W153" i="1"/>
  <c r="X153" i="1"/>
  <c r="Y153" i="1"/>
  <c r="Z153" i="1"/>
  <c r="AA153" i="1"/>
  <c r="U154" i="1"/>
  <c r="V154" i="1"/>
  <c r="W154" i="1"/>
  <c r="X154" i="1"/>
  <c r="Y154" i="1"/>
  <c r="Z154" i="1"/>
  <c r="AA154" i="1"/>
  <c r="U155" i="1"/>
  <c r="V155" i="1"/>
  <c r="W155" i="1"/>
  <c r="X155" i="1"/>
  <c r="Y155" i="1"/>
  <c r="Z155" i="1"/>
  <c r="AA155" i="1"/>
  <c r="U156" i="1"/>
  <c r="V156" i="1"/>
  <c r="W156" i="1"/>
  <c r="X156" i="1"/>
  <c r="Y156" i="1"/>
  <c r="Z156" i="1"/>
  <c r="AA156" i="1"/>
  <c r="U157" i="1"/>
  <c r="V157" i="1"/>
  <c r="W157" i="1"/>
  <c r="X157" i="1"/>
  <c r="Y157" i="1"/>
  <c r="Z157" i="1"/>
  <c r="AA157" i="1"/>
  <c r="U158" i="1"/>
  <c r="V158" i="1"/>
  <c r="W158" i="1"/>
  <c r="X158" i="1"/>
  <c r="Y158" i="1"/>
  <c r="Z158" i="1"/>
  <c r="AA158" i="1"/>
  <c r="U159" i="1"/>
  <c r="V159" i="1"/>
  <c r="W159" i="1"/>
  <c r="X159" i="1"/>
  <c r="Y159" i="1"/>
  <c r="Z159" i="1"/>
  <c r="AA159" i="1"/>
  <c r="U160" i="1"/>
  <c r="V160" i="1"/>
  <c r="W160" i="1"/>
  <c r="X160" i="1"/>
  <c r="Y160" i="1"/>
  <c r="Z160" i="1"/>
  <c r="AA160" i="1"/>
  <c r="U161" i="1"/>
  <c r="V161" i="1"/>
  <c r="W161" i="1"/>
  <c r="X161" i="1"/>
  <c r="Y161" i="1"/>
  <c r="Z161" i="1"/>
  <c r="AA161" i="1"/>
  <c r="U162" i="1"/>
  <c r="V162" i="1"/>
  <c r="W162" i="1"/>
  <c r="X162" i="1"/>
  <c r="Y162" i="1"/>
  <c r="Z162" i="1"/>
  <c r="AA162" i="1"/>
  <c r="U163" i="1"/>
  <c r="V163" i="1"/>
  <c r="W163" i="1"/>
  <c r="X163" i="1"/>
  <c r="Y163" i="1"/>
  <c r="Z163" i="1"/>
  <c r="AA163" i="1"/>
  <c r="U164" i="1"/>
  <c r="V164" i="1"/>
  <c r="W164" i="1"/>
  <c r="X164" i="1"/>
  <c r="Y164" i="1"/>
  <c r="Z164" i="1"/>
  <c r="AA164" i="1"/>
  <c r="U165" i="1"/>
  <c r="V165" i="1"/>
  <c r="W165" i="1"/>
  <c r="X165" i="1"/>
  <c r="Y165" i="1"/>
  <c r="Z165" i="1"/>
  <c r="AA165" i="1"/>
  <c r="U166" i="1"/>
  <c r="V166" i="1"/>
  <c r="W166" i="1"/>
  <c r="X166" i="1"/>
  <c r="Y166" i="1"/>
  <c r="Z166" i="1"/>
  <c r="AA166" i="1"/>
  <c r="U167" i="1"/>
  <c r="V167" i="1"/>
  <c r="W167" i="1"/>
  <c r="X167" i="1"/>
  <c r="Y167" i="1"/>
  <c r="Z167" i="1"/>
  <c r="AA167" i="1"/>
  <c r="U168" i="1"/>
  <c r="V168" i="1"/>
  <c r="W168" i="1"/>
  <c r="X168" i="1"/>
  <c r="Y168" i="1"/>
  <c r="Z168" i="1"/>
  <c r="AA168" i="1"/>
  <c r="U169" i="1"/>
  <c r="V169" i="1"/>
  <c r="W169" i="1"/>
  <c r="X169" i="1"/>
  <c r="Y169" i="1"/>
  <c r="Z169" i="1"/>
  <c r="AA169" i="1"/>
  <c r="U170" i="1"/>
  <c r="V170" i="1"/>
  <c r="W170" i="1"/>
  <c r="X170" i="1"/>
  <c r="Y170" i="1"/>
  <c r="Z170" i="1"/>
  <c r="AA170" i="1"/>
  <c r="U171" i="1"/>
  <c r="V171" i="1"/>
  <c r="W171" i="1"/>
  <c r="X171" i="1"/>
  <c r="Y171" i="1"/>
  <c r="Z171" i="1"/>
  <c r="AA171" i="1"/>
  <c r="U172" i="1"/>
  <c r="V172" i="1"/>
  <c r="W172" i="1"/>
  <c r="X172" i="1"/>
  <c r="Y172" i="1"/>
  <c r="Z172" i="1"/>
  <c r="AA172" i="1"/>
  <c r="U173" i="1"/>
  <c r="V173" i="1"/>
  <c r="W173" i="1"/>
  <c r="X173" i="1"/>
  <c r="Y173" i="1"/>
  <c r="Z173" i="1"/>
  <c r="AA173" i="1"/>
  <c r="U174" i="1"/>
  <c r="V174" i="1"/>
  <c r="W174" i="1"/>
  <c r="X174" i="1"/>
  <c r="Y174" i="1"/>
  <c r="Z174" i="1"/>
  <c r="AA174" i="1"/>
  <c r="U175" i="1"/>
  <c r="V175" i="1"/>
  <c r="W175" i="1"/>
  <c r="X175" i="1"/>
  <c r="Y175" i="1"/>
  <c r="Z175" i="1"/>
  <c r="AA175" i="1"/>
  <c r="U176" i="1"/>
  <c r="V176" i="1"/>
  <c r="W176" i="1"/>
  <c r="X176" i="1"/>
  <c r="Y176" i="1"/>
  <c r="Z176" i="1"/>
  <c r="AA176" i="1"/>
  <c r="U177" i="1"/>
  <c r="V177" i="1"/>
  <c r="W177" i="1"/>
  <c r="X177" i="1"/>
  <c r="Y177" i="1"/>
  <c r="Z177" i="1"/>
  <c r="AA177" i="1"/>
  <c r="U178" i="1"/>
  <c r="V178" i="1"/>
  <c r="W178" i="1"/>
  <c r="X178" i="1"/>
  <c r="Y178" i="1"/>
  <c r="Z178" i="1"/>
  <c r="AA178" i="1"/>
  <c r="U179" i="1"/>
  <c r="V179" i="1"/>
  <c r="W179" i="1"/>
  <c r="X179" i="1"/>
  <c r="Y179" i="1"/>
  <c r="Z179" i="1"/>
  <c r="AA179" i="1"/>
  <c r="U180" i="1"/>
  <c r="V180" i="1"/>
  <c r="W180" i="1"/>
  <c r="X180" i="1"/>
  <c r="Y180" i="1"/>
  <c r="Z180" i="1"/>
  <c r="AA180" i="1"/>
  <c r="U181" i="1"/>
  <c r="V181" i="1"/>
  <c r="W181" i="1"/>
  <c r="X181" i="1"/>
  <c r="Y181" i="1"/>
  <c r="Z181" i="1"/>
  <c r="AA181" i="1"/>
  <c r="U182" i="1"/>
  <c r="V182" i="1"/>
  <c r="W182" i="1"/>
  <c r="X182" i="1"/>
  <c r="Y182" i="1"/>
  <c r="Z182" i="1"/>
  <c r="AA182" i="1"/>
  <c r="U183" i="1"/>
  <c r="V183" i="1"/>
  <c r="W183" i="1"/>
  <c r="X183" i="1"/>
  <c r="Y183" i="1"/>
  <c r="Z183" i="1"/>
  <c r="AA183" i="1"/>
  <c r="U184" i="1"/>
  <c r="V184" i="1"/>
  <c r="W184" i="1"/>
  <c r="X184" i="1"/>
  <c r="Y184" i="1"/>
  <c r="Z184" i="1"/>
  <c r="AA184" i="1"/>
  <c r="U185" i="1"/>
  <c r="V185" i="1"/>
  <c r="W185" i="1"/>
  <c r="X185" i="1"/>
  <c r="Y185" i="1"/>
  <c r="Z185" i="1"/>
  <c r="AA185" i="1"/>
  <c r="U186" i="1"/>
  <c r="V186" i="1"/>
  <c r="W186" i="1"/>
  <c r="X186" i="1"/>
  <c r="Y186" i="1"/>
  <c r="Z186" i="1"/>
  <c r="AA186" i="1"/>
  <c r="U187" i="1"/>
  <c r="V187" i="1"/>
  <c r="W187" i="1"/>
  <c r="X187" i="1"/>
  <c r="Y187" i="1"/>
  <c r="Z187" i="1"/>
  <c r="AA187" i="1"/>
  <c r="U188" i="1"/>
  <c r="V188" i="1"/>
  <c r="W188" i="1"/>
  <c r="X188" i="1"/>
  <c r="Y188" i="1"/>
  <c r="Z188" i="1"/>
  <c r="AA188" i="1"/>
  <c r="U189" i="1"/>
  <c r="V189" i="1"/>
  <c r="W189" i="1"/>
  <c r="X189" i="1"/>
  <c r="Y189" i="1"/>
  <c r="Z189" i="1"/>
  <c r="AA189" i="1"/>
  <c r="U190" i="1"/>
  <c r="V190" i="1"/>
  <c r="W190" i="1"/>
  <c r="X190" i="1"/>
  <c r="Y190" i="1"/>
  <c r="Z190" i="1"/>
  <c r="AA190" i="1"/>
  <c r="U191" i="1"/>
  <c r="V191" i="1"/>
  <c r="W191" i="1"/>
  <c r="X191" i="1"/>
  <c r="Y191" i="1"/>
  <c r="Z191" i="1"/>
  <c r="AA191" i="1"/>
  <c r="U192" i="1"/>
  <c r="V192" i="1"/>
  <c r="W192" i="1"/>
  <c r="X192" i="1"/>
  <c r="Y192" i="1"/>
  <c r="Z192" i="1"/>
  <c r="AA192" i="1"/>
  <c r="U193" i="1"/>
  <c r="V193" i="1"/>
  <c r="W193" i="1"/>
  <c r="X193" i="1"/>
  <c r="Y193" i="1"/>
  <c r="Z193" i="1"/>
  <c r="AA193" i="1"/>
  <c r="U194" i="1"/>
  <c r="V194" i="1"/>
  <c r="W194" i="1"/>
  <c r="X194" i="1"/>
  <c r="Y194" i="1"/>
  <c r="Z194" i="1"/>
  <c r="AA194" i="1"/>
  <c r="U195" i="1"/>
  <c r="V195" i="1"/>
  <c r="W195" i="1"/>
  <c r="X195" i="1"/>
  <c r="Y195" i="1"/>
  <c r="Z195" i="1"/>
  <c r="AA195" i="1"/>
  <c r="U196" i="1"/>
  <c r="V196" i="1"/>
  <c r="W196" i="1"/>
  <c r="X196" i="1"/>
  <c r="Y196" i="1"/>
  <c r="Z196" i="1"/>
  <c r="AA196" i="1"/>
  <c r="U197" i="1"/>
  <c r="V197" i="1"/>
  <c r="W197" i="1"/>
  <c r="X197" i="1"/>
  <c r="Y197" i="1"/>
  <c r="Z197" i="1"/>
  <c r="AA197" i="1"/>
  <c r="U198" i="1"/>
  <c r="V198" i="1"/>
  <c r="W198" i="1"/>
  <c r="X198" i="1"/>
  <c r="Y198" i="1"/>
  <c r="Z198" i="1"/>
  <c r="AA198" i="1"/>
  <c r="U199" i="1"/>
  <c r="V199" i="1"/>
  <c r="W199" i="1"/>
  <c r="X199" i="1"/>
  <c r="Y199" i="1"/>
  <c r="Z199" i="1"/>
  <c r="AA199" i="1"/>
  <c r="U200" i="1"/>
  <c r="V200" i="1"/>
  <c r="W200" i="1"/>
  <c r="X200" i="1"/>
  <c r="Y200" i="1"/>
  <c r="Z200" i="1"/>
  <c r="AA200" i="1"/>
  <c r="U201" i="1"/>
  <c r="V201" i="1"/>
  <c r="W201" i="1"/>
  <c r="X201" i="1"/>
  <c r="Y201" i="1"/>
  <c r="Z201" i="1"/>
  <c r="AA201" i="1"/>
  <c r="U202" i="1"/>
  <c r="V202" i="1"/>
  <c r="W202" i="1"/>
  <c r="X202" i="1"/>
  <c r="Y202" i="1"/>
  <c r="Z202" i="1"/>
  <c r="AA202" i="1"/>
  <c r="U203" i="1"/>
  <c r="V203" i="1"/>
  <c r="W203" i="1"/>
  <c r="X203" i="1"/>
  <c r="Y203" i="1"/>
  <c r="Z203" i="1"/>
  <c r="AA203" i="1"/>
  <c r="U204" i="1"/>
  <c r="V204" i="1"/>
  <c r="W204" i="1"/>
  <c r="X204" i="1"/>
  <c r="Y204" i="1"/>
  <c r="Z204" i="1"/>
  <c r="AA204" i="1"/>
  <c r="U205" i="1"/>
  <c r="V205" i="1"/>
  <c r="W205" i="1"/>
  <c r="X205" i="1"/>
  <c r="Y205" i="1"/>
  <c r="Z205" i="1"/>
  <c r="AA205" i="1"/>
  <c r="U206" i="1"/>
  <c r="V206" i="1"/>
  <c r="W206" i="1"/>
  <c r="X206" i="1"/>
  <c r="Y206" i="1"/>
  <c r="Z206" i="1"/>
  <c r="AA206" i="1"/>
  <c r="U207" i="1"/>
  <c r="V207" i="1"/>
  <c r="W207" i="1"/>
  <c r="X207" i="1"/>
  <c r="Y207" i="1"/>
  <c r="Z207" i="1"/>
  <c r="AA207" i="1"/>
  <c r="U208" i="1"/>
  <c r="V208" i="1"/>
  <c r="W208" i="1"/>
  <c r="X208" i="1"/>
  <c r="Y208" i="1"/>
  <c r="Z208" i="1"/>
  <c r="AA208" i="1"/>
  <c r="U209" i="1"/>
  <c r="V209" i="1"/>
  <c r="W209" i="1"/>
  <c r="X209" i="1"/>
  <c r="Y209" i="1"/>
  <c r="Z209" i="1"/>
  <c r="AA209" i="1"/>
  <c r="U210" i="1"/>
  <c r="V210" i="1"/>
  <c r="W210" i="1"/>
  <c r="X210" i="1"/>
  <c r="Y210" i="1"/>
  <c r="Z210" i="1"/>
  <c r="AA210" i="1"/>
  <c r="U211" i="1"/>
  <c r="V211" i="1"/>
  <c r="W211" i="1"/>
  <c r="X211" i="1"/>
  <c r="Y211" i="1"/>
  <c r="Z211" i="1"/>
  <c r="AA211" i="1"/>
  <c r="U212" i="1"/>
  <c r="V212" i="1"/>
  <c r="W212" i="1"/>
  <c r="X212" i="1"/>
  <c r="Y212" i="1"/>
  <c r="Z212" i="1"/>
  <c r="AA212" i="1"/>
  <c r="U213" i="1"/>
  <c r="V213" i="1"/>
  <c r="W213" i="1"/>
  <c r="X213" i="1"/>
  <c r="Y213" i="1"/>
  <c r="Z213" i="1"/>
  <c r="AA213" i="1"/>
  <c r="U214" i="1"/>
  <c r="V214" i="1"/>
  <c r="W214" i="1"/>
  <c r="X214" i="1"/>
  <c r="Y214" i="1"/>
  <c r="Z214" i="1"/>
  <c r="AA214" i="1"/>
  <c r="U215" i="1"/>
  <c r="V215" i="1"/>
  <c r="W215" i="1"/>
  <c r="X215" i="1"/>
  <c r="Y215" i="1"/>
  <c r="Z215" i="1"/>
  <c r="AA215" i="1"/>
  <c r="U216" i="1"/>
  <c r="V216" i="1"/>
  <c r="W216" i="1"/>
  <c r="X216" i="1"/>
  <c r="Y216" i="1"/>
  <c r="Z216" i="1"/>
  <c r="AA216" i="1"/>
  <c r="U217" i="1"/>
  <c r="V217" i="1"/>
  <c r="W217" i="1"/>
  <c r="X217" i="1"/>
  <c r="Y217" i="1"/>
  <c r="Z217" i="1"/>
  <c r="AA217" i="1"/>
  <c r="U218" i="1"/>
  <c r="V218" i="1"/>
  <c r="W218" i="1"/>
  <c r="X218" i="1"/>
  <c r="Y218" i="1"/>
  <c r="Z218" i="1"/>
  <c r="AA218" i="1"/>
  <c r="U219" i="1"/>
  <c r="V219" i="1"/>
  <c r="W219" i="1"/>
  <c r="X219" i="1"/>
  <c r="Y219" i="1"/>
  <c r="Z219" i="1"/>
  <c r="AA219" i="1"/>
  <c r="U220" i="1"/>
  <c r="V220" i="1"/>
  <c r="W220" i="1"/>
  <c r="X220" i="1"/>
  <c r="Y220" i="1"/>
  <c r="Z220" i="1"/>
  <c r="AA220" i="1"/>
  <c r="U221" i="1"/>
  <c r="V221" i="1"/>
  <c r="W221" i="1"/>
  <c r="X221" i="1"/>
  <c r="Y221" i="1"/>
  <c r="Z221" i="1"/>
  <c r="AA221" i="1"/>
  <c r="U222" i="1"/>
  <c r="V222" i="1"/>
  <c r="W222" i="1"/>
  <c r="X222" i="1"/>
  <c r="Y222" i="1"/>
  <c r="Z222" i="1"/>
  <c r="AA222" i="1"/>
  <c r="U223" i="1"/>
  <c r="V223" i="1"/>
  <c r="W223" i="1"/>
  <c r="X223" i="1"/>
  <c r="Y223" i="1"/>
  <c r="Z223" i="1"/>
  <c r="AA223" i="1"/>
  <c r="U224" i="1"/>
  <c r="V224" i="1"/>
  <c r="W224" i="1"/>
  <c r="X224" i="1"/>
  <c r="Y224" i="1"/>
  <c r="Z224" i="1"/>
  <c r="AA224" i="1"/>
  <c r="U225" i="1"/>
  <c r="V225" i="1"/>
  <c r="W225" i="1"/>
  <c r="X225" i="1"/>
  <c r="Y225" i="1"/>
  <c r="Z225" i="1"/>
  <c r="AA225" i="1"/>
  <c r="U226" i="1"/>
  <c r="V226" i="1"/>
  <c r="W226" i="1"/>
  <c r="X226" i="1"/>
  <c r="Y226" i="1"/>
  <c r="Z226" i="1"/>
  <c r="AA226" i="1"/>
  <c r="U227" i="1"/>
  <c r="V227" i="1"/>
  <c r="W227" i="1"/>
  <c r="X227" i="1"/>
  <c r="Y227" i="1"/>
  <c r="Z227" i="1"/>
  <c r="AA227" i="1"/>
  <c r="U228" i="1"/>
  <c r="V228" i="1"/>
  <c r="W228" i="1"/>
  <c r="X228" i="1"/>
  <c r="Y228" i="1"/>
  <c r="Z228" i="1"/>
  <c r="AA228" i="1"/>
  <c r="U229" i="1"/>
  <c r="V229" i="1"/>
  <c r="W229" i="1"/>
  <c r="X229" i="1"/>
  <c r="Y229" i="1"/>
  <c r="Z229" i="1"/>
  <c r="AA229" i="1"/>
  <c r="U230" i="1"/>
  <c r="V230" i="1"/>
  <c r="W230" i="1"/>
  <c r="X230" i="1"/>
  <c r="Y230" i="1"/>
  <c r="Z230" i="1"/>
  <c r="AA230" i="1"/>
  <c r="U231" i="1"/>
  <c r="V231" i="1"/>
  <c r="W231" i="1"/>
  <c r="X231" i="1"/>
  <c r="Y231" i="1"/>
  <c r="Z231" i="1"/>
  <c r="AA231" i="1"/>
  <c r="U232" i="1"/>
  <c r="V232" i="1"/>
  <c r="W232" i="1"/>
  <c r="X232" i="1"/>
  <c r="Y232" i="1"/>
  <c r="Z232" i="1"/>
  <c r="AA232" i="1"/>
  <c r="U233" i="1"/>
  <c r="V233" i="1"/>
  <c r="W233" i="1"/>
  <c r="X233" i="1"/>
  <c r="Y233" i="1"/>
  <c r="Z233" i="1"/>
  <c r="AA233" i="1"/>
  <c r="U234" i="1"/>
  <c r="V234" i="1"/>
  <c r="W234" i="1"/>
  <c r="X234" i="1"/>
  <c r="Y234" i="1"/>
  <c r="Z234" i="1"/>
  <c r="AA234" i="1"/>
  <c r="U235" i="1"/>
  <c r="V235" i="1"/>
  <c r="W235" i="1"/>
  <c r="X235" i="1"/>
  <c r="Y235" i="1"/>
  <c r="Z235" i="1"/>
  <c r="AA235" i="1"/>
  <c r="U236" i="1"/>
  <c r="V236" i="1"/>
  <c r="W236" i="1"/>
  <c r="X236" i="1"/>
  <c r="Y236" i="1"/>
  <c r="Z236" i="1"/>
  <c r="AA236" i="1"/>
  <c r="U237" i="1"/>
  <c r="V237" i="1"/>
  <c r="W237" i="1"/>
  <c r="X237" i="1"/>
  <c r="Y237" i="1"/>
  <c r="Z237" i="1"/>
  <c r="AA237" i="1"/>
  <c r="U238" i="1"/>
  <c r="V238" i="1"/>
  <c r="W238" i="1"/>
  <c r="X238" i="1"/>
  <c r="Y238" i="1"/>
  <c r="Z238" i="1"/>
  <c r="AA238" i="1"/>
  <c r="U239" i="1"/>
  <c r="V239" i="1"/>
  <c r="W239" i="1"/>
  <c r="X239" i="1"/>
  <c r="Y239" i="1"/>
  <c r="Z239" i="1"/>
  <c r="AA239" i="1"/>
  <c r="U240" i="1"/>
  <c r="V240" i="1"/>
  <c r="W240" i="1"/>
  <c r="X240" i="1"/>
  <c r="Y240" i="1"/>
  <c r="Z240" i="1"/>
  <c r="AA240" i="1"/>
  <c r="U241" i="1"/>
  <c r="V241" i="1"/>
  <c r="W241" i="1"/>
  <c r="X241" i="1"/>
  <c r="Y241" i="1"/>
  <c r="Z241" i="1"/>
  <c r="AA241" i="1"/>
  <c r="U242" i="1"/>
  <c r="V242" i="1"/>
  <c r="W242" i="1"/>
  <c r="X242" i="1"/>
  <c r="Y242" i="1"/>
  <c r="Z242" i="1"/>
  <c r="AA242" i="1"/>
  <c r="U243" i="1"/>
  <c r="V243" i="1"/>
  <c r="W243" i="1"/>
  <c r="X243" i="1"/>
  <c r="Y243" i="1"/>
  <c r="Z243" i="1"/>
  <c r="AA243" i="1"/>
  <c r="U244" i="1"/>
  <c r="V244" i="1"/>
  <c r="W244" i="1"/>
  <c r="X244" i="1"/>
  <c r="Y244" i="1"/>
  <c r="Z244" i="1"/>
  <c r="AA244" i="1"/>
  <c r="U245" i="1"/>
  <c r="V245" i="1"/>
  <c r="W245" i="1"/>
  <c r="X245" i="1"/>
  <c r="Y245" i="1"/>
  <c r="Z245" i="1"/>
  <c r="AA245" i="1"/>
  <c r="U246" i="1"/>
  <c r="V246" i="1"/>
  <c r="W246" i="1"/>
  <c r="X246" i="1"/>
  <c r="Y246" i="1"/>
  <c r="Z246" i="1"/>
  <c r="AA246" i="1"/>
  <c r="U247" i="1"/>
  <c r="V247" i="1"/>
  <c r="W247" i="1"/>
  <c r="X247" i="1"/>
  <c r="Y247" i="1"/>
  <c r="Z247" i="1"/>
  <c r="AA247" i="1"/>
  <c r="U248" i="1"/>
  <c r="V248" i="1"/>
  <c r="W248" i="1"/>
  <c r="X248" i="1"/>
  <c r="Y248" i="1"/>
  <c r="Z248" i="1"/>
  <c r="AA248" i="1"/>
  <c r="U249" i="1"/>
  <c r="V249" i="1"/>
  <c r="W249" i="1"/>
  <c r="X249" i="1"/>
  <c r="Y249" i="1"/>
  <c r="Z249" i="1"/>
  <c r="AA249" i="1"/>
  <c r="U250" i="1"/>
  <c r="V250" i="1"/>
  <c r="W250" i="1"/>
  <c r="X250" i="1"/>
  <c r="Y250" i="1"/>
  <c r="Z250" i="1"/>
  <c r="AA250" i="1"/>
  <c r="U251" i="1"/>
  <c r="V251" i="1"/>
  <c r="W251" i="1"/>
  <c r="X251" i="1"/>
  <c r="Y251" i="1"/>
  <c r="Z251" i="1"/>
  <c r="AA251" i="1"/>
  <c r="U252" i="1"/>
  <c r="V252" i="1"/>
  <c r="W252" i="1"/>
  <c r="X252" i="1"/>
  <c r="Y252" i="1"/>
  <c r="Z252" i="1"/>
  <c r="AA252" i="1"/>
  <c r="U253" i="1"/>
  <c r="V253" i="1"/>
  <c r="W253" i="1"/>
  <c r="X253" i="1"/>
  <c r="Y253" i="1"/>
  <c r="Z253" i="1"/>
  <c r="AA253" i="1"/>
  <c r="U254" i="1"/>
  <c r="V254" i="1"/>
  <c r="W254" i="1"/>
  <c r="X254" i="1"/>
  <c r="Y254" i="1"/>
  <c r="Z254" i="1"/>
  <c r="AA254" i="1"/>
  <c r="U255" i="1"/>
  <c r="V255" i="1"/>
  <c r="W255" i="1"/>
  <c r="X255" i="1"/>
  <c r="Y255" i="1"/>
  <c r="Z255" i="1"/>
  <c r="AA255" i="1"/>
  <c r="U256" i="1"/>
  <c r="V256" i="1"/>
  <c r="W256" i="1"/>
  <c r="X256" i="1"/>
  <c r="Y256" i="1"/>
  <c r="Z256" i="1"/>
  <c r="AA256" i="1"/>
  <c r="U257" i="1"/>
  <c r="V257" i="1"/>
  <c r="W257" i="1"/>
  <c r="X257" i="1"/>
  <c r="Y257" i="1"/>
  <c r="Z257" i="1"/>
  <c r="AA257" i="1"/>
  <c r="U258" i="1"/>
  <c r="V258" i="1"/>
  <c r="W258" i="1"/>
  <c r="X258" i="1"/>
  <c r="Y258" i="1"/>
  <c r="Z258" i="1"/>
  <c r="AA258" i="1"/>
  <c r="U259" i="1"/>
  <c r="V259" i="1"/>
  <c r="W259" i="1"/>
  <c r="X259" i="1"/>
  <c r="Y259" i="1"/>
  <c r="Z259" i="1"/>
  <c r="AA259" i="1"/>
  <c r="U260" i="1"/>
  <c r="V260" i="1"/>
  <c r="W260" i="1"/>
  <c r="X260" i="1"/>
  <c r="Y260" i="1"/>
  <c r="Z260" i="1"/>
  <c r="AA260" i="1"/>
  <c r="U261" i="1"/>
  <c r="V261" i="1"/>
  <c r="W261" i="1"/>
  <c r="X261" i="1"/>
  <c r="Y261" i="1"/>
  <c r="Z261" i="1"/>
  <c r="AA261" i="1"/>
  <c r="U262" i="1"/>
  <c r="V262" i="1"/>
  <c r="W262" i="1"/>
  <c r="X262" i="1"/>
  <c r="Y262" i="1"/>
  <c r="Z262" i="1"/>
  <c r="AA262" i="1"/>
  <c r="U263" i="1"/>
  <c r="V263" i="1"/>
  <c r="W263" i="1"/>
  <c r="X263" i="1"/>
  <c r="Y263" i="1"/>
  <c r="Z263" i="1"/>
  <c r="AA263" i="1"/>
  <c r="U264" i="1"/>
  <c r="V264" i="1"/>
  <c r="W264" i="1"/>
  <c r="X264" i="1"/>
  <c r="Y264" i="1"/>
  <c r="Z264" i="1"/>
  <c r="AA264" i="1"/>
  <c r="U265" i="1"/>
  <c r="V265" i="1"/>
  <c r="W265" i="1"/>
  <c r="X265" i="1"/>
  <c r="Y265" i="1"/>
  <c r="Z265" i="1"/>
  <c r="AA265" i="1"/>
  <c r="U266" i="1"/>
  <c r="V266" i="1"/>
  <c r="W266" i="1"/>
  <c r="X266" i="1"/>
  <c r="Y266" i="1"/>
  <c r="Z266" i="1"/>
  <c r="AA266" i="1"/>
  <c r="U267" i="1"/>
  <c r="V267" i="1"/>
  <c r="W267" i="1"/>
  <c r="X267" i="1"/>
  <c r="Y267" i="1"/>
  <c r="Z267" i="1"/>
  <c r="AA267" i="1"/>
  <c r="U268" i="1"/>
  <c r="V268" i="1"/>
  <c r="W268" i="1"/>
  <c r="X268" i="1"/>
  <c r="Y268" i="1"/>
  <c r="Z268" i="1"/>
  <c r="AA268" i="1"/>
  <c r="U269" i="1"/>
  <c r="V269" i="1"/>
  <c r="W269" i="1"/>
  <c r="X269" i="1"/>
  <c r="Y269" i="1"/>
  <c r="Z269" i="1"/>
  <c r="AA269" i="1"/>
  <c r="U270" i="1"/>
  <c r="V270" i="1"/>
  <c r="W270" i="1"/>
  <c r="X270" i="1"/>
  <c r="Y270" i="1"/>
  <c r="Z270" i="1"/>
  <c r="AA270" i="1"/>
  <c r="U271" i="1"/>
  <c r="V271" i="1"/>
  <c r="W271" i="1"/>
  <c r="X271" i="1"/>
  <c r="Y271" i="1"/>
  <c r="Z271" i="1"/>
  <c r="AA271" i="1"/>
  <c r="U272" i="1"/>
  <c r="V272" i="1"/>
  <c r="W272" i="1"/>
  <c r="X272" i="1"/>
  <c r="Y272" i="1"/>
  <c r="Z272" i="1"/>
  <c r="AA272" i="1"/>
  <c r="U273" i="1"/>
  <c r="V273" i="1"/>
  <c r="W273" i="1"/>
  <c r="X273" i="1"/>
  <c r="Y273" i="1"/>
  <c r="Z273" i="1"/>
  <c r="AA273" i="1"/>
  <c r="U274" i="1"/>
  <c r="V274" i="1"/>
  <c r="W274" i="1"/>
  <c r="X274" i="1"/>
  <c r="Y274" i="1"/>
  <c r="Z274" i="1"/>
  <c r="AA274" i="1"/>
  <c r="U275" i="1"/>
  <c r="V275" i="1"/>
  <c r="W275" i="1"/>
  <c r="X275" i="1"/>
  <c r="Y275" i="1"/>
  <c r="Z275" i="1"/>
  <c r="AA275" i="1"/>
  <c r="U276" i="1"/>
  <c r="V276" i="1"/>
  <c r="W276" i="1"/>
  <c r="X276" i="1"/>
  <c r="Y276" i="1"/>
  <c r="Z276" i="1"/>
  <c r="AA276" i="1"/>
  <c r="U277" i="1"/>
  <c r="V277" i="1"/>
  <c r="W277" i="1"/>
  <c r="X277" i="1"/>
  <c r="Y277" i="1"/>
  <c r="Z277" i="1"/>
  <c r="AA277" i="1"/>
  <c r="U278" i="1"/>
  <c r="V278" i="1"/>
  <c r="W278" i="1"/>
  <c r="X278" i="1"/>
  <c r="Y278" i="1"/>
  <c r="Z278" i="1"/>
  <c r="AA278" i="1"/>
  <c r="U279" i="1"/>
  <c r="V279" i="1"/>
  <c r="W279" i="1"/>
  <c r="X279" i="1"/>
  <c r="Y279" i="1"/>
  <c r="Z279" i="1"/>
  <c r="AA279" i="1"/>
  <c r="U280" i="1"/>
  <c r="V280" i="1"/>
  <c r="W280" i="1"/>
  <c r="X280" i="1"/>
  <c r="Y280" i="1"/>
  <c r="Z280" i="1"/>
  <c r="AA280" i="1"/>
  <c r="U281" i="1"/>
  <c r="V281" i="1"/>
  <c r="W281" i="1"/>
  <c r="X281" i="1"/>
  <c r="Y281" i="1"/>
  <c r="Z281" i="1"/>
  <c r="AA281" i="1"/>
  <c r="U282" i="1"/>
  <c r="V282" i="1"/>
  <c r="W282" i="1"/>
  <c r="X282" i="1"/>
  <c r="Y282" i="1"/>
  <c r="Z282" i="1"/>
  <c r="AA282" i="1"/>
  <c r="U283" i="1"/>
  <c r="V283" i="1"/>
  <c r="W283" i="1"/>
  <c r="X283" i="1"/>
  <c r="Y283" i="1"/>
  <c r="Z283" i="1"/>
  <c r="AA283" i="1"/>
  <c r="U284" i="1"/>
  <c r="V284" i="1"/>
  <c r="W284" i="1"/>
  <c r="X284" i="1"/>
  <c r="Y284" i="1"/>
  <c r="Z284" i="1"/>
  <c r="AA284" i="1"/>
  <c r="U285" i="1"/>
  <c r="V285" i="1"/>
  <c r="W285" i="1"/>
  <c r="X285" i="1"/>
  <c r="Y285" i="1"/>
  <c r="Z285" i="1"/>
  <c r="AA285" i="1"/>
  <c r="U286" i="1"/>
  <c r="V286" i="1"/>
  <c r="W286" i="1"/>
  <c r="X286" i="1"/>
  <c r="Y286" i="1"/>
  <c r="Z286" i="1"/>
  <c r="AA286" i="1"/>
  <c r="U287" i="1"/>
  <c r="V287" i="1"/>
  <c r="W287" i="1"/>
  <c r="X287" i="1"/>
  <c r="Y287" i="1"/>
  <c r="Z287" i="1"/>
  <c r="AA287" i="1"/>
  <c r="U288" i="1"/>
  <c r="V288" i="1"/>
  <c r="W288" i="1"/>
  <c r="X288" i="1"/>
  <c r="Y288" i="1"/>
  <c r="Z288" i="1"/>
  <c r="AA288" i="1"/>
  <c r="U289" i="1"/>
  <c r="V289" i="1"/>
  <c r="W289" i="1"/>
  <c r="X289" i="1"/>
  <c r="Y289" i="1"/>
  <c r="Z289" i="1"/>
  <c r="AA289" i="1"/>
  <c r="U290" i="1"/>
  <c r="V290" i="1"/>
  <c r="W290" i="1"/>
  <c r="X290" i="1"/>
  <c r="Y290" i="1"/>
  <c r="Z290" i="1"/>
  <c r="AA290" i="1"/>
  <c r="U291" i="1"/>
  <c r="V291" i="1"/>
  <c r="W291" i="1"/>
  <c r="X291" i="1"/>
  <c r="Y291" i="1"/>
  <c r="Z291" i="1"/>
  <c r="AA291" i="1"/>
  <c r="U292" i="1"/>
  <c r="V292" i="1"/>
  <c r="W292" i="1"/>
  <c r="X292" i="1"/>
  <c r="Y292" i="1"/>
  <c r="Z292" i="1"/>
  <c r="AA292" i="1"/>
  <c r="U293" i="1"/>
  <c r="V293" i="1"/>
  <c r="W293" i="1"/>
  <c r="X293" i="1"/>
  <c r="Y293" i="1"/>
  <c r="Z293" i="1"/>
  <c r="AA293" i="1"/>
  <c r="U294" i="1"/>
  <c r="V294" i="1"/>
  <c r="W294" i="1"/>
  <c r="X294" i="1"/>
  <c r="Y294" i="1"/>
  <c r="Z294" i="1"/>
  <c r="AA294" i="1"/>
  <c r="U295" i="1"/>
  <c r="V295" i="1"/>
  <c r="W295" i="1"/>
  <c r="X295" i="1"/>
  <c r="Y295" i="1"/>
  <c r="Z295" i="1"/>
  <c r="AA295" i="1"/>
  <c r="U296" i="1"/>
  <c r="V296" i="1"/>
  <c r="W296" i="1"/>
  <c r="X296" i="1"/>
  <c r="Y296" i="1"/>
  <c r="Z296" i="1"/>
  <c r="AA296" i="1"/>
  <c r="U297" i="1"/>
  <c r="V297" i="1"/>
  <c r="W297" i="1"/>
  <c r="X297" i="1"/>
  <c r="Y297" i="1"/>
  <c r="Z297" i="1"/>
  <c r="AA297" i="1"/>
  <c r="U298" i="1"/>
  <c r="V298" i="1"/>
  <c r="W298" i="1"/>
  <c r="X298" i="1"/>
  <c r="Y298" i="1"/>
  <c r="Z298" i="1"/>
  <c r="AA298" i="1"/>
  <c r="U299" i="1"/>
  <c r="V299" i="1"/>
  <c r="W299" i="1"/>
  <c r="X299" i="1"/>
  <c r="Y299" i="1"/>
  <c r="Z299" i="1"/>
  <c r="AA299" i="1"/>
  <c r="U300" i="1"/>
  <c r="V300" i="1"/>
  <c r="W300" i="1"/>
  <c r="X300" i="1"/>
  <c r="Y300" i="1"/>
  <c r="Z300" i="1"/>
  <c r="AA300" i="1"/>
  <c r="U301" i="1"/>
  <c r="V301" i="1"/>
  <c r="W301" i="1"/>
  <c r="X301" i="1"/>
  <c r="Y301" i="1"/>
  <c r="Z301" i="1"/>
  <c r="AA301" i="1"/>
  <c r="U302" i="1"/>
  <c r="V302" i="1"/>
  <c r="W302" i="1"/>
  <c r="X302" i="1"/>
  <c r="Y302" i="1"/>
  <c r="Z302" i="1"/>
  <c r="AA302" i="1"/>
  <c r="U303" i="1"/>
  <c r="V303" i="1"/>
  <c r="W303" i="1"/>
  <c r="X303" i="1"/>
  <c r="Y303" i="1"/>
  <c r="Z303" i="1"/>
  <c r="AA303" i="1"/>
  <c r="U304" i="1"/>
  <c r="V304" i="1"/>
  <c r="W304" i="1"/>
  <c r="X304" i="1"/>
  <c r="Y304" i="1"/>
  <c r="Z304" i="1"/>
  <c r="AA304" i="1"/>
  <c r="U305" i="1"/>
  <c r="V305" i="1"/>
  <c r="W305" i="1"/>
  <c r="X305" i="1"/>
  <c r="Y305" i="1"/>
  <c r="Z305" i="1"/>
  <c r="AA305" i="1"/>
  <c r="U306" i="1"/>
  <c r="V306" i="1"/>
  <c r="W306" i="1"/>
  <c r="X306" i="1"/>
  <c r="Y306" i="1"/>
  <c r="Z306" i="1"/>
  <c r="AA306" i="1"/>
  <c r="U307" i="1"/>
  <c r="V307" i="1"/>
  <c r="W307" i="1"/>
  <c r="X307" i="1"/>
  <c r="Y307" i="1"/>
  <c r="Z307" i="1"/>
  <c r="AA307" i="1"/>
  <c r="U308" i="1"/>
  <c r="V308" i="1"/>
  <c r="W308" i="1"/>
  <c r="X308" i="1"/>
  <c r="Y308" i="1"/>
  <c r="Z308" i="1"/>
  <c r="AA308" i="1"/>
  <c r="U309" i="1"/>
  <c r="V309" i="1"/>
  <c r="W309" i="1"/>
  <c r="X309" i="1"/>
  <c r="Y309" i="1"/>
  <c r="Z309" i="1"/>
  <c r="AA309" i="1"/>
  <c r="U310" i="1"/>
  <c r="V310" i="1"/>
  <c r="W310" i="1"/>
  <c r="X310" i="1"/>
  <c r="Y310" i="1"/>
  <c r="Z310" i="1"/>
  <c r="AA310" i="1"/>
  <c r="U311" i="1"/>
  <c r="V311" i="1"/>
  <c r="W311" i="1"/>
  <c r="X311" i="1"/>
  <c r="Y311" i="1"/>
  <c r="Z311" i="1"/>
  <c r="AA311" i="1"/>
  <c r="U312" i="1"/>
  <c r="V312" i="1"/>
  <c r="W312" i="1"/>
  <c r="X312" i="1"/>
  <c r="Y312" i="1"/>
  <c r="Z312" i="1"/>
  <c r="AA312" i="1"/>
  <c r="U313" i="1"/>
  <c r="V313" i="1"/>
  <c r="W313" i="1"/>
  <c r="X313" i="1"/>
  <c r="Y313" i="1"/>
  <c r="Z313" i="1"/>
  <c r="AA313" i="1"/>
  <c r="U314" i="1"/>
  <c r="V314" i="1"/>
  <c r="W314" i="1"/>
  <c r="X314" i="1"/>
  <c r="Y314" i="1"/>
  <c r="Z314" i="1"/>
  <c r="AA314" i="1"/>
  <c r="U315" i="1"/>
  <c r="V315" i="1"/>
  <c r="W315" i="1"/>
  <c r="X315" i="1"/>
  <c r="Y315" i="1"/>
  <c r="Z315" i="1"/>
  <c r="AA315" i="1"/>
  <c r="U316" i="1"/>
  <c r="V316" i="1"/>
  <c r="W316" i="1"/>
  <c r="X316" i="1"/>
  <c r="Y316" i="1"/>
  <c r="Z316" i="1"/>
  <c r="AA316" i="1"/>
  <c r="U317" i="1"/>
  <c r="V317" i="1"/>
  <c r="W317" i="1"/>
  <c r="X317" i="1"/>
  <c r="Y317" i="1"/>
  <c r="Z317" i="1"/>
  <c r="AA317" i="1"/>
  <c r="U318" i="1"/>
  <c r="V318" i="1"/>
  <c r="W318" i="1"/>
  <c r="X318" i="1"/>
  <c r="Y318" i="1"/>
  <c r="Z318" i="1"/>
  <c r="AA318" i="1"/>
  <c r="U319" i="1"/>
  <c r="V319" i="1"/>
  <c r="W319" i="1"/>
  <c r="X319" i="1"/>
  <c r="Y319" i="1"/>
  <c r="Z319" i="1"/>
  <c r="AA319" i="1"/>
  <c r="U320" i="1"/>
  <c r="V320" i="1"/>
  <c r="W320" i="1"/>
  <c r="X320" i="1"/>
  <c r="Y320" i="1"/>
  <c r="Z320" i="1"/>
  <c r="AA320" i="1"/>
  <c r="U321" i="1"/>
  <c r="V321" i="1"/>
  <c r="W321" i="1"/>
  <c r="X321" i="1"/>
  <c r="Y321" i="1"/>
  <c r="Z321" i="1"/>
  <c r="AA321" i="1"/>
  <c r="U322" i="1"/>
  <c r="V322" i="1"/>
  <c r="W322" i="1"/>
  <c r="X322" i="1"/>
  <c r="Y322" i="1"/>
  <c r="Z322" i="1"/>
  <c r="AA322" i="1"/>
  <c r="U323" i="1"/>
  <c r="V323" i="1"/>
  <c r="W323" i="1"/>
  <c r="X323" i="1"/>
  <c r="Y323" i="1"/>
  <c r="Z323" i="1"/>
  <c r="AA323" i="1"/>
  <c r="U324" i="1"/>
  <c r="V324" i="1"/>
  <c r="W324" i="1"/>
  <c r="X324" i="1"/>
  <c r="Y324" i="1"/>
  <c r="Z324" i="1"/>
  <c r="AA324" i="1"/>
  <c r="U325" i="1"/>
  <c r="V325" i="1"/>
  <c r="W325" i="1"/>
  <c r="X325" i="1"/>
  <c r="Y325" i="1"/>
  <c r="Z325" i="1"/>
  <c r="AA325" i="1"/>
  <c r="U326" i="1"/>
  <c r="V326" i="1"/>
  <c r="W326" i="1"/>
  <c r="X326" i="1"/>
  <c r="Y326" i="1"/>
  <c r="Z326" i="1"/>
  <c r="AA326" i="1"/>
  <c r="U327" i="1"/>
  <c r="V327" i="1"/>
  <c r="W327" i="1"/>
  <c r="X327" i="1"/>
  <c r="Y327" i="1"/>
  <c r="Z327" i="1"/>
  <c r="AA327" i="1"/>
  <c r="U328" i="1"/>
  <c r="V328" i="1"/>
  <c r="W328" i="1"/>
  <c r="X328" i="1"/>
  <c r="Y328" i="1"/>
  <c r="Z328" i="1"/>
  <c r="AA328" i="1"/>
  <c r="U329" i="1"/>
  <c r="V329" i="1"/>
  <c r="W329" i="1"/>
  <c r="X329" i="1"/>
  <c r="Y329" i="1"/>
  <c r="Z329" i="1"/>
  <c r="AA329" i="1"/>
  <c r="U330" i="1"/>
  <c r="V330" i="1"/>
  <c r="W330" i="1"/>
  <c r="X330" i="1"/>
  <c r="Y330" i="1"/>
  <c r="Z330" i="1"/>
  <c r="AA330" i="1"/>
  <c r="U331" i="1"/>
  <c r="V331" i="1"/>
  <c r="W331" i="1"/>
  <c r="X331" i="1"/>
  <c r="Y331" i="1"/>
  <c r="Z331" i="1"/>
  <c r="AA331" i="1"/>
  <c r="U332" i="1"/>
  <c r="V332" i="1"/>
  <c r="W332" i="1"/>
  <c r="X332" i="1"/>
  <c r="Y332" i="1"/>
  <c r="Z332" i="1"/>
  <c r="AA332" i="1"/>
  <c r="U333" i="1"/>
  <c r="V333" i="1"/>
  <c r="W333" i="1"/>
  <c r="X333" i="1"/>
  <c r="Y333" i="1"/>
  <c r="Z333" i="1"/>
  <c r="AA333" i="1"/>
  <c r="U334" i="1"/>
  <c r="V334" i="1"/>
  <c r="W334" i="1"/>
  <c r="X334" i="1"/>
  <c r="Y334" i="1"/>
  <c r="Z334" i="1"/>
  <c r="AA334" i="1"/>
  <c r="U335" i="1"/>
  <c r="V335" i="1"/>
  <c r="W335" i="1"/>
  <c r="X335" i="1"/>
  <c r="Y335" i="1"/>
  <c r="Z335" i="1"/>
  <c r="AA335" i="1"/>
  <c r="U336" i="1"/>
  <c r="V336" i="1"/>
  <c r="W336" i="1"/>
  <c r="X336" i="1"/>
  <c r="Y336" i="1"/>
  <c r="Z336" i="1"/>
  <c r="AA336" i="1"/>
  <c r="U337" i="1"/>
  <c r="V337" i="1"/>
  <c r="W337" i="1"/>
  <c r="X337" i="1"/>
  <c r="Y337" i="1"/>
  <c r="Z337" i="1"/>
  <c r="AA337" i="1"/>
  <c r="U338" i="1"/>
  <c r="V338" i="1"/>
  <c r="W338" i="1"/>
  <c r="X338" i="1"/>
  <c r="Y338" i="1"/>
  <c r="Z338" i="1"/>
  <c r="AA338" i="1"/>
  <c r="U339" i="1"/>
  <c r="V339" i="1"/>
  <c r="W339" i="1"/>
  <c r="X339" i="1"/>
  <c r="Y339" i="1"/>
  <c r="Z339" i="1"/>
  <c r="AA339" i="1"/>
  <c r="U340" i="1"/>
  <c r="V340" i="1"/>
  <c r="W340" i="1"/>
  <c r="X340" i="1"/>
  <c r="Y340" i="1"/>
  <c r="Z340" i="1"/>
  <c r="AA340" i="1"/>
  <c r="U341" i="1"/>
  <c r="V341" i="1"/>
  <c r="W341" i="1"/>
  <c r="X341" i="1"/>
  <c r="Y341" i="1"/>
  <c r="Z341" i="1"/>
  <c r="AA341" i="1"/>
  <c r="U342" i="1"/>
  <c r="V342" i="1"/>
  <c r="W342" i="1"/>
  <c r="X342" i="1"/>
  <c r="Y342" i="1"/>
  <c r="Z342" i="1"/>
  <c r="AA342" i="1"/>
  <c r="U343" i="1"/>
  <c r="V343" i="1"/>
  <c r="W343" i="1"/>
  <c r="X343" i="1"/>
  <c r="Y343" i="1"/>
  <c r="Z343" i="1"/>
  <c r="AA343" i="1"/>
  <c r="U344" i="1"/>
  <c r="V344" i="1"/>
  <c r="W344" i="1"/>
  <c r="X344" i="1"/>
  <c r="Y344" i="1"/>
  <c r="Z344" i="1"/>
  <c r="AA344" i="1"/>
  <c r="U345" i="1"/>
  <c r="V345" i="1"/>
  <c r="W345" i="1"/>
  <c r="X345" i="1"/>
  <c r="Y345" i="1"/>
  <c r="Z345" i="1"/>
  <c r="AA345" i="1"/>
  <c r="U346" i="1"/>
  <c r="V346" i="1"/>
  <c r="W346" i="1"/>
  <c r="X346" i="1"/>
  <c r="Y346" i="1"/>
  <c r="Z346" i="1"/>
  <c r="AA346" i="1"/>
  <c r="U347" i="1"/>
  <c r="V347" i="1"/>
  <c r="W347" i="1"/>
  <c r="X347" i="1"/>
  <c r="Y347" i="1"/>
  <c r="Z347" i="1"/>
  <c r="AA347" i="1"/>
  <c r="U348" i="1"/>
  <c r="V348" i="1"/>
  <c r="W348" i="1"/>
  <c r="X348" i="1"/>
  <c r="Y348" i="1"/>
  <c r="Z348" i="1"/>
  <c r="AA348" i="1"/>
  <c r="U349" i="1"/>
  <c r="V349" i="1"/>
  <c r="W349" i="1"/>
  <c r="X349" i="1"/>
  <c r="Y349" i="1"/>
  <c r="Z349" i="1"/>
  <c r="AA349" i="1"/>
  <c r="U350" i="1"/>
  <c r="V350" i="1"/>
  <c r="W350" i="1"/>
  <c r="X350" i="1"/>
  <c r="Y350" i="1"/>
  <c r="Z350" i="1"/>
  <c r="AA350" i="1"/>
  <c r="U351" i="1"/>
  <c r="V351" i="1"/>
  <c r="W351" i="1"/>
  <c r="X351" i="1"/>
  <c r="Y351" i="1"/>
  <c r="Z351" i="1"/>
  <c r="AA351" i="1"/>
  <c r="U352" i="1"/>
  <c r="V352" i="1"/>
  <c r="W352" i="1"/>
  <c r="X352" i="1"/>
  <c r="Y352" i="1"/>
  <c r="Z352" i="1"/>
  <c r="AA352" i="1"/>
  <c r="U353" i="1"/>
  <c r="V353" i="1"/>
  <c r="W353" i="1"/>
  <c r="X353" i="1"/>
  <c r="Y353" i="1"/>
  <c r="Z353" i="1"/>
  <c r="AA353" i="1"/>
  <c r="U354" i="1"/>
  <c r="V354" i="1"/>
  <c r="W354" i="1"/>
  <c r="X354" i="1"/>
  <c r="Y354" i="1"/>
  <c r="Z354" i="1"/>
  <c r="AA354" i="1"/>
  <c r="U355" i="1"/>
  <c r="V355" i="1"/>
  <c r="W355" i="1"/>
  <c r="X355" i="1"/>
  <c r="Y355" i="1"/>
  <c r="Z355" i="1"/>
  <c r="AA355" i="1"/>
  <c r="U356" i="1"/>
  <c r="V356" i="1"/>
  <c r="W356" i="1"/>
  <c r="X356" i="1"/>
  <c r="Y356" i="1"/>
  <c r="Z356" i="1"/>
  <c r="AA356" i="1"/>
  <c r="U357" i="1"/>
  <c r="V357" i="1"/>
  <c r="W357" i="1"/>
  <c r="X357" i="1"/>
  <c r="Y357" i="1"/>
  <c r="Z357" i="1"/>
  <c r="AA357" i="1"/>
  <c r="U358" i="1"/>
  <c r="V358" i="1"/>
  <c r="W358" i="1"/>
  <c r="X358" i="1"/>
  <c r="Y358" i="1"/>
  <c r="Z358" i="1"/>
  <c r="AA358" i="1"/>
  <c r="U359" i="1"/>
  <c r="V359" i="1"/>
  <c r="W359" i="1"/>
  <c r="X359" i="1"/>
  <c r="Y359" i="1"/>
  <c r="Z359" i="1"/>
  <c r="AA359" i="1"/>
  <c r="U360" i="1"/>
  <c r="V360" i="1"/>
  <c r="W360" i="1"/>
  <c r="X360" i="1"/>
  <c r="Y360" i="1"/>
  <c r="Z360" i="1"/>
  <c r="AA360" i="1"/>
  <c r="U361" i="1"/>
  <c r="V361" i="1"/>
  <c r="W361" i="1"/>
  <c r="X361" i="1"/>
  <c r="Y361" i="1"/>
  <c r="Z361" i="1"/>
  <c r="AA361" i="1"/>
  <c r="U362" i="1"/>
  <c r="V362" i="1"/>
  <c r="W362" i="1"/>
  <c r="X362" i="1"/>
  <c r="Y362" i="1"/>
  <c r="Z362" i="1"/>
  <c r="AA362" i="1"/>
  <c r="U363" i="1"/>
  <c r="V363" i="1"/>
  <c r="W363" i="1"/>
  <c r="X363" i="1"/>
  <c r="Y363" i="1"/>
  <c r="Z363" i="1"/>
  <c r="AA363" i="1"/>
  <c r="U364" i="1"/>
  <c r="V364" i="1"/>
  <c r="W364" i="1"/>
  <c r="X364" i="1"/>
  <c r="Y364" i="1"/>
  <c r="Z364" i="1"/>
  <c r="AA364" i="1"/>
  <c r="U365" i="1"/>
  <c r="V365" i="1"/>
  <c r="W365" i="1"/>
  <c r="X365" i="1"/>
  <c r="Y365" i="1"/>
  <c r="Z365" i="1"/>
  <c r="AA365" i="1"/>
  <c r="U366" i="1"/>
  <c r="V366" i="1"/>
  <c r="W366" i="1"/>
  <c r="X366" i="1"/>
  <c r="Y366" i="1"/>
  <c r="Z366" i="1"/>
  <c r="AA366" i="1"/>
  <c r="U367" i="1"/>
  <c r="V367" i="1"/>
  <c r="W367" i="1"/>
  <c r="X367" i="1"/>
  <c r="Y367" i="1"/>
  <c r="Z367" i="1"/>
  <c r="AA367" i="1"/>
  <c r="U368" i="1"/>
  <c r="V368" i="1"/>
  <c r="W368" i="1"/>
  <c r="X368" i="1"/>
  <c r="Y368" i="1"/>
  <c r="Z368" i="1"/>
  <c r="AA368" i="1"/>
  <c r="U369" i="1"/>
  <c r="V369" i="1"/>
  <c r="W369" i="1"/>
  <c r="X369" i="1"/>
  <c r="Y369" i="1"/>
  <c r="Z369" i="1"/>
  <c r="AA369" i="1"/>
  <c r="U370" i="1"/>
  <c r="V370" i="1"/>
  <c r="W370" i="1"/>
  <c r="X370" i="1"/>
  <c r="Y370" i="1"/>
  <c r="Z370" i="1"/>
  <c r="AA370" i="1"/>
  <c r="U371" i="1"/>
  <c r="V371" i="1"/>
  <c r="W371" i="1"/>
  <c r="X371" i="1"/>
  <c r="Y371" i="1"/>
  <c r="Z371" i="1"/>
  <c r="AA371" i="1"/>
  <c r="U372" i="1"/>
  <c r="V372" i="1"/>
  <c r="W372" i="1"/>
  <c r="X372" i="1"/>
  <c r="Y372" i="1"/>
  <c r="Z372" i="1"/>
  <c r="AA372" i="1"/>
  <c r="U373" i="1"/>
  <c r="V373" i="1"/>
  <c r="W373" i="1"/>
  <c r="X373" i="1"/>
  <c r="Y373" i="1"/>
  <c r="Z373" i="1"/>
  <c r="AA373" i="1"/>
  <c r="U374" i="1"/>
  <c r="V374" i="1"/>
  <c r="W374" i="1"/>
  <c r="X374" i="1"/>
  <c r="Y374" i="1"/>
  <c r="Z374" i="1"/>
  <c r="AA374" i="1"/>
  <c r="U375" i="1"/>
  <c r="V375" i="1"/>
  <c r="W375" i="1"/>
  <c r="X375" i="1"/>
  <c r="Y375" i="1"/>
  <c r="Z375" i="1"/>
  <c r="AA375" i="1"/>
  <c r="U376" i="1"/>
  <c r="V376" i="1"/>
  <c r="W376" i="1"/>
  <c r="X376" i="1"/>
  <c r="Y376" i="1"/>
  <c r="Z376" i="1"/>
  <c r="AA376" i="1"/>
  <c r="U377" i="1"/>
  <c r="V377" i="1"/>
  <c r="W377" i="1"/>
  <c r="X377" i="1"/>
  <c r="Y377" i="1"/>
  <c r="Z377" i="1"/>
  <c r="AA377" i="1"/>
  <c r="U378" i="1"/>
  <c r="V378" i="1"/>
  <c r="W378" i="1"/>
  <c r="X378" i="1"/>
  <c r="Y378" i="1"/>
  <c r="Z378" i="1"/>
  <c r="AA378" i="1"/>
  <c r="U379" i="1"/>
  <c r="V379" i="1"/>
  <c r="W379" i="1"/>
  <c r="X379" i="1"/>
  <c r="Y379" i="1"/>
  <c r="Z379" i="1"/>
  <c r="AA379" i="1"/>
  <c r="U380" i="1"/>
  <c r="V380" i="1"/>
  <c r="W380" i="1"/>
  <c r="X380" i="1"/>
  <c r="Y380" i="1"/>
  <c r="Z380" i="1"/>
  <c r="AA380" i="1"/>
  <c r="U381" i="1"/>
  <c r="V381" i="1"/>
  <c r="W381" i="1"/>
  <c r="X381" i="1"/>
  <c r="Y381" i="1"/>
  <c r="Z381" i="1"/>
  <c r="AA381" i="1"/>
  <c r="U382" i="1"/>
  <c r="V382" i="1"/>
  <c r="W382" i="1"/>
  <c r="X382" i="1"/>
  <c r="Y382" i="1"/>
  <c r="Z382" i="1"/>
  <c r="AA382" i="1"/>
  <c r="U383" i="1"/>
  <c r="V383" i="1"/>
  <c r="W383" i="1"/>
  <c r="X383" i="1"/>
  <c r="Y383" i="1"/>
  <c r="Z383" i="1"/>
  <c r="AA383" i="1"/>
  <c r="U384" i="1"/>
  <c r="V384" i="1"/>
  <c r="W384" i="1"/>
  <c r="X384" i="1"/>
  <c r="Y384" i="1"/>
  <c r="Z384" i="1"/>
  <c r="AA384" i="1"/>
  <c r="U385" i="1"/>
  <c r="V385" i="1"/>
  <c r="W385" i="1"/>
  <c r="X385" i="1"/>
  <c r="Y385" i="1"/>
  <c r="Z385" i="1"/>
  <c r="AA385" i="1"/>
  <c r="U386" i="1"/>
  <c r="V386" i="1"/>
  <c r="W386" i="1"/>
  <c r="X386" i="1"/>
  <c r="Y386" i="1"/>
  <c r="Z386" i="1"/>
  <c r="AA386" i="1"/>
  <c r="U387" i="1"/>
  <c r="V387" i="1"/>
  <c r="W387" i="1"/>
  <c r="X387" i="1"/>
  <c r="Y387" i="1"/>
  <c r="Z387" i="1"/>
  <c r="AA387" i="1"/>
  <c r="U388" i="1"/>
  <c r="V388" i="1"/>
  <c r="W388" i="1"/>
  <c r="X388" i="1"/>
  <c r="Y388" i="1"/>
  <c r="Z388" i="1"/>
  <c r="AA388" i="1"/>
  <c r="U389" i="1"/>
  <c r="V389" i="1"/>
  <c r="W389" i="1"/>
  <c r="X389" i="1"/>
  <c r="Y389" i="1"/>
  <c r="Z389" i="1"/>
  <c r="AA389" i="1"/>
  <c r="U390" i="1"/>
  <c r="V390" i="1"/>
  <c r="W390" i="1"/>
  <c r="X390" i="1"/>
  <c r="Y390" i="1"/>
  <c r="Z390" i="1"/>
  <c r="AA390" i="1"/>
  <c r="U391" i="1"/>
  <c r="V391" i="1"/>
  <c r="W391" i="1"/>
  <c r="X391" i="1"/>
  <c r="Y391" i="1"/>
  <c r="Z391" i="1"/>
  <c r="AA391" i="1"/>
  <c r="U392" i="1"/>
  <c r="V392" i="1"/>
  <c r="W392" i="1"/>
  <c r="X392" i="1"/>
  <c r="Y392" i="1"/>
  <c r="Z392" i="1"/>
  <c r="AA392" i="1"/>
  <c r="U393" i="1"/>
  <c r="V393" i="1"/>
  <c r="W393" i="1"/>
  <c r="X393" i="1"/>
  <c r="Y393" i="1"/>
  <c r="Z393" i="1"/>
  <c r="AA393" i="1"/>
  <c r="U394" i="1"/>
  <c r="V394" i="1"/>
  <c r="W394" i="1"/>
  <c r="X394" i="1"/>
  <c r="Y394" i="1"/>
  <c r="Z394" i="1"/>
  <c r="AA394" i="1"/>
  <c r="U395" i="1"/>
  <c r="V395" i="1"/>
  <c r="W395" i="1"/>
  <c r="X395" i="1"/>
  <c r="Y395" i="1"/>
  <c r="Z395" i="1"/>
  <c r="AA395" i="1"/>
  <c r="U396" i="1"/>
  <c r="V396" i="1"/>
  <c r="W396" i="1"/>
  <c r="X396" i="1"/>
  <c r="Y396" i="1"/>
  <c r="Z396" i="1"/>
  <c r="AA396" i="1"/>
  <c r="U397" i="1"/>
  <c r="V397" i="1"/>
  <c r="W397" i="1"/>
  <c r="X397" i="1"/>
  <c r="Y397" i="1"/>
  <c r="Z397" i="1"/>
  <c r="AA397" i="1"/>
  <c r="U398" i="1"/>
  <c r="V398" i="1"/>
  <c r="W398" i="1"/>
  <c r="X398" i="1"/>
  <c r="Y398" i="1"/>
  <c r="Z398" i="1"/>
  <c r="AA398" i="1"/>
  <c r="U399" i="1"/>
  <c r="V399" i="1"/>
  <c r="W399" i="1"/>
  <c r="X399" i="1"/>
  <c r="Y399" i="1"/>
  <c r="Z399" i="1"/>
  <c r="AA399" i="1"/>
  <c r="U400" i="1"/>
  <c r="V400" i="1"/>
  <c r="W400" i="1"/>
  <c r="X400" i="1"/>
  <c r="Y400" i="1"/>
  <c r="Z400" i="1"/>
  <c r="AA400" i="1"/>
  <c r="U401" i="1"/>
  <c r="V401" i="1"/>
  <c r="W401" i="1"/>
  <c r="X401" i="1"/>
  <c r="Y401" i="1"/>
  <c r="Z401" i="1"/>
  <c r="AA401" i="1"/>
  <c r="U402" i="1"/>
  <c r="V402" i="1"/>
  <c r="W402" i="1"/>
  <c r="X402" i="1"/>
  <c r="Y402" i="1"/>
  <c r="Z402" i="1"/>
  <c r="AA402" i="1"/>
  <c r="U403" i="1"/>
  <c r="V403" i="1"/>
  <c r="W403" i="1"/>
  <c r="X403" i="1"/>
  <c r="Y403" i="1"/>
  <c r="Z403" i="1"/>
  <c r="AA403" i="1"/>
  <c r="U404" i="1"/>
  <c r="V404" i="1"/>
  <c r="W404" i="1"/>
  <c r="X404" i="1"/>
  <c r="Y404" i="1"/>
  <c r="Z404" i="1"/>
  <c r="AA404" i="1"/>
  <c r="U405" i="1"/>
  <c r="V405" i="1"/>
  <c r="W405" i="1"/>
  <c r="X405" i="1"/>
  <c r="Y405" i="1"/>
  <c r="Z405" i="1"/>
  <c r="AA405" i="1"/>
  <c r="U406" i="1"/>
  <c r="V406" i="1"/>
  <c r="W406" i="1"/>
  <c r="X406" i="1"/>
  <c r="Y406" i="1"/>
  <c r="Z406" i="1"/>
  <c r="AA406" i="1"/>
  <c r="U407" i="1"/>
  <c r="V407" i="1"/>
  <c r="W407" i="1"/>
  <c r="X407" i="1"/>
  <c r="Y407" i="1"/>
  <c r="Z407" i="1"/>
  <c r="AA407" i="1"/>
  <c r="U408" i="1"/>
  <c r="V408" i="1"/>
  <c r="W408" i="1"/>
  <c r="X408" i="1"/>
  <c r="Y408" i="1"/>
  <c r="Z408" i="1"/>
  <c r="AA408" i="1"/>
  <c r="U409" i="1"/>
  <c r="V409" i="1"/>
  <c r="W409" i="1"/>
  <c r="X409" i="1"/>
  <c r="Y409" i="1"/>
  <c r="Z409" i="1"/>
  <c r="AA409" i="1"/>
  <c r="U410" i="1"/>
  <c r="V410" i="1"/>
  <c r="W410" i="1"/>
  <c r="X410" i="1"/>
  <c r="Y410" i="1"/>
  <c r="Z410" i="1"/>
  <c r="AA410" i="1"/>
  <c r="U411" i="1"/>
  <c r="V411" i="1"/>
  <c r="W411" i="1"/>
  <c r="X411" i="1"/>
  <c r="Y411" i="1"/>
  <c r="Z411" i="1"/>
  <c r="AA411" i="1"/>
  <c r="U412" i="1"/>
  <c r="V412" i="1"/>
  <c r="W412" i="1"/>
  <c r="X412" i="1"/>
  <c r="Y412" i="1"/>
  <c r="Z412" i="1"/>
  <c r="AA412" i="1"/>
  <c r="U413" i="1"/>
  <c r="V413" i="1"/>
  <c r="W413" i="1"/>
  <c r="X413" i="1"/>
  <c r="Y413" i="1"/>
  <c r="Z413" i="1"/>
  <c r="AA413" i="1"/>
  <c r="U414" i="1"/>
  <c r="V414" i="1"/>
  <c r="W414" i="1"/>
  <c r="X414" i="1"/>
  <c r="Y414" i="1"/>
  <c r="Z414" i="1"/>
  <c r="AA414" i="1"/>
  <c r="U415" i="1"/>
  <c r="V415" i="1"/>
  <c r="W415" i="1"/>
  <c r="X415" i="1"/>
  <c r="Y415" i="1"/>
  <c r="Z415" i="1"/>
  <c r="AA415" i="1"/>
  <c r="U416" i="1"/>
  <c r="V416" i="1"/>
  <c r="W416" i="1"/>
  <c r="X416" i="1"/>
  <c r="Y416" i="1"/>
  <c r="Z416" i="1"/>
  <c r="AA416" i="1"/>
  <c r="U417" i="1"/>
  <c r="V417" i="1"/>
  <c r="W417" i="1"/>
  <c r="X417" i="1"/>
  <c r="Y417" i="1"/>
  <c r="Z417" i="1"/>
  <c r="AA417" i="1"/>
  <c r="U418" i="1"/>
  <c r="V418" i="1"/>
  <c r="W418" i="1"/>
  <c r="X418" i="1"/>
  <c r="Y418" i="1"/>
  <c r="Z418" i="1"/>
  <c r="AA418" i="1"/>
  <c r="U419" i="1"/>
  <c r="V419" i="1"/>
  <c r="W419" i="1"/>
  <c r="X419" i="1"/>
  <c r="Y419" i="1"/>
  <c r="Z419" i="1"/>
  <c r="AA419" i="1"/>
  <c r="U420" i="1"/>
  <c r="V420" i="1"/>
  <c r="W420" i="1"/>
  <c r="X420" i="1"/>
  <c r="Y420" i="1"/>
  <c r="Z420" i="1"/>
  <c r="AA420" i="1"/>
  <c r="U421" i="1"/>
  <c r="V421" i="1"/>
  <c r="W421" i="1"/>
  <c r="X421" i="1"/>
  <c r="Y421" i="1"/>
  <c r="Z421" i="1"/>
  <c r="AA421" i="1"/>
  <c r="U422" i="1"/>
  <c r="V422" i="1"/>
  <c r="W422" i="1"/>
  <c r="X422" i="1"/>
  <c r="Y422" i="1"/>
  <c r="Z422" i="1"/>
  <c r="AA422" i="1"/>
  <c r="U423" i="1"/>
  <c r="V423" i="1"/>
  <c r="W423" i="1"/>
  <c r="X423" i="1"/>
  <c r="Y423" i="1"/>
  <c r="Z423" i="1"/>
  <c r="AA423" i="1"/>
  <c r="U424" i="1"/>
  <c r="V424" i="1"/>
  <c r="W424" i="1"/>
  <c r="X424" i="1"/>
  <c r="Y424" i="1"/>
  <c r="Z424" i="1"/>
  <c r="AA424" i="1"/>
  <c r="U425" i="1"/>
  <c r="V425" i="1"/>
  <c r="W425" i="1"/>
  <c r="X425" i="1"/>
  <c r="Y425" i="1"/>
  <c r="Z425" i="1"/>
  <c r="AA425" i="1"/>
  <c r="U426" i="1"/>
  <c r="V426" i="1"/>
  <c r="W426" i="1"/>
  <c r="X426" i="1"/>
  <c r="Y426" i="1"/>
  <c r="Z426" i="1"/>
  <c r="AA426" i="1"/>
  <c r="U427" i="1"/>
  <c r="V427" i="1"/>
  <c r="W427" i="1"/>
  <c r="X427" i="1"/>
  <c r="Y427" i="1"/>
  <c r="Z427" i="1"/>
  <c r="AA427" i="1"/>
  <c r="U428" i="1"/>
  <c r="V428" i="1"/>
  <c r="W428" i="1"/>
  <c r="X428" i="1"/>
  <c r="Y428" i="1"/>
  <c r="Z428" i="1"/>
  <c r="AA428" i="1"/>
  <c r="U429" i="1"/>
  <c r="V429" i="1"/>
  <c r="W429" i="1"/>
  <c r="X429" i="1"/>
  <c r="Y429" i="1"/>
  <c r="Z429" i="1"/>
  <c r="AA429" i="1"/>
  <c r="U430" i="1"/>
  <c r="V430" i="1"/>
  <c r="W430" i="1"/>
  <c r="X430" i="1"/>
  <c r="Y430" i="1"/>
  <c r="Z430" i="1"/>
  <c r="AA430" i="1"/>
  <c r="U431" i="1"/>
  <c r="V431" i="1"/>
  <c r="W431" i="1"/>
  <c r="X431" i="1"/>
  <c r="Y431" i="1"/>
  <c r="Z431" i="1"/>
  <c r="AA431" i="1"/>
  <c r="U432" i="1"/>
  <c r="V432" i="1"/>
  <c r="W432" i="1"/>
  <c r="X432" i="1"/>
  <c r="Y432" i="1"/>
  <c r="Z432" i="1"/>
  <c r="AA432" i="1"/>
  <c r="U433" i="1"/>
  <c r="V433" i="1"/>
  <c r="W433" i="1"/>
  <c r="X433" i="1"/>
  <c r="Y433" i="1"/>
  <c r="Z433" i="1"/>
  <c r="AA433" i="1"/>
  <c r="U434" i="1"/>
  <c r="V434" i="1"/>
  <c r="W434" i="1"/>
  <c r="X434" i="1"/>
  <c r="Y434" i="1"/>
  <c r="Z434" i="1"/>
  <c r="AA434" i="1"/>
  <c r="U435" i="1"/>
  <c r="V435" i="1"/>
  <c r="W435" i="1"/>
  <c r="X435" i="1"/>
  <c r="Y435" i="1"/>
  <c r="Z435" i="1"/>
  <c r="AA435" i="1"/>
  <c r="U436" i="1"/>
  <c r="V436" i="1"/>
  <c r="W436" i="1"/>
  <c r="X436" i="1"/>
  <c r="Y436" i="1"/>
  <c r="Z436" i="1"/>
  <c r="AA436" i="1"/>
  <c r="U437" i="1"/>
  <c r="V437" i="1"/>
  <c r="W437" i="1"/>
  <c r="X437" i="1"/>
  <c r="Y437" i="1"/>
  <c r="Z437" i="1"/>
  <c r="AA437" i="1"/>
  <c r="U438" i="1"/>
  <c r="V438" i="1"/>
  <c r="W438" i="1"/>
  <c r="X438" i="1"/>
  <c r="Y438" i="1"/>
  <c r="Z438" i="1"/>
  <c r="AA438" i="1"/>
  <c r="U439" i="1"/>
  <c r="V439" i="1"/>
  <c r="W439" i="1"/>
  <c r="X439" i="1"/>
  <c r="Y439" i="1"/>
  <c r="Z439" i="1"/>
  <c r="AA439" i="1"/>
  <c r="U440" i="1"/>
  <c r="V440" i="1"/>
  <c r="W440" i="1"/>
  <c r="X440" i="1"/>
  <c r="Y440" i="1"/>
  <c r="Z440" i="1"/>
  <c r="AA440" i="1"/>
  <c r="U441" i="1"/>
  <c r="V441" i="1"/>
  <c r="W441" i="1"/>
  <c r="X441" i="1"/>
  <c r="Y441" i="1"/>
  <c r="Z441" i="1"/>
  <c r="AA441" i="1"/>
  <c r="U442" i="1"/>
  <c r="V442" i="1"/>
  <c r="W442" i="1"/>
  <c r="X442" i="1"/>
  <c r="Y442" i="1"/>
  <c r="Z442" i="1"/>
  <c r="AA442" i="1"/>
  <c r="U443" i="1"/>
  <c r="V443" i="1"/>
  <c r="W443" i="1"/>
  <c r="X443" i="1"/>
  <c r="Y443" i="1"/>
  <c r="Z443" i="1"/>
  <c r="AA443" i="1"/>
  <c r="U444" i="1"/>
  <c r="V444" i="1"/>
  <c r="W444" i="1"/>
  <c r="X444" i="1"/>
  <c r="Y444" i="1"/>
  <c r="Z444" i="1"/>
  <c r="AA444" i="1"/>
  <c r="U445" i="1"/>
  <c r="V445" i="1"/>
  <c r="W445" i="1"/>
  <c r="X445" i="1"/>
  <c r="Y445" i="1"/>
  <c r="Z445" i="1"/>
  <c r="AA445" i="1"/>
  <c r="U446" i="1"/>
  <c r="V446" i="1"/>
  <c r="W446" i="1"/>
  <c r="X446" i="1"/>
  <c r="Y446" i="1"/>
  <c r="Z446" i="1"/>
  <c r="AA446" i="1"/>
  <c r="U447" i="1"/>
  <c r="V447" i="1"/>
  <c r="W447" i="1"/>
  <c r="X447" i="1"/>
  <c r="Y447" i="1"/>
  <c r="Z447" i="1"/>
  <c r="AA447" i="1"/>
  <c r="U448" i="1"/>
  <c r="V448" i="1"/>
  <c r="W448" i="1"/>
  <c r="X448" i="1"/>
  <c r="Y448" i="1"/>
  <c r="Z448" i="1"/>
  <c r="AA448" i="1"/>
  <c r="U449" i="1"/>
  <c r="V449" i="1"/>
  <c r="W449" i="1"/>
  <c r="X449" i="1"/>
  <c r="Y449" i="1"/>
  <c r="Z449" i="1"/>
  <c r="AA449" i="1"/>
  <c r="U450" i="1"/>
  <c r="V450" i="1"/>
  <c r="W450" i="1"/>
  <c r="X450" i="1"/>
  <c r="Y450" i="1"/>
  <c r="Z450" i="1"/>
  <c r="AA450" i="1"/>
  <c r="U451" i="1"/>
  <c r="V451" i="1"/>
  <c r="W451" i="1"/>
  <c r="X451" i="1"/>
  <c r="Y451" i="1"/>
  <c r="Z451" i="1"/>
  <c r="AA451" i="1"/>
  <c r="U452" i="1"/>
  <c r="V452" i="1"/>
  <c r="W452" i="1"/>
  <c r="X452" i="1"/>
  <c r="Y452" i="1"/>
  <c r="Z452" i="1"/>
  <c r="AA452" i="1"/>
  <c r="U453" i="1"/>
  <c r="V453" i="1"/>
  <c r="W453" i="1"/>
  <c r="X453" i="1"/>
  <c r="Y453" i="1"/>
  <c r="Z453" i="1"/>
  <c r="AA453" i="1"/>
  <c r="U454" i="1"/>
  <c r="V454" i="1"/>
  <c r="W454" i="1"/>
  <c r="X454" i="1"/>
  <c r="Y454" i="1"/>
  <c r="Z454" i="1"/>
  <c r="AA454" i="1"/>
  <c r="U455" i="1"/>
  <c r="V455" i="1"/>
  <c r="W455" i="1"/>
  <c r="X455" i="1"/>
  <c r="Y455" i="1"/>
  <c r="Z455" i="1"/>
  <c r="AA455" i="1"/>
  <c r="U456" i="1"/>
  <c r="V456" i="1"/>
  <c r="W456" i="1"/>
  <c r="X456" i="1"/>
  <c r="Y456" i="1"/>
  <c r="Z456" i="1"/>
  <c r="AA456" i="1"/>
  <c r="U457" i="1"/>
  <c r="V457" i="1"/>
  <c r="W457" i="1"/>
  <c r="X457" i="1"/>
  <c r="Y457" i="1"/>
  <c r="Z457" i="1"/>
  <c r="AA457" i="1"/>
  <c r="U458" i="1"/>
  <c r="V458" i="1"/>
  <c r="W458" i="1"/>
  <c r="X458" i="1"/>
  <c r="Y458" i="1"/>
  <c r="Z458" i="1"/>
  <c r="AA458" i="1"/>
  <c r="U459" i="1"/>
  <c r="V459" i="1"/>
  <c r="W459" i="1"/>
  <c r="X459" i="1"/>
  <c r="Y459" i="1"/>
  <c r="Z459" i="1"/>
  <c r="AA459" i="1"/>
  <c r="U460" i="1"/>
  <c r="V460" i="1"/>
  <c r="W460" i="1"/>
  <c r="X460" i="1"/>
  <c r="Y460" i="1"/>
  <c r="Z460" i="1"/>
  <c r="AA460" i="1"/>
  <c r="U461" i="1"/>
  <c r="V461" i="1"/>
  <c r="W461" i="1"/>
  <c r="X461" i="1"/>
  <c r="Y461" i="1"/>
  <c r="Z461" i="1"/>
  <c r="AA461" i="1"/>
  <c r="U462" i="1"/>
  <c r="V462" i="1"/>
  <c r="W462" i="1"/>
  <c r="X462" i="1"/>
  <c r="Y462" i="1"/>
  <c r="Z462" i="1"/>
  <c r="AA462" i="1"/>
  <c r="U463" i="1"/>
  <c r="V463" i="1"/>
  <c r="W463" i="1"/>
  <c r="X463" i="1"/>
  <c r="Y463" i="1"/>
  <c r="Z463" i="1"/>
  <c r="AA463" i="1"/>
  <c r="U464" i="1"/>
  <c r="V464" i="1"/>
  <c r="W464" i="1"/>
  <c r="X464" i="1"/>
  <c r="Y464" i="1"/>
  <c r="Z464" i="1"/>
  <c r="AA464" i="1"/>
  <c r="U465" i="1"/>
  <c r="V465" i="1"/>
  <c r="W465" i="1"/>
  <c r="X465" i="1"/>
  <c r="Y465" i="1"/>
  <c r="Z465" i="1"/>
  <c r="AA465" i="1"/>
  <c r="U466" i="1"/>
  <c r="V466" i="1"/>
  <c r="W466" i="1"/>
  <c r="X466" i="1"/>
  <c r="Y466" i="1"/>
  <c r="Z466" i="1"/>
  <c r="AA466" i="1"/>
  <c r="U467" i="1"/>
  <c r="V467" i="1"/>
  <c r="W467" i="1"/>
  <c r="X467" i="1"/>
  <c r="Y467" i="1"/>
  <c r="Z467" i="1"/>
  <c r="AA467" i="1"/>
  <c r="U468" i="1"/>
  <c r="V468" i="1"/>
  <c r="W468" i="1"/>
  <c r="X468" i="1"/>
  <c r="Y468" i="1"/>
  <c r="Z468" i="1"/>
  <c r="AA468" i="1"/>
  <c r="U469" i="1"/>
  <c r="V469" i="1"/>
  <c r="W469" i="1"/>
  <c r="X469" i="1"/>
  <c r="Y469" i="1"/>
  <c r="Z469" i="1"/>
  <c r="AA469" i="1"/>
  <c r="U470" i="1"/>
  <c r="V470" i="1"/>
  <c r="W470" i="1"/>
  <c r="X470" i="1"/>
  <c r="Y470" i="1"/>
  <c r="Z470" i="1"/>
  <c r="AA470" i="1"/>
  <c r="U471" i="1"/>
  <c r="V471" i="1"/>
  <c r="W471" i="1"/>
  <c r="X471" i="1"/>
  <c r="Y471" i="1"/>
  <c r="Z471" i="1"/>
  <c r="AA471" i="1"/>
  <c r="U472" i="1"/>
  <c r="V472" i="1"/>
  <c r="W472" i="1"/>
  <c r="X472" i="1"/>
  <c r="Y472" i="1"/>
  <c r="Z472" i="1"/>
  <c r="AA472" i="1"/>
  <c r="U473" i="1"/>
  <c r="V473" i="1"/>
  <c r="W473" i="1"/>
  <c r="X473" i="1"/>
  <c r="Y473" i="1"/>
  <c r="Z473" i="1"/>
  <c r="AA473" i="1"/>
  <c r="U474" i="1"/>
  <c r="V474" i="1"/>
  <c r="W474" i="1"/>
  <c r="X474" i="1"/>
  <c r="Y474" i="1"/>
  <c r="Z474" i="1"/>
  <c r="AA474" i="1"/>
  <c r="U475" i="1"/>
  <c r="V475" i="1"/>
  <c r="W475" i="1"/>
  <c r="X475" i="1"/>
  <c r="Y475" i="1"/>
  <c r="Z475" i="1"/>
  <c r="AA475" i="1"/>
  <c r="U476" i="1"/>
  <c r="V476" i="1"/>
  <c r="W476" i="1"/>
  <c r="X476" i="1"/>
  <c r="Y476" i="1"/>
  <c r="Z476" i="1"/>
  <c r="AA476" i="1"/>
  <c r="U477" i="1"/>
  <c r="V477" i="1"/>
  <c r="W477" i="1"/>
  <c r="X477" i="1"/>
  <c r="Y477" i="1"/>
  <c r="Z477" i="1"/>
  <c r="AA477" i="1"/>
  <c r="U478" i="1"/>
  <c r="V478" i="1"/>
  <c r="W478" i="1"/>
  <c r="X478" i="1"/>
  <c r="Y478" i="1"/>
  <c r="Z478" i="1"/>
  <c r="AA478" i="1"/>
  <c r="U479" i="1"/>
  <c r="V479" i="1"/>
  <c r="W479" i="1"/>
  <c r="X479" i="1"/>
  <c r="Y479" i="1"/>
  <c r="Z479" i="1"/>
  <c r="AA479" i="1"/>
  <c r="U480" i="1"/>
  <c r="V480" i="1"/>
  <c r="W480" i="1"/>
  <c r="X480" i="1"/>
  <c r="Y480" i="1"/>
  <c r="Z480" i="1"/>
  <c r="AA480" i="1"/>
  <c r="U481" i="1"/>
  <c r="V481" i="1"/>
  <c r="W481" i="1"/>
  <c r="X481" i="1"/>
  <c r="Y481" i="1"/>
  <c r="Z481" i="1"/>
  <c r="AA481" i="1"/>
  <c r="U482" i="1"/>
  <c r="V482" i="1"/>
  <c r="W482" i="1"/>
  <c r="X482" i="1"/>
  <c r="Y482" i="1"/>
  <c r="Z482" i="1"/>
  <c r="AA482" i="1"/>
  <c r="U483" i="1"/>
  <c r="V483" i="1"/>
  <c r="W483" i="1"/>
  <c r="X483" i="1"/>
  <c r="Y483" i="1"/>
  <c r="Z483" i="1"/>
  <c r="AA483" i="1"/>
  <c r="U484" i="1"/>
  <c r="V484" i="1"/>
  <c r="W484" i="1"/>
  <c r="X484" i="1"/>
  <c r="Y484" i="1"/>
  <c r="Z484" i="1"/>
  <c r="AA484" i="1"/>
  <c r="U485" i="1"/>
  <c r="V485" i="1"/>
  <c r="W485" i="1"/>
  <c r="X485" i="1"/>
  <c r="Y485" i="1"/>
  <c r="Z485" i="1"/>
  <c r="AA485" i="1"/>
  <c r="U486" i="1"/>
  <c r="V486" i="1"/>
  <c r="W486" i="1"/>
  <c r="X486" i="1"/>
  <c r="Y486" i="1"/>
  <c r="Z486" i="1"/>
  <c r="AA486" i="1"/>
  <c r="U487" i="1"/>
  <c r="V487" i="1"/>
  <c r="W487" i="1"/>
  <c r="X487" i="1"/>
  <c r="Y487" i="1"/>
  <c r="Z487" i="1"/>
  <c r="AA487" i="1"/>
  <c r="U488" i="1"/>
  <c r="V488" i="1"/>
  <c r="W488" i="1"/>
  <c r="X488" i="1"/>
  <c r="Y488" i="1"/>
  <c r="Z488" i="1"/>
  <c r="AA488" i="1"/>
  <c r="U489" i="1"/>
  <c r="V489" i="1"/>
  <c r="W489" i="1"/>
  <c r="X489" i="1"/>
  <c r="Y489" i="1"/>
  <c r="Z489" i="1"/>
  <c r="AA489" i="1"/>
  <c r="U490" i="1"/>
  <c r="V490" i="1"/>
  <c r="W490" i="1"/>
  <c r="X490" i="1"/>
  <c r="Y490" i="1"/>
  <c r="Z490" i="1"/>
  <c r="AA490" i="1"/>
  <c r="U491" i="1"/>
  <c r="V491" i="1"/>
  <c r="W491" i="1"/>
  <c r="X491" i="1"/>
  <c r="Y491" i="1"/>
  <c r="Z491" i="1"/>
  <c r="AA491" i="1"/>
  <c r="U492" i="1"/>
  <c r="V492" i="1"/>
  <c r="W492" i="1"/>
  <c r="X492" i="1"/>
  <c r="Y492" i="1"/>
  <c r="Z492" i="1"/>
  <c r="AA492" i="1"/>
  <c r="U493" i="1"/>
  <c r="V493" i="1"/>
  <c r="W493" i="1"/>
  <c r="X493" i="1"/>
  <c r="Y493" i="1"/>
  <c r="Z493" i="1"/>
  <c r="AA493" i="1"/>
  <c r="U494" i="1"/>
  <c r="V494" i="1"/>
  <c r="W494" i="1"/>
  <c r="X494" i="1"/>
  <c r="Y494" i="1"/>
  <c r="Z494" i="1"/>
  <c r="AA494" i="1"/>
  <c r="U495" i="1"/>
  <c r="V495" i="1"/>
  <c r="W495" i="1"/>
  <c r="X495" i="1"/>
  <c r="Y495" i="1"/>
  <c r="Z495" i="1"/>
  <c r="AA495" i="1"/>
  <c r="U496" i="1"/>
  <c r="V496" i="1"/>
  <c r="W496" i="1"/>
  <c r="X496" i="1"/>
  <c r="Y496" i="1"/>
  <c r="Z496" i="1"/>
  <c r="AA496" i="1"/>
  <c r="U497" i="1"/>
  <c r="V497" i="1"/>
  <c r="W497" i="1"/>
  <c r="X497" i="1"/>
  <c r="Y497" i="1"/>
  <c r="Z497" i="1"/>
  <c r="AA497" i="1"/>
  <c r="U498" i="1"/>
  <c r="V498" i="1"/>
  <c r="W498" i="1"/>
  <c r="X498" i="1"/>
  <c r="Y498" i="1"/>
  <c r="Z498" i="1"/>
  <c r="AA498" i="1"/>
  <c r="U499" i="1"/>
  <c r="V499" i="1"/>
  <c r="W499" i="1"/>
  <c r="X499" i="1"/>
  <c r="Y499" i="1"/>
  <c r="Z499" i="1"/>
  <c r="AA499" i="1"/>
  <c r="U500" i="1"/>
  <c r="V500" i="1"/>
  <c r="W500" i="1"/>
  <c r="X500" i="1"/>
  <c r="Y500" i="1"/>
  <c r="Z500" i="1"/>
  <c r="AA500" i="1"/>
  <c r="U501" i="1"/>
  <c r="V501" i="1"/>
  <c r="W501" i="1"/>
  <c r="X501" i="1"/>
  <c r="Y501" i="1"/>
  <c r="Z501" i="1"/>
  <c r="AA501" i="1"/>
  <c r="U502" i="1"/>
  <c r="V502" i="1"/>
  <c r="W502" i="1"/>
  <c r="X502" i="1"/>
  <c r="Y502" i="1"/>
  <c r="Z502" i="1"/>
  <c r="AA502" i="1"/>
  <c r="U503" i="1"/>
  <c r="V503" i="1"/>
  <c r="W503" i="1"/>
  <c r="X503" i="1"/>
  <c r="Y503" i="1"/>
  <c r="Z503" i="1"/>
  <c r="AA503" i="1"/>
  <c r="U504" i="1"/>
  <c r="V504" i="1"/>
  <c r="W504" i="1"/>
  <c r="X504" i="1"/>
  <c r="Y504" i="1"/>
  <c r="Z504" i="1"/>
  <c r="AA504" i="1"/>
  <c r="U505" i="1"/>
  <c r="V505" i="1"/>
  <c r="W505" i="1"/>
  <c r="X505" i="1"/>
  <c r="Y505" i="1"/>
  <c r="Z505" i="1"/>
  <c r="AA505" i="1"/>
  <c r="U506" i="1"/>
  <c r="V506" i="1"/>
  <c r="W506" i="1"/>
  <c r="X506" i="1"/>
  <c r="Y506" i="1"/>
  <c r="Z506" i="1"/>
  <c r="O506" i="1" s="1"/>
  <c r="AA506" i="1"/>
  <c r="U507" i="1"/>
  <c r="V507" i="1"/>
  <c r="W507" i="1"/>
  <c r="X507" i="1"/>
  <c r="Y507" i="1"/>
  <c r="Z507" i="1"/>
  <c r="O507" i="1" s="1"/>
  <c r="AA507" i="1"/>
  <c r="U508" i="1"/>
  <c r="V508" i="1"/>
  <c r="W508" i="1"/>
  <c r="X508" i="1"/>
  <c r="Y508" i="1"/>
  <c r="Z508" i="1"/>
  <c r="AA508" i="1"/>
  <c r="U509" i="1"/>
  <c r="V509" i="1"/>
  <c r="W509" i="1"/>
  <c r="X509" i="1"/>
  <c r="Y509" i="1"/>
  <c r="Z509" i="1"/>
  <c r="O509" i="1" s="1"/>
  <c r="AA509" i="1"/>
  <c r="U510" i="1"/>
  <c r="V510" i="1"/>
  <c r="W510" i="1"/>
  <c r="X510" i="1"/>
  <c r="Y510" i="1"/>
  <c r="Z510" i="1"/>
  <c r="O510" i="1" s="1"/>
  <c r="AA510" i="1"/>
  <c r="U511" i="1"/>
  <c r="V511" i="1"/>
  <c r="W511" i="1"/>
  <c r="X511" i="1"/>
  <c r="Y511" i="1"/>
  <c r="Z511" i="1"/>
  <c r="O511" i="1" s="1"/>
  <c r="AA511" i="1"/>
  <c r="U512" i="1"/>
  <c r="V512" i="1"/>
  <c r="W512" i="1"/>
  <c r="X512" i="1"/>
  <c r="Y512" i="1"/>
  <c r="Z512" i="1"/>
  <c r="AA512" i="1"/>
  <c r="U513" i="1"/>
  <c r="V513" i="1"/>
  <c r="W513" i="1"/>
  <c r="X513" i="1"/>
  <c r="Y513" i="1"/>
  <c r="Z513" i="1"/>
  <c r="O513" i="1" s="1"/>
  <c r="AA513" i="1"/>
  <c r="U514" i="1"/>
  <c r="V514" i="1"/>
  <c r="W514" i="1"/>
  <c r="X514" i="1"/>
  <c r="Y514" i="1"/>
  <c r="Z514" i="1"/>
  <c r="O514" i="1" s="1"/>
  <c r="AA514" i="1"/>
  <c r="U515" i="1"/>
  <c r="V515" i="1"/>
  <c r="W515" i="1"/>
  <c r="X515" i="1"/>
  <c r="Y515" i="1"/>
  <c r="Z515" i="1"/>
  <c r="O515" i="1" s="1"/>
  <c r="AA515" i="1"/>
  <c r="U516" i="1"/>
  <c r="V516" i="1"/>
  <c r="W516" i="1"/>
  <c r="X516" i="1"/>
  <c r="Y516" i="1"/>
  <c r="Z516" i="1"/>
  <c r="AA516" i="1"/>
  <c r="U517" i="1"/>
  <c r="V517" i="1"/>
  <c r="W517" i="1"/>
  <c r="X517" i="1"/>
  <c r="Y517" i="1"/>
  <c r="Z517" i="1"/>
  <c r="O517" i="1" s="1"/>
  <c r="AA517" i="1"/>
  <c r="U518" i="1"/>
  <c r="V518" i="1"/>
  <c r="W518" i="1"/>
  <c r="X518" i="1"/>
  <c r="Y518" i="1"/>
  <c r="Z518" i="1"/>
  <c r="O518" i="1" s="1"/>
  <c r="AA518" i="1"/>
  <c r="U519" i="1"/>
  <c r="V519" i="1"/>
  <c r="W519" i="1"/>
  <c r="X519" i="1"/>
  <c r="Y519" i="1"/>
  <c r="Z519" i="1"/>
  <c r="O519" i="1" s="1"/>
  <c r="AA519" i="1"/>
  <c r="U520" i="1"/>
  <c r="V520" i="1"/>
  <c r="W520" i="1"/>
  <c r="X520" i="1"/>
  <c r="Y520" i="1"/>
  <c r="Z520" i="1"/>
  <c r="AA520" i="1"/>
  <c r="U521" i="1"/>
  <c r="V521" i="1"/>
  <c r="W521" i="1"/>
  <c r="X521" i="1"/>
  <c r="Y521" i="1"/>
  <c r="Z521" i="1"/>
  <c r="O521" i="1" s="1"/>
  <c r="AA521" i="1"/>
  <c r="U522" i="1"/>
  <c r="V522" i="1"/>
  <c r="W522" i="1"/>
  <c r="X522" i="1"/>
  <c r="Y522" i="1"/>
  <c r="Z522" i="1"/>
  <c r="O522" i="1" s="1"/>
  <c r="AA522" i="1"/>
  <c r="U523" i="1"/>
  <c r="V523" i="1"/>
  <c r="W523" i="1"/>
  <c r="X523" i="1"/>
  <c r="Y523" i="1"/>
  <c r="Z523" i="1"/>
  <c r="O523" i="1" s="1"/>
  <c r="AA523" i="1"/>
  <c r="U524" i="1"/>
  <c r="V524" i="1"/>
  <c r="W524" i="1"/>
  <c r="X524" i="1"/>
  <c r="Y524" i="1"/>
  <c r="Z524" i="1"/>
  <c r="AA524" i="1"/>
  <c r="U525" i="1"/>
  <c r="V525" i="1"/>
  <c r="W525" i="1"/>
  <c r="X525" i="1"/>
  <c r="Y525" i="1"/>
  <c r="Z525" i="1"/>
  <c r="O525" i="1" s="1"/>
  <c r="AA525" i="1"/>
  <c r="U526" i="1"/>
  <c r="V526" i="1"/>
  <c r="W526" i="1"/>
  <c r="X526" i="1"/>
  <c r="Y526" i="1"/>
  <c r="Z526" i="1"/>
  <c r="O526" i="1" s="1"/>
  <c r="AA526" i="1"/>
  <c r="U527" i="1"/>
  <c r="V527" i="1"/>
  <c r="W527" i="1"/>
  <c r="X527" i="1"/>
  <c r="Y527" i="1"/>
  <c r="Z527" i="1"/>
  <c r="O527" i="1" s="1"/>
  <c r="AA527" i="1"/>
  <c r="U528" i="1"/>
  <c r="V528" i="1"/>
  <c r="W528" i="1"/>
  <c r="X528" i="1"/>
  <c r="Y528" i="1"/>
  <c r="Z528" i="1"/>
  <c r="AA528" i="1"/>
  <c r="U529" i="1"/>
  <c r="V529" i="1"/>
  <c r="W529" i="1"/>
  <c r="X529" i="1"/>
  <c r="Y529" i="1"/>
  <c r="Z529" i="1"/>
  <c r="O529" i="1" s="1"/>
  <c r="AA529" i="1"/>
  <c r="U530" i="1"/>
  <c r="V530" i="1"/>
  <c r="W530" i="1"/>
  <c r="X530" i="1"/>
  <c r="Y530" i="1"/>
  <c r="Z530" i="1"/>
  <c r="O530" i="1" s="1"/>
  <c r="AA530" i="1"/>
  <c r="U531" i="1"/>
  <c r="V531" i="1"/>
  <c r="W531" i="1"/>
  <c r="X531" i="1"/>
  <c r="Y531" i="1"/>
  <c r="Z531" i="1"/>
  <c r="O531" i="1" s="1"/>
  <c r="AA531" i="1"/>
  <c r="U532" i="1"/>
  <c r="V532" i="1"/>
  <c r="W532" i="1"/>
  <c r="X532" i="1"/>
  <c r="Y532" i="1"/>
  <c r="Z532" i="1"/>
  <c r="AA532" i="1"/>
  <c r="U533" i="1"/>
  <c r="V533" i="1"/>
  <c r="W533" i="1"/>
  <c r="X533" i="1"/>
  <c r="Y533" i="1"/>
  <c r="Z533" i="1"/>
  <c r="O533" i="1" s="1"/>
  <c r="AA533" i="1"/>
  <c r="U534" i="1"/>
  <c r="V534" i="1"/>
  <c r="W534" i="1"/>
  <c r="X534" i="1"/>
  <c r="Y534" i="1"/>
  <c r="Z534" i="1"/>
  <c r="O534" i="1" s="1"/>
  <c r="AA534" i="1"/>
  <c r="U535" i="1"/>
  <c r="V535" i="1"/>
  <c r="W535" i="1"/>
  <c r="X535" i="1"/>
  <c r="Y535" i="1"/>
  <c r="Z535" i="1"/>
  <c r="O535" i="1" s="1"/>
  <c r="AA535" i="1"/>
  <c r="U536" i="1"/>
  <c r="V536" i="1"/>
  <c r="W536" i="1"/>
  <c r="X536" i="1"/>
  <c r="Y536" i="1"/>
  <c r="Z536" i="1"/>
  <c r="AA536" i="1"/>
  <c r="U537" i="1"/>
  <c r="V537" i="1"/>
  <c r="W537" i="1"/>
  <c r="X537" i="1"/>
  <c r="Y537" i="1"/>
  <c r="Z537" i="1"/>
  <c r="O537" i="1" s="1"/>
  <c r="AA537" i="1"/>
  <c r="U538" i="1"/>
  <c r="V538" i="1"/>
  <c r="W538" i="1"/>
  <c r="X538" i="1"/>
  <c r="Y538" i="1"/>
  <c r="Z538" i="1"/>
  <c r="O538" i="1" s="1"/>
  <c r="AA538" i="1"/>
  <c r="U539" i="1"/>
  <c r="V539" i="1"/>
  <c r="W539" i="1"/>
  <c r="X539" i="1"/>
  <c r="Y539" i="1"/>
  <c r="Z539" i="1"/>
  <c r="O539" i="1" s="1"/>
  <c r="AA539" i="1"/>
  <c r="U540" i="1"/>
  <c r="V540" i="1"/>
  <c r="W540" i="1"/>
  <c r="X540" i="1"/>
  <c r="Y540" i="1"/>
  <c r="Z540" i="1"/>
  <c r="AA540" i="1"/>
  <c r="U541" i="1"/>
  <c r="V541" i="1"/>
  <c r="W541" i="1"/>
  <c r="X541" i="1"/>
  <c r="Y541" i="1"/>
  <c r="Z541" i="1"/>
  <c r="O541" i="1" s="1"/>
  <c r="AA541" i="1"/>
  <c r="U542" i="1"/>
  <c r="V542" i="1"/>
  <c r="W542" i="1"/>
  <c r="X542" i="1"/>
  <c r="Y542" i="1"/>
  <c r="Z542" i="1"/>
  <c r="O542" i="1" s="1"/>
  <c r="AA542" i="1"/>
  <c r="U543" i="1"/>
  <c r="V543" i="1"/>
  <c r="W543" i="1"/>
  <c r="X543" i="1"/>
  <c r="Y543" i="1"/>
  <c r="Z543" i="1"/>
  <c r="O543" i="1" s="1"/>
  <c r="AA543" i="1"/>
  <c r="U544" i="1"/>
  <c r="V544" i="1"/>
  <c r="W544" i="1"/>
  <c r="X544" i="1"/>
  <c r="Y544" i="1"/>
  <c r="Z544" i="1"/>
  <c r="AA544" i="1"/>
  <c r="U545" i="1"/>
  <c r="V545" i="1"/>
  <c r="W545" i="1"/>
  <c r="X545" i="1"/>
  <c r="Y545" i="1"/>
  <c r="Z545" i="1"/>
  <c r="O545" i="1" s="1"/>
  <c r="AA545" i="1"/>
  <c r="U546" i="1"/>
  <c r="V546" i="1"/>
  <c r="W546" i="1"/>
  <c r="X546" i="1"/>
  <c r="Y546" i="1"/>
  <c r="Z546" i="1"/>
  <c r="O546" i="1" s="1"/>
  <c r="AA546" i="1"/>
  <c r="U547" i="1"/>
  <c r="V547" i="1"/>
  <c r="W547" i="1"/>
  <c r="X547" i="1"/>
  <c r="Y547" i="1"/>
  <c r="Z547" i="1"/>
  <c r="O547" i="1" s="1"/>
  <c r="AA547" i="1"/>
  <c r="U548" i="1"/>
  <c r="V548" i="1"/>
  <c r="W548" i="1"/>
  <c r="X548" i="1"/>
  <c r="Y548" i="1"/>
  <c r="Z548" i="1"/>
  <c r="AA548" i="1"/>
  <c r="U549" i="1"/>
  <c r="V549" i="1"/>
  <c r="W549" i="1"/>
  <c r="X549" i="1"/>
  <c r="Y549" i="1"/>
  <c r="Z549" i="1"/>
  <c r="O549" i="1" s="1"/>
  <c r="AA549" i="1"/>
  <c r="U550" i="1"/>
  <c r="V550" i="1"/>
  <c r="W550" i="1"/>
  <c r="X550" i="1"/>
  <c r="Y550" i="1"/>
  <c r="Z550" i="1"/>
  <c r="O550" i="1" s="1"/>
  <c r="AA550" i="1"/>
  <c r="U551" i="1"/>
  <c r="V551" i="1"/>
  <c r="W551" i="1"/>
  <c r="X551" i="1"/>
  <c r="Y551" i="1"/>
  <c r="Z551" i="1"/>
  <c r="O551" i="1" s="1"/>
  <c r="AA551" i="1"/>
  <c r="U552" i="1"/>
  <c r="V552" i="1"/>
  <c r="W552" i="1"/>
  <c r="X552" i="1"/>
  <c r="Y552" i="1"/>
  <c r="Z552" i="1"/>
  <c r="AA552" i="1"/>
  <c r="U553" i="1"/>
  <c r="V553" i="1"/>
  <c r="W553" i="1"/>
  <c r="X553" i="1"/>
  <c r="Y553" i="1"/>
  <c r="Z553" i="1"/>
  <c r="O553" i="1" s="1"/>
  <c r="AA553" i="1"/>
  <c r="U554" i="1"/>
  <c r="V554" i="1"/>
  <c r="W554" i="1"/>
  <c r="X554" i="1"/>
  <c r="Y554" i="1"/>
  <c r="Z554" i="1"/>
  <c r="O554" i="1" s="1"/>
  <c r="AA554" i="1"/>
  <c r="U555" i="1"/>
  <c r="V555" i="1"/>
  <c r="W555" i="1"/>
  <c r="X555" i="1"/>
  <c r="Y555" i="1"/>
  <c r="Z555" i="1"/>
  <c r="O555" i="1" s="1"/>
  <c r="AA555" i="1"/>
  <c r="U556" i="1"/>
  <c r="V556" i="1"/>
  <c r="W556" i="1"/>
  <c r="X556" i="1"/>
  <c r="Y556" i="1"/>
  <c r="Z556" i="1"/>
  <c r="AA556" i="1"/>
  <c r="U557" i="1"/>
  <c r="V557" i="1"/>
  <c r="W557" i="1"/>
  <c r="X557" i="1"/>
  <c r="Y557" i="1"/>
  <c r="Z557" i="1"/>
  <c r="O557" i="1" s="1"/>
  <c r="AA557" i="1"/>
  <c r="U558" i="1"/>
  <c r="V558" i="1"/>
  <c r="W558" i="1"/>
  <c r="X558" i="1"/>
  <c r="Y558" i="1"/>
  <c r="Z558" i="1"/>
  <c r="AA558" i="1"/>
  <c r="U559" i="1"/>
  <c r="V559" i="1"/>
  <c r="W559" i="1"/>
  <c r="X559" i="1"/>
  <c r="Y559" i="1"/>
  <c r="Z559" i="1"/>
  <c r="AA559" i="1"/>
  <c r="U560" i="1"/>
  <c r="V560" i="1"/>
  <c r="W560" i="1"/>
  <c r="X560" i="1"/>
  <c r="Y560" i="1"/>
  <c r="Z560" i="1"/>
  <c r="AA560" i="1"/>
  <c r="V22" i="1"/>
  <c r="W22" i="1"/>
  <c r="X22" i="1"/>
  <c r="Y22" i="1"/>
  <c r="Z22" i="1"/>
  <c r="AA22" i="1"/>
  <c r="U22" i="1"/>
  <c r="BP4" i="1"/>
  <c r="BQ4" i="1"/>
  <c r="BR4" i="1"/>
  <c r="BS4" i="1"/>
  <c r="BT4" i="1"/>
  <c r="BU4" i="1"/>
  <c r="BV4" i="1"/>
  <c r="BW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BO4" i="1"/>
  <c r="F11" i="2" l="1"/>
  <c r="F19" i="2"/>
  <c r="F16" i="2"/>
  <c r="F20" i="2"/>
  <c r="F14" i="2"/>
  <c r="F23" i="2"/>
  <c r="F32" i="2"/>
  <c r="F13" i="2"/>
  <c r="F25" i="2"/>
  <c r="F26" i="2"/>
  <c r="F28" i="2"/>
  <c r="F30" i="2"/>
  <c r="F18" i="2"/>
  <c r="F38" i="2"/>
  <c r="F40" i="2"/>
  <c r="AC562" i="3"/>
  <c r="K562" i="3" s="1"/>
  <c r="AF562" i="3"/>
  <c r="N562" i="3" s="1"/>
  <c r="AC564" i="3"/>
  <c r="K564" i="3" s="1"/>
  <c r="AF564" i="3"/>
  <c r="N564" i="3" s="1"/>
  <c r="AE562" i="3"/>
  <c r="M562" i="3" s="1"/>
  <c r="AE564" i="3"/>
  <c r="M564" i="3" s="1"/>
  <c r="AC565" i="3"/>
  <c r="K565" i="3" s="1"/>
  <c r="AC566" i="3"/>
  <c r="K566" i="3" s="1"/>
  <c r="AF566" i="3"/>
  <c r="N566" i="3" s="1"/>
  <c r="AB567" i="3"/>
  <c r="AE567" i="3"/>
  <c r="M567" i="3" s="1"/>
  <c r="AH567" i="3"/>
  <c r="P567" i="3" s="1"/>
  <c r="AC568" i="3"/>
  <c r="K568" i="3" s="1"/>
  <c r="AF568" i="3"/>
  <c r="N568" i="3" s="1"/>
  <c r="AC570" i="3"/>
  <c r="K570" i="3" s="1"/>
  <c r="AF570" i="3"/>
  <c r="N570" i="3" s="1"/>
  <c r="AB562" i="3"/>
  <c r="J562" i="3" s="1"/>
  <c r="AH562" i="3"/>
  <c r="P562" i="3" s="1"/>
  <c r="AB564" i="3"/>
  <c r="AH564" i="3"/>
  <c r="P564" i="3" s="1"/>
  <c r="AF565" i="3"/>
  <c r="N565" i="3" s="1"/>
  <c r="AB566" i="3"/>
  <c r="AE566" i="3"/>
  <c r="M566" i="3" s="1"/>
  <c r="AH566" i="3"/>
  <c r="P566" i="3" s="1"/>
  <c r="AC567" i="3"/>
  <c r="K567" i="3" s="1"/>
  <c r="AF567" i="3"/>
  <c r="N567" i="3" s="1"/>
  <c r="AB568" i="3"/>
  <c r="AE568" i="3"/>
  <c r="M568" i="3" s="1"/>
  <c r="AH568" i="3"/>
  <c r="P568" i="3" s="1"/>
  <c r="AB570" i="3"/>
  <c r="AE570" i="3"/>
  <c r="M570" i="3" s="1"/>
  <c r="AH570" i="3"/>
  <c r="P570" i="3" s="1"/>
  <c r="AD570" i="3"/>
  <c r="L570" i="3" s="1"/>
  <c r="AD564" i="3"/>
  <c r="L564" i="3" s="1"/>
  <c r="AB563" i="3"/>
  <c r="AG565" i="3"/>
  <c r="O565" i="3" s="1"/>
  <c r="AD563" i="3"/>
  <c r="L563" i="3" s="1"/>
  <c r="AF563" i="3"/>
  <c r="N563" i="3" s="1"/>
  <c r="AH565" i="3"/>
  <c r="P565" i="3" s="1"/>
  <c r="AB565" i="3"/>
  <c r="AG566" i="3"/>
  <c r="O566" i="3" s="1"/>
  <c r="AG564" i="3"/>
  <c r="O564" i="3" s="1"/>
  <c r="AE563" i="3"/>
  <c r="M563" i="3" s="1"/>
  <c r="AG562" i="3"/>
  <c r="AG563" i="3"/>
  <c r="O563" i="3" s="1"/>
  <c r="AD568" i="3"/>
  <c r="L568" i="3" s="1"/>
  <c r="AD566" i="3"/>
  <c r="L566" i="3" s="1"/>
  <c r="AD562" i="3"/>
  <c r="L562" i="3" s="1"/>
  <c r="AH563" i="3"/>
  <c r="P563" i="3" s="1"/>
  <c r="AD567" i="3"/>
  <c r="L567" i="3" s="1"/>
  <c r="AD565" i="3"/>
  <c r="L565" i="3" s="1"/>
  <c r="AE565" i="3"/>
  <c r="M565" i="3" s="1"/>
  <c r="AG570" i="3"/>
  <c r="O570" i="3" s="1"/>
  <c r="AG567" i="3"/>
  <c r="O567" i="3" s="1"/>
  <c r="AG568" i="3"/>
  <c r="O568" i="3" s="1"/>
  <c r="AC563" i="3"/>
  <c r="K563" i="3" s="1"/>
  <c r="F12" i="2"/>
  <c r="F34" i="2"/>
  <c r="F17" i="2"/>
  <c r="F21" i="2"/>
  <c r="F22" i="2"/>
  <c r="E42" i="2"/>
  <c r="F35" i="2"/>
  <c r="F24" i="2"/>
  <c r="F36" i="2"/>
  <c r="F27" i="2"/>
  <c r="F29" i="2"/>
  <c r="F31" i="2"/>
  <c r="F37" i="2"/>
  <c r="F39" i="2"/>
  <c r="G44" i="5"/>
  <c r="H14" i="5"/>
  <c r="L14" i="5" s="1"/>
  <c r="J14" i="5"/>
  <c r="K14" i="5" s="1"/>
  <c r="R567" i="3"/>
  <c r="S567" i="3" s="1"/>
  <c r="R568" i="3"/>
  <c r="S568" i="3" s="1"/>
  <c r="R564" i="3"/>
  <c r="S564" i="3" s="1"/>
  <c r="G11" i="5"/>
  <c r="R570" i="3"/>
  <c r="S570" i="3" s="1"/>
  <c r="H49" i="5"/>
  <c r="L49" i="5" s="1"/>
  <c r="J49" i="5"/>
  <c r="K49" i="5" s="1"/>
  <c r="J27" i="5"/>
  <c r="K27" i="5" s="1"/>
  <c r="H27" i="5"/>
  <c r="L27" i="5" s="1"/>
  <c r="R563" i="3"/>
  <c r="S563" i="3" s="1"/>
  <c r="H25" i="5"/>
  <c r="L25" i="5" s="1"/>
  <c r="J25" i="5"/>
  <c r="K25" i="5" s="1"/>
  <c r="G46" i="5"/>
  <c r="R562" i="3"/>
  <c r="S562" i="3" s="1"/>
  <c r="R565" i="3"/>
  <c r="S565" i="3" s="1"/>
  <c r="R566" i="3"/>
  <c r="S566" i="3" s="1"/>
  <c r="AC564" i="1"/>
  <c r="K564" i="1" s="1"/>
  <c r="AC562" i="1"/>
  <c r="K562" i="1" s="1"/>
  <c r="AE564" i="1"/>
  <c r="M564" i="1" s="1"/>
  <c r="AH567" i="1"/>
  <c r="P567" i="1" s="1"/>
  <c r="AH562" i="1"/>
  <c r="P562" i="1" s="1"/>
  <c r="AG563" i="1"/>
  <c r="O563" i="1" s="1"/>
  <c r="AG564" i="1"/>
  <c r="O564" i="1" s="1"/>
  <c r="AC567" i="1"/>
  <c r="K567" i="1" s="1"/>
  <c r="AG568" i="1"/>
  <c r="O568" i="1" s="1"/>
  <c r="AD563" i="1"/>
  <c r="L563" i="1" s="1"/>
  <c r="AH563" i="1"/>
  <c r="P563" i="1" s="1"/>
  <c r="AF565" i="1"/>
  <c r="N565" i="1" s="1"/>
  <c r="AB565" i="1"/>
  <c r="AE565" i="1"/>
  <c r="M565" i="1" s="1"/>
  <c r="AB562" i="1"/>
  <c r="AF562" i="1"/>
  <c r="N562" i="1" s="1"/>
  <c r="AE563" i="1"/>
  <c r="M563" i="1" s="1"/>
  <c r="AB564" i="1"/>
  <c r="AF564" i="1"/>
  <c r="N564" i="1" s="1"/>
  <c r="AG565" i="1"/>
  <c r="O565" i="1" s="1"/>
  <c r="AB566" i="1"/>
  <c r="AF566" i="1"/>
  <c r="N566" i="1" s="1"/>
  <c r="AD568" i="1"/>
  <c r="L568" i="1" s="1"/>
  <c r="AH568" i="1"/>
  <c r="P568" i="1" s="1"/>
  <c r="AD570" i="1"/>
  <c r="L570" i="1" s="1"/>
  <c r="AH570" i="1"/>
  <c r="P570" i="1" s="1"/>
  <c r="AE566" i="1"/>
  <c r="M566" i="1" s="1"/>
  <c r="AB567" i="1"/>
  <c r="AF567" i="1"/>
  <c r="N567" i="1" s="1"/>
  <c r="AE568" i="1"/>
  <c r="M568" i="1" s="1"/>
  <c r="AE570" i="1"/>
  <c r="M570" i="1" s="1"/>
  <c r="AB570" i="1"/>
  <c r="AG566" i="1"/>
  <c r="O566" i="1" s="1"/>
  <c r="AE567" i="1"/>
  <c r="M567" i="1" s="1"/>
  <c r="AG562" i="1"/>
  <c r="O562" i="1" s="1"/>
  <c r="AE562" i="1"/>
  <c r="M562" i="1" s="1"/>
  <c r="AH564" i="1"/>
  <c r="P564" i="1" s="1"/>
  <c r="AG567" i="1"/>
  <c r="O567" i="1" s="1"/>
  <c r="AG570" i="1"/>
  <c r="O570" i="1" s="1"/>
  <c r="AB563" i="1"/>
  <c r="AF563" i="1"/>
  <c r="N563" i="1" s="1"/>
  <c r="AH565" i="1"/>
  <c r="P565" i="1" s="1"/>
  <c r="AD565" i="1"/>
  <c r="L565" i="1" s="1"/>
  <c r="AD562" i="1"/>
  <c r="L562" i="1" s="1"/>
  <c r="AC563" i="1"/>
  <c r="K563" i="1" s="1"/>
  <c r="AD564" i="1"/>
  <c r="L564" i="1" s="1"/>
  <c r="AC565" i="1"/>
  <c r="K565" i="1" s="1"/>
  <c r="AD566" i="1"/>
  <c r="L566" i="1" s="1"/>
  <c r="AH566" i="1"/>
  <c r="P566" i="1" s="1"/>
  <c r="AB568" i="1"/>
  <c r="AF568" i="1"/>
  <c r="N568" i="1" s="1"/>
  <c r="AF570" i="1"/>
  <c r="N570" i="1" s="1"/>
  <c r="AC566" i="1"/>
  <c r="K566" i="1" s="1"/>
  <c r="AD567" i="1"/>
  <c r="L567" i="1" s="1"/>
  <c r="AC568" i="1"/>
  <c r="K568" i="1" s="1"/>
  <c r="AC570" i="1"/>
  <c r="K570" i="1" s="1"/>
  <c r="D42" i="2"/>
  <c r="F33" i="2"/>
  <c r="F42" i="2" s="1"/>
  <c r="S528" i="3"/>
  <c r="F326" i="3"/>
  <c r="J531" i="3"/>
  <c r="J541" i="3"/>
  <c r="O542" i="3"/>
  <c r="O556" i="3"/>
  <c r="M560" i="3"/>
  <c r="F362" i="3"/>
  <c r="S512" i="1"/>
  <c r="S496" i="1"/>
  <c r="S488" i="1"/>
  <c r="S484" i="1"/>
  <c r="S481" i="1"/>
  <c r="S480" i="1"/>
  <c r="S41" i="1"/>
  <c r="S40" i="1"/>
  <c r="S37" i="1"/>
  <c r="S36" i="1"/>
  <c r="S33" i="1"/>
  <c r="S32" i="1"/>
  <c r="S29" i="1"/>
  <c r="S28" i="1"/>
  <c r="S25" i="1"/>
  <c r="S24" i="1"/>
  <c r="O560" i="1"/>
  <c r="S87" i="1"/>
  <c r="S51" i="1"/>
  <c r="S43" i="1"/>
  <c r="S39" i="1"/>
  <c r="S35" i="1"/>
  <c r="S31" i="1"/>
  <c r="S27" i="1"/>
  <c r="S23" i="1"/>
  <c r="S542" i="1"/>
  <c r="S482" i="1"/>
  <c r="N529" i="3"/>
  <c r="M542" i="3"/>
  <c r="L557" i="3"/>
  <c r="P547" i="3"/>
  <c r="S550" i="3"/>
  <c r="P551" i="3"/>
  <c r="S554" i="3"/>
  <c r="P555" i="3"/>
  <c r="P557" i="3"/>
  <c r="N557" i="3"/>
  <c r="F175" i="3"/>
  <c r="F344" i="3"/>
  <c r="F409" i="3"/>
  <c r="F49" i="3"/>
  <c r="M524" i="3"/>
  <c r="M530" i="3"/>
  <c r="S418" i="3"/>
  <c r="L511" i="3"/>
  <c r="S514" i="3"/>
  <c r="P515" i="3"/>
  <c r="L517" i="3"/>
  <c r="N517" i="3"/>
  <c r="P517" i="3"/>
  <c r="S518" i="3"/>
  <c r="P519" i="3"/>
  <c r="F378" i="3"/>
  <c r="K384" i="3"/>
  <c r="O384" i="3"/>
  <c r="F385" i="3"/>
  <c r="F387" i="3"/>
  <c r="F389" i="3"/>
  <c r="F391" i="3"/>
  <c r="F393" i="3"/>
  <c r="F395" i="3"/>
  <c r="F397" i="3"/>
  <c r="F399" i="3"/>
  <c r="F494" i="3"/>
  <c r="K508" i="3"/>
  <c r="F449" i="3"/>
  <c r="F23" i="3"/>
  <c r="F25" i="3"/>
  <c r="F27" i="3"/>
  <c r="F29" i="3"/>
  <c r="F31" i="3"/>
  <c r="F33" i="3"/>
  <c r="F35" i="3"/>
  <c r="F37" i="3"/>
  <c r="F39" i="3"/>
  <c r="F41" i="3"/>
  <c r="F43" i="3"/>
  <c r="F45" i="3"/>
  <c r="F47" i="3"/>
  <c r="F48" i="3"/>
  <c r="S49" i="3"/>
  <c r="F54" i="3"/>
  <c r="F56" i="3"/>
  <c r="F58" i="3"/>
  <c r="F60" i="3"/>
  <c r="F62" i="3"/>
  <c r="F64" i="3"/>
  <c r="F66" i="3"/>
  <c r="F68" i="3"/>
  <c r="F70" i="3"/>
  <c r="F72" i="3"/>
  <c r="F74" i="3"/>
  <c r="F76" i="3"/>
  <c r="F78" i="3"/>
  <c r="S89" i="3"/>
  <c r="S97" i="3"/>
  <c r="F184" i="3"/>
  <c r="K260" i="3"/>
  <c r="O260" i="3"/>
  <c r="F261" i="3"/>
  <c r="F263" i="3"/>
  <c r="F265" i="3"/>
  <c r="F466" i="3"/>
  <c r="F478" i="3"/>
  <c r="F486" i="3"/>
  <c r="F490" i="3"/>
  <c r="F492" i="3"/>
  <c r="S494" i="3"/>
  <c r="S502" i="3"/>
  <c r="F503" i="3"/>
  <c r="O516" i="3"/>
  <c r="F517" i="3"/>
  <c r="I517" i="3" s="1"/>
  <c r="S519" i="3"/>
  <c r="F519" i="3"/>
  <c r="I519" i="3" s="1"/>
  <c r="J519" i="3"/>
  <c r="L519" i="3"/>
  <c r="N519" i="3"/>
  <c r="M538" i="3"/>
  <c r="K540" i="3"/>
  <c r="F542" i="3"/>
  <c r="I542" i="3" s="1"/>
  <c r="S547" i="3"/>
  <c r="F354" i="3"/>
  <c r="F358" i="3"/>
  <c r="F360" i="3"/>
  <c r="S370" i="3"/>
  <c r="F379" i="3"/>
  <c r="F433" i="3"/>
  <c r="F443" i="3"/>
  <c r="S367" i="3"/>
  <c r="S463" i="3"/>
  <c r="P507" i="3"/>
  <c r="J509" i="3"/>
  <c r="L523" i="3"/>
  <c r="N523" i="3"/>
  <c r="P523" i="3"/>
  <c r="N537" i="3"/>
  <c r="S546" i="3"/>
  <c r="S233" i="3"/>
  <c r="AI542" i="3"/>
  <c r="S275" i="3"/>
  <c r="S321" i="3"/>
  <c r="S329" i="3"/>
  <c r="S337" i="3"/>
  <c r="S345" i="3"/>
  <c r="S351" i="3"/>
  <c r="S380" i="3"/>
  <c r="S453" i="3"/>
  <c r="S467" i="3"/>
  <c r="S30" i="3"/>
  <c r="S34" i="3"/>
  <c r="S38" i="3"/>
  <c r="S185" i="3"/>
  <c r="S363" i="3"/>
  <c r="S371" i="3"/>
  <c r="S375" i="3"/>
  <c r="S410" i="3"/>
  <c r="S414" i="3"/>
  <c r="S422" i="3"/>
  <c r="S426" i="3"/>
  <c r="S430" i="3"/>
  <c r="S434" i="3"/>
  <c r="S436" i="3"/>
  <c r="S440" i="3"/>
  <c r="S444" i="3"/>
  <c r="S450" i="3"/>
  <c r="S495" i="3"/>
  <c r="S524" i="3"/>
  <c r="S50" i="3"/>
  <c r="S90" i="3"/>
  <c r="S98" i="3"/>
  <c r="S144" i="3"/>
  <c r="S148" i="3"/>
  <c r="S152" i="3"/>
  <c r="S176" i="3"/>
  <c r="S271" i="3"/>
  <c r="S279" i="3"/>
  <c r="S283" i="3"/>
  <c r="S287" i="3"/>
  <c r="S355" i="3"/>
  <c r="S359" i="3"/>
  <c r="S404" i="3"/>
  <c r="S459" i="3"/>
  <c r="S471" i="3"/>
  <c r="S479" i="3"/>
  <c r="S487" i="3"/>
  <c r="S504" i="3"/>
  <c r="S506" i="3"/>
  <c r="S536" i="3"/>
  <c r="O538" i="3"/>
  <c r="F89" i="3"/>
  <c r="F93" i="3"/>
  <c r="F95" i="3"/>
  <c r="F97" i="3"/>
  <c r="F101" i="3"/>
  <c r="F103" i="3"/>
  <c r="F105" i="3"/>
  <c r="F107" i="3"/>
  <c r="F109" i="3"/>
  <c r="F111" i="3"/>
  <c r="F113" i="3"/>
  <c r="F115" i="3"/>
  <c r="F117" i="3"/>
  <c r="F119" i="3"/>
  <c r="F121" i="3"/>
  <c r="F123" i="3"/>
  <c r="F125" i="3"/>
  <c r="F127" i="3"/>
  <c r="F147" i="3"/>
  <c r="F151" i="3"/>
  <c r="F153" i="3"/>
  <c r="F155" i="3"/>
  <c r="F157" i="3"/>
  <c r="F159" i="3"/>
  <c r="F161" i="3"/>
  <c r="F163" i="3"/>
  <c r="F165" i="3"/>
  <c r="F167" i="3"/>
  <c r="F169" i="3"/>
  <c r="F171" i="3"/>
  <c r="F173" i="3"/>
  <c r="F174" i="3"/>
  <c r="S175" i="3"/>
  <c r="F178" i="3"/>
  <c r="F180" i="3"/>
  <c r="F182" i="3"/>
  <c r="F183" i="3"/>
  <c r="S184" i="3"/>
  <c r="F195" i="3"/>
  <c r="F197" i="3"/>
  <c r="F199" i="3"/>
  <c r="F201" i="3"/>
  <c r="F203" i="3"/>
  <c r="F205" i="3"/>
  <c r="F207" i="3"/>
  <c r="F209" i="3"/>
  <c r="F211" i="3"/>
  <c r="F213" i="3"/>
  <c r="F215" i="3"/>
  <c r="F217" i="3"/>
  <c r="F219" i="3"/>
  <c r="F221" i="3"/>
  <c r="F223" i="3"/>
  <c r="F225" i="3"/>
  <c r="F328" i="3"/>
  <c r="F332" i="3"/>
  <c r="F336" i="3"/>
  <c r="F340" i="3"/>
  <c r="F342" i="3"/>
  <c r="F343" i="3"/>
  <c r="S344" i="3"/>
  <c r="F370" i="3"/>
  <c r="F374" i="3"/>
  <c r="F376" i="3"/>
  <c r="S379" i="3"/>
  <c r="S403" i="3"/>
  <c r="F417" i="3"/>
  <c r="F421" i="3"/>
  <c r="F423" i="3"/>
  <c r="F425" i="3"/>
  <c r="F429" i="3"/>
  <c r="F431" i="3"/>
  <c r="S449" i="3"/>
  <c r="F458" i="3"/>
  <c r="F462" i="3"/>
  <c r="F464" i="3"/>
  <c r="S470" i="3"/>
  <c r="S478" i="3"/>
  <c r="S486" i="3"/>
  <c r="F502" i="3"/>
  <c r="S503" i="3"/>
  <c r="L507" i="3"/>
  <c r="S515" i="3"/>
  <c r="F515" i="3"/>
  <c r="M522" i="3"/>
  <c r="F523" i="3"/>
  <c r="S529" i="3"/>
  <c r="M534" i="3"/>
  <c r="F537" i="3"/>
  <c r="F538" i="3"/>
  <c r="I538" i="3" s="1"/>
  <c r="L538" i="3"/>
  <c r="N538" i="3"/>
  <c r="S551" i="3"/>
  <c r="F551" i="3"/>
  <c r="J551" i="3"/>
  <c r="L551" i="3"/>
  <c r="N551" i="3"/>
  <c r="S555" i="3"/>
  <c r="S328" i="3"/>
  <c r="S336" i="3"/>
  <c r="F401" i="3"/>
  <c r="F402" i="3"/>
  <c r="F403" i="3"/>
  <c r="F407" i="3"/>
  <c r="S413" i="3"/>
  <c r="L542" i="3"/>
  <c r="N542" i="3"/>
  <c r="P542" i="3"/>
  <c r="F53" i="3"/>
  <c r="F55" i="3"/>
  <c r="F57" i="3"/>
  <c r="F59" i="3"/>
  <c r="F61" i="3"/>
  <c r="F63" i="3"/>
  <c r="F69" i="3"/>
  <c r="F71" i="3"/>
  <c r="F73" i="3"/>
  <c r="F75" i="3"/>
  <c r="F77" i="3"/>
  <c r="F79" i="3"/>
  <c r="F81" i="3"/>
  <c r="F83" i="3"/>
  <c r="F85" i="3"/>
  <c r="F87" i="3"/>
  <c r="F88" i="3"/>
  <c r="F188" i="3"/>
  <c r="F190" i="3"/>
  <c r="F192" i="3"/>
  <c r="F194" i="3"/>
  <c r="F236" i="3"/>
  <c r="F238" i="3"/>
  <c r="F240" i="3"/>
  <c r="F242" i="3"/>
  <c r="F244" i="3"/>
  <c r="F246" i="3"/>
  <c r="F248" i="3"/>
  <c r="F250" i="3"/>
  <c r="F252" i="3"/>
  <c r="F254" i="3"/>
  <c r="F256" i="3"/>
  <c r="F258" i="3"/>
  <c r="F266" i="3"/>
  <c r="F268" i="3"/>
  <c r="F270" i="3"/>
  <c r="F272" i="3"/>
  <c r="F274" i="3"/>
  <c r="F276" i="3"/>
  <c r="F278" i="3"/>
  <c r="F280" i="3"/>
  <c r="F282" i="3"/>
  <c r="F286" i="3"/>
  <c r="F288" i="3"/>
  <c r="F290" i="3"/>
  <c r="F292" i="3"/>
  <c r="F294" i="3"/>
  <c r="F296" i="3"/>
  <c r="F298" i="3"/>
  <c r="F306" i="3"/>
  <c r="F308" i="3"/>
  <c r="F310" i="3"/>
  <c r="F312" i="3"/>
  <c r="F314" i="3"/>
  <c r="F316" i="3"/>
  <c r="F318" i="3"/>
  <c r="F320" i="3"/>
  <c r="F322" i="3"/>
  <c r="F324" i="3"/>
  <c r="F350" i="3"/>
  <c r="F352" i="3"/>
  <c r="F366" i="3"/>
  <c r="F368" i="3"/>
  <c r="F413" i="3"/>
  <c r="F415" i="3"/>
  <c r="F439" i="3"/>
  <c r="F441" i="3"/>
  <c r="F452" i="3"/>
  <c r="F454" i="3"/>
  <c r="F456" i="3"/>
  <c r="F470" i="3"/>
  <c r="F474" i="3"/>
  <c r="F476" i="3"/>
  <c r="F477" i="3"/>
  <c r="F498" i="3"/>
  <c r="F500" i="3"/>
  <c r="F507" i="3"/>
  <c r="K512" i="3"/>
  <c r="O512" i="3"/>
  <c r="F513" i="3"/>
  <c r="L513" i="3"/>
  <c r="N513" i="3"/>
  <c r="P513" i="3"/>
  <c r="K513" i="3"/>
  <c r="M513" i="3"/>
  <c r="O513" i="3"/>
  <c r="F516" i="3"/>
  <c r="I516" i="3" s="1"/>
  <c r="M516" i="3"/>
  <c r="O520" i="3"/>
  <c r="F521" i="3"/>
  <c r="L521" i="3"/>
  <c r="N521" i="3"/>
  <c r="P521" i="3"/>
  <c r="O522" i="3"/>
  <c r="M526" i="3"/>
  <c r="F527" i="3"/>
  <c r="L527" i="3"/>
  <c r="N527" i="3"/>
  <c r="P527" i="3"/>
  <c r="F529" i="3"/>
  <c r="J529" i="3"/>
  <c r="M532" i="3"/>
  <c r="N533" i="3"/>
  <c r="F534" i="3"/>
  <c r="I534" i="3" s="1"/>
  <c r="O534" i="3"/>
  <c r="L534" i="3"/>
  <c r="N534" i="3"/>
  <c r="P534" i="3"/>
  <c r="F539" i="3"/>
  <c r="L539" i="3"/>
  <c r="P539" i="3"/>
  <c r="O544" i="3"/>
  <c r="F545" i="3"/>
  <c r="I545" i="3" s="1"/>
  <c r="L545" i="3"/>
  <c r="N545" i="3"/>
  <c r="P545" i="3"/>
  <c r="K545" i="3"/>
  <c r="M545" i="3"/>
  <c r="O545" i="3"/>
  <c r="M546" i="3"/>
  <c r="F547" i="3"/>
  <c r="J547" i="3"/>
  <c r="L547" i="3"/>
  <c r="N547" i="3"/>
  <c r="O552" i="3"/>
  <c r="F553" i="3"/>
  <c r="L553" i="3"/>
  <c r="N553" i="3"/>
  <c r="P553" i="3"/>
  <c r="K553" i="3"/>
  <c r="M553" i="3"/>
  <c r="O553" i="3"/>
  <c r="M554" i="3"/>
  <c r="F555" i="3"/>
  <c r="S404" i="1"/>
  <c r="S330" i="1"/>
  <c r="S314" i="1"/>
  <c r="S298" i="1"/>
  <c r="S294" i="1"/>
  <c r="S292" i="1"/>
  <c r="S291" i="1"/>
  <c r="S290" i="1"/>
  <c r="O384" i="1"/>
  <c r="O556" i="1"/>
  <c r="O552" i="1"/>
  <c r="O548" i="1"/>
  <c r="O544" i="1"/>
  <c r="O540" i="1"/>
  <c r="O536" i="1"/>
  <c r="O532" i="1"/>
  <c r="O528" i="1"/>
  <c r="O524" i="1"/>
  <c r="O520" i="1"/>
  <c r="O516" i="1"/>
  <c r="O512" i="1"/>
  <c r="O508" i="1"/>
  <c r="O260" i="1"/>
  <c r="S147" i="1"/>
  <c r="S558" i="1"/>
  <c r="S550" i="1"/>
  <c r="S546" i="1"/>
  <c r="S544" i="1"/>
  <c r="S543" i="1"/>
  <c r="S440" i="1"/>
  <c r="S424" i="1"/>
  <c r="S420" i="1"/>
  <c r="S416" i="1"/>
  <c r="S414" i="1"/>
  <c r="S412" i="1"/>
  <c r="S410" i="1"/>
  <c r="S408" i="1"/>
  <c r="S406" i="1"/>
  <c r="S405" i="1"/>
  <c r="S234" i="1"/>
  <c r="S204" i="1"/>
  <c r="S171" i="1"/>
  <c r="S167" i="1"/>
  <c r="S165" i="1"/>
  <c r="S164" i="1"/>
  <c r="S163" i="1"/>
  <c r="S161" i="1"/>
  <c r="S160" i="1"/>
  <c r="S159" i="1"/>
  <c r="S155" i="1"/>
  <c r="S154" i="1"/>
  <c r="S153" i="1"/>
  <c r="S152" i="1"/>
  <c r="S151" i="1"/>
  <c r="S150" i="1"/>
  <c r="S149" i="1"/>
  <c r="S148" i="1"/>
  <c r="F22" i="3"/>
  <c r="F24" i="3"/>
  <c r="F26" i="3"/>
  <c r="F28" i="3"/>
  <c r="F44" i="3"/>
  <c r="F65" i="3"/>
  <c r="F67" i="3"/>
  <c r="F129" i="3"/>
  <c r="F131" i="3"/>
  <c r="F133" i="3"/>
  <c r="F135" i="3"/>
  <c r="F137" i="3"/>
  <c r="F139" i="3"/>
  <c r="F141" i="3"/>
  <c r="F142" i="3"/>
  <c r="F143" i="3"/>
  <c r="F145" i="3"/>
  <c r="F154" i="3"/>
  <c r="F156" i="3"/>
  <c r="F158" i="3"/>
  <c r="F160" i="3"/>
  <c r="F162" i="3"/>
  <c r="F164" i="3"/>
  <c r="F196" i="3"/>
  <c r="F198" i="3"/>
  <c r="F200" i="3"/>
  <c r="F202" i="3"/>
  <c r="F204" i="3"/>
  <c r="F206" i="3"/>
  <c r="F267" i="3"/>
  <c r="F269" i="3"/>
  <c r="F284" i="3"/>
  <c r="F289" i="3"/>
  <c r="F291" i="3"/>
  <c r="F293" i="3"/>
  <c r="F295" i="3"/>
  <c r="F297" i="3"/>
  <c r="F299" i="3"/>
  <c r="F301" i="3"/>
  <c r="F303" i="3"/>
  <c r="F305" i="3"/>
  <c r="F307" i="3"/>
  <c r="F309" i="3"/>
  <c r="F311" i="3"/>
  <c r="F313" i="3"/>
  <c r="F315" i="3"/>
  <c r="F317" i="3"/>
  <c r="F327" i="3"/>
  <c r="F411" i="3"/>
  <c r="F419" i="3"/>
  <c r="F427" i="3"/>
  <c r="F437" i="3"/>
  <c r="F445" i="3"/>
  <c r="F447" i="3"/>
  <c r="F80" i="3"/>
  <c r="F82" i="3"/>
  <c r="F84" i="3"/>
  <c r="F96" i="3"/>
  <c r="F227" i="3"/>
  <c r="F229" i="3"/>
  <c r="F231" i="3"/>
  <c r="F233" i="3"/>
  <c r="F253" i="3"/>
  <c r="F255" i="3"/>
  <c r="F257" i="3"/>
  <c r="F259" i="3"/>
  <c r="F260" i="3"/>
  <c r="I260" i="3" s="1"/>
  <c r="M260" i="3"/>
  <c r="F262" i="3"/>
  <c r="F264" i="3"/>
  <c r="F334" i="3"/>
  <c r="F335" i="3"/>
  <c r="F348" i="3"/>
  <c r="F356" i="3"/>
  <c r="F364" i="3"/>
  <c r="F372" i="3"/>
  <c r="F383" i="3"/>
  <c r="F384" i="3"/>
  <c r="I384" i="3" s="1"/>
  <c r="M384" i="3"/>
  <c r="F386" i="3"/>
  <c r="F398" i="3"/>
  <c r="F460" i="3"/>
  <c r="F468" i="3"/>
  <c r="F469" i="3"/>
  <c r="F482" i="3"/>
  <c r="F484" i="3"/>
  <c r="O508" i="3"/>
  <c r="F511" i="3"/>
  <c r="P511" i="3"/>
  <c r="J515" i="3"/>
  <c r="L515" i="3"/>
  <c r="N515" i="3"/>
  <c r="K517" i="3"/>
  <c r="M517" i="3"/>
  <c r="O517" i="3"/>
  <c r="M518" i="3"/>
  <c r="F520" i="3"/>
  <c r="I520" i="3" s="1"/>
  <c r="M520" i="3"/>
  <c r="L520" i="3"/>
  <c r="N520" i="3"/>
  <c r="P520" i="3"/>
  <c r="J523" i="3"/>
  <c r="N525" i="3"/>
  <c r="F526" i="3"/>
  <c r="I526" i="3" s="1"/>
  <c r="O526" i="3"/>
  <c r="L526" i="3"/>
  <c r="N526" i="3"/>
  <c r="P526" i="3"/>
  <c r="F531" i="3"/>
  <c r="L531" i="3"/>
  <c r="N531" i="3"/>
  <c r="P531" i="3"/>
  <c r="K531" i="3"/>
  <c r="M531" i="3"/>
  <c r="O531" i="3"/>
  <c r="F535" i="3"/>
  <c r="L535" i="3"/>
  <c r="N535" i="3"/>
  <c r="P535" i="3"/>
  <c r="K535" i="3"/>
  <c r="M535" i="3"/>
  <c r="O535" i="3"/>
  <c r="K536" i="3"/>
  <c r="M536" i="3"/>
  <c r="O536" i="3"/>
  <c r="O540" i="3"/>
  <c r="F544" i="3"/>
  <c r="M544" i="3"/>
  <c r="AI544" i="3"/>
  <c r="L544" i="3"/>
  <c r="N544" i="3"/>
  <c r="P544" i="3"/>
  <c r="O548" i="3"/>
  <c r="L549" i="3"/>
  <c r="N549" i="3"/>
  <c r="P549" i="3"/>
  <c r="K549" i="3"/>
  <c r="M549" i="3"/>
  <c r="O549" i="3"/>
  <c r="M550" i="3"/>
  <c r="F552" i="3"/>
  <c r="I552" i="3" s="1"/>
  <c r="M552" i="3"/>
  <c r="L552" i="3"/>
  <c r="N552" i="3"/>
  <c r="P552" i="3"/>
  <c r="M556" i="3"/>
  <c r="F559" i="3"/>
  <c r="M514" i="3"/>
  <c r="L516" i="3"/>
  <c r="N516" i="3"/>
  <c r="P516" i="3"/>
  <c r="AH12" i="3"/>
  <c r="U12" i="3"/>
  <c r="U15" i="3"/>
  <c r="U17" i="3"/>
  <c r="U19" i="3"/>
  <c r="S23" i="3"/>
  <c r="S25" i="3"/>
  <c r="S27" i="3"/>
  <c r="S29" i="3"/>
  <c r="F36" i="3"/>
  <c r="S37" i="3"/>
  <c r="F32" i="3"/>
  <c r="S33" i="3"/>
  <c r="F40" i="3"/>
  <c r="S41" i="3"/>
  <c r="S42" i="3"/>
  <c r="S46" i="3"/>
  <c r="F46" i="3"/>
  <c r="F51" i="3"/>
  <c r="F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5" i="3"/>
  <c r="S86" i="3"/>
  <c r="F91" i="3"/>
  <c r="F92" i="3"/>
  <c r="S93" i="3"/>
  <c r="S94" i="3"/>
  <c r="F99" i="3"/>
  <c r="F100" i="3"/>
  <c r="S101" i="3"/>
  <c r="S102" i="3"/>
  <c r="F104" i="3"/>
  <c r="F106" i="3"/>
  <c r="F108" i="3"/>
  <c r="F110" i="3"/>
  <c r="F112" i="3"/>
  <c r="F114" i="3"/>
  <c r="F116" i="3"/>
  <c r="F118" i="3"/>
  <c r="F120" i="3"/>
  <c r="F122" i="3"/>
  <c r="F124" i="3"/>
  <c r="F126" i="3"/>
  <c r="F128" i="3"/>
  <c r="F130" i="3"/>
  <c r="F132" i="3"/>
  <c r="F134" i="3"/>
  <c r="F136" i="3"/>
  <c r="F138" i="3"/>
  <c r="S140" i="3"/>
  <c r="F140" i="3"/>
  <c r="F146" i="3"/>
  <c r="S147" i="3"/>
  <c r="F208" i="3"/>
  <c r="F210" i="3"/>
  <c r="F212" i="3"/>
  <c r="F214" i="3"/>
  <c r="F216" i="3"/>
  <c r="F218" i="3"/>
  <c r="F220" i="3"/>
  <c r="F222" i="3"/>
  <c r="F224" i="3"/>
  <c r="F226" i="3"/>
  <c r="F228" i="3"/>
  <c r="F230" i="3"/>
  <c r="F232" i="3"/>
  <c r="F234" i="3"/>
  <c r="F235" i="3"/>
  <c r="S236" i="3"/>
  <c r="S237" i="3"/>
  <c r="F239" i="3"/>
  <c r="F241" i="3"/>
  <c r="F243" i="3"/>
  <c r="F245" i="3"/>
  <c r="F247" i="3"/>
  <c r="F249" i="3"/>
  <c r="F251" i="3"/>
  <c r="S254" i="3"/>
  <c r="S255" i="3"/>
  <c r="S256" i="3"/>
  <c r="S257" i="3"/>
  <c r="S258" i="3"/>
  <c r="S259" i="3"/>
  <c r="J260" i="3"/>
  <c r="L260" i="3"/>
  <c r="N260" i="3"/>
  <c r="P260" i="3"/>
  <c r="S261" i="3"/>
  <c r="S262" i="3"/>
  <c r="S263" i="3"/>
  <c r="S264" i="3"/>
  <c r="S266" i="3"/>
  <c r="S268" i="3"/>
  <c r="S270" i="3"/>
  <c r="F277" i="3"/>
  <c r="S278" i="3"/>
  <c r="F285" i="3"/>
  <c r="S286" i="3"/>
  <c r="F323" i="3"/>
  <c r="S324" i="3"/>
  <c r="S325" i="3"/>
  <c r="F330" i="3"/>
  <c r="F331" i="3"/>
  <c r="S332" i="3"/>
  <c r="S333" i="3"/>
  <c r="F338" i="3"/>
  <c r="F339" i="3"/>
  <c r="S340" i="3"/>
  <c r="S341" i="3"/>
  <c r="F346" i="3"/>
  <c r="S143" i="3"/>
  <c r="F149" i="3"/>
  <c r="F150" i="3"/>
  <c r="S151" i="3"/>
  <c r="F166" i="3"/>
  <c r="F168" i="3"/>
  <c r="S170" i="3"/>
  <c r="F170" i="3"/>
  <c r="S172" i="3"/>
  <c r="F172" i="3"/>
  <c r="F177" i="3"/>
  <c r="S179" i="3"/>
  <c r="F179" i="3"/>
  <c r="S181" i="3"/>
  <c r="F181" i="3"/>
  <c r="F186" i="3"/>
  <c r="F187" i="3"/>
  <c r="S188" i="3"/>
  <c r="S189" i="3"/>
  <c r="F191" i="3"/>
  <c r="F193" i="3"/>
  <c r="F273" i="3"/>
  <c r="S274" i="3"/>
  <c r="F281" i="3"/>
  <c r="S282" i="3"/>
  <c r="F300" i="3"/>
  <c r="F302" i="3"/>
  <c r="F304" i="3"/>
  <c r="F319" i="3"/>
  <c r="S320" i="3"/>
  <c r="F347" i="3"/>
  <c r="S348" i="3"/>
  <c r="S349" i="3"/>
  <c r="S353" i="3"/>
  <c r="S357" i="3"/>
  <c r="S361" i="3"/>
  <c r="S365" i="3"/>
  <c r="S369" i="3"/>
  <c r="S373" i="3"/>
  <c r="S377" i="3"/>
  <c r="F381" i="3"/>
  <c r="S383" i="3"/>
  <c r="J384" i="3"/>
  <c r="L384" i="3"/>
  <c r="N384" i="3"/>
  <c r="P384" i="3"/>
  <c r="S386" i="3"/>
  <c r="S387" i="3"/>
  <c r="F388" i="3"/>
  <c r="F390" i="3"/>
  <c r="F392" i="3"/>
  <c r="F394" i="3"/>
  <c r="F396" i="3"/>
  <c r="S399" i="3"/>
  <c r="S400" i="3"/>
  <c r="F405" i="3"/>
  <c r="F406" i="3"/>
  <c r="S408" i="3"/>
  <c r="S412" i="3"/>
  <c r="S416" i="3"/>
  <c r="S420" i="3"/>
  <c r="S424" i="3"/>
  <c r="S428" i="3"/>
  <c r="S432" i="3"/>
  <c r="F435" i="3"/>
  <c r="S438" i="3"/>
  <c r="S441" i="3"/>
  <c r="S442" i="3"/>
  <c r="S445" i="3"/>
  <c r="S446" i="3"/>
  <c r="S448" i="3"/>
  <c r="F451" i="3"/>
  <c r="S454" i="3"/>
  <c r="S455" i="3"/>
  <c r="S457" i="3"/>
  <c r="S461" i="3"/>
  <c r="S465" i="3"/>
  <c r="F472" i="3"/>
  <c r="F473" i="3"/>
  <c r="S474" i="3"/>
  <c r="S475" i="3"/>
  <c r="F480" i="3"/>
  <c r="F481" i="3"/>
  <c r="F485" i="3"/>
  <c r="F493" i="3"/>
  <c r="F501" i="3"/>
  <c r="S505" i="3"/>
  <c r="M506" i="3"/>
  <c r="S507" i="3"/>
  <c r="J507" i="3"/>
  <c r="N507" i="3"/>
  <c r="F508" i="3"/>
  <c r="I508" i="3" s="1"/>
  <c r="M508" i="3"/>
  <c r="L508" i="3"/>
  <c r="N508" i="3"/>
  <c r="P508" i="3"/>
  <c r="F509" i="3"/>
  <c r="I509" i="3" s="1"/>
  <c r="L509" i="3"/>
  <c r="N509" i="3"/>
  <c r="P509" i="3"/>
  <c r="K509" i="3"/>
  <c r="M509" i="3"/>
  <c r="O509" i="3"/>
  <c r="S510" i="3"/>
  <c r="M510" i="3"/>
  <c r="S511" i="3"/>
  <c r="J511" i="3"/>
  <c r="N511" i="3"/>
  <c r="F512" i="3"/>
  <c r="I512" i="3" s="1"/>
  <c r="M512" i="3"/>
  <c r="L512" i="3"/>
  <c r="N512" i="3"/>
  <c r="P512" i="3"/>
  <c r="K521" i="3"/>
  <c r="M521" i="3"/>
  <c r="F522" i="3"/>
  <c r="I522" i="3" s="1"/>
  <c r="L522" i="3"/>
  <c r="N522" i="3"/>
  <c r="P522" i="3"/>
  <c r="K524" i="3"/>
  <c r="O524" i="3"/>
  <c r="S525" i="3"/>
  <c r="F525" i="3"/>
  <c r="J525" i="3"/>
  <c r="J527" i="3"/>
  <c r="J555" i="3"/>
  <c r="L555" i="3"/>
  <c r="N555" i="3"/>
  <c r="K557" i="3"/>
  <c r="M557" i="3"/>
  <c r="O557" i="3"/>
  <c r="S558" i="3"/>
  <c r="F560" i="3"/>
  <c r="I560" i="3" s="1"/>
  <c r="O560" i="3"/>
  <c r="L560" i="3"/>
  <c r="N560" i="3"/>
  <c r="P560" i="3"/>
  <c r="S482" i="3"/>
  <c r="S483" i="3"/>
  <c r="F488" i="3"/>
  <c r="F489" i="3"/>
  <c r="S490" i="3"/>
  <c r="S491" i="3"/>
  <c r="F496" i="3"/>
  <c r="F497" i="3"/>
  <c r="S498" i="3"/>
  <c r="S499" i="3"/>
  <c r="J513" i="3"/>
  <c r="K516" i="3"/>
  <c r="J517" i="3"/>
  <c r="K520" i="3"/>
  <c r="J521" i="3"/>
  <c r="K523" i="3"/>
  <c r="M523" i="3"/>
  <c r="O523" i="3"/>
  <c r="K527" i="3"/>
  <c r="M527" i="3"/>
  <c r="O527" i="3"/>
  <c r="K528" i="3"/>
  <c r="M528" i="3"/>
  <c r="O528" i="3"/>
  <c r="F530" i="3"/>
  <c r="I530" i="3" s="1"/>
  <c r="O530" i="3"/>
  <c r="L530" i="3"/>
  <c r="N530" i="3"/>
  <c r="P530" i="3"/>
  <c r="S532" i="3"/>
  <c r="K532" i="3"/>
  <c r="O532" i="3"/>
  <c r="S533" i="3"/>
  <c r="F533" i="3"/>
  <c r="J533" i="3"/>
  <c r="J535" i="3"/>
  <c r="S537" i="3"/>
  <c r="J537" i="3"/>
  <c r="S539" i="3"/>
  <c r="J539" i="3"/>
  <c r="N539" i="3"/>
  <c r="F540" i="3"/>
  <c r="I540" i="3" s="1"/>
  <c r="M540" i="3"/>
  <c r="L540" i="3"/>
  <c r="N540" i="3"/>
  <c r="P540" i="3"/>
  <c r="F541" i="3"/>
  <c r="I541" i="3" s="1"/>
  <c r="L541" i="3"/>
  <c r="N541" i="3"/>
  <c r="P541" i="3"/>
  <c r="K541" i="3"/>
  <c r="M541" i="3"/>
  <c r="O541" i="3"/>
  <c r="K542" i="3"/>
  <c r="F543" i="3"/>
  <c r="I543" i="3" s="1"/>
  <c r="L543" i="3"/>
  <c r="N543" i="3"/>
  <c r="P543" i="3"/>
  <c r="K543" i="3"/>
  <c r="M543" i="3"/>
  <c r="O543" i="3"/>
  <c r="K544" i="3"/>
  <c r="J545" i="3"/>
  <c r="M548" i="3"/>
  <c r="L548" i="3"/>
  <c r="N548" i="3"/>
  <c r="P548" i="3"/>
  <c r="K552" i="3"/>
  <c r="J553" i="3"/>
  <c r="L556" i="3"/>
  <c r="N556" i="3"/>
  <c r="P556" i="3"/>
  <c r="W12" i="3"/>
  <c r="AA12" i="3"/>
  <c r="AG14" i="3"/>
  <c r="AH15" i="3"/>
  <c r="W15" i="3"/>
  <c r="AA15" i="3"/>
  <c r="AG16" i="3"/>
  <c r="AH17" i="3"/>
  <c r="W17" i="3"/>
  <c r="AA17" i="3"/>
  <c r="AG18" i="3"/>
  <c r="AH19" i="3"/>
  <c r="W19" i="3"/>
  <c r="AA19" i="3"/>
  <c r="AG20" i="3"/>
  <c r="Y12" i="3"/>
  <c r="Y15" i="3"/>
  <c r="Y17" i="3"/>
  <c r="Y19" i="3"/>
  <c r="S22" i="3"/>
  <c r="S24" i="3"/>
  <c r="S26" i="3"/>
  <c r="S28" i="3"/>
  <c r="F30" i="3"/>
  <c r="S31" i="3"/>
  <c r="S32" i="3"/>
  <c r="F34" i="3"/>
  <c r="S35" i="3"/>
  <c r="S36" i="3"/>
  <c r="F38" i="3"/>
  <c r="S39" i="3"/>
  <c r="S40" i="3"/>
  <c r="F42" i="3"/>
  <c r="S43" i="3"/>
  <c r="S44" i="3"/>
  <c r="S45" i="3"/>
  <c r="S47" i="3"/>
  <c r="S48" i="3"/>
  <c r="F50" i="3"/>
  <c r="S51" i="3"/>
  <c r="S52" i="3"/>
  <c r="S84" i="3"/>
  <c r="F86" i="3"/>
  <c r="S87" i="3"/>
  <c r="S88" i="3"/>
  <c r="F90" i="3"/>
  <c r="S91" i="3"/>
  <c r="S92" i="3"/>
  <c r="F94" i="3"/>
  <c r="S95" i="3"/>
  <c r="S96" i="3"/>
  <c r="F98" i="3"/>
  <c r="S99" i="3"/>
  <c r="S100" i="3"/>
  <c r="F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1" i="3"/>
  <c r="S142" i="3"/>
  <c r="F144" i="3"/>
  <c r="S145" i="3"/>
  <c r="S146" i="3"/>
  <c r="F148" i="3"/>
  <c r="S149" i="3"/>
  <c r="S150" i="3"/>
  <c r="F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260" i="3"/>
  <c r="AI260" i="3"/>
  <c r="H260" i="3" s="1"/>
  <c r="S265" i="3"/>
  <c r="S267" i="3"/>
  <c r="S269" i="3"/>
  <c r="F271" i="3"/>
  <c r="S272" i="3"/>
  <c r="S273" i="3"/>
  <c r="F275" i="3"/>
  <c r="S276" i="3"/>
  <c r="S277" i="3"/>
  <c r="F279" i="3"/>
  <c r="S280" i="3"/>
  <c r="S281" i="3"/>
  <c r="F283" i="3"/>
  <c r="S284" i="3"/>
  <c r="S285" i="3"/>
  <c r="F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F321" i="3"/>
  <c r="S322" i="3"/>
  <c r="S323" i="3"/>
  <c r="F325" i="3"/>
  <c r="S326" i="3"/>
  <c r="S327" i="3"/>
  <c r="F329" i="3"/>
  <c r="S330" i="3"/>
  <c r="S331" i="3"/>
  <c r="F333" i="3"/>
  <c r="S334" i="3"/>
  <c r="S335" i="3"/>
  <c r="F337" i="3"/>
  <c r="S338" i="3"/>
  <c r="S339" i="3"/>
  <c r="F341" i="3"/>
  <c r="S342" i="3"/>
  <c r="S343" i="3"/>
  <c r="F345" i="3"/>
  <c r="S346" i="3"/>
  <c r="S347" i="3"/>
  <c r="F349" i="3"/>
  <c r="S350" i="3"/>
  <c r="F353" i="3"/>
  <c r="S354" i="3"/>
  <c r="F357" i="3"/>
  <c r="S358" i="3"/>
  <c r="F361" i="3"/>
  <c r="S362" i="3"/>
  <c r="F365" i="3"/>
  <c r="S366" i="3"/>
  <c r="F369" i="3"/>
  <c r="F373" i="3"/>
  <c r="S374" i="3"/>
  <c r="F377" i="3"/>
  <c r="S378" i="3"/>
  <c r="F382" i="3"/>
  <c r="S385" i="3"/>
  <c r="S171" i="3"/>
  <c r="S173" i="3"/>
  <c r="S174" i="3"/>
  <c r="F176" i="3"/>
  <c r="S177" i="3"/>
  <c r="S178" i="3"/>
  <c r="S180" i="3"/>
  <c r="S182" i="3"/>
  <c r="S183" i="3"/>
  <c r="F185" i="3"/>
  <c r="S186" i="3"/>
  <c r="S187" i="3"/>
  <c r="F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4" i="3"/>
  <c r="S235" i="3"/>
  <c r="F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F351" i="3"/>
  <c r="S352" i="3"/>
  <c r="F355" i="3"/>
  <c r="S356" i="3"/>
  <c r="F359" i="3"/>
  <c r="S360" i="3"/>
  <c r="F363" i="3"/>
  <c r="S364" i="3"/>
  <c r="F367" i="3"/>
  <c r="S368" i="3"/>
  <c r="F371" i="3"/>
  <c r="S372" i="3"/>
  <c r="F375" i="3"/>
  <c r="S376" i="3"/>
  <c r="F380" i="3"/>
  <c r="S381" i="3"/>
  <c r="S382" i="3"/>
  <c r="S384" i="3"/>
  <c r="AI384" i="3"/>
  <c r="H384" i="3" s="1"/>
  <c r="G384" i="3" s="1"/>
  <c r="S388" i="3"/>
  <c r="S389" i="3"/>
  <c r="S390" i="3"/>
  <c r="S391" i="3"/>
  <c r="S392" i="3"/>
  <c r="S393" i="3"/>
  <c r="S394" i="3"/>
  <c r="S395" i="3"/>
  <c r="S396" i="3"/>
  <c r="S397" i="3"/>
  <c r="S407" i="3"/>
  <c r="F410" i="3"/>
  <c r="S411" i="3"/>
  <c r="F414" i="3"/>
  <c r="S415" i="3"/>
  <c r="F418" i="3"/>
  <c r="S419" i="3"/>
  <c r="F422" i="3"/>
  <c r="S423" i="3"/>
  <c r="F426" i="3"/>
  <c r="S427" i="3"/>
  <c r="F430" i="3"/>
  <c r="S431" i="3"/>
  <c r="F434" i="3"/>
  <c r="S435" i="3"/>
  <c r="F438" i="3"/>
  <c r="S439" i="3"/>
  <c r="F442" i="3"/>
  <c r="S443" i="3"/>
  <c r="F446" i="3"/>
  <c r="S447" i="3"/>
  <c r="F450" i="3"/>
  <c r="S451" i="3"/>
  <c r="S452" i="3"/>
  <c r="F455" i="3"/>
  <c r="S456" i="3"/>
  <c r="F459" i="3"/>
  <c r="S460" i="3"/>
  <c r="F463" i="3"/>
  <c r="S464" i="3"/>
  <c r="F467" i="3"/>
  <c r="S468" i="3"/>
  <c r="S469" i="3"/>
  <c r="F471" i="3"/>
  <c r="S472" i="3"/>
  <c r="S473" i="3"/>
  <c r="F475" i="3"/>
  <c r="S476" i="3"/>
  <c r="S477" i="3"/>
  <c r="F479" i="3"/>
  <c r="S480" i="3"/>
  <c r="S481" i="3"/>
  <c r="F483" i="3"/>
  <c r="S484" i="3"/>
  <c r="S485" i="3"/>
  <c r="F487" i="3"/>
  <c r="S488" i="3"/>
  <c r="S489" i="3"/>
  <c r="F491" i="3"/>
  <c r="S492" i="3"/>
  <c r="S493" i="3"/>
  <c r="F495" i="3"/>
  <c r="S496" i="3"/>
  <c r="S497" i="3"/>
  <c r="F499" i="3"/>
  <c r="S500" i="3"/>
  <c r="S501" i="3"/>
  <c r="F504" i="3"/>
  <c r="F505" i="3"/>
  <c r="F506" i="3"/>
  <c r="I506" i="3" s="1"/>
  <c r="O506" i="3"/>
  <c r="L506" i="3"/>
  <c r="N506" i="3"/>
  <c r="P506" i="3"/>
  <c r="K507" i="3"/>
  <c r="M507" i="3"/>
  <c r="O507" i="3"/>
  <c r="S508" i="3"/>
  <c r="S509" i="3"/>
  <c r="F510" i="3"/>
  <c r="I510" i="3" s="1"/>
  <c r="O510" i="3"/>
  <c r="L510" i="3"/>
  <c r="N510" i="3"/>
  <c r="P510" i="3"/>
  <c r="K511" i="3"/>
  <c r="M511" i="3"/>
  <c r="O511" i="3"/>
  <c r="S512" i="3"/>
  <c r="S513" i="3"/>
  <c r="F514" i="3"/>
  <c r="I514" i="3" s="1"/>
  <c r="O514" i="3"/>
  <c r="L514" i="3"/>
  <c r="N514" i="3"/>
  <c r="P514" i="3"/>
  <c r="K515" i="3"/>
  <c r="M515" i="3"/>
  <c r="O515" i="3"/>
  <c r="S516" i="3"/>
  <c r="S517" i="3"/>
  <c r="F518" i="3"/>
  <c r="I518" i="3" s="1"/>
  <c r="O518" i="3"/>
  <c r="L518" i="3"/>
  <c r="N518" i="3"/>
  <c r="P518" i="3"/>
  <c r="K519" i="3"/>
  <c r="M519" i="3"/>
  <c r="O519" i="3"/>
  <c r="S520" i="3"/>
  <c r="S521" i="3"/>
  <c r="J543" i="3"/>
  <c r="F548" i="3"/>
  <c r="I548" i="3" s="1"/>
  <c r="K548" i="3"/>
  <c r="F556" i="3"/>
  <c r="I556" i="3" s="1"/>
  <c r="K556" i="3"/>
  <c r="S398" i="3"/>
  <c r="F400" i="3"/>
  <c r="S401" i="3"/>
  <c r="S402" i="3"/>
  <c r="F404" i="3"/>
  <c r="S405" i="3"/>
  <c r="S406" i="3"/>
  <c r="F408" i="3"/>
  <c r="S409" i="3"/>
  <c r="F412" i="3"/>
  <c r="F416" i="3"/>
  <c r="S417" i="3"/>
  <c r="F420" i="3"/>
  <c r="S421" i="3"/>
  <c r="F424" i="3"/>
  <c r="S425" i="3"/>
  <c r="F428" i="3"/>
  <c r="S429" i="3"/>
  <c r="F432" i="3"/>
  <c r="S433" i="3"/>
  <c r="F436" i="3"/>
  <c r="S437" i="3"/>
  <c r="F440" i="3"/>
  <c r="F444" i="3"/>
  <c r="F448" i="3"/>
  <c r="F453" i="3"/>
  <c r="F457" i="3"/>
  <c r="S458" i="3"/>
  <c r="F461" i="3"/>
  <c r="S462" i="3"/>
  <c r="F465" i="3"/>
  <c r="S466" i="3"/>
  <c r="F549" i="3"/>
  <c r="J549" i="3"/>
  <c r="F557" i="3"/>
  <c r="I557" i="3" s="1"/>
  <c r="J557" i="3"/>
  <c r="O521" i="3"/>
  <c r="S522" i="3"/>
  <c r="S523" i="3"/>
  <c r="F524" i="3"/>
  <c r="I524" i="3" s="1"/>
  <c r="L524" i="3"/>
  <c r="N524" i="3"/>
  <c r="P524" i="3"/>
  <c r="L525" i="3"/>
  <c r="P525" i="3"/>
  <c r="K525" i="3"/>
  <c r="M525" i="3"/>
  <c r="O525" i="3"/>
  <c r="S526" i="3"/>
  <c r="S527" i="3"/>
  <c r="F528" i="3"/>
  <c r="I528" i="3" s="1"/>
  <c r="L528" i="3"/>
  <c r="N528" i="3"/>
  <c r="P528" i="3"/>
  <c r="L529" i="3"/>
  <c r="P529" i="3"/>
  <c r="K529" i="3"/>
  <c r="M529" i="3"/>
  <c r="O529" i="3"/>
  <c r="S530" i="3"/>
  <c r="S531" i="3"/>
  <c r="F532" i="3"/>
  <c r="I532" i="3" s="1"/>
  <c r="L532" i="3"/>
  <c r="N532" i="3"/>
  <c r="P532" i="3"/>
  <c r="L533" i="3"/>
  <c r="P533" i="3"/>
  <c r="K533" i="3"/>
  <c r="M533" i="3"/>
  <c r="O533" i="3"/>
  <c r="S534" i="3"/>
  <c r="S535" i="3"/>
  <c r="F536" i="3"/>
  <c r="I536" i="3" s="1"/>
  <c r="L536" i="3"/>
  <c r="N536" i="3"/>
  <c r="P536" i="3"/>
  <c r="L537" i="3"/>
  <c r="P537" i="3"/>
  <c r="K537" i="3"/>
  <c r="M537" i="3"/>
  <c r="O537" i="3"/>
  <c r="S538" i="3"/>
  <c r="P538" i="3"/>
  <c r="K539" i="3"/>
  <c r="M539" i="3"/>
  <c r="O539" i="3"/>
  <c r="S540" i="3"/>
  <c r="S541" i="3"/>
  <c r="S542" i="3"/>
  <c r="S543" i="3"/>
  <c r="S544" i="3"/>
  <c r="S545" i="3"/>
  <c r="F546" i="3"/>
  <c r="I546" i="3" s="1"/>
  <c r="O546" i="3"/>
  <c r="L546" i="3"/>
  <c r="N546" i="3"/>
  <c r="P546" i="3"/>
  <c r="K547" i="3"/>
  <c r="M547" i="3"/>
  <c r="O547" i="3"/>
  <c r="S548" i="3"/>
  <c r="S549" i="3"/>
  <c r="F550" i="3"/>
  <c r="I550" i="3" s="1"/>
  <c r="O550" i="3"/>
  <c r="L550" i="3"/>
  <c r="N550" i="3"/>
  <c r="P550" i="3"/>
  <c r="K551" i="3"/>
  <c r="M551" i="3"/>
  <c r="O551" i="3"/>
  <c r="S552" i="3"/>
  <c r="S553" i="3"/>
  <c r="F554" i="3"/>
  <c r="I554" i="3" s="1"/>
  <c r="O554" i="3"/>
  <c r="L554" i="3"/>
  <c r="N554" i="3"/>
  <c r="P554" i="3"/>
  <c r="K555" i="3"/>
  <c r="M555" i="3"/>
  <c r="O555" i="3"/>
  <c r="S556" i="3"/>
  <c r="S557" i="3"/>
  <c r="F558" i="3"/>
  <c r="S559" i="3"/>
  <c r="S560" i="3"/>
  <c r="AH559" i="3"/>
  <c r="P559" i="3" s="1"/>
  <c r="AF559" i="3"/>
  <c r="N559" i="3" s="1"/>
  <c r="AD559" i="3"/>
  <c r="L559" i="3" s="1"/>
  <c r="AB559" i="3"/>
  <c r="AG558" i="3"/>
  <c r="O558" i="3" s="1"/>
  <c r="AE558" i="3"/>
  <c r="M558" i="3" s="1"/>
  <c r="AC558" i="3"/>
  <c r="K558" i="3" s="1"/>
  <c r="AG559" i="3"/>
  <c r="O559" i="3" s="1"/>
  <c r="AC559" i="3"/>
  <c r="K559" i="3" s="1"/>
  <c r="AH558" i="3"/>
  <c r="P558" i="3" s="1"/>
  <c r="AD558" i="3"/>
  <c r="L558" i="3" s="1"/>
  <c r="AH505" i="3"/>
  <c r="P505" i="3" s="1"/>
  <c r="AF505" i="3"/>
  <c r="N505" i="3" s="1"/>
  <c r="AD505" i="3"/>
  <c r="L505" i="3" s="1"/>
  <c r="AB505" i="3"/>
  <c r="AG504" i="3"/>
  <c r="O504" i="3" s="1"/>
  <c r="AE504" i="3"/>
  <c r="M504" i="3" s="1"/>
  <c r="AC504" i="3"/>
  <c r="K504" i="3" s="1"/>
  <c r="AH503" i="3"/>
  <c r="P503" i="3" s="1"/>
  <c r="AF503" i="3"/>
  <c r="N503" i="3" s="1"/>
  <c r="AD503" i="3"/>
  <c r="L503" i="3" s="1"/>
  <c r="AB503" i="3"/>
  <c r="AE559" i="3"/>
  <c r="M559" i="3" s="1"/>
  <c r="AF558" i="3"/>
  <c r="N558" i="3" s="1"/>
  <c r="AB558" i="3"/>
  <c r="AG505" i="3"/>
  <c r="O505" i="3" s="1"/>
  <c r="AC505" i="3"/>
  <c r="K505" i="3" s="1"/>
  <c r="AH504" i="3"/>
  <c r="P504" i="3" s="1"/>
  <c r="AF504" i="3"/>
  <c r="N504" i="3" s="1"/>
  <c r="AB504" i="3"/>
  <c r="AE503" i="3"/>
  <c r="M503" i="3" s="1"/>
  <c r="AG502" i="3"/>
  <c r="O502" i="3" s="1"/>
  <c r="AE502" i="3"/>
  <c r="M502" i="3" s="1"/>
  <c r="AC502" i="3"/>
  <c r="K502" i="3" s="1"/>
  <c r="AH501" i="3"/>
  <c r="P501" i="3" s="1"/>
  <c r="AF501" i="3"/>
  <c r="N501" i="3" s="1"/>
  <c r="AD501" i="3"/>
  <c r="L501" i="3" s="1"/>
  <c r="AB501" i="3"/>
  <c r="AG500" i="3"/>
  <c r="O500" i="3" s="1"/>
  <c r="AE500" i="3"/>
  <c r="M500" i="3" s="1"/>
  <c r="AC500" i="3"/>
  <c r="K500" i="3" s="1"/>
  <c r="AH499" i="3"/>
  <c r="P499" i="3" s="1"/>
  <c r="AF499" i="3"/>
  <c r="N499" i="3" s="1"/>
  <c r="AD499" i="3"/>
  <c r="L499" i="3" s="1"/>
  <c r="AB499" i="3"/>
  <c r="AG498" i="3"/>
  <c r="O498" i="3" s="1"/>
  <c r="AE498" i="3"/>
  <c r="M498" i="3" s="1"/>
  <c r="AC498" i="3"/>
  <c r="K498" i="3" s="1"/>
  <c r="AH497" i="3"/>
  <c r="P497" i="3" s="1"/>
  <c r="AF497" i="3"/>
  <c r="N497" i="3" s="1"/>
  <c r="AD497" i="3"/>
  <c r="L497" i="3" s="1"/>
  <c r="AB497" i="3"/>
  <c r="AG496" i="3"/>
  <c r="O496" i="3" s="1"/>
  <c r="AE496" i="3"/>
  <c r="M496" i="3" s="1"/>
  <c r="AC496" i="3"/>
  <c r="K496" i="3" s="1"/>
  <c r="AH495" i="3"/>
  <c r="P495" i="3" s="1"/>
  <c r="AF495" i="3"/>
  <c r="N495" i="3" s="1"/>
  <c r="AD495" i="3"/>
  <c r="L495" i="3" s="1"/>
  <c r="AB495" i="3"/>
  <c r="AG494" i="3"/>
  <c r="O494" i="3" s="1"/>
  <c r="AE494" i="3"/>
  <c r="M494" i="3" s="1"/>
  <c r="AC494" i="3"/>
  <c r="K494" i="3" s="1"/>
  <c r="AH493" i="3"/>
  <c r="P493" i="3" s="1"/>
  <c r="AF493" i="3"/>
  <c r="N493" i="3" s="1"/>
  <c r="AD493" i="3"/>
  <c r="L493" i="3" s="1"/>
  <c r="AB493" i="3"/>
  <c r="AG492" i="3"/>
  <c r="O492" i="3" s="1"/>
  <c r="AE492" i="3"/>
  <c r="M492" i="3" s="1"/>
  <c r="AC492" i="3"/>
  <c r="K492" i="3" s="1"/>
  <c r="AH491" i="3"/>
  <c r="P491" i="3" s="1"/>
  <c r="AF491" i="3"/>
  <c r="N491" i="3" s="1"/>
  <c r="AD491" i="3"/>
  <c r="L491" i="3" s="1"/>
  <c r="AB491" i="3"/>
  <c r="AG490" i="3"/>
  <c r="O490" i="3" s="1"/>
  <c r="AE490" i="3"/>
  <c r="M490" i="3" s="1"/>
  <c r="AC490" i="3"/>
  <c r="K490" i="3" s="1"/>
  <c r="AH489" i="3"/>
  <c r="P489" i="3" s="1"/>
  <c r="AF489" i="3"/>
  <c r="N489" i="3" s="1"/>
  <c r="AD489" i="3"/>
  <c r="L489" i="3" s="1"/>
  <c r="AB489" i="3"/>
  <c r="AE505" i="3"/>
  <c r="M505" i="3" s="1"/>
  <c r="AD504" i="3"/>
  <c r="L504" i="3" s="1"/>
  <c r="AG503" i="3"/>
  <c r="O503" i="3" s="1"/>
  <c r="AC503" i="3"/>
  <c r="K503" i="3" s="1"/>
  <c r="AH502" i="3"/>
  <c r="P502" i="3" s="1"/>
  <c r="AF502" i="3"/>
  <c r="N502" i="3" s="1"/>
  <c r="AD502" i="3"/>
  <c r="L502" i="3" s="1"/>
  <c r="AB502" i="3"/>
  <c r="AG501" i="3"/>
  <c r="O501" i="3" s="1"/>
  <c r="AE501" i="3"/>
  <c r="M501" i="3" s="1"/>
  <c r="AC501" i="3"/>
  <c r="K501" i="3" s="1"/>
  <c r="AH500" i="3"/>
  <c r="P500" i="3" s="1"/>
  <c r="AF500" i="3"/>
  <c r="N500" i="3" s="1"/>
  <c r="AD500" i="3"/>
  <c r="L500" i="3" s="1"/>
  <c r="AB500" i="3"/>
  <c r="AG499" i="3"/>
  <c r="O499" i="3" s="1"/>
  <c r="AE499" i="3"/>
  <c r="M499" i="3" s="1"/>
  <c r="AC499" i="3"/>
  <c r="K499" i="3" s="1"/>
  <c r="AH498" i="3"/>
  <c r="P498" i="3" s="1"/>
  <c r="AF498" i="3"/>
  <c r="N498" i="3" s="1"/>
  <c r="AD498" i="3"/>
  <c r="L498" i="3" s="1"/>
  <c r="AB498" i="3"/>
  <c r="AG497" i="3"/>
  <c r="O497" i="3" s="1"/>
  <c r="AE497" i="3"/>
  <c r="M497" i="3" s="1"/>
  <c r="AC497" i="3"/>
  <c r="K497" i="3" s="1"/>
  <c r="AH496" i="3"/>
  <c r="P496" i="3" s="1"/>
  <c r="AF496" i="3"/>
  <c r="N496" i="3" s="1"/>
  <c r="AD496" i="3"/>
  <c r="L496" i="3" s="1"/>
  <c r="AB496" i="3"/>
  <c r="AG495" i="3"/>
  <c r="O495" i="3" s="1"/>
  <c r="AE495" i="3"/>
  <c r="M495" i="3" s="1"/>
  <c r="AC495" i="3"/>
  <c r="K495" i="3" s="1"/>
  <c r="AH494" i="3"/>
  <c r="P494" i="3" s="1"/>
  <c r="AF494" i="3"/>
  <c r="N494" i="3" s="1"/>
  <c r="AD494" i="3"/>
  <c r="L494" i="3" s="1"/>
  <c r="AB494" i="3"/>
  <c r="AG493" i="3"/>
  <c r="O493" i="3" s="1"/>
  <c r="AE493" i="3"/>
  <c r="M493" i="3" s="1"/>
  <c r="AC493" i="3"/>
  <c r="K493" i="3" s="1"/>
  <c r="AH492" i="3"/>
  <c r="P492" i="3" s="1"/>
  <c r="AF492" i="3"/>
  <c r="N492" i="3" s="1"/>
  <c r="AD492" i="3"/>
  <c r="L492" i="3" s="1"/>
  <c r="AB492" i="3"/>
  <c r="AG491" i="3"/>
  <c r="O491" i="3" s="1"/>
  <c r="AE491" i="3"/>
  <c r="M491" i="3" s="1"/>
  <c r="AC491" i="3"/>
  <c r="K491" i="3" s="1"/>
  <c r="AH490" i="3"/>
  <c r="P490" i="3" s="1"/>
  <c r="AF490" i="3"/>
  <c r="N490" i="3" s="1"/>
  <c r="AD490" i="3"/>
  <c r="L490" i="3" s="1"/>
  <c r="AB490" i="3"/>
  <c r="AG489" i="3"/>
  <c r="O489" i="3" s="1"/>
  <c r="AE489" i="3"/>
  <c r="M489" i="3" s="1"/>
  <c r="AC489" i="3"/>
  <c r="K489" i="3" s="1"/>
  <c r="AH488" i="3"/>
  <c r="P488" i="3" s="1"/>
  <c r="AF488" i="3"/>
  <c r="N488" i="3" s="1"/>
  <c r="AD488" i="3"/>
  <c r="L488" i="3" s="1"/>
  <c r="AB488" i="3"/>
  <c r="AG487" i="3"/>
  <c r="O487" i="3" s="1"/>
  <c r="AE487" i="3"/>
  <c r="M487" i="3" s="1"/>
  <c r="AC487" i="3"/>
  <c r="K487" i="3" s="1"/>
  <c r="AG488" i="3"/>
  <c r="O488" i="3" s="1"/>
  <c r="AC488" i="3"/>
  <c r="K488" i="3" s="1"/>
  <c r="AH487" i="3"/>
  <c r="P487" i="3" s="1"/>
  <c r="AD487" i="3"/>
  <c r="L487" i="3" s="1"/>
  <c r="AH486" i="3"/>
  <c r="P486" i="3" s="1"/>
  <c r="AF486" i="3"/>
  <c r="N486" i="3" s="1"/>
  <c r="AD486" i="3"/>
  <c r="L486" i="3" s="1"/>
  <c r="AB486" i="3"/>
  <c r="AG485" i="3"/>
  <c r="O485" i="3" s="1"/>
  <c r="AE485" i="3"/>
  <c r="M485" i="3" s="1"/>
  <c r="AC485" i="3"/>
  <c r="K485" i="3" s="1"/>
  <c r="AH484" i="3"/>
  <c r="P484" i="3" s="1"/>
  <c r="AF484" i="3"/>
  <c r="N484" i="3" s="1"/>
  <c r="AD484" i="3"/>
  <c r="L484" i="3" s="1"/>
  <c r="AB484" i="3"/>
  <c r="AG483" i="3"/>
  <c r="O483" i="3" s="1"/>
  <c r="AE483" i="3"/>
  <c r="M483" i="3" s="1"/>
  <c r="AC483" i="3"/>
  <c r="K483" i="3" s="1"/>
  <c r="AH482" i="3"/>
  <c r="P482" i="3" s="1"/>
  <c r="AF482" i="3"/>
  <c r="N482" i="3" s="1"/>
  <c r="AD482" i="3"/>
  <c r="L482" i="3" s="1"/>
  <c r="AB482" i="3"/>
  <c r="AG481" i="3"/>
  <c r="O481" i="3" s="1"/>
  <c r="AE481" i="3"/>
  <c r="M481" i="3" s="1"/>
  <c r="AC481" i="3"/>
  <c r="K481" i="3" s="1"/>
  <c r="AH480" i="3"/>
  <c r="P480" i="3" s="1"/>
  <c r="AF480" i="3"/>
  <c r="N480" i="3" s="1"/>
  <c r="AD480" i="3"/>
  <c r="L480" i="3" s="1"/>
  <c r="AB480" i="3"/>
  <c r="AG479" i="3"/>
  <c r="O479" i="3" s="1"/>
  <c r="AE479" i="3"/>
  <c r="M479" i="3" s="1"/>
  <c r="AC479" i="3"/>
  <c r="K479" i="3" s="1"/>
  <c r="AH478" i="3"/>
  <c r="P478" i="3" s="1"/>
  <c r="AF478" i="3"/>
  <c r="N478" i="3" s="1"/>
  <c r="AD478" i="3"/>
  <c r="L478" i="3" s="1"/>
  <c r="AB478" i="3"/>
  <c r="AG477" i="3"/>
  <c r="O477" i="3" s="1"/>
  <c r="AE477" i="3"/>
  <c r="M477" i="3" s="1"/>
  <c r="AC477" i="3"/>
  <c r="K477" i="3" s="1"/>
  <c r="AH476" i="3"/>
  <c r="P476" i="3" s="1"/>
  <c r="AF476" i="3"/>
  <c r="N476" i="3" s="1"/>
  <c r="AD476" i="3"/>
  <c r="L476" i="3" s="1"/>
  <c r="AB476" i="3"/>
  <c r="AG475" i="3"/>
  <c r="O475" i="3" s="1"/>
  <c r="AE475" i="3"/>
  <c r="M475" i="3" s="1"/>
  <c r="AC475" i="3"/>
  <c r="K475" i="3" s="1"/>
  <c r="AH474" i="3"/>
  <c r="P474" i="3" s="1"/>
  <c r="AF474" i="3"/>
  <c r="N474" i="3" s="1"/>
  <c r="AD474" i="3"/>
  <c r="L474" i="3" s="1"/>
  <c r="AB474" i="3"/>
  <c r="AG473" i="3"/>
  <c r="O473" i="3" s="1"/>
  <c r="AE473" i="3"/>
  <c r="M473" i="3" s="1"/>
  <c r="AC473" i="3"/>
  <c r="K473" i="3" s="1"/>
  <c r="AH472" i="3"/>
  <c r="P472" i="3" s="1"/>
  <c r="AF472" i="3"/>
  <c r="N472" i="3" s="1"/>
  <c r="AD472" i="3"/>
  <c r="L472" i="3" s="1"/>
  <c r="AB472" i="3"/>
  <c r="AG471" i="3"/>
  <c r="O471" i="3" s="1"/>
  <c r="AE471" i="3"/>
  <c r="M471" i="3" s="1"/>
  <c r="AC471" i="3"/>
  <c r="K471" i="3" s="1"/>
  <c r="AH470" i="3"/>
  <c r="P470" i="3" s="1"/>
  <c r="AF470" i="3"/>
  <c r="N470" i="3" s="1"/>
  <c r="AD470" i="3"/>
  <c r="L470" i="3" s="1"/>
  <c r="AB470" i="3"/>
  <c r="AG469" i="3"/>
  <c r="O469" i="3" s="1"/>
  <c r="AE469" i="3"/>
  <c r="M469" i="3" s="1"/>
  <c r="AC469" i="3"/>
  <c r="K469" i="3" s="1"/>
  <c r="AH468" i="3"/>
  <c r="P468" i="3" s="1"/>
  <c r="AF468" i="3"/>
  <c r="N468" i="3" s="1"/>
  <c r="AD468" i="3"/>
  <c r="L468" i="3" s="1"/>
  <c r="AB468" i="3"/>
  <c r="AG467" i="3"/>
  <c r="O467" i="3" s="1"/>
  <c r="AE467" i="3"/>
  <c r="M467" i="3" s="1"/>
  <c r="AC467" i="3"/>
  <c r="K467" i="3" s="1"/>
  <c r="AH466" i="3"/>
  <c r="P466" i="3" s="1"/>
  <c r="AF466" i="3"/>
  <c r="N466" i="3" s="1"/>
  <c r="AD466" i="3"/>
  <c r="L466" i="3" s="1"/>
  <c r="AB466" i="3"/>
  <c r="AG465" i="3"/>
  <c r="O465" i="3" s="1"/>
  <c r="AE465" i="3"/>
  <c r="M465" i="3" s="1"/>
  <c r="AC465" i="3"/>
  <c r="K465" i="3" s="1"/>
  <c r="AH464" i="3"/>
  <c r="P464" i="3" s="1"/>
  <c r="AF464" i="3"/>
  <c r="N464" i="3" s="1"/>
  <c r="AD464" i="3"/>
  <c r="L464" i="3" s="1"/>
  <c r="AB464" i="3"/>
  <c r="AG463" i="3"/>
  <c r="O463" i="3" s="1"/>
  <c r="AE463" i="3"/>
  <c r="M463" i="3" s="1"/>
  <c r="AC463" i="3"/>
  <c r="K463" i="3" s="1"/>
  <c r="AH462" i="3"/>
  <c r="P462" i="3" s="1"/>
  <c r="AF462" i="3"/>
  <c r="N462" i="3" s="1"/>
  <c r="AD462" i="3"/>
  <c r="L462" i="3" s="1"/>
  <c r="AB462" i="3"/>
  <c r="AG461" i="3"/>
  <c r="O461" i="3" s="1"/>
  <c r="AE461" i="3"/>
  <c r="M461" i="3" s="1"/>
  <c r="AC461" i="3"/>
  <c r="K461" i="3" s="1"/>
  <c r="AH460" i="3"/>
  <c r="P460" i="3" s="1"/>
  <c r="AF460" i="3"/>
  <c r="N460" i="3" s="1"/>
  <c r="AD460" i="3"/>
  <c r="L460" i="3" s="1"/>
  <c r="AB460" i="3"/>
  <c r="AG459" i="3"/>
  <c r="O459" i="3" s="1"/>
  <c r="AE459" i="3"/>
  <c r="M459" i="3" s="1"/>
  <c r="AC459" i="3"/>
  <c r="K459" i="3" s="1"/>
  <c r="AH458" i="3"/>
  <c r="P458" i="3" s="1"/>
  <c r="AF458" i="3"/>
  <c r="N458" i="3" s="1"/>
  <c r="AD458" i="3"/>
  <c r="L458" i="3" s="1"/>
  <c r="AB458" i="3"/>
  <c r="AG457" i="3"/>
  <c r="O457" i="3" s="1"/>
  <c r="AE457" i="3"/>
  <c r="M457" i="3" s="1"/>
  <c r="AC457" i="3"/>
  <c r="K457" i="3" s="1"/>
  <c r="AH456" i="3"/>
  <c r="P456" i="3" s="1"/>
  <c r="AF456" i="3"/>
  <c r="N456" i="3" s="1"/>
  <c r="AD456" i="3"/>
  <c r="L456" i="3" s="1"/>
  <c r="AB456" i="3"/>
  <c r="AG455" i="3"/>
  <c r="O455" i="3" s="1"/>
  <c r="AE455" i="3"/>
  <c r="M455" i="3" s="1"/>
  <c r="AC455" i="3"/>
  <c r="K455" i="3" s="1"/>
  <c r="AH454" i="3"/>
  <c r="P454" i="3" s="1"/>
  <c r="AF454" i="3"/>
  <c r="N454" i="3" s="1"/>
  <c r="AD454" i="3"/>
  <c r="L454" i="3" s="1"/>
  <c r="AB454" i="3"/>
  <c r="AG453" i="3"/>
  <c r="O453" i="3" s="1"/>
  <c r="AE453" i="3"/>
  <c r="M453" i="3" s="1"/>
  <c r="AC453" i="3"/>
  <c r="K453" i="3" s="1"/>
  <c r="AH452" i="3"/>
  <c r="P452" i="3" s="1"/>
  <c r="AF452" i="3"/>
  <c r="N452" i="3" s="1"/>
  <c r="AD452" i="3"/>
  <c r="L452" i="3" s="1"/>
  <c r="AB452" i="3"/>
  <c r="AG451" i="3"/>
  <c r="O451" i="3" s="1"/>
  <c r="AE451" i="3"/>
  <c r="M451" i="3" s="1"/>
  <c r="AC451" i="3"/>
  <c r="K451" i="3" s="1"/>
  <c r="AE488" i="3"/>
  <c r="M488" i="3" s="1"/>
  <c r="AF487" i="3"/>
  <c r="N487" i="3" s="1"/>
  <c r="AB487" i="3"/>
  <c r="AG486" i="3"/>
  <c r="O486" i="3" s="1"/>
  <c r="AE486" i="3"/>
  <c r="M486" i="3" s="1"/>
  <c r="AC486" i="3"/>
  <c r="K486" i="3" s="1"/>
  <c r="AH485" i="3"/>
  <c r="P485" i="3" s="1"/>
  <c r="AF485" i="3"/>
  <c r="N485" i="3" s="1"/>
  <c r="AD485" i="3"/>
  <c r="L485" i="3" s="1"/>
  <c r="AB485" i="3"/>
  <c r="AG484" i="3"/>
  <c r="O484" i="3" s="1"/>
  <c r="AE484" i="3"/>
  <c r="M484" i="3" s="1"/>
  <c r="AC484" i="3"/>
  <c r="K484" i="3" s="1"/>
  <c r="AH483" i="3"/>
  <c r="P483" i="3" s="1"/>
  <c r="AF483" i="3"/>
  <c r="N483" i="3" s="1"/>
  <c r="AD483" i="3"/>
  <c r="L483" i="3" s="1"/>
  <c r="AB483" i="3"/>
  <c r="AG482" i="3"/>
  <c r="O482" i="3" s="1"/>
  <c r="AE482" i="3"/>
  <c r="M482" i="3" s="1"/>
  <c r="AC482" i="3"/>
  <c r="K482" i="3" s="1"/>
  <c r="AH481" i="3"/>
  <c r="P481" i="3" s="1"/>
  <c r="AF481" i="3"/>
  <c r="N481" i="3" s="1"/>
  <c r="AD481" i="3"/>
  <c r="L481" i="3" s="1"/>
  <c r="AB481" i="3"/>
  <c r="AG480" i="3"/>
  <c r="O480" i="3" s="1"/>
  <c r="AE480" i="3"/>
  <c r="M480" i="3" s="1"/>
  <c r="AC480" i="3"/>
  <c r="K480" i="3" s="1"/>
  <c r="AH479" i="3"/>
  <c r="P479" i="3" s="1"/>
  <c r="AF479" i="3"/>
  <c r="N479" i="3" s="1"/>
  <c r="AD479" i="3"/>
  <c r="L479" i="3" s="1"/>
  <c r="AB479" i="3"/>
  <c r="AG478" i="3"/>
  <c r="O478" i="3" s="1"/>
  <c r="AE478" i="3"/>
  <c r="M478" i="3" s="1"/>
  <c r="AC478" i="3"/>
  <c r="K478" i="3" s="1"/>
  <c r="AH477" i="3"/>
  <c r="P477" i="3" s="1"/>
  <c r="AF477" i="3"/>
  <c r="N477" i="3" s="1"/>
  <c r="AD477" i="3"/>
  <c r="L477" i="3" s="1"/>
  <c r="AB477" i="3"/>
  <c r="AG476" i="3"/>
  <c r="O476" i="3" s="1"/>
  <c r="AE476" i="3"/>
  <c r="M476" i="3" s="1"/>
  <c r="AC476" i="3"/>
  <c r="K476" i="3" s="1"/>
  <c r="AH475" i="3"/>
  <c r="P475" i="3" s="1"/>
  <c r="AF475" i="3"/>
  <c r="N475" i="3" s="1"/>
  <c r="AD475" i="3"/>
  <c r="L475" i="3" s="1"/>
  <c r="AB475" i="3"/>
  <c r="AG474" i="3"/>
  <c r="O474" i="3" s="1"/>
  <c r="AE474" i="3"/>
  <c r="M474" i="3" s="1"/>
  <c r="AC474" i="3"/>
  <c r="K474" i="3" s="1"/>
  <c r="AH473" i="3"/>
  <c r="P473" i="3" s="1"/>
  <c r="AF473" i="3"/>
  <c r="N473" i="3" s="1"/>
  <c r="AD473" i="3"/>
  <c r="L473" i="3" s="1"/>
  <c r="AB473" i="3"/>
  <c r="AG472" i="3"/>
  <c r="O472" i="3" s="1"/>
  <c r="AE472" i="3"/>
  <c r="M472" i="3" s="1"/>
  <c r="AC472" i="3"/>
  <c r="K472" i="3" s="1"/>
  <c r="AH471" i="3"/>
  <c r="P471" i="3" s="1"/>
  <c r="AF471" i="3"/>
  <c r="N471" i="3" s="1"/>
  <c r="AD471" i="3"/>
  <c r="L471" i="3" s="1"/>
  <c r="AB471" i="3"/>
  <c r="AG470" i="3"/>
  <c r="O470" i="3" s="1"/>
  <c r="AE470" i="3"/>
  <c r="M470" i="3" s="1"/>
  <c r="AC470" i="3"/>
  <c r="K470" i="3" s="1"/>
  <c r="AH469" i="3"/>
  <c r="P469" i="3" s="1"/>
  <c r="AF469" i="3"/>
  <c r="N469" i="3" s="1"/>
  <c r="AD469" i="3"/>
  <c r="L469" i="3" s="1"/>
  <c r="AB469" i="3"/>
  <c r="AG468" i="3"/>
  <c r="O468" i="3" s="1"/>
  <c r="AE468" i="3"/>
  <c r="M468" i="3" s="1"/>
  <c r="AC468" i="3"/>
  <c r="K468" i="3" s="1"/>
  <c r="AH467" i="3"/>
  <c r="P467" i="3" s="1"/>
  <c r="AF467" i="3"/>
  <c r="N467" i="3" s="1"/>
  <c r="AD467" i="3"/>
  <c r="L467" i="3" s="1"/>
  <c r="AB467" i="3"/>
  <c r="AG466" i="3"/>
  <c r="O466" i="3" s="1"/>
  <c r="AE466" i="3"/>
  <c r="M466" i="3" s="1"/>
  <c r="AC466" i="3"/>
  <c r="K466" i="3" s="1"/>
  <c r="AH465" i="3"/>
  <c r="P465" i="3" s="1"/>
  <c r="AF465" i="3"/>
  <c r="N465" i="3" s="1"/>
  <c r="AD465" i="3"/>
  <c r="L465" i="3" s="1"/>
  <c r="AB465" i="3"/>
  <c r="AG464" i="3"/>
  <c r="O464" i="3" s="1"/>
  <c r="AE464" i="3"/>
  <c r="M464" i="3" s="1"/>
  <c r="AC464" i="3"/>
  <c r="K464" i="3" s="1"/>
  <c r="AH463" i="3"/>
  <c r="P463" i="3" s="1"/>
  <c r="AF463" i="3"/>
  <c r="N463" i="3" s="1"/>
  <c r="AD463" i="3"/>
  <c r="L463" i="3" s="1"/>
  <c r="AB463" i="3"/>
  <c r="AG462" i="3"/>
  <c r="O462" i="3" s="1"/>
  <c r="AE462" i="3"/>
  <c r="M462" i="3" s="1"/>
  <c r="AC462" i="3"/>
  <c r="K462" i="3" s="1"/>
  <c r="AH461" i="3"/>
  <c r="P461" i="3" s="1"/>
  <c r="AF461" i="3"/>
  <c r="N461" i="3" s="1"/>
  <c r="AD461" i="3"/>
  <c r="L461" i="3" s="1"/>
  <c r="AB461" i="3"/>
  <c r="AG460" i="3"/>
  <c r="O460" i="3" s="1"/>
  <c r="AE460" i="3"/>
  <c r="M460" i="3" s="1"/>
  <c r="AC460" i="3"/>
  <c r="K460" i="3" s="1"/>
  <c r="AH459" i="3"/>
  <c r="P459" i="3" s="1"/>
  <c r="AF459" i="3"/>
  <c r="N459" i="3" s="1"/>
  <c r="AD459" i="3"/>
  <c r="L459" i="3" s="1"/>
  <c r="AB459" i="3"/>
  <c r="AG458" i="3"/>
  <c r="O458" i="3" s="1"/>
  <c r="AE458" i="3"/>
  <c r="M458" i="3" s="1"/>
  <c r="AC458" i="3"/>
  <c r="K458" i="3" s="1"/>
  <c r="AH457" i="3"/>
  <c r="P457" i="3" s="1"/>
  <c r="AF457" i="3"/>
  <c r="N457" i="3" s="1"/>
  <c r="AD457" i="3"/>
  <c r="L457" i="3" s="1"/>
  <c r="AB457" i="3"/>
  <c r="AG456" i="3"/>
  <c r="O456" i="3" s="1"/>
  <c r="AE456" i="3"/>
  <c r="M456" i="3" s="1"/>
  <c r="AC456" i="3"/>
  <c r="K456" i="3" s="1"/>
  <c r="AH455" i="3"/>
  <c r="P455" i="3" s="1"/>
  <c r="AF455" i="3"/>
  <c r="N455" i="3" s="1"/>
  <c r="AD455" i="3"/>
  <c r="L455" i="3" s="1"/>
  <c r="AB455" i="3"/>
  <c r="AG454" i="3"/>
  <c r="O454" i="3" s="1"/>
  <c r="AE454" i="3"/>
  <c r="M454" i="3" s="1"/>
  <c r="AC454" i="3"/>
  <c r="K454" i="3" s="1"/>
  <c r="AH453" i="3"/>
  <c r="P453" i="3" s="1"/>
  <c r="AF453" i="3"/>
  <c r="N453" i="3" s="1"/>
  <c r="AD453" i="3"/>
  <c r="L453" i="3" s="1"/>
  <c r="AB453" i="3"/>
  <c r="AG452" i="3"/>
  <c r="O452" i="3" s="1"/>
  <c r="AC452" i="3"/>
  <c r="K452" i="3" s="1"/>
  <c r="AH451" i="3"/>
  <c r="P451" i="3" s="1"/>
  <c r="AD451" i="3"/>
  <c r="L451" i="3" s="1"/>
  <c r="AH450" i="3"/>
  <c r="P450" i="3" s="1"/>
  <c r="AF450" i="3"/>
  <c r="N450" i="3" s="1"/>
  <c r="AD450" i="3"/>
  <c r="L450" i="3" s="1"/>
  <c r="AB450" i="3"/>
  <c r="AG449" i="3"/>
  <c r="O449" i="3" s="1"/>
  <c r="AE449" i="3"/>
  <c r="M449" i="3" s="1"/>
  <c r="AC449" i="3"/>
  <c r="K449" i="3" s="1"/>
  <c r="AH448" i="3"/>
  <c r="P448" i="3" s="1"/>
  <c r="AF448" i="3"/>
  <c r="N448" i="3" s="1"/>
  <c r="AD448" i="3"/>
  <c r="L448" i="3" s="1"/>
  <c r="AB448" i="3"/>
  <c r="AG447" i="3"/>
  <c r="O447" i="3" s="1"/>
  <c r="AE447" i="3"/>
  <c r="M447" i="3" s="1"/>
  <c r="AC447" i="3"/>
  <c r="K447" i="3" s="1"/>
  <c r="AH446" i="3"/>
  <c r="P446" i="3" s="1"/>
  <c r="AF446" i="3"/>
  <c r="N446" i="3" s="1"/>
  <c r="AD446" i="3"/>
  <c r="L446" i="3" s="1"/>
  <c r="AB446" i="3"/>
  <c r="AG445" i="3"/>
  <c r="O445" i="3" s="1"/>
  <c r="AE445" i="3"/>
  <c r="M445" i="3" s="1"/>
  <c r="AC445" i="3"/>
  <c r="K445" i="3" s="1"/>
  <c r="AH444" i="3"/>
  <c r="P444" i="3" s="1"/>
  <c r="AF444" i="3"/>
  <c r="N444" i="3" s="1"/>
  <c r="AD444" i="3"/>
  <c r="L444" i="3" s="1"/>
  <c r="AB444" i="3"/>
  <c r="AG443" i="3"/>
  <c r="O443" i="3" s="1"/>
  <c r="AE443" i="3"/>
  <c r="M443" i="3" s="1"/>
  <c r="AC443" i="3"/>
  <c r="K443" i="3" s="1"/>
  <c r="AH442" i="3"/>
  <c r="P442" i="3" s="1"/>
  <c r="AF442" i="3"/>
  <c r="N442" i="3" s="1"/>
  <c r="AD442" i="3"/>
  <c r="L442" i="3" s="1"/>
  <c r="AB442" i="3"/>
  <c r="AG441" i="3"/>
  <c r="O441" i="3" s="1"/>
  <c r="AE441" i="3"/>
  <c r="M441" i="3" s="1"/>
  <c r="AC441" i="3"/>
  <c r="K441" i="3" s="1"/>
  <c r="AH440" i="3"/>
  <c r="P440" i="3" s="1"/>
  <c r="AF440" i="3"/>
  <c r="N440" i="3" s="1"/>
  <c r="AD440" i="3"/>
  <c r="L440" i="3" s="1"/>
  <c r="AB440" i="3"/>
  <c r="AG439" i="3"/>
  <c r="O439" i="3" s="1"/>
  <c r="AE439" i="3"/>
  <c r="M439" i="3" s="1"/>
  <c r="AC439" i="3"/>
  <c r="K439" i="3" s="1"/>
  <c r="AH438" i="3"/>
  <c r="P438" i="3" s="1"/>
  <c r="AF438" i="3"/>
  <c r="N438" i="3" s="1"/>
  <c r="AD438" i="3"/>
  <c r="L438" i="3" s="1"/>
  <c r="AB438" i="3"/>
  <c r="AG437" i="3"/>
  <c r="O437" i="3" s="1"/>
  <c r="AE437" i="3"/>
  <c r="M437" i="3" s="1"/>
  <c r="AC437" i="3"/>
  <c r="K437" i="3" s="1"/>
  <c r="AH436" i="3"/>
  <c r="P436" i="3" s="1"/>
  <c r="AF436" i="3"/>
  <c r="N436" i="3" s="1"/>
  <c r="AD436" i="3"/>
  <c r="L436" i="3" s="1"/>
  <c r="AB436" i="3"/>
  <c r="AG435" i="3"/>
  <c r="O435" i="3" s="1"/>
  <c r="AE435" i="3"/>
  <c r="M435" i="3" s="1"/>
  <c r="AC435" i="3"/>
  <c r="K435" i="3" s="1"/>
  <c r="AH434" i="3"/>
  <c r="P434" i="3" s="1"/>
  <c r="AF434" i="3"/>
  <c r="N434" i="3" s="1"/>
  <c r="AD434" i="3"/>
  <c r="L434" i="3" s="1"/>
  <c r="AB434" i="3"/>
  <c r="AG433" i="3"/>
  <c r="O433" i="3" s="1"/>
  <c r="AE433" i="3"/>
  <c r="M433" i="3" s="1"/>
  <c r="AC433" i="3"/>
  <c r="K433" i="3" s="1"/>
  <c r="AH432" i="3"/>
  <c r="P432" i="3" s="1"/>
  <c r="AF432" i="3"/>
  <c r="N432" i="3" s="1"/>
  <c r="AD432" i="3"/>
  <c r="L432" i="3" s="1"/>
  <c r="AB432" i="3"/>
  <c r="AG431" i="3"/>
  <c r="O431" i="3" s="1"/>
  <c r="AE431" i="3"/>
  <c r="M431" i="3" s="1"/>
  <c r="AC431" i="3"/>
  <c r="K431" i="3" s="1"/>
  <c r="AH430" i="3"/>
  <c r="P430" i="3" s="1"/>
  <c r="AF430" i="3"/>
  <c r="N430" i="3" s="1"/>
  <c r="AD430" i="3"/>
  <c r="L430" i="3" s="1"/>
  <c r="AB430" i="3"/>
  <c r="AG429" i="3"/>
  <c r="O429" i="3" s="1"/>
  <c r="AE429" i="3"/>
  <c r="M429" i="3" s="1"/>
  <c r="AC429" i="3"/>
  <c r="K429" i="3" s="1"/>
  <c r="AH428" i="3"/>
  <c r="P428" i="3" s="1"/>
  <c r="AF428" i="3"/>
  <c r="N428" i="3" s="1"/>
  <c r="AD428" i="3"/>
  <c r="L428" i="3" s="1"/>
  <c r="AB428" i="3"/>
  <c r="AG427" i="3"/>
  <c r="O427" i="3" s="1"/>
  <c r="AE427" i="3"/>
  <c r="M427" i="3" s="1"/>
  <c r="AC427" i="3"/>
  <c r="K427" i="3" s="1"/>
  <c r="AH426" i="3"/>
  <c r="P426" i="3" s="1"/>
  <c r="AF426" i="3"/>
  <c r="N426" i="3" s="1"/>
  <c r="AD426" i="3"/>
  <c r="L426" i="3" s="1"/>
  <c r="AB426" i="3"/>
  <c r="AG425" i="3"/>
  <c r="O425" i="3" s="1"/>
  <c r="AE425" i="3"/>
  <c r="M425" i="3" s="1"/>
  <c r="AC425" i="3"/>
  <c r="K425" i="3" s="1"/>
  <c r="AH424" i="3"/>
  <c r="P424" i="3" s="1"/>
  <c r="AF424" i="3"/>
  <c r="N424" i="3" s="1"/>
  <c r="AD424" i="3"/>
  <c r="L424" i="3" s="1"/>
  <c r="AB424" i="3"/>
  <c r="AG423" i="3"/>
  <c r="O423" i="3" s="1"/>
  <c r="AE423" i="3"/>
  <c r="M423" i="3" s="1"/>
  <c r="AC423" i="3"/>
  <c r="K423" i="3" s="1"/>
  <c r="AH422" i="3"/>
  <c r="P422" i="3" s="1"/>
  <c r="AF422" i="3"/>
  <c r="N422" i="3" s="1"/>
  <c r="AD422" i="3"/>
  <c r="L422" i="3" s="1"/>
  <c r="AB422" i="3"/>
  <c r="AG421" i="3"/>
  <c r="O421" i="3" s="1"/>
  <c r="AE421" i="3"/>
  <c r="M421" i="3" s="1"/>
  <c r="AC421" i="3"/>
  <c r="K421" i="3" s="1"/>
  <c r="AH420" i="3"/>
  <c r="P420" i="3" s="1"/>
  <c r="AF420" i="3"/>
  <c r="N420" i="3" s="1"/>
  <c r="AD420" i="3"/>
  <c r="L420" i="3" s="1"/>
  <c r="AB420" i="3"/>
  <c r="AG419" i="3"/>
  <c r="O419" i="3" s="1"/>
  <c r="AE419" i="3"/>
  <c r="M419" i="3" s="1"/>
  <c r="AC419" i="3"/>
  <c r="K419" i="3" s="1"/>
  <c r="AH418" i="3"/>
  <c r="P418" i="3" s="1"/>
  <c r="AF418" i="3"/>
  <c r="N418" i="3" s="1"/>
  <c r="AD418" i="3"/>
  <c r="L418" i="3" s="1"/>
  <c r="AB418" i="3"/>
  <c r="AG417" i="3"/>
  <c r="O417" i="3" s="1"/>
  <c r="AE417" i="3"/>
  <c r="M417" i="3" s="1"/>
  <c r="AC417" i="3"/>
  <c r="K417" i="3" s="1"/>
  <c r="AH416" i="3"/>
  <c r="P416" i="3" s="1"/>
  <c r="AF416" i="3"/>
  <c r="N416" i="3" s="1"/>
  <c r="AD416" i="3"/>
  <c r="L416" i="3" s="1"/>
  <c r="AB416" i="3"/>
  <c r="AG415" i="3"/>
  <c r="O415" i="3" s="1"/>
  <c r="AE415" i="3"/>
  <c r="M415" i="3" s="1"/>
  <c r="AC415" i="3"/>
  <c r="K415" i="3" s="1"/>
  <c r="AH414" i="3"/>
  <c r="P414" i="3" s="1"/>
  <c r="AF414" i="3"/>
  <c r="N414" i="3" s="1"/>
  <c r="AD414" i="3"/>
  <c r="L414" i="3" s="1"/>
  <c r="AB414" i="3"/>
  <c r="AG413" i="3"/>
  <c r="O413" i="3" s="1"/>
  <c r="AE413" i="3"/>
  <c r="M413" i="3" s="1"/>
  <c r="AC413" i="3"/>
  <c r="K413" i="3" s="1"/>
  <c r="AH412" i="3"/>
  <c r="P412" i="3" s="1"/>
  <c r="AF412" i="3"/>
  <c r="N412" i="3" s="1"/>
  <c r="AD412" i="3"/>
  <c r="L412" i="3" s="1"/>
  <c r="AB412" i="3"/>
  <c r="AG411" i="3"/>
  <c r="O411" i="3" s="1"/>
  <c r="AE411" i="3"/>
  <c r="M411" i="3" s="1"/>
  <c r="AC411" i="3"/>
  <c r="K411" i="3" s="1"/>
  <c r="AH410" i="3"/>
  <c r="P410" i="3" s="1"/>
  <c r="AF410" i="3"/>
  <c r="N410" i="3" s="1"/>
  <c r="AD410" i="3"/>
  <c r="L410" i="3" s="1"/>
  <c r="AB410" i="3"/>
  <c r="AG409" i="3"/>
  <c r="O409" i="3" s="1"/>
  <c r="AE409" i="3"/>
  <c r="M409" i="3" s="1"/>
  <c r="AC409" i="3"/>
  <c r="K409" i="3" s="1"/>
  <c r="AH408" i="3"/>
  <c r="P408" i="3" s="1"/>
  <c r="AF408" i="3"/>
  <c r="N408" i="3" s="1"/>
  <c r="AD408" i="3"/>
  <c r="L408" i="3" s="1"/>
  <c r="AB408" i="3"/>
  <c r="AG407" i="3"/>
  <c r="O407" i="3" s="1"/>
  <c r="AE407" i="3"/>
  <c r="M407" i="3" s="1"/>
  <c r="AC407" i="3"/>
  <c r="K407" i="3" s="1"/>
  <c r="AH406" i="3"/>
  <c r="P406" i="3" s="1"/>
  <c r="AF406" i="3"/>
  <c r="N406" i="3" s="1"/>
  <c r="AD406" i="3"/>
  <c r="L406" i="3" s="1"/>
  <c r="AB406" i="3"/>
  <c r="AG405" i="3"/>
  <c r="O405" i="3" s="1"/>
  <c r="AE405" i="3"/>
  <c r="M405" i="3" s="1"/>
  <c r="AC405" i="3"/>
  <c r="K405" i="3" s="1"/>
  <c r="AH404" i="3"/>
  <c r="P404" i="3" s="1"/>
  <c r="AF404" i="3"/>
  <c r="N404" i="3" s="1"/>
  <c r="AD404" i="3"/>
  <c r="L404" i="3" s="1"/>
  <c r="AB404" i="3"/>
  <c r="AG403" i="3"/>
  <c r="O403" i="3" s="1"/>
  <c r="AE403" i="3"/>
  <c r="M403" i="3" s="1"/>
  <c r="AC403" i="3"/>
  <c r="K403" i="3" s="1"/>
  <c r="AH402" i="3"/>
  <c r="P402" i="3" s="1"/>
  <c r="AF402" i="3"/>
  <c r="N402" i="3" s="1"/>
  <c r="AD402" i="3"/>
  <c r="L402" i="3" s="1"/>
  <c r="AB402" i="3"/>
  <c r="AG401" i="3"/>
  <c r="O401" i="3" s="1"/>
  <c r="AE401" i="3"/>
  <c r="M401" i="3" s="1"/>
  <c r="AC401" i="3"/>
  <c r="K401" i="3" s="1"/>
  <c r="AH400" i="3"/>
  <c r="P400" i="3" s="1"/>
  <c r="AF400" i="3"/>
  <c r="N400" i="3" s="1"/>
  <c r="AD400" i="3"/>
  <c r="L400" i="3" s="1"/>
  <c r="AB400" i="3"/>
  <c r="AG399" i="3"/>
  <c r="O399" i="3" s="1"/>
  <c r="AE399" i="3"/>
  <c r="M399" i="3" s="1"/>
  <c r="AC399" i="3"/>
  <c r="K399" i="3" s="1"/>
  <c r="AH398" i="3"/>
  <c r="P398" i="3" s="1"/>
  <c r="AF398" i="3"/>
  <c r="N398" i="3" s="1"/>
  <c r="AD398" i="3"/>
  <c r="L398" i="3" s="1"/>
  <c r="AB398" i="3"/>
  <c r="AG397" i="3"/>
  <c r="O397" i="3" s="1"/>
  <c r="AE397" i="3"/>
  <c r="M397" i="3" s="1"/>
  <c r="AC397" i="3"/>
  <c r="K397" i="3" s="1"/>
  <c r="AH396" i="3"/>
  <c r="P396" i="3" s="1"/>
  <c r="AF396" i="3"/>
  <c r="N396" i="3" s="1"/>
  <c r="AD396" i="3"/>
  <c r="L396" i="3" s="1"/>
  <c r="AB396" i="3"/>
  <c r="AG395" i="3"/>
  <c r="O395" i="3" s="1"/>
  <c r="AE395" i="3"/>
  <c r="M395" i="3" s="1"/>
  <c r="AC395" i="3"/>
  <c r="K395" i="3" s="1"/>
  <c r="AH394" i="3"/>
  <c r="P394" i="3" s="1"/>
  <c r="AF394" i="3"/>
  <c r="N394" i="3" s="1"/>
  <c r="AD394" i="3"/>
  <c r="L394" i="3" s="1"/>
  <c r="AB394" i="3"/>
  <c r="AG393" i="3"/>
  <c r="O393" i="3" s="1"/>
  <c r="AE393" i="3"/>
  <c r="M393" i="3" s="1"/>
  <c r="AC393" i="3"/>
  <c r="K393" i="3" s="1"/>
  <c r="AH392" i="3"/>
  <c r="P392" i="3" s="1"/>
  <c r="AF392" i="3"/>
  <c r="N392" i="3" s="1"/>
  <c r="AD392" i="3"/>
  <c r="L392" i="3" s="1"/>
  <c r="AB392" i="3"/>
  <c r="AG391" i="3"/>
  <c r="O391" i="3" s="1"/>
  <c r="AE391" i="3"/>
  <c r="M391" i="3" s="1"/>
  <c r="AC391" i="3"/>
  <c r="K391" i="3" s="1"/>
  <c r="AH390" i="3"/>
  <c r="P390" i="3" s="1"/>
  <c r="AF390" i="3"/>
  <c r="N390" i="3" s="1"/>
  <c r="AD390" i="3"/>
  <c r="L390" i="3" s="1"/>
  <c r="AB390" i="3"/>
  <c r="AG389" i="3"/>
  <c r="O389" i="3" s="1"/>
  <c r="AE389" i="3"/>
  <c r="M389" i="3" s="1"/>
  <c r="AC389" i="3"/>
  <c r="K389" i="3" s="1"/>
  <c r="AH388" i="3"/>
  <c r="P388" i="3" s="1"/>
  <c r="AF388" i="3"/>
  <c r="N388" i="3" s="1"/>
  <c r="AD388" i="3"/>
  <c r="L388" i="3" s="1"/>
  <c r="AB388" i="3"/>
  <c r="AG387" i="3"/>
  <c r="O387" i="3" s="1"/>
  <c r="AE387" i="3"/>
  <c r="M387" i="3" s="1"/>
  <c r="AC387" i="3"/>
  <c r="K387" i="3" s="1"/>
  <c r="AH386" i="3"/>
  <c r="P386" i="3" s="1"/>
  <c r="AF386" i="3"/>
  <c r="N386" i="3" s="1"/>
  <c r="AD386" i="3"/>
  <c r="L386" i="3" s="1"/>
  <c r="AB386" i="3"/>
  <c r="AG385" i="3"/>
  <c r="O385" i="3" s="1"/>
  <c r="AE385" i="3"/>
  <c r="M385" i="3" s="1"/>
  <c r="AC385" i="3"/>
  <c r="K385" i="3" s="1"/>
  <c r="AG383" i="3"/>
  <c r="O383" i="3" s="1"/>
  <c r="AE383" i="3"/>
  <c r="M383" i="3" s="1"/>
  <c r="AC383" i="3"/>
  <c r="K383" i="3" s="1"/>
  <c r="AE452" i="3"/>
  <c r="M452" i="3" s="1"/>
  <c r="AF451" i="3"/>
  <c r="N451" i="3" s="1"/>
  <c r="AB451" i="3"/>
  <c r="AG450" i="3"/>
  <c r="O450" i="3" s="1"/>
  <c r="AE450" i="3"/>
  <c r="M450" i="3" s="1"/>
  <c r="AC450" i="3"/>
  <c r="K450" i="3" s="1"/>
  <c r="AH449" i="3"/>
  <c r="P449" i="3" s="1"/>
  <c r="AF449" i="3"/>
  <c r="N449" i="3" s="1"/>
  <c r="AD449" i="3"/>
  <c r="L449" i="3" s="1"/>
  <c r="AB449" i="3"/>
  <c r="AG448" i="3"/>
  <c r="O448" i="3" s="1"/>
  <c r="AE448" i="3"/>
  <c r="M448" i="3" s="1"/>
  <c r="AC448" i="3"/>
  <c r="K448" i="3" s="1"/>
  <c r="AH447" i="3"/>
  <c r="P447" i="3" s="1"/>
  <c r="AF447" i="3"/>
  <c r="N447" i="3" s="1"/>
  <c r="AD447" i="3"/>
  <c r="L447" i="3" s="1"/>
  <c r="AB447" i="3"/>
  <c r="AG446" i="3"/>
  <c r="O446" i="3" s="1"/>
  <c r="AE446" i="3"/>
  <c r="M446" i="3" s="1"/>
  <c r="AC446" i="3"/>
  <c r="K446" i="3" s="1"/>
  <c r="AH445" i="3"/>
  <c r="P445" i="3" s="1"/>
  <c r="AF445" i="3"/>
  <c r="N445" i="3" s="1"/>
  <c r="AD445" i="3"/>
  <c r="L445" i="3" s="1"/>
  <c r="AB445" i="3"/>
  <c r="AG444" i="3"/>
  <c r="O444" i="3" s="1"/>
  <c r="AE444" i="3"/>
  <c r="M444" i="3" s="1"/>
  <c r="AC444" i="3"/>
  <c r="K444" i="3" s="1"/>
  <c r="AH443" i="3"/>
  <c r="P443" i="3" s="1"/>
  <c r="AF443" i="3"/>
  <c r="N443" i="3" s="1"/>
  <c r="AD443" i="3"/>
  <c r="L443" i="3" s="1"/>
  <c r="AB443" i="3"/>
  <c r="AG442" i="3"/>
  <c r="O442" i="3" s="1"/>
  <c r="AE442" i="3"/>
  <c r="M442" i="3" s="1"/>
  <c r="AC442" i="3"/>
  <c r="K442" i="3" s="1"/>
  <c r="AH441" i="3"/>
  <c r="P441" i="3" s="1"/>
  <c r="AF441" i="3"/>
  <c r="N441" i="3" s="1"/>
  <c r="AD441" i="3"/>
  <c r="L441" i="3" s="1"/>
  <c r="AB441" i="3"/>
  <c r="AG440" i="3"/>
  <c r="O440" i="3" s="1"/>
  <c r="AE440" i="3"/>
  <c r="M440" i="3" s="1"/>
  <c r="AC440" i="3"/>
  <c r="K440" i="3" s="1"/>
  <c r="AH439" i="3"/>
  <c r="P439" i="3" s="1"/>
  <c r="AF439" i="3"/>
  <c r="N439" i="3" s="1"/>
  <c r="AD439" i="3"/>
  <c r="L439" i="3" s="1"/>
  <c r="AB439" i="3"/>
  <c r="AG438" i="3"/>
  <c r="O438" i="3" s="1"/>
  <c r="AE438" i="3"/>
  <c r="M438" i="3" s="1"/>
  <c r="AC438" i="3"/>
  <c r="K438" i="3" s="1"/>
  <c r="AH437" i="3"/>
  <c r="P437" i="3" s="1"/>
  <c r="AF437" i="3"/>
  <c r="N437" i="3" s="1"/>
  <c r="AD437" i="3"/>
  <c r="L437" i="3" s="1"/>
  <c r="AB437" i="3"/>
  <c r="AG436" i="3"/>
  <c r="O436" i="3" s="1"/>
  <c r="AE436" i="3"/>
  <c r="M436" i="3" s="1"/>
  <c r="AC436" i="3"/>
  <c r="K436" i="3" s="1"/>
  <c r="AH435" i="3"/>
  <c r="P435" i="3" s="1"/>
  <c r="AF435" i="3"/>
  <c r="N435" i="3" s="1"/>
  <c r="AD435" i="3"/>
  <c r="L435" i="3" s="1"/>
  <c r="AB435" i="3"/>
  <c r="AG434" i="3"/>
  <c r="O434" i="3" s="1"/>
  <c r="AE434" i="3"/>
  <c r="M434" i="3" s="1"/>
  <c r="AC434" i="3"/>
  <c r="K434" i="3" s="1"/>
  <c r="AH433" i="3"/>
  <c r="P433" i="3" s="1"/>
  <c r="AF433" i="3"/>
  <c r="N433" i="3" s="1"/>
  <c r="AD433" i="3"/>
  <c r="L433" i="3" s="1"/>
  <c r="AB433" i="3"/>
  <c r="AG432" i="3"/>
  <c r="O432" i="3" s="1"/>
  <c r="AE432" i="3"/>
  <c r="M432" i="3" s="1"/>
  <c r="AC432" i="3"/>
  <c r="K432" i="3" s="1"/>
  <c r="AH431" i="3"/>
  <c r="P431" i="3" s="1"/>
  <c r="AF431" i="3"/>
  <c r="N431" i="3" s="1"/>
  <c r="AD431" i="3"/>
  <c r="L431" i="3" s="1"/>
  <c r="AB431" i="3"/>
  <c r="AG430" i="3"/>
  <c r="O430" i="3" s="1"/>
  <c r="AE430" i="3"/>
  <c r="M430" i="3" s="1"/>
  <c r="AC430" i="3"/>
  <c r="K430" i="3" s="1"/>
  <c r="AH429" i="3"/>
  <c r="P429" i="3" s="1"/>
  <c r="AF429" i="3"/>
  <c r="N429" i="3" s="1"/>
  <c r="AD429" i="3"/>
  <c r="L429" i="3" s="1"/>
  <c r="AB429" i="3"/>
  <c r="AG428" i="3"/>
  <c r="O428" i="3" s="1"/>
  <c r="AE428" i="3"/>
  <c r="M428" i="3" s="1"/>
  <c r="AC428" i="3"/>
  <c r="K428" i="3" s="1"/>
  <c r="AH427" i="3"/>
  <c r="P427" i="3" s="1"/>
  <c r="AF427" i="3"/>
  <c r="N427" i="3" s="1"/>
  <c r="AD427" i="3"/>
  <c r="L427" i="3" s="1"/>
  <c r="AB427" i="3"/>
  <c r="AG426" i="3"/>
  <c r="O426" i="3" s="1"/>
  <c r="AE426" i="3"/>
  <c r="M426" i="3" s="1"/>
  <c r="AC426" i="3"/>
  <c r="K426" i="3" s="1"/>
  <c r="AH425" i="3"/>
  <c r="P425" i="3" s="1"/>
  <c r="AF425" i="3"/>
  <c r="N425" i="3" s="1"/>
  <c r="AD425" i="3"/>
  <c r="L425" i="3" s="1"/>
  <c r="AB425" i="3"/>
  <c r="AG424" i="3"/>
  <c r="O424" i="3" s="1"/>
  <c r="AE424" i="3"/>
  <c r="M424" i="3" s="1"/>
  <c r="AC424" i="3"/>
  <c r="K424" i="3" s="1"/>
  <c r="AH423" i="3"/>
  <c r="P423" i="3" s="1"/>
  <c r="AF423" i="3"/>
  <c r="N423" i="3" s="1"/>
  <c r="AD423" i="3"/>
  <c r="L423" i="3" s="1"/>
  <c r="AB423" i="3"/>
  <c r="AG422" i="3"/>
  <c r="O422" i="3" s="1"/>
  <c r="AE422" i="3"/>
  <c r="M422" i="3" s="1"/>
  <c r="AC422" i="3"/>
  <c r="K422" i="3" s="1"/>
  <c r="AH421" i="3"/>
  <c r="P421" i="3" s="1"/>
  <c r="AF421" i="3"/>
  <c r="N421" i="3" s="1"/>
  <c r="AD421" i="3"/>
  <c r="L421" i="3" s="1"/>
  <c r="AB421" i="3"/>
  <c r="AG420" i="3"/>
  <c r="O420" i="3" s="1"/>
  <c r="AE420" i="3"/>
  <c r="M420" i="3" s="1"/>
  <c r="AC420" i="3"/>
  <c r="K420" i="3" s="1"/>
  <c r="AH419" i="3"/>
  <c r="P419" i="3" s="1"/>
  <c r="AF419" i="3"/>
  <c r="N419" i="3" s="1"/>
  <c r="AD419" i="3"/>
  <c r="L419" i="3" s="1"/>
  <c r="AB419" i="3"/>
  <c r="AG418" i="3"/>
  <c r="O418" i="3" s="1"/>
  <c r="AE418" i="3"/>
  <c r="M418" i="3" s="1"/>
  <c r="AC418" i="3"/>
  <c r="K418" i="3" s="1"/>
  <c r="AH417" i="3"/>
  <c r="P417" i="3" s="1"/>
  <c r="AF417" i="3"/>
  <c r="N417" i="3" s="1"/>
  <c r="AD417" i="3"/>
  <c r="L417" i="3" s="1"/>
  <c r="AB417" i="3"/>
  <c r="AG416" i="3"/>
  <c r="O416" i="3" s="1"/>
  <c r="AE416" i="3"/>
  <c r="M416" i="3" s="1"/>
  <c r="AC416" i="3"/>
  <c r="K416" i="3" s="1"/>
  <c r="AH415" i="3"/>
  <c r="P415" i="3" s="1"/>
  <c r="AF415" i="3"/>
  <c r="N415" i="3" s="1"/>
  <c r="AD415" i="3"/>
  <c r="L415" i="3" s="1"/>
  <c r="AB415" i="3"/>
  <c r="AG414" i="3"/>
  <c r="O414" i="3" s="1"/>
  <c r="AE414" i="3"/>
  <c r="M414" i="3" s="1"/>
  <c r="AC414" i="3"/>
  <c r="K414" i="3" s="1"/>
  <c r="AH413" i="3"/>
  <c r="P413" i="3" s="1"/>
  <c r="AF413" i="3"/>
  <c r="N413" i="3" s="1"/>
  <c r="AD413" i="3"/>
  <c r="L413" i="3" s="1"/>
  <c r="AB413" i="3"/>
  <c r="AG412" i="3"/>
  <c r="O412" i="3" s="1"/>
  <c r="AE412" i="3"/>
  <c r="M412" i="3" s="1"/>
  <c r="AC412" i="3"/>
  <c r="K412" i="3" s="1"/>
  <c r="AH411" i="3"/>
  <c r="P411" i="3" s="1"/>
  <c r="AF411" i="3"/>
  <c r="N411" i="3" s="1"/>
  <c r="AD411" i="3"/>
  <c r="L411" i="3" s="1"/>
  <c r="AB411" i="3"/>
  <c r="AG410" i="3"/>
  <c r="O410" i="3" s="1"/>
  <c r="AE410" i="3"/>
  <c r="M410" i="3" s="1"/>
  <c r="AC410" i="3"/>
  <c r="K410" i="3" s="1"/>
  <c r="AH409" i="3"/>
  <c r="P409" i="3" s="1"/>
  <c r="AF409" i="3"/>
  <c r="N409" i="3" s="1"/>
  <c r="AD409" i="3"/>
  <c r="L409" i="3" s="1"/>
  <c r="AB409" i="3"/>
  <c r="AG408" i="3"/>
  <c r="O408" i="3" s="1"/>
  <c r="AE408" i="3"/>
  <c r="M408" i="3" s="1"/>
  <c r="AC408" i="3"/>
  <c r="K408" i="3" s="1"/>
  <c r="AH407" i="3"/>
  <c r="P407" i="3" s="1"/>
  <c r="AF407" i="3"/>
  <c r="N407" i="3" s="1"/>
  <c r="AD407" i="3"/>
  <c r="L407" i="3" s="1"/>
  <c r="AB407" i="3"/>
  <c r="AG406" i="3"/>
  <c r="O406" i="3" s="1"/>
  <c r="AE406" i="3"/>
  <c r="M406" i="3" s="1"/>
  <c r="AC406" i="3"/>
  <c r="K406" i="3" s="1"/>
  <c r="AH405" i="3"/>
  <c r="P405" i="3" s="1"/>
  <c r="AF405" i="3"/>
  <c r="N405" i="3" s="1"/>
  <c r="AD405" i="3"/>
  <c r="L405" i="3" s="1"/>
  <c r="AB405" i="3"/>
  <c r="AG404" i="3"/>
  <c r="O404" i="3" s="1"/>
  <c r="AE404" i="3"/>
  <c r="M404" i="3" s="1"/>
  <c r="AC404" i="3"/>
  <c r="K404" i="3" s="1"/>
  <c r="AH403" i="3"/>
  <c r="P403" i="3" s="1"/>
  <c r="AF403" i="3"/>
  <c r="N403" i="3" s="1"/>
  <c r="AD403" i="3"/>
  <c r="L403" i="3" s="1"/>
  <c r="AB403" i="3"/>
  <c r="AG402" i="3"/>
  <c r="O402" i="3" s="1"/>
  <c r="AE402" i="3"/>
  <c r="M402" i="3" s="1"/>
  <c r="AC402" i="3"/>
  <c r="K402" i="3" s="1"/>
  <c r="AH401" i="3"/>
  <c r="P401" i="3" s="1"/>
  <c r="AF401" i="3"/>
  <c r="N401" i="3" s="1"/>
  <c r="AD401" i="3"/>
  <c r="L401" i="3" s="1"/>
  <c r="AB401" i="3"/>
  <c r="AG400" i="3"/>
  <c r="O400" i="3" s="1"/>
  <c r="AE400" i="3"/>
  <c r="M400" i="3" s="1"/>
  <c r="AC400" i="3"/>
  <c r="K400" i="3" s="1"/>
  <c r="AH399" i="3"/>
  <c r="P399" i="3" s="1"/>
  <c r="AF399" i="3"/>
  <c r="N399" i="3" s="1"/>
  <c r="AD399" i="3"/>
  <c r="L399" i="3" s="1"/>
  <c r="AB399" i="3"/>
  <c r="AG398" i="3"/>
  <c r="O398" i="3" s="1"/>
  <c r="AE398" i="3"/>
  <c r="M398" i="3" s="1"/>
  <c r="AC398" i="3"/>
  <c r="K398" i="3" s="1"/>
  <c r="AH397" i="3"/>
  <c r="P397" i="3" s="1"/>
  <c r="AF397" i="3"/>
  <c r="N397" i="3" s="1"/>
  <c r="AD397" i="3"/>
  <c r="L397" i="3" s="1"/>
  <c r="AB397" i="3"/>
  <c r="AG396" i="3"/>
  <c r="O396" i="3" s="1"/>
  <c r="AE396" i="3"/>
  <c r="M396" i="3" s="1"/>
  <c r="AC396" i="3"/>
  <c r="K396" i="3" s="1"/>
  <c r="AH395" i="3"/>
  <c r="P395" i="3" s="1"/>
  <c r="AF395" i="3"/>
  <c r="N395" i="3" s="1"/>
  <c r="AD395" i="3"/>
  <c r="L395" i="3" s="1"/>
  <c r="AB395" i="3"/>
  <c r="AG394" i="3"/>
  <c r="O394" i="3" s="1"/>
  <c r="AE394" i="3"/>
  <c r="M394" i="3" s="1"/>
  <c r="AC394" i="3"/>
  <c r="K394" i="3" s="1"/>
  <c r="AH393" i="3"/>
  <c r="P393" i="3" s="1"/>
  <c r="AF393" i="3"/>
  <c r="N393" i="3" s="1"/>
  <c r="AD393" i="3"/>
  <c r="L393" i="3" s="1"/>
  <c r="AB393" i="3"/>
  <c r="AG392" i="3"/>
  <c r="O392" i="3" s="1"/>
  <c r="AE392" i="3"/>
  <c r="M392" i="3" s="1"/>
  <c r="AC392" i="3"/>
  <c r="K392" i="3" s="1"/>
  <c r="AH391" i="3"/>
  <c r="P391" i="3" s="1"/>
  <c r="AF391" i="3"/>
  <c r="N391" i="3" s="1"/>
  <c r="AD391" i="3"/>
  <c r="L391" i="3" s="1"/>
  <c r="AB391" i="3"/>
  <c r="AG390" i="3"/>
  <c r="O390" i="3" s="1"/>
  <c r="AE390" i="3"/>
  <c r="M390" i="3" s="1"/>
  <c r="AC390" i="3"/>
  <c r="K390" i="3" s="1"/>
  <c r="AH389" i="3"/>
  <c r="P389" i="3" s="1"/>
  <c r="AF389" i="3"/>
  <c r="N389" i="3" s="1"/>
  <c r="AD389" i="3"/>
  <c r="L389" i="3" s="1"/>
  <c r="AB389" i="3"/>
  <c r="AG388" i="3"/>
  <c r="O388" i="3" s="1"/>
  <c r="AE388" i="3"/>
  <c r="M388" i="3" s="1"/>
  <c r="AC388" i="3"/>
  <c r="K388" i="3" s="1"/>
  <c r="AH387" i="3"/>
  <c r="P387" i="3" s="1"/>
  <c r="AF387" i="3"/>
  <c r="N387" i="3" s="1"/>
  <c r="AD387" i="3"/>
  <c r="L387" i="3" s="1"/>
  <c r="AB387" i="3"/>
  <c r="AG386" i="3"/>
  <c r="O386" i="3" s="1"/>
  <c r="AE386" i="3"/>
  <c r="M386" i="3" s="1"/>
  <c r="AC386" i="3"/>
  <c r="K386" i="3" s="1"/>
  <c r="AH385" i="3"/>
  <c r="P385" i="3" s="1"/>
  <c r="AF385" i="3"/>
  <c r="N385" i="3" s="1"/>
  <c r="AD385" i="3"/>
  <c r="L385" i="3" s="1"/>
  <c r="AB385" i="3"/>
  <c r="AH383" i="3"/>
  <c r="P383" i="3" s="1"/>
  <c r="AF383" i="3"/>
  <c r="N383" i="3" s="1"/>
  <c r="AD383" i="3"/>
  <c r="L383" i="3" s="1"/>
  <c r="AH382" i="3"/>
  <c r="P382" i="3" s="1"/>
  <c r="AF382" i="3"/>
  <c r="N382" i="3" s="1"/>
  <c r="AD382" i="3"/>
  <c r="L382" i="3" s="1"/>
  <c r="AB382" i="3"/>
  <c r="AG381" i="3"/>
  <c r="O381" i="3" s="1"/>
  <c r="AE381" i="3"/>
  <c r="M381" i="3" s="1"/>
  <c r="AC381" i="3"/>
  <c r="K381" i="3" s="1"/>
  <c r="AH380" i="3"/>
  <c r="P380" i="3" s="1"/>
  <c r="AF380" i="3"/>
  <c r="N380" i="3" s="1"/>
  <c r="AD380" i="3"/>
  <c r="L380" i="3" s="1"/>
  <c r="AB380" i="3"/>
  <c r="AG379" i="3"/>
  <c r="O379" i="3" s="1"/>
  <c r="AE379" i="3"/>
  <c r="M379" i="3" s="1"/>
  <c r="AC379" i="3"/>
  <c r="K379" i="3" s="1"/>
  <c r="AH378" i="3"/>
  <c r="P378" i="3" s="1"/>
  <c r="AF378" i="3"/>
  <c r="N378" i="3" s="1"/>
  <c r="AD378" i="3"/>
  <c r="L378" i="3" s="1"/>
  <c r="AB378" i="3"/>
  <c r="AG377" i="3"/>
  <c r="O377" i="3" s="1"/>
  <c r="AE377" i="3"/>
  <c r="M377" i="3" s="1"/>
  <c r="AC377" i="3"/>
  <c r="K377" i="3" s="1"/>
  <c r="AH376" i="3"/>
  <c r="P376" i="3" s="1"/>
  <c r="AF376" i="3"/>
  <c r="N376" i="3" s="1"/>
  <c r="AD376" i="3"/>
  <c r="L376" i="3" s="1"/>
  <c r="AB376" i="3"/>
  <c r="AG375" i="3"/>
  <c r="O375" i="3" s="1"/>
  <c r="AE375" i="3"/>
  <c r="M375" i="3" s="1"/>
  <c r="AC375" i="3"/>
  <c r="K375" i="3" s="1"/>
  <c r="AH374" i="3"/>
  <c r="P374" i="3" s="1"/>
  <c r="AF374" i="3"/>
  <c r="N374" i="3" s="1"/>
  <c r="AD374" i="3"/>
  <c r="L374" i="3" s="1"/>
  <c r="AB374" i="3"/>
  <c r="AG373" i="3"/>
  <c r="O373" i="3" s="1"/>
  <c r="AE373" i="3"/>
  <c r="M373" i="3" s="1"/>
  <c r="AC373" i="3"/>
  <c r="K373" i="3" s="1"/>
  <c r="AH372" i="3"/>
  <c r="P372" i="3" s="1"/>
  <c r="AF372" i="3"/>
  <c r="N372" i="3" s="1"/>
  <c r="AD372" i="3"/>
  <c r="L372" i="3" s="1"/>
  <c r="AB372" i="3"/>
  <c r="AG371" i="3"/>
  <c r="O371" i="3" s="1"/>
  <c r="AE371" i="3"/>
  <c r="M371" i="3" s="1"/>
  <c r="AC371" i="3"/>
  <c r="K371" i="3" s="1"/>
  <c r="AH370" i="3"/>
  <c r="P370" i="3" s="1"/>
  <c r="AF370" i="3"/>
  <c r="N370" i="3" s="1"/>
  <c r="AD370" i="3"/>
  <c r="L370" i="3" s="1"/>
  <c r="AB370" i="3"/>
  <c r="AG369" i="3"/>
  <c r="O369" i="3" s="1"/>
  <c r="AE369" i="3"/>
  <c r="M369" i="3" s="1"/>
  <c r="AC369" i="3"/>
  <c r="K369" i="3" s="1"/>
  <c r="AH368" i="3"/>
  <c r="P368" i="3" s="1"/>
  <c r="AF368" i="3"/>
  <c r="N368" i="3" s="1"/>
  <c r="AD368" i="3"/>
  <c r="L368" i="3" s="1"/>
  <c r="AB368" i="3"/>
  <c r="AG367" i="3"/>
  <c r="O367" i="3" s="1"/>
  <c r="AE367" i="3"/>
  <c r="M367" i="3" s="1"/>
  <c r="AC367" i="3"/>
  <c r="K367" i="3" s="1"/>
  <c r="AH366" i="3"/>
  <c r="P366" i="3" s="1"/>
  <c r="AF366" i="3"/>
  <c r="N366" i="3" s="1"/>
  <c r="AD366" i="3"/>
  <c r="L366" i="3" s="1"/>
  <c r="AB366" i="3"/>
  <c r="AG365" i="3"/>
  <c r="O365" i="3" s="1"/>
  <c r="AE365" i="3"/>
  <c r="M365" i="3" s="1"/>
  <c r="AC365" i="3"/>
  <c r="K365" i="3" s="1"/>
  <c r="AH364" i="3"/>
  <c r="P364" i="3" s="1"/>
  <c r="AF364" i="3"/>
  <c r="N364" i="3" s="1"/>
  <c r="AD364" i="3"/>
  <c r="L364" i="3" s="1"/>
  <c r="AB364" i="3"/>
  <c r="AG363" i="3"/>
  <c r="O363" i="3" s="1"/>
  <c r="AE363" i="3"/>
  <c r="M363" i="3" s="1"/>
  <c r="AC363" i="3"/>
  <c r="K363" i="3" s="1"/>
  <c r="AH362" i="3"/>
  <c r="P362" i="3" s="1"/>
  <c r="AF362" i="3"/>
  <c r="N362" i="3" s="1"/>
  <c r="AD362" i="3"/>
  <c r="L362" i="3" s="1"/>
  <c r="AB362" i="3"/>
  <c r="AG361" i="3"/>
  <c r="O361" i="3" s="1"/>
  <c r="AE361" i="3"/>
  <c r="M361" i="3" s="1"/>
  <c r="AC361" i="3"/>
  <c r="K361" i="3" s="1"/>
  <c r="AH360" i="3"/>
  <c r="P360" i="3" s="1"/>
  <c r="AF360" i="3"/>
  <c r="N360" i="3" s="1"/>
  <c r="AD360" i="3"/>
  <c r="L360" i="3" s="1"/>
  <c r="AB360" i="3"/>
  <c r="AG359" i="3"/>
  <c r="O359" i="3" s="1"/>
  <c r="AE359" i="3"/>
  <c r="M359" i="3" s="1"/>
  <c r="AC359" i="3"/>
  <c r="K359" i="3" s="1"/>
  <c r="AH358" i="3"/>
  <c r="P358" i="3" s="1"/>
  <c r="AF358" i="3"/>
  <c r="N358" i="3" s="1"/>
  <c r="AD358" i="3"/>
  <c r="L358" i="3" s="1"/>
  <c r="AB358" i="3"/>
  <c r="AG357" i="3"/>
  <c r="O357" i="3" s="1"/>
  <c r="AE357" i="3"/>
  <c r="M357" i="3" s="1"/>
  <c r="AC357" i="3"/>
  <c r="K357" i="3" s="1"/>
  <c r="AH356" i="3"/>
  <c r="P356" i="3" s="1"/>
  <c r="AF356" i="3"/>
  <c r="N356" i="3" s="1"/>
  <c r="AD356" i="3"/>
  <c r="L356" i="3" s="1"/>
  <c r="AB356" i="3"/>
  <c r="AG355" i="3"/>
  <c r="O355" i="3" s="1"/>
  <c r="AE355" i="3"/>
  <c r="M355" i="3" s="1"/>
  <c r="AC355" i="3"/>
  <c r="K355" i="3" s="1"/>
  <c r="AH354" i="3"/>
  <c r="P354" i="3" s="1"/>
  <c r="AF354" i="3"/>
  <c r="N354" i="3" s="1"/>
  <c r="AD354" i="3"/>
  <c r="L354" i="3" s="1"/>
  <c r="AB354" i="3"/>
  <c r="AG353" i="3"/>
  <c r="O353" i="3" s="1"/>
  <c r="AE353" i="3"/>
  <c r="M353" i="3" s="1"/>
  <c r="AC353" i="3"/>
  <c r="K353" i="3" s="1"/>
  <c r="AH352" i="3"/>
  <c r="P352" i="3" s="1"/>
  <c r="AF352" i="3"/>
  <c r="N352" i="3" s="1"/>
  <c r="AD352" i="3"/>
  <c r="L352" i="3" s="1"/>
  <c r="AB352" i="3"/>
  <c r="AG351" i="3"/>
  <c r="O351" i="3" s="1"/>
  <c r="AE351" i="3"/>
  <c r="M351" i="3" s="1"/>
  <c r="AC351" i="3"/>
  <c r="K351" i="3" s="1"/>
  <c r="AH350" i="3"/>
  <c r="P350" i="3" s="1"/>
  <c r="AF350" i="3"/>
  <c r="N350" i="3" s="1"/>
  <c r="AD350" i="3"/>
  <c r="L350" i="3" s="1"/>
  <c r="AB350" i="3"/>
  <c r="AG349" i="3"/>
  <c r="O349" i="3" s="1"/>
  <c r="AE349" i="3"/>
  <c r="M349" i="3" s="1"/>
  <c r="AC349" i="3"/>
  <c r="K349" i="3" s="1"/>
  <c r="AH348" i="3"/>
  <c r="P348" i="3" s="1"/>
  <c r="AF348" i="3"/>
  <c r="N348" i="3" s="1"/>
  <c r="AD348" i="3"/>
  <c r="L348" i="3" s="1"/>
  <c r="AB348" i="3"/>
  <c r="AG347" i="3"/>
  <c r="O347" i="3" s="1"/>
  <c r="AE347" i="3"/>
  <c r="M347" i="3" s="1"/>
  <c r="AC347" i="3"/>
  <c r="K347" i="3" s="1"/>
  <c r="AH346" i="3"/>
  <c r="P346" i="3" s="1"/>
  <c r="AF346" i="3"/>
  <c r="N346" i="3" s="1"/>
  <c r="AD346" i="3"/>
  <c r="L346" i="3" s="1"/>
  <c r="AB346" i="3"/>
  <c r="AG345" i="3"/>
  <c r="O345" i="3" s="1"/>
  <c r="AE345" i="3"/>
  <c r="M345" i="3" s="1"/>
  <c r="AC345" i="3"/>
  <c r="K345" i="3" s="1"/>
  <c r="AH344" i="3"/>
  <c r="P344" i="3" s="1"/>
  <c r="AF344" i="3"/>
  <c r="N344" i="3" s="1"/>
  <c r="AD344" i="3"/>
  <c r="L344" i="3" s="1"/>
  <c r="AB344" i="3"/>
  <c r="AG343" i="3"/>
  <c r="O343" i="3" s="1"/>
  <c r="AE343" i="3"/>
  <c r="M343" i="3" s="1"/>
  <c r="AC343" i="3"/>
  <c r="K343" i="3" s="1"/>
  <c r="AH342" i="3"/>
  <c r="P342" i="3" s="1"/>
  <c r="AF342" i="3"/>
  <c r="N342" i="3" s="1"/>
  <c r="AD342" i="3"/>
  <c r="L342" i="3" s="1"/>
  <c r="AB342" i="3"/>
  <c r="AG341" i="3"/>
  <c r="O341" i="3" s="1"/>
  <c r="AE341" i="3"/>
  <c r="M341" i="3" s="1"/>
  <c r="AC341" i="3"/>
  <c r="K341" i="3" s="1"/>
  <c r="AH340" i="3"/>
  <c r="P340" i="3" s="1"/>
  <c r="AF340" i="3"/>
  <c r="N340" i="3" s="1"/>
  <c r="AD340" i="3"/>
  <c r="L340" i="3" s="1"/>
  <c r="AB340" i="3"/>
  <c r="AG339" i="3"/>
  <c r="O339" i="3" s="1"/>
  <c r="AE339" i="3"/>
  <c r="M339" i="3" s="1"/>
  <c r="AC339" i="3"/>
  <c r="K339" i="3" s="1"/>
  <c r="AH338" i="3"/>
  <c r="P338" i="3" s="1"/>
  <c r="AF338" i="3"/>
  <c r="N338" i="3" s="1"/>
  <c r="AD338" i="3"/>
  <c r="L338" i="3" s="1"/>
  <c r="AB338" i="3"/>
  <c r="AG337" i="3"/>
  <c r="O337" i="3" s="1"/>
  <c r="AE337" i="3"/>
  <c r="M337" i="3" s="1"/>
  <c r="AC337" i="3"/>
  <c r="K337" i="3" s="1"/>
  <c r="AH336" i="3"/>
  <c r="P336" i="3" s="1"/>
  <c r="AF336" i="3"/>
  <c r="N336" i="3" s="1"/>
  <c r="AD336" i="3"/>
  <c r="L336" i="3" s="1"/>
  <c r="AB336" i="3"/>
  <c r="AG335" i="3"/>
  <c r="O335" i="3" s="1"/>
  <c r="AE335" i="3"/>
  <c r="M335" i="3" s="1"/>
  <c r="AC335" i="3"/>
  <c r="K335" i="3" s="1"/>
  <c r="AH334" i="3"/>
  <c r="P334" i="3" s="1"/>
  <c r="AF334" i="3"/>
  <c r="N334" i="3" s="1"/>
  <c r="AD334" i="3"/>
  <c r="L334" i="3" s="1"/>
  <c r="AB334" i="3"/>
  <c r="AG333" i="3"/>
  <c r="O333" i="3" s="1"/>
  <c r="AE333" i="3"/>
  <c r="M333" i="3" s="1"/>
  <c r="AC333" i="3"/>
  <c r="K333" i="3" s="1"/>
  <c r="AH332" i="3"/>
  <c r="P332" i="3" s="1"/>
  <c r="AF332" i="3"/>
  <c r="N332" i="3" s="1"/>
  <c r="AD332" i="3"/>
  <c r="L332" i="3" s="1"/>
  <c r="AB332" i="3"/>
  <c r="AG331" i="3"/>
  <c r="O331" i="3" s="1"/>
  <c r="AE331" i="3"/>
  <c r="M331" i="3" s="1"/>
  <c r="AC331" i="3"/>
  <c r="K331" i="3" s="1"/>
  <c r="AH330" i="3"/>
  <c r="P330" i="3" s="1"/>
  <c r="AF330" i="3"/>
  <c r="N330" i="3" s="1"/>
  <c r="AD330" i="3"/>
  <c r="L330" i="3" s="1"/>
  <c r="AB330" i="3"/>
  <c r="AG329" i="3"/>
  <c r="O329" i="3" s="1"/>
  <c r="AE329" i="3"/>
  <c r="M329" i="3" s="1"/>
  <c r="AC329" i="3"/>
  <c r="K329" i="3" s="1"/>
  <c r="AH328" i="3"/>
  <c r="P328" i="3" s="1"/>
  <c r="AF328" i="3"/>
  <c r="N328" i="3" s="1"/>
  <c r="AD328" i="3"/>
  <c r="L328" i="3" s="1"/>
  <c r="AB328" i="3"/>
  <c r="AG327" i="3"/>
  <c r="O327" i="3" s="1"/>
  <c r="AE327" i="3"/>
  <c r="M327" i="3" s="1"/>
  <c r="AC327" i="3"/>
  <c r="K327" i="3" s="1"/>
  <c r="AH326" i="3"/>
  <c r="P326" i="3" s="1"/>
  <c r="AF326" i="3"/>
  <c r="N326" i="3" s="1"/>
  <c r="AD326" i="3"/>
  <c r="L326" i="3" s="1"/>
  <c r="AB326" i="3"/>
  <c r="AG325" i="3"/>
  <c r="O325" i="3" s="1"/>
  <c r="AE325" i="3"/>
  <c r="M325" i="3" s="1"/>
  <c r="AC325" i="3"/>
  <c r="K325" i="3" s="1"/>
  <c r="AH324" i="3"/>
  <c r="P324" i="3" s="1"/>
  <c r="AF324" i="3"/>
  <c r="N324" i="3" s="1"/>
  <c r="AD324" i="3"/>
  <c r="L324" i="3" s="1"/>
  <c r="AB324" i="3"/>
  <c r="AG323" i="3"/>
  <c r="O323" i="3" s="1"/>
  <c r="AE323" i="3"/>
  <c r="M323" i="3" s="1"/>
  <c r="AC323" i="3"/>
  <c r="K323" i="3" s="1"/>
  <c r="AH322" i="3"/>
  <c r="P322" i="3" s="1"/>
  <c r="AF322" i="3"/>
  <c r="N322" i="3" s="1"/>
  <c r="AD322" i="3"/>
  <c r="L322" i="3" s="1"/>
  <c r="AB322" i="3"/>
  <c r="AG321" i="3"/>
  <c r="O321" i="3" s="1"/>
  <c r="AE321" i="3"/>
  <c r="M321" i="3" s="1"/>
  <c r="AC321" i="3"/>
  <c r="K321" i="3" s="1"/>
  <c r="AH320" i="3"/>
  <c r="P320" i="3" s="1"/>
  <c r="AF320" i="3"/>
  <c r="N320" i="3" s="1"/>
  <c r="AD320" i="3"/>
  <c r="L320" i="3" s="1"/>
  <c r="AB320" i="3"/>
  <c r="AG319" i="3"/>
  <c r="O319" i="3" s="1"/>
  <c r="AE319" i="3"/>
  <c r="M319" i="3" s="1"/>
  <c r="AC319" i="3"/>
  <c r="K319" i="3" s="1"/>
  <c r="AH318" i="3"/>
  <c r="P318" i="3" s="1"/>
  <c r="AF318" i="3"/>
  <c r="N318" i="3" s="1"/>
  <c r="AD318" i="3"/>
  <c r="L318" i="3" s="1"/>
  <c r="AB318" i="3"/>
  <c r="AB383" i="3"/>
  <c r="AG382" i="3"/>
  <c r="O382" i="3" s="1"/>
  <c r="AE382" i="3"/>
  <c r="M382" i="3" s="1"/>
  <c r="AC382" i="3"/>
  <c r="K382" i="3" s="1"/>
  <c r="AH381" i="3"/>
  <c r="P381" i="3" s="1"/>
  <c r="AF381" i="3"/>
  <c r="N381" i="3" s="1"/>
  <c r="AD381" i="3"/>
  <c r="L381" i="3" s="1"/>
  <c r="AB381" i="3"/>
  <c r="AG380" i="3"/>
  <c r="O380" i="3" s="1"/>
  <c r="AE380" i="3"/>
  <c r="M380" i="3" s="1"/>
  <c r="AC380" i="3"/>
  <c r="K380" i="3" s="1"/>
  <c r="AH379" i="3"/>
  <c r="P379" i="3" s="1"/>
  <c r="AF379" i="3"/>
  <c r="N379" i="3" s="1"/>
  <c r="AD379" i="3"/>
  <c r="L379" i="3" s="1"/>
  <c r="AB379" i="3"/>
  <c r="AG378" i="3"/>
  <c r="O378" i="3" s="1"/>
  <c r="AE378" i="3"/>
  <c r="M378" i="3" s="1"/>
  <c r="AC378" i="3"/>
  <c r="K378" i="3" s="1"/>
  <c r="AH377" i="3"/>
  <c r="P377" i="3" s="1"/>
  <c r="AF377" i="3"/>
  <c r="N377" i="3" s="1"/>
  <c r="AD377" i="3"/>
  <c r="L377" i="3" s="1"/>
  <c r="AB377" i="3"/>
  <c r="AG376" i="3"/>
  <c r="O376" i="3" s="1"/>
  <c r="AE376" i="3"/>
  <c r="M376" i="3" s="1"/>
  <c r="AC376" i="3"/>
  <c r="K376" i="3" s="1"/>
  <c r="AH375" i="3"/>
  <c r="P375" i="3" s="1"/>
  <c r="AF375" i="3"/>
  <c r="N375" i="3" s="1"/>
  <c r="AD375" i="3"/>
  <c r="L375" i="3" s="1"/>
  <c r="AB375" i="3"/>
  <c r="AG374" i="3"/>
  <c r="O374" i="3" s="1"/>
  <c r="AE374" i="3"/>
  <c r="M374" i="3" s="1"/>
  <c r="AC374" i="3"/>
  <c r="K374" i="3" s="1"/>
  <c r="AH373" i="3"/>
  <c r="P373" i="3" s="1"/>
  <c r="AF373" i="3"/>
  <c r="N373" i="3" s="1"/>
  <c r="AD373" i="3"/>
  <c r="L373" i="3" s="1"/>
  <c r="AB373" i="3"/>
  <c r="AG372" i="3"/>
  <c r="O372" i="3" s="1"/>
  <c r="AE372" i="3"/>
  <c r="M372" i="3" s="1"/>
  <c r="AC372" i="3"/>
  <c r="K372" i="3" s="1"/>
  <c r="AH371" i="3"/>
  <c r="P371" i="3" s="1"/>
  <c r="AF371" i="3"/>
  <c r="N371" i="3" s="1"/>
  <c r="AD371" i="3"/>
  <c r="L371" i="3" s="1"/>
  <c r="AB371" i="3"/>
  <c r="AG370" i="3"/>
  <c r="O370" i="3" s="1"/>
  <c r="AE370" i="3"/>
  <c r="M370" i="3" s="1"/>
  <c r="AC370" i="3"/>
  <c r="K370" i="3" s="1"/>
  <c r="AH369" i="3"/>
  <c r="P369" i="3" s="1"/>
  <c r="AF369" i="3"/>
  <c r="N369" i="3" s="1"/>
  <c r="AD369" i="3"/>
  <c r="L369" i="3" s="1"/>
  <c r="AB369" i="3"/>
  <c r="AG368" i="3"/>
  <c r="O368" i="3" s="1"/>
  <c r="AE368" i="3"/>
  <c r="M368" i="3" s="1"/>
  <c r="AC368" i="3"/>
  <c r="K368" i="3" s="1"/>
  <c r="AH367" i="3"/>
  <c r="P367" i="3" s="1"/>
  <c r="AF367" i="3"/>
  <c r="N367" i="3" s="1"/>
  <c r="AD367" i="3"/>
  <c r="L367" i="3" s="1"/>
  <c r="AB367" i="3"/>
  <c r="AG366" i="3"/>
  <c r="O366" i="3" s="1"/>
  <c r="AE366" i="3"/>
  <c r="M366" i="3" s="1"/>
  <c r="AC366" i="3"/>
  <c r="K366" i="3" s="1"/>
  <c r="AH365" i="3"/>
  <c r="P365" i="3" s="1"/>
  <c r="AF365" i="3"/>
  <c r="N365" i="3" s="1"/>
  <c r="AD365" i="3"/>
  <c r="L365" i="3" s="1"/>
  <c r="AB365" i="3"/>
  <c r="AG364" i="3"/>
  <c r="O364" i="3" s="1"/>
  <c r="AE364" i="3"/>
  <c r="M364" i="3" s="1"/>
  <c r="AC364" i="3"/>
  <c r="K364" i="3" s="1"/>
  <c r="AH363" i="3"/>
  <c r="P363" i="3" s="1"/>
  <c r="AF363" i="3"/>
  <c r="N363" i="3" s="1"/>
  <c r="AD363" i="3"/>
  <c r="L363" i="3" s="1"/>
  <c r="AB363" i="3"/>
  <c r="AG362" i="3"/>
  <c r="O362" i="3" s="1"/>
  <c r="AE362" i="3"/>
  <c r="M362" i="3" s="1"/>
  <c r="AC362" i="3"/>
  <c r="K362" i="3" s="1"/>
  <c r="AH361" i="3"/>
  <c r="P361" i="3" s="1"/>
  <c r="AF361" i="3"/>
  <c r="N361" i="3" s="1"/>
  <c r="AD361" i="3"/>
  <c r="L361" i="3" s="1"/>
  <c r="AB361" i="3"/>
  <c r="AG360" i="3"/>
  <c r="O360" i="3" s="1"/>
  <c r="AE360" i="3"/>
  <c r="M360" i="3" s="1"/>
  <c r="AC360" i="3"/>
  <c r="K360" i="3" s="1"/>
  <c r="AH359" i="3"/>
  <c r="P359" i="3" s="1"/>
  <c r="AF359" i="3"/>
  <c r="N359" i="3" s="1"/>
  <c r="AD359" i="3"/>
  <c r="L359" i="3" s="1"/>
  <c r="AB359" i="3"/>
  <c r="AG358" i="3"/>
  <c r="O358" i="3" s="1"/>
  <c r="AE358" i="3"/>
  <c r="M358" i="3" s="1"/>
  <c r="AC358" i="3"/>
  <c r="K358" i="3" s="1"/>
  <c r="AH357" i="3"/>
  <c r="P357" i="3" s="1"/>
  <c r="AF357" i="3"/>
  <c r="N357" i="3" s="1"/>
  <c r="AD357" i="3"/>
  <c r="L357" i="3" s="1"/>
  <c r="AB357" i="3"/>
  <c r="AG356" i="3"/>
  <c r="O356" i="3" s="1"/>
  <c r="AE356" i="3"/>
  <c r="M356" i="3" s="1"/>
  <c r="AC356" i="3"/>
  <c r="K356" i="3" s="1"/>
  <c r="AH355" i="3"/>
  <c r="P355" i="3" s="1"/>
  <c r="AF355" i="3"/>
  <c r="N355" i="3" s="1"/>
  <c r="AD355" i="3"/>
  <c r="L355" i="3" s="1"/>
  <c r="AB355" i="3"/>
  <c r="AG354" i="3"/>
  <c r="O354" i="3" s="1"/>
  <c r="AE354" i="3"/>
  <c r="M354" i="3" s="1"/>
  <c r="AC354" i="3"/>
  <c r="K354" i="3" s="1"/>
  <c r="AH353" i="3"/>
  <c r="P353" i="3" s="1"/>
  <c r="AF353" i="3"/>
  <c r="N353" i="3" s="1"/>
  <c r="AD353" i="3"/>
  <c r="L353" i="3" s="1"/>
  <c r="AB353" i="3"/>
  <c r="AG352" i="3"/>
  <c r="O352" i="3" s="1"/>
  <c r="AE352" i="3"/>
  <c r="M352" i="3" s="1"/>
  <c r="AC352" i="3"/>
  <c r="K352" i="3" s="1"/>
  <c r="AH351" i="3"/>
  <c r="P351" i="3" s="1"/>
  <c r="AF351" i="3"/>
  <c r="N351" i="3" s="1"/>
  <c r="AD351" i="3"/>
  <c r="L351" i="3" s="1"/>
  <c r="AB351" i="3"/>
  <c r="AG350" i="3"/>
  <c r="O350" i="3" s="1"/>
  <c r="AE350" i="3"/>
  <c r="M350" i="3" s="1"/>
  <c r="AC350" i="3"/>
  <c r="K350" i="3" s="1"/>
  <c r="AH349" i="3"/>
  <c r="P349" i="3" s="1"/>
  <c r="AF349" i="3"/>
  <c r="N349" i="3" s="1"/>
  <c r="AD349" i="3"/>
  <c r="L349" i="3" s="1"/>
  <c r="AB349" i="3"/>
  <c r="AG348" i="3"/>
  <c r="O348" i="3" s="1"/>
  <c r="AE348" i="3"/>
  <c r="M348" i="3" s="1"/>
  <c r="AC348" i="3"/>
  <c r="K348" i="3" s="1"/>
  <c r="AH347" i="3"/>
  <c r="P347" i="3" s="1"/>
  <c r="AF347" i="3"/>
  <c r="N347" i="3" s="1"/>
  <c r="AD347" i="3"/>
  <c r="L347" i="3" s="1"/>
  <c r="AB347" i="3"/>
  <c r="AG346" i="3"/>
  <c r="O346" i="3" s="1"/>
  <c r="AE346" i="3"/>
  <c r="M346" i="3" s="1"/>
  <c r="AC346" i="3"/>
  <c r="K346" i="3" s="1"/>
  <c r="AH345" i="3"/>
  <c r="P345" i="3" s="1"/>
  <c r="AF345" i="3"/>
  <c r="N345" i="3" s="1"/>
  <c r="AD345" i="3"/>
  <c r="L345" i="3" s="1"/>
  <c r="AB345" i="3"/>
  <c r="AG344" i="3"/>
  <c r="O344" i="3" s="1"/>
  <c r="AE344" i="3"/>
  <c r="M344" i="3" s="1"/>
  <c r="AC344" i="3"/>
  <c r="K344" i="3" s="1"/>
  <c r="AH343" i="3"/>
  <c r="P343" i="3" s="1"/>
  <c r="AF343" i="3"/>
  <c r="N343" i="3" s="1"/>
  <c r="AD343" i="3"/>
  <c r="L343" i="3" s="1"/>
  <c r="AB343" i="3"/>
  <c r="AG342" i="3"/>
  <c r="O342" i="3" s="1"/>
  <c r="AE342" i="3"/>
  <c r="M342" i="3" s="1"/>
  <c r="AC342" i="3"/>
  <c r="K342" i="3" s="1"/>
  <c r="AH341" i="3"/>
  <c r="P341" i="3" s="1"/>
  <c r="AF341" i="3"/>
  <c r="N341" i="3" s="1"/>
  <c r="AD341" i="3"/>
  <c r="L341" i="3" s="1"/>
  <c r="AB341" i="3"/>
  <c r="AG340" i="3"/>
  <c r="O340" i="3" s="1"/>
  <c r="AE340" i="3"/>
  <c r="M340" i="3" s="1"/>
  <c r="AC340" i="3"/>
  <c r="K340" i="3" s="1"/>
  <c r="AH339" i="3"/>
  <c r="P339" i="3" s="1"/>
  <c r="AF339" i="3"/>
  <c r="N339" i="3" s="1"/>
  <c r="AD339" i="3"/>
  <c r="L339" i="3" s="1"/>
  <c r="AB339" i="3"/>
  <c r="AG338" i="3"/>
  <c r="O338" i="3" s="1"/>
  <c r="AE338" i="3"/>
  <c r="M338" i="3" s="1"/>
  <c r="AC338" i="3"/>
  <c r="K338" i="3" s="1"/>
  <c r="AH337" i="3"/>
  <c r="P337" i="3" s="1"/>
  <c r="AF337" i="3"/>
  <c r="N337" i="3" s="1"/>
  <c r="AD337" i="3"/>
  <c r="L337" i="3" s="1"/>
  <c r="AB337" i="3"/>
  <c r="AG336" i="3"/>
  <c r="O336" i="3" s="1"/>
  <c r="AE336" i="3"/>
  <c r="M336" i="3" s="1"/>
  <c r="AC336" i="3"/>
  <c r="K336" i="3" s="1"/>
  <c r="AH335" i="3"/>
  <c r="P335" i="3" s="1"/>
  <c r="AF335" i="3"/>
  <c r="N335" i="3" s="1"/>
  <c r="AD335" i="3"/>
  <c r="L335" i="3" s="1"/>
  <c r="AB335" i="3"/>
  <c r="AG334" i="3"/>
  <c r="O334" i="3" s="1"/>
  <c r="AE334" i="3"/>
  <c r="M334" i="3" s="1"/>
  <c r="AC334" i="3"/>
  <c r="K334" i="3" s="1"/>
  <c r="AH333" i="3"/>
  <c r="P333" i="3" s="1"/>
  <c r="AF333" i="3"/>
  <c r="N333" i="3" s="1"/>
  <c r="AD333" i="3"/>
  <c r="L333" i="3" s="1"/>
  <c r="AB333" i="3"/>
  <c r="AG332" i="3"/>
  <c r="O332" i="3" s="1"/>
  <c r="AE332" i="3"/>
  <c r="M332" i="3" s="1"/>
  <c r="AC332" i="3"/>
  <c r="K332" i="3" s="1"/>
  <c r="AH331" i="3"/>
  <c r="P331" i="3" s="1"/>
  <c r="AF331" i="3"/>
  <c r="N331" i="3" s="1"/>
  <c r="AD331" i="3"/>
  <c r="L331" i="3" s="1"/>
  <c r="AB331" i="3"/>
  <c r="AG330" i="3"/>
  <c r="O330" i="3" s="1"/>
  <c r="AE330" i="3"/>
  <c r="M330" i="3" s="1"/>
  <c r="AC330" i="3"/>
  <c r="K330" i="3" s="1"/>
  <c r="AH329" i="3"/>
  <c r="P329" i="3" s="1"/>
  <c r="AF329" i="3"/>
  <c r="N329" i="3" s="1"/>
  <c r="AD329" i="3"/>
  <c r="L329" i="3" s="1"/>
  <c r="AB329" i="3"/>
  <c r="AG328" i="3"/>
  <c r="O328" i="3" s="1"/>
  <c r="AE328" i="3"/>
  <c r="M328" i="3" s="1"/>
  <c r="AC328" i="3"/>
  <c r="K328" i="3" s="1"/>
  <c r="AH327" i="3"/>
  <c r="P327" i="3" s="1"/>
  <c r="AF327" i="3"/>
  <c r="N327" i="3" s="1"/>
  <c r="AD327" i="3"/>
  <c r="L327" i="3" s="1"/>
  <c r="AB327" i="3"/>
  <c r="AG326" i="3"/>
  <c r="O326" i="3" s="1"/>
  <c r="AE326" i="3"/>
  <c r="M326" i="3" s="1"/>
  <c r="AC326" i="3"/>
  <c r="K326" i="3" s="1"/>
  <c r="AH325" i="3"/>
  <c r="P325" i="3" s="1"/>
  <c r="AF325" i="3"/>
  <c r="N325" i="3" s="1"/>
  <c r="AD325" i="3"/>
  <c r="L325" i="3" s="1"/>
  <c r="AB325" i="3"/>
  <c r="AG324" i="3"/>
  <c r="O324" i="3" s="1"/>
  <c r="AE324" i="3"/>
  <c r="M324" i="3" s="1"/>
  <c r="AC324" i="3"/>
  <c r="K324" i="3" s="1"/>
  <c r="AH323" i="3"/>
  <c r="P323" i="3" s="1"/>
  <c r="AF323" i="3"/>
  <c r="N323" i="3" s="1"/>
  <c r="AD323" i="3"/>
  <c r="L323" i="3" s="1"/>
  <c r="AB323" i="3"/>
  <c r="AG322" i="3"/>
  <c r="O322" i="3" s="1"/>
  <c r="AE322" i="3"/>
  <c r="M322" i="3" s="1"/>
  <c r="AC322" i="3"/>
  <c r="K322" i="3" s="1"/>
  <c r="AH321" i="3"/>
  <c r="P321" i="3" s="1"/>
  <c r="AF321" i="3"/>
  <c r="N321" i="3" s="1"/>
  <c r="AD321" i="3"/>
  <c r="L321" i="3" s="1"/>
  <c r="AB321" i="3"/>
  <c r="AG320" i="3"/>
  <c r="O320" i="3" s="1"/>
  <c r="AE320" i="3"/>
  <c r="M320" i="3" s="1"/>
  <c r="AC320" i="3"/>
  <c r="K320" i="3" s="1"/>
  <c r="AH319" i="3"/>
  <c r="P319" i="3" s="1"/>
  <c r="AF319" i="3"/>
  <c r="N319" i="3" s="1"/>
  <c r="AD319" i="3"/>
  <c r="L319" i="3" s="1"/>
  <c r="AB319" i="3"/>
  <c r="AG318" i="3"/>
  <c r="O318" i="3" s="1"/>
  <c r="AC318" i="3"/>
  <c r="K318" i="3" s="1"/>
  <c r="AG317" i="3"/>
  <c r="O317" i="3" s="1"/>
  <c r="AE317" i="3"/>
  <c r="M317" i="3" s="1"/>
  <c r="AC317" i="3"/>
  <c r="K317" i="3" s="1"/>
  <c r="AH316" i="3"/>
  <c r="P316" i="3" s="1"/>
  <c r="AF316" i="3"/>
  <c r="N316" i="3" s="1"/>
  <c r="AD316" i="3"/>
  <c r="L316" i="3" s="1"/>
  <c r="AB316" i="3"/>
  <c r="AG315" i="3"/>
  <c r="O315" i="3" s="1"/>
  <c r="AE315" i="3"/>
  <c r="M315" i="3" s="1"/>
  <c r="AC315" i="3"/>
  <c r="K315" i="3" s="1"/>
  <c r="AH314" i="3"/>
  <c r="P314" i="3" s="1"/>
  <c r="AF314" i="3"/>
  <c r="N314" i="3" s="1"/>
  <c r="AD314" i="3"/>
  <c r="L314" i="3" s="1"/>
  <c r="AB314" i="3"/>
  <c r="AG313" i="3"/>
  <c r="O313" i="3" s="1"/>
  <c r="AE313" i="3"/>
  <c r="M313" i="3" s="1"/>
  <c r="AC313" i="3"/>
  <c r="K313" i="3" s="1"/>
  <c r="AH312" i="3"/>
  <c r="P312" i="3" s="1"/>
  <c r="AF312" i="3"/>
  <c r="N312" i="3" s="1"/>
  <c r="AD312" i="3"/>
  <c r="L312" i="3" s="1"/>
  <c r="AB312" i="3"/>
  <c r="AG311" i="3"/>
  <c r="O311" i="3" s="1"/>
  <c r="AE311" i="3"/>
  <c r="M311" i="3" s="1"/>
  <c r="AC311" i="3"/>
  <c r="K311" i="3" s="1"/>
  <c r="AH310" i="3"/>
  <c r="P310" i="3" s="1"/>
  <c r="AF310" i="3"/>
  <c r="N310" i="3" s="1"/>
  <c r="AD310" i="3"/>
  <c r="L310" i="3" s="1"/>
  <c r="AB310" i="3"/>
  <c r="AG309" i="3"/>
  <c r="O309" i="3" s="1"/>
  <c r="AE309" i="3"/>
  <c r="M309" i="3" s="1"/>
  <c r="AC309" i="3"/>
  <c r="K309" i="3" s="1"/>
  <c r="AH308" i="3"/>
  <c r="P308" i="3" s="1"/>
  <c r="AF308" i="3"/>
  <c r="N308" i="3" s="1"/>
  <c r="AD308" i="3"/>
  <c r="L308" i="3" s="1"/>
  <c r="AB308" i="3"/>
  <c r="AG307" i="3"/>
  <c r="O307" i="3" s="1"/>
  <c r="AE307" i="3"/>
  <c r="M307" i="3" s="1"/>
  <c r="AC307" i="3"/>
  <c r="K307" i="3" s="1"/>
  <c r="AH306" i="3"/>
  <c r="P306" i="3" s="1"/>
  <c r="AF306" i="3"/>
  <c r="N306" i="3" s="1"/>
  <c r="AD306" i="3"/>
  <c r="L306" i="3" s="1"/>
  <c r="AB306" i="3"/>
  <c r="AG305" i="3"/>
  <c r="O305" i="3" s="1"/>
  <c r="AE305" i="3"/>
  <c r="M305" i="3" s="1"/>
  <c r="AC305" i="3"/>
  <c r="K305" i="3" s="1"/>
  <c r="AH304" i="3"/>
  <c r="P304" i="3" s="1"/>
  <c r="AF304" i="3"/>
  <c r="N304" i="3" s="1"/>
  <c r="AD304" i="3"/>
  <c r="L304" i="3" s="1"/>
  <c r="AB304" i="3"/>
  <c r="AG303" i="3"/>
  <c r="O303" i="3" s="1"/>
  <c r="AE303" i="3"/>
  <c r="M303" i="3" s="1"/>
  <c r="AC303" i="3"/>
  <c r="K303" i="3" s="1"/>
  <c r="AH302" i="3"/>
  <c r="P302" i="3" s="1"/>
  <c r="AF302" i="3"/>
  <c r="N302" i="3" s="1"/>
  <c r="AD302" i="3"/>
  <c r="L302" i="3" s="1"/>
  <c r="AB302" i="3"/>
  <c r="AG301" i="3"/>
  <c r="O301" i="3" s="1"/>
  <c r="AE301" i="3"/>
  <c r="M301" i="3" s="1"/>
  <c r="AC301" i="3"/>
  <c r="K301" i="3" s="1"/>
  <c r="AH300" i="3"/>
  <c r="P300" i="3" s="1"/>
  <c r="AF300" i="3"/>
  <c r="N300" i="3" s="1"/>
  <c r="AD300" i="3"/>
  <c r="L300" i="3" s="1"/>
  <c r="AB300" i="3"/>
  <c r="AG299" i="3"/>
  <c r="O299" i="3" s="1"/>
  <c r="AE299" i="3"/>
  <c r="M299" i="3" s="1"/>
  <c r="AC299" i="3"/>
  <c r="K299" i="3" s="1"/>
  <c r="AH298" i="3"/>
  <c r="P298" i="3" s="1"/>
  <c r="AF298" i="3"/>
  <c r="N298" i="3" s="1"/>
  <c r="AD298" i="3"/>
  <c r="L298" i="3" s="1"/>
  <c r="AB298" i="3"/>
  <c r="AG297" i="3"/>
  <c r="O297" i="3" s="1"/>
  <c r="AE297" i="3"/>
  <c r="M297" i="3" s="1"/>
  <c r="AC297" i="3"/>
  <c r="K297" i="3" s="1"/>
  <c r="AH296" i="3"/>
  <c r="P296" i="3" s="1"/>
  <c r="AF296" i="3"/>
  <c r="N296" i="3" s="1"/>
  <c r="AD296" i="3"/>
  <c r="L296" i="3" s="1"/>
  <c r="AB296" i="3"/>
  <c r="AG295" i="3"/>
  <c r="O295" i="3" s="1"/>
  <c r="AE295" i="3"/>
  <c r="M295" i="3" s="1"/>
  <c r="AC295" i="3"/>
  <c r="K295" i="3" s="1"/>
  <c r="AH294" i="3"/>
  <c r="P294" i="3" s="1"/>
  <c r="AF294" i="3"/>
  <c r="N294" i="3" s="1"/>
  <c r="AD294" i="3"/>
  <c r="L294" i="3" s="1"/>
  <c r="AB294" i="3"/>
  <c r="AG293" i="3"/>
  <c r="O293" i="3" s="1"/>
  <c r="AE293" i="3"/>
  <c r="M293" i="3" s="1"/>
  <c r="AC293" i="3"/>
  <c r="K293" i="3" s="1"/>
  <c r="AH292" i="3"/>
  <c r="P292" i="3" s="1"/>
  <c r="AF292" i="3"/>
  <c r="N292" i="3" s="1"/>
  <c r="AD292" i="3"/>
  <c r="L292" i="3" s="1"/>
  <c r="AB292" i="3"/>
  <c r="AG291" i="3"/>
  <c r="O291" i="3" s="1"/>
  <c r="AE291" i="3"/>
  <c r="M291" i="3" s="1"/>
  <c r="AC291" i="3"/>
  <c r="K291" i="3" s="1"/>
  <c r="AH290" i="3"/>
  <c r="P290" i="3" s="1"/>
  <c r="AF290" i="3"/>
  <c r="N290" i="3" s="1"/>
  <c r="AD290" i="3"/>
  <c r="L290" i="3" s="1"/>
  <c r="AB290" i="3"/>
  <c r="AG289" i="3"/>
  <c r="O289" i="3" s="1"/>
  <c r="AE289" i="3"/>
  <c r="M289" i="3" s="1"/>
  <c r="AC289" i="3"/>
  <c r="K289" i="3" s="1"/>
  <c r="AH288" i="3"/>
  <c r="P288" i="3" s="1"/>
  <c r="AF288" i="3"/>
  <c r="N288" i="3" s="1"/>
  <c r="AD288" i="3"/>
  <c r="L288" i="3" s="1"/>
  <c r="AB288" i="3"/>
  <c r="AG287" i="3"/>
  <c r="O287" i="3" s="1"/>
  <c r="AE287" i="3"/>
  <c r="M287" i="3" s="1"/>
  <c r="AC287" i="3"/>
  <c r="K287" i="3" s="1"/>
  <c r="AH286" i="3"/>
  <c r="P286" i="3" s="1"/>
  <c r="AF286" i="3"/>
  <c r="N286" i="3" s="1"/>
  <c r="AD286" i="3"/>
  <c r="L286" i="3" s="1"/>
  <c r="AB286" i="3"/>
  <c r="AG285" i="3"/>
  <c r="O285" i="3" s="1"/>
  <c r="AE285" i="3"/>
  <c r="M285" i="3" s="1"/>
  <c r="AC285" i="3"/>
  <c r="K285" i="3" s="1"/>
  <c r="AH284" i="3"/>
  <c r="P284" i="3" s="1"/>
  <c r="AF284" i="3"/>
  <c r="N284" i="3" s="1"/>
  <c r="AD284" i="3"/>
  <c r="L284" i="3" s="1"/>
  <c r="AB284" i="3"/>
  <c r="AG283" i="3"/>
  <c r="O283" i="3" s="1"/>
  <c r="AE283" i="3"/>
  <c r="M283" i="3" s="1"/>
  <c r="AC283" i="3"/>
  <c r="K283" i="3" s="1"/>
  <c r="AH282" i="3"/>
  <c r="P282" i="3" s="1"/>
  <c r="AF282" i="3"/>
  <c r="N282" i="3" s="1"/>
  <c r="AD282" i="3"/>
  <c r="L282" i="3" s="1"/>
  <c r="AB282" i="3"/>
  <c r="AG281" i="3"/>
  <c r="O281" i="3" s="1"/>
  <c r="AE281" i="3"/>
  <c r="M281" i="3" s="1"/>
  <c r="AC281" i="3"/>
  <c r="K281" i="3" s="1"/>
  <c r="AH280" i="3"/>
  <c r="P280" i="3" s="1"/>
  <c r="AF280" i="3"/>
  <c r="N280" i="3" s="1"/>
  <c r="AD280" i="3"/>
  <c r="L280" i="3" s="1"/>
  <c r="AB280" i="3"/>
  <c r="AG279" i="3"/>
  <c r="O279" i="3" s="1"/>
  <c r="AE279" i="3"/>
  <c r="M279" i="3" s="1"/>
  <c r="AC279" i="3"/>
  <c r="K279" i="3" s="1"/>
  <c r="AH278" i="3"/>
  <c r="P278" i="3" s="1"/>
  <c r="AF278" i="3"/>
  <c r="N278" i="3" s="1"/>
  <c r="AD278" i="3"/>
  <c r="L278" i="3" s="1"/>
  <c r="AB278" i="3"/>
  <c r="AG277" i="3"/>
  <c r="O277" i="3" s="1"/>
  <c r="AE277" i="3"/>
  <c r="M277" i="3" s="1"/>
  <c r="AC277" i="3"/>
  <c r="K277" i="3" s="1"/>
  <c r="AH276" i="3"/>
  <c r="P276" i="3" s="1"/>
  <c r="AF276" i="3"/>
  <c r="N276" i="3" s="1"/>
  <c r="AD276" i="3"/>
  <c r="L276" i="3" s="1"/>
  <c r="AB276" i="3"/>
  <c r="AG275" i="3"/>
  <c r="O275" i="3" s="1"/>
  <c r="AE275" i="3"/>
  <c r="M275" i="3" s="1"/>
  <c r="AC275" i="3"/>
  <c r="K275" i="3" s="1"/>
  <c r="AH274" i="3"/>
  <c r="P274" i="3" s="1"/>
  <c r="AF274" i="3"/>
  <c r="N274" i="3" s="1"/>
  <c r="AD274" i="3"/>
  <c r="L274" i="3" s="1"/>
  <c r="AB274" i="3"/>
  <c r="AG273" i="3"/>
  <c r="O273" i="3" s="1"/>
  <c r="AE273" i="3"/>
  <c r="M273" i="3" s="1"/>
  <c r="AC273" i="3"/>
  <c r="K273" i="3" s="1"/>
  <c r="AH272" i="3"/>
  <c r="P272" i="3" s="1"/>
  <c r="AF272" i="3"/>
  <c r="N272" i="3" s="1"/>
  <c r="AD272" i="3"/>
  <c r="L272" i="3" s="1"/>
  <c r="AB272" i="3"/>
  <c r="AG271" i="3"/>
  <c r="O271" i="3" s="1"/>
  <c r="AE271" i="3"/>
  <c r="M271" i="3" s="1"/>
  <c r="AC271" i="3"/>
  <c r="K271" i="3" s="1"/>
  <c r="AH270" i="3"/>
  <c r="P270" i="3" s="1"/>
  <c r="AF270" i="3"/>
  <c r="N270" i="3" s="1"/>
  <c r="AD270" i="3"/>
  <c r="L270" i="3" s="1"/>
  <c r="AB270" i="3"/>
  <c r="AG269" i="3"/>
  <c r="O269" i="3" s="1"/>
  <c r="AE269" i="3"/>
  <c r="M269" i="3" s="1"/>
  <c r="AC269" i="3"/>
  <c r="K269" i="3" s="1"/>
  <c r="AH268" i="3"/>
  <c r="P268" i="3" s="1"/>
  <c r="AF268" i="3"/>
  <c r="N268" i="3" s="1"/>
  <c r="AD268" i="3"/>
  <c r="L268" i="3" s="1"/>
  <c r="AB268" i="3"/>
  <c r="AG267" i="3"/>
  <c r="O267" i="3" s="1"/>
  <c r="AE267" i="3"/>
  <c r="M267" i="3" s="1"/>
  <c r="AC267" i="3"/>
  <c r="K267" i="3" s="1"/>
  <c r="AH266" i="3"/>
  <c r="P266" i="3" s="1"/>
  <c r="AF266" i="3"/>
  <c r="N266" i="3" s="1"/>
  <c r="AD266" i="3"/>
  <c r="L266" i="3" s="1"/>
  <c r="AB266" i="3"/>
  <c r="AG265" i="3"/>
  <c r="O265" i="3" s="1"/>
  <c r="AE265" i="3"/>
  <c r="M265" i="3" s="1"/>
  <c r="AC265" i="3"/>
  <c r="K265" i="3" s="1"/>
  <c r="AH264" i="3"/>
  <c r="P264" i="3" s="1"/>
  <c r="AF264" i="3"/>
  <c r="N264" i="3" s="1"/>
  <c r="AD264" i="3"/>
  <c r="L264" i="3" s="1"/>
  <c r="AB264" i="3"/>
  <c r="AG263" i="3"/>
  <c r="O263" i="3" s="1"/>
  <c r="AE263" i="3"/>
  <c r="M263" i="3" s="1"/>
  <c r="AC263" i="3"/>
  <c r="K263" i="3" s="1"/>
  <c r="AH262" i="3"/>
  <c r="P262" i="3" s="1"/>
  <c r="AF262" i="3"/>
  <c r="N262" i="3" s="1"/>
  <c r="AD262" i="3"/>
  <c r="L262" i="3" s="1"/>
  <c r="AB262" i="3"/>
  <c r="AG261" i="3"/>
  <c r="O261" i="3" s="1"/>
  <c r="AE261" i="3"/>
  <c r="M261" i="3" s="1"/>
  <c r="AC261" i="3"/>
  <c r="K261" i="3" s="1"/>
  <c r="AG259" i="3"/>
  <c r="O259" i="3" s="1"/>
  <c r="AE259" i="3"/>
  <c r="M259" i="3" s="1"/>
  <c r="AC259" i="3"/>
  <c r="K259" i="3" s="1"/>
  <c r="AH258" i="3"/>
  <c r="P258" i="3" s="1"/>
  <c r="AF258" i="3"/>
  <c r="N258" i="3" s="1"/>
  <c r="AD258" i="3"/>
  <c r="L258" i="3" s="1"/>
  <c r="AB258" i="3"/>
  <c r="AG257" i="3"/>
  <c r="O257" i="3" s="1"/>
  <c r="AE257" i="3"/>
  <c r="M257" i="3" s="1"/>
  <c r="AC257" i="3"/>
  <c r="K257" i="3" s="1"/>
  <c r="AH256" i="3"/>
  <c r="P256" i="3" s="1"/>
  <c r="AF256" i="3"/>
  <c r="N256" i="3" s="1"/>
  <c r="AD256" i="3"/>
  <c r="L256" i="3" s="1"/>
  <c r="AB256" i="3"/>
  <c r="AG255" i="3"/>
  <c r="O255" i="3" s="1"/>
  <c r="AE255" i="3"/>
  <c r="M255" i="3" s="1"/>
  <c r="AC255" i="3"/>
  <c r="K255" i="3" s="1"/>
  <c r="AH254" i="3"/>
  <c r="P254" i="3" s="1"/>
  <c r="AF254" i="3"/>
  <c r="N254" i="3" s="1"/>
  <c r="AD254" i="3"/>
  <c r="L254" i="3" s="1"/>
  <c r="AB254" i="3"/>
  <c r="AG253" i="3"/>
  <c r="O253" i="3" s="1"/>
  <c r="AE253" i="3"/>
  <c r="M253" i="3" s="1"/>
  <c r="AC253" i="3"/>
  <c r="K253" i="3" s="1"/>
  <c r="AH252" i="3"/>
  <c r="P252" i="3" s="1"/>
  <c r="AF252" i="3"/>
  <c r="N252" i="3" s="1"/>
  <c r="AD252" i="3"/>
  <c r="L252" i="3" s="1"/>
  <c r="AB252" i="3"/>
  <c r="AG251" i="3"/>
  <c r="O251" i="3" s="1"/>
  <c r="AE251" i="3"/>
  <c r="M251" i="3" s="1"/>
  <c r="AC251" i="3"/>
  <c r="K251" i="3" s="1"/>
  <c r="AH250" i="3"/>
  <c r="P250" i="3" s="1"/>
  <c r="AF250" i="3"/>
  <c r="N250" i="3" s="1"/>
  <c r="AD250" i="3"/>
  <c r="L250" i="3" s="1"/>
  <c r="AB250" i="3"/>
  <c r="AG249" i="3"/>
  <c r="O249" i="3" s="1"/>
  <c r="AE249" i="3"/>
  <c r="M249" i="3" s="1"/>
  <c r="AC249" i="3"/>
  <c r="K249" i="3" s="1"/>
  <c r="AH248" i="3"/>
  <c r="P248" i="3" s="1"/>
  <c r="AF248" i="3"/>
  <c r="N248" i="3" s="1"/>
  <c r="AD248" i="3"/>
  <c r="L248" i="3" s="1"/>
  <c r="AB248" i="3"/>
  <c r="AG247" i="3"/>
  <c r="O247" i="3" s="1"/>
  <c r="AE247" i="3"/>
  <c r="M247" i="3" s="1"/>
  <c r="AC247" i="3"/>
  <c r="K247" i="3" s="1"/>
  <c r="AH246" i="3"/>
  <c r="P246" i="3" s="1"/>
  <c r="AF246" i="3"/>
  <c r="N246" i="3" s="1"/>
  <c r="AD246" i="3"/>
  <c r="L246" i="3" s="1"/>
  <c r="AB246" i="3"/>
  <c r="AG245" i="3"/>
  <c r="O245" i="3" s="1"/>
  <c r="AE245" i="3"/>
  <c r="M245" i="3" s="1"/>
  <c r="AC245" i="3"/>
  <c r="K245" i="3" s="1"/>
  <c r="AH244" i="3"/>
  <c r="P244" i="3" s="1"/>
  <c r="AF244" i="3"/>
  <c r="N244" i="3" s="1"/>
  <c r="AD244" i="3"/>
  <c r="L244" i="3" s="1"/>
  <c r="AB244" i="3"/>
  <c r="AG243" i="3"/>
  <c r="O243" i="3" s="1"/>
  <c r="AE243" i="3"/>
  <c r="M243" i="3" s="1"/>
  <c r="AC243" i="3"/>
  <c r="K243" i="3" s="1"/>
  <c r="AH242" i="3"/>
  <c r="P242" i="3" s="1"/>
  <c r="AF242" i="3"/>
  <c r="N242" i="3" s="1"/>
  <c r="AD242" i="3"/>
  <c r="L242" i="3" s="1"/>
  <c r="AB242" i="3"/>
  <c r="AG241" i="3"/>
  <c r="O241" i="3" s="1"/>
  <c r="AE241" i="3"/>
  <c r="M241" i="3" s="1"/>
  <c r="AC241" i="3"/>
  <c r="K241" i="3" s="1"/>
  <c r="AH240" i="3"/>
  <c r="P240" i="3" s="1"/>
  <c r="AF240" i="3"/>
  <c r="N240" i="3" s="1"/>
  <c r="AD240" i="3"/>
  <c r="L240" i="3" s="1"/>
  <c r="AB240" i="3"/>
  <c r="AG239" i="3"/>
  <c r="O239" i="3" s="1"/>
  <c r="AE239" i="3"/>
  <c r="M239" i="3" s="1"/>
  <c r="AC239" i="3"/>
  <c r="K239" i="3" s="1"/>
  <c r="AH238" i="3"/>
  <c r="P238" i="3" s="1"/>
  <c r="AF238" i="3"/>
  <c r="N238" i="3" s="1"/>
  <c r="AD238" i="3"/>
  <c r="L238" i="3" s="1"/>
  <c r="AB238" i="3"/>
  <c r="AG237" i="3"/>
  <c r="O237" i="3" s="1"/>
  <c r="AE237" i="3"/>
  <c r="M237" i="3" s="1"/>
  <c r="AC237" i="3"/>
  <c r="K237" i="3" s="1"/>
  <c r="AH236" i="3"/>
  <c r="P236" i="3" s="1"/>
  <c r="AF236" i="3"/>
  <c r="N236" i="3" s="1"/>
  <c r="AD236" i="3"/>
  <c r="L236" i="3" s="1"/>
  <c r="AB236" i="3"/>
  <c r="AG235" i="3"/>
  <c r="O235" i="3" s="1"/>
  <c r="AE235" i="3"/>
  <c r="M235" i="3" s="1"/>
  <c r="AC235" i="3"/>
  <c r="K235" i="3" s="1"/>
  <c r="AH234" i="3"/>
  <c r="P234" i="3" s="1"/>
  <c r="AF234" i="3"/>
  <c r="N234" i="3" s="1"/>
  <c r="AD234" i="3"/>
  <c r="L234" i="3" s="1"/>
  <c r="AB234" i="3"/>
  <c r="AG233" i="3"/>
  <c r="O233" i="3" s="1"/>
  <c r="AE233" i="3"/>
  <c r="M233" i="3" s="1"/>
  <c r="AC233" i="3"/>
  <c r="K233" i="3" s="1"/>
  <c r="AH232" i="3"/>
  <c r="P232" i="3" s="1"/>
  <c r="AF232" i="3"/>
  <c r="N232" i="3" s="1"/>
  <c r="AD232" i="3"/>
  <c r="L232" i="3" s="1"/>
  <c r="AB232" i="3"/>
  <c r="AG231" i="3"/>
  <c r="O231" i="3" s="1"/>
  <c r="AE231" i="3"/>
  <c r="M231" i="3" s="1"/>
  <c r="AC231" i="3"/>
  <c r="K231" i="3" s="1"/>
  <c r="AH230" i="3"/>
  <c r="P230" i="3" s="1"/>
  <c r="AF230" i="3"/>
  <c r="N230" i="3" s="1"/>
  <c r="AD230" i="3"/>
  <c r="L230" i="3" s="1"/>
  <c r="AB230" i="3"/>
  <c r="AG229" i="3"/>
  <c r="O229" i="3" s="1"/>
  <c r="AE229" i="3"/>
  <c r="M229" i="3" s="1"/>
  <c r="AC229" i="3"/>
  <c r="K229" i="3" s="1"/>
  <c r="AH228" i="3"/>
  <c r="P228" i="3" s="1"/>
  <c r="AF228" i="3"/>
  <c r="N228" i="3" s="1"/>
  <c r="AD228" i="3"/>
  <c r="L228" i="3" s="1"/>
  <c r="AB228" i="3"/>
  <c r="AG227" i="3"/>
  <c r="O227" i="3" s="1"/>
  <c r="AE227" i="3"/>
  <c r="M227" i="3" s="1"/>
  <c r="AC227" i="3"/>
  <c r="K227" i="3" s="1"/>
  <c r="AH226" i="3"/>
  <c r="P226" i="3" s="1"/>
  <c r="AF226" i="3"/>
  <c r="N226" i="3" s="1"/>
  <c r="AD226" i="3"/>
  <c r="L226" i="3" s="1"/>
  <c r="AB226" i="3"/>
  <c r="AG225" i="3"/>
  <c r="O225" i="3" s="1"/>
  <c r="AE225" i="3"/>
  <c r="M225" i="3" s="1"/>
  <c r="AC225" i="3"/>
  <c r="K225" i="3" s="1"/>
  <c r="AH224" i="3"/>
  <c r="P224" i="3" s="1"/>
  <c r="AF224" i="3"/>
  <c r="N224" i="3" s="1"/>
  <c r="AD224" i="3"/>
  <c r="L224" i="3" s="1"/>
  <c r="AB224" i="3"/>
  <c r="AG223" i="3"/>
  <c r="O223" i="3" s="1"/>
  <c r="AE223" i="3"/>
  <c r="M223" i="3" s="1"/>
  <c r="AC223" i="3"/>
  <c r="K223" i="3" s="1"/>
  <c r="AH222" i="3"/>
  <c r="P222" i="3" s="1"/>
  <c r="AF222" i="3"/>
  <c r="N222" i="3" s="1"/>
  <c r="AD222" i="3"/>
  <c r="L222" i="3" s="1"/>
  <c r="AB222" i="3"/>
  <c r="AG221" i="3"/>
  <c r="O221" i="3" s="1"/>
  <c r="AE221" i="3"/>
  <c r="M221" i="3" s="1"/>
  <c r="AC221" i="3"/>
  <c r="K221" i="3" s="1"/>
  <c r="AH220" i="3"/>
  <c r="P220" i="3" s="1"/>
  <c r="AF220" i="3"/>
  <c r="N220" i="3" s="1"/>
  <c r="AD220" i="3"/>
  <c r="L220" i="3" s="1"/>
  <c r="AB220" i="3"/>
  <c r="AG219" i="3"/>
  <c r="O219" i="3" s="1"/>
  <c r="AE219" i="3"/>
  <c r="M219" i="3" s="1"/>
  <c r="AC219" i="3"/>
  <c r="K219" i="3" s="1"/>
  <c r="AH218" i="3"/>
  <c r="P218" i="3" s="1"/>
  <c r="AF218" i="3"/>
  <c r="N218" i="3" s="1"/>
  <c r="AD218" i="3"/>
  <c r="L218" i="3" s="1"/>
  <c r="AB218" i="3"/>
  <c r="AG217" i="3"/>
  <c r="O217" i="3" s="1"/>
  <c r="AE217" i="3"/>
  <c r="M217" i="3" s="1"/>
  <c r="AC217" i="3"/>
  <c r="K217" i="3" s="1"/>
  <c r="AH216" i="3"/>
  <c r="P216" i="3" s="1"/>
  <c r="AF216" i="3"/>
  <c r="N216" i="3" s="1"/>
  <c r="AD216" i="3"/>
  <c r="L216" i="3" s="1"/>
  <c r="AB216" i="3"/>
  <c r="AG215" i="3"/>
  <c r="O215" i="3" s="1"/>
  <c r="AE215" i="3"/>
  <c r="M215" i="3" s="1"/>
  <c r="AC215" i="3"/>
  <c r="K215" i="3" s="1"/>
  <c r="AH214" i="3"/>
  <c r="P214" i="3" s="1"/>
  <c r="AF214" i="3"/>
  <c r="N214" i="3" s="1"/>
  <c r="AD214" i="3"/>
  <c r="L214" i="3" s="1"/>
  <c r="AB214" i="3"/>
  <c r="AG213" i="3"/>
  <c r="O213" i="3" s="1"/>
  <c r="AE213" i="3"/>
  <c r="M213" i="3" s="1"/>
  <c r="AC213" i="3"/>
  <c r="K213" i="3" s="1"/>
  <c r="AH212" i="3"/>
  <c r="P212" i="3" s="1"/>
  <c r="AF212" i="3"/>
  <c r="N212" i="3" s="1"/>
  <c r="AD212" i="3"/>
  <c r="L212" i="3" s="1"/>
  <c r="AB212" i="3"/>
  <c r="AG211" i="3"/>
  <c r="O211" i="3" s="1"/>
  <c r="AE211" i="3"/>
  <c r="M211" i="3" s="1"/>
  <c r="AC211" i="3"/>
  <c r="K211" i="3" s="1"/>
  <c r="AH210" i="3"/>
  <c r="P210" i="3" s="1"/>
  <c r="AF210" i="3"/>
  <c r="N210" i="3" s="1"/>
  <c r="AD210" i="3"/>
  <c r="L210" i="3" s="1"/>
  <c r="AB210" i="3"/>
  <c r="AG209" i="3"/>
  <c r="O209" i="3" s="1"/>
  <c r="AE209" i="3"/>
  <c r="M209" i="3" s="1"/>
  <c r="AC209" i="3"/>
  <c r="K209" i="3" s="1"/>
  <c r="AH208" i="3"/>
  <c r="P208" i="3" s="1"/>
  <c r="AF208" i="3"/>
  <c r="N208" i="3" s="1"/>
  <c r="AD208" i="3"/>
  <c r="L208" i="3" s="1"/>
  <c r="AB208" i="3"/>
  <c r="AG207" i="3"/>
  <c r="O207" i="3" s="1"/>
  <c r="AE207" i="3"/>
  <c r="M207" i="3" s="1"/>
  <c r="AC207" i="3"/>
  <c r="K207" i="3" s="1"/>
  <c r="AH206" i="3"/>
  <c r="P206" i="3" s="1"/>
  <c r="AF206" i="3"/>
  <c r="N206" i="3" s="1"/>
  <c r="AD206" i="3"/>
  <c r="L206" i="3" s="1"/>
  <c r="AB206" i="3"/>
  <c r="AG205" i="3"/>
  <c r="O205" i="3" s="1"/>
  <c r="AE205" i="3"/>
  <c r="M205" i="3" s="1"/>
  <c r="AC205" i="3"/>
  <c r="K205" i="3" s="1"/>
  <c r="AH204" i="3"/>
  <c r="P204" i="3" s="1"/>
  <c r="AF204" i="3"/>
  <c r="N204" i="3" s="1"/>
  <c r="AD204" i="3"/>
  <c r="L204" i="3" s="1"/>
  <c r="AB204" i="3"/>
  <c r="AG203" i="3"/>
  <c r="O203" i="3" s="1"/>
  <c r="AE203" i="3"/>
  <c r="M203" i="3" s="1"/>
  <c r="AC203" i="3"/>
  <c r="K203" i="3" s="1"/>
  <c r="AH202" i="3"/>
  <c r="P202" i="3" s="1"/>
  <c r="AF202" i="3"/>
  <c r="N202" i="3" s="1"/>
  <c r="AD202" i="3"/>
  <c r="L202" i="3" s="1"/>
  <c r="AB202" i="3"/>
  <c r="AG201" i="3"/>
  <c r="O201" i="3" s="1"/>
  <c r="AE201" i="3"/>
  <c r="M201" i="3" s="1"/>
  <c r="AC201" i="3"/>
  <c r="K201" i="3" s="1"/>
  <c r="AH200" i="3"/>
  <c r="P200" i="3" s="1"/>
  <c r="AF200" i="3"/>
  <c r="N200" i="3" s="1"/>
  <c r="AD200" i="3"/>
  <c r="L200" i="3" s="1"/>
  <c r="AB200" i="3"/>
  <c r="AG199" i="3"/>
  <c r="O199" i="3" s="1"/>
  <c r="AE199" i="3"/>
  <c r="M199" i="3" s="1"/>
  <c r="AC199" i="3"/>
  <c r="K199" i="3" s="1"/>
  <c r="AH198" i="3"/>
  <c r="P198" i="3" s="1"/>
  <c r="AF198" i="3"/>
  <c r="N198" i="3" s="1"/>
  <c r="AD198" i="3"/>
  <c r="L198" i="3" s="1"/>
  <c r="AB198" i="3"/>
  <c r="AG197" i="3"/>
  <c r="O197" i="3" s="1"/>
  <c r="AE197" i="3"/>
  <c r="M197" i="3" s="1"/>
  <c r="AC197" i="3"/>
  <c r="K197" i="3" s="1"/>
  <c r="AH196" i="3"/>
  <c r="P196" i="3" s="1"/>
  <c r="AF196" i="3"/>
  <c r="N196" i="3" s="1"/>
  <c r="AD196" i="3"/>
  <c r="L196" i="3" s="1"/>
  <c r="AB196" i="3"/>
  <c r="AG195" i="3"/>
  <c r="O195" i="3" s="1"/>
  <c r="AE195" i="3"/>
  <c r="M195" i="3" s="1"/>
  <c r="AC195" i="3"/>
  <c r="K195" i="3" s="1"/>
  <c r="AH194" i="3"/>
  <c r="P194" i="3" s="1"/>
  <c r="AF194" i="3"/>
  <c r="N194" i="3" s="1"/>
  <c r="AD194" i="3"/>
  <c r="L194" i="3" s="1"/>
  <c r="AB194" i="3"/>
  <c r="AG193" i="3"/>
  <c r="O193" i="3" s="1"/>
  <c r="AE193" i="3"/>
  <c r="M193" i="3" s="1"/>
  <c r="AC193" i="3"/>
  <c r="K193" i="3" s="1"/>
  <c r="AH192" i="3"/>
  <c r="P192" i="3" s="1"/>
  <c r="AF192" i="3"/>
  <c r="N192" i="3" s="1"/>
  <c r="AD192" i="3"/>
  <c r="L192" i="3" s="1"/>
  <c r="AB192" i="3"/>
  <c r="AG191" i="3"/>
  <c r="O191" i="3" s="1"/>
  <c r="AE191" i="3"/>
  <c r="M191" i="3" s="1"/>
  <c r="AC191" i="3"/>
  <c r="K191" i="3" s="1"/>
  <c r="AH190" i="3"/>
  <c r="P190" i="3" s="1"/>
  <c r="AF190" i="3"/>
  <c r="N190" i="3" s="1"/>
  <c r="AD190" i="3"/>
  <c r="L190" i="3" s="1"/>
  <c r="AB190" i="3"/>
  <c r="AG189" i="3"/>
  <c r="O189" i="3" s="1"/>
  <c r="AE189" i="3"/>
  <c r="M189" i="3" s="1"/>
  <c r="AC189" i="3"/>
  <c r="K189" i="3" s="1"/>
  <c r="AH188" i="3"/>
  <c r="P188" i="3" s="1"/>
  <c r="AF188" i="3"/>
  <c r="N188" i="3" s="1"/>
  <c r="AD188" i="3"/>
  <c r="L188" i="3" s="1"/>
  <c r="AB188" i="3"/>
  <c r="AG187" i="3"/>
  <c r="O187" i="3" s="1"/>
  <c r="AE187" i="3"/>
  <c r="M187" i="3" s="1"/>
  <c r="AC187" i="3"/>
  <c r="K187" i="3" s="1"/>
  <c r="AH186" i="3"/>
  <c r="P186" i="3" s="1"/>
  <c r="AF186" i="3"/>
  <c r="N186" i="3" s="1"/>
  <c r="AD186" i="3"/>
  <c r="L186" i="3" s="1"/>
  <c r="AB186" i="3"/>
  <c r="AG185" i="3"/>
  <c r="O185" i="3" s="1"/>
  <c r="AE185" i="3"/>
  <c r="M185" i="3" s="1"/>
  <c r="AC185" i="3"/>
  <c r="K185" i="3" s="1"/>
  <c r="AH184" i="3"/>
  <c r="P184" i="3" s="1"/>
  <c r="AF184" i="3"/>
  <c r="N184" i="3" s="1"/>
  <c r="AD184" i="3"/>
  <c r="L184" i="3" s="1"/>
  <c r="AB184" i="3"/>
  <c r="AG183" i="3"/>
  <c r="O183" i="3" s="1"/>
  <c r="AE183" i="3"/>
  <c r="M183" i="3" s="1"/>
  <c r="AC183" i="3"/>
  <c r="K183" i="3" s="1"/>
  <c r="AH182" i="3"/>
  <c r="P182" i="3" s="1"/>
  <c r="AF182" i="3"/>
  <c r="N182" i="3" s="1"/>
  <c r="AD182" i="3"/>
  <c r="L182" i="3" s="1"/>
  <c r="AB182" i="3"/>
  <c r="AG181" i="3"/>
  <c r="O181" i="3" s="1"/>
  <c r="AE181" i="3"/>
  <c r="M181" i="3" s="1"/>
  <c r="AC181" i="3"/>
  <c r="K181" i="3" s="1"/>
  <c r="AH180" i="3"/>
  <c r="P180" i="3" s="1"/>
  <c r="AF180" i="3"/>
  <c r="N180" i="3" s="1"/>
  <c r="AD180" i="3"/>
  <c r="L180" i="3" s="1"/>
  <c r="AB180" i="3"/>
  <c r="AG179" i="3"/>
  <c r="O179" i="3" s="1"/>
  <c r="AE179" i="3"/>
  <c r="M179" i="3" s="1"/>
  <c r="AC179" i="3"/>
  <c r="K179" i="3" s="1"/>
  <c r="AH178" i="3"/>
  <c r="P178" i="3" s="1"/>
  <c r="AF178" i="3"/>
  <c r="N178" i="3" s="1"/>
  <c r="AD178" i="3"/>
  <c r="L178" i="3" s="1"/>
  <c r="AB178" i="3"/>
  <c r="AE318" i="3"/>
  <c r="M318" i="3" s="1"/>
  <c r="AH317" i="3"/>
  <c r="P317" i="3" s="1"/>
  <c r="AF317" i="3"/>
  <c r="N317" i="3" s="1"/>
  <c r="AD317" i="3"/>
  <c r="L317" i="3" s="1"/>
  <c r="AB317" i="3"/>
  <c r="AG316" i="3"/>
  <c r="O316" i="3" s="1"/>
  <c r="AE316" i="3"/>
  <c r="M316" i="3" s="1"/>
  <c r="AC316" i="3"/>
  <c r="K316" i="3" s="1"/>
  <c r="AH315" i="3"/>
  <c r="P315" i="3" s="1"/>
  <c r="AF315" i="3"/>
  <c r="N315" i="3" s="1"/>
  <c r="AD315" i="3"/>
  <c r="L315" i="3" s="1"/>
  <c r="AB315" i="3"/>
  <c r="AG314" i="3"/>
  <c r="O314" i="3" s="1"/>
  <c r="AE314" i="3"/>
  <c r="M314" i="3" s="1"/>
  <c r="AC314" i="3"/>
  <c r="K314" i="3" s="1"/>
  <c r="AH313" i="3"/>
  <c r="P313" i="3" s="1"/>
  <c r="AF313" i="3"/>
  <c r="N313" i="3" s="1"/>
  <c r="AD313" i="3"/>
  <c r="L313" i="3" s="1"/>
  <c r="AB313" i="3"/>
  <c r="AG312" i="3"/>
  <c r="O312" i="3" s="1"/>
  <c r="AE312" i="3"/>
  <c r="M312" i="3" s="1"/>
  <c r="AC312" i="3"/>
  <c r="K312" i="3" s="1"/>
  <c r="AH311" i="3"/>
  <c r="P311" i="3" s="1"/>
  <c r="AF311" i="3"/>
  <c r="N311" i="3" s="1"/>
  <c r="AD311" i="3"/>
  <c r="L311" i="3" s="1"/>
  <c r="AB311" i="3"/>
  <c r="AG310" i="3"/>
  <c r="O310" i="3" s="1"/>
  <c r="AE310" i="3"/>
  <c r="M310" i="3" s="1"/>
  <c r="AC310" i="3"/>
  <c r="K310" i="3" s="1"/>
  <c r="AH309" i="3"/>
  <c r="P309" i="3" s="1"/>
  <c r="AF309" i="3"/>
  <c r="N309" i="3" s="1"/>
  <c r="AD309" i="3"/>
  <c r="L309" i="3" s="1"/>
  <c r="AB309" i="3"/>
  <c r="AG308" i="3"/>
  <c r="O308" i="3" s="1"/>
  <c r="AE308" i="3"/>
  <c r="M308" i="3" s="1"/>
  <c r="AC308" i="3"/>
  <c r="K308" i="3" s="1"/>
  <c r="AH307" i="3"/>
  <c r="P307" i="3" s="1"/>
  <c r="AF307" i="3"/>
  <c r="N307" i="3" s="1"/>
  <c r="AD307" i="3"/>
  <c r="L307" i="3" s="1"/>
  <c r="AB307" i="3"/>
  <c r="AG306" i="3"/>
  <c r="O306" i="3" s="1"/>
  <c r="AE306" i="3"/>
  <c r="M306" i="3" s="1"/>
  <c r="AC306" i="3"/>
  <c r="K306" i="3" s="1"/>
  <c r="AH305" i="3"/>
  <c r="P305" i="3" s="1"/>
  <c r="AF305" i="3"/>
  <c r="N305" i="3" s="1"/>
  <c r="AD305" i="3"/>
  <c r="L305" i="3" s="1"/>
  <c r="AB305" i="3"/>
  <c r="AG304" i="3"/>
  <c r="O304" i="3" s="1"/>
  <c r="AE304" i="3"/>
  <c r="M304" i="3" s="1"/>
  <c r="AC304" i="3"/>
  <c r="K304" i="3" s="1"/>
  <c r="AH303" i="3"/>
  <c r="P303" i="3" s="1"/>
  <c r="AF303" i="3"/>
  <c r="N303" i="3" s="1"/>
  <c r="AD303" i="3"/>
  <c r="L303" i="3" s="1"/>
  <c r="AB303" i="3"/>
  <c r="AG302" i="3"/>
  <c r="O302" i="3" s="1"/>
  <c r="AE302" i="3"/>
  <c r="M302" i="3" s="1"/>
  <c r="AC302" i="3"/>
  <c r="K302" i="3" s="1"/>
  <c r="AH301" i="3"/>
  <c r="P301" i="3" s="1"/>
  <c r="AF301" i="3"/>
  <c r="N301" i="3" s="1"/>
  <c r="AD301" i="3"/>
  <c r="L301" i="3" s="1"/>
  <c r="AB301" i="3"/>
  <c r="AG300" i="3"/>
  <c r="O300" i="3" s="1"/>
  <c r="AE300" i="3"/>
  <c r="M300" i="3" s="1"/>
  <c r="AC300" i="3"/>
  <c r="K300" i="3" s="1"/>
  <c r="AH299" i="3"/>
  <c r="P299" i="3" s="1"/>
  <c r="AF299" i="3"/>
  <c r="N299" i="3" s="1"/>
  <c r="AD299" i="3"/>
  <c r="L299" i="3" s="1"/>
  <c r="AB299" i="3"/>
  <c r="AG298" i="3"/>
  <c r="O298" i="3" s="1"/>
  <c r="AE298" i="3"/>
  <c r="M298" i="3" s="1"/>
  <c r="AC298" i="3"/>
  <c r="K298" i="3" s="1"/>
  <c r="AH297" i="3"/>
  <c r="P297" i="3" s="1"/>
  <c r="AF297" i="3"/>
  <c r="N297" i="3" s="1"/>
  <c r="AD297" i="3"/>
  <c r="L297" i="3" s="1"/>
  <c r="AB297" i="3"/>
  <c r="AG296" i="3"/>
  <c r="O296" i="3" s="1"/>
  <c r="AE296" i="3"/>
  <c r="M296" i="3" s="1"/>
  <c r="AC296" i="3"/>
  <c r="K296" i="3" s="1"/>
  <c r="AH295" i="3"/>
  <c r="P295" i="3" s="1"/>
  <c r="AF295" i="3"/>
  <c r="N295" i="3" s="1"/>
  <c r="AD295" i="3"/>
  <c r="L295" i="3" s="1"/>
  <c r="AB295" i="3"/>
  <c r="AG294" i="3"/>
  <c r="O294" i="3" s="1"/>
  <c r="AE294" i="3"/>
  <c r="M294" i="3" s="1"/>
  <c r="AC294" i="3"/>
  <c r="K294" i="3" s="1"/>
  <c r="AH293" i="3"/>
  <c r="P293" i="3" s="1"/>
  <c r="AF293" i="3"/>
  <c r="N293" i="3" s="1"/>
  <c r="AD293" i="3"/>
  <c r="L293" i="3" s="1"/>
  <c r="AB293" i="3"/>
  <c r="AG292" i="3"/>
  <c r="O292" i="3" s="1"/>
  <c r="AE292" i="3"/>
  <c r="M292" i="3" s="1"/>
  <c r="AC292" i="3"/>
  <c r="K292" i="3" s="1"/>
  <c r="AH291" i="3"/>
  <c r="P291" i="3" s="1"/>
  <c r="AF291" i="3"/>
  <c r="N291" i="3" s="1"/>
  <c r="AD291" i="3"/>
  <c r="L291" i="3" s="1"/>
  <c r="AB291" i="3"/>
  <c r="AG290" i="3"/>
  <c r="O290" i="3" s="1"/>
  <c r="AE290" i="3"/>
  <c r="M290" i="3" s="1"/>
  <c r="AC290" i="3"/>
  <c r="K290" i="3" s="1"/>
  <c r="AH289" i="3"/>
  <c r="P289" i="3" s="1"/>
  <c r="AF289" i="3"/>
  <c r="N289" i="3" s="1"/>
  <c r="AD289" i="3"/>
  <c r="L289" i="3" s="1"/>
  <c r="AB289" i="3"/>
  <c r="AG288" i="3"/>
  <c r="O288" i="3" s="1"/>
  <c r="AE288" i="3"/>
  <c r="M288" i="3" s="1"/>
  <c r="AC288" i="3"/>
  <c r="K288" i="3" s="1"/>
  <c r="AH287" i="3"/>
  <c r="P287" i="3" s="1"/>
  <c r="AF287" i="3"/>
  <c r="N287" i="3" s="1"/>
  <c r="AD287" i="3"/>
  <c r="L287" i="3" s="1"/>
  <c r="AB287" i="3"/>
  <c r="AG286" i="3"/>
  <c r="O286" i="3" s="1"/>
  <c r="AE286" i="3"/>
  <c r="M286" i="3" s="1"/>
  <c r="AC286" i="3"/>
  <c r="K286" i="3" s="1"/>
  <c r="AH285" i="3"/>
  <c r="P285" i="3" s="1"/>
  <c r="AF285" i="3"/>
  <c r="N285" i="3" s="1"/>
  <c r="AD285" i="3"/>
  <c r="L285" i="3" s="1"/>
  <c r="AB285" i="3"/>
  <c r="AG284" i="3"/>
  <c r="O284" i="3" s="1"/>
  <c r="AE284" i="3"/>
  <c r="M284" i="3" s="1"/>
  <c r="AC284" i="3"/>
  <c r="K284" i="3" s="1"/>
  <c r="AH283" i="3"/>
  <c r="P283" i="3" s="1"/>
  <c r="AF283" i="3"/>
  <c r="N283" i="3" s="1"/>
  <c r="AD283" i="3"/>
  <c r="L283" i="3" s="1"/>
  <c r="AB283" i="3"/>
  <c r="AG282" i="3"/>
  <c r="O282" i="3" s="1"/>
  <c r="AE282" i="3"/>
  <c r="M282" i="3" s="1"/>
  <c r="AC282" i="3"/>
  <c r="K282" i="3" s="1"/>
  <c r="AH281" i="3"/>
  <c r="P281" i="3" s="1"/>
  <c r="AF281" i="3"/>
  <c r="N281" i="3" s="1"/>
  <c r="AD281" i="3"/>
  <c r="L281" i="3" s="1"/>
  <c r="AB281" i="3"/>
  <c r="AG280" i="3"/>
  <c r="O280" i="3" s="1"/>
  <c r="AE280" i="3"/>
  <c r="M280" i="3" s="1"/>
  <c r="AC280" i="3"/>
  <c r="K280" i="3" s="1"/>
  <c r="AH279" i="3"/>
  <c r="P279" i="3" s="1"/>
  <c r="AF279" i="3"/>
  <c r="N279" i="3" s="1"/>
  <c r="AD279" i="3"/>
  <c r="L279" i="3" s="1"/>
  <c r="AB279" i="3"/>
  <c r="AG278" i="3"/>
  <c r="O278" i="3" s="1"/>
  <c r="AE278" i="3"/>
  <c r="M278" i="3" s="1"/>
  <c r="AC278" i="3"/>
  <c r="K278" i="3" s="1"/>
  <c r="AH277" i="3"/>
  <c r="P277" i="3" s="1"/>
  <c r="AF277" i="3"/>
  <c r="N277" i="3" s="1"/>
  <c r="AD277" i="3"/>
  <c r="L277" i="3" s="1"/>
  <c r="AB277" i="3"/>
  <c r="AG276" i="3"/>
  <c r="O276" i="3" s="1"/>
  <c r="AE276" i="3"/>
  <c r="M276" i="3" s="1"/>
  <c r="AC276" i="3"/>
  <c r="K276" i="3" s="1"/>
  <c r="AH275" i="3"/>
  <c r="P275" i="3" s="1"/>
  <c r="AF275" i="3"/>
  <c r="N275" i="3" s="1"/>
  <c r="AD275" i="3"/>
  <c r="L275" i="3" s="1"/>
  <c r="AB275" i="3"/>
  <c r="AG274" i="3"/>
  <c r="O274" i="3" s="1"/>
  <c r="AE274" i="3"/>
  <c r="M274" i="3" s="1"/>
  <c r="AC274" i="3"/>
  <c r="K274" i="3" s="1"/>
  <c r="AH273" i="3"/>
  <c r="P273" i="3" s="1"/>
  <c r="AF273" i="3"/>
  <c r="N273" i="3" s="1"/>
  <c r="AD273" i="3"/>
  <c r="L273" i="3" s="1"/>
  <c r="AB273" i="3"/>
  <c r="AG272" i="3"/>
  <c r="O272" i="3" s="1"/>
  <c r="AE272" i="3"/>
  <c r="M272" i="3" s="1"/>
  <c r="AC272" i="3"/>
  <c r="K272" i="3" s="1"/>
  <c r="AH271" i="3"/>
  <c r="P271" i="3" s="1"/>
  <c r="AF271" i="3"/>
  <c r="N271" i="3" s="1"/>
  <c r="AD271" i="3"/>
  <c r="L271" i="3" s="1"/>
  <c r="AB271" i="3"/>
  <c r="AG270" i="3"/>
  <c r="O270" i="3" s="1"/>
  <c r="AE270" i="3"/>
  <c r="M270" i="3" s="1"/>
  <c r="AC270" i="3"/>
  <c r="K270" i="3" s="1"/>
  <c r="AH269" i="3"/>
  <c r="P269" i="3" s="1"/>
  <c r="AF269" i="3"/>
  <c r="N269" i="3" s="1"/>
  <c r="AD269" i="3"/>
  <c r="L269" i="3" s="1"/>
  <c r="AB269" i="3"/>
  <c r="AG268" i="3"/>
  <c r="O268" i="3" s="1"/>
  <c r="AE268" i="3"/>
  <c r="M268" i="3" s="1"/>
  <c r="AC268" i="3"/>
  <c r="K268" i="3" s="1"/>
  <c r="AH267" i="3"/>
  <c r="P267" i="3" s="1"/>
  <c r="AF267" i="3"/>
  <c r="N267" i="3" s="1"/>
  <c r="AD267" i="3"/>
  <c r="L267" i="3" s="1"/>
  <c r="AB267" i="3"/>
  <c r="AG266" i="3"/>
  <c r="O266" i="3" s="1"/>
  <c r="AE266" i="3"/>
  <c r="M266" i="3" s="1"/>
  <c r="AC266" i="3"/>
  <c r="K266" i="3" s="1"/>
  <c r="AH265" i="3"/>
  <c r="P265" i="3" s="1"/>
  <c r="AF265" i="3"/>
  <c r="N265" i="3" s="1"/>
  <c r="AD265" i="3"/>
  <c r="L265" i="3" s="1"/>
  <c r="AB265" i="3"/>
  <c r="AG264" i="3"/>
  <c r="O264" i="3" s="1"/>
  <c r="AE264" i="3"/>
  <c r="M264" i="3" s="1"/>
  <c r="AC264" i="3"/>
  <c r="K264" i="3" s="1"/>
  <c r="AH263" i="3"/>
  <c r="P263" i="3" s="1"/>
  <c r="AF263" i="3"/>
  <c r="N263" i="3" s="1"/>
  <c r="AD263" i="3"/>
  <c r="L263" i="3" s="1"/>
  <c r="AB263" i="3"/>
  <c r="AG262" i="3"/>
  <c r="O262" i="3" s="1"/>
  <c r="AE262" i="3"/>
  <c r="M262" i="3" s="1"/>
  <c r="AC262" i="3"/>
  <c r="K262" i="3" s="1"/>
  <c r="AH261" i="3"/>
  <c r="P261" i="3" s="1"/>
  <c r="AF261" i="3"/>
  <c r="N261" i="3" s="1"/>
  <c r="AD261" i="3"/>
  <c r="L261" i="3" s="1"/>
  <c r="AB261" i="3"/>
  <c r="AH259" i="3"/>
  <c r="P259" i="3" s="1"/>
  <c r="AF259" i="3"/>
  <c r="N259" i="3" s="1"/>
  <c r="AD259" i="3"/>
  <c r="L259" i="3" s="1"/>
  <c r="AB259" i="3"/>
  <c r="AG258" i="3"/>
  <c r="O258" i="3" s="1"/>
  <c r="AE258" i="3"/>
  <c r="M258" i="3" s="1"/>
  <c r="AC258" i="3"/>
  <c r="K258" i="3" s="1"/>
  <c r="AH257" i="3"/>
  <c r="P257" i="3" s="1"/>
  <c r="AF257" i="3"/>
  <c r="N257" i="3" s="1"/>
  <c r="AD257" i="3"/>
  <c r="L257" i="3" s="1"/>
  <c r="AB257" i="3"/>
  <c r="AG256" i="3"/>
  <c r="O256" i="3" s="1"/>
  <c r="AE256" i="3"/>
  <c r="M256" i="3" s="1"/>
  <c r="AC256" i="3"/>
  <c r="K256" i="3" s="1"/>
  <c r="AH255" i="3"/>
  <c r="P255" i="3" s="1"/>
  <c r="AF255" i="3"/>
  <c r="N255" i="3" s="1"/>
  <c r="AD255" i="3"/>
  <c r="L255" i="3" s="1"/>
  <c r="AB255" i="3"/>
  <c r="AG254" i="3"/>
  <c r="O254" i="3" s="1"/>
  <c r="AE254" i="3"/>
  <c r="M254" i="3" s="1"/>
  <c r="AC254" i="3"/>
  <c r="K254" i="3" s="1"/>
  <c r="AH253" i="3"/>
  <c r="P253" i="3" s="1"/>
  <c r="AF253" i="3"/>
  <c r="N253" i="3" s="1"/>
  <c r="AD253" i="3"/>
  <c r="L253" i="3" s="1"/>
  <c r="AB253" i="3"/>
  <c r="AG252" i="3"/>
  <c r="O252" i="3" s="1"/>
  <c r="AE252" i="3"/>
  <c r="M252" i="3" s="1"/>
  <c r="AC252" i="3"/>
  <c r="K252" i="3" s="1"/>
  <c r="AH251" i="3"/>
  <c r="P251" i="3" s="1"/>
  <c r="AF251" i="3"/>
  <c r="N251" i="3" s="1"/>
  <c r="AD251" i="3"/>
  <c r="L251" i="3" s="1"/>
  <c r="AB251" i="3"/>
  <c r="AG250" i="3"/>
  <c r="O250" i="3" s="1"/>
  <c r="AE250" i="3"/>
  <c r="M250" i="3" s="1"/>
  <c r="AC250" i="3"/>
  <c r="K250" i="3" s="1"/>
  <c r="AH249" i="3"/>
  <c r="P249" i="3" s="1"/>
  <c r="AF249" i="3"/>
  <c r="N249" i="3" s="1"/>
  <c r="AD249" i="3"/>
  <c r="L249" i="3" s="1"/>
  <c r="AB249" i="3"/>
  <c r="AG248" i="3"/>
  <c r="O248" i="3" s="1"/>
  <c r="AE248" i="3"/>
  <c r="M248" i="3" s="1"/>
  <c r="AC248" i="3"/>
  <c r="K248" i="3" s="1"/>
  <c r="AH247" i="3"/>
  <c r="P247" i="3" s="1"/>
  <c r="AF247" i="3"/>
  <c r="N247" i="3" s="1"/>
  <c r="AD247" i="3"/>
  <c r="L247" i="3" s="1"/>
  <c r="AB247" i="3"/>
  <c r="AG246" i="3"/>
  <c r="O246" i="3" s="1"/>
  <c r="AE246" i="3"/>
  <c r="M246" i="3" s="1"/>
  <c r="AC246" i="3"/>
  <c r="K246" i="3" s="1"/>
  <c r="AH245" i="3"/>
  <c r="P245" i="3" s="1"/>
  <c r="AF245" i="3"/>
  <c r="N245" i="3" s="1"/>
  <c r="AD245" i="3"/>
  <c r="L245" i="3" s="1"/>
  <c r="AB245" i="3"/>
  <c r="AG244" i="3"/>
  <c r="O244" i="3" s="1"/>
  <c r="AE244" i="3"/>
  <c r="M244" i="3" s="1"/>
  <c r="AC244" i="3"/>
  <c r="K244" i="3" s="1"/>
  <c r="AH243" i="3"/>
  <c r="P243" i="3" s="1"/>
  <c r="AF243" i="3"/>
  <c r="N243" i="3" s="1"/>
  <c r="AD243" i="3"/>
  <c r="L243" i="3" s="1"/>
  <c r="AB243" i="3"/>
  <c r="AG242" i="3"/>
  <c r="O242" i="3" s="1"/>
  <c r="AE242" i="3"/>
  <c r="M242" i="3" s="1"/>
  <c r="AC242" i="3"/>
  <c r="K242" i="3" s="1"/>
  <c r="AH241" i="3"/>
  <c r="P241" i="3" s="1"/>
  <c r="AF241" i="3"/>
  <c r="N241" i="3" s="1"/>
  <c r="AD241" i="3"/>
  <c r="L241" i="3" s="1"/>
  <c r="AB241" i="3"/>
  <c r="AG240" i="3"/>
  <c r="O240" i="3" s="1"/>
  <c r="AE240" i="3"/>
  <c r="M240" i="3" s="1"/>
  <c r="AC240" i="3"/>
  <c r="K240" i="3" s="1"/>
  <c r="AH239" i="3"/>
  <c r="P239" i="3" s="1"/>
  <c r="AF239" i="3"/>
  <c r="N239" i="3" s="1"/>
  <c r="AD239" i="3"/>
  <c r="L239" i="3" s="1"/>
  <c r="AB239" i="3"/>
  <c r="AG238" i="3"/>
  <c r="O238" i="3" s="1"/>
  <c r="AE238" i="3"/>
  <c r="M238" i="3" s="1"/>
  <c r="AC238" i="3"/>
  <c r="K238" i="3" s="1"/>
  <c r="AH237" i="3"/>
  <c r="P237" i="3" s="1"/>
  <c r="AF237" i="3"/>
  <c r="N237" i="3" s="1"/>
  <c r="AD237" i="3"/>
  <c r="L237" i="3" s="1"/>
  <c r="AB237" i="3"/>
  <c r="AG236" i="3"/>
  <c r="O236" i="3" s="1"/>
  <c r="AE236" i="3"/>
  <c r="M236" i="3" s="1"/>
  <c r="AC236" i="3"/>
  <c r="K236" i="3" s="1"/>
  <c r="AH235" i="3"/>
  <c r="P235" i="3" s="1"/>
  <c r="AF235" i="3"/>
  <c r="N235" i="3" s="1"/>
  <c r="AD235" i="3"/>
  <c r="L235" i="3" s="1"/>
  <c r="AB235" i="3"/>
  <c r="AG234" i="3"/>
  <c r="O234" i="3" s="1"/>
  <c r="AE234" i="3"/>
  <c r="M234" i="3" s="1"/>
  <c r="AC234" i="3"/>
  <c r="K234" i="3" s="1"/>
  <c r="AH233" i="3"/>
  <c r="P233" i="3" s="1"/>
  <c r="AF233" i="3"/>
  <c r="N233" i="3" s="1"/>
  <c r="AD233" i="3"/>
  <c r="L233" i="3" s="1"/>
  <c r="AB233" i="3"/>
  <c r="AG232" i="3"/>
  <c r="O232" i="3" s="1"/>
  <c r="AE232" i="3"/>
  <c r="M232" i="3" s="1"/>
  <c r="AC232" i="3"/>
  <c r="K232" i="3" s="1"/>
  <c r="AH231" i="3"/>
  <c r="P231" i="3" s="1"/>
  <c r="AF231" i="3"/>
  <c r="N231" i="3" s="1"/>
  <c r="AD231" i="3"/>
  <c r="L231" i="3" s="1"/>
  <c r="AB231" i="3"/>
  <c r="AG230" i="3"/>
  <c r="O230" i="3" s="1"/>
  <c r="AE230" i="3"/>
  <c r="M230" i="3" s="1"/>
  <c r="AC230" i="3"/>
  <c r="K230" i="3" s="1"/>
  <c r="AH229" i="3"/>
  <c r="P229" i="3" s="1"/>
  <c r="AF229" i="3"/>
  <c r="N229" i="3" s="1"/>
  <c r="AD229" i="3"/>
  <c r="L229" i="3" s="1"/>
  <c r="AB229" i="3"/>
  <c r="AG228" i="3"/>
  <c r="O228" i="3" s="1"/>
  <c r="AE228" i="3"/>
  <c r="M228" i="3" s="1"/>
  <c r="AC228" i="3"/>
  <c r="K228" i="3" s="1"/>
  <c r="AH227" i="3"/>
  <c r="P227" i="3" s="1"/>
  <c r="AF227" i="3"/>
  <c r="N227" i="3" s="1"/>
  <c r="AD227" i="3"/>
  <c r="L227" i="3" s="1"/>
  <c r="AB227" i="3"/>
  <c r="AG226" i="3"/>
  <c r="O226" i="3" s="1"/>
  <c r="AE226" i="3"/>
  <c r="M226" i="3" s="1"/>
  <c r="AC226" i="3"/>
  <c r="K226" i="3" s="1"/>
  <c r="AH225" i="3"/>
  <c r="P225" i="3" s="1"/>
  <c r="AF225" i="3"/>
  <c r="N225" i="3" s="1"/>
  <c r="AD225" i="3"/>
  <c r="L225" i="3" s="1"/>
  <c r="AB225" i="3"/>
  <c r="AG224" i="3"/>
  <c r="O224" i="3" s="1"/>
  <c r="AE224" i="3"/>
  <c r="M224" i="3" s="1"/>
  <c r="AC224" i="3"/>
  <c r="K224" i="3" s="1"/>
  <c r="AH223" i="3"/>
  <c r="P223" i="3" s="1"/>
  <c r="AF223" i="3"/>
  <c r="N223" i="3" s="1"/>
  <c r="AD223" i="3"/>
  <c r="L223" i="3" s="1"/>
  <c r="AB223" i="3"/>
  <c r="AG222" i="3"/>
  <c r="O222" i="3" s="1"/>
  <c r="AE222" i="3"/>
  <c r="M222" i="3" s="1"/>
  <c r="AC222" i="3"/>
  <c r="K222" i="3" s="1"/>
  <c r="AH221" i="3"/>
  <c r="P221" i="3" s="1"/>
  <c r="AF221" i="3"/>
  <c r="N221" i="3" s="1"/>
  <c r="AD221" i="3"/>
  <c r="L221" i="3" s="1"/>
  <c r="AB221" i="3"/>
  <c r="AG220" i="3"/>
  <c r="O220" i="3" s="1"/>
  <c r="AE220" i="3"/>
  <c r="M220" i="3" s="1"/>
  <c r="AC220" i="3"/>
  <c r="K220" i="3" s="1"/>
  <c r="AH219" i="3"/>
  <c r="P219" i="3" s="1"/>
  <c r="AF219" i="3"/>
  <c r="N219" i="3" s="1"/>
  <c r="AD219" i="3"/>
  <c r="L219" i="3" s="1"/>
  <c r="AB219" i="3"/>
  <c r="AG218" i="3"/>
  <c r="O218" i="3" s="1"/>
  <c r="AE218" i="3"/>
  <c r="M218" i="3" s="1"/>
  <c r="AC218" i="3"/>
  <c r="K218" i="3" s="1"/>
  <c r="AH217" i="3"/>
  <c r="P217" i="3" s="1"/>
  <c r="AF217" i="3"/>
  <c r="N217" i="3" s="1"/>
  <c r="AD217" i="3"/>
  <c r="L217" i="3" s="1"/>
  <c r="AB217" i="3"/>
  <c r="AG216" i="3"/>
  <c r="O216" i="3" s="1"/>
  <c r="AE216" i="3"/>
  <c r="M216" i="3" s="1"/>
  <c r="AC216" i="3"/>
  <c r="K216" i="3" s="1"/>
  <c r="AH215" i="3"/>
  <c r="P215" i="3" s="1"/>
  <c r="AF215" i="3"/>
  <c r="N215" i="3" s="1"/>
  <c r="AD215" i="3"/>
  <c r="L215" i="3" s="1"/>
  <c r="AB215" i="3"/>
  <c r="AG214" i="3"/>
  <c r="O214" i="3" s="1"/>
  <c r="AE214" i="3"/>
  <c r="M214" i="3" s="1"/>
  <c r="AC214" i="3"/>
  <c r="K214" i="3" s="1"/>
  <c r="AH213" i="3"/>
  <c r="P213" i="3" s="1"/>
  <c r="AF213" i="3"/>
  <c r="N213" i="3" s="1"/>
  <c r="AD213" i="3"/>
  <c r="L213" i="3" s="1"/>
  <c r="AB213" i="3"/>
  <c r="AG212" i="3"/>
  <c r="O212" i="3" s="1"/>
  <c r="AE212" i="3"/>
  <c r="M212" i="3" s="1"/>
  <c r="AC212" i="3"/>
  <c r="K212" i="3" s="1"/>
  <c r="AH211" i="3"/>
  <c r="P211" i="3" s="1"/>
  <c r="AF211" i="3"/>
  <c r="N211" i="3" s="1"/>
  <c r="AD211" i="3"/>
  <c r="L211" i="3" s="1"/>
  <c r="AB211" i="3"/>
  <c r="AG210" i="3"/>
  <c r="O210" i="3" s="1"/>
  <c r="AE210" i="3"/>
  <c r="M210" i="3" s="1"/>
  <c r="AC210" i="3"/>
  <c r="K210" i="3" s="1"/>
  <c r="AH209" i="3"/>
  <c r="P209" i="3" s="1"/>
  <c r="AF209" i="3"/>
  <c r="N209" i="3" s="1"/>
  <c r="AD209" i="3"/>
  <c r="L209" i="3" s="1"/>
  <c r="AB209" i="3"/>
  <c r="AG208" i="3"/>
  <c r="O208" i="3" s="1"/>
  <c r="AE208" i="3"/>
  <c r="M208" i="3" s="1"/>
  <c r="AC208" i="3"/>
  <c r="K208" i="3" s="1"/>
  <c r="AH207" i="3"/>
  <c r="P207" i="3" s="1"/>
  <c r="AF207" i="3"/>
  <c r="N207" i="3" s="1"/>
  <c r="AD207" i="3"/>
  <c r="L207" i="3" s="1"/>
  <c r="AB207" i="3"/>
  <c r="AG206" i="3"/>
  <c r="O206" i="3" s="1"/>
  <c r="AE206" i="3"/>
  <c r="M206" i="3" s="1"/>
  <c r="AC206" i="3"/>
  <c r="K206" i="3" s="1"/>
  <c r="AH205" i="3"/>
  <c r="P205" i="3" s="1"/>
  <c r="AF205" i="3"/>
  <c r="N205" i="3" s="1"/>
  <c r="AD205" i="3"/>
  <c r="L205" i="3" s="1"/>
  <c r="AB205" i="3"/>
  <c r="AG204" i="3"/>
  <c r="O204" i="3" s="1"/>
  <c r="AE204" i="3"/>
  <c r="M204" i="3" s="1"/>
  <c r="AC204" i="3"/>
  <c r="K204" i="3" s="1"/>
  <c r="AH203" i="3"/>
  <c r="P203" i="3" s="1"/>
  <c r="AF203" i="3"/>
  <c r="N203" i="3" s="1"/>
  <c r="AD203" i="3"/>
  <c r="L203" i="3" s="1"/>
  <c r="AB203" i="3"/>
  <c r="AG202" i="3"/>
  <c r="O202" i="3" s="1"/>
  <c r="AE202" i="3"/>
  <c r="M202" i="3" s="1"/>
  <c r="AC202" i="3"/>
  <c r="K202" i="3" s="1"/>
  <c r="AH201" i="3"/>
  <c r="P201" i="3" s="1"/>
  <c r="AF201" i="3"/>
  <c r="N201" i="3" s="1"/>
  <c r="AD201" i="3"/>
  <c r="L201" i="3" s="1"/>
  <c r="AB201" i="3"/>
  <c r="AG200" i="3"/>
  <c r="O200" i="3" s="1"/>
  <c r="AE200" i="3"/>
  <c r="M200" i="3" s="1"/>
  <c r="AC200" i="3"/>
  <c r="K200" i="3" s="1"/>
  <c r="AH199" i="3"/>
  <c r="P199" i="3" s="1"/>
  <c r="AF199" i="3"/>
  <c r="N199" i="3" s="1"/>
  <c r="AD199" i="3"/>
  <c r="L199" i="3" s="1"/>
  <c r="AB199" i="3"/>
  <c r="AG198" i="3"/>
  <c r="O198" i="3" s="1"/>
  <c r="AE198" i="3"/>
  <c r="M198" i="3" s="1"/>
  <c r="AC198" i="3"/>
  <c r="K198" i="3" s="1"/>
  <c r="AH197" i="3"/>
  <c r="P197" i="3" s="1"/>
  <c r="AF197" i="3"/>
  <c r="N197" i="3" s="1"/>
  <c r="AD197" i="3"/>
  <c r="L197" i="3" s="1"/>
  <c r="AB197" i="3"/>
  <c r="AG196" i="3"/>
  <c r="O196" i="3" s="1"/>
  <c r="AE196" i="3"/>
  <c r="M196" i="3" s="1"/>
  <c r="AC196" i="3"/>
  <c r="K196" i="3" s="1"/>
  <c r="AH195" i="3"/>
  <c r="P195" i="3" s="1"/>
  <c r="AF195" i="3"/>
  <c r="N195" i="3" s="1"/>
  <c r="AD195" i="3"/>
  <c r="L195" i="3" s="1"/>
  <c r="AB195" i="3"/>
  <c r="AG194" i="3"/>
  <c r="O194" i="3" s="1"/>
  <c r="AE194" i="3"/>
  <c r="M194" i="3" s="1"/>
  <c r="AC194" i="3"/>
  <c r="K194" i="3" s="1"/>
  <c r="AH193" i="3"/>
  <c r="P193" i="3" s="1"/>
  <c r="AF193" i="3"/>
  <c r="N193" i="3" s="1"/>
  <c r="AD193" i="3"/>
  <c r="L193" i="3" s="1"/>
  <c r="AB193" i="3"/>
  <c r="AG192" i="3"/>
  <c r="O192" i="3" s="1"/>
  <c r="AE192" i="3"/>
  <c r="M192" i="3" s="1"/>
  <c r="AC192" i="3"/>
  <c r="K192" i="3" s="1"/>
  <c r="AH191" i="3"/>
  <c r="P191" i="3" s="1"/>
  <c r="AF191" i="3"/>
  <c r="N191" i="3" s="1"/>
  <c r="AD191" i="3"/>
  <c r="L191" i="3" s="1"/>
  <c r="AB191" i="3"/>
  <c r="AG190" i="3"/>
  <c r="O190" i="3" s="1"/>
  <c r="AE190" i="3"/>
  <c r="M190" i="3" s="1"/>
  <c r="AC190" i="3"/>
  <c r="K190" i="3" s="1"/>
  <c r="AH189" i="3"/>
  <c r="P189" i="3" s="1"/>
  <c r="AF189" i="3"/>
  <c r="N189" i="3" s="1"/>
  <c r="AD189" i="3"/>
  <c r="L189" i="3" s="1"/>
  <c r="AB189" i="3"/>
  <c r="AG188" i="3"/>
  <c r="O188" i="3" s="1"/>
  <c r="AE188" i="3"/>
  <c r="M188" i="3" s="1"/>
  <c r="AC188" i="3"/>
  <c r="K188" i="3" s="1"/>
  <c r="AH187" i="3"/>
  <c r="P187" i="3" s="1"/>
  <c r="AF187" i="3"/>
  <c r="N187" i="3" s="1"/>
  <c r="AD187" i="3"/>
  <c r="L187" i="3" s="1"/>
  <c r="AB187" i="3"/>
  <c r="AG186" i="3"/>
  <c r="O186" i="3" s="1"/>
  <c r="AE186" i="3"/>
  <c r="M186" i="3" s="1"/>
  <c r="AC186" i="3"/>
  <c r="K186" i="3" s="1"/>
  <c r="AH185" i="3"/>
  <c r="P185" i="3" s="1"/>
  <c r="AF185" i="3"/>
  <c r="N185" i="3" s="1"/>
  <c r="AD185" i="3"/>
  <c r="L185" i="3" s="1"/>
  <c r="AB185" i="3"/>
  <c r="AG184" i="3"/>
  <c r="O184" i="3" s="1"/>
  <c r="AE184" i="3"/>
  <c r="M184" i="3" s="1"/>
  <c r="AC184" i="3"/>
  <c r="K184" i="3" s="1"/>
  <c r="AH183" i="3"/>
  <c r="P183" i="3" s="1"/>
  <c r="AF183" i="3"/>
  <c r="N183" i="3" s="1"/>
  <c r="AD183" i="3"/>
  <c r="L183" i="3" s="1"/>
  <c r="AB183" i="3"/>
  <c r="AG182" i="3"/>
  <c r="O182" i="3" s="1"/>
  <c r="AE182" i="3"/>
  <c r="M182" i="3" s="1"/>
  <c r="AC182" i="3"/>
  <c r="K182" i="3" s="1"/>
  <c r="AH181" i="3"/>
  <c r="P181" i="3" s="1"/>
  <c r="AF181" i="3"/>
  <c r="N181" i="3" s="1"/>
  <c r="AD181" i="3"/>
  <c r="L181" i="3" s="1"/>
  <c r="AB181" i="3"/>
  <c r="AG180" i="3"/>
  <c r="O180" i="3" s="1"/>
  <c r="AE180" i="3"/>
  <c r="M180" i="3" s="1"/>
  <c r="AC180" i="3"/>
  <c r="K180" i="3" s="1"/>
  <c r="AH179" i="3"/>
  <c r="P179" i="3" s="1"/>
  <c r="AF179" i="3"/>
  <c r="N179" i="3" s="1"/>
  <c r="AD179" i="3"/>
  <c r="L179" i="3" s="1"/>
  <c r="AB179" i="3"/>
  <c r="AG178" i="3"/>
  <c r="O178" i="3" s="1"/>
  <c r="AE178" i="3"/>
  <c r="M178" i="3" s="1"/>
  <c r="AC178" i="3"/>
  <c r="K178" i="3" s="1"/>
  <c r="AH177" i="3"/>
  <c r="P177" i="3" s="1"/>
  <c r="AF177" i="3"/>
  <c r="N177" i="3" s="1"/>
  <c r="AD177" i="3"/>
  <c r="L177" i="3" s="1"/>
  <c r="AB177" i="3"/>
  <c r="AG176" i="3"/>
  <c r="O176" i="3" s="1"/>
  <c r="AE176" i="3"/>
  <c r="M176" i="3" s="1"/>
  <c r="AC176" i="3"/>
  <c r="K176" i="3" s="1"/>
  <c r="AH175" i="3"/>
  <c r="P175" i="3" s="1"/>
  <c r="AF175" i="3"/>
  <c r="N175" i="3" s="1"/>
  <c r="AD175" i="3"/>
  <c r="L175" i="3" s="1"/>
  <c r="AB175" i="3"/>
  <c r="AG174" i="3"/>
  <c r="O174" i="3" s="1"/>
  <c r="AE174" i="3"/>
  <c r="M174" i="3" s="1"/>
  <c r="AC174" i="3"/>
  <c r="K174" i="3" s="1"/>
  <c r="AH173" i="3"/>
  <c r="P173" i="3" s="1"/>
  <c r="AF173" i="3"/>
  <c r="N173" i="3" s="1"/>
  <c r="AD173" i="3"/>
  <c r="L173" i="3" s="1"/>
  <c r="AB173" i="3"/>
  <c r="AG172" i="3"/>
  <c r="O172" i="3" s="1"/>
  <c r="AE172" i="3"/>
  <c r="M172" i="3" s="1"/>
  <c r="AC172" i="3"/>
  <c r="K172" i="3" s="1"/>
  <c r="AH171" i="3"/>
  <c r="P171" i="3" s="1"/>
  <c r="AF171" i="3"/>
  <c r="N171" i="3" s="1"/>
  <c r="AD171" i="3"/>
  <c r="L171" i="3" s="1"/>
  <c r="AB171" i="3"/>
  <c r="AG170" i="3"/>
  <c r="O170" i="3" s="1"/>
  <c r="AE170" i="3"/>
  <c r="M170" i="3" s="1"/>
  <c r="AC170" i="3"/>
  <c r="K170" i="3" s="1"/>
  <c r="AH169" i="3"/>
  <c r="P169" i="3" s="1"/>
  <c r="AF169" i="3"/>
  <c r="N169" i="3" s="1"/>
  <c r="AD169" i="3"/>
  <c r="L169" i="3" s="1"/>
  <c r="AB169" i="3"/>
  <c r="AG168" i="3"/>
  <c r="O168" i="3" s="1"/>
  <c r="AE168" i="3"/>
  <c r="M168" i="3" s="1"/>
  <c r="AC168" i="3"/>
  <c r="K168" i="3" s="1"/>
  <c r="AH167" i="3"/>
  <c r="P167" i="3" s="1"/>
  <c r="AF167" i="3"/>
  <c r="N167" i="3" s="1"/>
  <c r="AD167" i="3"/>
  <c r="L167" i="3" s="1"/>
  <c r="AB167" i="3"/>
  <c r="AG166" i="3"/>
  <c r="O166" i="3" s="1"/>
  <c r="AE166" i="3"/>
  <c r="M166" i="3" s="1"/>
  <c r="AC166" i="3"/>
  <c r="K166" i="3" s="1"/>
  <c r="AH165" i="3"/>
  <c r="P165" i="3" s="1"/>
  <c r="AF165" i="3"/>
  <c r="N165" i="3" s="1"/>
  <c r="AD165" i="3"/>
  <c r="L165" i="3" s="1"/>
  <c r="AB165" i="3"/>
  <c r="AG164" i="3"/>
  <c r="O164" i="3" s="1"/>
  <c r="AE164" i="3"/>
  <c r="M164" i="3" s="1"/>
  <c r="AC164" i="3"/>
  <c r="K164" i="3" s="1"/>
  <c r="AH163" i="3"/>
  <c r="P163" i="3" s="1"/>
  <c r="AF163" i="3"/>
  <c r="N163" i="3" s="1"/>
  <c r="AD163" i="3"/>
  <c r="L163" i="3" s="1"/>
  <c r="AB163" i="3"/>
  <c r="AG162" i="3"/>
  <c r="O162" i="3" s="1"/>
  <c r="AE162" i="3"/>
  <c r="M162" i="3" s="1"/>
  <c r="AC162" i="3"/>
  <c r="K162" i="3" s="1"/>
  <c r="AH161" i="3"/>
  <c r="P161" i="3" s="1"/>
  <c r="AF161" i="3"/>
  <c r="N161" i="3" s="1"/>
  <c r="AD161" i="3"/>
  <c r="L161" i="3" s="1"/>
  <c r="AB161" i="3"/>
  <c r="AG160" i="3"/>
  <c r="O160" i="3" s="1"/>
  <c r="AE160" i="3"/>
  <c r="M160" i="3" s="1"/>
  <c r="AC160" i="3"/>
  <c r="K160" i="3" s="1"/>
  <c r="AH159" i="3"/>
  <c r="P159" i="3" s="1"/>
  <c r="AF159" i="3"/>
  <c r="N159" i="3" s="1"/>
  <c r="AD159" i="3"/>
  <c r="L159" i="3" s="1"/>
  <c r="AB159" i="3"/>
  <c r="AG158" i="3"/>
  <c r="O158" i="3" s="1"/>
  <c r="AE158" i="3"/>
  <c r="M158" i="3" s="1"/>
  <c r="AC158" i="3"/>
  <c r="K158" i="3" s="1"/>
  <c r="AH157" i="3"/>
  <c r="P157" i="3" s="1"/>
  <c r="AF157" i="3"/>
  <c r="N157" i="3" s="1"/>
  <c r="AD157" i="3"/>
  <c r="L157" i="3" s="1"/>
  <c r="AB157" i="3"/>
  <c r="AG156" i="3"/>
  <c r="O156" i="3" s="1"/>
  <c r="AE156" i="3"/>
  <c r="M156" i="3" s="1"/>
  <c r="AC156" i="3"/>
  <c r="K156" i="3" s="1"/>
  <c r="AH155" i="3"/>
  <c r="P155" i="3" s="1"/>
  <c r="AF155" i="3"/>
  <c r="N155" i="3" s="1"/>
  <c r="AD155" i="3"/>
  <c r="L155" i="3" s="1"/>
  <c r="AB155" i="3"/>
  <c r="AG154" i="3"/>
  <c r="O154" i="3" s="1"/>
  <c r="AE154" i="3"/>
  <c r="M154" i="3" s="1"/>
  <c r="AC154" i="3"/>
  <c r="K154" i="3" s="1"/>
  <c r="AH153" i="3"/>
  <c r="P153" i="3" s="1"/>
  <c r="AF153" i="3"/>
  <c r="N153" i="3" s="1"/>
  <c r="AD153" i="3"/>
  <c r="L153" i="3" s="1"/>
  <c r="AB153" i="3"/>
  <c r="AG152" i="3"/>
  <c r="O152" i="3" s="1"/>
  <c r="AE152" i="3"/>
  <c r="M152" i="3" s="1"/>
  <c r="AC152" i="3"/>
  <c r="K152" i="3" s="1"/>
  <c r="AH151" i="3"/>
  <c r="P151" i="3" s="1"/>
  <c r="AF151" i="3"/>
  <c r="N151" i="3" s="1"/>
  <c r="AD151" i="3"/>
  <c r="L151" i="3" s="1"/>
  <c r="AB151" i="3"/>
  <c r="AG150" i="3"/>
  <c r="O150" i="3" s="1"/>
  <c r="AE150" i="3"/>
  <c r="M150" i="3" s="1"/>
  <c r="AC150" i="3"/>
  <c r="K150" i="3" s="1"/>
  <c r="AH149" i="3"/>
  <c r="P149" i="3" s="1"/>
  <c r="AF149" i="3"/>
  <c r="N149" i="3" s="1"/>
  <c r="AD149" i="3"/>
  <c r="L149" i="3" s="1"/>
  <c r="AB149" i="3"/>
  <c r="AG148" i="3"/>
  <c r="O148" i="3" s="1"/>
  <c r="AE148" i="3"/>
  <c r="M148" i="3" s="1"/>
  <c r="AC148" i="3"/>
  <c r="K148" i="3" s="1"/>
  <c r="AH147" i="3"/>
  <c r="P147" i="3" s="1"/>
  <c r="AF147" i="3"/>
  <c r="N147" i="3" s="1"/>
  <c r="AD147" i="3"/>
  <c r="L147" i="3" s="1"/>
  <c r="AB147" i="3"/>
  <c r="AG146" i="3"/>
  <c r="O146" i="3" s="1"/>
  <c r="AE146" i="3"/>
  <c r="M146" i="3" s="1"/>
  <c r="AC146" i="3"/>
  <c r="K146" i="3" s="1"/>
  <c r="AH145" i="3"/>
  <c r="P145" i="3" s="1"/>
  <c r="AF145" i="3"/>
  <c r="N145" i="3" s="1"/>
  <c r="AD145" i="3"/>
  <c r="L145" i="3" s="1"/>
  <c r="AB145" i="3"/>
  <c r="AG144" i="3"/>
  <c r="O144" i="3" s="1"/>
  <c r="AE144" i="3"/>
  <c r="M144" i="3" s="1"/>
  <c r="AC144" i="3"/>
  <c r="K144" i="3" s="1"/>
  <c r="AH143" i="3"/>
  <c r="P143" i="3" s="1"/>
  <c r="AF143" i="3"/>
  <c r="N143" i="3" s="1"/>
  <c r="AD143" i="3"/>
  <c r="L143" i="3" s="1"/>
  <c r="AB143" i="3"/>
  <c r="AG142" i="3"/>
  <c r="O142" i="3" s="1"/>
  <c r="AE142" i="3"/>
  <c r="M142" i="3" s="1"/>
  <c r="AC142" i="3"/>
  <c r="K142" i="3" s="1"/>
  <c r="AH141" i="3"/>
  <c r="P141" i="3" s="1"/>
  <c r="AF141" i="3"/>
  <c r="N141" i="3" s="1"/>
  <c r="AD141" i="3"/>
  <c r="L141" i="3" s="1"/>
  <c r="AB141" i="3"/>
  <c r="AG140" i="3"/>
  <c r="O140" i="3" s="1"/>
  <c r="AE140" i="3"/>
  <c r="M140" i="3" s="1"/>
  <c r="AC140" i="3"/>
  <c r="K140" i="3" s="1"/>
  <c r="AH139" i="3"/>
  <c r="P139" i="3" s="1"/>
  <c r="AF139" i="3"/>
  <c r="N139" i="3" s="1"/>
  <c r="AD139" i="3"/>
  <c r="L139" i="3" s="1"/>
  <c r="AB139" i="3"/>
  <c r="AG138" i="3"/>
  <c r="O138" i="3" s="1"/>
  <c r="AE138" i="3"/>
  <c r="M138" i="3" s="1"/>
  <c r="AC138" i="3"/>
  <c r="K138" i="3" s="1"/>
  <c r="AH137" i="3"/>
  <c r="P137" i="3" s="1"/>
  <c r="AF137" i="3"/>
  <c r="N137" i="3" s="1"/>
  <c r="AD137" i="3"/>
  <c r="L137" i="3" s="1"/>
  <c r="AB137" i="3"/>
  <c r="AG136" i="3"/>
  <c r="O136" i="3" s="1"/>
  <c r="AE136" i="3"/>
  <c r="M136" i="3" s="1"/>
  <c r="AC136" i="3"/>
  <c r="K136" i="3" s="1"/>
  <c r="AH135" i="3"/>
  <c r="P135" i="3" s="1"/>
  <c r="AF135" i="3"/>
  <c r="N135" i="3" s="1"/>
  <c r="AD135" i="3"/>
  <c r="L135" i="3" s="1"/>
  <c r="AB135" i="3"/>
  <c r="AG134" i="3"/>
  <c r="O134" i="3" s="1"/>
  <c r="AE134" i="3"/>
  <c r="M134" i="3" s="1"/>
  <c r="AC134" i="3"/>
  <c r="K134" i="3" s="1"/>
  <c r="AH133" i="3"/>
  <c r="P133" i="3" s="1"/>
  <c r="AF133" i="3"/>
  <c r="N133" i="3" s="1"/>
  <c r="AD133" i="3"/>
  <c r="L133" i="3" s="1"/>
  <c r="AB133" i="3"/>
  <c r="AG132" i="3"/>
  <c r="O132" i="3" s="1"/>
  <c r="AE132" i="3"/>
  <c r="M132" i="3" s="1"/>
  <c r="AC132" i="3"/>
  <c r="K132" i="3" s="1"/>
  <c r="AH131" i="3"/>
  <c r="P131" i="3" s="1"/>
  <c r="AF131" i="3"/>
  <c r="N131" i="3" s="1"/>
  <c r="AD131" i="3"/>
  <c r="L131" i="3" s="1"/>
  <c r="AB131" i="3"/>
  <c r="AG130" i="3"/>
  <c r="O130" i="3" s="1"/>
  <c r="AE130" i="3"/>
  <c r="M130" i="3" s="1"/>
  <c r="AC130" i="3"/>
  <c r="K130" i="3" s="1"/>
  <c r="AH129" i="3"/>
  <c r="P129" i="3" s="1"/>
  <c r="AF129" i="3"/>
  <c r="N129" i="3" s="1"/>
  <c r="AD129" i="3"/>
  <c r="L129" i="3" s="1"/>
  <c r="AB129" i="3"/>
  <c r="AG128" i="3"/>
  <c r="O128" i="3" s="1"/>
  <c r="AE128" i="3"/>
  <c r="M128" i="3" s="1"/>
  <c r="AC128" i="3"/>
  <c r="K128" i="3" s="1"/>
  <c r="AH127" i="3"/>
  <c r="P127" i="3" s="1"/>
  <c r="AF127" i="3"/>
  <c r="N127" i="3" s="1"/>
  <c r="AD127" i="3"/>
  <c r="L127" i="3" s="1"/>
  <c r="AB127" i="3"/>
  <c r="AG126" i="3"/>
  <c r="O126" i="3" s="1"/>
  <c r="AE126" i="3"/>
  <c r="M126" i="3" s="1"/>
  <c r="AC126" i="3"/>
  <c r="K126" i="3" s="1"/>
  <c r="AH125" i="3"/>
  <c r="P125" i="3" s="1"/>
  <c r="AF125" i="3"/>
  <c r="N125" i="3" s="1"/>
  <c r="AD125" i="3"/>
  <c r="L125" i="3" s="1"/>
  <c r="AB125" i="3"/>
  <c r="AG124" i="3"/>
  <c r="O124" i="3" s="1"/>
  <c r="AE124" i="3"/>
  <c r="M124" i="3" s="1"/>
  <c r="AC124" i="3"/>
  <c r="K124" i="3" s="1"/>
  <c r="AH123" i="3"/>
  <c r="P123" i="3" s="1"/>
  <c r="AF123" i="3"/>
  <c r="N123" i="3" s="1"/>
  <c r="AD123" i="3"/>
  <c r="L123" i="3" s="1"/>
  <c r="AB123" i="3"/>
  <c r="AG122" i="3"/>
  <c r="O122" i="3" s="1"/>
  <c r="AE122" i="3"/>
  <c r="M122" i="3" s="1"/>
  <c r="AC122" i="3"/>
  <c r="K122" i="3" s="1"/>
  <c r="AH121" i="3"/>
  <c r="P121" i="3" s="1"/>
  <c r="AF121" i="3"/>
  <c r="N121" i="3" s="1"/>
  <c r="AD121" i="3"/>
  <c r="L121" i="3" s="1"/>
  <c r="AB121" i="3"/>
  <c r="AG120" i="3"/>
  <c r="O120" i="3" s="1"/>
  <c r="AE120" i="3"/>
  <c r="M120" i="3" s="1"/>
  <c r="AC120" i="3"/>
  <c r="K120" i="3" s="1"/>
  <c r="AH119" i="3"/>
  <c r="P119" i="3" s="1"/>
  <c r="AF119" i="3"/>
  <c r="N119" i="3" s="1"/>
  <c r="AD119" i="3"/>
  <c r="L119" i="3" s="1"/>
  <c r="AB119" i="3"/>
  <c r="AG118" i="3"/>
  <c r="O118" i="3" s="1"/>
  <c r="AE118" i="3"/>
  <c r="M118" i="3" s="1"/>
  <c r="AC118" i="3"/>
  <c r="K118" i="3" s="1"/>
  <c r="AH117" i="3"/>
  <c r="P117" i="3" s="1"/>
  <c r="AF117" i="3"/>
  <c r="N117" i="3" s="1"/>
  <c r="AD117" i="3"/>
  <c r="L117" i="3" s="1"/>
  <c r="AB117" i="3"/>
  <c r="AG116" i="3"/>
  <c r="O116" i="3" s="1"/>
  <c r="AE116" i="3"/>
  <c r="M116" i="3" s="1"/>
  <c r="AC116" i="3"/>
  <c r="K116" i="3" s="1"/>
  <c r="AH115" i="3"/>
  <c r="P115" i="3" s="1"/>
  <c r="AF115" i="3"/>
  <c r="N115" i="3" s="1"/>
  <c r="AD115" i="3"/>
  <c r="L115" i="3" s="1"/>
  <c r="AB115" i="3"/>
  <c r="AG114" i="3"/>
  <c r="O114" i="3" s="1"/>
  <c r="AE114" i="3"/>
  <c r="M114" i="3" s="1"/>
  <c r="AC114" i="3"/>
  <c r="K114" i="3" s="1"/>
  <c r="AH113" i="3"/>
  <c r="P113" i="3" s="1"/>
  <c r="AF113" i="3"/>
  <c r="N113" i="3" s="1"/>
  <c r="AD113" i="3"/>
  <c r="L113" i="3" s="1"/>
  <c r="AB113" i="3"/>
  <c r="AG112" i="3"/>
  <c r="O112" i="3" s="1"/>
  <c r="AE112" i="3"/>
  <c r="M112" i="3" s="1"/>
  <c r="AC112" i="3"/>
  <c r="K112" i="3" s="1"/>
  <c r="AH111" i="3"/>
  <c r="P111" i="3" s="1"/>
  <c r="AF111" i="3"/>
  <c r="N111" i="3" s="1"/>
  <c r="AD111" i="3"/>
  <c r="L111" i="3" s="1"/>
  <c r="AB111" i="3"/>
  <c r="AG110" i="3"/>
  <c r="O110" i="3" s="1"/>
  <c r="AE110" i="3"/>
  <c r="M110" i="3" s="1"/>
  <c r="AC110" i="3"/>
  <c r="K110" i="3" s="1"/>
  <c r="AH109" i="3"/>
  <c r="P109" i="3" s="1"/>
  <c r="AF109" i="3"/>
  <c r="N109" i="3" s="1"/>
  <c r="AD109" i="3"/>
  <c r="L109" i="3" s="1"/>
  <c r="AB109" i="3"/>
  <c r="AG108" i="3"/>
  <c r="O108" i="3" s="1"/>
  <c r="AE108" i="3"/>
  <c r="M108" i="3" s="1"/>
  <c r="AC108" i="3"/>
  <c r="K108" i="3" s="1"/>
  <c r="AH107" i="3"/>
  <c r="P107" i="3" s="1"/>
  <c r="AF107" i="3"/>
  <c r="N107" i="3" s="1"/>
  <c r="AD107" i="3"/>
  <c r="L107" i="3" s="1"/>
  <c r="AB107" i="3"/>
  <c r="AG106" i="3"/>
  <c r="O106" i="3" s="1"/>
  <c r="AE106" i="3"/>
  <c r="M106" i="3" s="1"/>
  <c r="AC106" i="3"/>
  <c r="K106" i="3" s="1"/>
  <c r="AH105" i="3"/>
  <c r="P105" i="3" s="1"/>
  <c r="AF105" i="3"/>
  <c r="N105" i="3" s="1"/>
  <c r="AD105" i="3"/>
  <c r="L105" i="3" s="1"/>
  <c r="AB105" i="3"/>
  <c r="AG104" i="3"/>
  <c r="O104" i="3" s="1"/>
  <c r="AE104" i="3"/>
  <c r="M104" i="3" s="1"/>
  <c r="AC104" i="3"/>
  <c r="K104" i="3" s="1"/>
  <c r="AH103" i="3"/>
  <c r="P103" i="3" s="1"/>
  <c r="AF103" i="3"/>
  <c r="N103" i="3" s="1"/>
  <c r="AD103" i="3"/>
  <c r="L103" i="3" s="1"/>
  <c r="AB103" i="3"/>
  <c r="AG102" i="3"/>
  <c r="O102" i="3" s="1"/>
  <c r="AE102" i="3"/>
  <c r="M102" i="3" s="1"/>
  <c r="AC102" i="3"/>
  <c r="K102" i="3" s="1"/>
  <c r="AH101" i="3"/>
  <c r="P101" i="3" s="1"/>
  <c r="AF101" i="3"/>
  <c r="N101" i="3" s="1"/>
  <c r="AD101" i="3"/>
  <c r="L101" i="3" s="1"/>
  <c r="AB101" i="3"/>
  <c r="AG100" i="3"/>
  <c r="O100" i="3" s="1"/>
  <c r="AE100" i="3"/>
  <c r="M100" i="3" s="1"/>
  <c r="AC100" i="3"/>
  <c r="K100" i="3" s="1"/>
  <c r="AH99" i="3"/>
  <c r="P99" i="3" s="1"/>
  <c r="AF99" i="3"/>
  <c r="N99" i="3" s="1"/>
  <c r="AD99" i="3"/>
  <c r="L99" i="3" s="1"/>
  <c r="AB99" i="3"/>
  <c r="AG98" i="3"/>
  <c r="O98" i="3" s="1"/>
  <c r="AE98" i="3"/>
  <c r="M98" i="3" s="1"/>
  <c r="AC98" i="3"/>
  <c r="K98" i="3" s="1"/>
  <c r="AH97" i="3"/>
  <c r="P97" i="3" s="1"/>
  <c r="AF97" i="3"/>
  <c r="N97" i="3" s="1"/>
  <c r="AD97" i="3"/>
  <c r="L97" i="3" s="1"/>
  <c r="AB97" i="3"/>
  <c r="AG96" i="3"/>
  <c r="O96" i="3" s="1"/>
  <c r="AE96" i="3"/>
  <c r="M96" i="3" s="1"/>
  <c r="AC96" i="3"/>
  <c r="K96" i="3" s="1"/>
  <c r="AH95" i="3"/>
  <c r="P95" i="3" s="1"/>
  <c r="AF95" i="3"/>
  <c r="N95" i="3" s="1"/>
  <c r="AD95" i="3"/>
  <c r="L95" i="3" s="1"/>
  <c r="AB95" i="3"/>
  <c r="AG94" i="3"/>
  <c r="O94" i="3" s="1"/>
  <c r="AE94" i="3"/>
  <c r="M94" i="3" s="1"/>
  <c r="AC94" i="3"/>
  <c r="K94" i="3" s="1"/>
  <c r="AH93" i="3"/>
  <c r="P93" i="3" s="1"/>
  <c r="AF93" i="3"/>
  <c r="N93" i="3" s="1"/>
  <c r="AD93" i="3"/>
  <c r="L93" i="3" s="1"/>
  <c r="AB93" i="3"/>
  <c r="AG92" i="3"/>
  <c r="O92" i="3" s="1"/>
  <c r="AE92" i="3"/>
  <c r="M92" i="3" s="1"/>
  <c r="AC92" i="3"/>
  <c r="K92" i="3" s="1"/>
  <c r="AH91" i="3"/>
  <c r="P91" i="3" s="1"/>
  <c r="AF91" i="3"/>
  <c r="N91" i="3" s="1"/>
  <c r="AD91" i="3"/>
  <c r="L91" i="3" s="1"/>
  <c r="AB91" i="3"/>
  <c r="AG90" i="3"/>
  <c r="O90" i="3" s="1"/>
  <c r="AE90" i="3"/>
  <c r="M90" i="3" s="1"/>
  <c r="AC90" i="3"/>
  <c r="K90" i="3" s="1"/>
  <c r="AH89" i="3"/>
  <c r="P89" i="3" s="1"/>
  <c r="AF89" i="3"/>
  <c r="N89" i="3" s="1"/>
  <c r="AD89" i="3"/>
  <c r="L89" i="3" s="1"/>
  <c r="AB89" i="3"/>
  <c r="AG88" i="3"/>
  <c r="O88" i="3" s="1"/>
  <c r="AE88" i="3"/>
  <c r="M88" i="3" s="1"/>
  <c r="AC88" i="3"/>
  <c r="K88" i="3" s="1"/>
  <c r="AH87" i="3"/>
  <c r="P87" i="3" s="1"/>
  <c r="AF87" i="3"/>
  <c r="N87" i="3" s="1"/>
  <c r="AD87" i="3"/>
  <c r="L87" i="3" s="1"/>
  <c r="AB87" i="3"/>
  <c r="AG86" i="3"/>
  <c r="O86" i="3" s="1"/>
  <c r="AE86" i="3"/>
  <c r="M86" i="3" s="1"/>
  <c r="AC86" i="3"/>
  <c r="K86" i="3" s="1"/>
  <c r="AH85" i="3"/>
  <c r="P85" i="3" s="1"/>
  <c r="AF85" i="3"/>
  <c r="N85" i="3" s="1"/>
  <c r="AD85" i="3"/>
  <c r="L85" i="3" s="1"/>
  <c r="AB85" i="3"/>
  <c r="AG84" i="3"/>
  <c r="O84" i="3" s="1"/>
  <c r="AE84" i="3"/>
  <c r="M84" i="3" s="1"/>
  <c r="AC84" i="3"/>
  <c r="K84" i="3" s="1"/>
  <c r="AH83" i="3"/>
  <c r="P83" i="3" s="1"/>
  <c r="AF83" i="3"/>
  <c r="N83" i="3" s="1"/>
  <c r="AD83" i="3"/>
  <c r="L83" i="3" s="1"/>
  <c r="AB83" i="3"/>
  <c r="AG82" i="3"/>
  <c r="O82" i="3" s="1"/>
  <c r="AE82" i="3"/>
  <c r="M82" i="3" s="1"/>
  <c r="AC82" i="3"/>
  <c r="K82" i="3" s="1"/>
  <c r="AH81" i="3"/>
  <c r="P81" i="3" s="1"/>
  <c r="AF81" i="3"/>
  <c r="N81" i="3" s="1"/>
  <c r="AD81" i="3"/>
  <c r="L81" i="3" s="1"/>
  <c r="AB81" i="3"/>
  <c r="AG80" i="3"/>
  <c r="O80" i="3" s="1"/>
  <c r="AE80" i="3"/>
  <c r="M80" i="3" s="1"/>
  <c r="AC80" i="3"/>
  <c r="K80" i="3" s="1"/>
  <c r="AH79" i="3"/>
  <c r="P79" i="3" s="1"/>
  <c r="AF79" i="3"/>
  <c r="N79" i="3" s="1"/>
  <c r="AD79" i="3"/>
  <c r="L79" i="3" s="1"/>
  <c r="AB79" i="3"/>
  <c r="AG78" i="3"/>
  <c r="O78" i="3" s="1"/>
  <c r="AE78" i="3"/>
  <c r="M78" i="3" s="1"/>
  <c r="AC78" i="3"/>
  <c r="K78" i="3" s="1"/>
  <c r="AH77" i="3"/>
  <c r="P77" i="3" s="1"/>
  <c r="AF77" i="3"/>
  <c r="N77" i="3" s="1"/>
  <c r="AD77" i="3"/>
  <c r="L77" i="3" s="1"/>
  <c r="AB77" i="3"/>
  <c r="AG76" i="3"/>
  <c r="O76" i="3" s="1"/>
  <c r="AE76" i="3"/>
  <c r="M76" i="3" s="1"/>
  <c r="AC76" i="3"/>
  <c r="K76" i="3" s="1"/>
  <c r="AH75" i="3"/>
  <c r="P75" i="3" s="1"/>
  <c r="AF75" i="3"/>
  <c r="N75" i="3" s="1"/>
  <c r="AD75" i="3"/>
  <c r="L75" i="3" s="1"/>
  <c r="AB75" i="3"/>
  <c r="AG74" i="3"/>
  <c r="O74" i="3" s="1"/>
  <c r="AE74" i="3"/>
  <c r="M74" i="3" s="1"/>
  <c r="AC74" i="3"/>
  <c r="K74" i="3" s="1"/>
  <c r="AH73" i="3"/>
  <c r="P73" i="3" s="1"/>
  <c r="AF73" i="3"/>
  <c r="N73" i="3" s="1"/>
  <c r="AD73" i="3"/>
  <c r="L73" i="3" s="1"/>
  <c r="AB73" i="3"/>
  <c r="AG72" i="3"/>
  <c r="O72" i="3" s="1"/>
  <c r="AE72" i="3"/>
  <c r="M72" i="3" s="1"/>
  <c r="AC72" i="3"/>
  <c r="K72" i="3" s="1"/>
  <c r="AH71" i="3"/>
  <c r="P71" i="3" s="1"/>
  <c r="AF71" i="3"/>
  <c r="N71" i="3" s="1"/>
  <c r="AD71" i="3"/>
  <c r="L71" i="3" s="1"/>
  <c r="AB71" i="3"/>
  <c r="AG70" i="3"/>
  <c r="O70" i="3" s="1"/>
  <c r="AE70" i="3"/>
  <c r="M70" i="3" s="1"/>
  <c r="AC70" i="3"/>
  <c r="K70" i="3" s="1"/>
  <c r="AH69" i="3"/>
  <c r="P69" i="3" s="1"/>
  <c r="AF69" i="3"/>
  <c r="N69" i="3" s="1"/>
  <c r="AD69" i="3"/>
  <c r="L69" i="3" s="1"/>
  <c r="AB69" i="3"/>
  <c r="AG68" i="3"/>
  <c r="O68" i="3" s="1"/>
  <c r="AE68" i="3"/>
  <c r="M68" i="3" s="1"/>
  <c r="AC68" i="3"/>
  <c r="K68" i="3" s="1"/>
  <c r="AH67" i="3"/>
  <c r="P67" i="3" s="1"/>
  <c r="AF67" i="3"/>
  <c r="N67" i="3" s="1"/>
  <c r="AD67" i="3"/>
  <c r="L67" i="3" s="1"/>
  <c r="AB67" i="3"/>
  <c r="AG66" i="3"/>
  <c r="O66" i="3" s="1"/>
  <c r="AE66" i="3"/>
  <c r="M66" i="3" s="1"/>
  <c r="AC66" i="3"/>
  <c r="K66" i="3" s="1"/>
  <c r="AH65" i="3"/>
  <c r="P65" i="3" s="1"/>
  <c r="AF65" i="3"/>
  <c r="N65" i="3" s="1"/>
  <c r="AD65" i="3"/>
  <c r="L65" i="3" s="1"/>
  <c r="AB65" i="3"/>
  <c r="AG64" i="3"/>
  <c r="O64" i="3" s="1"/>
  <c r="AE64" i="3"/>
  <c r="M64" i="3" s="1"/>
  <c r="AC64" i="3"/>
  <c r="K64" i="3" s="1"/>
  <c r="AH63" i="3"/>
  <c r="P63" i="3" s="1"/>
  <c r="AF63" i="3"/>
  <c r="N63" i="3" s="1"/>
  <c r="AD63" i="3"/>
  <c r="L63" i="3" s="1"/>
  <c r="AB63" i="3"/>
  <c r="AG62" i="3"/>
  <c r="O62" i="3" s="1"/>
  <c r="AE62" i="3"/>
  <c r="M62" i="3" s="1"/>
  <c r="AC62" i="3"/>
  <c r="K62" i="3" s="1"/>
  <c r="AH61" i="3"/>
  <c r="P61" i="3" s="1"/>
  <c r="AF61" i="3"/>
  <c r="N61" i="3" s="1"/>
  <c r="AD61" i="3"/>
  <c r="L61" i="3" s="1"/>
  <c r="AB61" i="3"/>
  <c r="AG60" i="3"/>
  <c r="O60" i="3" s="1"/>
  <c r="AE60" i="3"/>
  <c r="M60" i="3" s="1"/>
  <c r="AC60" i="3"/>
  <c r="K60" i="3" s="1"/>
  <c r="AH59" i="3"/>
  <c r="P59" i="3" s="1"/>
  <c r="AF59" i="3"/>
  <c r="N59" i="3" s="1"/>
  <c r="AD59" i="3"/>
  <c r="L59" i="3" s="1"/>
  <c r="AB59" i="3"/>
  <c r="AG58" i="3"/>
  <c r="O58" i="3" s="1"/>
  <c r="AE58" i="3"/>
  <c r="M58" i="3" s="1"/>
  <c r="AC58" i="3"/>
  <c r="K58" i="3" s="1"/>
  <c r="AH57" i="3"/>
  <c r="P57" i="3" s="1"/>
  <c r="AF57" i="3"/>
  <c r="N57" i="3" s="1"/>
  <c r="AD57" i="3"/>
  <c r="L57" i="3" s="1"/>
  <c r="AB57" i="3"/>
  <c r="AG56" i="3"/>
  <c r="O56" i="3" s="1"/>
  <c r="AE56" i="3"/>
  <c r="M56" i="3" s="1"/>
  <c r="AC56" i="3"/>
  <c r="K56" i="3" s="1"/>
  <c r="AH55" i="3"/>
  <c r="P55" i="3" s="1"/>
  <c r="AF55" i="3"/>
  <c r="N55" i="3" s="1"/>
  <c r="AD55" i="3"/>
  <c r="L55" i="3" s="1"/>
  <c r="AB55" i="3"/>
  <c r="AG54" i="3"/>
  <c r="O54" i="3" s="1"/>
  <c r="AE54" i="3"/>
  <c r="M54" i="3" s="1"/>
  <c r="AC54" i="3"/>
  <c r="K54" i="3" s="1"/>
  <c r="AH53" i="3"/>
  <c r="P53" i="3" s="1"/>
  <c r="AF53" i="3"/>
  <c r="N53" i="3" s="1"/>
  <c r="AD53" i="3"/>
  <c r="L53" i="3" s="1"/>
  <c r="AB53" i="3"/>
  <c r="AG52" i="3"/>
  <c r="O52" i="3" s="1"/>
  <c r="AE52" i="3"/>
  <c r="M52" i="3" s="1"/>
  <c r="AC52" i="3"/>
  <c r="K52" i="3" s="1"/>
  <c r="AH51" i="3"/>
  <c r="P51" i="3" s="1"/>
  <c r="AF51" i="3"/>
  <c r="N51" i="3" s="1"/>
  <c r="AD51" i="3"/>
  <c r="L51" i="3" s="1"/>
  <c r="AB51" i="3"/>
  <c r="AG50" i="3"/>
  <c r="O50" i="3" s="1"/>
  <c r="AE50" i="3"/>
  <c r="M50" i="3" s="1"/>
  <c r="AC50" i="3"/>
  <c r="K50" i="3" s="1"/>
  <c r="AH49" i="3"/>
  <c r="P49" i="3" s="1"/>
  <c r="AF49" i="3"/>
  <c r="N49" i="3" s="1"/>
  <c r="AD49" i="3"/>
  <c r="L49" i="3" s="1"/>
  <c r="AB49" i="3"/>
  <c r="AG48" i="3"/>
  <c r="O48" i="3" s="1"/>
  <c r="AE48" i="3"/>
  <c r="M48" i="3" s="1"/>
  <c r="AC48" i="3"/>
  <c r="K48" i="3" s="1"/>
  <c r="AH47" i="3"/>
  <c r="P47" i="3" s="1"/>
  <c r="AF47" i="3"/>
  <c r="N47" i="3" s="1"/>
  <c r="AD47" i="3"/>
  <c r="L47" i="3" s="1"/>
  <c r="AB47" i="3"/>
  <c r="AG46" i="3"/>
  <c r="O46" i="3" s="1"/>
  <c r="AE46" i="3"/>
  <c r="M46" i="3" s="1"/>
  <c r="AC46" i="3"/>
  <c r="K46" i="3" s="1"/>
  <c r="AH45" i="3"/>
  <c r="P45" i="3" s="1"/>
  <c r="AF45" i="3"/>
  <c r="N45" i="3" s="1"/>
  <c r="AD45" i="3"/>
  <c r="L45" i="3" s="1"/>
  <c r="AB45" i="3"/>
  <c r="AG44" i="3"/>
  <c r="O44" i="3" s="1"/>
  <c r="AE44" i="3"/>
  <c r="M44" i="3" s="1"/>
  <c r="AC44" i="3"/>
  <c r="K44" i="3" s="1"/>
  <c r="AH43" i="3"/>
  <c r="P43" i="3" s="1"/>
  <c r="AF43" i="3"/>
  <c r="N43" i="3" s="1"/>
  <c r="AD43" i="3"/>
  <c r="L43" i="3" s="1"/>
  <c r="AG177" i="3"/>
  <c r="O177" i="3" s="1"/>
  <c r="AE177" i="3"/>
  <c r="M177" i="3" s="1"/>
  <c r="AC177" i="3"/>
  <c r="K177" i="3" s="1"/>
  <c r="AH176" i="3"/>
  <c r="P176" i="3" s="1"/>
  <c r="AF176" i="3"/>
  <c r="N176" i="3" s="1"/>
  <c r="AD176" i="3"/>
  <c r="L176" i="3" s="1"/>
  <c r="AB176" i="3"/>
  <c r="AG175" i="3"/>
  <c r="O175" i="3" s="1"/>
  <c r="AE175" i="3"/>
  <c r="M175" i="3" s="1"/>
  <c r="AC175" i="3"/>
  <c r="K175" i="3" s="1"/>
  <c r="AH174" i="3"/>
  <c r="P174" i="3" s="1"/>
  <c r="AF174" i="3"/>
  <c r="N174" i="3" s="1"/>
  <c r="AD174" i="3"/>
  <c r="L174" i="3" s="1"/>
  <c r="AB174" i="3"/>
  <c r="AG173" i="3"/>
  <c r="O173" i="3" s="1"/>
  <c r="AE173" i="3"/>
  <c r="M173" i="3" s="1"/>
  <c r="AC173" i="3"/>
  <c r="K173" i="3" s="1"/>
  <c r="AH172" i="3"/>
  <c r="P172" i="3" s="1"/>
  <c r="AF172" i="3"/>
  <c r="N172" i="3" s="1"/>
  <c r="AD172" i="3"/>
  <c r="L172" i="3" s="1"/>
  <c r="AB172" i="3"/>
  <c r="AG171" i="3"/>
  <c r="O171" i="3" s="1"/>
  <c r="AE171" i="3"/>
  <c r="M171" i="3" s="1"/>
  <c r="AC171" i="3"/>
  <c r="K171" i="3" s="1"/>
  <c r="AH170" i="3"/>
  <c r="P170" i="3" s="1"/>
  <c r="AF170" i="3"/>
  <c r="N170" i="3" s="1"/>
  <c r="AD170" i="3"/>
  <c r="L170" i="3" s="1"/>
  <c r="AB170" i="3"/>
  <c r="AG169" i="3"/>
  <c r="O169" i="3" s="1"/>
  <c r="AE169" i="3"/>
  <c r="M169" i="3" s="1"/>
  <c r="AC169" i="3"/>
  <c r="K169" i="3" s="1"/>
  <c r="AH168" i="3"/>
  <c r="P168" i="3" s="1"/>
  <c r="AF168" i="3"/>
  <c r="N168" i="3" s="1"/>
  <c r="AD168" i="3"/>
  <c r="L168" i="3" s="1"/>
  <c r="AB168" i="3"/>
  <c r="AG167" i="3"/>
  <c r="O167" i="3" s="1"/>
  <c r="AE167" i="3"/>
  <c r="M167" i="3" s="1"/>
  <c r="AC167" i="3"/>
  <c r="K167" i="3" s="1"/>
  <c r="AH166" i="3"/>
  <c r="P166" i="3" s="1"/>
  <c r="AF166" i="3"/>
  <c r="N166" i="3" s="1"/>
  <c r="AD166" i="3"/>
  <c r="L166" i="3" s="1"/>
  <c r="AB166" i="3"/>
  <c r="AG165" i="3"/>
  <c r="O165" i="3" s="1"/>
  <c r="AE165" i="3"/>
  <c r="M165" i="3" s="1"/>
  <c r="AC165" i="3"/>
  <c r="K165" i="3" s="1"/>
  <c r="AH164" i="3"/>
  <c r="P164" i="3" s="1"/>
  <c r="AF164" i="3"/>
  <c r="N164" i="3" s="1"/>
  <c r="AD164" i="3"/>
  <c r="L164" i="3" s="1"/>
  <c r="AB164" i="3"/>
  <c r="AG163" i="3"/>
  <c r="O163" i="3" s="1"/>
  <c r="AE163" i="3"/>
  <c r="M163" i="3" s="1"/>
  <c r="AC163" i="3"/>
  <c r="K163" i="3" s="1"/>
  <c r="AH162" i="3"/>
  <c r="P162" i="3" s="1"/>
  <c r="AF162" i="3"/>
  <c r="N162" i="3" s="1"/>
  <c r="AD162" i="3"/>
  <c r="L162" i="3" s="1"/>
  <c r="AB162" i="3"/>
  <c r="AG161" i="3"/>
  <c r="O161" i="3" s="1"/>
  <c r="AE161" i="3"/>
  <c r="M161" i="3" s="1"/>
  <c r="AC161" i="3"/>
  <c r="K161" i="3" s="1"/>
  <c r="AH160" i="3"/>
  <c r="P160" i="3" s="1"/>
  <c r="AF160" i="3"/>
  <c r="N160" i="3" s="1"/>
  <c r="AD160" i="3"/>
  <c r="L160" i="3" s="1"/>
  <c r="AB160" i="3"/>
  <c r="AG159" i="3"/>
  <c r="O159" i="3" s="1"/>
  <c r="AE159" i="3"/>
  <c r="M159" i="3" s="1"/>
  <c r="AC159" i="3"/>
  <c r="K159" i="3" s="1"/>
  <c r="AH158" i="3"/>
  <c r="P158" i="3" s="1"/>
  <c r="AF158" i="3"/>
  <c r="N158" i="3" s="1"/>
  <c r="AD158" i="3"/>
  <c r="L158" i="3" s="1"/>
  <c r="AB158" i="3"/>
  <c r="AG157" i="3"/>
  <c r="O157" i="3" s="1"/>
  <c r="AE157" i="3"/>
  <c r="M157" i="3" s="1"/>
  <c r="AC157" i="3"/>
  <c r="K157" i="3" s="1"/>
  <c r="AH156" i="3"/>
  <c r="P156" i="3" s="1"/>
  <c r="AF156" i="3"/>
  <c r="N156" i="3" s="1"/>
  <c r="AD156" i="3"/>
  <c r="L156" i="3" s="1"/>
  <c r="AB156" i="3"/>
  <c r="AG155" i="3"/>
  <c r="O155" i="3" s="1"/>
  <c r="AE155" i="3"/>
  <c r="M155" i="3" s="1"/>
  <c r="AC155" i="3"/>
  <c r="K155" i="3" s="1"/>
  <c r="AH154" i="3"/>
  <c r="P154" i="3" s="1"/>
  <c r="AF154" i="3"/>
  <c r="N154" i="3" s="1"/>
  <c r="AD154" i="3"/>
  <c r="L154" i="3" s="1"/>
  <c r="AB154" i="3"/>
  <c r="AG153" i="3"/>
  <c r="O153" i="3" s="1"/>
  <c r="AE153" i="3"/>
  <c r="M153" i="3" s="1"/>
  <c r="AC153" i="3"/>
  <c r="K153" i="3" s="1"/>
  <c r="AH152" i="3"/>
  <c r="P152" i="3" s="1"/>
  <c r="AF152" i="3"/>
  <c r="N152" i="3" s="1"/>
  <c r="AD152" i="3"/>
  <c r="L152" i="3" s="1"/>
  <c r="AB152" i="3"/>
  <c r="AG151" i="3"/>
  <c r="O151" i="3" s="1"/>
  <c r="AE151" i="3"/>
  <c r="M151" i="3" s="1"/>
  <c r="AC151" i="3"/>
  <c r="K151" i="3" s="1"/>
  <c r="AH150" i="3"/>
  <c r="P150" i="3" s="1"/>
  <c r="AF150" i="3"/>
  <c r="N150" i="3" s="1"/>
  <c r="AD150" i="3"/>
  <c r="L150" i="3" s="1"/>
  <c r="AB150" i="3"/>
  <c r="AG149" i="3"/>
  <c r="O149" i="3" s="1"/>
  <c r="AE149" i="3"/>
  <c r="M149" i="3" s="1"/>
  <c r="AC149" i="3"/>
  <c r="K149" i="3" s="1"/>
  <c r="AH148" i="3"/>
  <c r="P148" i="3" s="1"/>
  <c r="AF148" i="3"/>
  <c r="N148" i="3" s="1"/>
  <c r="AD148" i="3"/>
  <c r="L148" i="3" s="1"/>
  <c r="AB148" i="3"/>
  <c r="AG147" i="3"/>
  <c r="O147" i="3" s="1"/>
  <c r="AE147" i="3"/>
  <c r="M147" i="3" s="1"/>
  <c r="AC147" i="3"/>
  <c r="K147" i="3" s="1"/>
  <c r="AH146" i="3"/>
  <c r="P146" i="3" s="1"/>
  <c r="AF146" i="3"/>
  <c r="N146" i="3" s="1"/>
  <c r="AD146" i="3"/>
  <c r="L146" i="3" s="1"/>
  <c r="AB146" i="3"/>
  <c r="AG145" i="3"/>
  <c r="O145" i="3" s="1"/>
  <c r="AE145" i="3"/>
  <c r="M145" i="3" s="1"/>
  <c r="AC145" i="3"/>
  <c r="K145" i="3" s="1"/>
  <c r="AH144" i="3"/>
  <c r="P144" i="3" s="1"/>
  <c r="AF144" i="3"/>
  <c r="N144" i="3" s="1"/>
  <c r="AD144" i="3"/>
  <c r="L144" i="3" s="1"/>
  <c r="AB144" i="3"/>
  <c r="AG143" i="3"/>
  <c r="O143" i="3" s="1"/>
  <c r="AE143" i="3"/>
  <c r="M143" i="3" s="1"/>
  <c r="AC143" i="3"/>
  <c r="K143" i="3" s="1"/>
  <c r="AH142" i="3"/>
  <c r="P142" i="3" s="1"/>
  <c r="AF142" i="3"/>
  <c r="N142" i="3" s="1"/>
  <c r="AD142" i="3"/>
  <c r="L142" i="3" s="1"/>
  <c r="AB142" i="3"/>
  <c r="AG141" i="3"/>
  <c r="O141" i="3" s="1"/>
  <c r="AE141" i="3"/>
  <c r="M141" i="3" s="1"/>
  <c r="AC141" i="3"/>
  <c r="K141" i="3" s="1"/>
  <c r="AH140" i="3"/>
  <c r="P140" i="3" s="1"/>
  <c r="AF140" i="3"/>
  <c r="N140" i="3" s="1"/>
  <c r="AD140" i="3"/>
  <c r="L140" i="3" s="1"/>
  <c r="AB140" i="3"/>
  <c r="AG139" i="3"/>
  <c r="O139" i="3" s="1"/>
  <c r="AE139" i="3"/>
  <c r="M139" i="3" s="1"/>
  <c r="AC139" i="3"/>
  <c r="K139" i="3" s="1"/>
  <c r="AH138" i="3"/>
  <c r="P138" i="3" s="1"/>
  <c r="AF138" i="3"/>
  <c r="N138" i="3" s="1"/>
  <c r="AD138" i="3"/>
  <c r="L138" i="3" s="1"/>
  <c r="AB138" i="3"/>
  <c r="AG137" i="3"/>
  <c r="O137" i="3" s="1"/>
  <c r="AE137" i="3"/>
  <c r="M137" i="3" s="1"/>
  <c r="AC137" i="3"/>
  <c r="K137" i="3" s="1"/>
  <c r="AH136" i="3"/>
  <c r="P136" i="3" s="1"/>
  <c r="AF136" i="3"/>
  <c r="N136" i="3" s="1"/>
  <c r="AD136" i="3"/>
  <c r="L136" i="3" s="1"/>
  <c r="AB136" i="3"/>
  <c r="AG135" i="3"/>
  <c r="O135" i="3" s="1"/>
  <c r="AE135" i="3"/>
  <c r="M135" i="3" s="1"/>
  <c r="AC135" i="3"/>
  <c r="K135" i="3" s="1"/>
  <c r="AH134" i="3"/>
  <c r="P134" i="3" s="1"/>
  <c r="AF134" i="3"/>
  <c r="N134" i="3" s="1"/>
  <c r="AD134" i="3"/>
  <c r="L134" i="3" s="1"/>
  <c r="AB134" i="3"/>
  <c r="AG133" i="3"/>
  <c r="O133" i="3" s="1"/>
  <c r="AE133" i="3"/>
  <c r="M133" i="3" s="1"/>
  <c r="AC133" i="3"/>
  <c r="K133" i="3" s="1"/>
  <c r="AH132" i="3"/>
  <c r="P132" i="3" s="1"/>
  <c r="AF132" i="3"/>
  <c r="N132" i="3" s="1"/>
  <c r="AD132" i="3"/>
  <c r="L132" i="3" s="1"/>
  <c r="AB132" i="3"/>
  <c r="AG131" i="3"/>
  <c r="O131" i="3" s="1"/>
  <c r="AE131" i="3"/>
  <c r="M131" i="3" s="1"/>
  <c r="AC131" i="3"/>
  <c r="K131" i="3" s="1"/>
  <c r="AH130" i="3"/>
  <c r="P130" i="3" s="1"/>
  <c r="AF130" i="3"/>
  <c r="N130" i="3" s="1"/>
  <c r="AD130" i="3"/>
  <c r="L130" i="3" s="1"/>
  <c r="AB130" i="3"/>
  <c r="AG129" i="3"/>
  <c r="O129" i="3" s="1"/>
  <c r="AE129" i="3"/>
  <c r="M129" i="3" s="1"/>
  <c r="AC129" i="3"/>
  <c r="K129" i="3" s="1"/>
  <c r="AH128" i="3"/>
  <c r="P128" i="3" s="1"/>
  <c r="AF128" i="3"/>
  <c r="N128" i="3" s="1"/>
  <c r="AD128" i="3"/>
  <c r="L128" i="3" s="1"/>
  <c r="AB128" i="3"/>
  <c r="AG127" i="3"/>
  <c r="O127" i="3" s="1"/>
  <c r="AE127" i="3"/>
  <c r="M127" i="3" s="1"/>
  <c r="AC127" i="3"/>
  <c r="K127" i="3" s="1"/>
  <c r="AH126" i="3"/>
  <c r="P126" i="3" s="1"/>
  <c r="AF126" i="3"/>
  <c r="N126" i="3" s="1"/>
  <c r="AD126" i="3"/>
  <c r="L126" i="3" s="1"/>
  <c r="AB126" i="3"/>
  <c r="AG125" i="3"/>
  <c r="O125" i="3" s="1"/>
  <c r="AE125" i="3"/>
  <c r="M125" i="3" s="1"/>
  <c r="AC125" i="3"/>
  <c r="K125" i="3" s="1"/>
  <c r="AH124" i="3"/>
  <c r="P124" i="3" s="1"/>
  <c r="AF124" i="3"/>
  <c r="N124" i="3" s="1"/>
  <c r="AD124" i="3"/>
  <c r="L124" i="3" s="1"/>
  <c r="AB124" i="3"/>
  <c r="AG123" i="3"/>
  <c r="O123" i="3" s="1"/>
  <c r="AE123" i="3"/>
  <c r="M123" i="3" s="1"/>
  <c r="AC123" i="3"/>
  <c r="K123" i="3" s="1"/>
  <c r="AH122" i="3"/>
  <c r="P122" i="3" s="1"/>
  <c r="AF122" i="3"/>
  <c r="N122" i="3" s="1"/>
  <c r="AD122" i="3"/>
  <c r="L122" i="3" s="1"/>
  <c r="AB122" i="3"/>
  <c r="AG121" i="3"/>
  <c r="O121" i="3" s="1"/>
  <c r="AE121" i="3"/>
  <c r="M121" i="3" s="1"/>
  <c r="AC121" i="3"/>
  <c r="K121" i="3" s="1"/>
  <c r="AH120" i="3"/>
  <c r="P120" i="3" s="1"/>
  <c r="AF120" i="3"/>
  <c r="N120" i="3" s="1"/>
  <c r="AD120" i="3"/>
  <c r="L120" i="3" s="1"/>
  <c r="AB120" i="3"/>
  <c r="AG119" i="3"/>
  <c r="O119" i="3" s="1"/>
  <c r="AE119" i="3"/>
  <c r="M119" i="3" s="1"/>
  <c r="AC119" i="3"/>
  <c r="K119" i="3" s="1"/>
  <c r="AH118" i="3"/>
  <c r="P118" i="3" s="1"/>
  <c r="AF118" i="3"/>
  <c r="N118" i="3" s="1"/>
  <c r="AD118" i="3"/>
  <c r="L118" i="3" s="1"/>
  <c r="AB118" i="3"/>
  <c r="AG117" i="3"/>
  <c r="O117" i="3" s="1"/>
  <c r="AE117" i="3"/>
  <c r="M117" i="3" s="1"/>
  <c r="AC117" i="3"/>
  <c r="K117" i="3" s="1"/>
  <c r="AH116" i="3"/>
  <c r="P116" i="3" s="1"/>
  <c r="AF116" i="3"/>
  <c r="N116" i="3" s="1"/>
  <c r="AD116" i="3"/>
  <c r="L116" i="3" s="1"/>
  <c r="AB116" i="3"/>
  <c r="AG115" i="3"/>
  <c r="O115" i="3" s="1"/>
  <c r="AE115" i="3"/>
  <c r="M115" i="3" s="1"/>
  <c r="AC115" i="3"/>
  <c r="K115" i="3" s="1"/>
  <c r="AH114" i="3"/>
  <c r="P114" i="3" s="1"/>
  <c r="AF114" i="3"/>
  <c r="N114" i="3" s="1"/>
  <c r="AD114" i="3"/>
  <c r="L114" i="3" s="1"/>
  <c r="AB114" i="3"/>
  <c r="AG113" i="3"/>
  <c r="O113" i="3" s="1"/>
  <c r="AE113" i="3"/>
  <c r="M113" i="3" s="1"/>
  <c r="AC113" i="3"/>
  <c r="K113" i="3" s="1"/>
  <c r="AH112" i="3"/>
  <c r="P112" i="3" s="1"/>
  <c r="AF112" i="3"/>
  <c r="N112" i="3" s="1"/>
  <c r="AD112" i="3"/>
  <c r="L112" i="3" s="1"/>
  <c r="AB112" i="3"/>
  <c r="AG111" i="3"/>
  <c r="O111" i="3" s="1"/>
  <c r="AE111" i="3"/>
  <c r="M111" i="3" s="1"/>
  <c r="AC111" i="3"/>
  <c r="K111" i="3" s="1"/>
  <c r="AH110" i="3"/>
  <c r="P110" i="3" s="1"/>
  <c r="AF110" i="3"/>
  <c r="N110" i="3" s="1"/>
  <c r="AD110" i="3"/>
  <c r="L110" i="3" s="1"/>
  <c r="AB110" i="3"/>
  <c r="AG109" i="3"/>
  <c r="O109" i="3" s="1"/>
  <c r="AE109" i="3"/>
  <c r="M109" i="3" s="1"/>
  <c r="AC109" i="3"/>
  <c r="K109" i="3" s="1"/>
  <c r="AH108" i="3"/>
  <c r="P108" i="3" s="1"/>
  <c r="AF108" i="3"/>
  <c r="N108" i="3" s="1"/>
  <c r="AD108" i="3"/>
  <c r="L108" i="3" s="1"/>
  <c r="AB108" i="3"/>
  <c r="AG107" i="3"/>
  <c r="O107" i="3" s="1"/>
  <c r="AE107" i="3"/>
  <c r="M107" i="3" s="1"/>
  <c r="AC107" i="3"/>
  <c r="K107" i="3" s="1"/>
  <c r="AH106" i="3"/>
  <c r="P106" i="3" s="1"/>
  <c r="AF106" i="3"/>
  <c r="N106" i="3" s="1"/>
  <c r="AD106" i="3"/>
  <c r="L106" i="3" s="1"/>
  <c r="AB106" i="3"/>
  <c r="AG105" i="3"/>
  <c r="O105" i="3" s="1"/>
  <c r="AE105" i="3"/>
  <c r="M105" i="3" s="1"/>
  <c r="AC105" i="3"/>
  <c r="K105" i="3" s="1"/>
  <c r="AH104" i="3"/>
  <c r="P104" i="3" s="1"/>
  <c r="AF104" i="3"/>
  <c r="N104" i="3" s="1"/>
  <c r="AD104" i="3"/>
  <c r="L104" i="3" s="1"/>
  <c r="AB104" i="3"/>
  <c r="AG103" i="3"/>
  <c r="O103" i="3" s="1"/>
  <c r="AE103" i="3"/>
  <c r="M103" i="3" s="1"/>
  <c r="AC103" i="3"/>
  <c r="K103" i="3" s="1"/>
  <c r="AH102" i="3"/>
  <c r="P102" i="3" s="1"/>
  <c r="AF102" i="3"/>
  <c r="N102" i="3" s="1"/>
  <c r="AD102" i="3"/>
  <c r="L102" i="3" s="1"/>
  <c r="AB102" i="3"/>
  <c r="AG101" i="3"/>
  <c r="O101" i="3" s="1"/>
  <c r="AE101" i="3"/>
  <c r="M101" i="3" s="1"/>
  <c r="AC101" i="3"/>
  <c r="K101" i="3" s="1"/>
  <c r="AH100" i="3"/>
  <c r="P100" i="3" s="1"/>
  <c r="AF100" i="3"/>
  <c r="N100" i="3" s="1"/>
  <c r="AD100" i="3"/>
  <c r="L100" i="3" s="1"/>
  <c r="AB100" i="3"/>
  <c r="AG99" i="3"/>
  <c r="O99" i="3" s="1"/>
  <c r="AE99" i="3"/>
  <c r="M99" i="3" s="1"/>
  <c r="AC99" i="3"/>
  <c r="K99" i="3" s="1"/>
  <c r="AH98" i="3"/>
  <c r="P98" i="3" s="1"/>
  <c r="AF98" i="3"/>
  <c r="N98" i="3" s="1"/>
  <c r="AD98" i="3"/>
  <c r="L98" i="3" s="1"/>
  <c r="AB98" i="3"/>
  <c r="AG97" i="3"/>
  <c r="O97" i="3" s="1"/>
  <c r="AE97" i="3"/>
  <c r="M97" i="3" s="1"/>
  <c r="AC97" i="3"/>
  <c r="K97" i="3" s="1"/>
  <c r="AH96" i="3"/>
  <c r="P96" i="3" s="1"/>
  <c r="AF96" i="3"/>
  <c r="N96" i="3" s="1"/>
  <c r="AD96" i="3"/>
  <c r="L96" i="3" s="1"/>
  <c r="AB96" i="3"/>
  <c r="AG95" i="3"/>
  <c r="O95" i="3" s="1"/>
  <c r="AE95" i="3"/>
  <c r="M95" i="3" s="1"/>
  <c r="AC95" i="3"/>
  <c r="K95" i="3" s="1"/>
  <c r="AH94" i="3"/>
  <c r="P94" i="3" s="1"/>
  <c r="AF94" i="3"/>
  <c r="N94" i="3" s="1"/>
  <c r="AD94" i="3"/>
  <c r="L94" i="3" s="1"/>
  <c r="AB94" i="3"/>
  <c r="AG93" i="3"/>
  <c r="O93" i="3" s="1"/>
  <c r="AE93" i="3"/>
  <c r="M93" i="3" s="1"/>
  <c r="AC93" i="3"/>
  <c r="K93" i="3" s="1"/>
  <c r="AH92" i="3"/>
  <c r="P92" i="3" s="1"/>
  <c r="AF92" i="3"/>
  <c r="N92" i="3" s="1"/>
  <c r="AD92" i="3"/>
  <c r="L92" i="3" s="1"/>
  <c r="AB92" i="3"/>
  <c r="AG91" i="3"/>
  <c r="O91" i="3" s="1"/>
  <c r="AE91" i="3"/>
  <c r="M91" i="3" s="1"/>
  <c r="AC91" i="3"/>
  <c r="K91" i="3" s="1"/>
  <c r="AH90" i="3"/>
  <c r="P90" i="3" s="1"/>
  <c r="AF90" i="3"/>
  <c r="N90" i="3" s="1"/>
  <c r="AD90" i="3"/>
  <c r="L90" i="3" s="1"/>
  <c r="AB90" i="3"/>
  <c r="AG89" i="3"/>
  <c r="O89" i="3" s="1"/>
  <c r="AE89" i="3"/>
  <c r="M89" i="3" s="1"/>
  <c r="AC89" i="3"/>
  <c r="K89" i="3" s="1"/>
  <c r="AH88" i="3"/>
  <c r="P88" i="3" s="1"/>
  <c r="AF88" i="3"/>
  <c r="N88" i="3" s="1"/>
  <c r="AD88" i="3"/>
  <c r="L88" i="3" s="1"/>
  <c r="AB88" i="3"/>
  <c r="AG87" i="3"/>
  <c r="O87" i="3" s="1"/>
  <c r="AE87" i="3"/>
  <c r="M87" i="3" s="1"/>
  <c r="AC87" i="3"/>
  <c r="K87" i="3" s="1"/>
  <c r="AH86" i="3"/>
  <c r="P86" i="3" s="1"/>
  <c r="AF86" i="3"/>
  <c r="N86" i="3" s="1"/>
  <c r="AD86" i="3"/>
  <c r="L86" i="3" s="1"/>
  <c r="AB86" i="3"/>
  <c r="AG85" i="3"/>
  <c r="O85" i="3" s="1"/>
  <c r="AE85" i="3"/>
  <c r="M85" i="3" s="1"/>
  <c r="AC85" i="3"/>
  <c r="K85" i="3" s="1"/>
  <c r="AH84" i="3"/>
  <c r="P84" i="3" s="1"/>
  <c r="AF84" i="3"/>
  <c r="N84" i="3" s="1"/>
  <c r="AD84" i="3"/>
  <c r="L84" i="3" s="1"/>
  <c r="AB84" i="3"/>
  <c r="AG83" i="3"/>
  <c r="O83" i="3" s="1"/>
  <c r="AE83" i="3"/>
  <c r="M83" i="3" s="1"/>
  <c r="AC83" i="3"/>
  <c r="K83" i="3" s="1"/>
  <c r="AH82" i="3"/>
  <c r="P82" i="3" s="1"/>
  <c r="AF82" i="3"/>
  <c r="N82" i="3" s="1"/>
  <c r="AD82" i="3"/>
  <c r="L82" i="3" s="1"/>
  <c r="AB82" i="3"/>
  <c r="AG81" i="3"/>
  <c r="O81" i="3" s="1"/>
  <c r="AE81" i="3"/>
  <c r="M81" i="3" s="1"/>
  <c r="AC81" i="3"/>
  <c r="K81" i="3" s="1"/>
  <c r="AH80" i="3"/>
  <c r="P80" i="3" s="1"/>
  <c r="AF80" i="3"/>
  <c r="N80" i="3" s="1"/>
  <c r="AD80" i="3"/>
  <c r="L80" i="3" s="1"/>
  <c r="AB80" i="3"/>
  <c r="AG79" i="3"/>
  <c r="O79" i="3" s="1"/>
  <c r="AE79" i="3"/>
  <c r="M79" i="3" s="1"/>
  <c r="AC79" i="3"/>
  <c r="K79" i="3" s="1"/>
  <c r="AH78" i="3"/>
  <c r="P78" i="3" s="1"/>
  <c r="AF78" i="3"/>
  <c r="N78" i="3" s="1"/>
  <c r="AD78" i="3"/>
  <c r="L78" i="3" s="1"/>
  <c r="AB78" i="3"/>
  <c r="AG77" i="3"/>
  <c r="O77" i="3" s="1"/>
  <c r="AE77" i="3"/>
  <c r="M77" i="3" s="1"/>
  <c r="AC77" i="3"/>
  <c r="K77" i="3" s="1"/>
  <c r="AH76" i="3"/>
  <c r="P76" i="3" s="1"/>
  <c r="AF76" i="3"/>
  <c r="N76" i="3" s="1"/>
  <c r="AD76" i="3"/>
  <c r="L76" i="3" s="1"/>
  <c r="AB76" i="3"/>
  <c r="AG75" i="3"/>
  <c r="O75" i="3" s="1"/>
  <c r="AE75" i="3"/>
  <c r="M75" i="3" s="1"/>
  <c r="AC75" i="3"/>
  <c r="K75" i="3" s="1"/>
  <c r="AH74" i="3"/>
  <c r="P74" i="3" s="1"/>
  <c r="AF74" i="3"/>
  <c r="N74" i="3" s="1"/>
  <c r="AD74" i="3"/>
  <c r="L74" i="3" s="1"/>
  <c r="AB74" i="3"/>
  <c r="AG73" i="3"/>
  <c r="O73" i="3" s="1"/>
  <c r="AE73" i="3"/>
  <c r="M73" i="3" s="1"/>
  <c r="AC73" i="3"/>
  <c r="K73" i="3" s="1"/>
  <c r="AH72" i="3"/>
  <c r="P72" i="3" s="1"/>
  <c r="AF72" i="3"/>
  <c r="N72" i="3" s="1"/>
  <c r="AD72" i="3"/>
  <c r="L72" i="3" s="1"/>
  <c r="AB72" i="3"/>
  <c r="AG71" i="3"/>
  <c r="O71" i="3" s="1"/>
  <c r="AE71" i="3"/>
  <c r="M71" i="3" s="1"/>
  <c r="AC71" i="3"/>
  <c r="K71" i="3" s="1"/>
  <c r="AH70" i="3"/>
  <c r="P70" i="3" s="1"/>
  <c r="AF70" i="3"/>
  <c r="N70" i="3" s="1"/>
  <c r="AD70" i="3"/>
  <c r="L70" i="3" s="1"/>
  <c r="AB70" i="3"/>
  <c r="AG69" i="3"/>
  <c r="O69" i="3" s="1"/>
  <c r="AE69" i="3"/>
  <c r="M69" i="3" s="1"/>
  <c r="AC69" i="3"/>
  <c r="K69" i="3" s="1"/>
  <c r="AH68" i="3"/>
  <c r="P68" i="3" s="1"/>
  <c r="AF68" i="3"/>
  <c r="N68" i="3" s="1"/>
  <c r="AD68" i="3"/>
  <c r="L68" i="3" s="1"/>
  <c r="AB68" i="3"/>
  <c r="AG67" i="3"/>
  <c r="O67" i="3" s="1"/>
  <c r="AE67" i="3"/>
  <c r="M67" i="3" s="1"/>
  <c r="AC67" i="3"/>
  <c r="K67" i="3" s="1"/>
  <c r="AH66" i="3"/>
  <c r="P66" i="3" s="1"/>
  <c r="AF66" i="3"/>
  <c r="N66" i="3" s="1"/>
  <c r="AD66" i="3"/>
  <c r="L66" i="3" s="1"/>
  <c r="AB66" i="3"/>
  <c r="AG65" i="3"/>
  <c r="O65" i="3" s="1"/>
  <c r="AE65" i="3"/>
  <c r="M65" i="3" s="1"/>
  <c r="AC65" i="3"/>
  <c r="K65" i="3" s="1"/>
  <c r="AH64" i="3"/>
  <c r="P64" i="3" s="1"/>
  <c r="AF64" i="3"/>
  <c r="N64" i="3" s="1"/>
  <c r="AD64" i="3"/>
  <c r="L64" i="3" s="1"/>
  <c r="AB64" i="3"/>
  <c r="AG63" i="3"/>
  <c r="O63" i="3" s="1"/>
  <c r="AE63" i="3"/>
  <c r="M63" i="3" s="1"/>
  <c r="AC63" i="3"/>
  <c r="K63" i="3" s="1"/>
  <c r="AH62" i="3"/>
  <c r="P62" i="3" s="1"/>
  <c r="AF62" i="3"/>
  <c r="N62" i="3" s="1"/>
  <c r="AD62" i="3"/>
  <c r="L62" i="3" s="1"/>
  <c r="AB62" i="3"/>
  <c r="AG61" i="3"/>
  <c r="O61" i="3" s="1"/>
  <c r="AE61" i="3"/>
  <c r="M61" i="3" s="1"/>
  <c r="AC61" i="3"/>
  <c r="K61" i="3" s="1"/>
  <c r="AH60" i="3"/>
  <c r="P60" i="3" s="1"/>
  <c r="AF60" i="3"/>
  <c r="N60" i="3" s="1"/>
  <c r="AD60" i="3"/>
  <c r="L60" i="3" s="1"/>
  <c r="AB60" i="3"/>
  <c r="AG59" i="3"/>
  <c r="O59" i="3" s="1"/>
  <c r="AE59" i="3"/>
  <c r="M59" i="3" s="1"/>
  <c r="AC59" i="3"/>
  <c r="K59" i="3" s="1"/>
  <c r="AH58" i="3"/>
  <c r="P58" i="3" s="1"/>
  <c r="AF58" i="3"/>
  <c r="N58" i="3" s="1"/>
  <c r="AD58" i="3"/>
  <c r="L58" i="3" s="1"/>
  <c r="AB58" i="3"/>
  <c r="AG57" i="3"/>
  <c r="O57" i="3" s="1"/>
  <c r="AE57" i="3"/>
  <c r="M57" i="3" s="1"/>
  <c r="AC57" i="3"/>
  <c r="K57" i="3" s="1"/>
  <c r="AH56" i="3"/>
  <c r="P56" i="3" s="1"/>
  <c r="AF56" i="3"/>
  <c r="N56" i="3" s="1"/>
  <c r="AD56" i="3"/>
  <c r="L56" i="3" s="1"/>
  <c r="AB56" i="3"/>
  <c r="AG55" i="3"/>
  <c r="O55" i="3" s="1"/>
  <c r="AE55" i="3"/>
  <c r="M55" i="3" s="1"/>
  <c r="AC55" i="3"/>
  <c r="K55" i="3" s="1"/>
  <c r="AH54" i="3"/>
  <c r="P54" i="3" s="1"/>
  <c r="AF54" i="3"/>
  <c r="N54" i="3" s="1"/>
  <c r="AD54" i="3"/>
  <c r="L54" i="3" s="1"/>
  <c r="AB54" i="3"/>
  <c r="AG53" i="3"/>
  <c r="O53" i="3" s="1"/>
  <c r="AE53" i="3"/>
  <c r="M53" i="3" s="1"/>
  <c r="AC53" i="3"/>
  <c r="K53" i="3" s="1"/>
  <c r="AH52" i="3"/>
  <c r="P52" i="3" s="1"/>
  <c r="AF52" i="3"/>
  <c r="N52" i="3" s="1"/>
  <c r="AD52" i="3"/>
  <c r="L52" i="3" s="1"/>
  <c r="AB52" i="3"/>
  <c r="AG51" i="3"/>
  <c r="O51" i="3" s="1"/>
  <c r="AE51" i="3"/>
  <c r="M51" i="3" s="1"/>
  <c r="AC51" i="3"/>
  <c r="K51" i="3" s="1"/>
  <c r="AH50" i="3"/>
  <c r="P50" i="3" s="1"/>
  <c r="AF50" i="3"/>
  <c r="N50" i="3" s="1"/>
  <c r="AD50" i="3"/>
  <c r="L50" i="3" s="1"/>
  <c r="AB50" i="3"/>
  <c r="AG49" i="3"/>
  <c r="O49" i="3" s="1"/>
  <c r="AE49" i="3"/>
  <c r="M49" i="3" s="1"/>
  <c r="AC49" i="3"/>
  <c r="K49" i="3" s="1"/>
  <c r="AH48" i="3"/>
  <c r="P48" i="3" s="1"/>
  <c r="AF48" i="3"/>
  <c r="N48" i="3" s="1"/>
  <c r="AD48" i="3"/>
  <c r="L48" i="3" s="1"/>
  <c r="AB48" i="3"/>
  <c r="AG47" i="3"/>
  <c r="O47" i="3" s="1"/>
  <c r="AE47" i="3"/>
  <c r="M47" i="3" s="1"/>
  <c r="AC47" i="3"/>
  <c r="K47" i="3" s="1"/>
  <c r="AH46" i="3"/>
  <c r="P46" i="3" s="1"/>
  <c r="AF46" i="3"/>
  <c r="N46" i="3" s="1"/>
  <c r="AD46" i="3"/>
  <c r="L46" i="3" s="1"/>
  <c r="AB46" i="3"/>
  <c r="AG45" i="3"/>
  <c r="O45" i="3" s="1"/>
  <c r="AE45" i="3"/>
  <c r="M45" i="3" s="1"/>
  <c r="AC45" i="3"/>
  <c r="K45" i="3" s="1"/>
  <c r="AH44" i="3"/>
  <c r="P44" i="3" s="1"/>
  <c r="AF44" i="3"/>
  <c r="N44" i="3" s="1"/>
  <c r="AD44" i="3"/>
  <c r="L44" i="3" s="1"/>
  <c r="AB44" i="3"/>
  <c r="AG43" i="3"/>
  <c r="O43" i="3" s="1"/>
  <c r="AE43" i="3"/>
  <c r="M43" i="3" s="1"/>
  <c r="AC43" i="3"/>
  <c r="K43" i="3" s="1"/>
  <c r="X14" i="3"/>
  <c r="Z14" i="3"/>
  <c r="O14" i="3" s="1"/>
  <c r="AD14" i="3"/>
  <c r="AF14" i="3"/>
  <c r="AH14" i="3"/>
  <c r="AC15" i="3"/>
  <c r="AE15" i="3"/>
  <c r="AG15" i="3"/>
  <c r="V16" i="3"/>
  <c r="X16" i="3"/>
  <c r="Z16" i="3"/>
  <c r="O16" i="3" s="1"/>
  <c r="AB16" i="3"/>
  <c r="AD16" i="3"/>
  <c r="AF16" i="3"/>
  <c r="AH16" i="3"/>
  <c r="AC17" i="3"/>
  <c r="AE17" i="3"/>
  <c r="AG17" i="3"/>
  <c r="V18" i="3"/>
  <c r="X18" i="3"/>
  <c r="Z18" i="3"/>
  <c r="O18" i="3" s="1"/>
  <c r="AB18" i="3"/>
  <c r="AD18" i="3"/>
  <c r="AF18" i="3"/>
  <c r="AH18" i="3"/>
  <c r="AC19" i="3"/>
  <c r="AE19" i="3"/>
  <c r="AG19" i="3"/>
  <c r="V20" i="3"/>
  <c r="X20" i="3"/>
  <c r="Z20" i="3"/>
  <c r="O20" i="3" s="1"/>
  <c r="AB20" i="3"/>
  <c r="AD20" i="3"/>
  <c r="AF20" i="3"/>
  <c r="AH20" i="3"/>
  <c r="AB22" i="3"/>
  <c r="AD22" i="3"/>
  <c r="L22" i="3" s="1"/>
  <c r="AF22" i="3"/>
  <c r="N22" i="3" s="1"/>
  <c r="AH22" i="3"/>
  <c r="P22" i="3" s="1"/>
  <c r="AC23" i="3"/>
  <c r="K23" i="3" s="1"/>
  <c r="AE23" i="3"/>
  <c r="M23" i="3" s="1"/>
  <c r="AG23" i="3"/>
  <c r="O23" i="3" s="1"/>
  <c r="AB24" i="3"/>
  <c r="AD24" i="3"/>
  <c r="L24" i="3" s="1"/>
  <c r="AF24" i="3"/>
  <c r="N24" i="3" s="1"/>
  <c r="AH24" i="3"/>
  <c r="P24" i="3" s="1"/>
  <c r="AC25" i="3"/>
  <c r="K25" i="3" s="1"/>
  <c r="AE25" i="3"/>
  <c r="M25" i="3" s="1"/>
  <c r="AG25" i="3"/>
  <c r="O25" i="3" s="1"/>
  <c r="AB26" i="3"/>
  <c r="AD26" i="3"/>
  <c r="L26" i="3" s="1"/>
  <c r="AF26" i="3"/>
  <c r="N26" i="3" s="1"/>
  <c r="AH26" i="3"/>
  <c r="P26" i="3" s="1"/>
  <c r="AC27" i="3"/>
  <c r="K27" i="3" s="1"/>
  <c r="AE27" i="3"/>
  <c r="M27" i="3" s="1"/>
  <c r="AG27" i="3"/>
  <c r="O27" i="3" s="1"/>
  <c r="AB28" i="3"/>
  <c r="AD28" i="3"/>
  <c r="L28" i="3" s="1"/>
  <c r="AF28" i="3"/>
  <c r="N28" i="3" s="1"/>
  <c r="AH28" i="3"/>
  <c r="P28" i="3" s="1"/>
  <c r="AC29" i="3"/>
  <c r="K29" i="3" s="1"/>
  <c r="AE29" i="3"/>
  <c r="M29" i="3" s="1"/>
  <c r="AG29" i="3"/>
  <c r="O29" i="3" s="1"/>
  <c r="AB30" i="3"/>
  <c r="AD30" i="3"/>
  <c r="L30" i="3" s="1"/>
  <c r="AF30" i="3"/>
  <c r="N30" i="3" s="1"/>
  <c r="AH30" i="3"/>
  <c r="P30" i="3" s="1"/>
  <c r="AC31" i="3"/>
  <c r="K31" i="3" s="1"/>
  <c r="AE31" i="3"/>
  <c r="M31" i="3" s="1"/>
  <c r="AG31" i="3"/>
  <c r="O31" i="3" s="1"/>
  <c r="AB32" i="3"/>
  <c r="AD32" i="3"/>
  <c r="L32" i="3" s="1"/>
  <c r="AF32" i="3"/>
  <c r="N32" i="3" s="1"/>
  <c r="AH32" i="3"/>
  <c r="P32" i="3" s="1"/>
  <c r="AC33" i="3"/>
  <c r="K33" i="3" s="1"/>
  <c r="AE33" i="3"/>
  <c r="M33" i="3" s="1"/>
  <c r="AG33" i="3"/>
  <c r="O33" i="3" s="1"/>
  <c r="AB34" i="3"/>
  <c r="AD34" i="3"/>
  <c r="L34" i="3" s="1"/>
  <c r="AF34" i="3"/>
  <c r="N34" i="3" s="1"/>
  <c r="AH34" i="3"/>
  <c r="P34" i="3" s="1"/>
  <c r="AC35" i="3"/>
  <c r="K35" i="3" s="1"/>
  <c r="AE35" i="3"/>
  <c r="M35" i="3" s="1"/>
  <c r="AG35" i="3"/>
  <c r="O35" i="3" s="1"/>
  <c r="AB36" i="3"/>
  <c r="AD36" i="3"/>
  <c r="L36" i="3" s="1"/>
  <c r="AF36" i="3"/>
  <c r="N36" i="3" s="1"/>
  <c r="AH36" i="3"/>
  <c r="P36" i="3" s="1"/>
  <c r="AC37" i="3"/>
  <c r="K37" i="3" s="1"/>
  <c r="AE37" i="3"/>
  <c r="M37" i="3" s="1"/>
  <c r="AG37" i="3"/>
  <c r="O37" i="3" s="1"/>
  <c r="AB38" i="3"/>
  <c r="AD38" i="3"/>
  <c r="L38" i="3" s="1"/>
  <c r="AF38" i="3"/>
  <c r="N38" i="3" s="1"/>
  <c r="AH38" i="3"/>
  <c r="P38" i="3" s="1"/>
  <c r="AC39" i="3"/>
  <c r="K39" i="3" s="1"/>
  <c r="AE39" i="3"/>
  <c r="M39" i="3" s="1"/>
  <c r="AG39" i="3"/>
  <c r="O39" i="3" s="1"/>
  <c r="AB40" i="3"/>
  <c r="AD40" i="3"/>
  <c r="L40" i="3" s="1"/>
  <c r="AF40" i="3"/>
  <c r="N40" i="3" s="1"/>
  <c r="AH40" i="3"/>
  <c r="P40" i="3" s="1"/>
  <c r="AC41" i="3"/>
  <c r="K41" i="3" s="1"/>
  <c r="AE41" i="3"/>
  <c r="M41" i="3" s="1"/>
  <c r="AG41" i="3"/>
  <c r="O41" i="3" s="1"/>
  <c r="AB42" i="3"/>
  <c r="AD42" i="3"/>
  <c r="L42" i="3" s="1"/>
  <c r="AF42" i="3"/>
  <c r="N42" i="3" s="1"/>
  <c r="AH42" i="3"/>
  <c r="P42" i="3" s="1"/>
  <c r="AC12" i="3"/>
  <c r="AE12" i="3"/>
  <c r="AG12" i="3"/>
  <c r="V14" i="3"/>
  <c r="AB14" i="3"/>
  <c r="V12" i="3"/>
  <c r="X12" i="3"/>
  <c r="Z12" i="3"/>
  <c r="AB12" i="3"/>
  <c r="AD12" i="3"/>
  <c r="AF12" i="3"/>
  <c r="U14" i="3"/>
  <c r="W14" i="3"/>
  <c r="Y14" i="3"/>
  <c r="AA14" i="3"/>
  <c r="AC14" i="3"/>
  <c r="AE14" i="3"/>
  <c r="V15" i="3"/>
  <c r="X15" i="3"/>
  <c r="Z15" i="3"/>
  <c r="AB15" i="3"/>
  <c r="AD15" i="3"/>
  <c r="L15" i="3" s="1"/>
  <c r="AF15" i="3"/>
  <c r="U16" i="3"/>
  <c r="W16" i="3"/>
  <c r="Y16" i="3"/>
  <c r="AA16" i="3"/>
  <c r="AC16" i="3"/>
  <c r="K16" i="3" s="1"/>
  <c r="AE16" i="3"/>
  <c r="M16" i="3" s="1"/>
  <c r="V17" i="3"/>
  <c r="X17" i="3"/>
  <c r="Z17" i="3"/>
  <c r="AB17" i="3"/>
  <c r="AD17" i="3"/>
  <c r="AF17" i="3"/>
  <c r="N17" i="3" s="1"/>
  <c r="U18" i="3"/>
  <c r="W18" i="3"/>
  <c r="Y18" i="3"/>
  <c r="AA18" i="3"/>
  <c r="AC18" i="3"/>
  <c r="AE18" i="3"/>
  <c r="M18" i="3" s="1"/>
  <c r="V19" i="3"/>
  <c r="X19" i="3"/>
  <c r="Z19" i="3"/>
  <c r="AB19" i="3"/>
  <c r="AD19" i="3"/>
  <c r="L19" i="3" s="1"/>
  <c r="AF19" i="3"/>
  <c r="N19" i="3" s="1"/>
  <c r="U20" i="3"/>
  <c r="W20" i="3"/>
  <c r="Y20" i="3"/>
  <c r="AA20" i="3"/>
  <c r="AC20" i="3"/>
  <c r="K20" i="3" s="1"/>
  <c r="AE20" i="3"/>
  <c r="AC22" i="3"/>
  <c r="K22" i="3" s="1"/>
  <c r="AE22" i="3"/>
  <c r="M22" i="3" s="1"/>
  <c r="AG22" i="3"/>
  <c r="O22" i="3" s="1"/>
  <c r="AB23" i="3"/>
  <c r="AD23" i="3"/>
  <c r="L23" i="3" s="1"/>
  <c r="AF23" i="3"/>
  <c r="N23" i="3" s="1"/>
  <c r="AH23" i="3"/>
  <c r="P23" i="3" s="1"/>
  <c r="AC24" i="3"/>
  <c r="K24" i="3" s="1"/>
  <c r="AE24" i="3"/>
  <c r="M24" i="3" s="1"/>
  <c r="AG24" i="3"/>
  <c r="O24" i="3" s="1"/>
  <c r="AB25" i="3"/>
  <c r="AD25" i="3"/>
  <c r="L25" i="3" s="1"/>
  <c r="AF25" i="3"/>
  <c r="N25" i="3" s="1"/>
  <c r="AH25" i="3"/>
  <c r="P25" i="3" s="1"/>
  <c r="AC26" i="3"/>
  <c r="K26" i="3" s="1"/>
  <c r="AE26" i="3"/>
  <c r="M26" i="3" s="1"/>
  <c r="AG26" i="3"/>
  <c r="O26" i="3" s="1"/>
  <c r="AB27" i="3"/>
  <c r="AD27" i="3"/>
  <c r="L27" i="3" s="1"/>
  <c r="AF27" i="3"/>
  <c r="N27" i="3" s="1"/>
  <c r="AH27" i="3"/>
  <c r="P27" i="3" s="1"/>
  <c r="AC28" i="3"/>
  <c r="K28" i="3" s="1"/>
  <c r="AE28" i="3"/>
  <c r="M28" i="3" s="1"/>
  <c r="AG28" i="3"/>
  <c r="O28" i="3" s="1"/>
  <c r="AB29" i="3"/>
  <c r="AD29" i="3"/>
  <c r="L29" i="3" s="1"/>
  <c r="AF29" i="3"/>
  <c r="N29" i="3" s="1"/>
  <c r="AH29" i="3"/>
  <c r="P29" i="3" s="1"/>
  <c r="AC30" i="3"/>
  <c r="K30" i="3" s="1"/>
  <c r="AE30" i="3"/>
  <c r="M30" i="3" s="1"/>
  <c r="AG30" i="3"/>
  <c r="O30" i="3" s="1"/>
  <c r="AB31" i="3"/>
  <c r="AD31" i="3"/>
  <c r="L31" i="3" s="1"/>
  <c r="AF31" i="3"/>
  <c r="N31" i="3" s="1"/>
  <c r="AH31" i="3"/>
  <c r="P31" i="3" s="1"/>
  <c r="AC32" i="3"/>
  <c r="K32" i="3" s="1"/>
  <c r="AE32" i="3"/>
  <c r="M32" i="3" s="1"/>
  <c r="AG32" i="3"/>
  <c r="O32" i="3" s="1"/>
  <c r="AB33" i="3"/>
  <c r="AD33" i="3"/>
  <c r="L33" i="3" s="1"/>
  <c r="AF33" i="3"/>
  <c r="N33" i="3" s="1"/>
  <c r="AH33" i="3"/>
  <c r="P33" i="3" s="1"/>
  <c r="AC34" i="3"/>
  <c r="K34" i="3" s="1"/>
  <c r="AE34" i="3"/>
  <c r="M34" i="3" s="1"/>
  <c r="AG34" i="3"/>
  <c r="O34" i="3" s="1"/>
  <c r="AB35" i="3"/>
  <c r="AD35" i="3"/>
  <c r="L35" i="3" s="1"/>
  <c r="AF35" i="3"/>
  <c r="N35" i="3" s="1"/>
  <c r="AH35" i="3"/>
  <c r="P35" i="3" s="1"/>
  <c r="AC36" i="3"/>
  <c r="K36" i="3" s="1"/>
  <c r="AE36" i="3"/>
  <c r="M36" i="3" s="1"/>
  <c r="AG36" i="3"/>
  <c r="O36" i="3" s="1"/>
  <c r="AB37" i="3"/>
  <c r="AD37" i="3"/>
  <c r="L37" i="3" s="1"/>
  <c r="AF37" i="3"/>
  <c r="N37" i="3" s="1"/>
  <c r="AH37" i="3"/>
  <c r="P37" i="3" s="1"/>
  <c r="AC38" i="3"/>
  <c r="K38" i="3" s="1"/>
  <c r="AE38" i="3"/>
  <c r="M38" i="3" s="1"/>
  <c r="AG38" i="3"/>
  <c r="O38" i="3" s="1"/>
  <c r="AB39" i="3"/>
  <c r="AD39" i="3"/>
  <c r="L39" i="3" s="1"/>
  <c r="AF39" i="3"/>
  <c r="N39" i="3" s="1"/>
  <c r="AH39" i="3"/>
  <c r="P39" i="3" s="1"/>
  <c r="AC40" i="3"/>
  <c r="K40" i="3" s="1"/>
  <c r="AE40" i="3"/>
  <c r="M40" i="3" s="1"/>
  <c r="AG40" i="3"/>
  <c r="O40" i="3" s="1"/>
  <c r="AB41" i="3"/>
  <c r="AD41" i="3"/>
  <c r="L41" i="3" s="1"/>
  <c r="AF41" i="3"/>
  <c r="N41" i="3" s="1"/>
  <c r="AH41" i="3"/>
  <c r="P41" i="3" s="1"/>
  <c r="AC42" i="3"/>
  <c r="K42" i="3" s="1"/>
  <c r="AE42" i="3"/>
  <c r="M42" i="3" s="1"/>
  <c r="AG42" i="3"/>
  <c r="O42" i="3" s="1"/>
  <c r="AB43" i="3"/>
  <c r="G260" i="3"/>
  <c r="K506" i="3"/>
  <c r="I507" i="3"/>
  <c r="AI507" i="3"/>
  <c r="H507" i="3" s="1"/>
  <c r="G507" i="3" s="1"/>
  <c r="AI508" i="3"/>
  <c r="H508" i="3" s="1"/>
  <c r="G508" i="3" s="1"/>
  <c r="J508" i="3"/>
  <c r="K510" i="3"/>
  <c r="I511" i="3"/>
  <c r="AI511" i="3"/>
  <c r="H511" i="3" s="1"/>
  <c r="G511" i="3" s="1"/>
  <c r="AI512" i="3"/>
  <c r="J512" i="3"/>
  <c r="K514" i="3"/>
  <c r="I515" i="3"/>
  <c r="AI515" i="3"/>
  <c r="H515" i="3" s="1"/>
  <c r="G515" i="3" s="1"/>
  <c r="AI516" i="3"/>
  <c r="J516" i="3"/>
  <c r="K518" i="3"/>
  <c r="AI519" i="3"/>
  <c r="AI520" i="3"/>
  <c r="H520" i="3" s="1"/>
  <c r="G520" i="3" s="1"/>
  <c r="J520" i="3"/>
  <c r="K522" i="3"/>
  <c r="I523" i="3"/>
  <c r="AI523" i="3"/>
  <c r="H523" i="3" s="1"/>
  <c r="G523" i="3" s="1"/>
  <c r="AI524" i="3"/>
  <c r="H524" i="3" s="1"/>
  <c r="G524" i="3" s="1"/>
  <c r="J524" i="3"/>
  <c r="K526" i="3"/>
  <c r="I527" i="3"/>
  <c r="AI527" i="3"/>
  <c r="H527" i="3" s="1"/>
  <c r="G527" i="3" s="1"/>
  <c r="AI528" i="3"/>
  <c r="J528" i="3"/>
  <c r="K530" i="3"/>
  <c r="I531" i="3"/>
  <c r="AI531" i="3"/>
  <c r="AI532" i="3"/>
  <c r="J532" i="3"/>
  <c r="K534" i="3"/>
  <c r="I535" i="3"/>
  <c r="AI535" i="3"/>
  <c r="AI536" i="3"/>
  <c r="H536" i="3" s="1"/>
  <c r="G536" i="3" s="1"/>
  <c r="J536" i="3"/>
  <c r="K538" i="3"/>
  <c r="I539" i="3"/>
  <c r="AI539" i="3"/>
  <c r="H539" i="3" s="1"/>
  <c r="G539" i="3" s="1"/>
  <c r="AI540" i="3"/>
  <c r="H540" i="3" s="1"/>
  <c r="G540" i="3" s="1"/>
  <c r="J540" i="3"/>
  <c r="H542" i="3"/>
  <c r="G542" i="3" s="1"/>
  <c r="I544" i="3"/>
  <c r="H544" i="3"/>
  <c r="G544" i="3" s="1"/>
  <c r="AI506" i="3"/>
  <c r="H506" i="3" s="1"/>
  <c r="G506" i="3" s="1"/>
  <c r="J506" i="3"/>
  <c r="AI509" i="3"/>
  <c r="H509" i="3" s="1"/>
  <c r="G509" i="3" s="1"/>
  <c r="AI510" i="3"/>
  <c r="J510" i="3"/>
  <c r="I513" i="3"/>
  <c r="AI513" i="3"/>
  <c r="H513" i="3" s="1"/>
  <c r="G513" i="3" s="1"/>
  <c r="AI514" i="3"/>
  <c r="J514" i="3"/>
  <c r="AI517" i="3"/>
  <c r="H517" i="3" s="1"/>
  <c r="G517" i="3" s="1"/>
  <c r="AI518" i="3"/>
  <c r="J518" i="3"/>
  <c r="I521" i="3"/>
  <c r="AI521" i="3"/>
  <c r="H521" i="3" s="1"/>
  <c r="G521" i="3" s="1"/>
  <c r="AI522" i="3"/>
  <c r="H522" i="3" s="1"/>
  <c r="G522" i="3" s="1"/>
  <c r="J522" i="3"/>
  <c r="I525" i="3"/>
  <c r="AI525" i="3"/>
  <c r="H525" i="3" s="1"/>
  <c r="G525" i="3" s="1"/>
  <c r="AI526" i="3"/>
  <c r="J526" i="3"/>
  <c r="I529" i="3"/>
  <c r="AI529" i="3"/>
  <c r="AI530" i="3"/>
  <c r="J530" i="3"/>
  <c r="I533" i="3"/>
  <c r="AI533" i="3"/>
  <c r="H533" i="3" s="1"/>
  <c r="G533" i="3" s="1"/>
  <c r="AI534" i="3"/>
  <c r="H534" i="3" s="1"/>
  <c r="G534" i="3" s="1"/>
  <c r="J534" i="3"/>
  <c r="I537" i="3"/>
  <c r="AI537" i="3"/>
  <c r="H537" i="3" s="1"/>
  <c r="G537" i="3" s="1"/>
  <c r="AI538" i="3"/>
  <c r="H538" i="3" s="1"/>
  <c r="G538" i="3" s="1"/>
  <c r="J538" i="3"/>
  <c r="AI541" i="3"/>
  <c r="H541" i="3" s="1"/>
  <c r="G541" i="3" s="1"/>
  <c r="AI543" i="3"/>
  <c r="H543" i="3" s="1"/>
  <c r="G543" i="3" s="1"/>
  <c r="AI545" i="3"/>
  <c r="AI546" i="3"/>
  <c r="H546" i="3" s="1"/>
  <c r="G546" i="3" s="1"/>
  <c r="J546" i="3"/>
  <c r="I549" i="3"/>
  <c r="AI549" i="3"/>
  <c r="H549" i="3" s="1"/>
  <c r="G549" i="3" s="1"/>
  <c r="AI550" i="3"/>
  <c r="H550" i="3" s="1"/>
  <c r="G550" i="3" s="1"/>
  <c r="J550" i="3"/>
  <c r="I553" i="3"/>
  <c r="AI553" i="3"/>
  <c r="H553" i="3" s="1"/>
  <c r="G553" i="3" s="1"/>
  <c r="AI554" i="3"/>
  <c r="H554" i="3" s="1"/>
  <c r="G554" i="3" s="1"/>
  <c r="J554" i="3"/>
  <c r="AI557" i="3"/>
  <c r="AI560" i="3"/>
  <c r="H560" i="3" s="1"/>
  <c r="G560" i="3" s="1"/>
  <c r="J560" i="3"/>
  <c r="J542" i="3"/>
  <c r="J544" i="3"/>
  <c r="K546" i="3"/>
  <c r="I547" i="3"/>
  <c r="AI547" i="3"/>
  <c r="AI548" i="3"/>
  <c r="H548" i="3" s="1"/>
  <c r="G548" i="3" s="1"/>
  <c r="J548" i="3"/>
  <c r="K550" i="3"/>
  <c r="I551" i="3"/>
  <c r="AI551" i="3"/>
  <c r="H551" i="3" s="1"/>
  <c r="G551" i="3" s="1"/>
  <c r="AI552" i="3"/>
  <c r="J552" i="3"/>
  <c r="K554" i="3"/>
  <c r="I555" i="3"/>
  <c r="AI555" i="3"/>
  <c r="H555" i="3" s="1"/>
  <c r="G555" i="3" s="1"/>
  <c r="AI556" i="3"/>
  <c r="H556" i="3" s="1"/>
  <c r="G556" i="3" s="1"/>
  <c r="J556" i="3"/>
  <c r="K560" i="3"/>
  <c r="S530" i="1"/>
  <c r="S522" i="1"/>
  <c r="S518" i="1"/>
  <c r="S516" i="1"/>
  <c r="S515" i="1"/>
  <c r="S514" i="1"/>
  <c r="S513" i="1"/>
  <c r="S464" i="1"/>
  <c r="S456" i="1"/>
  <c r="S452" i="1"/>
  <c r="S450" i="1"/>
  <c r="S448" i="1"/>
  <c r="S446" i="1"/>
  <c r="S445" i="1"/>
  <c r="S444" i="1"/>
  <c r="S442" i="1"/>
  <c r="S441" i="1"/>
  <c r="S388" i="1"/>
  <c r="S380" i="1"/>
  <c r="S378" i="1"/>
  <c r="S376" i="1"/>
  <c r="S374" i="1"/>
  <c r="S373" i="1"/>
  <c r="S372" i="1"/>
  <c r="S370" i="1"/>
  <c r="S369" i="1"/>
  <c r="S368" i="1"/>
  <c r="S366" i="1"/>
  <c r="S365" i="1"/>
  <c r="S364" i="1"/>
  <c r="S362" i="1"/>
  <c r="S360" i="1"/>
  <c r="S358" i="1"/>
  <c r="S357" i="1"/>
  <c r="S356" i="1"/>
  <c r="S354" i="1"/>
  <c r="S353" i="1"/>
  <c r="S352" i="1"/>
  <c r="S350" i="1"/>
  <c r="S349" i="1"/>
  <c r="S348" i="1"/>
  <c r="S346" i="1"/>
  <c r="S344" i="1"/>
  <c r="S343" i="1"/>
  <c r="S342" i="1"/>
  <c r="S340" i="1"/>
  <c r="S338" i="1"/>
  <c r="S336" i="1"/>
  <c r="S335" i="1"/>
  <c r="S334" i="1"/>
  <c r="S332" i="1"/>
  <c r="S331" i="1"/>
  <c r="S266" i="1"/>
  <c r="S250" i="1"/>
  <c r="S248" i="1"/>
  <c r="S246" i="1"/>
  <c r="S244" i="1"/>
  <c r="S243" i="1"/>
  <c r="S242" i="1"/>
  <c r="S240" i="1"/>
  <c r="S238" i="1"/>
  <c r="S236" i="1"/>
  <c r="S235" i="1"/>
  <c r="S115" i="1"/>
  <c r="S107" i="1"/>
  <c r="S105" i="1"/>
  <c r="S104" i="1"/>
  <c r="S103" i="1"/>
  <c r="S101" i="1"/>
  <c r="S99" i="1"/>
  <c r="S97" i="1"/>
  <c r="S96" i="1"/>
  <c r="S95" i="1"/>
  <c r="S93" i="1"/>
  <c r="S92" i="1"/>
  <c r="S91" i="1"/>
  <c r="S89" i="1"/>
  <c r="S88" i="1"/>
  <c r="S560" i="1"/>
  <c r="S559" i="1"/>
  <c r="S538" i="1"/>
  <c r="S534" i="1"/>
  <c r="S532" i="1"/>
  <c r="S531" i="1"/>
  <c r="S504" i="1"/>
  <c r="S500" i="1"/>
  <c r="S498" i="1"/>
  <c r="S497" i="1"/>
  <c r="S472" i="1"/>
  <c r="S468" i="1"/>
  <c r="S466" i="1"/>
  <c r="S465" i="1"/>
  <c r="S432" i="1"/>
  <c r="S428" i="1"/>
  <c r="S426" i="1"/>
  <c r="S425" i="1"/>
  <c r="S396" i="1"/>
  <c r="S394" i="1"/>
  <c r="S392" i="1"/>
  <c r="S390" i="1"/>
  <c r="S389" i="1"/>
  <c r="S322" i="1"/>
  <c r="S318" i="1"/>
  <c r="S316" i="1"/>
  <c r="S315" i="1"/>
  <c r="S282" i="1"/>
  <c r="S280" i="1"/>
  <c r="S279" i="1"/>
  <c r="S278" i="1"/>
  <c r="S276" i="1"/>
  <c r="S274" i="1"/>
  <c r="S272" i="1"/>
  <c r="S271" i="1"/>
  <c r="S270" i="1"/>
  <c r="S268" i="1"/>
  <c r="S267" i="1"/>
  <c r="S214" i="1"/>
  <c r="S210" i="1"/>
  <c r="S208" i="1"/>
  <c r="S207" i="1"/>
  <c r="S206" i="1"/>
  <c r="S205" i="1"/>
  <c r="S139" i="1"/>
  <c r="S137" i="1"/>
  <c r="S136" i="1"/>
  <c r="S135" i="1"/>
  <c r="S133" i="1"/>
  <c r="S123" i="1"/>
  <c r="S119" i="1"/>
  <c r="S117" i="1"/>
  <c r="S116" i="1"/>
  <c r="S83" i="1"/>
  <c r="S81" i="1"/>
  <c r="S79" i="1"/>
  <c r="S77" i="1"/>
  <c r="S76" i="1"/>
  <c r="S75" i="1"/>
  <c r="S73" i="1"/>
  <c r="S72" i="1"/>
  <c r="S71" i="1"/>
  <c r="S69" i="1"/>
  <c r="S68" i="1"/>
  <c r="S67" i="1"/>
  <c r="S65" i="1"/>
  <c r="S63" i="1"/>
  <c r="S61" i="1"/>
  <c r="S60" i="1"/>
  <c r="S59" i="1"/>
  <c r="S55" i="1"/>
  <c r="S53" i="1"/>
  <c r="S52" i="1"/>
  <c r="S554" i="1"/>
  <c r="S552" i="1"/>
  <c r="S551" i="1"/>
  <c r="S540" i="1"/>
  <c r="S539" i="1"/>
  <c r="S526" i="1"/>
  <c r="S524" i="1"/>
  <c r="S523" i="1"/>
  <c r="S508" i="1"/>
  <c r="S506" i="1"/>
  <c r="S505" i="1"/>
  <c r="S492" i="1"/>
  <c r="S490" i="1"/>
  <c r="S489" i="1"/>
  <c r="S476" i="1"/>
  <c r="S474" i="1"/>
  <c r="S473" i="1"/>
  <c r="S460" i="1"/>
  <c r="S458" i="1"/>
  <c r="S457" i="1"/>
  <c r="S436" i="1"/>
  <c r="S434" i="1"/>
  <c r="S433" i="1"/>
  <c r="S421" i="1"/>
  <c r="S132" i="1"/>
  <c r="S131" i="1"/>
  <c r="S129" i="1"/>
  <c r="S127" i="1"/>
  <c r="S125" i="1"/>
  <c r="S124" i="1"/>
  <c r="S113" i="1"/>
  <c r="S111" i="1"/>
  <c r="S109" i="1"/>
  <c r="S108" i="1"/>
  <c r="S85" i="1"/>
  <c r="S84" i="1"/>
  <c r="S47" i="1"/>
  <c r="S45" i="1"/>
  <c r="S44" i="1"/>
  <c r="S413" i="1"/>
  <c r="S400" i="1"/>
  <c r="S398" i="1"/>
  <c r="S397" i="1"/>
  <c r="S384" i="1"/>
  <c r="S382" i="1"/>
  <c r="S381" i="1"/>
  <c r="S328" i="1"/>
  <c r="S326" i="1"/>
  <c r="S324" i="1"/>
  <c r="S323" i="1"/>
  <c r="S312" i="1"/>
  <c r="S311" i="1"/>
  <c r="S310" i="1"/>
  <c r="S308" i="1"/>
  <c r="S307" i="1"/>
  <c r="S306" i="1"/>
  <c r="S304" i="1"/>
  <c r="S302" i="1"/>
  <c r="S300" i="1"/>
  <c r="S299" i="1"/>
  <c r="S288" i="1"/>
  <c r="S286" i="1"/>
  <c r="S284" i="1"/>
  <c r="S283" i="1"/>
  <c r="S264" i="1"/>
  <c r="S262" i="1"/>
  <c r="S260" i="1"/>
  <c r="S259" i="1"/>
  <c r="S258" i="1"/>
  <c r="S256" i="1"/>
  <c r="S255" i="1"/>
  <c r="S254" i="1"/>
  <c r="S252" i="1"/>
  <c r="S251" i="1"/>
  <c r="S232" i="1"/>
  <c r="S230" i="1"/>
  <c r="S228" i="1"/>
  <c r="S227" i="1"/>
  <c r="S226" i="1"/>
  <c r="S224" i="1"/>
  <c r="S222" i="1"/>
  <c r="S220" i="1"/>
  <c r="S218" i="1"/>
  <c r="S216" i="1"/>
  <c r="S215" i="1"/>
  <c r="S202" i="1"/>
  <c r="S201" i="1"/>
  <c r="S200" i="1"/>
  <c r="S199" i="1"/>
  <c r="S198" i="1"/>
  <c r="S197" i="1"/>
  <c r="S196" i="1"/>
  <c r="S195" i="1"/>
  <c r="S194" i="1"/>
  <c r="S193" i="1"/>
  <c r="S191" i="1"/>
  <c r="S189" i="1"/>
  <c r="S187" i="1"/>
  <c r="S186" i="1"/>
  <c r="S185" i="1"/>
  <c r="S183" i="1"/>
  <c r="S182" i="1"/>
  <c r="S181" i="1"/>
  <c r="S179" i="1"/>
  <c r="S178" i="1"/>
  <c r="S177" i="1"/>
  <c r="S175" i="1"/>
  <c r="S174" i="1"/>
  <c r="S173" i="1"/>
  <c r="S172" i="1"/>
  <c r="S145" i="1"/>
  <c r="S143" i="1"/>
  <c r="S141" i="1"/>
  <c r="S140" i="1"/>
  <c r="S536" i="1"/>
  <c r="S535" i="1"/>
  <c r="S528" i="1"/>
  <c r="S527" i="1"/>
  <c r="S520" i="1"/>
  <c r="S519" i="1"/>
  <c r="S510" i="1"/>
  <c r="S509" i="1"/>
  <c r="S502" i="1"/>
  <c r="S501" i="1"/>
  <c r="S494" i="1"/>
  <c r="S493" i="1"/>
  <c r="S486" i="1"/>
  <c r="S485" i="1"/>
  <c r="S478" i="1"/>
  <c r="S477" i="1"/>
  <c r="S470" i="1"/>
  <c r="S469" i="1"/>
  <c r="S462" i="1"/>
  <c r="S461" i="1"/>
  <c r="S454" i="1"/>
  <c r="S453" i="1"/>
  <c r="S22" i="1"/>
  <c r="S556" i="1"/>
  <c r="S555" i="1"/>
  <c r="S548" i="1"/>
  <c r="S547" i="1"/>
  <c r="S438" i="1"/>
  <c r="S437" i="1"/>
  <c r="S430" i="1"/>
  <c r="S429" i="1"/>
  <c r="S422" i="1"/>
  <c r="S339" i="1"/>
  <c r="S275" i="1"/>
  <c r="S219" i="1"/>
  <c r="S212" i="1"/>
  <c r="S211" i="1"/>
  <c r="S203" i="1"/>
  <c r="S162" i="1"/>
  <c r="S100" i="1"/>
  <c r="S449" i="1"/>
  <c r="S418" i="1"/>
  <c r="S417" i="1"/>
  <c r="S409" i="1"/>
  <c r="S402" i="1"/>
  <c r="S401" i="1"/>
  <c r="S393" i="1"/>
  <c r="S386" i="1"/>
  <c r="S385" i="1"/>
  <c r="S377" i="1"/>
  <c r="S361" i="1"/>
  <c r="S327" i="1"/>
  <c r="S320" i="1"/>
  <c r="S319" i="1"/>
  <c r="S303" i="1"/>
  <c r="S296" i="1"/>
  <c r="S295" i="1"/>
  <c r="S287" i="1"/>
  <c r="S263" i="1"/>
  <c r="S247" i="1"/>
  <c r="S239" i="1"/>
  <c r="S231" i="1"/>
  <c r="S223" i="1"/>
  <c r="S190" i="1"/>
  <c r="S169" i="1"/>
  <c r="S168" i="1"/>
  <c r="S158" i="1"/>
  <c r="S157" i="1"/>
  <c r="S156" i="1"/>
  <c r="S144" i="1"/>
  <c r="S128" i="1"/>
  <c r="S121" i="1"/>
  <c r="S120" i="1"/>
  <c r="S112" i="1"/>
  <c r="S80" i="1"/>
  <c r="S64" i="1"/>
  <c r="S57" i="1"/>
  <c r="S56" i="1"/>
  <c r="S49" i="1"/>
  <c r="S48" i="1"/>
  <c r="S557" i="1"/>
  <c r="S553" i="1"/>
  <c r="S549" i="1"/>
  <c r="S545" i="1"/>
  <c r="S541" i="1"/>
  <c r="S537" i="1"/>
  <c r="S533" i="1"/>
  <c r="S529" i="1"/>
  <c r="S525" i="1"/>
  <c r="S521" i="1"/>
  <c r="S517" i="1"/>
  <c r="S511" i="1"/>
  <c r="S507" i="1"/>
  <c r="S503" i="1"/>
  <c r="S499" i="1"/>
  <c r="S495" i="1"/>
  <c r="S491" i="1"/>
  <c r="S487" i="1"/>
  <c r="S483" i="1"/>
  <c r="S479" i="1"/>
  <c r="S475" i="1"/>
  <c r="S471" i="1"/>
  <c r="S467" i="1"/>
  <c r="S463" i="1"/>
  <c r="S459" i="1"/>
  <c r="S455" i="1"/>
  <c r="S451" i="1"/>
  <c r="S447" i="1"/>
  <c r="S443" i="1"/>
  <c r="S439" i="1"/>
  <c r="S435" i="1"/>
  <c r="S431" i="1"/>
  <c r="S427" i="1"/>
  <c r="S423" i="1"/>
  <c r="S419" i="1"/>
  <c r="S415" i="1"/>
  <c r="S411" i="1"/>
  <c r="S407" i="1"/>
  <c r="S403" i="1"/>
  <c r="S399" i="1"/>
  <c r="S395" i="1"/>
  <c r="S391" i="1"/>
  <c r="S387" i="1"/>
  <c r="S383" i="1"/>
  <c r="S379" i="1"/>
  <c r="S375" i="1"/>
  <c r="S371" i="1"/>
  <c r="S367" i="1"/>
  <c r="S363" i="1"/>
  <c r="S359" i="1"/>
  <c r="S355" i="1"/>
  <c r="S351" i="1"/>
  <c r="S347" i="1"/>
  <c r="S170" i="1"/>
  <c r="S166" i="1"/>
  <c r="S146" i="1"/>
  <c r="S142" i="1"/>
  <c r="S138" i="1"/>
  <c r="S134" i="1"/>
  <c r="S130" i="1"/>
  <c r="S126" i="1"/>
  <c r="S122" i="1"/>
  <c r="S118" i="1"/>
  <c r="S114" i="1"/>
  <c r="S110" i="1"/>
  <c r="S106" i="1"/>
  <c r="S102" i="1"/>
  <c r="S98" i="1"/>
  <c r="S94" i="1"/>
  <c r="S90" i="1"/>
  <c r="S86" i="1"/>
  <c r="S82" i="1"/>
  <c r="S78" i="1"/>
  <c r="S74" i="1"/>
  <c r="S70" i="1"/>
  <c r="S66" i="1"/>
  <c r="S62" i="1"/>
  <c r="S58" i="1"/>
  <c r="S54" i="1"/>
  <c r="S50" i="1"/>
  <c r="S46" i="1"/>
  <c r="S42" i="1"/>
  <c r="S38" i="1"/>
  <c r="S34" i="1"/>
  <c r="S30" i="1"/>
  <c r="S26" i="1"/>
  <c r="S345" i="1"/>
  <c r="S341" i="1"/>
  <c r="S337" i="1"/>
  <c r="S333" i="1"/>
  <c r="S329" i="1"/>
  <c r="S325" i="1"/>
  <c r="S321" i="1"/>
  <c r="S317" i="1"/>
  <c r="S313" i="1"/>
  <c r="S309" i="1"/>
  <c r="S305" i="1"/>
  <c r="S301" i="1"/>
  <c r="S297" i="1"/>
  <c r="S293" i="1"/>
  <c r="S289" i="1"/>
  <c r="S285" i="1"/>
  <c r="S281" i="1"/>
  <c r="S277" i="1"/>
  <c r="S273" i="1"/>
  <c r="S269" i="1"/>
  <c r="S265" i="1"/>
  <c r="S261" i="1"/>
  <c r="S257" i="1"/>
  <c r="S253" i="1"/>
  <c r="S249" i="1"/>
  <c r="S245" i="1"/>
  <c r="S241" i="1"/>
  <c r="S237" i="1"/>
  <c r="S233" i="1"/>
  <c r="S229" i="1"/>
  <c r="S225" i="1"/>
  <c r="S221" i="1"/>
  <c r="S217" i="1"/>
  <c r="S213" i="1"/>
  <c r="S209" i="1"/>
  <c r="S192" i="1"/>
  <c r="S188" i="1"/>
  <c r="S184" i="1"/>
  <c r="S180" i="1"/>
  <c r="S176" i="1"/>
  <c r="AB23" i="1"/>
  <c r="AD23" i="1"/>
  <c r="AF23" i="1"/>
  <c r="AH23" i="1"/>
  <c r="AC24" i="1"/>
  <c r="AE24" i="1"/>
  <c r="AG24" i="1"/>
  <c r="O24" i="1" s="1"/>
  <c r="AB25" i="1"/>
  <c r="AD25" i="1"/>
  <c r="AF25" i="1"/>
  <c r="AH25" i="1"/>
  <c r="AC26" i="1"/>
  <c r="AE26" i="1"/>
  <c r="AG26" i="1"/>
  <c r="O26" i="1" s="1"/>
  <c r="AB27" i="1"/>
  <c r="AD27" i="1"/>
  <c r="AF27" i="1"/>
  <c r="AH27" i="1"/>
  <c r="AC28" i="1"/>
  <c r="AE28" i="1"/>
  <c r="AG28" i="1"/>
  <c r="O28" i="1" s="1"/>
  <c r="AB29" i="1"/>
  <c r="AD29" i="1"/>
  <c r="AF29" i="1"/>
  <c r="AH29" i="1"/>
  <c r="AC30" i="1"/>
  <c r="AE30" i="1"/>
  <c r="AG30" i="1"/>
  <c r="O30" i="1" s="1"/>
  <c r="AB31" i="1"/>
  <c r="AD31" i="1"/>
  <c r="AF31" i="1"/>
  <c r="AH31" i="1"/>
  <c r="AC32" i="1"/>
  <c r="AE32" i="1"/>
  <c r="AG32" i="1"/>
  <c r="O32" i="1" s="1"/>
  <c r="AB33" i="1"/>
  <c r="AD33" i="1"/>
  <c r="AF33" i="1"/>
  <c r="AH33" i="1"/>
  <c r="AC34" i="1"/>
  <c r="AE34" i="1"/>
  <c r="AG34" i="1"/>
  <c r="O34" i="1" s="1"/>
  <c r="AB35" i="1"/>
  <c r="AD35" i="1"/>
  <c r="AF35" i="1"/>
  <c r="AH35" i="1"/>
  <c r="AC36" i="1"/>
  <c r="AE36" i="1"/>
  <c r="AG36" i="1"/>
  <c r="O36" i="1" s="1"/>
  <c r="AB37" i="1"/>
  <c r="AD37" i="1"/>
  <c r="AF37" i="1"/>
  <c r="AH37" i="1"/>
  <c r="AC38" i="1"/>
  <c r="AE38" i="1"/>
  <c r="AG38" i="1"/>
  <c r="O38" i="1" s="1"/>
  <c r="AB39" i="1"/>
  <c r="AD39" i="1"/>
  <c r="AF39" i="1"/>
  <c r="AH39" i="1"/>
  <c r="AC40" i="1"/>
  <c r="AE40" i="1"/>
  <c r="AG40" i="1"/>
  <c r="O40" i="1" s="1"/>
  <c r="AB41" i="1"/>
  <c r="AD41" i="1"/>
  <c r="AF41" i="1"/>
  <c r="AH41" i="1"/>
  <c r="AC42" i="1"/>
  <c r="AE42" i="1"/>
  <c r="AG42" i="1"/>
  <c r="O42" i="1" s="1"/>
  <c r="AB43" i="1"/>
  <c r="AD43" i="1"/>
  <c r="AF43" i="1"/>
  <c r="AH43" i="1"/>
  <c r="AC44" i="1"/>
  <c r="AE44" i="1"/>
  <c r="AG44" i="1"/>
  <c r="O44" i="1" s="1"/>
  <c r="AB45" i="1"/>
  <c r="AD45" i="1"/>
  <c r="AF45" i="1"/>
  <c r="AH45" i="1"/>
  <c r="AC46" i="1"/>
  <c r="AE46" i="1"/>
  <c r="AG46" i="1"/>
  <c r="O46" i="1" s="1"/>
  <c r="AB47" i="1"/>
  <c r="AC23" i="1"/>
  <c r="AE23" i="1"/>
  <c r="AG23" i="1"/>
  <c r="O23" i="1" s="1"/>
  <c r="AB24" i="1"/>
  <c r="AD24" i="1"/>
  <c r="AF24" i="1"/>
  <c r="AH24" i="1"/>
  <c r="AC25" i="1"/>
  <c r="AE25" i="1"/>
  <c r="AG25" i="1"/>
  <c r="O25" i="1" s="1"/>
  <c r="AB26" i="1"/>
  <c r="AD26" i="1"/>
  <c r="AF26" i="1"/>
  <c r="AH26" i="1"/>
  <c r="AC27" i="1"/>
  <c r="AE27" i="1"/>
  <c r="AG27" i="1"/>
  <c r="O27" i="1" s="1"/>
  <c r="AB28" i="1"/>
  <c r="AD28" i="1"/>
  <c r="AF28" i="1"/>
  <c r="AH28" i="1"/>
  <c r="AC29" i="1"/>
  <c r="AE29" i="1"/>
  <c r="AG29" i="1"/>
  <c r="O29" i="1" s="1"/>
  <c r="AB30" i="1"/>
  <c r="AD30" i="1"/>
  <c r="AF30" i="1"/>
  <c r="AH30" i="1"/>
  <c r="AC31" i="1"/>
  <c r="AE31" i="1"/>
  <c r="AG31" i="1"/>
  <c r="O31" i="1" s="1"/>
  <c r="AB32" i="1"/>
  <c r="AD32" i="1"/>
  <c r="AF32" i="1"/>
  <c r="AH32" i="1"/>
  <c r="AC33" i="1"/>
  <c r="AE33" i="1"/>
  <c r="AG33" i="1"/>
  <c r="O33" i="1" s="1"/>
  <c r="AB34" i="1"/>
  <c r="AD34" i="1"/>
  <c r="AF34" i="1"/>
  <c r="AH34" i="1"/>
  <c r="AC35" i="1"/>
  <c r="AE35" i="1"/>
  <c r="AG35" i="1"/>
  <c r="O35" i="1" s="1"/>
  <c r="AB36" i="1"/>
  <c r="AD36" i="1"/>
  <c r="AF36" i="1"/>
  <c r="AH36" i="1"/>
  <c r="AC37" i="1"/>
  <c r="AE37" i="1"/>
  <c r="AG37" i="1"/>
  <c r="O37" i="1" s="1"/>
  <c r="AB38" i="1"/>
  <c r="AD38" i="1"/>
  <c r="AF38" i="1"/>
  <c r="AH38" i="1"/>
  <c r="AC39" i="1"/>
  <c r="AE39" i="1"/>
  <c r="AG39" i="1"/>
  <c r="O39" i="1" s="1"/>
  <c r="AB40" i="1"/>
  <c r="AD40" i="1"/>
  <c r="AF40" i="1"/>
  <c r="AH40" i="1"/>
  <c r="AC41" i="1"/>
  <c r="AE41" i="1"/>
  <c r="AG41" i="1"/>
  <c r="O41" i="1" s="1"/>
  <c r="AB42" i="1"/>
  <c r="AD42" i="1"/>
  <c r="AF42" i="1"/>
  <c r="AH42" i="1"/>
  <c r="AC43" i="1"/>
  <c r="AE43" i="1"/>
  <c r="AG43" i="1"/>
  <c r="O43" i="1" s="1"/>
  <c r="AB44" i="1"/>
  <c r="AD44" i="1"/>
  <c r="AF44" i="1"/>
  <c r="AH44" i="1"/>
  <c r="AC45" i="1"/>
  <c r="AE45" i="1"/>
  <c r="AG45" i="1"/>
  <c r="O45" i="1" s="1"/>
  <c r="AB46" i="1"/>
  <c r="AD46" i="1"/>
  <c r="AF46" i="1"/>
  <c r="AH46" i="1"/>
  <c r="AC47" i="1"/>
  <c r="AD47" i="1"/>
  <c r="AF47" i="1"/>
  <c r="AH47" i="1"/>
  <c r="AC48" i="1"/>
  <c r="AE48" i="1"/>
  <c r="AG48" i="1"/>
  <c r="O48" i="1" s="1"/>
  <c r="AB49" i="1"/>
  <c r="AD49" i="1"/>
  <c r="AF49" i="1"/>
  <c r="AH49" i="1"/>
  <c r="AC50" i="1"/>
  <c r="AE50" i="1"/>
  <c r="AG50" i="1"/>
  <c r="O50" i="1" s="1"/>
  <c r="AB51" i="1"/>
  <c r="AD51" i="1"/>
  <c r="AF51" i="1"/>
  <c r="AH51" i="1"/>
  <c r="AC52" i="1"/>
  <c r="AE52" i="1"/>
  <c r="AG52" i="1"/>
  <c r="O52" i="1" s="1"/>
  <c r="AB53" i="1"/>
  <c r="AD53" i="1"/>
  <c r="AF53" i="1"/>
  <c r="AH53" i="1"/>
  <c r="AC54" i="1"/>
  <c r="AE54" i="1"/>
  <c r="AG54" i="1"/>
  <c r="O54" i="1" s="1"/>
  <c r="AB55" i="1"/>
  <c r="AD55" i="1"/>
  <c r="AF55" i="1"/>
  <c r="AH55" i="1"/>
  <c r="AC56" i="1"/>
  <c r="AE56" i="1"/>
  <c r="AG56" i="1"/>
  <c r="O56" i="1" s="1"/>
  <c r="AB57" i="1"/>
  <c r="J57" i="1" s="1"/>
  <c r="AD57" i="1"/>
  <c r="AF57" i="1"/>
  <c r="AH57" i="1"/>
  <c r="AC58" i="1"/>
  <c r="AE58" i="1"/>
  <c r="AG58" i="1"/>
  <c r="O58" i="1" s="1"/>
  <c r="AB59" i="1"/>
  <c r="AD59" i="1"/>
  <c r="AF59" i="1"/>
  <c r="AH59" i="1"/>
  <c r="AC60" i="1"/>
  <c r="AE60" i="1"/>
  <c r="AG60" i="1"/>
  <c r="O60" i="1" s="1"/>
  <c r="AB61" i="1"/>
  <c r="AD61" i="1"/>
  <c r="AF61" i="1"/>
  <c r="AH61" i="1"/>
  <c r="AC62" i="1"/>
  <c r="AE62" i="1"/>
  <c r="AG62" i="1"/>
  <c r="O62" i="1" s="1"/>
  <c r="AB63" i="1"/>
  <c r="AD63" i="1"/>
  <c r="AF63" i="1"/>
  <c r="AH63" i="1"/>
  <c r="AC64" i="1"/>
  <c r="AE64" i="1"/>
  <c r="AG64" i="1"/>
  <c r="O64" i="1" s="1"/>
  <c r="AB65" i="1"/>
  <c r="AD65" i="1"/>
  <c r="AF65" i="1"/>
  <c r="AH65" i="1"/>
  <c r="AC66" i="1"/>
  <c r="AE66" i="1"/>
  <c r="AG66" i="1"/>
  <c r="O66" i="1" s="1"/>
  <c r="AB67" i="1"/>
  <c r="AD67" i="1"/>
  <c r="AF67" i="1"/>
  <c r="AH67" i="1"/>
  <c r="AC68" i="1"/>
  <c r="AE68" i="1"/>
  <c r="AG68" i="1"/>
  <c r="O68" i="1" s="1"/>
  <c r="AB69" i="1"/>
  <c r="AD69" i="1"/>
  <c r="AF69" i="1"/>
  <c r="AH69" i="1"/>
  <c r="AC70" i="1"/>
  <c r="AE70" i="1"/>
  <c r="AG70" i="1"/>
  <c r="O70" i="1" s="1"/>
  <c r="AB71" i="1"/>
  <c r="AD71" i="1"/>
  <c r="AF71" i="1"/>
  <c r="AE47" i="1"/>
  <c r="AG47" i="1"/>
  <c r="O47" i="1" s="1"/>
  <c r="AB48" i="1"/>
  <c r="AD48" i="1"/>
  <c r="AF48" i="1"/>
  <c r="AH48" i="1"/>
  <c r="AC49" i="1"/>
  <c r="AE49" i="1"/>
  <c r="AG49" i="1"/>
  <c r="O49" i="1" s="1"/>
  <c r="AB50" i="1"/>
  <c r="AD50" i="1"/>
  <c r="AF50" i="1"/>
  <c r="AH50" i="1"/>
  <c r="AC51" i="1"/>
  <c r="AE51" i="1"/>
  <c r="AG51" i="1"/>
  <c r="O51" i="1" s="1"/>
  <c r="AB52" i="1"/>
  <c r="AD52" i="1"/>
  <c r="AF52" i="1"/>
  <c r="AH52" i="1"/>
  <c r="AC53" i="1"/>
  <c r="AE53" i="1"/>
  <c r="AG53" i="1"/>
  <c r="O53" i="1" s="1"/>
  <c r="AB54" i="1"/>
  <c r="AD54" i="1"/>
  <c r="AF54" i="1"/>
  <c r="AH54" i="1"/>
  <c r="AC55" i="1"/>
  <c r="AE55" i="1"/>
  <c r="AG55" i="1"/>
  <c r="O55" i="1" s="1"/>
  <c r="AB56" i="1"/>
  <c r="AD56" i="1"/>
  <c r="AF56" i="1"/>
  <c r="AH56" i="1"/>
  <c r="AC57" i="1"/>
  <c r="AE57" i="1"/>
  <c r="AG57" i="1"/>
  <c r="O57" i="1" s="1"/>
  <c r="AB58" i="1"/>
  <c r="AD58" i="1"/>
  <c r="AF58" i="1"/>
  <c r="AH58" i="1"/>
  <c r="AC59" i="1"/>
  <c r="AE59" i="1"/>
  <c r="AG59" i="1"/>
  <c r="O59" i="1" s="1"/>
  <c r="AB60" i="1"/>
  <c r="AD60" i="1"/>
  <c r="AF60" i="1"/>
  <c r="AH60" i="1"/>
  <c r="AC61" i="1"/>
  <c r="AE61" i="1"/>
  <c r="AG61" i="1"/>
  <c r="O61" i="1" s="1"/>
  <c r="AB62" i="1"/>
  <c r="AD62" i="1"/>
  <c r="AF62" i="1"/>
  <c r="AH62" i="1"/>
  <c r="AC63" i="1"/>
  <c r="AE63" i="1"/>
  <c r="AG63" i="1"/>
  <c r="O63" i="1" s="1"/>
  <c r="AB64" i="1"/>
  <c r="AD64" i="1"/>
  <c r="AF64" i="1"/>
  <c r="AH64" i="1"/>
  <c r="AC65" i="1"/>
  <c r="AE65" i="1"/>
  <c r="AG65" i="1"/>
  <c r="O65" i="1" s="1"/>
  <c r="AB66" i="1"/>
  <c r="AD66" i="1"/>
  <c r="AF66" i="1"/>
  <c r="AH66" i="1"/>
  <c r="AC67" i="1"/>
  <c r="AE67" i="1"/>
  <c r="AG67" i="1"/>
  <c r="O67" i="1" s="1"/>
  <c r="AB68" i="1"/>
  <c r="AD68" i="1"/>
  <c r="AF68" i="1"/>
  <c r="AH68" i="1"/>
  <c r="AC69" i="1"/>
  <c r="AE69" i="1"/>
  <c r="AG69" i="1"/>
  <c r="O69" i="1" s="1"/>
  <c r="AB70" i="1"/>
  <c r="AD70" i="1"/>
  <c r="AF70" i="1"/>
  <c r="AH70" i="1"/>
  <c r="AC71" i="1"/>
  <c r="AE71" i="1"/>
  <c r="AG71" i="1"/>
  <c r="O71" i="1" s="1"/>
  <c r="AB72" i="1"/>
  <c r="AD72" i="1"/>
  <c r="AF72" i="1"/>
  <c r="AH72" i="1"/>
  <c r="AC73" i="1"/>
  <c r="AE73" i="1"/>
  <c r="AG73" i="1"/>
  <c r="O73" i="1" s="1"/>
  <c r="AB74" i="1"/>
  <c r="AD74" i="1"/>
  <c r="AF74" i="1"/>
  <c r="AH74" i="1"/>
  <c r="AC75" i="1"/>
  <c r="AE75" i="1"/>
  <c r="AG75" i="1"/>
  <c r="O75" i="1" s="1"/>
  <c r="AB76" i="1"/>
  <c r="AD76" i="1"/>
  <c r="AF76" i="1"/>
  <c r="AH76" i="1"/>
  <c r="AC77" i="1"/>
  <c r="AE77" i="1"/>
  <c r="AG77" i="1"/>
  <c r="O77" i="1" s="1"/>
  <c r="AB78" i="1"/>
  <c r="AD78" i="1"/>
  <c r="AF78" i="1"/>
  <c r="AH78" i="1"/>
  <c r="AC79" i="1"/>
  <c r="AE79" i="1"/>
  <c r="AG79" i="1"/>
  <c r="O79" i="1" s="1"/>
  <c r="AB80" i="1"/>
  <c r="AD80" i="1"/>
  <c r="AF80" i="1"/>
  <c r="AH80" i="1"/>
  <c r="AC81" i="1"/>
  <c r="AE81" i="1"/>
  <c r="AG81" i="1"/>
  <c r="O81" i="1" s="1"/>
  <c r="AB82" i="1"/>
  <c r="AD82" i="1"/>
  <c r="AF82" i="1"/>
  <c r="AH82" i="1"/>
  <c r="AC83" i="1"/>
  <c r="AE83" i="1"/>
  <c r="AG83" i="1"/>
  <c r="O83" i="1" s="1"/>
  <c r="AB84" i="1"/>
  <c r="AD84" i="1"/>
  <c r="AF84" i="1"/>
  <c r="AH84" i="1"/>
  <c r="AC85" i="1"/>
  <c r="AE85" i="1"/>
  <c r="AG85" i="1"/>
  <c r="O85" i="1" s="1"/>
  <c r="AB86" i="1"/>
  <c r="AD86" i="1"/>
  <c r="AF86" i="1"/>
  <c r="AH86" i="1"/>
  <c r="AC87" i="1"/>
  <c r="AE87" i="1"/>
  <c r="AG87" i="1"/>
  <c r="O87" i="1" s="1"/>
  <c r="AB88" i="1"/>
  <c r="AD88" i="1"/>
  <c r="AF88" i="1"/>
  <c r="AH88" i="1"/>
  <c r="AC89" i="1"/>
  <c r="AE89" i="1"/>
  <c r="AG89" i="1"/>
  <c r="O89" i="1" s="1"/>
  <c r="AB90" i="1"/>
  <c r="AD90" i="1"/>
  <c r="AF90" i="1"/>
  <c r="AH90" i="1"/>
  <c r="AC91" i="1"/>
  <c r="AE91" i="1"/>
  <c r="AG91" i="1"/>
  <c r="O91" i="1" s="1"/>
  <c r="AB92" i="1"/>
  <c r="AD92" i="1"/>
  <c r="AF92" i="1"/>
  <c r="AH92" i="1"/>
  <c r="AC93" i="1"/>
  <c r="AE93" i="1"/>
  <c r="AG93" i="1"/>
  <c r="O93" i="1" s="1"/>
  <c r="AB94" i="1"/>
  <c r="AD94" i="1"/>
  <c r="AF94" i="1"/>
  <c r="AH94" i="1"/>
  <c r="AC95" i="1"/>
  <c r="AE95" i="1"/>
  <c r="AG95" i="1"/>
  <c r="O95" i="1" s="1"/>
  <c r="AB96" i="1"/>
  <c r="AD96" i="1"/>
  <c r="AF96" i="1"/>
  <c r="AH96" i="1"/>
  <c r="AC97" i="1"/>
  <c r="AE97" i="1"/>
  <c r="AG97" i="1"/>
  <c r="O97" i="1" s="1"/>
  <c r="AB98" i="1"/>
  <c r="AD98" i="1"/>
  <c r="AF98" i="1"/>
  <c r="AH98" i="1"/>
  <c r="AC99" i="1"/>
  <c r="AE99" i="1"/>
  <c r="AG99" i="1"/>
  <c r="O99" i="1" s="1"/>
  <c r="AB100" i="1"/>
  <c r="AD100" i="1"/>
  <c r="AF100" i="1"/>
  <c r="AH100" i="1"/>
  <c r="AC101" i="1"/>
  <c r="AE101" i="1"/>
  <c r="AG101" i="1"/>
  <c r="O101" i="1" s="1"/>
  <c r="AB102" i="1"/>
  <c r="AD102" i="1"/>
  <c r="AF102" i="1"/>
  <c r="AH102" i="1"/>
  <c r="AC103" i="1"/>
  <c r="AE103" i="1"/>
  <c r="AG103" i="1"/>
  <c r="O103" i="1" s="1"/>
  <c r="AB104" i="1"/>
  <c r="AD104" i="1"/>
  <c r="AF104" i="1"/>
  <c r="AH104" i="1"/>
  <c r="AC105" i="1"/>
  <c r="AE105" i="1"/>
  <c r="AG105" i="1"/>
  <c r="O105" i="1" s="1"/>
  <c r="AB106" i="1"/>
  <c r="AD106" i="1"/>
  <c r="AF106" i="1"/>
  <c r="AH106" i="1"/>
  <c r="AC107" i="1"/>
  <c r="AE107" i="1"/>
  <c r="AG107" i="1"/>
  <c r="O107" i="1" s="1"/>
  <c r="AB108" i="1"/>
  <c r="AD108" i="1"/>
  <c r="AF108" i="1"/>
  <c r="AH108" i="1"/>
  <c r="AC109" i="1"/>
  <c r="AE109" i="1"/>
  <c r="AG109" i="1"/>
  <c r="O109" i="1" s="1"/>
  <c r="AB110" i="1"/>
  <c r="AD110" i="1"/>
  <c r="AF110" i="1"/>
  <c r="AH110" i="1"/>
  <c r="AC111" i="1"/>
  <c r="AE111" i="1"/>
  <c r="AG111" i="1"/>
  <c r="O111" i="1" s="1"/>
  <c r="AB112" i="1"/>
  <c r="AD112" i="1"/>
  <c r="AF112" i="1"/>
  <c r="AH112" i="1"/>
  <c r="AC113" i="1"/>
  <c r="AE113" i="1"/>
  <c r="AG113" i="1"/>
  <c r="O113" i="1" s="1"/>
  <c r="AB114" i="1"/>
  <c r="AD114" i="1"/>
  <c r="AF114" i="1"/>
  <c r="AH114" i="1"/>
  <c r="AC115" i="1"/>
  <c r="AE115" i="1"/>
  <c r="AG115" i="1"/>
  <c r="O115" i="1" s="1"/>
  <c r="AB116" i="1"/>
  <c r="AD116" i="1"/>
  <c r="AF116" i="1"/>
  <c r="AH116" i="1"/>
  <c r="AC117" i="1"/>
  <c r="AE117" i="1"/>
  <c r="AG117" i="1"/>
  <c r="O117" i="1" s="1"/>
  <c r="AB118" i="1"/>
  <c r="AD118" i="1"/>
  <c r="AF118" i="1"/>
  <c r="AH118" i="1"/>
  <c r="AC119" i="1"/>
  <c r="AE119" i="1"/>
  <c r="AG119" i="1"/>
  <c r="O119" i="1" s="1"/>
  <c r="AB120" i="1"/>
  <c r="AH71" i="1"/>
  <c r="AC72" i="1"/>
  <c r="AE72" i="1"/>
  <c r="AG72" i="1"/>
  <c r="O72" i="1" s="1"/>
  <c r="AB73" i="1"/>
  <c r="AD73" i="1"/>
  <c r="AF73" i="1"/>
  <c r="AH73" i="1"/>
  <c r="AC74" i="1"/>
  <c r="AE74" i="1"/>
  <c r="AG74" i="1"/>
  <c r="O74" i="1" s="1"/>
  <c r="AB75" i="1"/>
  <c r="AD75" i="1"/>
  <c r="AF75" i="1"/>
  <c r="AH75" i="1"/>
  <c r="AC76" i="1"/>
  <c r="AE76" i="1"/>
  <c r="AG76" i="1"/>
  <c r="O76" i="1" s="1"/>
  <c r="AB77" i="1"/>
  <c r="AD77" i="1"/>
  <c r="AF77" i="1"/>
  <c r="AH77" i="1"/>
  <c r="AC78" i="1"/>
  <c r="AE78" i="1"/>
  <c r="AG78" i="1"/>
  <c r="O78" i="1" s="1"/>
  <c r="AB79" i="1"/>
  <c r="AD79" i="1"/>
  <c r="AF79" i="1"/>
  <c r="AH79" i="1"/>
  <c r="AC80" i="1"/>
  <c r="AE80" i="1"/>
  <c r="AG80" i="1"/>
  <c r="O80" i="1" s="1"/>
  <c r="AB81" i="1"/>
  <c r="AD81" i="1"/>
  <c r="AF81" i="1"/>
  <c r="AH81" i="1"/>
  <c r="AC82" i="1"/>
  <c r="AE82" i="1"/>
  <c r="AG82" i="1"/>
  <c r="O82" i="1" s="1"/>
  <c r="AB83" i="1"/>
  <c r="AD83" i="1"/>
  <c r="AF83" i="1"/>
  <c r="AH83" i="1"/>
  <c r="AC84" i="1"/>
  <c r="AE84" i="1"/>
  <c r="AG84" i="1"/>
  <c r="O84" i="1" s="1"/>
  <c r="AB85" i="1"/>
  <c r="AD85" i="1"/>
  <c r="AF85" i="1"/>
  <c r="AH85" i="1"/>
  <c r="AC86" i="1"/>
  <c r="AE86" i="1"/>
  <c r="AG86" i="1"/>
  <c r="O86" i="1" s="1"/>
  <c r="AB87" i="1"/>
  <c r="AD87" i="1"/>
  <c r="AF87" i="1"/>
  <c r="AH87" i="1"/>
  <c r="AC88" i="1"/>
  <c r="AE88" i="1"/>
  <c r="AG88" i="1"/>
  <c r="O88" i="1" s="1"/>
  <c r="AB89" i="1"/>
  <c r="AD89" i="1"/>
  <c r="AF89" i="1"/>
  <c r="AH89" i="1"/>
  <c r="AC90" i="1"/>
  <c r="AE90" i="1"/>
  <c r="AG90" i="1"/>
  <c r="O90" i="1" s="1"/>
  <c r="AB91" i="1"/>
  <c r="AD91" i="1"/>
  <c r="AF91" i="1"/>
  <c r="AH91" i="1"/>
  <c r="AC92" i="1"/>
  <c r="AE92" i="1"/>
  <c r="AG92" i="1"/>
  <c r="O92" i="1" s="1"/>
  <c r="AB93" i="1"/>
  <c r="AD93" i="1"/>
  <c r="AF93" i="1"/>
  <c r="AH93" i="1"/>
  <c r="AC94" i="1"/>
  <c r="AE94" i="1"/>
  <c r="AG94" i="1"/>
  <c r="O94" i="1" s="1"/>
  <c r="AB95" i="1"/>
  <c r="AD95" i="1"/>
  <c r="AF95" i="1"/>
  <c r="AH95" i="1"/>
  <c r="AC96" i="1"/>
  <c r="AE96" i="1"/>
  <c r="AG96" i="1"/>
  <c r="O96" i="1" s="1"/>
  <c r="AB97" i="1"/>
  <c r="AD97" i="1"/>
  <c r="AF97" i="1"/>
  <c r="AH97" i="1"/>
  <c r="AC98" i="1"/>
  <c r="AE98" i="1"/>
  <c r="AG98" i="1"/>
  <c r="O98" i="1" s="1"/>
  <c r="AB99" i="1"/>
  <c r="AD99" i="1"/>
  <c r="AF99" i="1"/>
  <c r="AH99" i="1"/>
  <c r="AC100" i="1"/>
  <c r="AE100" i="1"/>
  <c r="AG100" i="1"/>
  <c r="O100" i="1" s="1"/>
  <c r="AB101" i="1"/>
  <c r="AD101" i="1"/>
  <c r="AF101" i="1"/>
  <c r="AH101" i="1"/>
  <c r="AC102" i="1"/>
  <c r="AE102" i="1"/>
  <c r="AG102" i="1"/>
  <c r="O102" i="1" s="1"/>
  <c r="AB103" i="1"/>
  <c r="AD103" i="1"/>
  <c r="AF103" i="1"/>
  <c r="AH103" i="1"/>
  <c r="AC104" i="1"/>
  <c r="AE104" i="1"/>
  <c r="AG104" i="1"/>
  <c r="O104" i="1" s="1"/>
  <c r="AB105" i="1"/>
  <c r="AD105" i="1"/>
  <c r="AF105" i="1"/>
  <c r="AH105" i="1"/>
  <c r="AC106" i="1"/>
  <c r="AE106" i="1"/>
  <c r="AG106" i="1"/>
  <c r="O106" i="1" s="1"/>
  <c r="AB107" i="1"/>
  <c r="AD107" i="1"/>
  <c r="AF107" i="1"/>
  <c r="AH107" i="1"/>
  <c r="AC108" i="1"/>
  <c r="AE108" i="1"/>
  <c r="AG108" i="1"/>
  <c r="O108" i="1" s="1"/>
  <c r="AB109" i="1"/>
  <c r="AD109" i="1"/>
  <c r="AF109" i="1"/>
  <c r="AH109" i="1"/>
  <c r="AC110" i="1"/>
  <c r="AE110" i="1"/>
  <c r="AG110" i="1"/>
  <c r="O110" i="1" s="1"/>
  <c r="AB111" i="1"/>
  <c r="AD111" i="1"/>
  <c r="AF111" i="1"/>
  <c r="AH111" i="1"/>
  <c r="AC112" i="1"/>
  <c r="AE112" i="1"/>
  <c r="AG112" i="1"/>
  <c r="O112" i="1" s="1"/>
  <c r="AB113" i="1"/>
  <c r="AD113" i="1"/>
  <c r="AF113" i="1"/>
  <c r="AH113" i="1"/>
  <c r="AC114" i="1"/>
  <c r="AE114" i="1"/>
  <c r="AG114" i="1"/>
  <c r="O114" i="1" s="1"/>
  <c r="AB115" i="1"/>
  <c r="AD115" i="1"/>
  <c r="AF115" i="1"/>
  <c r="AH115" i="1"/>
  <c r="AC116" i="1"/>
  <c r="AE116" i="1"/>
  <c r="AG116" i="1"/>
  <c r="O116" i="1" s="1"/>
  <c r="AB117" i="1"/>
  <c r="AD117" i="1"/>
  <c r="AF117" i="1"/>
  <c r="AH117" i="1"/>
  <c r="AC118" i="1"/>
  <c r="AE118" i="1"/>
  <c r="AG118" i="1"/>
  <c r="O118" i="1" s="1"/>
  <c r="AB119" i="1"/>
  <c r="AD119" i="1"/>
  <c r="AF119" i="1"/>
  <c r="AH119" i="1"/>
  <c r="AC120" i="1"/>
  <c r="AD120" i="1"/>
  <c r="AF120" i="1"/>
  <c r="AH120" i="1"/>
  <c r="AC121" i="1"/>
  <c r="AE121" i="1"/>
  <c r="AG121" i="1"/>
  <c r="O121" i="1" s="1"/>
  <c r="AB122" i="1"/>
  <c r="AD122" i="1"/>
  <c r="AF122" i="1"/>
  <c r="AH122" i="1"/>
  <c r="AC123" i="1"/>
  <c r="AE123" i="1"/>
  <c r="AG123" i="1"/>
  <c r="O123" i="1" s="1"/>
  <c r="AB124" i="1"/>
  <c r="AD124" i="1"/>
  <c r="AF124" i="1"/>
  <c r="AH124" i="1"/>
  <c r="AC125" i="1"/>
  <c r="AE125" i="1"/>
  <c r="AG125" i="1"/>
  <c r="O125" i="1" s="1"/>
  <c r="AB126" i="1"/>
  <c r="AD126" i="1"/>
  <c r="AF126" i="1"/>
  <c r="AH126" i="1"/>
  <c r="AC127" i="1"/>
  <c r="AE127" i="1"/>
  <c r="AG127" i="1"/>
  <c r="O127" i="1" s="1"/>
  <c r="AB128" i="1"/>
  <c r="AD128" i="1"/>
  <c r="AF128" i="1"/>
  <c r="AH128" i="1"/>
  <c r="AC129" i="1"/>
  <c r="AE129" i="1"/>
  <c r="AG129" i="1"/>
  <c r="O129" i="1" s="1"/>
  <c r="AB130" i="1"/>
  <c r="AD130" i="1"/>
  <c r="AF130" i="1"/>
  <c r="AH130" i="1"/>
  <c r="AC131" i="1"/>
  <c r="AE131" i="1"/>
  <c r="AG131" i="1"/>
  <c r="O131" i="1" s="1"/>
  <c r="AB132" i="1"/>
  <c r="AD132" i="1"/>
  <c r="AF132" i="1"/>
  <c r="AH132" i="1"/>
  <c r="AC133" i="1"/>
  <c r="AE133" i="1"/>
  <c r="AG133" i="1"/>
  <c r="O133" i="1" s="1"/>
  <c r="AB134" i="1"/>
  <c r="AD134" i="1"/>
  <c r="AF134" i="1"/>
  <c r="AH134" i="1"/>
  <c r="AC135" i="1"/>
  <c r="AE135" i="1"/>
  <c r="AG135" i="1"/>
  <c r="O135" i="1" s="1"/>
  <c r="AB136" i="1"/>
  <c r="AD136" i="1"/>
  <c r="AF136" i="1"/>
  <c r="AH136" i="1"/>
  <c r="AC137" i="1"/>
  <c r="AE137" i="1"/>
  <c r="AG137" i="1"/>
  <c r="O137" i="1" s="1"/>
  <c r="AB138" i="1"/>
  <c r="AD138" i="1"/>
  <c r="AF138" i="1"/>
  <c r="AH138" i="1"/>
  <c r="AC139" i="1"/>
  <c r="AE139" i="1"/>
  <c r="AG139" i="1"/>
  <c r="O139" i="1" s="1"/>
  <c r="AB140" i="1"/>
  <c r="AD140" i="1"/>
  <c r="AF140" i="1"/>
  <c r="AH140" i="1"/>
  <c r="AC141" i="1"/>
  <c r="AE141" i="1"/>
  <c r="AG141" i="1"/>
  <c r="O141" i="1" s="1"/>
  <c r="AB142" i="1"/>
  <c r="AD142" i="1"/>
  <c r="AF142" i="1"/>
  <c r="AH142" i="1"/>
  <c r="AC143" i="1"/>
  <c r="AE143" i="1"/>
  <c r="AG143" i="1"/>
  <c r="O143" i="1" s="1"/>
  <c r="AB144" i="1"/>
  <c r="AD144" i="1"/>
  <c r="AF144" i="1"/>
  <c r="AH144" i="1"/>
  <c r="AC145" i="1"/>
  <c r="AE145" i="1"/>
  <c r="AG145" i="1"/>
  <c r="O145" i="1" s="1"/>
  <c r="AB146" i="1"/>
  <c r="AD146" i="1"/>
  <c r="AF146" i="1"/>
  <c r="AH146" i="1"/>
  <c r="AC147" i="1"/>
  <c r="AE147" i="1"/>
  <c r="AG147" i="1"/>
  <c r="O147" i="1" s="1"/>
  <c r="AB148" i="1"/>
  <c r="AD148" i="1"/>
  <c r="AF148" i="1"/>
  <c r="AH148" i="1"/>
  <c r="AC149" i="1"/>
  <c r="AE149" i="1"/>
  <c r="AG149" i="1"/>
  <c r="O149" i="1" s="1"/>
  <c r="AB150" i="1"/>
  <c r="AD150" i="1"/>
  <c r="AF150" i="1"/>
  <c r="AH150" i="1"/>
  <c r="AC151" i="1"/>
  <c r="AE151" i="1"/>
  <c r="AG151" i="1"/>
  <c r="O151" i="1" s="1"/>
  <c r="AB152" i="1"/>
  <c r="AD152" i="1"/>
  <c r="AF152" i="1"/>
  <c r="AH152" i="1"/>
  <c r="AC153" i="1"/>
  <c r="AE153" i="1"/>
  <c r="AG153" i="1"/>
  <c r="O153" i="1" s="1"/>
  <c r="AB154" i="1"/>
  <c r="AD154" i="1"/>
  <c r="AF154" i="1"/>
  <c r="AH154" i="1"/>
  <c r="AC155" i="1"/>
  <c r="AE155" i="1"/>
  <c r="AG155" i="1"/>
  <c r="O155" i="1" s="1"/>
  <c r="AB156" i="1"/>
  <c r="AD156" i="1"/>
  <c r="AF156" i="1"/>
  <c r="AH156" i="1"/>
  <c r="AC157" i="1"/>
  <c r="AE157" i="1"/>
  <c r="AG157" i="1"/>
  <c r="O157" i="1" s="1"/>
  <c r="AB158" i="1"/>
  <c r="AD158" i="1"/>
  <c r="AF158" i="1"/>
  <c r="AH158" i="1"/>
  <c r="AC159" i="1"/>
  <c r="AE159" i="1"/>
  <c r="AG159" i="1"/>
  <c r="O159" i="1" s="1"/>
  <c r="AB160" i="1"/>
  <c r="AD160" i="1"/>
  <c r="AF160" i="1"/>
  <c r="AH160" i="1"/>
  <c r="AC161" i="1"/>
  <c r="AE161" i="1"/>
  <c r="AG161" i="1"/>
  <c r="O161" i="1" s="1"/>
  <c r="AB162" i="1"/>
  <c r="AD162" i="1"/>
  <c r="AF162" i="1"/>
  <c r="AH162" i="1"/>
  <c r="AC163" i="1"/>
  <c r="AE163" i="1"/>
  <c r="AG163" i="1"/>
  <c r="O163" i="1" s="1"/>
  <c r="AB164" i="1"/>
  <c r="AD164" i="1"/>
  <c r="AF164" i="1"/>
  <c r="AH164" i="1"/>
  <c r="AC165" i="1"/>
  <c r="AE165" i="1"/>
  <c r="AG165" i="1"/>
  <c r="O165" i="1" s="1"/>
  <c r="AB166" i="1"/>
  <c r="AD166" i="1"/>
  <c r="AF166" i="1"/>
  <c r="AH166" i="1"/>
  <c r="AC167" i="1"/>
  <c r="AE167" i="1"/>
  <c r="AG167" i="1"/>
  <c r="O167" i="1" s="1"/>
  <c r="AB168" i="1"/>
  <c r="AD168" i="1"/>
  <c r="AF168" i="1"/>
  <c r="AH168" i="1"/>
  <c r="AE120" i="1"/>
  <c r="AG120" i="1"/>
  <c r="O120" i="1" s="1"/>
  <c r="AB121" i="1"/>
  <c r="AD121" i="1"/>
  <c r="AF121" i="1"/>
  <c r="AH121" i="1"/>
  <c r="AC122" i="1"/>
  <c r="AE122" i="1"/>
  <c r="AG122" i="1"/>
  <c r="O122" i="1" s="1"/>
  <c r="AB123" i="1"/>
  <c r="AD123" i="1"/>
  <c r="AF123" i="1"/>
  <c r="AH123" i="1"/>
  <c r="AC124" i="1"/>
  <c r="AE124" i="1"/>
  <c r="AG124" i="1"/>
  <c r="O124" i="1" s="1"/>
  <c r="AB125" i="1"/>
  <c r="AD125" i="1"/>
  <c r="AF125" i="1"/>
  <c r="AH125" i="1"/>
  <c r="AC126" i="1"/>
  <c r="AE126" i="1"/>
  <c r="AG126" i="1"/>
  <c r="O126" i="1" s="1"/>
  <c r="AB127" i="1"/>
  <c r="AD127" i="1"/>
  <c r="AF127" i="1"/>
  <c r="AH127" i="1"/>
  <c r="AC128" i="1"/>
  <c r="AE128" i="1"/>
  <c r="AG128" i="1"/>
  <c r="O128" i="1" s="1"/>
  <c r="AB129" i="1"/>
  <c r="AD129" i="1"/>
  <c r="AF129" i="1"/>
  <c r="AH129" i="1"/>
  <c r="AC130" i="1"/>
  <c r="AE130" i="1"/>
  <c r="AG130" i="1"/>
  <c r="O130" i="1" s="1"/>
  <c r="AB131" i="1"/>
  <c r="AD131" i="1"/>
  <c r="AF131" i="1"/>
  <c r="AH131" i="1"/>
  <c r="AC132" i="1"/>
  <c r="AE132" i="1"/>
  <c r="AG132" i="1"/>
  <c r="O132" i="1" s="1"/>
  <c r="AB133" i="1"/>
  <c r="AD133" i="1"/>
  <c r="AF133" i="1"/>
  <c r="AH133" i="1"/>
  <c r="AC134" i="1"/>
  <c r="AE134" i="1"/>
  <c r="AG134" i="1"/>
  <c r="O134" i="1" s="1"/>
  <c r="AB135" i="1"/>
  <c r="AD135" i="1"/>
  <c r="AF135" i="1"/>
  <c r="AH135" i="1"/>
  <c r="AC136" i="1"/>
  <c r="AE136" i="1"/>
  <c r="AG136" i="1"/>
  <c r="O136" i="1" s="1"/>
  <c r="AB137" i="1"/>
  <c r="AD137" i="1"/>
  <c r="AF137" i="1"/>
  <c r="AH137" i="1"/>
  <c r="AC138" i="1"/>
  <c r="AE138" i="1"/>
  <c r="AG138" i="1"/>
  <c r="O138" i="1" s="1"/>
  <c r="AB139" i="1"/>
  <c r="AD139" i="1"/>
  <c r="AF139" i="1"/>
  <c r="AH139" i="1"/>
  <c r="AC140" i="1"/>
  <c r="AE140" i="1"/>
  <c r="AG140" i="1"/>
  <c r="O140" i="1" s="1"/>
  <c r="AB141" i="1"/>
  <c r="AD141" i="1"/>
  <c r="AF141" i="1"/>
  <c r="AH141" i="1"/>
  <c r="AC142" i="1"/>
  <c r="AE142" i="1"/>
  <c r="AG142" i="1"/>
  <c r="O142" i="1" s="1"/>
  <c r="AB143" i="1"/>
  <c r="AD143" i="1"/>
  <c r="AF143" i="1"/>
  <c r="AH143" i="1"/>
  <c r="AC144" i="1"/>
  <c r="AE144" i="1"/>
  <c r="AG144" i="1"/>
  <c r="O144" i="1" s="1"/>
  <c r="AB145" i="1"/>
  <c r="AD145" i="1"/>
  <c r="AF145" i="1"/>
  <c r="AH145" i="1"/>
  <c r="AC146" i="1"/>
  <c r="AE146" i="1"/>
  <c r="AG146" i="1"/>
  <c r="O146" i="1" s="1"/>
  <c r="AB147" i="1"/>
  <c r="AD147" i="1"/>
  <c r="AF147" i="1"/>
  <c r="AH147" i="1"/>
  <c r="AC148" i="1"/>
  <c r="AE148" i="1"/>
  <c r="AG148" i="1"/>
  <c r="O148" i="1" s="1"/>
  <c r="AB149" i="1"/>
  <c r="AD149" i="1"/>
  <c r="AF149" i="1"/>
  <c r="AH149" i="1"/>
  <c r="AC150" i="1"/>
  <c r="AE150" i="1"/>
  <c r="AG150" i="1"/>
  <c r="O150" i="1" s="1"/>
  <c r="AB151" i="1"/>
  <c r="AD151" i="1"/>
  <c r="AF151" i="1"/>
  <c r="AH151" i="1"/>
  <c r="AC152" i="1"/>
  <c r="AE152" i="1"/>
  <c r="AG152" i="1"/>
  <c r="O152" i="1" s="1"/>
  <c r="AB153" i="1"/>
  <c r="AD153" i="1"/>
  <c r="AF153" i="1"/>
  <c r="AH153" i="1"/>
  <c r="AC154" i="1"/>
  <c r="AE154" i="1"/>
  <c r="AG154" i="1"/>
  <c r="O154" i="1" s="1"/>
  <c r="AB155" i="1"/>
  <c r="AD155" i="1"/>
  <c r="AF155" i="1"/>
  <c r="AH155" i="1"/>
  <c r="AC156" i="1"/>
  <c r="AE156" i="1"/>
  <c r="AG156" i="1"/>
  <c r="O156" i="1" s="1"/>
  <c r="AB157" i="1"/>
  <c r="AD157" i="1"/>
  <c r="AF157" i="1"/>
  <c r="AH157" i="1"/>
  <c r="AC158" i="1"/>
  <c r="AE158" i="1"/>
  <c r="AG158" i="1"/>
  <c r="O158" i="1" s="1"/>
  <c r="AB159" i="1"/>
  <c r="AD159" i="1"/>
  <c r="AF159" i="1"/>
  <c r="AH159" i="1"/>
  <c r="AC160" i="1"/>
  <c r="AE160" i="1"/>
  <c r="AG160" i="1"/>
  <c r="O160" i="1" s="1"/>
  <c r="AB161" i="1"/>
  <c r="AD161" i="1"/>
  <c r="AF161" i="1"/>
  <c r="AH161" i="1"/>
  <c r="AC162" i="1"/>
  <c r="AE162" i="1"/>
  <c r="AG162" i="1"/>
  <c r="O162" i="1" s="1"/>
  <c r="AB163" i="1"/>
  <c r="AD163" i="1"/>
  <c r="AF163" i="1"/>
  <c r="AH163" i="1"/>
  <c r="AC164" i="1"/>
  <c r="AE164" i="1"/>
  <c r="AG164" i="1"/>
  <c r="O164" i="1" s="1"/>
  <c r="AB165" i="1"/>
  <c r="AD165" i="1"/>
  <c r="AF165" i="1"/>
  <c r="AH165" i="1"/>
  <c r="AC166" i="1"/>
  <c r="AE166" i="1"/>
  <c r="AG166" i="1"/>
  <c r="O166" i="1" s="1"/>
  <c r="AB167" i="1"/>
  <c r="AD167" i="1"/>
  <c r="AF167" i="1"/>
  <c r="AH167" i="1"/>
  <c r="AC168" i="1"/>
  <c r="AE168" i="1"/>
  <c r="AG168" i="1"/>
  <c r="O168" i="1" s="1"/>
  <c r="AB169" i="1"/>
  <c r="AD169" i="1"/>
  <c r="AF169" i="1"/>
  <c r="AH169" i="1"/>
  <c r="AC170" i="1"/>
  <c r="AE170" i="1"/>
  <c r="AG170" i="1"/>
  <c r="O170" i="1" s="1"/>
  <c r="AB171" i="1"/>
  <c r="AD171" i="1"/>
  <c r="AF171" i="1"/>
  <c r="AH171" i="1"/>
  <c r="AC172" i="1"/>
  <c r="AE172" i="1"/>
  <c r="AG172" i="1"/>
  <c r="O172" i="1" s="1"/>
  <c r="AB173" i="1"/>
  <c r="AD173" i="1"/>
  <c r="AF173" i="1"/>
  <c r="AH173" i="1"/>
  <c r="AC174" i="1"/>
  <c r="AE174" i="1"/>
  <c r="AG174" i="1"/>
  <c r="O174" i="1" s="1"/>
  <c r="AB175" i="1"/>
  <c r="AD175" i="1"/>
  <c r="AF175" i="1"/>
  <c r="AH175" i="1"/>
  <c r="AC176" i="1"/>
  <c r="AE176" i="1"/>
  <c r="AG176" i="1"/>
  <c r="O176" i="1" s="1"/>
  <c r="AB177" i="1"/>
  <c r="AD177" i="1"/>
  <c r="AF177" i="1"/>
  <c r="AH177" i="1"/>
  <c r="AC178" i="1"/>
  <c r="AE178" i="1"/>
  <c r="AG178" i="1"/>
  <c r="O178" i="1" s="1"/>
  <c r="AB179" i="1"/>
  <c r="AD179" i="1"/>
  <c r="AF179" i="1"/>
  <c r="AH179" i="1"/>
  <c r="AC180" i="1"/>
  <c r="AE180" i="1"/>
  <c r="AG180" i="1"/>
  <c r="O180" i="1" s="1"/>
  <c r="AB181" i="1"/>
  <c r="AD181" i="1"/>
  <c r="AF181" i="1"/>
  <c r="AH181" i="1"/>
  <c r="AC182" i="1"/>
  <c r="AE182" i="1"/>
  <c r="AG182" i="1"/>
  <c r="O182" i="1" s="1"/>
  <c r="AB183" i="1"/>
  <c r="AD183" i="1"/>
  <c r="AF183" i="1"/>
  <c r="AH183" i="1"/>
  <c r="AC184" i="1"/>
  <c r="AE184" i="1"/>
  <c r="AG184" i="1"/>
  <c r="O184" i="1" s="1"/>
  <c r="AB185" i="1"/>
  <c r="AD185" i="1"/>
  <c r="AF185" i="1"/>
  <c r="AH185" i="1"/>
  <c r="AC186" i="1"/>
  <c r="AE186" i="1"/>
  <c r="AG186" i="1"/>
  <c r="O186" i="1" s="1"/>
  <c r="AB187" i="1"/>
  <c r="AD187" i="1"/>
  <c r="AF187" i="1"/>
  <c r="AH187" i="1"/>
  <c r="AC188" i="1"/>
  <c r="AE188" i="1"/>
  <c r="AG188" i="1"/>
  <c r="O188" i="1" s="1"/>
  <c r="AB189" i="1"/>
  <c r="AD189" i="1"/>
  <c r="AF189" i="1"/>
  <c r="AH189" i="1"/>
  <c r="AC190" i="1"/>
  <c r="AE190" i="1"/>
  <c r="AG190" i="1"/>
  <c r="O190" i="1" s="1"/>
  <c r="AB191" i="1"/>
  <c r="AD191" i="1"/>
  <c r="AF191" i="1"/>
  <c r="AH191" i="1"/>
  <c r="AC192" i="1"/>
  <c r="AE192" i="1"/>
  <c r="AG192" i="1"/>
  <c r="O192" i="1" s="1"/>
  <c r="AB193" i="1"/>
  <c r="AD193" i="1"/>
  <c r="AF193" i="1"/>
  <c r="AH193" i="1"/>
  <c r="AC194" i="1"/>
  <c r="AE194" i="1"/>
  <c r="AG194" i="1"/>
  <c r="O194" i="1" s="1"/>
  <c r="AB195" i="1"/>
  <c r="AD195" i="1"/>
  <c r="AF195" i="1"/>
  <c r="AH195" i="1"/>
  <c r="AC196" i="1"/>
  <c r="AE196" i="1"/>
  <c r="AG196" i="1"/>
  <c r="O196" i="1" s="1"/>
  <c r="AB197" i="1"/>
  <c r="AD197" i="1"/>
  <c r="AF197" i="1"/>
  <c r="AH197" i="1"/>
  <c r="AC198" i="1"/>
  <c r="AE198" i="1"/>
  <c r="AG198" i="1"/>
  <c r="O198" i="1" s="1"/>
  <c r="AB199" i="1"/>
  <c r="AD199" i="1"/>
  <c r="AF199" i="1"/>
  <c r="AH199" i="1"/>
  <c r="AC200" i="1"/>
  <c r="AE200" i="1"/>
  <c r="AG200" i="1"/>
  <c r="O200" i="1" s="1"/>
  <c r="AB201" i="1"/>
  <c r="AD201" i="1"/>
  <c r="AF201" i="1"/>
  <c r="AH201" i="1"/>
  <c r="AC202" i="1"/>
  <c r="AE202" i="1"/>
  <c r="AG202" i="1"/>
  <c r="O202" i="1" s="1"/>
  <c r="AB203" i="1"/>
  <c r="AD203" i="1"/>
  <c r="AF203" i="1"/>
  <c r="AH203" i="1"/>
  <c r="AC204" i="1"/>
  <c r="AE204" i="1"/>
  <c r="AG204" i="1"/>
  <c r="O204" i="1" s="1"/>
  <c r="AB205" i="1"/>
  <c r="AD205" i="1"/>
  <c r="AF205" i="1"/>
  <c r="AH205" i="1"/>
  <c r="AC206" i="1"/>
  <c r="AE206" i="1"/>
  <c r="AG206" i="1"/>
  <c r="O206" i="1" s="1"/>
  <c r="AB207" i="1"/>
  <c r="AD207" i="1"/>
  <c r="AF207" i="1"/>
  <c r="AH207" i="1"/>
  <c r="AC208" i="1"/>
  <c r="AE208" i="1"/>
  <c r="AG208" i="1"/>
  <c r="O208" i="1" s="1"/>
  <c r="AB209" i="1"/>
  <c r="AD209" i="1"/>
  <c r="AF209" i="1"/>
  <c r="AH209" i="1"/>
  <c r="AC210" i="1"/>
  <c r="AE210" i="1"/>
  <c r="AG210" i="1"/>
  <c r="O210" i="1" s="1"/>
  <c r="AB211" i="1"/>
  <c r="AD211" i="1"/>
  <c r="AF211" i="1"/>
  <c r="AH211" i="1"/>
  <c r="AC212" i="1"/>
  <c r="AE212" i="1"/>
  <c r="AG212" i="1"/>
  <c r="O212" i="1" s="1"/>
  <c r="AB213" i="1"/>
  <c r="AD213" i="1"/>
  <c r="AF213" i="1"/>
  <c r="AH213" i="1"/>
  <c r="AC214" i="1"/>
  <c r="AE214" i="1"/>
  <c r="AG214" i="1"/>
  <c r="O214" i="1" s="1"/>
  <c r="AB215" i="1"/>
  <c r="AD215" i="1"/>
  <c r="AF215" i="1"/>
  <c r="AH215" i="1"/>
  <c r="AC216" i="1"/>
  <c r="AE216" i="1"/>
  <c r="AG216" i="1"/>
  <c r="O216" i="1" s="1"/>
  <c r="AB217" i="1"/>
  <c r="AD217" i="1"/>
  <c r="AF217" i="1"/>
  <c r="AH217" i="1"/>
  <c r="AC218" i="1"/>
  <c r="AE218" i="1"/>
  <c r="AG218" i="1"/>
  <c r="O218" i="1" s="1"/>
  <c r="AB219" i="1"/>
  <c r="AD219" i="1"/>
  <c r="AF219" i="1"/>
  <c r="AH219" i="1"/>
  <c r="AC220" i="1"/>
  <c r="AE220" i="1"/>
  <c r="AG220" i="1"/>
  <c r="O220" i="1" s="1"/>
  <c r="AB221" i="1"/>
  <c r="AD221" i="1"/>
  <c r="AF221" i="1"/>
  <c r="AH221" i="1"/>
  <c r="AC222" i="1"/>
  <c r="AE222" i="1"/>
  <c r="AG222" i="1"/>
  <c r="O222" i="1" s="1"/>
  <c r="AB223" i="1"/>
  <c r="AD223" i="1"/>
  <c r="AF223" i="1"/>
  <c r="AH223" i="1"/>
  <c r="AC224" i="1"/>
  <c r="AE224" i="1"/>
  <c r="AG224" i="1"/>
  <c r="O224" i="1" s="1"/>
  <c r="AB225" i="1"/>
  <c r="AD225" i="1"/>
  <c r="AF225" i="1"/>
  <c r="AH225" i="1"/>
  <c r="AC226" i="1"/>
  <c r="AE226" i="1"/>
  <c r="AG226" i="1"/>
  <c r="O226" i="1" s="1"/>
  <c r="AB227" i="1"/>
  <c r="AD227" i="1"/>
  <c r="AF227" i="1"/>
  <c r="AH227" i="1"/>
  <c r="AC228" i="1"/>
  <c r="AE228" i="1"/>
  <c r="AG228" i="1"/>
  <c r="O228" i="1" s="1"/>
  <c r="AB229" i="1"/>
  <c r="AD229" i="1"/>
  <c r="AF229" i="1"/>
  <c r="AH229" i="1"/>
  <c r="AC230" i="1"/>
  <c r="AE230" i="1"/>
  <c r="AG230" i="1"/>
  <c r="O230" i="1" s="1"/>
  <c r="AB231" i="1"/>
  <c r="AD231" i="1"/>
  <c r="AF231" i="1"/>
  <c r="AH231" i="1"/>
  <c r="AC232" i="1"/>
  <c r="AE232" i="1"/>
  <c r="AG232" i="1"/>
  <c r="O232" i="1" s="1"/>
  <c r="AB233" i="1"/>
  <c r="AD233" i="1"/>
  <c r="AF233" i="1"/>
  <c r="AH233" i="1"/>
  <c r="AC234" i="1"/>
  <c r="AE234" i="1"/>
  <c r="AG234" i="1"/>
  <c r="O234" i="1" s="1"/>
  <c r="AB235" i="1"/>
  <c r="AD235" i="1"/>
  <c r="AF235" i="1"/>
  <c r="AH235" i="1"/>
  <c r="AC236" i="1"/>
  <c r="AE236" i="1"/>
  <c r="AG236" i="1"/>
  <c r="O236" i="1" s="1"/>
  <c r="AB237" i="1"/>
  <c r="AD237" i="1"/>
  <c r="AF237" i="1"/>
  <c r="AH237" i="1"/>
  <c r="AC238" i="1"/>
  <c r="AE238" i="1"/>
  <c r="AG238" i="1"/>
  <c r="O238" i="1" s="1"/>
  <c r="AB239" i="1"/>
  <c r="AD239" i="1"/>
  <c r="AF239" i="1"/>
  <c r="AH239" i="1"/>
  <c r="AC240" i="1"/>
  <c r="AE240" i="1"/>
  <c r="AG240" i="1"/>
  <c r="O240" i="1" s="1"/>
  <c r="AB241" i="1"/>
  <c r="AD241" i="1"/>
  <c r="AF241" i="1"/>
  <c r="AH241" i="1"/>
  <c r="AC242" i="1"/>
  <c r="AE242" i="1"/>
  <c r="AG242" i="1"/>
  <c r="O242" i="1" s="1"/>
  <c r="AB243" i="1"/>
  <c r="AD243" i="1"/>
  <c r="AF243" i="1"/>
  <c r="AH243" i="1"/>
  <c r="AC244" i="1"/>
  <c r="AE244" i="1"/>
  <c r="AG244" i="1"/>
  <c r="O244" i="1" s="1"/>
  <c r="AB245" i="1"/>
  <c r="AD245" i="1"/>
  <c r="AF245" i="1"/>
  <c r="AH245" i="1"/>
  <c r="AC246" i="1"/>
  <c r="AE246" i="1"/>
  <c r="AG246" i="1"/>
  <c r="O246" i="1" s="1"/>
  <c r="AB247" i="1"/>
  <c r="AD247" i="1"/>
  <c r="AF247" i="1"/>
  <c r="AH247" i="1"/>
  <c r="AC248" i="1"/>
  <c r="AE248" i="1"/>
  <c r="AG248" i="1"/>
  <c r="O248" i="1" s="1"/>
  <c r="AB249" i="1"/>
  <c r="AD249" i="1"/>
  <c r="AF249" i="1"/>
  <c r="AH249" i="1"/>
  <c r="AC250" i="1"/>
  <c r="AE250" i="1"/>
  <c r="AG250" i="1"/>
  <c r="O250" i="1" s="1"/>
  <c r="AB251" i="1"/>
  <c r="AD251" i="1"/>
  <c r="AF251" i="1"/>
  <c r="AH251" i="1"/>
  <c r="AC252" i="1"/>
  <c r="AE252" i="1"/>
  <c r="AG252" i="1"/>
  <c r="O252" i="1" s="1"/>
  <c r="AB253" i="1"/>
  <c r="AD253" i="1"/>
  <c r="AF253" i="1"/>
  <c r="AH253" i="1"/>
  <c r="AC254" i="1"/>
  <c r="AE254" i="1"/>
  <c r="AG254" i="1"/>
  <c r="O254" i="1" s="1"/>
  <c r="AB255" i="1"/>
  <c r="AD255" i="1"/>
  <c r="AF255" i="1"/>
  <c r="AH255" i="1"/>
  <c r="AC256" i="1"/>
  <c r="AE256" i="1"/>
  <c r="AG256" i="1"/>
  <c r="O256" i="1" s="1"/>
  <c r="AB257" i="1"/>
  <c r="AD257" i="1"/>
  <c r="AF257" i="1"/>
  <c r="AH257" i="1"/>
  <c r="AC258" i="1"/>
  <c r="AE258" i="1"/>
  <c r="AG258" i="1"/>
  <c r="O258" i="1" s="1"/>
  <c r="AB259" i="1"/>
  <c r="AD259" i="1"/>
  <c r="AF259" i="1"/>
  <c r="AH259" i="1"/>
  <c r="AB261" i="1"/>
  <c r="AD261" i="1"/>
  <c r="AF261" i="1"/>
  <c r="AH261" i="1"/>
  <c r="AC262" i="1"/>
  <c r="AE262" i="1"/>
  <c r="AG262" i="1"/>
  <c r="O262" i="1" s="1"/>
  <c r="AB263" i="1"/>
  <c r="AD263" i="1"/>
  <c r="AF263" i="1"/>
  <c r="AH263" i="1"/>
  <c r="AC264" i="1"/>
  <c r="AE264" i="1"/>
  <c r="AG264" i="1"/>
  <c r="O264" i="1" s="1"/>
  <c r="AB265" i="1"/>
  <c r="AD265" i="1"/>
  <c r="AF265" i="1"/>
  <c r="AH265" i="1"/>
  <c r="AC266" i="1"/>
  <c r="AE266" i="1"/>
  <c r="AG266" i="1"/>
  <c r="O266" i="1" s="1"/>
  <c r="AB267" i="1"/>
  <c r="AC169" i="1"/>
  <c r="AE169" i="1"/>
  <c r="AG169" i="1"/>
  <c r="O169" i="1" s="1"/>
  <c r="AB170" i="1"/>
  <c r="AD170" i="1"/>
  <c r="AF170" i="1"/>
  <c r="AH170" i="1"/>
  <c r="AC171" i="1"/>
  <c r="AE171" i="1"/>
  <c r="AG171" i="1"/>
  <c r="O171" i="1" s="1"/>
  <c r="AB172" i="1"/>
  <c r="AD172" i="1"/>
  <c r="AF172" i="1"/>
  <c r="AH172" i="1"/>
  <c r="AC173" i="1"/>
  <c r="AE173" i="1"/>
  <c r="AG173" i="1"/>
  <c r="O173" i="1" s="1"/>
  <c r="AB174" i="1"/>
  <c r="AD174" i="1"/>
  <c r="AF174" i="1"/>
  <c r="AH174" i="1"/>
  <c r="AC175" i="1"/>
  <c r="AE175" i="1"/>
  <c r="AG175" i="1"/>
  <c r="O175" i="1" s="1"/>
  <c r="AB176" i="1"/>
  <c r="AD176" i="1"/>
  <c r="AF176" i="1"/>
  <c r="AH176" i="1"/>
  <c r="AC177" i="1"/>
  <c r="AE177" i="1"/>
  <c r="AG177" i="1"/>
  <c r="O177" i="1" s="1"/>
  <c r="AB178" i="1"/>
  <c r="AD178" i="1"/>
  <c r="AF178" i="1"/>
  <c r="AH178" i="1"/>
  <c r="AC179" i="1"/>
  <c r="AE179" i="1"/>
  <c r="AG179" i="1"/>
  <c r="O179" i="1" s="1"/>
  <c r="AB180" i="1"/>
  <c r="AD180" i="1"/>
  <c r="AF180" i="1"/>
  <c r="AH180" i="1"/>
  <c r="AC181" i="1"/>
  <c r="AE181" i="1"/>
  <c r="AG181" i="1"/>
  <c r="O181" i="1" s="1"/>
  <c r="AB182" i="1"/>
  <c r="AD182" i="1"/>
  <c r="AF182" i="1"/>
  <c r="AH182" i="1"/>
  <c r="AC183" i="1"/>
  <c r="AE183" i="1"/>
  <c r="AG183" i="1"/>
  <c r="O183" i="1" s="1"/>
  <c r="AB184" i="1"/>
  <c r="AD184" i="1"/>
  <c r="AF184" i="1"/>
  <c r="AH184" i="1"/>
  <c r="AC185" i="1"/>
  <c r="AE185" i="1"/>
  <c r="AG185" i="1"/>
  <c r="O185" i="1" s="1"/>
  <c r="AB186" i="1"/>
  <c r="AD186" i="1"/>
  <c r="AF186" i="1"/>
  <c r="AH186" i="1"/>
  <c r="AC187" i="1"/>
  <c r="AE187" i="1"/>
  <c r="AG187" i="1"/>
  <c r="O187" i="1" s="1"/>
  <c r="AB188" i="1"/>
  <c r="AD188" i="1"/>
  <c r="AF188" i="1"/>
  <c r="AH188" i="1"/>
  <c r="AC189" i="1"/>
  <c r="AE189" i="1"/>
  <c r="AG189" i="1"/>
  <c r="O189" i="1" s="1"/>
  <c r="AB190" i="1"/>
  <c r="AD190" i="1"/>
  <c r="AF190" i="1"/>
  <c r="AH190" i="1"/>
  <c r="AC191" i="1"/>
  <c r="AE191" i="1"/>
  <c r="AG191" i="1"/>
  <c r="O191" i="1" s="1"/>
  <c r="AB192" i="1"/>
  <c r="AD192" i="1"/>
  <c r="AF192" i="1"/>
  <c r="AH192" i="1"/>
  <c r="AC193" i="1"/>
  <c r="AE193" i="1"/>
  <c r="AG193" i="1"/>
  <c r="O193" i="1" s="1"/>
  <c r="AB194" i="1"/>
  <c r="AD194" i="1"/>
  <c r="AF194" i="1"/>
  <c r="AH194" i="1"/>
  <c r="AC195" i="1"/>
  <c r="AE195" i="1"/>
  <c r="AG195" i="1"/>
  <c r="O195" i="1" s="1"/>
  <c r="AB196" i="1"/>
  <c r="AD196" i="1"/>
  <c r="AF196" i="1"/>
  <c r="AH196" i="1"/>
  <c r="AC197" i="1"/>
  <c r="AE197" i="1"/>
  <c r="AG197" i="1"/>
  <c r="O197" i="1" s="1"/>
  <c r="AB198" i="1"/>
  <c r="AD198" i="1"/>
  <c r="AF198" i="1"/>
  <c r="AH198" i="1"/>
  <c r="AC199" i="1"/>
  <c r="AE199" i="1"/>
  <c r="AG199" i="1"/>
  <c r="O199" i="1" s="1"/>
  <c r="AB200" i="1"/>
  <c r="AD200" i="1"/>
  <c r="AF200" i="1"/>
  <c r="AH200" i="1"/>
  <c r="AC201" i="1"/>
  <c r="AE201" i="1"/>
  <c r="AG201" i="1"/>
  <c r="O201" i="1" s="1"/>
  <c r="AB202" i="1"/>
  <c r="AD202" i="1"/>
  <c r="AF202" i="1"/>
  <c r="AH202" i="1"/>
  <c r="AC203" i="1"/>
  <c r="AE203" i="1"/>
  <c r="AG203" i="1"/>
  <c r="O203" i="1" s="1"/>
  <c r="AB204" i="1"/>
  <c r="AD204" i="1"/>
  <c r="AF204" i="1"/>
  <c r="AH204" i="1"/>
  <c r="AC205" i="1"/>
  <c r="AE205" i="1"/>
  <c r="AG205" i="1"/>
  <c r="O205" i="1" s="1"/>
  <c r="AB206" i="1"/>
  <c r="AD206" i="1"/>
  <c r="AF206" i="1"/>
  <c r="AH206" i="1"/>
  <c r="AC207" i="1"/>
  <c r="AE207" i="1"/>
  <c r="AG207" i="1"/>
  <c r="O207" i="1" s="1"/>
  <c r="AB208" i="1"/>
  <c r="AD208" i="1"/>
  <c r="AF208" i="1"/>
  <c r="AH208" i="1"/>
  <c r="AC209" i="1"/>
  <c r="AE209" i="1"/>
  <c r="AG209" i="1"/>
  <c r="O209" i="1" s="1"/>
  <c r="AB210" i="1"/>
  <c r="AD210" i="1"/>
  <c r="AF210" i="1"/>
  <c r="AH210" i="1"/>
  <c r="AC211" i="1"/>
  <c r="AE211" i="1"/>
  <c r="AG211" i="1"/>
  <c r="O211" i="1" s="1"/>
  <c r="AB212" i="1"/>
  <c r="AD212" i="1"/>
  <c r="AF212" i="1"/>
  <c r="AH212" i="1"/>
  <c r="AC213" i="1"/>
  <c r="AE213" i="1"/>
  <c r="AG213" i="1"/>
  <c r="O213" i="1" s="1"/>
  <c r="AB214" i="1"/>
  <c r="AD214" i="1"/>
  <c r="AF214" i="1"/>
  <c r="AH214" i="1"/>
  <c r="AC215" i="1"/>
  <c r="AE215" i="1"/>
  <c r="AG215" i="1"/>
  <c r="O215" i="1" s="1"/>
  <c r="AB216" i="1"/>
  <c r="AD216" i="1"/>
  <c r="AF216" i="1"/>
  <c r="AH216" i="1"/>
  <c r="AC217" i="1"/>
  <c r="AE217" i="1"/>
  <c r="AG217" i="1"/>
  <c r="O217" i="1" s="1"/>
  <c r="AB218" i="1"/>
  <c r="AD218" i="1"/>
  <c r="AF218" i="1"/>
  <c r="AH218" i="1"/>
  <c r="AC219" i="1"/>
  <c r="AE219" i="1"/>
  <c r="AG219" i="1"/>
  <c r="O219" i="1" s="1"/>
  <c r="AB220" i="1"/>
  <c r="AD220" i="1"/>
  <c r="AF220" i="1"/>
  <c r="AH220" i="1"/>
  <c r="AC221" i="1"/>
  <c r="AE221" i="1"/>
  <c r="AG221" i="1"/>
  <c r="O221" i="1" s="1"/>
  <c r="AB222" i="1"/>
  <c r="AD222" i="1"/>
  <c r="AF222" i="1"/>
  <c r="AH222" i="1"/>
  <c r="AC223" i="1"/>
  <c r="AE223" i="1"/>
  <c r="AG223" i="1"/>
  <c r="O223" i="1" s="1"/>
  <c r="AB224" i="1"/>
  <c r="AD224" i="1"/>
  <c r="AF224" i="1"/>
  <c r="AH224" i="1"/>
  <c r="AC225" i="1"/>
  <c r="AE225" i="1"/>
  <c r="AG225" i="1"/>
  <c r="O225" i="1" s="1"/>
  <c r="AB226" i="1"/>
  <c r="AD226" i="1"/>
  <c r="AF226" i="1"/>
  <c r="AH226" i="1"/>
  <c r="AC227" i="1"/>
  <c r="AE227" i="1"/>
  <c r="AG227" i="1"/>
  <c r="O227" i="1" s="1"/>
  <c r="AB228" i="1"/>
  <c r="AD228" i="1"/>
  <c r="AF228" i="1"/>
  <c r="AH228" i="1"/>
  <c r="AC229" i="1"/>
  <c r="AE229" i="1"/>
  <c r="AG229" i="1"/>
  <c r="O229" i="1" s="1"/>
  <c r="AB230" i="1"/>
  <c r="AD230" i="1"/>
  <c r="AF230" i="1"/>
  <c r="AH230" i="1"/>
  <c r="AC231" i="1"/>
  <c r="AE231" i="1"/>
  <c r="AG231" i="1"/>
  <c r="O231" i="1" s="1"/>
  <c r="AB232" i="1"/>
  <c r="AD232" i="1"/>
  <c r="AF232" i="1"/>
  <c r="AH232" i="1"/>
  <c r="AC233" i="1"/>
  <c r="AE233" i="1"/>
  <c r="AG233" i="1"/>
  <c r="O233" i="1" s="1"/>
  <c r="AB234" i="1"/>
  <c r="AD234" i="1"/>
  <c r="AF234" i="1"/>
  <c r="AH234" i="1"/>
  <c r="AC235" i="1"/>
  <c r="AE235" i="1"/>
  <c r="AG235" i="1"/>
  <c r="O235" i="1" s="1"/>
  <c r="AB236" i="1"/>
  <c r="AD236" i="1"/>
  <c r="AF236" i="1"/>
  <c r="AH236" i="1"/>
  <c r="AC237" i="1"/>
  <c r="AE237" i="1"/>
  <c r="AG237" i="1"/>
  <c r="O237" i="1" s="1"/>
  <c r="AB238" i="1"/>
  <c r="AD238" i="1"/>
  <c r="AF238" i="1"/>
  <c r="AH238" i="1"/>
  <c r="AC239" i="1"/>
  <c r="AE239" i="1"/>
  <c r="AG239" i="1"/>
  <c r="O239" i="1" s="1"/>
  <c r="AB240" i="1"/>
  <c r="AD240" i="1"/>
  <c r="AF240" i="1"/>
  <c r="AH240" i="1"/>
  <c r="AC241" i="1"/>
  <c r="AE241" i="1"/>
  <c r="AG241" i="1"/>
  <c r="O241" i="1" s="1"/>
  <c r="AB242" i="1"/>
  <c r="AD242" i="1"/>
  <c r="AF242" i="1"/>
  <c r="AH242" i="1"/>
  <c r="AC243" i="1"/>
  <c r="AE243" i="1"/>
  <c r="AG243" i="1"/>
  <c r="O243" i="1" s="1"/>
  <c r="AB244" i="1"/>
  <c r="AD244" i="1"/>
  <c r="AF244" i="1"/>
  <c r="AH244" i="1"/>
  <c r="AC245" i="1"/>
  <c r="AE245" i="1"/>
  <c r="AG245" i="1"/>
  <c r="O245" i="1" s="1"/>
  <c r="AB246" i="1"/>
  <c r="AD246" i="1"/>
  <c r="AF246" i="1"/>
  <c r="AH246" i="1"/>
  <c r="AC247" i="1"/>
  <c r="AE247" i="1"/>
  <c r="AG247" i="1"/>
  <c r="O247" i="1" s="1"/>
  <c r="AB248" i="1"/>
  <c r="AD248" i="1"/>
  <c r="AF248" i="1"/>
  <c r="AH248" i="1"/>
  <c r="AC249" i="1"/>
  <c r="AE249" i="1"/>
  <c r="AG249" i="1"/>
  <c r="O249" i="1" s="1"/>
  <c r="AB250" i="1"/>
  <c r="AD250" i="1"/>
  <c r="AF250" i="1"/>
  <c r="AH250" i="1"/>
  <c r="AC251" i="1"/>
  <c r="AE251" i="1"/>
  <c r="AG251" i="1"/>
  <c r="O251" i="1" s="1"/>
  <c r="AB252" i="1"/>
  <c r="AD252" i="1"/>
  <c r="AF252" i="1"/>
  <c r="AH252" i="1"/>
  <c r="AC253" i="1"/>
  <c r="AE253" i="1"/>
  <c r="AG253" i="1"/>
  <c r="O253" i="1" s="1"/>
  <c r="AB254" i="1"/>
  <c r="AD254" i="1"/>
  <c r="AF254" i="1"/>
  <c r="AH254" i="1"/>
  <c r="AC255" i="1"/>
  <c r="AE255" i="1"/>
  <c r="AG255" i="1"/>
  <c r="O255" i="1" s="1"/>
  <c r="AB256" i="1"/>
  <c r="AD256" i="1"/>
  <c r="AF256" i="1"/>
  <c r="AH256" i="1"/>
  <c r="AC257" i="1"/>
  <c r="AE257" i="1"/>
  <c r="AG257" i="1"/>
  <c r="O257" i="1" s="1"/>
  <c r="AB258" i="1"/>
  <c r="AD258" i="1"/>
  <c r="AF258" i="1"/>
  <c r="AH258" i="1"/>
  <c r="AC259" i="1"/>
  <c r="AE259" i="1"/>
  <c r="AG259" i="1"/>
  <c r="O259" i="1" s="1"/>
  <c r="AC261" i="1"/>
  <c r="AE261" i="1"/>
  <c r="AG261" i="1"/>
  <c r="O261" i="1" s="1"/>
  <c r="AB262" i="1"/>
  <c r="AD262" i="1"/>
  <c r="AF262" i="1"/>
  <c r="AH262" i="1"/>
  <c r="AC263" i="1"/>
  <c r="AE263" i="1"/>
  <c r="AG263" i="1"/>
  <c r="O263" i="1" s="1"/>
  <c r="AB264" i="1"/>
  <c r="AD264" i="1"/>
  <c r="AF264" i="1"/>
  <c r="AH264" i="1"/>
  <c r="AC265" i="1"/>
  <c r="AE265" i="1"/>
  <c r="AG265" i="1"/>
  <c r="O265" i="1" s="1"/>
  <c r="AB266" i="1"/>
  <c r="AD266" i="1"/>
  <c r="AF266" i="1"/>
  <c r="AH266" i="1"/>
  <c r="AD267" i="1"/>
  <c r="AF267" i="1"/>
  <c r="AH267" i="1"/>
  <c r="AC268" i="1"/>
  <c r="AE268" i="1"/>
  <c r="AG268" i="1"/>
  <c r="O268" i="1" s="1"/>
  <c r="AB269" i="1"/>
  <c r="AD269" i="1"/>
  <c r="AF269" i="1"/>
  <c r="AH269" i="1"/>
  <c r="AC270" i="1"/>
  <c r="AE270" i="1"/>
  <c r="AG270" i="1"/>
  <c r="O270" i="1" s="1"/>
  <c r="AB271" i="1"/>
  <c r="AD271" i="1"/>
  <c r="AF271" i="1"/>
  <c r="AH271" i="1"/>
  <c r="AC272" i="1"/>
  <c r="AE272" i="1"/>
  <c r="AG272" i="1"/>
  <c r="O272" i="1" s="1"/>
  <c r="AB273" i="1"/>
  <c r="AD273" i="1"/>
  <c r="AF273" i="1"/>
  <c r="AH273" i="1"/>
  <c r="AC274" i="1"/>
  <c r="AE274" i="1"/>
  <c r="AG274" i="1"/>
  <c r="O274" i="1" s="1"/>
  <c r="AB275" i="1"/>
  <c r="AD275" i="1"/>
  <c r="AF275" i="1"/>
  <c r="AH275" i="1"/>
  <c r="AC276" i="1"/>
  <c r="AE276" i="1"/>
  <c r="AG276" i="1"/>
  <c r="O276" i="1" s="1"/>
  <c r="AB277" i="1"/>
  <c r="AD277" i="1"/>
  <c r="AF277" i="1"/>
  <c r="AH277" i="1"/>
  <c r="AC278" i="1"/>
  <c r="AE278" i="1"/>
  <c r="AG278" i="1"/>
  <c r="O278" i="1" s="1"/>
  <c r="AB279" i="1"/>
  <c r="AD279" i="1"/>
  <c r="AF279" i="1"/>
  <c r="AH279" i="1"/>
  <c r="AC280" i="1"/>
  <c r="AE280" i="1"/>
  <c r="AG280" i="1"/>
  <c r="O280" i="1" s="1"/>
  <c r="AB281" i="1"/>
  <c r="AD281" i="1"/>
  <c r="AF281" i="1"/>
  <c r="AH281" i="1"/>
  <c r="AC282" i="1"/>
  <c r="AE282" i="1"/>
  <c r="AG282" i="1"/>
  <c r="O282" i="1" s="1"/>
  <c r="AB283" i="1"/>
  <c r="AD283" i="1"/>
  <c r="AF283" i="1"/>
  <c r="AH283" i="1"/>
  <c r="AC284" i="1"/>
  <c r="AE284" i="1"/>
  <c r="AG284" i="1"/>
  <c r="O284" i="1" s="1"/>
  <c r="AB285" i="1"/>
  <c r="AD285" i="1"/>
  <c r="AF285" i="1"/>
  <c r="AH285" i="1"/>
  <c r="AC286" i="1"/>
  <c r="AE286" i="1"/>
  <c r="AG286" i="1"/>
  <c r="O286" i="1" s="1"/>
  <c r="AB287" i="1"/>
  <c r="AD287" i="1"/>
  <c r="AF287" i="1"/>
  <c r="AH287" i="1"/>
  <c r="AC288" i="1"/>
  <c r="AE288" i="1"/>
  <c r="AG288" i="1"/>
  <c r="O288" i="1" s="1"/>
  <c r="AB289" i="1"/>
  <c r="AD289" i="1"/>
  <c r="AF289" i="1"/>
  <c r="AH289" i="1"/>
  <c r="AC290" i="1"/>
  <c r="AE290" i="1"/>
  <c r="AG290" i="1"/>
  <c r="O290" i="1" s="1"/>
  <c r="AB291" i="1"/>
  <c r="AD291" i="1"/>
  <c r="AF291" i="1"/>
  <c r="AH291" i="1"/>
  <c r="AC292" i="1"/>
  <c r="AE292" i="1"/>
  <c r="AG292" i="1"/>
  <c r="O292" i="1" s="1"/>
  <c r="AB293" i="1"/>
  <c r="AD293" i="1"/>
  <c r="AF293" i="1"/>
  <c r="AH293" i="1"/>
  <c r="AC294" i="1"/>
  <c r="AE294" i="1"/>
  <c r="AG294" i="1"/>
  <c r="O294" i="1" s="1"/>
  <c r="AB295" i="1"/>
  <c r="AD295" i="1"/>
  <c r="AF295" i="1"/>
  <c r="AH295" i="1"/>
  <c r="AC296" i="1"/>
  <c r="AE296" i="1"/>
  <c r="AG296" i="1"/>
  <c r="O296" i="1" s="1"/>
  <c r="AB297" i="1"/>
  <c r="AD297" i="1"/>
  <c r="AF297" i="1"/>
  <c r="AH297" i="1"/>
  <c r="AC298" i="1"/>
  <c r="AE298" i="1"/>
  <c r="AG298" i="1"/>
  <c r="O298" i="1" s="1"/>
  <c r="AB299" i="1"/>
  <c r="AD299" i="1"/>
  <c r="AF299" i="1"/>
  <c r="AH299" i="1"/>
  <c r="AC300" i="1"/>
  <c r="AE300" i="1"/>
  <c r="AG300" i="1"/>
  <c r="O300" i="1" s="1"/>
  <c r="AB301" i="1"/>
  <c r="AD301" i="1"/>
  <c r="AF301" i="1"/>
  <c r="AH301" i="1"/>
  <c r="AC302" i="1"/>
  <c r="AE302" i="1"/>
  <c r="AG302" i="1"/>
  <c r="O302" i="1" s="1"/>
  <c r="AB303" i="1"/>
  <c r="AD303" i="1"/>
  <c r="AF303" i="1"/>
  <c r="AH303" i="1"/>
  <c r="AC304" i="1"/>
  <c r="AE304" i="1"/>
  <c r="AG304" i="1"/>
  <c r="O304" i="1" s="1"/>
  <c r="AB305" i="1"/>
  <c r="AD305" i="1"/>
  <c r="AF305" i="1"/>
  <c r="AH305" i="1"/>
  <c r="AC306" i="1"/>
  <c r="AE306" i="1"/>
  <c r="AG306" i="1"/>
  <c r="O306" i="1" s="1"/>
  <c r="AB307" i="1"/>
  <c r="AD307" i="1"/>
  <c r="AF307" i="1"/>
  <c r="AH307" i="1"/>
  <c r="AC308" i="1"/>
  <c r="AE308" i="1"/>
  <c r="AG308" i="1"/>
  <c r="O308" i="1" s="1"/>
  <c r="AB309" i="1"/>
  <c r="AD309" i="1"/>
  <c r="AF309" i="1"/>
  <c r="AH309" i="1"/>
  <c r="AC310" i="1"/>
  <c r="AE310" i="1"/>
  <c r="AG310" i="1"/>
  <c r="O310" i="1" s="1"/>
  <c r="AB311" i="1"/>
  <c r="AD311" i="1"/>
  <c r="AF311" i="1"/>
  <c r="AH311" i="1"/>
  <c r="AC312" i="1"/>
  <c r="AE312" i="1"/>
  <c r="AG312" i="1"/>
  <c r="O312" i="1" s="1"/>
  <c r="AB313" i="1"/>
  <c r="AD313" i="1"/>
  <c r="AF313" i="1"/>
  <c r="AH313" i="1"/>
  <c r="AC314" i="1"/>
  <c r="AE314" i="1"/>
  <c r="AG314" i="1"/>
  <c r="O314" i="1" s="1"/>
  <c r="AB315" i="1"/>
  <c r="AD315" i="1"/>
  <c r="AF315" i="1"/>
  <c r="AH315" i="1"/>
  <c r="AC316" i="1"/>
  <c r="AE316" i="1"/>
  <c r="AG316" i="1"/>
  <c r="O316" i="1" s="1"/>
  <c r="AB317" i="1"/>
  <c r="AD317" i="1"/>
  <c r="AF317" i="1"/>
  <c r="AH317" i="1"/>
  <c r="AC318" i="1"/>
  <c r="AE318" i="1"/>
  <c r="AG318" i="1"/>
  <c r="O318" i="1" s="1"/>
  <c r="AB319" i="1"/>
  <c r="AD319" i="1"/>
  <c r="AF319" i="1"/>
  <c r="AH319" i="1"/>
  <c r="AC320" i="1"/>
  <c r="AE320" i="1"/>
  <c r="AG320" i="1"/>
  <c r="O320" i="1" s="1"/>
  <c r="AB321" i="1"/>
  <c r="AD321" i="1"/>
  <c r="AF321" i="1"/>
  <c r="AH321" i="1"/>
  <c r="AC322" i="1"/>
  <c r="AE322" i="1"/>
  <c r="AG322" i="1"/>
  <c r="O322" i="1" s="1"/>
  <c r="AB323" i="1"/>
  <c r="AD323" i="1"/>
  <c r="AF323" i="1"/>
  <c r="AH323" i="1"/>
  <c r="AC324" i="1"/>
  <c r="AE324" i="1"/>
  <c r="AG324" i="1"/>
  <c r="O324" i="1" s="1"/>
  <c r="AB325" i="1"/>
  <c r="AD325" i="1"/>
  <c r="AF325" i="1"/>
  <c r="AH325" i="1"/>
  <c r="AC326" i="1"/>
  <c r="AE326" i="1"/>
  <c r="AG326" i="1"/>
  <c r="O326" i="1" s="1"/>
  <c r="AB327" i="1"/>
  <c r="AD327" i="1"/>
  <c r="AF327" i="1"/>
  <c r="AH327" i="1"/>
  <c r="AC328" i="1"/>
  <c r="AE328" i="1"/>
  <c r="AG328" i="1"/>
  <c r="O328" i="1" s="1"/>
  <c r="AB329" i="1"/>
  <c r="AD329" i="1"/>
  <c r="AF329" i="1"/>
  <c r="AH329" i="1"/>
  <c r="AC330" i="1"/>
  <c r="AE330" i="1"/>
  <c r="AG330" i="1"/>
  <c r="O330" i="1" s="1"/>
  <c r="AB331" i="1"/>
  <c r="AD331" i="1"/>
  <c r="AF331" i="1"/>
  <c r="AH331" i="1"/>
  <c r="AC332" i="1"/>
  <c r="AE332" i="1"/>
  <c r="AG332" i="1"/>
  <c r="O332" i="1" s="1"/>
  <c r="AB333" i="1"/>
  <c r="AD333" i="1"/>
  <c r="AF333" i="1"/>
  <c r="AH333" i="1"/>
  <c r="AC334" i="1"/>
  <c r="AE334" i="1"/>
  <c r="AG334" i="1"/>
  <c r="O334" i="1" s="1"/>
  <c r="AB335" i="1"/>
  <c r="AD335" i="1"/>
  <c r="AF335" i="1"/>
  <c r="AH335" i="1"/>
  <c r="AC336" i="1"/>
  <c r="AE336" i="1"/>
  <c r="AG336" i="1"/>
  <c r="O336" i="1" s="1"/>
  <c r="AB337" i="1"/>
  <c r="AD337" i="1"/>
  <c r="AF337" i="1"/>
  <c r="AH337" i="1"/>
  <c r="AC338" i="1"/>
  <c r="AE338" i="1"/>
  <c r="AG338" i="1"/>
  <c r="O338" i="1" s="1"/>
  <c r="AB339" i="1"/>
  <c r="AD339" i="1"/>
  <c r="AF339" i="1"/>
  <c r="AH339" i="1"/>
  <c r="AC340" i="1"/>
  <c r="AE340" i="1"/>
  <c r="AG340" i="1"/>
  <c r="O340" i="1" s="1"/>
  <c r="AB341" i="1"/>
  <c r="AD341" i="1"/>
  <c r="AF341" i="1"/>
  <c r="AH341" i="1"/>
  <c r="AC342" i="1"/>
  <c r="AE342" i="1"/>
  <c r="AG342" i="1"/>
  <c r="O342" i="1" s="1"/>
  <c r="AB343" i="1"/>
  <c r="AD343" i="1"/>
  <c r="AF343" i="1"/>
  <c r="AH343" i="1"/>
  <c r="AC344" i="1"/>
  <c r="AE344" i="1"/>
  <c r="AG344" i="1"/>
  <c r="O344" i="1" s="1"/>
  <c r="AB345" i="1"/>
  <c r="AD345" i="1"/>
  <c r="AF345" i="1"/>
  <c r="AH345" i="1"/>
  <c r="AC346" i="1"/>
  <c r="AE346" i="1"/>
  <c r="AG346" i="1"/>
  <c r="O346" i="1" s="1"/>
  <c r="AB347" i="1"/>
  <c r="AD347" i="1"/>
  <c r="AF347" i="1"/>
  <c r="AH347" i="1"/>
  <c r="AC348" i="1"/>
  <c r="AE348" i="1"/>
  <c r="AG348" i="1"/>
  <c r="O348" i="1" s="1"/>
  <c r="AB349" i="1"/>
  <c r="AD349" i="1"/>
  <c r="AF349" i="1"/>
  <c r="AH349" i="1"/>
  <c r="AC350" i="1"/>
  <c r="AE350" i="1"/>
  <c r="AG350" i="1"/>
  <c r="O350" i="1" s="1"/>
  <c r="AB351" i="1"/>
  <c r="AD351" i="1"/>
  <c r="AF351" i="1"/>
  <c r="AH351" i="1"/>
  <c r="AC352" i="1"/>
  <c r="AE352" i="1"/>
  <c r="AG352" i="1"/>
  <c r="O352" i="1" s="1"/>
  <c r="AB353" i="1"/>
  <c r="AD353" i="1"/>
  <c r="AF353" i="1"/>
  <c r="AH353" i="1"/>
  <c r="AC354" i="1"/>
  <c r="AE354" i="1"/>
  <c r="AG354" i="1"/>
  <c r="O354" i="1" s="1"/>
  <c r="AB355" i="1"/>
  <c r="AD355" i="1"/>
  <c r="AF355" i="1"/>
  <c r="AH355" i="1"/>
  <c r="AC356" i="1"/>
  <c r="AE356" i="1"/>
  <c r="AG356" i="1"/>
  <c r="O356" i="1" s="1"/>
  <c r="AB357" i="1"/>
  <c r="AD357" i="1"/>
  <c r="AF357" i="1"/>
  <c r="AH357" i="1"/>
  <c r="AC358" i="1"/>
  <c r="AE358" i="1"/>
  <c r="AG358" i="1"/>
  <c r="O358" i="1" s="1"/>
  <c r="AB359" i="1"/>
  <c r="AD359" i="1"/>
  <c r="AF359" i="1"/>
  <c r="AH359" i="1"/>
  <c r="AC360" i="1"/>
  <c r="AE360" i="1"/>
  <c r="AG360" i="1"/>
  <c r="O360" i="1" s="1"/>
  <c r="AB361" i="1"/>
  <c r="AD361" i="1"/>
  <c r="AF361" i="1"/>
  <c r="AH361" i="1"/>
  <c r="AC362" i="1"/>
  <c r="AE362" i="1"/>
  <c r="AG362" i="1"/>
  <c r="O362" i="1" s="1"/>
  <c r="AB363" i="1"/>
  <c r="AD363" i="1"/>
  <c r="AF363" i="1"/>
  <c r="AH363" i="1"/>
  <c r="AC364" i="1"/>
  <c r="AE364" i="1"/>
  <c r="AG364" i="1"/>
  <c r="O364" i="1" s="1"/>
  <c r="AC267" i="1"/>
  <c r="AE267" i="1"/>
  <c r="AG267" i="1"/>
  <c r="O267" i="1" s="1"/>
  <c r="AB268" i="1"/>
  <c r="AD268" i="1"/>
  <c r="AF268" i="1"/>
  <c r="AH268" i="1"/>
  <c r="AC269" i="1"/>
  <c r="AE269" i="1"/>
  <c r="AG269" i="1"/>
  <c r="O269" i="1" s="1"/>
  <c r="AB270" i="1"/>
  <c r="AD270" i="1"/>
  <c r="AF270" i="1"/>
  <c r="AH270" i="1"/>
  <c r="AC271" i="1"/>
  <c r="AE271" i="1"/>
  <c r="AG271" i="1"/>
  <c r="O271" i="1" s="1"/>
  <c r="AB272" i="1"/>
  <c r="AD272" i="1"/>
  <c r="AF272" i="1"/>
  <c r="AH272" i="1"/>
  <c r="AC273" i="1"/>
  <c r="AE273" i="1"/>
  <c r="AG273" i="1"/>
  <c r="O273" i="1" s="1"/>
  <c r="AB274" i="1"/>
  <c r="AD274" i="1"/>
  <c r="AF274" i="1"/>
  <c r="AH274" i="1"/>
  <c r="AC275" i="1"/>
  <c r="AE275" i="1"/>
  <c r="AG275" i="1"/>
  <c r="O275" i="1" s="1"/>
  <c r="AB276" i="1"/>
  <c r="AD276" i="1"/>
  <c r="AF276" i="1"/>
  <c r="AH276" i="1"/>
  <c r="AC277" i="1"/>
  <c r="AE277" i="1"/>
  <c r="AG277" i="1"/>
  <c r="O277" i="1" s="1"/>
  <c r="AB278" i="1"/>
  <c r="AD278" i="1"/>
  <c r="AF278" i="1"/>
  <c r="AH278" i="1"/>
  <c r="AC279" i="1"/>
  <c r="AE279" i="1"/>
  <c r="AG279" i="1"/>
  <c r="O279" i="1" s="1"/>
  <c r="AB280" i="1"/>
  <c r="AD280" i="1"/>
  <c r="AF280" i="1"/>
  <c r="AH280" i="1"/>
  <c r="AC281" i="1"/>
  <c r="AE281" i="1"/>
  <c r="AG281" i="1"/>
  <c r="O281" i="1" s="1"/>
  <c r="AB282" i="1"/>
  <c r="AD282" i="1"/>
  <c r="AF282" i="1"/>
  <c r="AH282" i="1"/>
  <c r="AC283" i="1"/>
  <c r="AE283" i="1"/>
  <c r="AG283" i="1"/>
  <c r="O283" i="1" s="1"/>
  <c r="AB284" i="1"/>
  <c r="AD284" i="1"/>
  <c r="AF284" i="1"/>
  <c r="AH284" i="1"/>
  <c r="AC285" i="1"/>
  <c r="AE285" i="1"/>
  <c r="AG285" i="1"/>
  <c r="O285" i="1" s="1"/>
  <c r="AB286" i="1"/>
  <c r="AD286" i="1"/>
  <c r="AF286" i="1"/>
  <c r="AH286" i="1"/>
  <c r="AC287" i="1"/>
  <c r="AE287" i="1"/>
  <c r="AG287" i="1"/>
  <c r="O287" i="1" s="1"/>
  <c r="AB288" i="1"/>
  <c r="AD288" i="1"/>
  <c r="AF288" i="1"/>
  <c r="AH288" i="1"/>
  <c r="AC289" i="1"/>
  <c r="AE289" i="1"/>
  <c r="AG289" i="1"/>
  <c r="O289" i="1" s="1"/>
  <c r="AB290" i="1"/>
  <c r="AD290" i="1"/>
  <c r="AF290" i="1"/>
  <c r="AH290" i="1"/>
  <c r="AC291" i="1"/>
  <c r="AE291" i="1"/>
  <c r="AG291" i="1"/>
  <c r="O291" i="1" s="1"/>
  <c r="AB292" i="1"/>
  <c r="AD292" i="1"/>
  <c r="AF292" i="1"/>
  <c r="AH292" i="1"/>
  <c r="AC293" i="1"/>
  <c r="AE293" i="1"/>
  <c r="AG293" i="1"/>
  <c r="O293" i="1" s="1"/>
  <c r="AB294" i="1"/>
  <c r="AD294" i="1"/>
  <c r="AF294" i="1"/>
  <c r="AH294" i="1"/>
  <c r="AC295" i="1"/>
  <c r="AE295" i="1"/>
  <c r="AG295" i="1"/>
  <c r="O295" i="1" s="1"/>
  <c r="AB296" i="1"/>
  <c r="AD296" i="1"/>
  <c r="AF296" i="1"/>
  <c r="AH296" i="1"/>
  <c r="AC297" i="1"/>
  <c r="AE297" i="1"/>
  <c r="AG297" i="1"/>
  <c r="O297" i="1" s="1"/>
  <c r="AB298" i="1"/>
  <c r="AD298" i="1"/>
  <c r="AF298" i="1"/>
  <c r="AH298" i="1"/>
  <c r="AC299" i="1"/>
  <c r="AE299" i="1"/>
  <c r="AG299" i="1"/>
  <c r="O299" i="1" s="1"/>
  <c r="AB300" i="1"/>
  <c r="AD300" i="1"/>
  <c r="AF300" i="1"/>
  <c r="AH300" i="1"/>
  <c r="AC301" i="1"/>
  <c r="AE301" i="1"/>
  <c r="AG301" i="1"/>
  <c r="O301" i="1" s="1"/>
  <c r="AB302" i="1"/>
  <c r="AD302" i="1"/>
  <c r="AF302" i="1"/>
  <c r="AH302" i="1"/>
  <c r="AC303" i="1"/>
  <c r="AE303" i="1"/>
  <c r="AG303" i="1"/>
  <c r="O303" i="1" s="1"/>
  <c r="AB304" i="1"/>
  <c r="AD304" i="1"/>
  <c r="AF304" i="1"/>
  <c r="AH304" i="1"/>
  <c r="AC305" i="1"/>
  <c r="AE305" i="1"/>
  <c r="AG305" i="1"/>
  <c r="O305" i="1" s="1"/>
  <c r="AB306" i="1"/>
  <c r="AD306" i="1"/>
  <c r="AF306" i="1"/>
  <c r="AH306" i="1"/>
  <c r="AC307" i="1"/>
  <c r="AE307" i="1"/>
  <c r="AG307" i="1"/>
  <c r="O307" i="1" s="1"/>
  <c r="AB308" i="1"/>
  <c r="AD308" i="1"/>
  <c r="AF308" i="1"/>
  <c r="AH308" i="1"/>
  <c r="AC309" i="1"/>
  <c r="AE309" i="1"/>
  <c r="AG309" i="1"/>
  <c r="O309" i="1" s="1"/>
  <c r="AB310" i="1"/>
  <c r="AD310" i="1"/>
  <c r="AF310" i="1"/>
  <c r="AH310" i="1"/>
  <c r="AC311" i="1"/>
  <c r="AE311" i="1"/>
  <c r="AG311" i="1"/>
  <c r="O311" i="1" s="1"/>
  <c r="AB312" i="1"/>
  <c r="AD312" i="1"/>
  <c r="AF312" i="1"/>
  <c r="AH312" i="1"/>
  <c r="AC313" i="1"/>
  <c r="AE313" i="1"/>
  <c r="AG313" i="1"/>
  <c r="O313" i="1" s="1"/>
  <c r="AB314" i="1"/>
  <c r="AD314" i="1"/>
  <c r="AF314" i="1"/>
  <c r="AH314" i="1"/>
  <c r="AC315" i="1"/>
  <c r="AE315" i="1"/>
  <c r="AG315" i="1"/>
  <c r="O315" i="1" s="1"/>
  <c r="AB316" i="1"/>
  <c r="AD316" i="1"/>
  <c r="AF316" i="1"/>
  <c r="AH316" i="1"/>
  <c r="AC317" i="1"/>
  <c r="AE317" i="1"/>
  <c r="AG317" i="1"/>
  <c r="O317" i="1" s="1"/>
  <c r="AB318" i="1"/>
  <c r="AD318" i="1"/>
  <c r="AF318" i="1"/>
  <c r="AH318" i="1"/>
  <c r="AC319" i="1"/>
  <c r="AE319" i="1"/>
  <c r="AG319" i="1"/>
  <c r="O319" i="1" s="1"/>
  <c r="AB320" i="1"/>
  <c r="AD320" i="1"/>
  <c r="AF320" i="1"/>
  <c r="AH320" i="1"/>
  <c r="AC321" i="1"/>
  <c r="AE321" i="1"/>
  <c r="AG321" i="1"/>
  <c r="O321" i="1" s="1"/>
  <c r="AB322" i="1"/>
  <c r="AD322" i="1"/>
  <c r="AF322" i="1"/>
  <c r="AH322" i="1"/>
  <c r="AC323" i="1"/>
  <c r="AE323" i="1"/>
  <c r="AG323" i="1"/>
  <c r="O323" i="1" s="1"/>
  <c r="AB324" i="1"/>
  <c r="AD324" i="1"/>
  <c r="AF324" i="1"/>
  <c r="AH324" i="1"/>
  <c r="AC325" i="1"/>
  <c r="AE325" i="1"/>
  <c r="AG325" i="1"/>
  <c r="O325" i="1" s="1"/>
  <c r="AB326" i="1"/>
  <c r="AD326" i="1"/>
  <c r="AF326" i="1"/>
  <c r="AH326" i="1"/>
  <c r="AC327" i="1"/>
  <c r="AE327" i="1"/>
  <c r="AG327" i="1"/>
  <c r="O327" i="1" s="1"/>
  <c r="AB328" i="1"/>
  <c r="AD328" i="1"/>
  <c r="AF328" i="1"/>
  <c r="AH328" i="1"/>
  <c r="AC329" i="1"/>
  <c r="AE329" i="1"/>
  <c r="AG329" i="1"/>
  <c r="O329" i="1" s="1"/>
  <c r="AB330" i="1"/>
  <c r="AD330" i="1"/>
  <c r="AF330" i="1"/>
  <c r="AH330" i="1"/>
  <c r="AC331" i="1"/>
  <c r="AE331" i="1"/>
  <c r="AG331" i="1"/>
  <c r="O331" i="1" s="1"/>
  <c r="AB332" i="1"/>
  <c r="AD332" i="1"/>
  <c r="AF332" i="1"/>
  <c r="AH332" i="1"/>
  <c r="AC333" i="1"/>
  <c r="AE333" i="1"/>
  <c r="AG333" i="1"/>
  <c r="O333" i="1" s="1"/>
  <c r="AB334" i="1"/>
  <c r="AD334" i="1"/>
  <c r="AF334" i="1"/>
  <c r="AH334" i="1"/>
  <c r="AC335" i="1"/>
  <c r="AE335" i="1"/>
  <c r="AG335" i="1"/>
  <c r="O335" i="1" s="1"/>
  <c r="AB336" i="1"/>
  <c r="AD336" i="1"/>
  <c r="AF336" i="1"/>
  <c r="AH336" i="1"/>
  <c r="AC337" i="1"/>
  <c r="AE337" i="1"/>
  <c r="AG337" i="1"/>
  <c r="O337" i="1" s="1"/>
  <c r="AB338" i="1"/>
  <c r="AD338" i="1"/>
  <c r="AF338" i="1"/>
  <c r="AH338" i="1"/>
  <c r="AC339" i="1"/>
  <c r="AE339" i="1"/>
  <c r="AG339" i="1"/>
  <c r="O339" i="1" s="1"/>
  <c r="AB340" i="1"/>
  <c r="AD340" i="1"/>
  <c r="AF340" i="1"/>
  <c r="AH340" i="1"/>
  <c r="AC341" i="1"/>
  <c r="AE341" i="1"/>
  <c r="AG341" i="1"/>
  <c r="O341" i="1" s="1"/>
  <c r="AB342" i="1"/>
  <c r="AD342" i="1"/>
  <c r="AF342" i="1"/>
  <c r="AH342" i="1"/>
  <c r="AC343" i="1"/>
  <c r="AE343" i="1"/>
  <c r="AG343" i="1"/>
  <c r="O343" i="1" s="1"/>
  <c r="AB344" i="1"/>
  <c r="AD344" i="1"/>
  <c r="AF344" i="1"/>
  <c r="AH344" i="1"/>
  <c r="AC345" i="1"/>
  <c r="AE345" i="1"/>
  <c r="AG345" i="1"/>
  <c r="O345" i="1" s="1"/>
  <c r="AB346" i="1"/>
  <c r="AD346" i="1"/>
  <c r="AF346" i="1"/>
  <c r="AH346" i="1"/>
  <c r="AC347" i="1"/>
  <c r="AE347" i="1"/>
  <c r="AG347" i="1"/>
  <c r="O347" i="1" s="1"/>
  <c r="AB348" i="1"/>
  <c r="AD348" i="1"/>
  <c r="AF348" i="1"/>
  <c r="AH348" i="1"/>
  <c r="AC349" i="1"/>
  <c r="AE349" i="1"/>
  <c r="AG349" i="1"/>
  <c r="O349" i="1" s="1"/>
  <c r="AB350" i="1"/>
  <c r="AD350" i="1"/>
  <c r="AF350" i="1"/>
  <c r="AH350" i="1"/>
  <c r="AC351" i="1"/>
  <c r="AE351" i="1"/>
  <c r="AG351" i="1"/>
  <c r="O351" i="1" s="1"/>
  <c r="AB352" i="1"/>
  <c r="AD352" i="1"/>
  <c r="AF352" i="1"/>
  <c r="AH352" i="1"/>
  <c r="AC353" i="1"/>
  <c r="AE353" i="1"/>
  <c r="AG353" i="1"/>
  <c r="O353" i="1" s="1"/>
  <c r="AB354" i="1"/>
  <c r="AD354" i="1"/>
  <c r="AF354" i="1"/>
  <c r="AH354" i="1"/>
  <c r="AC355" i="1"/>
  <c r="AE355" i="1"/>
  <c r="AG355" i="1"/>
  <c r="O355" i="1" s="1"/>
  <c r="AB356" i="1"/>
  <c r="AD356" i="1"/>
  <c r="AF356" i="1"/>
  <c r="AH356" i="1"/>
  <c r="AC357" i="1"/>
  <c r="AE357" i="1"/>
  <c r="AG357" i="1"/>
  <c r="O357" i="1" s="1"/>
  <c r="AB358" i="1"/>
  <c r="AD358" i="1"/>
  <c r="AF358" i="1"/>
  <c r="AH358" i="1"/>
  <c r="AC359" i="1"/>
  <c r="AE359" i="1"/>
  <c r="AG359" i="1"/>
  <c r="O359" i="1" s="1"/>
  <c r="AB360" i="1"/>
  <c r="AD360" i="1"/>
  <c r="AF360" i="1"/>
  <c r="AH360" i="1"/>
  <c r="AC361" i="1"/>
  <c r="AE361" i="1"/>
  <c r="AG361" i="1"/>
  <c r="O361" i="1" s="1"/>
  <c r="AB362" i="1"/>
  <c r="AD362" i="1"/>
  <c r="AF362" i="1"/>
  <c r="AH362" i="1"/>
  <c r="AC363" i="1"/>
  <c r="AE363" i="1"/>
  <c r="AG363" i="1"/>
  <c r="O363" i="1" s="1"/>
  <c r="AB364" i="1"/>
  <c r="AD364" i="1"/>
  <c r="AH364" i="1"/>
  <c r="AC365" i="1"/>
  <c r="AE365" i="1"/>
  <c r="AG365" i="1"/>
  <c r="O365" i="1" s="1"/>
  <c r="AB366" i="1"/>
  <c r="AD366" i="1"/>
  <c r="AF366" i="1"/>
  <c r="AH366" i="1"/>
  <c r="AC367" i="1"/>
  <c r="AE367" i="1"/>
  <c r="AG367" i="1"/>
  <c r="O367" i="1" s="1"/>
  <c r="AB368" i="1"/>
  <c r="AD368" i="1"/>
  <c r="AF368" i="1"/>
  <c r="AH368" i="1"/>
  <c r="AC369" i="1"/>
  <c r="AE369" i="1"/>
  <c r="AG369" i="1"/>
  <c r="O369" i="1" s="1"/>
  <c r="AB370" i="1"/>
  <c r="AD370" i="1"/>
  <c r="AF370" i="1"/>
  <c r="AH370" i="1"/>
  <c r="AC371" i="1"/>
  <c r="AE371" i="1"/>
  <c r="AG371" i="1"/>
  <c r="O371" i="1" s="1"/>
  <c r="AB372" i="1"/>
  <c r="AD372" i="1"/>
  <c r="AF372" i="1"/>
  <c r="AH372" i="1"/>
  <c r="AC373" i="1"/>
  <c r="AE373" i="1"/>
  <c r="AG373" i="1"/>
  <c r="O373" i="1" s="1"/>
  <c r="AB374" i="1"/>
  <c r="AD374" i="1"/>
  <c r="AF374" i="1"/>
  <c r="AH374" i="1"/>
  <c r="AC375" i="1"/>
  <c r="AE375" i="1"/>
  <c r="AG375" i="1"/>
  <c r="O375" i="1" s="1"/>
  <c r="AB376" i="1"/>
  <c r="AD376" i="1"/>
  <c r="AF376" i="1"/>
  <c r="AH376" i="1"/>
  <c r="AC377" i="1"/>
  <c r="AE377" i="1"/>
  <c r="AG377" i="1"/>
  <c r="O377" i="1" s="1"/>
  <c r="AB378" i="1"/>
  <c r="AD378" i="1"/>
  <c r="AF378" i="1"/>
  <c r="AH378" i="1"/>
  <c r="AC379" i="1"/>
  <c r="AE379" i="1"/>
  <c r="AG379" i="1"/>
  <c r="O379" i="1" s="1"/>
  <c r="AB380" i="1"/>
  <c r="AD380" i="1"/>
  <c r="AF380" i="1"/>
  <c r="AH380" i="1"/>
  <c r="AC381" i="1"/>
  <c r="AE381" i="1"/>
  <c r="AG381" i="1"/>
  <c r="O381" i="1" s="1"/>
  <c r="AB382" i="1"/>
  <c r="AD382" i="1"/>
  <c r="AF382" i="1"/>
  <c r="AH382" i="1"/>
  <c r="AC383" i="1"/>
  <c r="AE383" i="1"/>
  <c r="AG383" i="1"/>
  <c r="O383" i="1" s="1"/>
  <c r="AC385" i="1"/>
  <c r="AE385" i="1"/>
  <c r="AG385" i="1"/>
  <c r="O385" i="1" s="1"/>
  <c r="AB386" i="1"/>
  <c r="AD386" i="1"/>
  <c r="AF386" i="1"/>
  <c r="AH386" i="1"/>
  <c r="AC387" i="1"/>
  <c r="AE387" i="1"/>
  <c r="AG387" i="1"/>
  <c r="O387" i="1" s="1"/>
  <c r="AB388" i="1"/>
  <c r="AD388" i="1"/>
  <c r="AF388" i="1"/>
  <c r="AH388" i="1"/>
  <c r="AC389" i="1"/>
  <c r="AE389" i="1"/>
  <c r="AG389" i="1"/>
  <c r="O389" i="1" s="1"/>
  <c r="AB390" i="1"/>
  <c r="AD390" i="1"/>
  <c r="AF390" i="1"/>
  <c r="AH390" i="1"/>
  <c r="AC391" i="1"/>
  <c r="AE391" i="1"/>
  <c r="AG391" i="1"/>
  <c r="O391" i="1" s="1"/>
  <c r="AB392" i="1"/>
  <c r="AD392" i="1"/>
  <c r="AF392" i="1"/>
  <c r="AH392" i="1"/>
  <c r="AC393" i="1"/>
  <c r="AE393" i="1"/>
  <c r="AG393" i="1"/>
  <c r="O393" i="1" s="1"/>
  <c r="AB394" i="1"/>
  <c r="AD394" i="1"/>
  <c r="AF394" i="1"/>
  <c r="AH394" i="1"/>
  <c r="AC395" i="1"/>
  <c r="AE395" i="1"/>
  <c r="AG395" i="1"/>
  <c r="O395" i="1" s="1"/>
  <c r="AB396" i="1"/>
  <c r="AD396" i="1"/>
  <c r="AF396" i="1"/>
  <c r="AH396" i="1"/>
  <c r="AC397" i="1"/>
  <c r="AE397" i="1"/>
  <c r="AG397" i="1"/>
  <c r="O397" i="1" s="1"/>
  <c r="AB398" i="1"/>
  <c r="AD398" i="1"/>
  <c r="AF398" i="1"/>
  <c r="AH398" i="1"/>
  <c r="AC399" i="1"/>
  <c r="AE399" i="1"/>
  <c r="AG399" i="1"/>
  <c r="O399" i="1" s="1"/>
  <c r="AB400" i="1"/>
  <c r="AD400" i="1"/>
  <c r="AF400" i="1"/>
  <c r="AH400" i="1"/>
  <c r="AC401" i="1"/>
  <c r="AE401" i="1"/>
  <c r="AG401" i="1"/>
  <c r="O401" i="1" s="1"/>
  <c r="AB402" i="1"/>
  <c r="AD402" i="1"/>
  <c r="AF402" i="1"/>
  <c r="AH402" i="1"/>
  <c r="AC403" i="1"/>
  <c r="AE403" i="1"/>
  <c r="AG403" i="1"/>
  <c r="O403" i="1" s="1"/>
  <c r="AB404" i="1"/>
  <c r="AD404" i="1"/>
  <c r="AF404" i="1"/>
  <c r="AH404" i="1"/>
  <c r="AC405" i="1"/>
  <c r="AE405" i="1"/>
  <c r="AG405" i="1"/>
  <c r="O405" i="1" s="1"/>
  <c r="AB406" i="1"/>
  <c r="AD406" i="1"/>
  <c r="AF406" i="1"/>
  <c r="AH406" i="1"/>
  <c r="AC407" i="1"/>
  <c r="AE407" i="1"/>
  <c r="AG407" i="1"/>
  <c r="O407" i="1" s="1"/>
  <c r="AB408" i="1"/>
  <c r="AD408" i="1"/>
  <c r="AF408" i="1"/>
  <c r="AH408" i="1"/>
  <c r="AC409" i="1"/>
  <c r="AE409" i="1"/>
  <c r="AG409" i="1"/>
  <c r="O409" i="1" s="1"/>
  <c r="AB410" i="1"/>
  <c r="AD410" i="1"/>
  <c r="AF410" i="1"/>
  <c r="AH410" i="1"/>
  <c r="AC411" i="1"/>
  <c r="AE411" i="1"/>
  <c r="AG411" i="1"/>
  <c r="O411" i="1" s="1"/>
  <c r="AB412" i="1"/>
  <c r="AD412" i="1"/>
  <c r="AF412" i="1"/>
  <c r="AH412" i="1"/>
  <c r="AC413" i="1"/>
  <c r="AE413" i="1"/>
  <c r="AG413" i="1"/>
  <c r="O413" i="1" s="1"/>
  <c r="AB414" i="1"/>
  <c r="AD414" i="1"/>
  <c r="AF414" i="1"/>
  <c r="AH414" i="1"/>
  <c r="AC415" i="1"/>
  <c r="AE415" i="1"/>
  <c r="AG415" i="1"/>
  <c r="O415" i="1" s="1"/>
  <c r="AB416" i="1"/>
  <c r="AD416" i="1"/>
  <c r="AF416" i="1"/>
  <c r="AH416" i="1"/>
  <c r="AC417" i="1"/>
  <c r="AE417" i="1"/>
  <c r="AG417" i="1"/>
  <c r="O417" i="1" s="1"/>
  <c r="AB418" i="1"/>
  <c r="AD418" i="1"/>
  <c r="AF418" i="1"/>
  <c r="AH418" i="1"/>
  <c r="AC419" i="1"/>
  <c r="AE419" i="1"/>
  <c r="AG419" i="1"/>
  <c r="O419" i="1" s="1"/>
  <c r="AB420" i="1"/>
  <c r="AD420" i="1"/>
  <c r="AF420" i="1"/>
  <c r="AH420" i="1"/>
  <c r="AC421" i="1"/>
  <c r="AE421" i="1"/>
  <c r="AG421" i="1"/>
  <c r="O421" i="1" s="1"/>
  <c r="AB422" i="1"/>
  <c r="AD422" i="1"/>
  <c r="AF422" i="1"/>
  <c r="AH422" i="1"/>
  <c r="AC423" i="1"/>
  <c r="AE423" i="1"/>
  <c r="AG423" i="1"/>
  <c r="O423" i="1" s="1"/>
  <c r="AB424" i="1"/>
  <c r="AD424" i="1"/>
  <c r="AF424" i="1"/>
  <c r="AH424" i="1"/>
  <c r="AC425" i="1"/>
  <c r="AE425" i="1"/>
  <c r="AG425" i="1"/>
  <c r="O425" i="1" s="1"/>
  <c r="AB426" i="1"/>
  <c r="AD426" i="1"/>
  <c r="AF426" i="1"/>
  <c r="AH426" i="1"/>
  <c r="AC427" i="1"/>
  <c r="AE427" i="1"/>
  <c r="AG427" i="1"/>
  <c r="O427" i="1" s="1"/>
  <c r="AB428" i="1"/>
  <c r="AD428" i="1"/>
  <c r="AF428" i="1"/>
  <c r="AH428" i="1"/>
  <c r="AC429" i="1"/>
  <c r="AE429" i="1"/>
  <c r="AG429" i="1"/>
  <c r="O429" i="1" s="1"/>
  <c r="AB430" i="1"/>
  <c r="AD430" i="1"/>
  <c r="AF430" i="1"/>
  <c r="AH430" i="1"/>
  <c r="AC431" i="1"/>
  <c r="AE431" i="1"/>
  <c r="AG431" i="1"/>
  <c r="O431" i="1" s="1"/>
  <c r="AB432" i="1"/>
  <c r="AD432" i="1"/>
  <c r="AF432" i="1"/>
  <c r="AH432" i="1"/>
  <c r="AC433" i="1"/>
  <c r="AE433" i="1"/>
  <c r="AG433" i="1"/>
  <c r="O433" i="1" s="1"/>
  <c r="AB434" i="1"/>
  <c r="AD434" i="1"/>
  <c r="AF434" i="1"/>
  <c r="AH434" i="1"/>
  <c r="AC435" i="1"/>
  <c r="AE435" i="1"/>
  <c r="AG435" i="1"/>
  <c r="O435" i="1" s="1"/>
  <c r="AB436" i="1"/>
  <c r="AD436" i="1"/>
  <c r="AF436" i="1"/>
  <c r="AH436" i="1"/>
  <c r="AC437" i="1"/>
  <c r="AE437" i="1"/>
  <c r="AG437" i="1"/>
  <c r="O437" i="1" s="1"/>
  <c r="AB438" i="1"/>
  <c r="AD438" i="1"/>
  <c r="AF438" i="1"/>
  <c r="AH438" i="1"/>
  <c r="AC439" i="1"/>
  <c r="AE439" i="1"/>
  <c r="AG439" i="1"/>
  <c r="O439" i="1" s="1"/>
  <c r="AB440" i="1"/>
  <c r="AD440" i="1"/>
  <c r="AF440" i="1"/>
  <c r="AH440" i="1"/>
  <c r="AC441" i="1"/>
  <c r="AE441" i="1"/>
  <c r="AG441" i="1"/>
  <c r="O441" i="1" s="1"/>
  <c r="AB442" i="1"/>
  <c r="AD442" i="1"/>
  <c r="AF442" i="1"/>
  <c r="AH442" i="1"/>
  <c r="AC443" i="1"/>
  <c r="AE443" i="1"/>
  <c r="AG443" i="1"/>
  <c r="O443" i="1" s="1"/>
  <c r="AB444" i="1"/>
  <c r="AD444" i="1"/>
  <c r="AF444" i="1"/>
  <c r="AH444" i="1"/>
  <c r="AC445" i="1"/>
  <c r="AE445" i="1"/>
  <c r="AG445" i="1"/>
  <c r="O445" i="1" s="1"/>
  <c r="AB446" i="1"/>
  <c r="AD446" i="1"/>
  <c r="AF446" i="1"/>
  <c r="AH446" i="1"/>
  <c r="AC447" i="1"/>
  <c r="AE447" i="1"/>
  <c r="AG447" i="1"/>
  <c r="O447" i="1" s="1"/>
  <c r="AB448" i="1"/>
  <c r="AD448" i="1"/>
  <c r="AF448" i="1"/>
  <c r="AH448" i="1"/>
  <c r="AC449" i="1"/>
  <c r="AE449" i="1"/>
  <c r="AG449" i="1"/>
  <c r="O449" i="1" s="1"/>
  <c r="AB450" i="1"/>
  <c r="AD450" i="1"/>
  <c r="AF450" i="1"/>
  <c r="AH450" i="1"/>
  <c r="AC451" i="1"/>
  <c r="AE451" i="1"/>
  <c r="AG451" i="1"/>
  <c r="O451" i="1" s="1"/>
  <c r="AB452" i="1"/>
  <c r="AD452" i="1"/>
  <c r="AF452" i="1"/>
  <c r="AH452" i="1"/>
  <c r="AC453" i="1"/>
  <c r="AE453" i="1"/>
  <c r="AG453" i="1"/>
  <c r="O453" i="1" s="1"/>
  <c r="AB454" i="1"/>
  <c r="AD454" i="1"/>
  <c r="AF454" i="1"/>
  <c r="AH454" i="1"/>
  <c r="AC455" i="1"/>
  <c r="AE455" i="1"/>
  <c r="AG455" i="1"/>
  <c r="O455" i="1" s="1"/>
  <c r="AB456" i="1"/>
  <c r="AD456" i="1"/>
  <c r="AF456" i="1"/>
  <c r="AH456" i="1"/>
  <c r="AC457" i="1"/>
  <c r="AE457" i="1"/>
  <c r="AG457" i="1"/>
  <c r="O457" i="1" s="1"/>
  <c r="AB458" i="1"/>
  <c r="AD458" i="1"/>
  <c r="AF458" i="1"/>
  <c r="AH458" i="1"/>
  <c r="AC459" i="1"/>
  <c r="AE459" i="1"/>
  <c r="AG459" i="1"/>
  <c r="O459" i="1" s="1"/>
  <c r="AB460" i="1"/>
  <c r="AD460" i="1"/>
  <c r="AF460" i="1"/>
  <c r="AH460" i="1"/>
  <c r="AC461" i="1"/>
  <c r="AE461" i="1"/>
  <c r="AG461" i="1"/>
  <c r="O461" i="1" s="1"/>
  <c r="AB462" i="1"/>
  <c r="AD462" i="1"/>
  <c r="AF462" i="1"/>
  <c r="AH462" i="1"/>
  <c r="AC463" i="1"/>
  <c r="AE463" i="1"/>
  <c r="AG463" i="1"/>
  <c r="O463" i="1" s="1"/>
  <c r="AB464" i="1"/>
  <c r="AD464" i="1"/>
  <c r="AF464" i="1"/>
  <c r="AH464" i="1"/>
  <c r="AC465" i="1"/>
  <c r="AE465" i="1"/>
  <c r="AG465" i="1"/>
  <c r="O465" i="1" s="1"/>
  <c r="AB466" i="1"/>
  <c r="AD466" i="1"/>
  <c r="AF466" i="1"/>
  <c r="AH466" i="1"/>
  <c r="AC467" i="1"/>
  <c r="AE467" i="1"/>
  <c r="AG467" i="1"/>
  <c r="O467" i="1" s="1"/>
  <c r="AB468" i="1"/>
  <c r="AD468" i="1"/>
  <c r="AF468" i="1"/>
  <c r="AH468" i="1"/>
  <c r="AC469" i="1"/>
  <c r="AE469" i="1"/>
  <c r="AG469" i="1"/>
  <c r="O469" i="1" s="1"/>
  <c r="AB470" i="1"/>
  <c r="AD470" i="1"/>
  <c r="AF470" i="1"/>
  <c r="AH470" i="1"/>
  <c r="AC471" i="1"/>
  <c r="AE471" i="1"/>
  <c r="AG471" i="1"/>
  <c r="O471" i="1" s="1"/>
  <c r="AB472" i="1"/>
  <c r="AD472" i="1"/>
  <c r="AF472" i="1"/>
  <c r="AH472" i="1"/>
  <c r="AC473" i="1"/>
  <c r="AE473" i="1"/>
  <c r="AG473" i="1"/>
  <c r="O473" i="1" s="1"/>
  <c r="AB474" i="1"/>
  <c r="AD474" i="1"/>
  <c r="AF474" i="1"/>
  <c r="AH474" i="1"/>
  <c r="AC475" i="1"/>
  <c r="AE475" i="1"/>
  <c r="AG475" i="1"/>
  <c r="O475" i="1" s="1"/>
  <c r="AB476" i="1"/>
  <c r="AD476" i="1"/>
  <c r="AF476" i="1"/>
  <c r="AH476" i="1"/>
  <c r="AC477" i="1"/>
  <c r="AE477" i="1"/>
  <c r="AG477" i="1"/>
  <c r="O477" i="1" s="1"/>
  <c r="AB478" i="1"/>
  <c r="AD478" i="1"/>
  <c r="AF478" i="1"/>
  <c r="AH478" i="1"/>
  <c r="AC479" i="1"/>
  <c r="AE479" i="1"/>
  <c r="AG479" i="1"/>
  <c r="O479" i="1" s="1"/>
  <c r="AB480" i="1"/>
  <c r="AD480" i="1"/>
  <c r="AF480" i="1"/>
  <c r="AH480" i="1"/>
  <c r="AC481" i="1"/>
  <c r="AE481" i="1"/>
  <c r="AG481" i="1"/>
  <c r="O481" i="1" s="1"/>
  <c r="AB482" i="1"/>
  <c r="AD482" i="1"/>
  <c r="AF482" i="1"/>
  <c r="AH482" i="1"/>
  <c r="AC483" i="1"/>
  <c r="AE483" i="1"/>
  <c r="AG483" i="1"/>
  <c r="O483" i="1" s="1"/>
  <c r="AB484" i="1"/>
  <c r="AD484" i="1"/>
  <c r="AF484" i="1"/>
  <c r="AH484" i="1"/>
  <c r="AC485" i="1"/>
  <c r="AE485" i="1"/>
  <c r="AG485" i="1"/>
  <c r="O485" i="1" s="1"/>
  <c r="AB486" i="1"/>
  <c r="AD486" i="1"/>
  <c r="AF486" i="1"/>
  <c r="AH486" i="1"/>
  <c r="AC487" i="1"/>
  <c r="AE487" i="1"/>
  <c r="AG487" i="1"/>
  <c r="O487" i="1" s="1"/>
  <c r="AB488" i="1"/>
  <c r="AD488" i="1"/>
  <c r="AF488" i="1"/>
  <c r="AH488" i="1"/>
  <c r="AC489" i="1"/>
  <c r="AE489" i="1"/>
  <c r="AG489" i="1"/>
  <c r="O489" i="1" s="1"/>
  <c r="AB490" i="1"/>
  <c r="AD490" i="1"/>
  <c r="AF490" i="1"/>
  <c r="AH490" i="1"/>
  <c r="AC491" i="1"/>
  <c r="AE491" i="1"/>
  <c r="AG491" i="1"/>
  <c r="O491" i="1" s="1"/>
  <c r="AB492" i="1"/>
  <c r="AD492" i="1"/>
  <c r="AF492" i="1"/>
  <c r="AH492" i="1"/>
  <c r="AC493" i="1"/>
  <c r="AE493" i="1"/>
  <c r="AG493" i="1"/>
  <c r="O493" i="1" s="1"/>
  <c r="AB494" i="1"/>
  <c r="AD494" i="1"/>
  <c r="AF494" i="1"/>
  <c r="AH494" i="1"/>
  <c r="AC495" i="1"/>
  <c r="AE495" i="1"/>
  <c r="AG495" i="1"/>
  <c r="O495" i="1" s="1"/>
  <c r="AB496" i="1"/>
  <c r="AD496" i="1"/>
  <c r="AF496" i="1"/>
  <c r="AH496" i="1"/>
  <c r="AC497" i="1"/>
  <c r="AE497" i="1"/>
  <c r="AG497" i="1"/>
  <c r="O497" i="1" s="1"/>
  <c r="AB498" i="1"/>
  <c r="AD498" i="1"/>
  <c r="AF498" i="1"/>
  <c r="AH498" i="1"/>
  <c r="AC499" i="1"/>
  <c r="AE499" i="1"/>
  <c r="AG499" i="1"/>
  <c r="O499" i="1" s="1"/>
  <c r="AB500" i="1"/>
  <c r="AD500" i="1"/>
  <c r="AF500" i="1"/>
  <c r="AH500" i="1"/>
  <c r="AC501" i="1"/>
  <c r="AE501" i="1"/>
  <c r="AG501" i="1"/>
  <c r="O501" i="1" s="1"/>
  <c r="AB502" i="1"/>
  <c r="AD502" i="1"/>
  <c r="AF502" i="1"/>
  <c r="AH502" i="1"/>
  <c r="AC503" i="1"/>
  <c r="AE503" i="1"/>
  <c r="AG503" i="1"/>
  <c r="O503" i="1" s="1"/>
  <c r="AB504" i="1"/>
  <c r="AD504" i="1"/>
  <c r="AF504" i="1"/>
  <c r="AH504" i="1"/>
  <c r="AC505" i="1"/>
  <c r="AE505" i="1"/>
  <c r="AG505" i="1"/>
  <c r="O505" i="1" s="1"/>
  <c r="AB558" i="1"/>
  <c r="AD558" i="1"/>
  <c r="AF558" i="1"/>
  <c r="AH558" i="1"/>
  <c r="AC559" i="1"/>
  <c r="AE559" i="1"/>
  <c r="AG559" i="1"/>
  <c r="O559" i="1" s="1"/>
  <c r="AC22" i="1"/>
  <c r="K22" i="1" s="1"/>
  <c r="AE22" i="1"/>
  <c r="M22" i="1" s="1"/>
  <c r="AG22" i="1"/>
  <c r="AB22" i="1"/>
  <c r="AF364" i="1"/>
  <c r="AB365" i="1"/>
  <c r="AD365" i="1"/>
  <c r="AF365" i="1"/>
  <c r="AH365" i="1"/>
  <c r="AC366" i="1"/>
  <c r="AE366" i="1"/>
  <c r="AG366" i="1"/>
  <c r="O366" i="1" s="1"/>
  <c r="AB367" i="1"/>
  <c r="AD367" i="1"/>
  <c r="AF367" i="1"/>
  <c r="AH367" i="1"/>
  <c r="AC368" i="1"/>
  <c r="AE368" i="1"/>
  <c r="AG368" i="1"/>
  <c r="O368" i="1" s="1"/>
  <c r="AB369" i="1"/>
  <c r="AD369" i="1"/>
  <c r="AF369" i="1"/>
  <c r="AH369" i="1"/>
  <c r="AC370" i="1"/>
  <c r="AE370" i="1"/>
  <c r="AG370" i="1"/>
  <c r="O370" i="1" s="1"/>
  <c r="AB371" i="1"/>
  <c r="AD371" i="1"/>
  <c r="AF371" i="1"/>
  <c r="AH371" i="1"/>
  <c r="AC372" i="1"/>
  <c r="AE372" i="1"/>
  <c r="AG372" i="1"/>
  <c r="O372" i="1" s="1"/>
  <c r="AB373" i="1"/>
  <c r="AD373" i="1"/>
  <c r="AF373" i="1"/>
  <c r="AH373" i="1"/>
  <c r="AC374" i="1"/>
  <c r="AE374" i="1"/>
  <c r="AG374" i="1"/>
  <c r="O374" i="1" s="1"/>
  <c r="AB375" i="1"/>
  <c r="AD375" i="1"/>
  <c r="AF375" i="1"/>
  <c r="AH375" i="1"/>
  <c r="AC376" i="1"/>
  <c r="AE376" i="1"/>
  <c r="AG376" i="1"/>
  <c r="O376" i="1" s="1"/>
  <c r="AB377" i="1"/>
  <c r="AD377" i="1"/>
  <c r="AF377" i="1"/>
  <c r="AH377" i="1"/>
  <c r="AC378" i="1"/>
  <c r="AE378" i="1"/>
  <c r="AG378" i="1"/>
  <c r="O378" i="1" s="1"/>
  <c r="AB379" i="1"/>
  <c r="AD379" i="1"/>
  <c r="AF379" i="1"/>
  <c r="AH379" i="1"/>
  <c r="AC380" i="1"/>
  <c r="AE380" i="1"/>
  <c r="AG380" i="1"/>
  <c r="O380" i="1" s="1"/>
  <c r="AB381" i="1"/>
  <c r="AD381" i="1"/>
  <c r="AF381" i="1"/>
  <c r="AH381" i="1"/>
  <c r="AC382" i="1"/>
  <c r="AE382" i="1"/>
  <c r="AG382" i="1"/>
  <c r="O382" i="1" s="1"/>
  <c r="AB383" i="1"/>
  <c r="AD383" i="1"/>
  <c r="AF383" i="1"/>
  <c r="AH383" i="1"/>
  <c r="AB385" i="1"/>
  <c r="AD385" i="1"/>
  <c r="AF385" i="1"/>
  <c r="AH385" i="1"/>
  <c r="AC386" i="1"/>
  <c r="AE386" i="1"/>
  <c r="AG386" i="1"/>
  <c r="O386" i="1" s="1"/>
  <c r="AB387" i="1"/>
  <c r="AD387" i="1"/>
  <c r="AF387" i="1"/>
  <c r="AH387" i="1"/>
  <c r="AC388" i="1"/>
  <c r="AE388" i="1"/>
  <c r="AG388" i="1"/>
  <c r="O388" i="1" s="1"/>
  <c r="AB389" i="1"/>
  <c r="AD389" i="1"/>
  <c r="AF389" i="1"/>
  <c r="AH389" i="1"/>
  <c r="AC390" i="1"/>
  <c r="AE390" i="1"/>
  <c r="AG390" i="1"/>
  <c r="O390" i="1" s="1"/>
  <c r="AB391" i="1"/>
  <c r="AD391" i="1"/>
  <c r="AF391" i="1"/>
  <c r="AH391" i="1"/>
  <c r="AC392" i="1"/>
  <c r="AE392" i="1"/>
  <c r="AG392" i="1"/>
  <c r="O392" i="1" s="1"/>
  <c r="AB393" i="1"/>
  <c r="AD393" i="1"/>
  <c r="AF393" i="1"/>
  <c r="AH393" i="1"/>
  <c r="AC394" i="1"/>
  <c r="AE394" i="1"/>
  <c r="AG394" i="1"/>
  <c r="O394" i="1" s="1"/>
  <c r="AB395" i="1"/>
  <c r="AD395" i="1"/>
  <c r="AF395" i="1"/>
  <c r="AH395" i="1"/>
  <c r="AC396" i="1"/>
  <c r="AE396" i="1"/>
  <c r="AG396" i="1"/>
  <c r="O396" i="1" s="1"/>
  <c r="AB397" i="1"/>
  <c r="AD397" i="1"/>
  <c r="AF397" i="1"/>
  <c r="AH397" i="1"/>
  <c r="AC398" i="1"/>
  <c r="AE398" i="1"/>
  <c r="AG398" i="1"/>
  <c r="O398" i="1" s="1"/>
  <c r="AB399" i="1"/>
  <c r="AD399" i="1"/>
  <c r="AF399" i="1"/>
  <c r="AH399" i="1"/>
  <c r="AC400" i="1"/>
  <c r="AE400" i="1"/>
  <c r="AG400" i="1"/>
  <c r="O400" i="1" s="1"/>
  <c r="AB401" i="1"/>
  <c r="AD401" i="1"/>
  <c r="AF401" i="1"/>
  <c r="AH401" i="1"/>
  <c r="AC402" i="1"/>
  <c r="AE402" i="1"/>
  <c r="AG402" i="1"/>
  <c r="O402" i="1" s="1"/>
  <c r="AB403" i="1"/>
  <c r="AD403" i="1"/>
  <c r="AF403" i="1"/>
  <c r="AH403" i="1"/>
  <c r="AC404" i="1"/>
  <c r="AE404" i="1"/>
  <c r="AG404" i="1"/>
  <c r="O404" i="1" s="1"/>
  <c r="AB405" i="1"/>
  <c r="AD405" i="1"/>
  <c r="AF405" i="1"/>
  <c r="AH405" i="1"/>
  <c r="AC406" i="1"/>
  <c r="AE406" i="1"/>
  <c r="AG406" i="1"/>
  <c r="O406" i="1" s="1"/>
  <c r="AB407" i="1"/>
  <c r="AD407" i="1"/>
  <c r="AF407" i="1"/>
  <c r="AH407" i="1"/>
  <c r="AC408" i="1"/>
  <c r="AE408" i="1"/>
  <c r="AG408" i="1"/>
  <c r="O408" i="1" s="1"/>
  <c r="AB409" i="1"/>
  <c r="AD409" i="1"/>
  <c r="AF409" i="1"/>
  <c r="AH409" i="1"/>
  <c r="AC410" i="1"/>
  <c r="AE410" i="1"/>
  <c r="AG410" i="1"/>
  <c r="O410" i="1" s="1"/>
  <c r="AB411" i="1"/>
  <c r="AD411" i="1"/>
  <c r="AF411" i="1"/>
  <c r="AH411" i="1"/>
  <c r="AC412" i="1"/>
  <c r="AE412" i="1"/>
  <c r="AG412" i="1"/>
  <c r="O412" i="1" s="1"/>
  <c r="AB413" i="1"/>
  <c r="AD413" i="1"/>
  <c r="AF413" i="1"/>
  <c r="AH413" i="1"/>
  <c r="AC414" i="1"/>
  <c r="AE414" i="1"/>
  <c r="AG414" i="1"/>
  <c r="O414" i="1" s="1"/>
  <c r="AB415" i="1"/>
  <c r="AD415" i="1"/>
  <c r="AF415" i="1"/>
  <c r="AH415" i="1"/>
  <c r="AC416" i="1"/>
  <c r="AE416" i="1"/>
  <c r="AG416" i="1"/>
  <c r="O416" i="1" s="1"/>
  <c r="AB417" i="1"/>
  <c r="AD417" i="1"/>
  <c r="AF417" i="1"/>
  <c r="AH417" i="1"/>
  <c r="AC418" i="1"/>
  <c r="AE418" i="1"/>
  <c r="AG418" i="1"/>
  <c r="O418" i="1" s="1"/>
  <c r="AB419" i="1"/>
  <c r="AD419" i="1"/>
  <c r="AF419" i="1"/>
  <c r="AH419" i="1"/>
  <c r="AC420" i="1"/>
  <c r="AE420" i="1"/>
  <c r="AG420" i="1"/>
  <c r="O420" i="1" s="1"/>
  <c r="AB421" i="1"/>
  <c r="AD421" i="1"/>
  <c r="AF421" i="1"/>
  <c r="AH421" i="1"/>
  <c r="AC422" i="1"/>
  <c r="AE422" i="1"/>
  <c r="AG422" i="1"/>
  <c r="O422" i="1" s="1"/>
  <c r="AB423" i="1"/>
  <c r="AD423" i="1"/>
  <c r="AF423" i="1"/>
  <c r="AH423" i="1"/>
  <c r="AC424" i="1"/>
  <c r="AE424" i="1"/>
  <c r="AG424" i="1"/>
  <c r="O424" i="1" s="1"/>
  <c r="AB425" i="1"/>
  <c r="AD425" i="1"/>
  <c r="AF425" i="1"/>
  <c r="AH425" i="1"/>
  <c r="AC426" i="1"/>
  <c r="AE426" i="1"/>
  <c r="AG426" i="1"/>
  <c r="O426" i="1" s="1"/>
  <c r="AB427" i="1"/>
  <c r="AD427" i="1"/>
  <c r="AF427" i="1"/>
  <c r="AH427" i="1"/>
  <c r="AC428" i="1"/>
  <c r="AE428" i="1"/>
  <c r="AG428" i="1"/>
  <c r="O428" i="1" s="1"/>
  <c r="AB429" i="1"/>
  <c r="AD429" i="1"/>
  <c r="AF429" i="1"/>
  <c r="AH429" i="1"/>
  <c r="AC430" i="1"/>
  <c r="AE430" i="1"/>
  <c r="AG430" i="1"/>
  <c r="O430" i="1" s="1"/>
  <c r="AB431" i="1"/>
  <c r="AD431" i="1"/>
  <c r="AF431" i="1"/>
  <c r="AH431" i="1"/>
  <c r="AC432" i="1"/>
  <c r="AE432" i="1"/>
  <c r="AG432" i="1"/>
  <c r="O432" i="1" s="1"/>
  <c r="AB433" i="1"/>
  <c r="AD433" i="1"/>
  <c r="AF433" i="1"/>
  <c r="AH433" i="1"/>
  <c r="AC434" i="1"/>
  <c r="AE434" i="1"/>
  <c r="AG434" i="1"/>
  <c r="O434" i="1" s="1"/>
  <c r="AB435" i="1"/>
  <c r="AD435" i="1"/>
  <c r="AF435" i="1"/>
  <c r="AH435" i="1"/>
  <c r="AC436" i="1"/>
  <c r="AE436" i="1"/>
  <c r="AG436" i="1"/>
  <c r="O436" i="1" s="1"/>
  <c r="AB437" i="1"/>
  <c r="AD437" i="1"/>
  <c r="AF437" i="1"/>
  <c r="AH437" i="1"/>
  <c r="AC438" i="1"/>
  <c r="AE438" i="1"/>
  <c r="AG438" i="1"/>
  <c r="O438" i="1" s="1"/>
  <c r="AB439" i="1"/>
  <c r="AD439" i="1"/>
  <c r="AF439" i="1"/>
  <c r="AH439" i="1"/>
  <c r="AC440" i="1"/>
  <c r="AE440" i="1"/>
  <c r="AG440" i="1"/>
  <c r="O440" i="1" s="1"/>
  <c r="AB441" i="1"/>
  <c r="AD441" i="1"/>
  <c r="AF441" i="1"/>
  <c r="AH441" i="1"/>
  <c r="AC442" i="1"/>
  <c r="AE442" i="1"/>
  <c r="AG442" i="1"/>
  <c r="O442" i="1" s="1"/>
  <c r="AB443" i="1"/>
  <c r="AD443" i="1"/>
  <c r="AF443" i="1"/>
  <c r="AH443" i="1"/>
  <c r="AC444" i="1"/>
  <c r="AE444" i="1"/>
  <c r="AG444" i="1"/>
  <c r="O444" i="1" s="1"/>
  <c r="AB445" i="1"/>
  <c r="AD445" i="1"/>
  <c r="AF445" i="1"/>
  <c r="AH445" i="1"/>
  <c r="AC446" i="1"/>
  <c r="AE446" i="1"/>
  <c r="AG446" i="1"/>
  <c r="O446" i="1" s="1"/>
  <c r="AB447" i="1"/>
  <c r="AD447" i="1"/>
  <c r="AF447" i="1"/>
  <c r="AH447" i="1"/>
  <c r="AC448" i="1"/>
  <c r="AE448" i="1"/>
  <c r="AG448" i="1"/>
  <c r="O448" i="1" s="1"/>
  <c r="AB449" i="1"/>
  <c r="AD449" i="1"/>
  <c r="AF449" i="1"/>
  <c r="AH449" i="1"/>
  <c r="AC450" i="1"/>
  <c r="AE450" i="1"/>
  <c r="AG450" i="1"/>
  <c r="O450" i="1" s="1"/>
  <c r="AB451" i="1"/>
  <c r="AD451" i="1"/>
  <c r="AF451" i="1"/>
  <c r="AH451" i="1"/>
  <c r="AC452" i="1"/>
  <c r="AE452" i="1"/>
  <c r="AG452" i="1"/>
  <c r="O452" i="1" s="1"/>
  <c r="AB453" i="1"/>
  <c r="AD453" i="1"/>
  <c r="AF453" i="1"/>
  <c r="AH453" i="1"/>
  <c r="AC454" i="1"/>
  <c r="AE454" i="1"/>
  <c r="AG454" i="1"/>
  <c r="O454" i="1" s="1"/>
  <c r="AB455" i="1"/>
  <c r="AD455" i="1"/>
  <c r="AF455" i="1"/>
  <c r="AH455" i="1"/>
  <c r="AC456" i="1"/>
  <c r="AE456" i="1"/>
  <c r="AG456" i="1"/>
  <c r="O456" i="1" s="1"/>
  <c r="AB457" i="1"/>
  <c r="AD457" i="1"/>
  <c r="AF457" i="1"/>
  <c r="AH457" i="1"/>
  <c r="AC458" i="1"/>
  <c r="AE458" i="1"/>
  <c r="AG458" i="1"/>
  <c r="O458" i="1" s="1"/>
  <c r="AB459" i="1"/>
  <c r="AD459" i="1"/>
  <c r="AF459" i="1"/>
  <c r="AH459" i="1"/>
  <c r="AC460" i="1"/>
  <c r="AE460" i="1"/>
  <c r="AG460" i="1"/>
  <c r="O460" i="1" s="1"/>
  <c r="AB461" i="1"/>
  <c r="AD461" i="1"/>
  <c r="AF461" i="1"/>
  <c r="AH461" i="1"/>
  <c r="AC462" i="1"/>
  <c r="AE462" i="1"/>
  <c r="AG462" i="1"/>
  <c r="O462" i="1" s="1"/>
  <c r="AB463" i="1"/>
  <c r="AD463" i="1"/>
  <c r="AF463" i="1"/>
  <c r="AH463" i="1"/>
  <c r="AC464" i="1"/>
  <c r="AE464" i="1"/>
  <c r="AG464" i="1"/>
  <c r="O464" i="1" s="1"/>
  <c r="AB465" i="1"/>
  <c r="AD465" i="1"/>
  <c r="AF465" i="1"/>
  <c r="AH465" i="1"/>
  <c r="AC466" i="1"/>
  <c r="AE466" i="1"/>
  <c r="AG466" i="1"/>
  <c r="O466" i="1" s="1"/>
  <c r="AB467" i="1"/>
  <c r="AD467" i="1"/>
  <c r="AF467" i="1"/>
  <c r="AH467" i="1"/>
  <c r="AC468" i="1"/>
  <c r="AE468" i="1"/>
  <c r="AG468" i="1"/>
  <c r="O468" i="1" s="1"/>
  <c r="AB469" i="1"/>
  <c r="AD469" i="1"/>
  <c r="AF469" i="1"/>
  <c r="AH469" i="1"/>
  <c r="AC470" i="1"/>
  <c r="AE470" i="1"/>
  <c r="AG470" i="1"/>
  <c r="O470" i="1" s="1"/>
  <c r="AB471" i="1"/>
  <c r="AD471" i="1"/>
  <c r="AF471" i="1"/>
  <c r="AH471" i="1"/>
  <c r="AC472" i="1"/>
  <c r="AE472" i="1"/>
  <c r="AG472" i="1"/>
  <c r="O472" i="1" s="1"/>
  <c r="AB473" i="1"/>
  <c r="AD473" i="1"/>
  <c r="AF473" i="1"/>
  <c r="AH473" i="1"/>
  <c r="AC474" i="1"/>
  <c r="AE474" i="1"/>
  <c r="AG474" i="1"/>
  <c r="O474" i="1" s="1"/>
  <c r="AB475" i="1"/>
  <c r="AD475" i="1"/>
  <c r="AF475" i="1"/>
  <c r="AH475" i="1"/>
  <c r="AC476" i="1"/>
  <c r="AE476" i="1"/>
  <c r="AG476" i="1"/>
  <c r="O476" i="1" s="1"/>
  <c r="AB477" i="1"/>
  <c r="AD477" i="1"/>
  <c r="AF477" i="1"/>
  <c r="AH477" i="1"/>
  <c r="AC478" i="1"/>
  <c r="AE478" i="1"/>
  <c r="AG478" i="1"/>
  <c r="O478" i="1" s="1"/>
  <c r="AB479" i="1"/>
  <c r="AD479" i="1"/>
  <c r="AF479" i="1"/>
  <c r="AH479" i="1"/>
  <c r="AC480" i="1"/>
  <c r="AE480" i="1"/>
  <c r="AG480" i="1"/>
  <c r="O480" i="1" s="1"/>
  <c r="AB481" i="1"/>
  <c r="AD481" i="1"/>
  <c r="AF481" i="1"/>
  <c r="AH481" i="1"/>
  <c r="AC482" i="1"/>
  <c r="AE482" i="1"/>
  <c r="AG482" i="1"/>
  <c r="O482" i="1" s="1"/>
  <c r="AB483" i="1"/>
  <c r="AD483" i="1"/>
  <c r="AF483" i="1"/>
  <c r="AH483" i="1"/>
  <c r="AC484" i="1"/>
  <c r="AE484" i="1"/>
  <c r="AG484" i="1"/>
  <c r="O484" i="1" s="1"/>
  <c r="AB485" i="1"/>
  <c r="AD485" i="1"/>
  <c r="AF485" i="1"/>
  <c r="AH485" i="1"/>
  <c r="AC486" i="1"/>
  <c r="AE486" i="1"/>
  <c r="AG486" i="1"/>
  <c r="O486" i="1" s="1"/>
  <c r="AB487" i="1"/>
  <c r="AD487" i="1"/>
  <c r="AF487" i="1"/>
  <c r="AH487" i="1"/>
  <c r="AC488" i="1"/>
  <c r="AE488" i="1"/>
  <c r="AG488" i="1"/>
  <c r="O488" i="1" s="1"/>
  <c r="AB489" i="1"/>
  <c r="AD489" i="1"/>
  <c r="AF489" i="1"/>
  <c r="AH489" i="1"/>
  <c r="AC490" i="1"/>
  <c r="AE490" i="1"/>
  <c r="AG490" i="1"/>
  <c r="O490" i="1" s="1"/>
  <c r="AB491" i="1"/>
  <c r="AD491" i="1"/>
  <c r="AF491" i="1"/>
  <c r="AH491" i="1"/>
  <c r="AC492" i="1"/>
  <c r="AE492" i="1"/>
  <c r="AG492" i="1"/>
  <c r="O492" i="1" s="1"/>
  <c r="AB493" i="1"/>
  <c r="AD493" i="1"/>
  <c r="AF493" i="1"/>
  <c r="AH493" i="1"/>
  <c r="AC494" i="1"/>
  <c r="AE494" i="1"/>
  <c r="AG494" i="1"/>
  <c r="O494" i="1" s="1"/>
  <c r="AB495" i="1"/>
  <c r="AD495" i="1"/>
  <c r="AF495" i="1"/>
  <c r="AH495" i="1"/>
  <c r="AC496" i="1"/>
  <c r="AE496" i="1"/>
  <c r="AG496" i="1"/>
  <c r="O496" i="1" s="1"/>
  <c r="AB497" i="1"/>
  <c r="AD497" i="1"/>
  <c r="AF497" i="1"/>
  <c r="AH497" i="1"/>
  <c r="AC498" i="1"/>
  <c r="AE498" i="1"/>
  <c r="AG498" i="1"/>
  <c r="O498" i="1" s="1"/>
  <c r="AB499" i="1"/>
  <c r="AD499" i="1"/>
  <c r="AF499" i="1"/>
  <c r="AH499" i="1"/>
  <c r="AC500" i="1"/>
  <c r="AE500" i="1"/>
  <c r="AG500" i="1"/>
  <c r="O500" i="1" s="1"/>
  <c r="AB501" i="1"/>
  <c r="AD501" i="1"/>
  <c r="AF501" i="1"/>
  <c r="AH501" i="1"/>
  <c r="AC502" i="1"/>
  <c r="AE502" i="1"/>
  <c r="AG502" i="1"/>
  <c r="O502" i="1" s="1"/>
  <c r="AB503" i="1"/>
  <c r="AD503" i="1"/>
  <c r="AF503" i="1"/>
  <c r="AH503" i="1"/>
  <c r="AC504" i="1"/>
  <c r="AE504" i="1"/>
  <c r="AG504" i="1"/>
  <c r="O504" i="1" s="1"/>
  <c r="AB505" i="1"/>
  <c r="AD505" i="1"/>
  <c r="AF505" i="1"/>
  <c r="AH505" i="1"/>
  <c r="AC558" i="1"/>
  <c r="AE558" i="1"/>
  <c r="AG558" i="1"/>
  <c r="O558" i="1" s="1"/>
  <c r="AB559" i="1"/>
  <c r="AD559" i="1"/>
  <c r="AF559" i="1"/>
  <c r="AH559" i="1"/>
  <c r="AD22" i="1"/>
  <c r="L22" i="1" s="1"/>
  <c r="AF22" i="1"/>
  <c r="AH22" i="1"/>
  <c r="O22" i="1"/>
  <c r="J22" i="1"/>
  <c r="M14" i="3" l="1"/>
  <c r="H46" i="5"/>
  <c r="L46" i="5" s="1"/>
  <c r="J46" i="5"/>
  <c r="K46" i="5" s="1"/>
  <c r="AI562" i="3"/>
  <c r="H562" i="3" s="1"/>
  <c r="O562" i="3"/>
  <c r="J565" i="3"/>
  <c r="AI565" i="3"/>
  <c r="H565" i="3" s="1"/>
  <c r="J570" i="3"/>
  <c r="AI570" i="3"/>
  <c r="H570" i="3" s="1"/>
  <c r="J566" i="3"/>
  <c r="AI566" i="3"/>
  <c r="H566" i="3" s="1"/>
  <c r="J567" i="3"/>
  <c r="AI567" i="3"/>
  <c r="H567" i="3" s="1"/>
  <c r="G43" i="5"/>
  <c r="G41" i="5"/>
  <c r="H11" i="5"/>
  <c r="L11" i="5" s="1"/>
  <c r="J11" i="5"/>
  <c r="K11" i="5" s="1"/>
  <c r="J44" i="5"/>
  <c r="K44" i="5" s="1"/>
  <c r="H44" i="5"/>
  <c r="L44" i="5" s="1"/>
  <c r="J563" i="3"/>
  <c r="AI563" i="3"/>
  <c r="H563" i="3" s="1"/>
  <c r="J568" i="3"/>
  <c r="AI568" i="3"/>
  <c r="H568" i="3" s="1"/>
  <c r="J564" i="3"/>
  <c r="AI564" i="3"/>
  <c r="H564" i="3" s="1"/>
  <c r="J568" i="1"/>
  <c r="AI568" i="1"/>
  <c r="H568" i="1" s="1"/>
  <c r="AI563" i="1"/>
  <c r="H563" i="1" s="1"/>
  <c r="J563" i="1"/>
  <c r="AI570" i="1"/>
  <c r="H570" i="1" s="1"/>
  <c r="J570" i="1"/>
  <c r="J567" i="1"/>
  <c r="AI567" i="1"/>
  <c r="H567" i="1" s="1"/>
  <c r="AI564" i="1"/>
  <c r="H564" i="1" s="1"/>
  <c r="J564" i="1"/>
  <c r="J566" i="1"/>
  <c r="AI566" i="1"/>
  <c r="H566" i="1" s="1"/>
  <c r="J562" i="1"/>
  <c r="AI562" i="1"/>
  <c r="H562" i="1" s="1"/>
  <c r="AI565" i="1"/>
  <c r="H565" i="1" s="1"/>
  <c r="J565" i="1"/>
  <c r="H552" i="3"/>
  <c r="G552" i="3" s="1"/>
  <c r="K18" i="3"/>
  <c r="K14" i="3"/>
  <c r="H545" i="3"/>
  <c r="G545" i="3" s="1"/>
  <c r="H526" i="3"/>
  <c r="G526" i="3" s="1"/>
  <c r="H518" i="3"/>
  <c r="G518" i="3" s="1"/>
  <c r="H510" i="3"/>
  <c r="G510" i="3" s="1"/>
  <c r="H535" i="3"/>
  <c r="G535" i="3" s="1"/>
  <c r="H516" i="3"/>
  <c r="G516" i="3" s="1"/>
  <c r="N15" i="3"/>
  <c r="H528" i="3"/>
  <c r="G528" i="3" s="1"/>
  <c r="M20" i="3"/>
  <c r="H557" i="3"/>
  <c r="G557" i="3" s="1"/>
  <c r="H530" i="3"/>
  <c r="G530" i="3" s="1"/>
  <c r="H514" i="3"/>
  <c r="G514" i="3" s="1"/>
  <c r="H532" i="3"/>
  <c r="G532" i="3" s="1"/>
  <c r="H519" i="3"/>
  <c r="G519" i="3" s="1"/>
  <c r="N12" i="3"/>
  <c r="H547" i="3"/>
  <c r="G547" i="3" s="1"/>
  <c r="H529" i="3"/>
  <c r="G529" i="3" s="1"/>
  <c r="H531" i="3"/>
  <c r="G531" i="3" s="1"/>
  <c r="H512" i="3"/>
  <c r="G512" i="3" s="1"/>
  <c r="L17" i="3"/>
  <c r="L12" i="3"/>
  <c r="P12" i="3"/>
  <c r="M12" i="3"/>
  <c r="P19" i="3"/>
  <c r="P17" i="3"/>
  <c r="P15" i="3"/>
  <c r="AI43" i="3"/>
  <c r="H43" i="3" s="1"/>
  <c r="J43" i="3"/>
  <c r="AI41" i="3"/>
  <c r="H41" i="3" s="1"/>
  <c r="J41" i="3"/>
  <c r="AI39" i="3"/>
  <c r="H39" i="3" s="1"/>
  <c r="J39" i="3"/>
  <c r="AI37" i="3"/>
  <c r="H37" i="3" s="1"/>
  <c r="J37" i="3"/>
  <c r="AI35" i="3"/>
  <c r="H35" i="3" s="1"/>
  <c r="J35" i="3"/>
  <c r="AI33" i="3"/>
  <c r="H33" i="3" s="1"/>
  <c r="J33" i="3"/>
  <c r="AI31" i="3"/>
  <c r="H31" i="3" s="1"/>
  <c r="J31" i="3"/>
  <c r="AI29" i="3"/>
  <c r="H29" i="3" s="1"/>
  <c r="J29" i="3"/>
  <c r="AI27" i="3"/>
  <c r="H27" i="3" s="1"/>
  <c r="J27" i="3"/>
  <c r="AI25" i="3"/>
  <c r="H25" i="3" s="1"/>
  <c r="J25" i="3"/>
  <c r="AI23" i="3"/>
  <c r="H23" i="3" s="1"/>
  <c r="J23" i="3"/>
  <c r="F20" i="3"/>
  <c r="AI19" i="3"/>
  <c r="J19" i="3"/>
  <c r="F18" i="3"/>
  <c r="AI17" i="3"/>
  <c r="J17" i="3"/>
  <c r="F16" i="3"/>
  <c r="AI15" i="3"/>
  <c r="J15" i="3"/>
  <c r="F14" i="3"/>
  <c r="AI12" i="3"/>
  <c r="J12" i="3"/>
  <c r="O12" i="3"/>
  <c r="K12" i="3"/>
  <c r="AI42" i="3"/>
  <c r="H42" i="3" s="1"/>
  <c r="J42" i="3"/>
  <c r="AI38" i="3"/>
  <c r="H38" i="3" s="1"/>
  <c r="J38" i="3"/>
  <c r="AI34" i="3"/>
  <c r="H34" i="3" s="1"/>
  <c r="J34" i="3"/>
  <c r="AI30" i="3"/>
  <c r="H30" i="3" s="1"/>
  <c r="J30" i="3"/>
  <c r="AI26" i="3"/>
  <c r="H26" i="3" s="1"/>
  <c r="J26" i="3"/>
  <c r="AI22" i="3"/>
  <c r="H22" i="3" s="1"/>
  <c r="J22" i="3"/>
  <c r="N20" i="3"/>
  <c r="AI20" i="3"/>
  <c r="J20" i="3"/>
  <c r="M19" i="3"/>
  <c r="P18" i="3"/>
  <c r="L18" i="3"/>
  <c r="O17" i="3"/>
  <c r="K17" i="3"/>
  <c r="N16" i="3"/>
  <c r="AI16" i="3"/>
  <c r="J16" i="3"/>
  <c r="M15" i="3"/>
  <c r="P14" i="3"/>
  <c r="L14" i="3"/>
  <c r="AI44" i="3"/>
  <c r="H44" i="3" s="1"/>
  <c r="J44" i="3"/>
  <c r="AI48" i="3"/>
  <c r="H48" i="3" s="1"/>
  <c r="J48" i="3"/>
  <c r="AI52" i="3"/>
  <c r="H52" i="3" s="1"/>
  <c r="J52" i="3"/>
  <c r="AI56" i="3"/>
  <c r="H56" i="3" s="1"/>
  <c r="J56" i="3"/>
  <c r="AI60" i="3"/>
  <c r="H60" i="3" s="1"/>
  <c r="J60" i="3"/>
  <c r="AI64" i="3"/>
  <c r="H64" i="3" s="1"/>
  <c r="J64" i="3"/>
  <c r="AI68" i="3"/>
  <c r="H68" i="3" s="1"/>
  <c r="J68" i="3"/>
  <c r="AI72" i="3"/>
  <c r="H72" i="3" s="1"/>
  <c r="J72" i="3"/>
  <c r="AI76" i="3"/>
  <c r="H76" i="3" s="1"/>
  <c r="J76" i="3"/>
  <c r="AI80" i="3"/>
  <c r="H80" i="3" s="1"/>
  <c r="J80" i="3"/>
  <c r="AI84" i="3"/>
  <c r="H84" i="3" s="1"/>
  <c r="J84" i="3"/>
  <c r="AI88" i="3"/>
  <c r="H88" i="3" s="1"/>
  <c r="J88" i="3"/>
  <c r="AI92" i="3"/>
  <c r="H92" i="3" s="1"/>
  <c r="J92" i="3"/>
  <c r="AI96" i="3"/>
  <c r="H96" i="3" s="1"/>
  <c r="J96" i="3"/>
  <c r="AI100" i="3"/>
  <c r="H100" i="3" s="1"/>
  <c r="J100" i="3"/>
  <c r="AI104" i="3"/>
  <c r="H104" i="3" s="1"/>
  <c r="J104" i="3"/>
  <c r="AI108" i="3"/>
  <c r="H108" i="3" s="1"/>
  <c r="J108" i="3"/>
  <c r="AI112" i="3"/>
  <c r="H112" i="3" s="1"/>
  <c r="J112" i="3"/>
  <c r="AI116" i="3"/>
  <c r="H116" i="3" s="1"/>
  <c r="J116" i="3"/>
  <c r="AI120" i="3"/>
  <c r="H120" i="3" s="1"/>
  <c r="J120" i="3"/>
  <c r="AI124" i="3"/>
  <c r="H124" i="3" s="1"/>
  <c r="J124" i="3"/>
  <c r="AI128" i="3"/>
  <c r="H128" i="3" s="1"/>
  <c r="J128" i="3"/>
  <c r="AI132" i="3"/>
  <c r="H132" i="3" s="1"/>
  <c r="J132" i="3"/>
  <c r="AI136" i="3"/>
  <c r="H136" i="3" s="1"/>
  <c r="J136" i="3"/>
  <c r="AI140" i="3"/>
  <c r="H140" i="3" s="1"/>
  <c r="J140" i="3"/>
  <c r="AI144" i="3"/>
  <c r="H144" i="3" s="1"/>
  <c r="J144" i="3"/>
  <c r="AI148" i="3"/>
  <c r="H148" i="3" s="1"/>
  <c r="J148" i="3"/>
  <c r="AI152" i="3"/>
  <c r="H152" i="3" s="1"/>
  <c r="J152" i="3"/>
  <c r="AI156" i="3"/>
  <c r="H156" i="3" s="1"/>
  <c r="J156" i="3"/>
  <c r="AI160" i="3"/>
  <c r="H160" i="3" s="1"/>
  <c r="J160" i="3"/>
  <c r="AI164" i="3"/>
  <c r="H164" i="3" s="1"/>
  <c r="J164" i="3"/>
  <c r="AI168" i="3"/>
  <c r="H168" i="3" s="1"/>
  <c r="J168" i="3"/>
  <c r="AI172" i="3"/>
  <c r="H172" i="3" s="1"/>
  <c r="J172" i="3"/>
  <c r="AI176" i="3"/>
  <c r="H176" i="3" s="1"/>
  <c r="J176" i="3"/>
  <c r="AI47" i="3"/>
  <c r="H47" i="3" s="1"/>
  <c r="J47" i="3"/>
  <c r="AI51" i="3"/>
  <c r="H51" i="3" s="1"/>
  <c r="J51" i="3"/>
  <c r="AI55" i="3"/>
  <c r="H55" i="3" s="1"/>
  <c r="J55" i="3"/>
  <c r="AI59" i="3"/>
  <c r="H59" i="3" s="1"/>
  <c r="J59" i="3"/>
  <c r="AI63" i="3"/>
  <c r="H63" i="3" s="1"/>
  <c r="J63" i="3"/>
  <c r="AI67" i="3"/>
  <c r="H67" i="3" s="1"/>
  <c r="J67" i="3"/>
  <c r="AI71" i="3"/>
  <c r="H71" i="3" s="1"/>
  <c r="J71" i="3"/>
  <c r="AI75" i="3"/>
  <c r="H75" i="3" s="1"/>
  <c r="J75" i="3"/>
  <c r="AI79" i="3"/>
  <c r="H79" i="3" s="1"/>
  <c r="J79" i="3"/>
  <c r="AI83" i="3"/>
  <c r="H83" i="3" s="1"/>
  <c r="J83" i="3"/>
  <c r="AI87" i="3"/>
  <c r="H87" i="3" s="1"/>
  <c r="J87" i="3"/>
  <c r="AI91" i="3"/>
  <c r="H91" i="3" s="1"/>
  <c r="J91" i="3"/>
  <c r="AI95" i="3"/>
  <c r="H95" i="3" s="1"/>
  <c r="J95" i="3"/>
  <c r="AI99" i="3"/>
  <c r="H99" i="3" s="1"/>
  <c r="J99" i="3"/>
  <c r="AI103" i="3"/>
  <c r="H103" i="3" s="1"/>
  <c r="J103" i="3"/>
  <c r="AI107" i="3"/>
  <c r="H107" i="3" s="1"/>
  <c r="J107" i="3"/>
  <c r="AI111" i="3"/>
  <c r="H111" i="3" s="1"/>
  <c r="J111" i="3"/>
  <c r="AI115" i="3"/>
  <c r="H115" i="3" s="1"/>
  <c r="J115" i="3"/>
  <c r="AI119" i="3"/>
  <c r="H119" i="3" s="1"/>
  <c r="J119" i="3"/>
  <c r="AI123" i="3"/>
  <c r="H123" i="3" s="1"/>
  <c r="J123" i="3"/>
  <c r="AI127" i="3"/>
  <c r="H127" i="3" s="1"/>
  <c r="J127" i="3"/>
  <c r="AI131" i="3"/>
  <c r="H131" i="3" s="1"/>
  <c r="J131" i="3"/>
  <c r="AI135" i="3"/>
  <c r="H135" i="3" s="1"/>
  <c r="J135" i="3"/>
  <c r="AI139" i="3"/>
  <c r="H139" i="3" s="1"/>
  <c r="J139" i="3"/>
  <c r="AI143" i="3"/>
  <c r="H143" i="3" s="1"/>
  <c r="J143" i="3"/>
  <c r="AI147" i="3"/>
  <c r="H147" i="3" s="1"/>
  <c r="J147" i="3"/>
  <c r="AI151" i="3"/>
  <c r="H151" i="3" s="1"/>
  <c r="J151" i="3"/>
  <c r="AI155" i="3"/>
  <c r="H155" i="3" s="1"/>
  <c r="J155" i="3"/>
  <c r="AI159" i="3"/>
  <c r="H159" i="3" s="1"/>
  <c r="J159" i="3"/>
  <c r="AI163" i="3"/>
  <c r="H163" i="3" s="1"/>
  <c r="J163" i="3"/>
  <c r="AI167" i="3"/>
  <c r="H167" i="3" s="1"/>
  <c r="J167" i="3"/>
  <c r="AI171" i="3"/>
  <c r="H171" i="3" s="1"/>
  <c r="J171" i="3"/>
  <c r="AI175" i="3"/>
  <c r="H175" i="3" s="1"/>
  <c r="J175" i="3"/>
  <c r="AI179" i="3"/>
  <c r="H179" i="3" s="1"/>
  <c r="J179" i="3"/>
  <c r="AI183" i="3"/>
  <c r="H183" i="3" s="1"/>
  <c r="J183" i="3"/>
  <c r="AI187" i="3"/>
  <c r="H187" i="3" s="1"/>
  <c r="J187" i="3"/>
  <c r="AI191" i="3"/>
  <c r="H191" i="3" s="1"/>
  <c r="J191" i="3"/>
  <c r="AI195" i="3"/>
  <c r="H195" i="3" s="1"/>
  <c r="J195" i="3"/>
  <c r="AI199" i="3"/>
  <c r="H199" i="3" s="1"/>
  <c r="J199" i="3"/>
  <c r="AI203" i="3"/>
  <c r="H203" i="3" s="1"/>
  <c r="J203" i="3"/>
  <c r="AI207" i="3"/>
  <c r="H207" i="3" s="1"/>
  <c r="J207" i="3"/>
  <c r="AI211" i="3"/>
  <c r="H211" i="3" s="1"/>
  <c r="J211" i="3"/>
  <c r="AI215" i="3"/>
  <c r="H215" i="3" s="1"/>
  <c r="J215" i="3"/>
  <c r="AI219" i="3"/>
  <c r="H219" i="3" s="1"/>
  <c r="J219" i="3"/>
  <c r="AI223" i="3"/>
  <c r="H223" i="3" s="1"/>
  <c r="J223" i="3"/>
  <c r="AI227" i="3"/>
  <c r="H227" i="3" s="1"/>
  <c r="J227" i="3"/>
  <c r="AI231" i="3"/>
  <c r="H231" i="3" s="1"/>
  <c r="J231" i="3"/>
  <c r="AI235" i="3"/>
  <c r="H235" i="3" s="1"/>
  <c r="J235" i="3"/>
  <c r="AI239" i="3"/>
  <c r="H239" i="3" s="1"/>
  <c r="J239" i="3"/>
  <c r="AI243" i="3"/>
  <c r="H243" i="3" s="1"/>
  <c r="J243" i="3"/>
  <c r="AI247" i="3"/>
  <c r="H247" i="3" s="1"/>
  <c r="J247" i="3"/>
  <c r="AI251" i="3"/>
  <c r="H251" i="3" s="1"/>
  <c r="J251" i="3"/>
  <c r="AI255" i="3"/>
  <c r="H255" i="3" s="1"/>
  <c r="J255" i="3"/>
  <c r="AI259" i="3"/>
  <c r="H259" i="3" s="1"/>
  <c r="J259" i="3"/>
  <c r="AI261" i="3"/>
  <c r="H261" i="3" s="1"/>
  <c r="J261" i="3"/>
  <c r="AI265" i="3"/>
  <c r="H265" i="3" s="1"/>
  <c r="J265" i="3"/>
  <c r="AI269" i="3"/>
  <c r="H269" i="3" s="1"/>
  <c r="J269" i="3"/>
  <c r="AI273" i="3"/>
  <c r="H273" i="3" s="1"/>
  <c r="J273" i="3"/>
  <c r="AI277" i="3"/>
  <c r="H277" i="3" s="1"/>
  <c r="J277" i="3"/>
  <c r="AI281" i="3"/>
  <c r="H281" i="3" s="1"/>
  <c r="J281" i="3"/>
  <c r="AI285" i="3"/>
  <c r="H285" i="3" s="1"/>
  <c r="J285" i="3"/>
  <c r="AI289" i="3"/>
  <c r="H289" i="3" s="1"/>
  <c r="J289" i="3"/>
  <c r="AI293" i="3"/>
  <c r="H293" i="3" s="1"/>
  <c r="J293" i="3"/>
  <c r="AI297" i="3"/>
  <c r="H297" i="3" s="1"/>
  <c r="J297" i="3"/>
  <c r="AI301" i="3"/>
  <c r="H301" i="3" s="1"/>
  <c r="J301" i="3"/>
  <c r="AI305" i="3"/>
  <c r="H305" i="3" s="1"/>
  <c r="J305" i="3"/>
  <c r="AI309" i="3"/>
  <c r="H309" i="3" s="1"/>
  <c r="J309" i="3"/>
  <c r="AI313" i="3"/>
  <c r="H313" i="3" s="1"/>
  <c r="J313" i="3"/>
  <c r="AI317" i="3"/>
  <c r="H317" i="3" s="1"/>
  <c r="J317" i="3"/>
  <c r="AI180" i="3"/>
  <c r="H180" i="3" s="1"/>
  <c r="J180" i="3"/>
  <c r="AI184" i="3"/>
  <c r="H184" i="3" s="1"/>
  <c r="J184" i="3"/>
  <c r="AI188" i="3"/>
  <c r="H188" i="3" s="1"/>
  <c r="J188" i="3"/>
  <c r="AI192" i="3"/>
  <c r="H192" i="3" s="1"/>
  <c r="J192" i="3"/>
  <c r="AI196" i="3"/>
  <c r="H196" i="3" s="1"/>
  <c r="J196" i="3"/>
  <c r="AI200" i="3"/>
  <c r="H200" i="3" s="1"/>
  <c r="J200" i="3"/>
  <c r="AI204" i="3"/>
  <c r="H204" i="3" s="1"/>
  <c r="J204" i="3"/>
  <c r="AI208" i="3"/>
  <c r="H208" i="3" s="1"/>
  <c r="J208" i="3"/>
  <c r="AI212" i="3"/>
  <c r="H212" i="3" s="1"/>
  <c r="J212" i="3"/>
  <c r="AI216" i="3"/>
  <c r="H216" i="3" s="1"/>
  <c r="J216" i="3"/>
  <c r="AI220" i="3"/>
  <c r="H220" i="3" s="1"/>
  <c r="J220" i="3"/>
  <c r="AI224" i="3"/>
  <c r="H224" i="3" s="1"/>
  <c r="J224" i="3"/>
  <c r="AI228" i="3"/>
  <c r="H228" i="3" s="1"/>
  <c r="J228" i="3"/>
  <c r="AI232" i="3"/>
  <c r="H232" i="3" s="1"/>
  <c r="J232" i="3"/>
  <c r="AI236" i="3"/>
  <c r="H236" i="3" s="1"/>
  <c r="J236" i="3"/>
  <c r="AI240" i="3"/>
  <c r="H240" i="3" s="1"/>
  <c r="J240" i="3"/>
  <c r="AI244" i="3"/>
  <c r="H244" i="3" s="1"/>
  <c r="J244" i="3"/>
  <c r="AI248" i="3"/>
  <c r="H248" i="3" s="1"/>
  <c r="J248" i="3"/>
  <c r="AI252" i="3"/>
  <c r="H252" i="3" s="1"/>
  <c r="J252" i="3"/>
  <c r="AI256" i="3"/>
  <c r="H256" i="3" s="1"/>
  <c r="J256" i="3"/>
  <c r="AI264" i="3"/>
  <c r="H264" i="3" s="1"/>
  <c r="J264" i="3"/>
  <c r="AI268" i="3"/>
  <c r="H268" i="3" s="1"/>
  <c r="J268" i="3"/>
  <c r="AI272" i="3"/>
  <c r="H272" i="3" s="1"/>
  <c r="J272" i="3"/>
  <c r="AI276" i="3"/>
  <c r="H276" i="3" s="1"/>
  <c r="J276" i="3"/>
  <c r="AI280" i="3"/>
  <c r="H280" i="3" s="1"/>
  <c r="J280" i="3"/>
  <c r="AI284" i="3"/>
  <c r="H284" i="3" s="1"/>
  <c r="J284" i="3"/>
  <c r="AI288" i="3"/>
  <c r="H288" i="3" s="1"/>
  <c r="J288" i="3"/>
  <c r="AI292" i="3"/>
  <c r="H292" i="3" s="1"/>
  <c r="J292" i="3"/>
  <c r="AI296" i="3"/>
  <c r="H296" i="3" s="1"/>
  <c r="J296" i="3"/>
  <c r="AI300" i="3"/>
  <c r="H300" i="3" s="1"/>
  <c r="J300" i="3"/>
  <c r="AI304" i="3"/>
  <c r="H304" i="3" s="1"/>
  <c r="J304" i="3"/>
  <c r="AI308" i="3"/>
  <c r="H308" i="3" s="1"/>
  <c r="J308" i="3"/>
  <c r="AI312" i="3"/>
  <c r="H312" i="3" s="1"/>
  <c r="J312" i="3"/>
  <c r="AI316" i="3"/>
  <c r="H316" i="3" s="1"/>
  <c r="J316" i="3"/>
  <c r="AI321" i="3"/>
  <c r="H321" i="3" s="1"/>
  <c r="J321" i="3"/>
  <c r="AI325" i="3"/>
  <c r="H325" i="3" s="1"/>
  <c r="J325" i="3"/>
  <c r="AI329" i="3"/>
  <c r="H329" i="3" s="1"/>
  <c r="J329" i="3"/>
  <c r="AI333" i="3"/>
  <c r="H333" i="3" s="1"/>
  <c r="J333" i="3"/>
  <c r="AI337" i="3"/>
  <c r="H337" i="3" s="1"/>
  <c r="J337" i="3"/>
  <c r="AI341" i="3"/>
  <c r="H341" i="3" s="1"/>
  <c r="J341" i="3"/>
  <c r="AI345" i="3"/>
  <c r="H345" i="3" s="1"/>
  <c r="J345" i="3"/>
  <c r="AI349" i="3"/>
  <c r="H349" i="3" s="1"/>
  <c r="J349" i="3"/>
  <c r="AI353" i="3"/>
  <c r="H353" i="3" s="1"/>
  <c r="J353" i="3"/>
  <c r="AI357" i="3"/>
  <c r="H357" i="3" s="1"/>
  <c r="J357" i="3"/>
  <c r="AI361" i="3"/>
  <c r="H361" i="3" s="1"/>
  <c r="J361" i="3"/>
  <c r="AI365" i="3"/>
  <c r="H365" i="3" s="1"/>
  <c r="J365" i="3"/>
  <c r="AI369" i="3"/>
  <c r="H369" i="3" s="1"/>
  <c r="J369" i="3"/>
  <c r="AI373" i="3"/>
  <c r="H373" i="3" s="1"/>
  <c r="J373" i="3"/>
  <c r="AI377" i="3"/>
  <c r="H377" i="3" s="1"/>
  <c r="J377" i="3"/>
  <c r="AI381" i="3"/>
  <c r="H381" i="3" s="1"/>
  <c r="J381" i="3"/>
  <c r="AI318" i="3"/>
  <c r="H318" i="3" s="1"/>
  <c r="J318" i="3"/>
  <c r="AI322" i="3"/>
  <c r="H322" i="3" s="1"/>
  <c r="J322" i="3"/>
  <c r="AI326" i="3"/>
  <c r="H326" i="3" s="1"/>
  <c r="J326" i="3"/>
  <c r="AI330" i="3"/>
  <c r="H330" i="3" s="1"/>
  <c r="J330" i="3"/>
  <c r="AI334" i="3"/>
  <c r="H334" i="3" s="1"/>
  <c r="J334" i="3"/>
  <c r="AI338" i="3"/>
  <c r="H338" i="3" s="1"/>
  <c r="J338" i="3"/>
  <c r="AI342" i="3"/>
  <c r="H342" i="3" s="1"/>
  <c r="J342" i="3"/>
  <c r="AI346" i="3"/>
  <c r="H346" i="3" s="1"/>
  <c r="J346" i="3"/>
  <c r="AI350" i="3"/>
  <c r="H350" i="3" s="1"/>
  <c r="J350" i="3"/>
  <c r="AI354" i="3"/>
  <c r="H354" i="3" s="1"/>
  <c r="J354" i="3"/>
  <c r="AI358" i="3"/>
  <c r="H358" i="3" s="1"/>
  <c r="J358" i="3"/>
  <c r="AI362" i="3"/>
  <c r="H362" i="3" s="1"/>
  <c r="J362" i="3"/>
  <c r="AI366" i="3"/>
  <c r="H366" i="3" s="1"/>
  <c r="J366" i="3"/>
  <c r="AI370" i="3"/>
  <c r="H370" i="3" s="1"/>
  <c r="J370" i="3"/>
  <c r="AI374" i="3"/>
  <c r="H374" i="3" s="1"/>
  <c r="J374" i="3"/>
  <c r="AI378" i="3"/>
  <c r="H378" i="3" s="1"/>
  <c r="J378" i="3"/>
  <c r="AI382" i="3"/>
  <c r="H382" i="3" s="1"/>
  <c r="J382" i="3"/>
  <c r="AI387" i="3"/>
  <c r="H387" i="3" s="1"/>
  <c r="J387" i="3"/>
  <c r="AI391" i="3"/>
  <c r="H391" i="3" s="1"/>
  <c r="J391" i="3"/>
  <c r="AI395" i="3"/>
  <c r="H395" i="3" s="1"/>
  <c r="J395" i="3"/>
  <c r="AI399" i="3"/>
  <c r="H399" i="3" s="1"/>
  <c r="J399" i="3"/>
  <c r="AI403" i="3"/>
  <c r="H403" i="3" s="1"/>
  <c r="J403" i="3"/>
  <c r="AI407" i="3"/>
  <c r="H407" i="3" s="1"/>
  <c r="J407" i="3"/>
  <c r="AI411" i="3"/>
  <c r="H411" i="3" s="1"/>
  <c r="J411" i="3"/>
  <c r="AI415" i="3"/>
  <c r="H415" i="3" s="1"/>
  <c r="J415" i="3"/>
  <c r="AI419" i="3"/>
  <c r="H419" i="3" s="1"/>
  <c r="J419" i="3"/>
  <c r="AI423" i="3"/>
  <c r="H423" i="3" s="1"/>
  <c r="J423" i="3"/>
  <c r="AI427" i="3"/>
  <c r="H427" i="3" s="1"/>
  <c r="J427" i="3"/>
  <c r="AI431" i="3"/>
  <c r="H431" i="3" s="1"/>
  <c r="J431" i="3"/>
  <c r="AI435" i="3"/>
  <c r="H435" i="3" s="1"/>
  <c r="J435" i="3"/>
  <c r="AI439" i="3"/>
  <c r="H439" i="3" s="1"/>
  <c r="J439" i="3"/>
  <c r="AI443" i="3"/>
  <c r="H443" i="3" s="1"/>
  <c r="J443" i="3"/>
  <c r="AI447" i="3"/>
  <c r="H447" i="3" s="1"/>
  <c r="J447" i="3"/>
  <c r="AI451" i="3"/>
  <c r="H451" i="3" s="1"/>
  <c r="J451" i="3"/>
  <c r="AI388" i="3"/>
  <c r="H388" i="3" s="1"/>
  <c r="J388" i="3"/>
  <c r="AI392" i="3"/>
  <c r="H392" i="3" s="1"/>
  <c r="J392" i="3"/>
  <c r="AI396" i="3"/>
  <c r="H396" i="3" s="1"/>
  <c r="J396" i="3"/>
  <c r="AI400" i="3"/>
  <c r="H400" i="3" s="1"/>
  <c r="J400" i="3"/>
  <c r="AI404" i="3"/>
  <c r="H404" i="3" s="1"/>
  <c r="J404" i="3"/>
  <c r="AI408" i="3"/>
  <c r="H408" i="3" s="1"/>
  <c r="J408" i="3"/>
  <c r="AI412" i="3"/>
  <c r="H412" i="3" s="1"/>
  <c r="J412" i="3"/>
  <c r="AI416" i="3"/>
  <c r="H416" i="3" s="1"/>
  <c r="J416" i="3"/>
  <c r="AI420" i="3"/>
  <c r="H420" i="3" s="1"/>
  <c r="J420" i="3"/>
  <c r="AI424" i="3"/>
  <c r="H424" i="3" s="1"/>
  <c r="J424" i="3"/>
  <c r="AI428" i="3"/>
  <c r="H428" i="3" s="1"/>
  <c r="J428" i="3"/>
  <c r="AI432" i="3"/>
  <c r="H432" i="3" s="1"/>
  <c r="J432" i="3"/>
  <c r="AI436" i="3"/>
  <c r="H436" i="3" s="1"/>
  <c r="J436" i="3"/>
  <c r="AI440" i="3"/>
  <c r="H440" i="3" s="1"/>
  <c r="J440" i="3"/>
  <c r="AI444" i="3"/>
  <c r="H444" i="3" s="1"/>
  <c r="J444" i="3"/>
  <c r="AI448" i="3"/>
  <c r="H448" i="3" s="1"/>
  <c r="J448" i="3"/>
  <c r="AI455" i="3"/>
  <c r="H455" i="3" s="1"/>
  <c r="J455" i="3"/>
  <c r="AI459" i="3"/>
  <c r="H459" i="3" s="1"/>
  <c r="J459" i="3"/>
  <c r="AI463" i="3"/>
  <c r="H463" i="3" s="1"/>
  <c r="J463" i="3"/>
  <c r="AI467" i="3"/>
  <c r="H467" i="3" s="1"/>
  <c r="J467" i="3"/>
  <c r="AI471" i="3"/>
  <c r="H471" i="3" s="1"/>
  <c r="J471" i="3"/>
  <c r="AI475" i="3"/>
  <c r="H475" i="3" s="1"/>
  <c r="J475" i="3"/>
  <c r="AI479" i="3"/>
  <c r="H479" i="3" s="1"/>
  <c r="J479" i="3"/>
  <c r="AI483" i="3"/>
  <c r="H483" i="3" s="1"/>
  <c r="J483" i="3"/>
  <c r="AI487" i="3"/>
  <c r="H487" i="3" s="1"/>
  <c r="J487" i="3"/>
  <c r="AI452" i="3"/>
  <c r="H452" i="3" s="1"/>
  <c r="J452" i="3"/>
  <c r="AI456" i="3"/>
  <c r="H456" i="3" s="1"/>
  <c r="J456" i="3"/>
  <c r="AI460" i="3"/>
  <c r="H460" i="3" s="1"/>
  <c r="J460" i="3"/>
  <c r="AI464" i="3"/>
  <c r="H464" i="3" s="1"/>
  <c r="J464" i="3"/>
  <c r="AI468" i="3"/>
  <c r="H468" i="3" s="1"/>
  <c r="J468" i="3"/>
  <c r="AI472" i="3"/>
  <c r="H472" i="3" s="1"/>
  <c r="J472" i="3"/>
  <c r="AI476" i="3"/>
  <c r="H476" i="3" s="1"/>
  <c r="J476" i="3"/>
  <c r="AI480" i="3"/>
  <c r="H480" i="3" s="1"/>
  <c r="J480" i="3"/>
  <c r="AI484" i="3"/>
  <c r="H484" i="3" s="1"/>
  <c r="J484" i="3"/>
  <c r="AI488" i="3"/>
  <c r="H488" i="3" s="1"/>
  <c r="J488" i="3"/>
  <c r="AI492" i="3"/>
  <c r="H492" i="3" s="1"/>
  <c r="J492" i="3"/>
  <c r="AI496" i="3"/>
  <c r="H496" i="3" s="1"/>
  <c r="J496" i="3"/>
  <c r="AI500" i="3"/>
  <c r="H500" i="3" s="1"/>
  <c r="J500" i="3"/>
  <c r="AI491" i="3"/>
  <c r="H491" i="3" s="1"/>
  <c r="J491" i="3"/>
  <c r="AI495" i="3"/>
  <c r="H495" i="3" s="1"/>
  <c r="J495" i="3"/>
  <c r="AI499" i="3"/>
  <c r="H499" i="3" s="1"/>
  <c r="J499" i="3"/>
  <c r="AI558" i="3"/>
  <c r="H558" i="3" s="1"/>
  <c r="J558" i="3"/>
  <c r="AI505" i="3"/>
  <c r="H505" i="3" s="1"/>
  <c r="J505" i="3"/>
  <c r="F19" i="3"/>
  <c r="F17" i="3"/>
  <c r="F15" i="3"/>
  <c r="F12" i="3"/>
  <c r="AI14" i="3"/>
  <c r="J14" i="3"/>
  <c r="AI40" i="3"/>
  <c r="H40" i="3" s="1"/>
  <c r="J40" i="3"/>
  <c r="AI36" i="3"/>
  <c r="H36" i="3" s="1"/>
  <c r="J36" i="3"/>
  <c r="AI32" i="3"/>
  <c r="H32" i="3" s="1"/>
  <c r="J32" i="3"/>
  <c r="AI28" i="3"/>
  <c r="H28" i="3" s="1"/>
  <c r="J28" i="3"/>
  <c r="AI24" i="3"/>
  <c r="H24" i="3" s="1"/>
  <c r="J24" i="3"/>
  <c r="P20" i="3"/>
  <c r="L20" i="3"/>
  <c r="O19" i="3"/>
  <c r="K19" i="3"/>
  <c r="N18" i="3"/>
  <c r="AI18" i="3"/>
  <c r="H18" i="3" s="1"/>
  <c r="J18" i="3"/>
  <c r="M17" i="3"/>
  <c r="P16" i="3"/>
  <c r="L16" i="3"/>
  <c r="O15" i="3"/>
  <c r="K15" i="3"/>
  <c r="N14" i="3"/>
  <c r="AI46" i="3"/>
  <c r="H46" i="3" s="1"/>
  <c r="J46" i="3"/>
  <c r="AI50" i="3"/>
  <c r="H50" i="3" s="1"/>
  <c r="J50" i="3"/>
  <c r="AI54" i="3"/>
  <c r="H54" i="3" s="1"/>
  <c r="J54" i="3"/>
  <c r="AI58" i="3"/>
  <c r="H58" i="3" s="1"/>
  <c r="J58" i="3"/>
  <c r="AI62" i="3"/>
  <c r="H62" i="3" s="1"/>
  <c r="J62" i="3"/>
  <c r="AI66" i="3"/>
  <c r="H66" i="3" s="1"/>
  <c r="J66" i="3"/>
  <c r="AI70" i="3"/>
  <c r="H70" i="3" s="1"/>
  <c r="J70" i="3"/>
  <c r="AI74" i="3"/>
  <c r="H74" i="3" s="1"/>
  <c r="J74" i="3"/>
  <c r="AI78" i="3"/>
  <c r="H78" i="3" s="1"/>
  <c r="J78" i="3"/>
  <c r="AI82" i="3"/>
  <c r="H82" i="3" s="1"/>
  <c r="J82" i="3"/>
  <c r="AI86" i="3"/>
  <c r="H86" i="3" s="1"/>
  <c r="J86" i="3"/>
  <c r="AI90" i="3"/>
  <c r="H90" i="3" s="1"/>
  <c r="J90" i="3"/>
  <c r="AI94" i="3"/>
  <c r="H94" i="3" s="1"/>
  <c r="J94" i="3"/>
  <c r="AI98" i="3"/>
  <c r="H98" i="3" s="1"/>
  <c r="J98" i="3"/>
  <c r="AI102" i="3"/>
  <c r="H102" i="3" s="1"/>
  <c r="J102" i="3"/>
  <c r="AI106" i="3"/>
  <c r="H106" i="3" s="1"/>
  <c r="J106" i="3"/>
  <c r="AI110" i="3"/>
  <c r="H110" i="3" s="1"/>
  <c r="J110" i="3"/>
  <c r="AI114" i="3"/>
  <c r="H114" i="3" s="1"/>
  <c r="J114" i="3"/>
  <c r="AI118" i="3"/>
  <c r="H118" i="3" s="1"/>
  <c r="J118" i="3"/>
  <c r="AI122" i="3"/>
  <c r="H122" i="3" s="1"/>
  <c r="J122" i="3"/>
  <c r="AI126" i="3"/>
  <c r="H126" i="3" s="1"/>
  <c r="J126" i="3"/>
  <c r="AI130" i="3"/>
  <c r="H130" i="3" s="1"/>
  <c r="J130" i="3"/>
  <c r="AI134" i="3"/>
  <c r="H134" i="3" s="1"/>
  <c r="J134" i="3"/>
  <c r="AI138" i="3"/>
  <c r="H138" i="3" s="1"/>
  <c r="J138" i="3"/>
  <c r="AI142" i="3"/>
  <c r="H142" i="3" s="1"/>
  <c r="J142" i="3"/>
  <c r="AI146" i="3"/>
  <c r="H146" i="3" s="1"/>
  <c r="J146" i="3"/>
  <c r="AI150" i="3"/>
  <c r="H150" i="3" s="1"/>
  <c r="J150" i="3"/>
  <c r="AI154" i="3"/>
  <c r="H154" i="3" s="1"/>
  <c r="J154" i="3"/>
  <c r="AI158" i="3"/>
  <c r="H158" i="3" s="1"/>
  <c r="J158" i="3"/>
  <c r="AI162" i="3"/>
  <c r="H162" i="3" s="1"/>
  <c r="J162" i="3"/>
  <c r="AI166" i="3"/>
  <c r="H166" i="3" s="1"/>
  <c r="J166" i="3"/>
  <c r="AI170" i="3"/>
  <c r="H170" i="3" s="1"/>
  <c r="J170" i="3"/>
  <c r="AI174" i="3"/>
  <c r="H174" i="3" s="1"/>
  <c r="J174" i="3"/>
  <c r="AI45" i="3"/>
  <c r="H45" i="3" s="1"/>
  <c r="J45" i="3"/>
  <c r="AI49" i="3"/>
  <c r="H49" i="3" s="1"/>
  <c r="J49" i="3"/>
  <c r="AI53" i="3"/>
  <c r="H53" i="3" s="1"/>
  <c r="J53" i="3"/>
  <c r="AI57" i="3"/>
  <c r="H57" i="3" s="1"/>
  <c r="J57" i="3"/>
  <c r="AI61" i="3"/>
  <c r="H61" i="3" s="1"/>
  <c r="J61" i="3"/>
  <c r="AI65" i="3"/>
  <c r="H65" i="3" s="1"/>
  <c r="J65" i="3"/>
  <c r="AI69" i="3"/>
  <c r="H69" i="3" s="1"/>
  <c r="J69" i="3"/>
  <c r="AI73" i="3"/>
  <c r="H73" i="3" s="1"/>
  <c r="J73" i="3"/>
  <c r="AI77" i="3"/>
  <c r="H77" i="3" s="1"/>
  <c r="J77" i="3"/>
  <c r="AI81" i="3"/>
  <c r="H81" i="3" s="1"/>
  <c r="J81" i="3"/>
  <c r="AI85" i="3"/>
  <c r="H85" i="3" s="1"/>
  <c r="J85" i="3"/>
  <c r="AI89" i="3"/>
  <c r="H89" i="3" s="1"/>
  <c r="J89" i="3"/>
  <c r="AI93" i="3"/>
  <c r="H93" i="3" s="1"/>
  <c r="J93" i="3"/>
  <c r="AI97" i="3"/>
  <c r="H97" i="3" s="1"/>
  <c r="J97" i="3"/>
  <c r="AI101" i="3"/>
  <c r="H101" i="3" s="1"/>
  <c r="J101" i="3"/>
  <c r="AI105" i="3"/>
  <c r="H105" i="3" s="1"/>
  <c r="J105" i="3"/>
  <c r="AI109" i="3"/>
  <c r="H109" i="3" s="1"/>
  <c r="J109" i="3"/>
  <c r="AI113" i="3"/>
  <c r="H113" i="3" s="1"/>
  <c r="J113" i="3"/>
  <c r="AI117" i="3"/>
  <c r="H117" i="3" s="1"/>
  <c r="J117" i="3"/>
  <c r="AI121" i="3"/>
  <c r="H121" i="3" s="1"/>
  <c r="J121" i="3"/>
  <c r="AI125" i="3"/>
  <c r="H125" i="3" s="1"/>
  <c r="J125" i="3"/>
  <c r="AI129" i="3"/>
  <c r="H129" i="3" s="1"/>
  <c r="J129" i="3"/>
  <c r="AI133" i="3"/>
  <c r="H133" i="3" s="1"/>
  <c r="J133" i="3"/>
  <c r="AI137" i="3"/>
  <c r="H137" i="3" s="1"/>
  <c r="J137" i="3"/>
  <c r="AI141" i="3"/>
  <c r="H141" i="3" s="1"/>
  <c r="J141" i="3"/>
  <c r="AI145" i="3"/>
  <c r="H145" i="3" s="1"/>
  <c r="J145" i="3"/>
  <c r="AI149" i="3"/>
  <c r="H149" i="3" s="1"/>
  <c r="J149" i="3"/>
  <c r="AI153" i="3"/>
  <c r="H153" i="3" s="1"/>
  <c r="J153" i="3"/>
  <c r="AI157" i="3"/>
  <c r="H157" i="3" s="1"/>
  <c r="J157" i="3"/>
  <c r="AI161" i="3"/>
  <c r="H161" i="3" s="1"/>
  <c r="J161" i="3"/>
  <c r="AI165" i="3"/>
  <c r="H165" i="3" s="1"/>
  <c r="J165" i="3"/>
  <c r="AI169" i="3"/>
  <c r="H169" i="3" s="1"/>
  <c r="J169" i="3"/>
  <c r="AI173" i="3"/>
  <c r="H173" i="3" s="1"/>
  <c r="J173" i="3"/>
  <c r="AI177" i="3"/>
  <c r="H177" i="3" s="1"/>
  <c r="J177" i="3"/>
  <c r="AI181" i="3"/>
  <c r="H181" i="3" s="1"/>
  <c r="J181" i="3"/>
  <c r="AI185" i="3"/>
  <c r="H185" i="3" s="1"/>
  <c r="J185" i="3"/>
  <c r="AI189" i="3"/>
  <c r="H189" i="3" s="1"/>
  <c r="J189" i="3"/>
  <c r="AI193" i="3"/>
  <c r="H193" i="3" s="1"/>
  <c r="J193" i="3"/>
  <c r="AI197" i="3"/>
  <c r="H197" i="3" s="1"/>
  <c r="J197" i="3"/>
  <c r="AI201" i="3"/>
  <c r="H201" i="3" s="1"/>
  <c r="J201" i="3"/>
  <c r="AI205" i="3"/>
  <c r="H205" i="3" s="1"/>
  <c r="J205" i="3"/>
  <c r="AI209" i="3"/>
  <c r="H209" i="3" s="1"/>
  <c r="J209" i="3"/>
  <c r="AI213" i="3"/>
  <c r="H213" i="3" s="1"/>
  <c r="J213" i="3"/>
  <c r="AI217" i="3"/>
  <c r="H217" i="3" s="1"/>
  <c r="J217" i="3"/>
  <c r="AI221" i="3"/>
  <c r="H221" i="3" s="1"/>
  <c r="J221" i="3"/>
  <c r="AI225" i="3"/>
  <c r="H225" i="3" s="1"/>
  <c r="J225" i="3"/>
  <c r="AI229" i="3"/>
  <c r="H229" i="3" s="1"/>
  <c r="J229" i="3"/>
  <c r="AI233" i="3"/>
  <c r="H233" i="3" s="1"/>
  <c r="J233" i="3"/>
  <c r="AI237" i="3"/>
  <c r="H237" i="3" s="1"/>
  <c r="J237" i="3"/>
  <c r="AI241" i="3"/>
  <c r="H241" i="3" s="1"/>
  <c r="J241" i="3"/>
  <c r="AI245" i="3"/>
  <c r="H245" i="3" s="1"/>
  <c r="J245" i="3"/>
  <c r="AI249" i="3"/>
  <c r="H249" i="3" s="1"/>
  <c r="J249" i="3"/>
  <c r="AI253" i="3"/>
  <c r="H253" i="3" s="1"/>
  <c r="J253" i="3"/>
  <c r="AI257" i="3"/>
  <c r="H257" i="3" s="1"/>
  <c r="J257" i="3"/>
  <c r="AI263" i="3"/>
  <c r="H263" i="3" s="1"/>
  <c r="J263" i="3"/>
  <c r="AI267" i="3"/>
  <c r="H267" i="3" s="1"/>
  <c r="J267" i="3"/>
  <c r="AI271" i="3"/>
  <c r="H271" i="3" s="1"/>
  <c r="J271" i="3"/>
  <c r="AI275" i="3"/>
  <c r="H275" i="3" s="1"/>
  <c r="J275" i="3"/>
  <c r="AI279" i="3"/>
  <c r="H279" i="3" s="1"/>
  <c r="J279" i="3"/>
  <c r="AI283" i="3"/>
  <c r="H283" i="3" s="1"/>
  <c r="J283" i="3"/>
  <c r="AI287" i="3"/>
  <c r="H287" i="3" s="1"/>
  <c r="J287" i="3"/>
  <c r="AI291" i="3"/>
  <c r="H291" i="3" s="1"/>
  <c r="J291" i="3"/>
  <c r="AI295" i="3"/>
  <c r="H295" i="3" s="1"/>
  <c r="J295" i="3"/>
  <c r="AI299" i="3"/>
  <c r="H299" i="3" s="1"/>
  <c r="J299" i="3"/>
  <c r="AI303" i="3"/>
  <c r="H303" i="3" s="1"/>
  <c r="J303" i="3"/>
  <c r="AI307" i="3"/>
  <c r="H307" i="3" s="1"/>
  <c r="J307" i="3"/>
  <c r="AI311" i="3"/>
  <c r="H311" i="3" s="1"/>
  <c r="J311" i="3"/>
  <c r="AI315" i="3"/>
  <c r="H315" i="3" s="1"/>
  <c r="J315" i="3"/>
  <c r="AI178" i="3"/>
  <c r="H178" i="3" s="1"/>
  <c r="J178" i="3"/>
  <c r="AI182" i="3"/>
  <c r="H182" i="3" s="1"/>
  <c r="J182" i="3"/>
  <c r="AI186" i="3"/>
  <c r="H186" i="3" s="1"/>
  <c r="J186" i="3"/>
  <c r="AI190" i="3"/>
  <c r="H190" i="3" s="1"/>
  <c r="J190" i="3"/>
  <c r="AI194" i="3"/>
  <c r="H194" i="3" s="1"/>
  <c r="J194" i="3"/>
  <c r="AI198" i="3"/>
  <c r="H198" i="3" s="1"/>
  <c r="J198" i="3"/>
  <c r="AI202" i="3"/>
  <c r="H202" i="3" s="1"/>
  <c r="J202" i="3"/>
  <c r="AI206" i="3"/>
  <c r="H206" i="3" s="1"/>
  <c r="J206" i="3"/>
  <c r="AI210" i="3"/>
  <c r="H210" i="3" s="1"/>
  <c r="J210" i="3"/>
  <c r="AI214" i="3"/>
  <c r="H214" i="3" s="1"/>
  <c r="J214" i="3"/>
  <c r="AI218" i="3"/>
  <c r="H218" i="3" s="1"/>
  <c r="J218" i="3"/>
  <c r="AI222" i="3"/>
  <c r="H222" i="3" s="1"/>
  <c r="J222" i="3"/>
  <c r="AI226" i="3"/>
  <c r="H226" i="3" s="1"/>
  <c r="J226" i="3"/>
  <c r="AI230" i="3"/>
  <c r="H230" i="3" s="1"/>
  <c r="J230" i="3"/>
  <c r="AI234" i="3"/>
  <c r="H234" i="3" s="1"/>
  <c r="J234" i="3"/>
  <c r="AI238" i="3"/>
  <c r="H238" i="3" s="1"/>
  <c r="J238" i="3"/>
  <c r="AI242" i="3"/>
  <c r="H242" i="3" s="1"/>
  <c r="J242" i="3"/>
  <c r="AI246" i="3"/>
  <c r="H246" i="3" s="1"/>
  <c r="J246" i="3"/>
  <c r="AI250" i="3"/>
  <c r="H250" i="3" s="1"/>
  <c r="J250" i="3"/>
  <c r="AI254" i="3"/>
  <c r="H254" i="3" s="1"/>
  <c r="J254" i="3"/>
  <c r="AI258" i="3"/>
  <c r="H258" i="3" s="1"/>
  <c r="J258" i="3"/>
  <c r="AI262" i="3"/>
  <c r="H262" i="3" s="1"/>
  <c r="J262" i="3"/>
  <c r="AI266" i="3"/>
  <c r="H266" i="3" s="1"/>
  <c r="J266" i="3"/>
  <c r="AI270" i="3"/>
  <c r="H270" i="3" s="1"/>
  <c r="J270" i="3"/>
  <c r="AI274" i="3"/>
  <c r="H274" i="3" s="1"/>
  <c r="J274" i="3"/>
  <c r="AI278" i="3"/>
  <c r="H278" i="3" s="1"/>
  <c r="J278" i="3"/>
  <c r="AI282" i="3"/>
  <c r="H282" i="3" s="1"/>
  <c r="J282" i="3"/>
  <c r="AI286" i="3"/>
  <c r="H286" i="3" s="1"/>
  <c r="J286" i="3"/>
  <c r="AI290" i="3"/>
  <c r="H290" i="3" s="1"/>
  <c r="J290" i="3"/>
  <c r="AI294" i="3"/>
  <c r="H294" i="3" s="1"/>
  <c r="J294" i="3"/>
  <c r="AI298" i="3"/>
  <c r="H298" i="3" s="1"/>
  <c r="J298" i="3"/>
  <c r="AI302" i="3"/>
  <c r="H302" i="3" s="1"/>
  <c r="J302" i="3"/>
  <c r="AI306" i="3"/>
  <c r="H306" i="3" s="1"/>
  <c r="J306" i="3"/>
  <c r="AI310" i="3"/>
  <c r="H310" i="3" s="1"/>
  <c r="J310" i="3"/>
  <c r="AI314" i="3"/>
  <c r="H314" i="3" s="1"/>
  <c r="J314" i="3"/>
  <c r="AI319" i="3"/>
  <c r="H319" i="3" s="1"/>
  <c r="J319" i="3"/>
  <c r="AI323" i="3"/>
  <c r="H323" i="3" s="1"/>
  <c r="J323" i="3"/>
  <c r="AI327" i="3"/>
  <c r="H327" i="3" s="1"/>
  <c r="J327" i="3"/>
  <c r="AI331" i="3"/>
  <c r="H331" i="3" s="1"/>
  <c r="J331" i="3"/>
  <c r="AI335" i="3"/>
  <c r="H335" i="3" s="1"/>
  <c r="J335" i="3"/>
  <c r="AI339" i="3"/>
  <c r="H339" i="3" s="1"/>
  <c r="J339" i="3"/>
  <c r="AI343" i="3"/>
  <c r="H343" i="3" s="1"/>
  <c r="J343" i="3"/>
  <c r="AI347" i="3"/>
  <c r="H347" i="3" s="1"/>
  <c r="J347" i="3"/>
  <c r="AI351" i="3"/>
  <c r="H351" i="3" s="1"/>
  <c r="J351" i="3"/>
  <c r="AI355" i="3"/>
  <c r="H355" i="3" s="1"/>
  <c r="J355" i="3"/>
  <c r="AI359" i="3"/>
  <c r="H359" i="3" s="1"/>
  <c r="J359" i="3"/>
  <c r="AI363" i="3"/>
  <c r="H363" i="3" s="1"/>
  <c r="J363" i="3"/>
  <c r="AI367" i="3"/>
  <c r="H367" i="3" s="1"/>
  <c r="J367" i="3"/>
  <c r="AI371" i="3"/>
  <c r="H371" i="3" s="1"/>
  <c r="J371" i="3"/>
  <c r="AI375" i="3"/>
  <c r="H375" i="3" s="1"/>
  <c r="J375" i="3"/>
  <c r="AI379" i="3"/>
  <c r="H379" i="3" s="1"/>
  <c r="J379" i="3"/>
  <c r="AI383" i="3"/>
  <c r="H383" i="3" s="1"/>
  <c r="J383" i="3"/>
  <c r="AI320" i="3"/>
  <c r="H320" i="3" s="1"/>
  <c r="J320" i="3"/>
  <c r="AI324" i="3"/>
  <c r="H324" i="3" s="1"/>
  <c r="J324" i="3"/>
  <c r="AI328" i="3"/>
  <c r="H328" i="3" s="1"/>
  <c r="J328" i="3"/>
  <c r="AI332" i="3"/>
  <c r="H332" i="3" s="1"/>
  <c r="J332" i="3"/>
  <c r="AI336" i="3"/>
  <c r="H336" i="3" s="1"/>
  <c r="J336" i="3"/>
  <c r="AI340" i="3"/>
  <c r="H340" i="3" s="1"/>
  <c r="J340" i="3"/>
  <c r="AI344" i="3"/>
  <c r="H344" i="3" s="1"/>
  <c r="J344" i="3"/>
  <c r="AI348" i="3"/>
  <c r="H348" i="3" s="1"/>
  <c r="J348" i="3"/>
  <c r="AI352" i="3"/>
  <c r="H352" i="3" s="1"/>
  <c r="J352" i="3"/>
  <c r="AI356" i="3"/>
  <c r="H356" i="3" s="1"/>
  <c r="J356" i="3"/>
  <c r="AI360" i="3"/>
  <c r="H360" i="3" s="1"/>
  <c r="J360" i="3"/>
  <c r="AI364" i="3"/>
  <c r="H364" i="3" s="1"/>
  <c r="J364" i="3"/>
  <c r="AI368" i="3"/>
  <c r="H368" i="3" s="1"/>
  <c r="J368" i="3"/>
  <c r="AI372" i="3"/>
  <c r="H372" i="3" s="1"/>
  <c r="J372" i="3"/>
  <c r="AI376" i="3"/>
  <c r="H376" i="3" s="1"/>
  <c r="J376" i="3"/>
  <c r="AI380" i="3"/>
  <c r="H380" i="3" s="1"/>
  <c r="J380" i="3"/>
  <c r="AI385" i="3"/>
  <c r="H385" i="3" s="1"/>
  <c r="J385" i="3"/>
  <c r="AI389" i="3"/>
  <c r="H389" i="3" s="1"/>
  <c r="J389" i="3"/>
  <c r="AI393" i="3"/>
  <c r="H393" i="3" s="1"/>
  <c r="J393" i="3"/>
  <c r="AI397" i="3"/>
  <c r="H397" i="3" s="1"/>
  <c r="J397" i="3"/>
  <c r="AI401" i="3"/>
  <c r="H401" i="3" s="1"/>
  <c r="J401" i="3"/>
  <c r="AI405" i="3"/>
  <c r="H405" i="3" s="1"/>
  <c r="J405" i="3"/>
  <c r="AI409" i="3"/>
  <c r="H409" i="3" s="1"/>
  <c r="J409" i="3"/>
  <c r="AI413" i="3"/>
  <c r="H413" i="3" s="1"/>
  <c r="J413" i="3"/>
  <c r="AI417" i="3"/>
  <c r="H417" i="3" s="1"/>
  <c r="J417" i="3"/>
  <c r="AI421" i="3"/>
  <c r="H421" i="3" s="1"/>
  <c r="J421" i="3"/>
  <c r="AI425" i="3"/>
  <c r="H425" i="3" s="1"/>
  <c r="J425" i="3"/>
  <c r="AI429" i="3"/>
  <c r="H429" i="3" s="1"/>
  <c r="J429" i="3"/>
  <c r="AI433" i="3"/>
  <c r="H433" i="3" s="1"/>
  <c r="J433" i="3"/>
  <c r="AI437" i="3"/>
  <c r="H437" i="3" s="1"/>
  <c r="J437" i="3"/>
  <c r="AI441" i="3"/>
  <c r="H441" i="3" s="1"/>
  <c r="J441" i="3"/>
  <c r="AI445" i="3"/>
  <c r="H445" i="3" s="1"/>
  <c r="J445" i="3"/>
  <c r="AI449" i="3"/>
  <c r="H449" i="3" s="1"/>
  <c r="J449" i="3"/>
  <c r="AI386" i="3"/>
  <c r="H386" i="3" s="1"/>
  <c r="J386" i="3"/>
  <c r="AI390" i="3"/>
  <c r="H390" i="3" s="1"/>
  <c r="J390" i="3"/>
  <c r="AI394" i="3"/>
  <c r="H394" i="3" s="1"/>
  <c r="J394" i="3"/>
  <c r="AI398" i="3"/>
  <c r="H398" i="3" s="1"/>
  <c r="J398" i="3"/>
  <c r="AI402" i="3"/>
  <c r="H402" i="3" s="1"/>
  <c r="J402" i="3"/>
  <c r="AI406" i="3"/>
  <c r="H406" i="3" s="1"/>
  <c r="J406" i="3"/>
  <c r="AI410" i="3"/>
  <c r="H410" i="3" s="1"/>
  <c r="J410" i="3"/>
  <c r="AI414" i="3"/>
  <c r="H414" i="3" s="1"/>
  <c r="J414" i="3"/>
  <c r="AI418" i="3"/>
  <c r="H418" i="3" s="1"/>
  <c r="J418" i="3"/>
  <c r="AI422" i="3"/>
  <c r="H422" i="3" s="1"/>
  <c r="J422" i="3"/>
  <c r="AI426" i="3"/>
  <c r="H426" i="3" s="1"/>
  <c r="J426" i="3"/>
  <c r="AI430" i="3"/>
  <c r="H430" i="3" s="1"/>
  <c r="J430" i="3"/>
  <c r="AI434" i="3"/>
  <c r="H434" i="3" s="1"/>
  <c r="J434" i="3"/>
  <c r="AI438" i="3"/>
  <c r="H438" i="3" s="1"/>
  <c r="J438" i="3"/>
  <c r="AI442" i="3"/>
  <c r="H442" i="3" s="1"/>
  <c r="J442" i="3"/>
  <c r="AI446" i="3"/>
  <c r="H446" i="3" s="1"/>
  <c r="J446" i="3"/>
  <c r="AI450" i="3"/>
  <c r="H450" i="3" s="1"/>
  <c r="J450" i="3"/>
  <c r="AI453" i="3"/>
  <c r="H453" i="3" s="1"/>
  <c r="J453" i="3"/>
  <c r="AI457" i="3"/>
  <c r="H457" i="3" s="1"/>
  <c r="J457" i="3"/>
  <c r="AI461" i="3"/>
  <c r="H461" i="3" s="1"/>
  <c r="J461" i="3"/>
  <c r="AI465" i="3"/>
  <c r="H465" i="3" s="1"/>
  <c r="J465" i="3"/>
  <c r="AI469" i="3"/>
  <c r="H469" i="3" s="1"/>
  <c r="J469" i="3"/>
  <c r="AI473" i="3"/>
  <c r="H473" i="3" s="1"/>
  <c r="J473" i="3"/>
  <c r="AI477" i="3"/>
  <c r="H477" i="3" s="1"/>
  <c r="J477" i="3"/>
  <c r="AI481" i="3"/>
  <c r="H481" i="3" s="1"/>
  <c r="J481" i="3"/>
  <c r="AI485" i="3"/>
  <c r="H485" i="3" s="1"/>
  <c r="J485" i="3"/>
  <c r="AI454" i="3"/>
  <c r="H454" i="3" s="1"/>
  <c r="J454" i="3"/>
  <c r="AI458" i="3"/>
  <c r="H458" i="3" s="1"/>
  <c r="J458" i="3"/>
  <c r="AI462" i="3"/>
  <c r="H462" i="3" s="1"/>
  <c r="J462" i="3"/>
  <c r="AI466" i="3"/>
  <c r="H466" i="3" s="1"/>
  <c r="J466" i="3"/>
  <c r="AI470" i="3"/>
  <c r="H470" i="3" s="1"/>
  <c r="J470" i="3"/>
  <c r="AI474" i="3"/>
  <c r="H474" i="3" s="1"/>
  <c r="J474" i="3"/>
  <c r="AI478" i="3"/>
  <c r="H478" i="3" s="1"/>
  <c r="J478" i="3"/>
  <c r="AI482" i="3"/>
  <c r="H482" i="3" s="1"/>
  <c r="J482" i="3"/>
  <c r="AI486" i="3"/>
  <c r="H486" i="3" s="1"/>
  <c r="J486" i="3"/>
  <c r="AI490" i="3"/>
  <c r="H490" i="3" s="1"/>
  <c r="J490" i="3"/>
  <c r="AI494" i="3"/>
  <c r="H494" i="3" s="1"/>
  <c r="J494" i="3"/>
  <c r="AI498" i="3"/>
  <c r="H498" i="3" s="1"/>
  <c r="J498" i="3"/>
  <c r="AI502" i="3"/>
  <c r="H502" i="3" s="1"/>
  <c r="J502" i="3"/>
  <c r="AI489" i="3"/>
  <c r="H489" i="3" s="1"/>
  <c r="J489" i="3"/>
  <c r="AI493" i="3"/>
  <c r="H493" i="3" s="1"/>
  <c r="J493" i="3"/>
  <c r="AI497" i="3"/>
  <c r="H497" i="3" s="1"/>
  <c r="J497" i="3"/>
  <c r="AI501" i="3"/>
  <c r="H501" i="3" s="1"/>
  <c r="J501" i="3"/>
  <c r="AI504" i="3"/>
  <c r="H504" i="3" s="1"/>
  <c r="J504" i="3"/>
  <c r="AI503" i="3"/>
  <c r="H503" i="3" s="1"/>
  <c r="J503" i="3"/>
  <c r="AI559" i="3"/>
  <c r="H559" i="3" s="1"/>
  <c r="J559" i="3"/>
  <c r="N22" i="1"/>
  <c r="F22" i="1"/>
  <c r="AI22" i="1"/>
  <c r="P22" i="1"/>
  <c r="G564" i="3" l="1"/>
  <c r="I564" i="3"/>
  <c r="I568" i="3"/>
  <c r="G568" i="3"/>
  <c r="I563" i="3"/>
  <c r="G563" i="3"/>
  <c r="J41" i="5"/>
  <c r="K41" i="5" s="1"/>
  <c r="H41" i="5"/>
  <c r="L41" i="5" s="1"/>
  <c r="G567" i="3"/>
  <c r="I567" i="3"/>
  <c r="G566" i="3"/>
  <c r="I566" i="3"/>
  <c r="G570" i="3"/>
  <c r="I570" i="3"/>
  <c r="I565" i="3"/>
  <c r="G565" i="3"/>
  <c r="G50" i="5"/>
  <c r="J43" i="5"/>
  <c r="K43" i="5" s="1"/>
  <c r="H43" i="5"/>
  <c r="L43" i="5" s="1"/>
  <c r="G562" i="3"/>
  <c r="I562" i="3"/>
  <c r="I562" i="1"/>
  <c r="G562" i="1"/>
  <c r="G566" i="1"/>
  <c r="I566" i="1"/>
  <c r="G567" i="1"/>
  <c r="I567" i="1"/>
  <c r="G568" i="1"/>
  <c r="I568" i="1"/>
  <c r="G565" i="1"/>
  <c r="I565" i="1"/>
  <c r="G564" i="1"/>
  <c r="I564" i="1"/>
  <c r="G570" i="1"/>
  <c r="I570" i="1"/>
  <c r="I563" i="1"/>
  <c r="G563" i="1"/>
  <c r="H14" i="3"/>
  <c r="H16" i="3"/>
  <c r="H20" i="3"/>
  <c r="G503" i="3"/>
  <c r="I503" i="3"/>
  <c r="I501" i="3"/>
  <c r="G501" i="3"/>
  <c r="I493" i="3"/>
  <c r="G493" i="3"/>
  <c r="I502" i="3"/>
  <c r="G502" i="3"/>
  <c r="I494" i="3"/>
  <c r="G494" i="3"/>
  <c r="I486" i="3"/>
  <c r="G486" i="3"/>
  <c r="I482" i="3"/>
  <c r="G482" i="3"/>
  <c r="I478" i="3"/>
  <c r="G478" i="3"/>
  <c r="I474" i="3"/>
  <c r="G474" i="3"/>
  <c r="I470" i="3"/>
  <c r="G470" i="3"/>
  <c r="I466" i="3"/>
  <c r="G466" i="3"/>
  <c r="I462" i="3"/>
  <c r="G462" i="3"/>
  <c r="I458" i="3"/>
  <c r="G458" i="3"/>
  <c r="I454" i="3"/>
  <c r="G454" i="3"/>
  <c r="G485" i="3"/>
  <c r="I485" i="3"/>
  <c r="I481" i="3"/>
  <c r="G481" i="3"/>
  <c r="G477" i="3"/>
  <c r="I477" i="3"/>
  <c r="I473" i="3"/>
  <c r="G473" i="3"/>
  <c r="G469" i="3"/>
  <c r="I469" i="3"/>
  <c r="I465" i="3"/>
  <c r="G465" i="3"/>
  <c r="G461" i="3"/>
  <c r="I461" i="3"/>
  <c r="I457" i="3"/>
  <c r="G457" i="3"/>
  <c r="G453" i="3"/>
  <c r="I453" i="3"/>
  <c r="I450" i="3"/>
  <c r="G450" i="3"/>
  <c r="G446" i="3"/>
  <c r="I446" i="3"/>
  <c r="I442" i="3"/>
  <c r="G442" i="3"/>
  <c r="G438" i="3"/>
  <c r="I438" i="3"/>
  <c r="I434" i="3"/>
  <c r="G434" i="3"/>
  <c r="G430" i="3"/>
  <c r="I430" i="3"/>
  <c r="I426" i="3"/>
  <c r="G426" i="3"/>
  <c r="G422" i="3"/>
  <c r="I422" i="3"/>
  <c r="I418" i="3"/>
  <c r="G418" i="3"/>
  <c r="G414" i="3"/>
  <c r="I414" i="3"/>
  <c r="I410" i="3"/>
  <c r="G410" i="3"/>
  <c r="G406" i="3"/>
  <c r="I406" i="3"/>
  <c r="I402" i="3"/>
  <c r="G402" i="3"/>
  <c r="I398" i="3"/>
  <c r="G398" i="3"/>
  <c r="I394" i="3"/>
  <c r="G394" i="3"/>
  <c r="I390" i="3"/>
  <c r="G390" i="3"/>
  <c r="I386" i="3"/>
  <c r="G386" i="3"/>
  <c r="I449" i="3"/>
  <c r="G449" i="3"/>
  <c r="I445" i="3"/>
  <c r="G445" i="3"/>
  <c r="I441" i="3"/>
  <c r="G441" i="3"/>
  <c r="I437" i="3"/>
  <c r="G437" i="3"/>
  <c r="I433" i="3"/>
  <c r="G433" i="3"/>
  <c r="I429" i="3"/>
  <c r="G429" i="3"/>
  <c r="I425" i="3"/>
  <c r="G425" i="3"/>
  <c r="I421" i="3"/>
  <c r="G421" i="3"/>
  <c r="I417" i="3"/>
  <c r="G417" i="3"/>
  <c r="I413" i="3"/>
  <c r="G413" i="3"/>
  <c r="I409" i="3"/>
  <c r="G409" i="3"/>
  <c r="I405" i="3"/>
  <c r="G405" i="3"/>
  <c r="I401" i="3"/>
  <c r="G401" i="3"/>
  <c r="I397" i="3"/>
  <c r="G397" i="3"/>
  <c r="I393" i="3"/>
  <c r="G393" i="3"/>
  <c r="I389" i="3"/>
  <c r="G389" i="3"/>
  <c r="I385" i="3"/>
  <c r="G385" i="3"/>
  <c r="I380" i="3"/>
  <c r="G380" i="3"/>
  <c r="G376" i="3"/>
  <c r="I376" i="3"/>
  <c r="I372" i="3"/>
  <c r="G372" i="3"/>
  <c r="G368" i="3"/>
  <c r="I368" i="3"/>
  <c r="I364" i="3"/>
  <c r="G364" i="3"/>
  <c r="G360" i="3"/>
  <c r="I360" i="3"/>
  <c r="I356" i="3"/>
  <c r="G356" i="3"/>
  <c r="G352" i="3"/>
  <c r="I352" i="3"/>
  <c r="I348" i="3"/>
  <c r="G348" i="3"/>
  <c r="G344" i="3"/>
  <c r="I344" i="3"/>
  <c r="I340" i="3"/>
  <c r="G340" i="3"/>
  <c r="G336" i="3"/>
  <c r="I336" i="3"/>
  <c r="I332" i="3"/>
  <c r="G332" i="3"/>
  <c r="G328" i="3"/>
  <c r="I328" i="3"/>
  <c r="I324" i="3"/>
  <c r="G324" i="3"/>
  <c r="G320" i="3"/>
  <c r="I320" i="3"/>
  <c r="G383" i="3"/>
  <c r="I383" i="3"/>
  <c r="I379" i="3"/>
  <c r="G379" i="3"/>
  <c r="G375" i="3"/>
  <c r="I375" i="3"/>
  <c r="I371" i="3"/>
  <c r="G371" i="3"/>
  <c r="G367" i="3"/>
  <c r="I367" i="3"/>
  <c r="I363" i="3"/>
  <c r="G363" i="3"/>
  <c r="G359" i="3"/>
  <c r="I359" i="3"/>
  <c r="I355" i="3"/>
  <c r="G355" i="3"/>
  <c r="G351" i="3"/>
  <c r="I351" i="3"/>
  <c r="I347" i="3"/>
  <c r="G347" i="3"/>
  <c r="G343" i="3"/>
  <c r="I343" i="3"/>
  <c r="I339" i="3"/>
  <c r="G339" i="3"/>
  <c r="G335" i="3"/>
  <c r="I335" i="3"/>
  <c r="I331" i="3"/>
  <c r="G331" i="3"/>
  <c r="G327" i="3"/>
  <c r="I327" i="3"/>
  <c r="I323" i="3"/>
  <c r="G323" i="3"/>
  <c r="G319" i="3"/>
  <c r="I319" i="3"/>
  <c r="I314" i="3"/>
  <c r="G314" i="3"/>
  <c r="I310" i="3"/>
  <c r="G310" i="3"/>
  <c r="I306" i="3"/>
  <c r="G306" i="3"/>
  <c r="I302" i="3"/>
  <c r="G302" i="3"/>
  <c r="I298" i="3"/>
  <c r="G298" i="3"/>
  <c r="I294" i="3"/>
  <c r="G294" i="3"/>
  <c r="I290" i="3"/>
  <c r="G290" i="3"/>
  <c r="G286" i="3"/>
  <c r="I286" i="3"/>
  <c r="I282" i="3"/>
  <c r="G282" i="3"/>
  <c r="G278" i="3"/>
  <c r="I278" i="3"/>
  <c r="I274" i="3"/>
  <c r="G274" i="3"/>
  <c r="G270" i="3"/>
  <c r="I270" i="3"/>
  <c r="G266" i="3"/>
  <c r="I266" i="3"/>
  <c r="G262" i="3"/>
  <c r="I262" i="3"/>
  <c r="I258" i="3"/>
  <c r="G258" i="3"/>
  <c r="I254" i="3"/>
  <c r="G254" i="3"/>
  <c r="I250" i="3"/>
  <c r="G250" i="3"/>
  <c r="I246" i="3"/>
  <c r="G246" i="3"/>
  <c r="I242" i="3"/>
  <c r="G242" i="3"/>
  <c r="I238" i="3"/>
  <c r="G238" i="3"/>
  <c r="G234" i="3"/>
  <c r="I234" i="3"/>
  <c r="I230" i="3"/>
  <c r="G230" i="3"/>
  <c r="I226" i="3"/>
  <c r="G226" i="3"/>
  <c r="I222" i="3"/>
  <c r="G222" i="3"/>
  <c r="I218" i="3"/>
  <c r="G218" i="3"/>
  <c r="I214" i="3"/>
  <c r="G214" i="3"/>
  <c r="I210" i="3"/>
  <c r="G210" i="3"/>
  <c r="I206" i="3"/>
  <c r="G206" i="3"/>
  <c r="I202" i="3"/>
  <c r="G202" i="3"/>
  <c r="I198" i="3"/>
  <c r="G198" i="3"/>
  <c r="I194" i="3"/>
  <c r="G194" i="3"/>
  <c r="I190" i="3"/>
  <c r="G190" i="3"/>
  <c r="G186" i="3"/>
  <c r="I186" i="3"/>
  <c r="I182" i="3"/>
  <c r="G182" i="3"/>
  <c r="I178" i="3"/>
  <c r="G178" i="3"/>
  <c r="I315" i="3"/>
  <c r="G315" i="3"/>
  <c r="I311" i="3"/>
  <c r="G311" i="3"/>
  <c r="I307" i="3"/>
  <c r="G307" i="3"/>
  <c r="I303" i="3"/>
  <c r="G303" i="3"/>
  <c r="I299" i="3"/>
  <c r="G299" i="3"/>
  <c r="I295" i="3"/>
  <c r="G295" i="3"/>
  <c r="I291" i="3"/>
  <c r="G291" i="3"/>
  <c r="I287" i="3"/>
  <c r="G287" i="3"/>
  <c r="G283" i="3"/>
  <c r="I283" i="3"/>
  <c r="I279" i="3"/>
  <c r="G279" i="3"/>
  <c r="G275" i="3"/>
  <c r="I275" i="3"/>
  <c r="I271" i="3"/>
  <c r="G271" i="3"/>
  <c r="I267" i="3"/>
  <c r="G267" i="3"/>
  <c r="I263" i="3"/>
  <c r="G263" i="3"/>
  <c r="I257" i="3"/>
  <c r="G257" i="3"/>
  <c r="I253" i="3"/>
  <c r="G253" i="3"/>
  <c r="I249" i="3"/>
  <c r="G249" i="3"/>
  <c r="I245" i="3"/>
  <c r="G245" i="3"/>
  <c r="I241" i="3"/>
  <c r="G241" i="3"/>
  <c r="I237" i="3"/>
  <c r="G237" i="3"/>
  <c r="I233" i="3"/>
  <c r="G233" i="3"/>
  <c r="G229" i="3"/>
  <c r="I229" i="3"/>
  <c r="G225" i="3"/>
  <c r="I225" i="3"/>
  <c r="G221" i="3"/>
  <c r="I221" i="3"/>
  <c r="G217" i="3"/>
  <c r="I217" i="3"/>
  <c r="G213" i="3"/>
  <c r="I213" i="3"/>
  <c r="G209" i="3"/>
  <c r="I209" i="3"/>
  <c r="G205" i="3"/>
  <c r="I205" i="3"/>
  <c r="G201" i="3"/>
  <c r="I201" i="3"/>
  <c r="G197" i="3"/>
  <c r="I197" i="3"/>
  <c r="G193" i="3"/>
  <c r="I193" i="3"/>
  <c r="I189" i="3"/>
  <c r="G189" i="3"/>
  <c r="G185" i="3"/>
  <c r="I185" i="3"/>
  <c r="I181" i="3"/>
  <c r="G181" i="3"/>
  <c r="I177" i="3"/>
  <c r="G177" i="3"/>
  <c r="G173" i="3"/>
  <c r="I173" i="3"/>
  <c r="G169" i="3"/>
  <c r="I169" i="3"/>
  <c r="G165" i="3"/>
  <c r="I165" i="3"/>
  <c r="G161" i="3"/>
  <c r="I161" i="3"/>
  <c r="G157" i="3"/>
  <c r="I157" i="3"/>
  <c r="G153" i="3"/>
  <c r="I153" i="3"/>
  <c r="I149" i="3"/>
  <c r="G149" i="3"/>
  <c r="G145" i="3"/>
  <c r="I145" i="3"/>
  <c r="I141" i="3"/>
  <c r="G141" i="3"/>
  <c r="G137" i="3"/>
  <c r="I137" i="3"/>
  <c r="G133" i="3"/>
  <c r="I133" i="3"/>
  <c r="G129" i="3"/>
  <c r="I129" i="3"/>
  <c r="G125" i="3"/>
  <c r="I125" i="3"/>
  <c r="G121" i="3"/>
  <c r="I121" i="3"/>
  <c r="G117" i="3"/>
  <c r="I117" i="3"/>
  <c r="G113" i="3"/>
  <c r="I113" i="3"/>
  <c r="G109" i="3"/>
  <c r="I109" i="3"/>
  <c r="G105" i="3"/>
  <c r="I105" i="3"/>
  <c r="I101" i="3"/>
  <c r="G101" i="3"/>
  <c r="G97" i="3"/>
  <c r="I97" i="3"/>
  <c r="I93" i="3"/>
  <c r="G93" i="3"/>
  <c r="G89" i="3"/>
  <c r="I89" i="3"/>
  <c r="I85" i="3"/>
  <c r="G85" i="3"/>
  <c r="G81" i="3"/>
  <c r="I81" i="3"/>
  <c r="G77" i="3"/>
  <c r="I77" i="3"/>
  <c r="G73" i="3"/>
  <c r="I73" i="3"/>
  <c r="G69" i="3"/>
  <c r="I69" i="3"/>
  <c r="G65" i="3"/>
  <c r="I65" i="3"/>
  <c r="G61" i="3"/>
  <c r="I61" i="3"/>
  <c r="G57" i="3"/>
  <c r="I57" i="3"/>
  <c r="G53" i="3"/>
  <c r="I53" i="3"/>
  <c r="I49" i="3"/>
  <c r="G49" i="3"/>
  <c r="I45" i="3"/>
  <c r="G45" i="3"/>
  <c r="I174" i="3"/>
  <c r="G174" i="3"/>
  <c r="I170" i="3"/>
  <c r="G170" i="3"/>
  <c r="I166" i="3"/>
  <c r="G166" i="3"/>
  <c r="I162" i="3"/>
  <c r="G162" i="3"/>
  <c r="I158" i="3"/>
  <c r="G158" i="3"/>
  <c r="I154" i="3"/>
  <c r="G154" i="3"/>
  <c r="G150" i="3"/>
  <c r="I150" i="3"/>
  <c r="I146" i="3"/>
  <c r="G146" i="3"/>
  <c r="G142" i="3"/>
  <c r="I142" i="3"/>
  <c r="I138" i="3"/>
  <c r="G138" i="3"/>
  <c r="I134" i="3"/>
  <c r="G134" i="3"/>
  <c r="I130" i="3"/>
  <c r="G130" i="3"/>
  <c r="I126" i="3"/>
  <c r="G126" i="3"/>
  <c r="I122" i="3"/>
  <c r="G122" i="3"/>
  <c r="I118" i="3"/>
  <c r="G118" i="3"/>
  <c r="I114" i="3"/>
  <c r="G114" i="3"/>
  <c r="I110" i="3"/>
  <c r="G110" i="3"/>
  <c r="I106" i="3"/>
  <c r="G106" i="3"/>
  <c r="G102" i="3"/>
  <c r="I102" i="3"/>
  <c r="I98" i="3"/>
  <c r="G98" i="3"/>
  <c r="G94" i="3"/>
  <c r="I94" i="3"/>
  <c r="I90" i="3"/>
  <c r="G90" i="3"/>
  <c r="G86" i="3"/>
  <c r="I86" i="3"/>
  <c r="I82" i="3"/>
  <c r="G82" i="3"/>
  <c r="I78" i="3"/>
  <c r="G78" i="3"/>
  <c r="I74" i="3"/>
  <c r="G74" i="3"/>
  <c r="I70" i="3"/>
  <c r="G70" i="3"/>
  <c r="I66" i="3"/>
  <c r="G66" i="3"/>
  <c r="I62" i="3"/>
  <c r="G62" i="3"/>
  <c r="I58" i="3"/>
  <c r="G58" i="3"/>
  <c r="I54" i="3"/>
  <c r="G54" i="3"/>
  <c r="I50" i="3"/>
  <c r="G50" i="3"/>
  <c r="I46" i="3"/>
  <c r="G46" i="3"/>
  <c r="Q12" i="3"/>
  <c r="Q17" i="3"/>
  <c r="I505" i="3"/>
  <c r="G505" i="3"/>
  <c r="G14" i="3"/>
  <c r="R14" i="3" s="1"/>
  <c r="I14" i="3"/>
  <c r="Q14" i="3"/>
  <c r="H15" i="3"/>
  <c r="I15" i="3" s="1"/>
  <c r="I18" i="3"/>
  <c r="G18" i="3"/>
  <c r="R18" i="3" s="1"/>
  <c r="Q18" i="3"/>
  <c r="H19" i="3"/>
  <c r="G19" i="3" s="1"/>
  <c r="R19" i="3" s="1"/>
  <c r="I504" i="3"/>
  <c r="G504" i="3"/>
  <c r="G497" i="3"/>
  <c r="I497" i="3"/>
  <c r="G489" i="3"/>
  <c r="I489" i="3"/>
  <c r="G498" i="3"/>
  <c r="I498" i="3"/>
  <c r="G490" i="3"/>
  <c r="I490" i="3"/>
  <c r="G559" i="3"/>
  <c r="I559" i="3"/>
  <c r="I24" i="3"/>
  <c r="G24" i="3"/>
  <c r="I28" i="3"/>
  <c r="G28" i="3"/>
  <c r="I32" i="3"/>
  <c r="G32" i="3"/>
  <c r="G36" i="3"/>
  <c r="I36" i="3"/>
  <c r="I40" i="3"/>
  <c r="G40" i="3"/>
  <c r="Q15" i="3"/>
  <c r="Q19" i="3"/>
  <c r="I558" i="3"/>
  <c r="G558" i="3"/>
  <c r="I499" i="3"/>
  <c r="G499" i="3"/>
  <c r="G495" i="3"/>
  <c r="I495" i="3"/>
  <c r="I491" i="3"/>
  <c r="G491" i="3"/>
  <c r="I500" i="3"/>
  <c r="G500" i="3"/>
  <c r="I496" i="3"/>
  <c r="G496" i="3"/>
  <c r="I492" i="3"/>
  <c r="G492" i="3"/>
  <c r="G488" i="3"/>
  <c r="I488" i="3"/>
  <c r="I484" i="3"/>
  <c r="G484" i="3"/>
  <c r="G480" i="3"/>
  <c r="I480" i="3"/>
  <c r="I476" i="3"/>
  <c r="G476" i="3"/>
  <c r="G472" i="3"/>
  <c r="I472" i="3"/>
  <c r="I468" i="3"/>
  <c r="G468" i="3"/>
  <c r="G464" i="3"/>
  <c r="I464" i="3"/>
  <c r="I460" i="3"/>
  <c r="G460" i="3"/>
  <c r="G456" i="3"/>
  <c r="I456" i="3"/>
  <c r="G452" i="3"/>
  <c r="I452" i="3"/>
  <c r="G487" i="3"/>
  <c r="I487" i="3"/>
  <c r="I483" i="3"/>
  <c r="G483" i="3"/>
  <c r="G479" i="3"/>
  <c r="I479" i="3"/>
  <c r="I475" i="3"/>
  <c r="G475" i="3"/>
  <c r="G471" i="3"/>
  <c r="I471" i="3"/>
  <c r="I467" i="3"/>
  <c r="G467" i="3"/>
  <c r="G463" i="3"/>
  <c r="I463" i="3"/>
  <c r="I459" i="3"/>
  <c r="G459" i="3"/>
  <c r="G455" i="3"/>
  <c r="I455" i="3"/>
  <c r="G448" i="3"/>
  <c r="I448" i="3"/>
  <c r="I444" i="3"/>
  <c r="G444" i="3"/>
  <c r="G440" i="3"/>
  <c r="I440" i="3"/>
  <c r="I436" i="3"/>
  <c r="G436" i="3"/>
  <c r="G432" i="3"/>
  <c r="I432" i="3"/>
  <c r="I428" i="3"/>
  <c r="G428" i="3"/>
  <c r="G424" i="3"/>
  <c r="I424" i="3"/>
  <c r="I420" i="3"/>
  <c r="G420" i="3"/>
  <c r="G416" i="3"/>
  <c r="I416" i="3"/>
  <c r="I412" i="3"/>
  <c r="G412" i="3"/>
  <c r="G408" i="3"/>
  <c r="I408" i="3"/>
  <c r="I404" i="3"/>
  <c r="G404" i="3"/>
  <c r="G400" i="3"/>
  <c r="I400" i="3"/>
  <c r="G396" i="3"/>
  <c r="I396" i="3"/>
  <c r="G392" i="3"/>
  <c r="I392" i="3"/>
  <c r="G388" i="3"/>
  <c r="I388" i="3"/>
  <c r="I451" i="3"/>
  <c r="G451" i="3"/>
  <c r="G447" i="3"/>
  <c r="I447" i="3"/>
  <c r="I443" i="3"/>
  <c r="G443" i="3"/>
  <c r="G439" i="3"/>
  <c r="I439" i="3"/>
  <c r="I435" i="3"/>
  <c r="G435" i="3"/>
  <c r="G431" i="3"/>
  <c r="I431" i="3"/>
  <c r="I427" i="3"/>
  <c r="G427" i="3"/>
  <c r="G423" i="3"/>
  <c r="I423" i="3"/>
  <c r="I419" i="3"/>
  <c r="G419" i="3"/>
  <c r="G415" i="3"/>
  <c r="I415" i="3"/>
  <c r="I411" i="3"/>
  <c r="G411" i="3"/>
  <c r="G407" i="3"/>
  <c r="I407" i="3"/>
  <c r="I403" i="3"/>
  <c r="G403" i="3"/>
  <c r="G399" i="3"/>
  <c r="I399" i="3"/>
  <c r="I395" i="3"/>
  <c r="G395" i="3"/>
  <c r="I391" i="3"/>
  <c r="G391" i="3"/>
  <c r="I387" i="3"/>
  <c r="G387" i="3"/>
  <c r="G382" i="3"/>
  <c r="I382" i="3"/>
  <c r="I378" i="3"/>
  <c r="G378" i="3"/>
  <c r="I374" i="3"/>
  <c r="G374" i="3"/>
  <c r="I370" i="3"/>
  <c r="G370" i="3"/>
  <c r="I366" i="3"/>
  <c r="G366" i="3"/>
  <c r="I362" i="3"/>
  <c r="G362" i="3"/>
  <c r="I358" i="3"/>
  <c r="G358" i="3"/>
  <c r="I354" i="3"/>
  <c r="G354" i="3"/>
  <c r="I350" i="3"/>
  <c r="G350" i="3"/>
  <c r="I346" i="3"/>
  <c r="G346" i="3"/>
  <c r="I342" i="3"/>
  <c r="G342" i="3"/>
  <c r="I338" i="3"/>
  <c r="G338" i="3"/>
  <c r="I334" i="3"/>
  <c r="G334" i="3"/>
  <c r="I330" i="3"/>
  <c r="G330" i="3"/>
  <c r="I326" i="3"/>
  <c r="G326" i="3"/>
  <c r="I322" i="3"/>
  <c r="G322" i="3"/>
  <c r="I318" i="3"/>
  <c r="G318" i="3"/>
  <c r="I381" i="3"/>
  <c r="G381" i="3"/>
  <c r="G377" i="3"/>
  <c r="I377" i="3"/>
  <c r="I373" i="3"/>
  <c r="G373" i="3"/>
  <c r="G369" i="3"/>
  <c r="I369" i="3"/>
  <c r="I365" i="3"/>
  <c r="G365" i="3"/>
  <c r="G361" i="3"/>
  <c r="I361" i="3"/>
  <c r="I357" i="3"/>
  <c r="G357" i="3"/>
  <c r="G353" i="3"/>
  <c r="I353" i="3"/>
  <c r="I349" i="3"/>
  <c r="G349" i="3"/>
  <c r="G345" i="3"/>
  <c r="I345" i="3"/>
  <c r="I341" i="3"/>
  <c r="G341" i="3"/>
  <c r="G337" i="3"/>
  <c r="I337" i="3"/>
  <c r="I333" i="3"/>
  <c r="G333" i="3"/>
  <c r="G329" i="3"/>
  <c r="I329" i="3"/>
  <c r="I325" i="3"/>
  <c r="G325" i="3"/>
  <c r="G321" i="3"/>
  <c r="I321" i="3"/>
  <c r="I316" i="3"/>
  <c r="G316" i="3"/>
  <c r="I312" i="3"/>
  <c r="G312" i="3"/>
  <c r="I308" i="3"/>
  <c r="G308" i="3"/>
  <c r="I304" i="3"/>
  <c r="G304" i="3"/>
  <c r="I300" i="3"/>
  <c r="G300" i="3"/>
  <c r="I296" i="3"/>
  <c r="G296" i="3"/>
  <c r="I292" i="3"/>
  <c r="G292" i="3"/>
  <c r="I288" i="3"/>
  <c r="G288" i="3"/>
  <c r="I284" i="3"/>
  <c r="G284" i="3"/>
  <c r="I280" i="3"/>
  <c r="G280" i="3"/>
  <c r="I276" i="3"/>
  <c r="G276" i="3"/>
  <c r="I272" i="3"/>
  <c r="G272" i="3"/>
  <c r="I268" i="3"/>
  <c r="G268" i="3"/>
  <c r="I264" i="3"/>
  <c r="G264" i="3"/>
  <c r="I256" i="3"/>
  <c r="G256" i="3"/>
  <c r="I252" i="3"/>
  <c r="G252" i="3"/>
  <c r="I248" i="3"/>
  <c r="G248" i="3"/>
  <c r="I244" i="3"/>
  <c r="G244" i="3"/>
  <c r="I240" i="3"/>
  <c r="G240" i="3"/>
  <c r="I236" i="3"/>
  <c r="G236" i="3"/>
  <c r="I232" i="3"/>
  <c r="G232" i="3"/>
  <c r="I228" i="3"/>
  <c r="G228" i="3"/>
  <c r="I224" i="3"/>
  <c r="G224" i="3"/>
  <c r="I220" i="3"/>
  <c r="G220" i="3"/>
  <c r="I216" i="3"/>
  <c r="G216" i="3"/>
  <c r="I212" i="3"/>
  <c r="G212" i="3"/>
  <c r="I208" i="3"/>
  <c r="G208" i="3"/>
  <c r="I204" i="3"/>
  <c r="G204" i="3"/>
  <c r="I200" i="3"/>
  <c r="G200" i="3"/>
  <c r="I196" i="3"/>
  <c r="G196" i="3"/>
  <c r="I192" i="3"/>
  <c r="G192" i="3"/>
  <c r="I188" i="3"/>
  <c r="G188" i="3"/>
  <c r="I184" i="3"/>
  <c r="G184" i="3"/>
  <c r="I180" i="3"/>
  <c r="G180" i="3"/>
  <c r="G317" i="3"/>
  <c r="I317" i="3"/>
  <c r="G313" i="3"/>
  <c r="I313" i="3"/>
  <c r="G309" i="3"/>
  <c r="I309" i="3"/>
  <c r="G305" i="3"/>
  <c r="I305" i="3"/>
  <c r="G301" i="3"/>
  <c r="I301" i="3"/>
  <c r="G297" i="3"/>
  <c r="I297" i="3"/>
  <c r="G293" i="3"/>
  <c r="I293" i="3"/>
  <c r="G289" i="3"/>
  <c r="I289" i="3"/>
  <c r="G285" i="3"/>
  <c r="I285" i="3"/>
  <c r="I281" i="3"/>
  <c r="G281" i="3"/>
  <c r="G277" i="3"/>
  <c r="I277" i="3"/>
  <c r="I273" i="3"/>
  <c r="G273" i="3"/>
  <c r="I269" i="3"/>
  <c r="G269" i="3"/>
  <c r="I265" i="3"/>
  <c r="G265" i="3"/>
  <c r="I261" i="3"/>
  <c r="G261" i="3"/>
  <c r="G259" i="3"/>
  <c r="I259" i="3"/>
  <c r="G255" i="3"/>
  <c r="I255" i="3"/>
  <c r="G251" i="3"/>
  <c r="I251" i="3"/>
  <c r="G247" i="3"/>
  <c r="I247" i="3"/>
  <c r="G243" i="3"/>
  <c r="I243" i="3"/>
  <c r="G239" i="3"/>
  <c r="I239" i="3"/>
  <c r="G235" i="3"/>
  <c r="I235" i="3"/>
  <c r="I231" i="3"/>
  <c r="G231" i="3"/>
  <c r="I227" i="3"/>
  <c r="G227" i="3"/>
  <c r="I223" i="3"/>
  <c r="G223" i="3"/>
  <c r="I219" i="3"/>
  <c r="G219" i="3"/>
  <c r="I215" i="3"/>
  <c r="G215" i="3"/>
  <c r="I211" i="3"/>
  <c r="G211" i="3"/>
  <c r="I207" i="3"/>
  <c r="G207" i="3"/>
  <c r="I203" i="3"/>
  <c r="G203" i="3"/>
  <c r="I199" i="3"/>
  <c r="G199" i="3"/>
  <c r="I195" i="3"/>
  <c r="G195" i="3"/>
  <c r="I191" i="3"/>
  <c r="G191" i="3"/>
  <c r="I187" i="3"/>
  <c r="G187" i="3"/>
  <c r="G183" i="3"/>
  <c r="I183" i="3"/>
  <c r="I179" i="3"/>
  <c r="G179" i="3"/>
  <c r="I175" i="3"/>
  <c r="G175" i="3"/>
  <c r="I171" i="3"/>
  <c r="G171" i="3"/>
  <c r="I167" i="3"/>
  <c r="G167" i="3"/>
  <c r="I163" i="3"/>
  <c r="G163" i="3"/>
  <c r="I159" i="3"/>
  <c r="G159" i="3"/>
  <c r="I155" i="3"/>
  <c r="G155" i="3"/>
  <c r="I151" i="3"/>
  <c r="G151" i="3"/>
  <c r="I147" i="3"/>
  <c r="G147" i="3"/>
  <c r="I143" i="3"/>
  <c r="G143" i="3"/>
  <c r="I139" i="3"/>
  <c r="G139" i="3"/>
  <c r="I135" i="3"/>
  <c r="G135" i="3"/>
  <c r="I131" i="3"/>
  <c r="G131" i="3"/>
  <c r="I127" i="3"/>
  <c r="G127" i="3"/>
  <c r="I123" i="3"/>
  <c r="G123" i="3"/>
  <c r="I119" i="3"/>
  <c r="G119" i="3"/>
  <c r="I115" i="3"/>
  <c r="G115" i="3"/>
  <c r="I111" i="3"/>
  <c r="G111" i="3"/>
  <c r="I107" i="3"/>
  <c r="G107" i="3"/>
  <c r="I103" i="3"/>
  <c r="G103" i="3"/>
  <c r="I99" i="3"/>
  <c r="G99" i="3"/>
  <c r="I95" i="3"/>
  <c r="G95" i="3"/>
  <c r="I91" i="3"/>
  <c r="G91" i="3"/>
  <c r="I87" i="3"/>
  <c r="G87" i="3"/>
  <c r="I83" i="3"/>
  <c r="G83" i="3"/>
  <c r="I79" i="3"/>
  <c r="G79" i="3"/>
  <c r="I75" i="3"/>
  <c r="G75" i="3"/>
  <c r="I71" i="3"/>
  <c r="G71" i="3"/>
  <c r="I67" i="3"/>
  <c r="G67" i="3"/>
  <c r="I63" i="3"/>
  <c r="G63" i="3"/>
  <c r="I59" i="3"/>
  <c r="G59" i="3"/>
  <c r="I55" i="3"/>
  <c r="G55" i="3"/>
  <c r="I51" i="3"/>
  <c r="G51" i="3"/>
  <c r="I47" i="3"/>
  <c r="G47" i="3"/>
  <c r="I176" i="3"/>
  <c r="G176" i="3"/>
  <c r="I172" i="3"/>
  <c r="G172" i="3"/>
  <c r="I168" i="3"/>
  <c r="G168" i="3"/>
  <c r="I164" i="3"/>
  <c r="G164" i="3"/>
  <c r="I160" i="3"/>
  <c r="G160" i="3"/>
  <c r="I156" i="3"/>
  <c r="G156" i="3"/>
  <c r="G152" i="3"/>
  <c r="I152" i="3"/>
  <c r="I148" i="3"/>
  <c r="G148" i="3"/>
  <c r="G144" i="3"/>
  <c r="I144" i="3"/>
  <c r="I140" i="3"/>
  <c r="G140" i="3"/>
  <c r="I136" i="3"/>
  <c r="G136" i="3"/>
  <c r="I132" i="3"/>
  <c r="G132" i="3"/>
  <c r="I128" i="3"/>
  <c r="G128" i="3"/>
  <c r="I124" i="3"/>
  <c r="G124" i="3"/>
  <c r="I120" i="3"/>
  <c r="G120" i="3"/>
  <c r="I116" i="3"/>
  <c r="G116" i="3"/>
  <c r="I112" i="3"/>
  <c r="G112" i="3"/>
  <c r="I108" i="3"/>
  <c r="G108" i="3"/>
  <c r="I104" i="3"/>
  <c r="G104" i="3"/>
  <c r="I100" i="3"/>
  <c r="G100" i="3"/>
  <c r="G96" i="3"/>
  <c r="I96" i="3"/>
  <c r="I92" i="3"/>
  <c r="G92" i="3"/>
  <c r="G88" i="3"/>
  <c r="I88" i="3"/>
  <c r="I84" i="3"/>
  <c r="G84" i="3"/>
  <c r="I80" i="3"/>
  <c r="G80" i="3"/>
  <c r="I76" i="3"/>
  <c r="G76" i="3"/>
  <c r="I72" i="3"/>
  <c r="G72" i="3"/>
  <c r="I68" i="3"/>
  <c r="G68" i="3"/>
  <c r="I64" i="3"/>
  <c r="G64" i="3"/>
  <c r="I60" i="3"/>
  <c r="G60" i="3"/>
  <c r="I56" i="3"/>
  <c r="G56" i="3"/>
  <c r="G52" i="3"/>
  <c r="I52" i="3"/>
  <c r="I48" i="3"/>
  <c r="G48" i="3"/>
  <c r="I44" i="3"/>
  <c r="G44" i="3"/>
  <c r="I22" i="3"/>
  <c r="G22" i="3"/>
  <c r="I26" i="3"/>
  <c r="G26" i="3"/>
  <c r="I30" i="3"/>
  <c r="G30" i="3"/>
  <c r="G34" i="3"/>
  <c r="I34" i="3"/>
  <c r="I38" i="3"/>
  <c r="G38" i="3"/>
  <c r="G42" i="3"/>
  <c r="I42" i="3"/>
  <c r="H12" i="3"/>
  <c r="I12" i="3" s="1"/>
  <c r="I16" i="3"/>
  <c r="G16" i="3"/>
  <c r="R16" i="3" s="1"/>
  <c r="Q16" i="3"/>
  <c r="H17" i="3"/>
  <c r="G17" i="3" s="1"/>
  <c r="R17" i="3" s="1"/>
  <c r="I20" i="3"/>
  <c r="G20" i="3"/>
  <c r="R20" i="3" s="1"/>
  <c r="Q20" i="3"/>
  <c r="I23" i="3"/>
  <c r="G23" i="3"/>
  <c r="G25" i="3"/>
  <c r="I25" i="3"/>
  <c r="I27" i="3"/>
  <c r="G27" i="3"/>
  <c r="G29" i="3"/>
  <c r="I29" i="3"/>
  <c r="I31" i="3"/>
  <c r="G31" i="3"/>
  <c r="I33" i="3"/>
  <c r="G33" i="3"/>
  <c r="G35" i="3"/>
  <c r="I35" i="3"/>
  <c r="G37" i="3"/>
  <c r="I37" i="3"/>
  <c r="I39" i="3"/>
  <c r="G39" i="3"/>
  <c r="I41" i="3"/>
  <c r="G41" i="3"/>
  <c r="G43" i="3"/>
  <c r="I43" i="3"/>
  <c r="H22" i="1"/>
  <c r="J23" i="1"/>
  <c r="K23" i="1"/>
  <c r="L23" i="1"/>
  <c r="M23" i="1"/>
  <c r="N23" i="1"/>
  <c r="N24" i="1"/>
  <c r="J24" i="1"/>
  <c r="K24" i="1"/>
  <c r="L24" i="1"/>
  <c r="P24" i="1"/>
  <c r="J25" i="1"/>
  <c r="K25" i="1"/>
  <c r="L25" i="1"/>
  <c r="M25" i="1"/>
  <c r="N25" i="1"/>
  <c r="N26" i="1"/>
  <c r="J26" i="1"/>
  <c r="K26" i="1"/>
  <c r="L26" i="1"/>
  <c r="M26" i="1"/>
  <c r="K27" i="1"/>
  <c r="M27" i="1"/>
  <c r="N28" i="1"/>
  <c r="P28" i="1"/>
  <c r="J28" i="1"/>
  <c r="K28" i="1"/>
  <c r="L28" i="1"/>
  <c r="M28" i="1"/>
  <c r="L29" i="1"/>
  <c r="N29" i="1"/>
  <c r="J29" i="1"/>
  <c r="N30" i="1"/>
  <c r="J30" i="1"/>
  <c r="K30" i="1"/>
  <c r="L30" i="1"/>
  <c r="M30" i="1"/>
  <c r="J31" i="1"/>
  <c r="J32" i="1"/>
  <c r="K32" i="1"/>
  <c r="L32" i="1"/>
  <c r="M32" i="1"/>
  <c r="N32" i="1"/>
  <c r="P32" i="1"/>
  <c r="J33" i="1"/>
  <c r="K33" i="1"/>
  <c r="L33" i="1"/>
  <c r="M33" i="1"/>
  <c r="N33" i="1"/>
  <c r="P33" i="1"/>
  <c r="N34" i="1"/>
  <c r="P34" i="1"/>
  <c r="J34" i="1"/>
  <c r="K34" i="1"/>
  <c r="L34" i="1"/>
  <c r="L35" i="1"/>
  <c r="N35" i="1"/>
  <c r="P35" i="1"/>
  <c r="J35" i="1"/>
  <c r="M35" i="1"/>
  <c r="L36" i="1"/>
  <c r="L37" i="1"/>
  <c r="M37" i="1"/>
  <c r="N37" i="1"/>
  <c r="P37" i="1"/>
  <c r="J37" i="1"/>
  <c r="K37" i="1"/>
  <c r="L38" i="1"/>
  <c r="N38" i="1"/>
  <c r="J38" i="1"/>
  <c r="L39" i="1"/>
  <c r="M39" i="1"/>
  <c r="N39" i="1"/>
  <c r="P39" i="1"/>
  <c r="J39" i="1"/>
  <c r="K39" i="1"/>
  <c r="K40" i="1"/>
  <c r="M40" i="1"/>
  <c r="P40" i="1"/>
  <c r="L41" i="1"/>
  <c r="M41" i="1"/>
  <c r="N41" i="1"/>
  <c r="P41" i="1"/>
  <c r="J41" i="1"/>
  <c r="K41" i="1"/>
  <c r="L42" i="1"/>
  <c r="N42" i="1"/>
  <c r="J42" i="1"/>
  <c r="L43" i="1"/>
  <c r="N43" i="1"/>
  <c r="P43" i="1"/>
  <c r="J43" i="1"/>
  <c r="M43" i="1"/>
  <c r="L44" i="1"/>
  <c r="N44" i="1"/>
  <c r="J44" i="1"/>
  <c r="L45" i="1"/>
  <c r="N45" i="1"/>
  <c r="P45" i="1"/>
  <c r="J45" i="1"/>
  <c r="M45" i="1"/>
  <c r="L47" i="1"/>
  <c r="M47" i="1"/>
  <c r="N47" i="1"/>
  <c r="P47" i="1"/>
  <c r="J47" i="1"/>
  <c r="K47" i="1"/>
  <c r="L48" i="1"/>
  <c r="N48" i="1"/>
  <c r="J48" i="1"/>
  <c r="J49" i="1"/>
  <c r="K49" i="1"/>
  <c r="L49" i="1"/>
  <c r="M49" i="1"/>
  <c r="N49" i="1"/>
  <c r="J51" i="1"/>
  <c r="K51" i="1"/>
  <c r="L51" i="1"/>
  <c r="M51" i="1"/>
  <c r="N51" i="1"/>
  <c r="P51" i="1"/>
  <c r="L52" i="1"/>
  <c r="N52" i="1"/>
  <c r="J52" i="1"/>
  <c r="J53" i="1"/>
  <c r="L53" i="1"/>
  <c r="M53" i="1"/>
  <c r="N53" i="1"/>
  <c r="P53" i="1"/>
  <c r="L54" i="1"/>
  <c r="N54" i="1"/>
  <c r="J54" i="1"/>
  <c r="L55" i="1"/>
  <c r="N55" i="1"/>
  <c r="P55" i="1"/>
  <c r="J55" i="1"/>
  <c r="M55" i="1"/>
  <c r="K56" i="1"/>
  <c r="K57" i="1"/>
  <c r="L57" i="1"/>
  <c r="N57" i="1"/>
  <c r="P57" i="1"/>
  <c r="L58" i="1"/>
  <c r="J58" i="1"/>
  <c r="J59" i="1"/>
  <c r="K59" i="1"/>
  <c r="L59" i="1"/>
  <c r="M59" i="1"/>
  <c r="N59" i="1"/>
  <c r="P59" i="1"/>
  <c r="L60" i="1"/>
  <c r="N60" i="1"/>
  <c r="J60" i="1"/>
  <c r="J61" i="1"/>
  <c r="K61" i="1"/>
  <c r="L61" i="1"/>
  <c r="M61" i="1"/>
  <c r="N61" i="1"/>
  <c r="P61" i="1"/>
  <c r="J63" i="1"/>
  <c r="K63" i="1"/>
  <c r="L63" i="1"/>
  <c r="M63" i="1"/>
  <c r="N63" i="1"/>
  <c r="J65" i="1"/>
  <c r="K65" i="1"/>
  <c r="L65" i="1"/>
  <c r="M65" i="1"/>
  <c r="N65" i="1"/>
  <c r="P65" i="1"/>
  <c r="L66" i="1"/>
  <c r="N66" i="1"/>
  <c r="J66" i="1"/>
  <c r="J67" i="1"/>
  <c r="K67" i="1"/>
  <c r="L67" i="1"/>
  <c r="M67" i="1"/>
  <c r="N67" i="1"/>
  <c r="P67" i="1"/>
  <c r="J69" i="1"/>
  <c r="K69" i="1"/>
  <c r="L69" i="1"/>
  <c r="M69" i="1"/>
  <c r="N69" i="1"/>
  <c r="P69" i="1"/>
  <c r="N70" i="1"/>
  <c r="J71" i="1"/>
  <c r="K71" i="1"/>
  <c r="L71" i="1"/>
  <c r="M71" i="1"/>
  <c r="N71" i="1"/>
  <c r="P71" i="1"/>
  <c r="L72" i="1"/>
  <c r="N72" i="1"/>
  <c r="J72" i="1"/>
  <c r="J73" i="1"/>
  <c r="K73" i="1"/>
  <c r="L73" i="1"/>
  <c r="M73" i="1"/>
  <c r="N73" i="1"/>
  <c r="P73" i="1"/>
  <c r="L74" i="1"/>
  <c r="N74" i="1"/>
  <c r="J74" i="1"/>
  <c r="J75" i="1"/>
  <c r="K75" i="1"/>
  <c r="L75" i="1"/>
  <c r="M75" i="1"/>
  <c r="N75" i="1"/>
  <c r="P75" i="1"/>
  <c r="N76" i="1"/>
  <c r="J77" i="1"/>
  <c r="K77" i="1"/>
  <c r="L77" i="1"/>
  <c r="M77" i="1"/>
  <c r="N77" i="1"/>
  <c r="P77" i="1"/>
  <c r="L78" i="1"/>
  <c r="N78" i="1"/>
  <c r="J78" i="1"/>
  <c r="J79" i="1"/>
  <c r="K79" i="1"/>
  <c r="L79" i="1"/>
  <c r="M79" i="1"/>
  <c r="N79" i="1"/>
  <c r="P79" i="1"/>
  <c r="L80" i="1"/>
  <c r="N80" i="1"/>
  <c r="J80" i="1"/>
  <c r="J81" i="1"/>
  <c r="K81" i="1"/>
  <c r="L81" i="1"/>
  <c r="M81" i="1"/>
  <c r="N81" i="1"/>
  <c r="P81" i="1"/>
  <c r="J83" i="1"/>
  <c r="L83" i="1"/>
  <c r="M83" i="1"/>
  <c r="N83" i="1"/>
  <c r="M84" i="1"/>
  <c r="P84" i="1"/>
  <c r="J85" i="1"/>
  <c r="K85" i="1"/>
  <c r="L85" i="1"/>
  <c r="M85" i="1"/>
  <c r="N85" i="1"/>
  <c r="P85" i="1"/>
  <c r="L86" i="1"/>
  <c r="N86" i="1"/>
  <c r="J86" i="1"/>
  <c r="J87" i="1"/>
  <c r="K87" i="1"/>
  <c r="L87" i="1"/>
  <c r="M87" i="1"/>
  <c r="N87" i="1"/>
  <c r="P87" i="1"/>
  <c r="L88" i="1"/>
  <c r="N88" i="1"/>
  <c r="J88" i="1"/>
  <c r="J89" i="1"/>
  <c r="K89" i="1"/>
  <c r="L89" i="1"/>
  <c r="M89" i="1"/>
  <c r="N89" i="1"/>
  <c r="J91" i="1"/>
  <c r="K91" i="1"/>
  <c r="L91" i="1"/>
  <c r="M91" i="1"/>
  <c r="N91" i="1"/>
  <c r="P91" i="1"/>
  <c r="N92" i="1"/>
  <c r="J93" i="1"/>
  <c r="K93" i="1"/>
  <c r="L93" i="1"/>
  <c r="M93" i="1"/>
  <c r="N93" i="1"/>
  <c r="P93" i="1"/>
  <c r="K94" i="1"/>
  <c r="L95" i="1"/>
  <c r="N95" i="1"/>
  <c r="J95" i="1"/>
  <c r="J96" i="1"/>
  <c r="K96" i="1"/>
  <c r="L96" i="1"/>
  <c r="M96" i="1"/>
  <c r="N96" i="1"/>
  <c r="P96" i="1"/>
  <c r="L97" i="1"/>
  <c r="N97" i="1"/>
  <c r="J97" i="1"/>
  <c r="J98" i="1"/>
  <c r="K98" i="1"/>
  <c r="L98" i="1"/>
  <c r="M98" i="1"/>
  <c r="N98" i="1"/>
  <c r="P98" i="1"/>
  <c r="J100" i="1"/>
  <c r="K100" i="1"/>
  <c r="L100" i="1"/>
  <c r="M100" i="1"/>
  <c r="N100" i="1"/>
  <c r="P100" i="1"/>
  <c r="L101" i="1"/>
  <c r="N101" i="1"/>
  <c r="J101" i="1"/>
  <c r="J102" i="1"/>
  <c r="K102" i="1"/>
  <c r="L102" i="1"/>
  <c r="N102" i="1"/>
  <c r="P102" i="1"/>
  <c r="L103" i="1"/>
  <c r="N103" i="1"/>
  <c r="P103" i="1"/>
  <c r="J103" i="1"/>
  <c r="J104" i="1"/>
  <c r="K104" i="1"/>
  <c r="L104" i="1"/>
  <c r="N104" i="1"/>
  <c r="P104" i="1"/>
  <c r="J106" i="1"/>
  <c r="K106" i="1"/>
  <c r="L106" i="1"/>
  <c r="M106" i="1"/>
  <c r="N106" i="1"/>
  <c r="P106" i="1"/>
  <c r="L107" i="1"/>
  <c r="J108" i="1"/>
  <c r="K108" i="1"/>
  <c r="L108" i="1"/>
  <c r="M108" i="1"/>
  <c r="N108" i="1"/>
  <c r="P108" i="1"/>
  <c r="L109" i="1"/>
  <c r="N109" i="1"/>
  <c r="J109" i="1"/>
  <c r="J110" i="1"/>
  <c r="K110" i="1"/>
  <c r="L110" i="1"/>
  <c r="M110" i="1"/>
  <c r="N110" i="1"/>
  <c r="J112" i="1"/>
  <c r="K112" i="1"/>
  <c r="L112" i="1"/>
  <c r="N112" i="1"/>
  <c r="P112" i="1"/>
  <c r="L113" i="1"/>
  <c r="N113" i="1"/>
  <c r="J113" i="1"/>
  <c r="J114" i="1"/>
  <c r="K114" i="1"/>
  <c r="L114" i="1"/>
  <c r="M114" i="1"/>
  <c r="N114" i="1"/>
  <c r="L115" i="1"/>
  <c r="N115" i="1"/>
  <c r="J115" i="1"/>
  <c r="J116" i="1"/>
  <c r="K116" i="1"/>
  <c r="L116" i="1"/>
  <c r="M116" i="1"/>
  <c r="N116" i="1"/>
  <c r="P116" i="1"/>
  <c r="L117" i="1"/>
  <c r="N117" i="1"/>
  <c r="J117" i="1"/>
  <c r="J118" i="1"/>
  <c r="K118" i="1"/>
  <c r="L118" i="1"/>
  <c r="M118" i="1"/>
  <c r="N118" i="1"/>
  <c r="P118" i="1"/>
  <c r="L119" i="1"/>
  <c r="N119" i="1"/>
  <c r="J119" i="1"/>
  <c r="J120" i="1"/>
  <c r="K120" i="1"/>
  <c r="L120" i="1"/>
  <c r="M120" i="1"/>
  <c r="N120" i="1"/>
  <c r="P120" i="1"/>
  <c r="L121" i="1"/>
  <c r="N121" i="1"/>
  <c r="J121" i="1"/>
  <c r="J122" i="1"/>
  <c r="K122" i="1"/>
  <c r="L122" i="1"/>
  <c r="M122" i="1"/>
  <c r="N122" i="1"/>
  <c r="L123" i="1"/>
  <c r="N123" i="1"/>
  <c r="J123" i="1"/>
  <c r="J124" i="1"/>
  <c r="K124" i="1"/>
  <c r="L124" i="1"/>
  <c r="M124" i="1"/>
  <c r="N124" i="1"/>
  <c r="L125" i="1"/>
  <c r="N125" i="1"/>
  <c r="J125" i="1"/>
  <c r="J126" i="1"/>
  <c r="L126" i="1"/>
  <c r="M126" i="1"/>
  <c r="N126" i="1"/>
  <c r="L127" i="1"/>
  <c r="N127" i="1"/>
  <c r="J127" i="1"/>
  <c r="J128" i="1"/>
  <c r="K128" i="1"/>
  <c r="L128" i="1"/>
  <c r="M128" i="1"/>
  <c r="N128" i="1"/>
  <c r="P128" i="1"/>
  <c r="L129" i="1"/>
  <c r="N129" i="1"/>
  <c r="J129" i="1"/>
  <c r="J130" i="1"/>
  <c r="K130" i="1"/>
  <c r="L130" i="1"/>
  <c r="M130" i="1"/>
  <c r="N130" i="1"/>
  <c r="P130" i="1"/>
  <c r="L131" i="1"/>
  <c r="N131" i="1"/>
  <c r="J131" i="1"/>
  <c r="J132" i="1"/>
  <c r="K132" i="1"/>
  <c r="L132" i="1"/>
  <c r="M132" i="1"/>
  <c r="N132" i="1"/>
  <c r="P132" i="1"/>
  <c r="L133" i="1"/>
  <c r="N133" i="1"/>
  <c r="J133" i="1"/>
  <c r="J134" i="1"/>
  <c r="K134" i="1"/>
  <c r="L134" i="1"/>
  <c r="M134" i="1"/>
  <c r="N134" i="1"/>
  <c r="P134" i="1"/>
  <c r="L135" i="1"/>
  <c r="N135" i="1"/>
  <c r="J135" i="1"/>
  <c r="J136" i="1"/>
  <c r="K136" i="1"/>
  <c r="L136" i="1"/>
  <c r="M136" i="1"/>
  <c r="N136" i="1"/>
  <c r="P136" i="1"/>
  <c r="L137" i="1"/>
  <c r="N137" i="1"/>
  <c r="J137" i="1"/>
  <c r="J138" i="1"/>
  <c r="K138" i="1"/>
  <c r="L138" i="1"/>
  <c r="M138" i="1"/>
  <c r="N138" i="1"/>
  <c r="P138" i="1"/>
  <c r="L139" i="1"/>
  <c r="N139" i="1"/>
  <c r="J139" i="1"/>
  <c r="J140" i="1"/>
  <c r="K140" i="1"/>
  <c r="L140" i="1"/>
  <c r="M140" i="1"/>
  <c r="N140" i="1"/>
  <c r="P140" i="1"/>
  <c r="L141" i="1"/>
  <c r="N141" i="1"/>
  <c r="J141" i="1"/>
  <c r="J142" i="1"/>
  <c r="K142" i="1"/>
  <c r="L142" i="1"/>
  <c r="M142" i="1"/>
  <c r="N142" i="1"/>
  <c r="P142" i="1"/>
  <c r="L143" i="1"/>
  <c r="N143" i="1"/>
  <c r="J143" i="1"/>
  <c r="J144" i="1"/>
  <c r="K144" i="1"/>
  <c r="L144" i="1"/>
  <c r="M144" i="1"/>
  <c r="N144" i="1"/>
  <c r="P144" i="1"/>
  <c r="L145" i="1"/>
  <c r="N145" i="1"/>
  <c r="J145" i="1"/>
  <c r="J146" i="1"/>
  <c r="K146" i="1"/>
  <c r="L146" i="1"/>
  <c r="M146" i="1"/>
  <c r="N146" i="1"/>
  <c r="P146" i="1"/>
  <c r="L147" i="1"/>
  <c r="N147" i="1"/>
  <c r="J147" i="1"/>
  <c r="J148" i="1"/>
  <c r="K148" i="1"/>
  <c r="L148" i="1"/>
  <c r="M148" i="1"/>
  <c r="N148" i="1"/>
  <c r="P148" i="1"/>
  <c r="L149" i="1"/>
  <c r="J150" i="1"/>
  <c r="K150" i="1"/>
  <c r="L150" i="1"/>
  <c r="M150" i="1"/>
  <c r="N150" i="1"/>
  <c r="L151" i="1"/>
  <c r="N151" i="1"/>
  <c r="J151" i="1"/>
  <c r="J152" i="1"/>
  <c r="K152" i="1"/>
  <c r="L152" i="1"/>
  <c r="M152" i="1"/>
  <c r="N152" i="1"/>
  <c r="L153" i="1"/>
  <c r="N153" i="1"/>
  <c r="J153" i="1"/>
  <c r="J154" i="1"/>
  <c r="L154" i="1"/>
  <c r="M154" i="1"/>
  <c r="N154" i="1"/>
  <c r="L155" i="1"/>
  <c r="N155" i="1"/>
  <c r="J155" i="1"/>
  <c r="J156" i="1"/>
  <c r="K156" i="1"/>
  <c r="L156" i="1"/>
  <c r="M156" i="1"/>
  <c r="N156" i="1"/>
  <c r="P156" i="1"/>
  <c r="L157" i="1"/>
  <c r="N157" i="1"/>
  <c r="J157" i="1"/>
  <c r="J158" i="1"/>
  <c r="K158" i="1"/>
  <c r="L158" i="1"/>
  <c r="M158" i="1"/>
  <c r="N158" i="1"/>
  <c r="L159" i="1"/>
  <c r="N159" i="1"/>
  <c r="J159" i="1"/>
  <c r="J160" i="1"/>
  <c r="K160" i="1"/>
  <c r="L160" i="1"/>
  <c r="M160" i="1"/>
  <c r="N160" i="1"/>
  <c r="L161" i="1"/>
  <c r="N161" i="1"/>
  <c r="J161" i="1"/>
  <c r="J162" i="1"/>
  <c r="L162" i="1"/>
  <c r="M162" i="1"/>
  <c r="N162" i="1"/>
  <c r="L163" i="1"/>
  <c r="N163" i="1"/>
  <c r="J163" i="1"/>
  <c r="J164" i="1"/>
  <c r="K164" i="1"/>
  <c r="L164" i="1"/>
  <c r="M164" i="1"/>
  <c r="N164" i="1"/>
  <c r="P164" i="1"/>
  <c r="L165" i="1"/>
  <c r="N165" i="1"/>
  <c r="J165" i="1"/>
  <c r="J166" i="1"/>
  <c r="L166" i="1"/>
  <c r="M166" i="1"/>
  <c r="N166" i="1"/>
  <c r="P166" i="1"/>
  <c r="L167" i="1"/>
  <c r="N167" i="1"/>
  <c r="J167" i="1"/>
  <c r="J168" i="1"/>
  <c r="L168" i="1"/>
  <c r="M168" i="1"/>
  <c r="N168" i="1"/>
  <c r="P168" i="1"/>
  <c r="L169" i="1"/>
  <c r="N169" i="1"/>
  <c r="J169" i="1"/>
  <c r="J170" i="1"/>
  <c r="L170" i="1"/>
  <c r="M170" i="1"/>
  <c r="N170" i="1"/>
  <c r="P170" i="1"/>
  <c r="L171" i="1"/>
  <c r="N171" i="1"/>
  <c r="J171" i="1"/>
  <c r="J172" i="1"/>
  <c r="L172" i="1"/>
  <c r="M172" i="1"/>
  <c r="N172" i="1"/>
  <c r="P172" i="1"/>
  <c r="L173" i="1"/>
  <c r="N173" i="1"/>
  <c r="J173" i="1"/>
  <c r="J174" i="1"/>
  <c r="L174" i="1"/>
  <c r="M174" i="1"/>
  <c r="N174" i="1"/>
  <c r="P174" i="1"/>
  <c r="L175" i="1"/>
  <c r="N175" i="1"/>
  <c r="J175" i="1"/>
  <c r="J176" i="1"/>
  <c r="L176" i="1"/>
  <c r="M176" i="1"/>
  <c r="N176" i="1"/>
  <c r="P176" i="1"/>
  <c r="L177" i="1"/>
  <c r="N177" i="1"/>
  <c r="J177" i="1"/>
  <c r="J178" i="1"/>
  <c r="L178" i="1"/>
  <c r="M178" i="1"/>
  <c r="N178" i="1"/>
  <c r="P178" i="1"/>
  <c r="L179" i="1"/>
  <c r="N179" i="1"/>
  <c r="J179" i="1"/>
  <c r="J180" i="1"/>
  <c r="L180" i="1"/>
  <c r="M180" i="1"/>
  <c r="N180" i="1"/>
  <c r="P180" i="1"/>
  <c r="L181" i="1"/>
  <c r="N181" i="1"/>
  <c r="J181" i="1"/>
  <c r="J182" i="1"/>
  <c r="L182" i="1"/>
  <c r="M182" i="1"/>
  <c r="N182" i="1"/>
  <c r="P182" i="1"/>
  <c r="L183" i="1"/>
  <c r="N183" i="1"/>
  <c r="J183" i="1"/>
  <c r="M184" i="1"/>
  <c r="P184" i="1"/>
  <c r="J185" i="1"/>
  <c r="L185" i="1"/>
  <c r="M185" i="1"/>
  <c r="N185" i="1"/>
  <c r="P185" i="1"/>
  <c r="L186" i="1"/>
  <c r="N186" i="1"/>
  <c r="J186" i="1"/>
  <c r="J187" i="1"/>
  <c r="K187" i="1"/>
  <c r="L187" i="1"/>
  <c r="M187" i="1"/>
  <c r="N187" i="1"/>
  <c r="P187" i="1"/>
  <c r="J189" i="1"/>
  <c r="L189" i="1"/>
  <c r="M189" i="1"/>
  <c r="N189" i="1"/>
  <c r="P189" i="1"/>
  <c r="L190" i="1"/>
  <c r="N190" i="1"/>
  <c r="J190" i="1"/>
  <c r="J191" i="1"/>
  <c r="K191" i="1"/>
  <c r="L191" i="1"/>
  <c r="M191" i="1"/>
  <c r="N191" i="1"/>
  <c r="J193" i="1"/>
  <c r="L193" i="1"/>
  <c r="M193" i="1"/>
  <c r="N193" i="1"/>
  <c r="P193" i="1"/>
  <c r="L194" i="1"/>
  <c r="N194" i="1"/>
  <c r="J194" i="1"/>
  <c r="J195" i="1"/>
  <c r="K195" i="1"/>
  <c r="L195" i="1"/>
  <c r="M195" i="1"/>
  <c r="N195" i="1"/>
  <c r="P195" i="1"/>
  <c r="J197" i="1"/>
  <c r="L197" i="1"/>
  <c r="M197" i="1"/>
  <c r="N197" i="1"/>
  <c r="P197" i="1"/>
  <c r="L198" i="1"/>
  <c r="N198" i="1"/>
  <c r="J198" i="1"/>
  <c r="J199" i="1"/>
  <c r="K199" i="1"/>
  <c r="L199" i="1"/>
  <c r="M199" i="1"/>
  <c r="N199" i="1"/>
  <c r="J201" i="1"/>
  <c r="L201" i="1"/>
  <c r="M201" i="1"/>
  <c r="N201" i="1"/>
  <c r="P201" i="1"/>
  <c r="L202" i="1"/>
  <c r="N202" i="1"/>
  <c r="J202" i="1"/>
  <c r="J203" i="1"/>
  <c r="K203" i="1"/>
  <c r="L203" i="1"/>
  <c r="M203" i="1"/>
  <c r="N203" i="1"/>
  <c r="P203" i="1"/>
  <c r="J205" i="1"/>
  <c r="L205" i="1"/>
  <c r="M205" i="1"/>
  <c r="N205" i="1"/>
  <c r="P205" i="1"/>
  <c r="L206" i="1"/>
  <c r="N206" i="1"/>
  <c r="J206" i="1"/>
  <c r="J207" i="1"/>
  <c r="K207" i="1"/>
  <c r="L207" i="1"/>
  <c r="M207" i="1"/>
  <c r="N207" i="1"/>
  <c r="P207" i="1"/>
  <c r="J209" i="1"/>
  <c r="L209" i="1"/>
  <c r="M209" i="1"/>
  <c r="N209" i="1"/>
  <c r="P209" i="1"/>
  <c r="L210" i="1"/>
  <c r="N210" i="1"/>
  <c r="J210" i="1"/>
  <c r="J211" i="1"/>
  <c r="K211" i="1"/>
  <c r="L211" i="1"/>
  <c r="M211" i="1"/>
  <c r="N211" i="1"/>
  <c r="P211" i="1"/>
  <c r="J213" i="1"/>
  <c r="L213" i="1"/>
  <c r="M213" i="1"/>
  <c r="N213" i="1"/>
  <c r="P213" i="1"/>
  <c r="L214" i="1"/>
  <c r="N214" i="1"/>
  <c r="J214" i="1"/>
  <c r="J215" i="1"/>
  <c r="L215" i="1"/>
  <c r="M215" i="1"/>
  <c r="N215" i="1"/>
  <c r="M216" i="1"/>
  <c r="P216" i="1"/>
  <c r="J217" i="1"/>
  <c r="L217" i="1"/>
  <c r="M217" i="1"/>
  <c r="N217" i="1"/>
  <c r="P217" i="1"/>
  <c r="L218" i="1"/>
  <c r="N218" i="1"/>
  <c r="J218" i="1"/>
  <c r="J219" i="1"/>
  <c r="K219" i="1"/>
  <c r="L219" i="1"/>
  <c r="M219" i="1"/>
  <c r="N219" i="1"/>
  <c r="P219" i="1"/>
  <c r="L220" i="1"/>
  <c r="N220" i="1"/>
  <c r="J220" i="1"/>
  <c r="J221" i="1"/>
  <c r="K221" i="1"/>
  <c r="L221" i="1"/>
  <c r="M221" i="1"/>
  <c r="N221" i="1"/>
  <c r="P221" i="1"/>
  <c r="L222" i="1"/>
  <c r="N222" i="1"/>
  <c r="J222" i="1"/>
  <c r="J223" i="1"/>
  <c r="K223" i="1"/>
  <c r="L223" i="1"/>
  <c r="M223" i="1"/>
  <c r="N223" i="1"/>
  <c r="P223" i="1"/>
  <c r="L224" i="1"/>
  <c r="N224" i="1"/>
  <c r="J224" i="1"/>
  <c r="J225" i="1"/>
  <c r="K225" i="1"/>
  <c r="L225" i="1"/>
  <c r="M225" i="1"/>
  <c r="N225" i="1"/>
  <c r="P225" i="1"/>
  <c r="L226" i="1"/>
  <c r="N226" i="1"/>
  <c r="J226" i="1"/>
  <c r="J227" i="1"/>
  <c r="K227" i="1"/>
  <c r="L227" i="1"/>
  <c r="M227" i="1"/>
  <c r="N227" i="1"/>
  <c r="P227" i="1"/>
  <c r="L228" i="1"/>
  <c r="N228" i="1"/>
  <c r="J228" i="1"/>
  <c r="J229" i="1"/>
  <c r="L229" i="1"/>
  <c r="M229" i="1"/>
  <c r="N229" i="1"/>
  <c r="P229" i="1"/>
  <c r="L230" i="1"/>
  <c r="N230" i="1"/>
  <c r="J230" i="1"/>
  <c r="J231" i="1"/>
  <c r="L231" i="1"/>
  <c r="M231" i="1"/>
  <c r="N231" i="1"/>
  <c r="P231" i="1"/>
  <c r="L232" i="1"/>
  <c r="N232" i="1"/>
  <c r="J232" i="1"/>
  <c r="J233" i="1"/>
  <c r="L233" i="1"/>
  <c r="M233" i="1"/>
  <c r="N233" i="1"/>
  <c r="P233" i="1"/>
  <c r="L234" i="1"/>
  <c r="N234" i="1"/>
  <c r="J234" i="1"/>
  <c r="J235" i="1"/>
  <c r="L235" i="1"/>
  <c r="M235" i="1"/>
  <c r="N235" i="1"/>
  <c r="P235" i="1"/>
  <c r="L236" i="1"/>
  <c r="N236" i="1"/>
  <c r="J236" i="1"/>
  <c r="J237" i="1"/>
  <c r="L237" i="1"/>
  <c r="M237" i="1"/>
  <c r="N237" i="1"/>
  <c r="P237" i="1"/>
  <c r="L238" i="1"/>
  <c r="N238" i="1"/>
  <c r="J238" i="1"/>
  <c r="J239" i="1"/>
  <c r="L239" i="1"/>
  <c r="M239" i="1"/>
  <c r="N239" i="1"/>
  <c r="P239" i="1"/>
  <c r="L240" i="1"/>
  <c r="N240" i="1"/>
  <c r="J240" i="1"/>
  <c r="J241" i="1"/>
  <c r="L241" i="1"/>
  <c r="M241" i="1"/>
  <c r="N241" i="1"/>
  <c r="P241" i="1"/>
  <c r="L242" i="1"/>
  <c r="N242" i="1"/>
  <c r="J242" i="1"/>
  <c r="J243" i="1"/>
  <c r="L243" i="1"/>
  <c r="M243" i="1"/>
  <c r="N243" i="1"/>
  <c r="P243" i="1"/>
  <c r="L244" i="1"/>
  <c r="N244" i="1"/>
  <c r="J244" i="1"/>
  <c r="J245" i="1"/>
  <c r="L245" i="1"/>
  <c r="M245" i="1"/>
  <c r="N245" i="1"/>
  <c r="P245" i="1"/>
  <c r="L246" i="1"/>
  <c r="N246" i="1"/>
  <c r="J246" i="1"/>
  <c r="J247" i="1"/>
  <c r="L247" i="1"/>
  <c r="M247" i="1"/>
  <c r="N247" i="1"/>
  <c r="P247" i="1"/>
  <c r="L248" i="1"/>
  <c r="N248" i="1"/>
  <c r="J248" i="1"/>
  <c r="J249" i="1"/>
  <c r="L249" i="1"/>
  <c r="M249" i="1"/>
  <c r="N249" i="1"/>
  <c r="P249" i="1"/>
  <c r="L250" i="1"/>
  <c r="N250" i="1"/>
  <c r="J250" i="1"/>
  <c r="J251" i="1"/>
  <c r="L251" i="1"/>
  <c r="M251" i="1"/>
  <c r="N251" i="1"/>
  <c r="P251" i="1"/>
  <c r="L252" i="1"/>
  <c r="J252" i="1"/>
  <c r="J253" i="1"/>
  <c r="K253" i="1"/>
  <c r="L253" i="1"/>
  <c r="N253" i="1"/>
  <c r="P253" i="1"/>
  <c r="M254" i="1"/>
  <c r="P254" i="1"/>
  <c r="L254" i="1"/>
  <c r="J255" i="1"/>
  <c r="L255" i="1"/>
  <c r="N255" i="1"/>
  <c r="J256" i="1"/>
  <c r="K256" i="1"/>
  <c r="L256" i="1"/>
  <c r="M256" i="1"/>
  <c r="N256" i="1"/>
  <c r="P256" i="1"/>
  <c r="M257" i="1"/>
  <c r="P257" i="1"/>
  <c r="L257" i="1"/>
  <c r="J258" i="1"/>
  <c r="K258" i="1"/>
  <c r="L258" i="1"/>
  <c r="M258" i="1"/>
  <c r="N258" i="1"/>
  <c r="M259" i="1"/>
  <c r="P259" i="1"/>
  <c r="L259" i="1"/>
  <c r="F260" i="1"/>
  <c r="I260" i="1" s="1"/>
  <c r="AI260" i="1"/>
  <c r="L261" i="1"/>
  <c r="N261" i="1"/>
  <c r="J261" i="1"/>
  <c r="J262" i="1"/>
  <c r="K262" i="1"/>
  <c r="L262" i="1"/>
  <c r="M262" i="1"/>
  <c r="N262" i="1"/>
  <c r="P262" i="1"/>
  <c r="L263" i="1"/>
  <c r="N263" i="1"/>
  <c r="J263" i="1"/>
  <c r="J264" i="1"/>
  <c r="K264" i="1"/>
  <c r="L264" i="1"/>
  <c r="M264" i="1"/>
  <c r="N264" i="1"/>
  <c r="P264" i="1"/>
  <c r="L265" i="1"/>
  <c r="N265" i="1"/>
  <c r="J265" i="1"/>
  <c r="J266" i="1"/>
  <c r="K266" i="1"/>
  <c r="L266" i="1"/>
  <c r="M266" i="1"/>
  <c r="N266" i="1"/>
  <c r="P266" i="1"/>
  <c r="L267" i="1"/>
  <c r="N267" i="1"/>
  <c r="J267" i="1"/>
  <c r="J268" i="1"/>
  <c r="K268" i="1"/>
  <c r="L268" i="1"/>
  <c r="M268" i="1"/>
  <c r="N268" i="1"/>
  <c r="P268" i="1"/>
  <c r="L269" i="1"/>
  <c r="N269" i="1"/>
  <c r="J269" i="1"/>
  <c r="J270" i="1"/>
  <c r="K270" i="1"/>
  <c r="L270" i="1"/>
  <c r="M270" i="1"/>
  <c r="N270" i="1"/>
  <c r="P270" i="1"/>
  <c r="L271" i="1"/>
  <c r="N271" i="1"/>
  <c r="J271" i="1"/>
  <c r="J272" i="1"/>
  <c r="K272" i="1"/>
  <c r="L272" i="1"/>
  <c r="M272" i="1"/>
  <c r="N272" i="1"/>
  <c r="P272" i="1"/>
  <c r="L273" i="1"/>
  <c r="N273" i="1"/>
  <c r="J273" i="1"/>
  <c r="J274" i="1"/>
  <c r="K274" i="1"/>
  <c r="L274" i="1"/>
  <c r="M274" i="1"/>
  <c r="N274" i="1"/>
  <c r="P274" i="1"/>
  <c r="L275" i="1"/>
  <c r="N275" i="1"/>
  <c r="J275" i="1"/>
  <c r="J276" i="1"/>
  <c r="K276" i="1"/>
  <c r="L276" i="1"/>
  <c r="M276" i="1"/>
  <c r="N276" i="1"/>
  <c r="P276" i="1"/>
  <c r="L277" i="1"/>
  <c r="N277" i="1"/>
  <c r="P277" i="1"/>
  <c r="J277" i="1"/>
  <c r="J278" i="1"/>
  <c r="K278" i="1"/>
  <c r="L278" i="1"/>
  <c r="M278" i="1"/>
  <c r="N278" i="1"/>
  <c r="P278" i="1"/>
  <c r="K279" i="1"/>
  <c r="L280" i="1"/>
  <c r="N280" i="1"/>
  <c r="J280" i="1"/>
  <c r="L281" i="1"/>
  <c r="N281" i="1"/>
  <c r="P281" i="1"/>
  <c r="J281" i="1"/>
  <c r="M281" i="1"/>
  <c r="L283" i="1"/>
  <c r="M283" i="1"/>
  <c r="N283" i="1"/>
  <c r="J283" i="1"/>
  <c r="P283" i="1"/>
  <c r="J286" i="1"/>
  <c r="L286" i="1"/>
  <c r="M286" i="1"/>
  <c r="N286" i="1"/>
  <c r="P286" i="1"/>
  <c r="L287" i="1"/>
  <c r="N287" i="1"/>
  <c r="J287" i="1"/>
  <c r="J288" i="1"/>
  <c r="L288" i="1"/>
  <c r="M288" i="1"/>
  <c r="N288" i="1"/>
  <c r="M289" i="1"/>
  <c r="P289" i="1"/>
  <c r="J290" i="1"/>
  <c r="L290" i="1"/>
  <c r="M290" i="1"/>
  <c r="N290" i="1"/>
  <c r="P290" i="1"/>
  <c r="L291" i="1"/>
  <c r="N291" i="1"/>
  <c r="J291" i="1"/>
  <c r="J292" i="1"/>
  <c r="K292" i="1"/>
  <c r="L292" i="1"/>
  <c r="M292" i="1"/>
  <c r="N292" i="1"/>
  <c r="P292" i="1"/>
  <c r="J294" i="1"/>
  <c r="L294" i="1"/>
  <c r="M294" i="1"/>
  <c r="N294" i="1"/>
  <c r="P294" i="1"/>
  <c r="L295" i="1"/>
  <c r="N295" i="1"/>
  <c r="J295" i="1"/>
  <c r="J296" i="1"/>
  <c r="K296" i="1"/>
  <c r="L296" i="1"/>
  <c r="M296" i="1"/>
  <c r="N296" i="1"/>
  <c r="J298" i="1"/>
  <c r="L298" i="1"/>
  <c r="M298" i="1"/>
  <c r="N298" i="1"/>
  <c r="P298" i="1"/>
  <c r="L299" i="1"/>
  <c r="N299" i="1"/>
  <c r="J299" i="1"/>
  <c r="J300" i="1"/>
  <c r="K300" i="1"/>
  <c r="L300" i="1"/>
  <c r="M300" i="1"/>
  <c r="N300" i="1"/>
  <c r="P300" i="1"/>
  <c r="J302" i="1"/>
  <c r="L302" i="1"/>
  <c r="M302" i="1"/>
  <c r="N302" i="1"/>
  <c r="L303" i="1"/>
  <c r="N303" i="1"/>
  <c r="J303" i="1"/>
  <c r="J304" i="1"/>
  <c r="L304" i="1"/>
  <c r="M304" i="1"/>
  <c r="N304" i="1"/>
  <c r="M305" i="1"/>
  <c r="J306" i="1"/>
  <c r="L306" i="1"/>
  <c r="M306" i="1"/>
  <c r="N306" i="1"/>
  <c r="P306" i="1"/>
  <c r="L307" i="1"/>
  <c r="N307" i="1"/>
  <c r="J307" i="1"/>
  <c r="J308" i="1"/>
  <c r="K308" i="1"/>
  <c r="L308" i="1"/>
  <c r="M308" i="1"/>
  <c r="N308" i="1"/>
  <c r="J310" i="1"/>
  <c r="L310" i="1"/>
  <c r="M310" i="1"/>
  <c r="N310" i="1"/>
  <c r="P310" i="1"/>
  <c r="L311" i="1"/>
  <c r="N311" i="1"/>
  <c r="J311" i="1"/>
  <c r="J312" i="1"/>
  <c r="K312" i="1"/>
  <c r="L312" i="1"/>
  <c r="M312" i="1"/>
  <c r="N312" i="1"/>
  <c r="P312" i="1"/>
  <c r="M313" i="1"/>
  <c r="J314" i="1"/>
  <c r="L314" i="1"/>
  <c r="M314" i="1"/>
  <c r="N314" i="1"/>
  <c r="P314" i="1"/>
  <c r="L315" i="1"/>
  <c r="N315" i="1"/>
  <c r="J315" i="1"/>
  <c r="J316" i="1"/>
  <c r="K316" i="1"/>
  <c r="L316" i="1"/>
  <c r="M316" i="1"/>
  <c r="N316" i="1"/>
  <c r="P316" i="1"/>
  <c r="J318" i="1"/>
  <c r="L318" i="1"/>
  <c r="M318" i="1"/>
  <c r="N318" i="1"/>
  <c r="L319" i="1"/>
  <c r="N319" i="1"/>
  <c r="J319" i="1"/>
  <c r="J320" i="1"/>
  <c r="L320" i="1"/>
  <c r="M320" i="1"/>
  <c r="N320" i="1"/>
  <c r="M321" i="1"/>
  <c r="J322" i="1"/>
  <c r="L322" i="1"/>
  <c r="M322" i="1"/>
  <c r="N322" i="1"/>
  <c r="P322" i="1"/>
  <c r="L323" i="1"/>
  <c r="N323" i="1"/>
  <c r="J323" i="1"/>
  <c r="J324" i="1"/>
  <c r="K324" i="1"/>
  <c r="L324" i="1"/>
  <c r="M324" i="1"/>
  <c r="N324" i="1"/>
  <c r="J326" i="1"/>
  <c r="K326" i="1"/>
  <c r="L326" i="1"/>
  <c r="M326" i="1"/>
  <c r="N326" i="1"/>
  <c r="P326" i="1"/>
  <c r="L327" i="1"/>
  <c r="N327" i="1"/>
  <c r="J327" i="1"/>
  <c r="J328" i="1"/>
  <c r="K328" i="1"/>
  <c r="L328" i="1"/>
  <c r="M328" i="1"/>
  <c r="N328" i="1"/>
  <c r="P328" i="1"/>
  <c r="N329" i="1"/>
  <c r="J330" i="1"/>
  <c r="L330" i="1"/>
  <c r="M330" i="1"/>
  <c r="N330" i="1"/>
  <c r="P330" i="1"/>
  <c r="L331" i="1"/>
  <c r="N331" i="1"/>
  <c r="J331" i="1"/>
  <c r="J332" i="1"/>
  <c r="K332" i="1"/>
  <c r="L332" i="1"/>
  <c r="M332" i="1"/>
  <c r="N332" i="1"/>
  <c r="P332" i="1"/>
  <c r="N333" i="1"/>
  <c r="J334" i="1"/>
  <c r="L334" i="1"/>
  <c r="N334" i="1"/>
  <c r="P334" i="1"/>
  <c r="N335" i="1"/>
  <c r="L336" i="1"/>
  <c r="M336" i="1"/>
  <c r="N336" i="1"/>
  <c r="P336" i="1"/>
  <c r="J336" i="1"/>
  <c r="L337" i="1"/>
  <c r="J337" i="1"/>
  <c r="L338" i="1"/>
  <c r="M338" i="1"/>
  <c r="N338" i="1"/>
  <c r="P338" i="1"/>
  <c r="J338" i="1"/>
  <c r="L339" i="1"/>
  <c r="N339" i="1"/>
  <c r="J339" i="1"/>
  <c r="L340" i="1"/>
  <c r="M340" i="1"/>
  <c r="N340" i="1"/>
  <c r="P340" i="1"/>
  <c r="J340" i="1"/>
  <c r="J341" i="1"/>
  <c r="K341" i="1"/>
  <c r="L341" i="1"/>
  <c r="M341" i="1"/>
  <c r="N341" i="1"/>
  <c r="P341" i="1"/>
  <c r="J342" i="1"/>
  <c r="K342" i="1"/>
  <c r="L342" i="1"/>
  <c r="M342" i="1"/>
  <c r="N342" i="1"/>
  <c r="J343" i="1"/>
  <c r="K343" i="1"/>
  <c r="L343" i="1"/>
  <c r="M343" i="1"/>
  <c r="N343" i="1"/>
  <c r="P343" i="1"/>
  <c r="M344" i="1"/>
  <c r="L345" i="1"/>
  <c r="M345" i="1"/>
  <c r="N345" i="1"/>
  <c r="P345" i="1"/>
  <c r="J345" i="1"/>
  <c r="L347" i="1"/>
  <c r="M347" i="1"/>
  <c r="N347" i="1"/>
  <c r="P347" i="1"/>
  <c r="J347" i="1"/>
  <c r="M348" i="1"/>
  <c r="L349" i="1"/>
  <c r="M349" i="1"/>
  <c r="N349" i="1"/>
  <c r="P349" i="1"/>
  <c r="J349" i="1"/>
  <c r="N351" i="1"/>
  <c r="J351" i="1"/>
  <c r="K351" i="1"/>
  <c r="L351" i="1"/>
  <c r="P351" i="1"/>
  <c r="N353" i="1"/>
  <c r="J353" i="1"/>
  <c r="K353" i="1"/>
  <c r="L353" i="1"/>
  <c r="P353" i="1"/>
  <c r="M354" i="1"/>
  <c r="N355" i="1"/>
  <c r="J355" i="1"/>
  <c r="K355" i="1"/>
  <c r="L355" i="1"/>
  <c r="P355" i="1"/>
  <c r="K356" i="1"/>
  <c r="N357" i="1"/>
  <c r="J357" i="1"/>
  <c r="K357" i="1"/>
  <c r="L357" i="1"/>
  <c r="P357" i="1"/>
  <c r="L359" i="1"/>
  <c r="N359" i="1"/>
  <c r="P359" i="1"/>
  <c r="J359" i="1"/>
  <c r="M359" i="1"/>
  <c r="L360" i="1"/>
  <c r="J361" i="1"/>
  <c r="K361" i="1"/>
  <c r="L361" i="1"/>
  <c r="M361" i="1"/>
  <c r="N361" i="1"/>
  <c r="P361" i="1"/>
  <c r="L362" i="1"/>
  <c r="N362" i="1"/>
  <c r="J362" i="1"/>
  <c r="L363" i="1"/>
  <c r="N363" i="1"/>
  <c r="P363" i="1"/>
  <c r="J363" i="1"/>
  <c r="M363" i="1"/>
  <c r="L364" i="1"/>
  <c r="J365" i="1"/>
  <c r="K365" i="1"/>
  <c r="L365" i="1"/>
  <c r="M365" i="1"/>
  <c r="N365" i="1"/>
  <c r="L366" i="1"/>
  <c r="N366" i="1"/>
  <c r="J366" i="1"/>
  <c r="J367" i="1"/>
  <c r="L367" i="1"/>
  <c r="M367" i="1"/>
  <c r="N367" i="1"/>
  <c r="P367" i="1"/>
  <c r="L368" i="1"/>
  <c r="N368" i="1"/>
  <c r="J368" i="1"/>
  <c r="J369" i="1"/>
  <c r="L369" i="1"/>
  <c r="M369" i="1"/>
  <c r="N369" i="1"/>
  <c r="P369" i="1"/>
  <c r="L370" i="1"/>
  <c r="N370" i="1"/>
  <c r="J370" i="1"/>
  <c r="J371" i="1"/>
  <c r="L371" i="1"/>
  <c r="M371" i="1"/>
  <c r="N371" i="1"/>
  <c r="P371" i="1"/>
  <c r="L372" i="1"/>
  <c r="N372" i="1"/>
  <c r="J372" i="1"/>
  <c r="L373" i="1"/>
  <c r="M373" i="1"/>
  <c r="N373" i="1"/>
  <c r="J373" i="1"/>
  <c r="P373" i="1"/>
  <c r="L374" i="1"/>
  <c r="N374" i="1"/>
  <c r="J374" i="1"/>
  <c r="L375" i="1"/>
  <c r="M375" i="1"/>
  <c r="N375" i="1"/>
  <c r="J375" i="1"/>
  <c r="P375" i="1"/>
  <c r="L376" i="1"/>
  <c r="J376" i="1"/>
  <c r="L377" i="1"/>
  <c r="M377" i="1"/>
  <c r="N377" i="1"/>
  <c r="J377" i="1"/>
  <c r="P377" i="1"/>
  <c r="L378" i="1"/>
  <c r="N378" i="1"/>
  <c r="J378" i="1"/>
  <c r="L379" i="1"/>
  <c r="M379" i="1"/>
  <c r="N379" i="1"/>
  <c r="J379" i="1"/>
  <c r="P379" i="1"/>
  <c r="J380" i="1"/>
  <c r="L380" i="1"/>
  <c r="M380" i="1"/>
  <c r="N380" i="1"/>
  <c r="P380" i="1"/>
  <c r="L381" i="1"/>
  <c r="N381" i="1"/>
  <c r="J381" i="1"/>
  <c r="J382" i="1"/>
  <c r="L382" i="1"/>
  <c r="M382" i="1"/>
  <c r="N382" i="1"/>
  <c r="P382" i="1"/>
  <c r="L383" i="1"/>
  <c r="N383" i="1"/>
  <c r="J383" i="1"/>
  <c r="F384" i="1"/>
  <c r="I384" i="1" s="1"/>
  <c r="AI384" i="1"/>
  <c r="J386" i="1"/>
  <c r="L386" i="1"/>
  <c r="N386" i="1"/>
  <c r="M387" i="1"/>
  <c r="J388" i="1"/>
  <c r="L388" i="1"/>
  <c r="M388" i="1"/>
  <c r="N388" i="1"/>
  <c r="P388" i="1"/>
  <c r="J390" i="1"/>
  <c r="L390" i="1"/>
  <c r="M390" i="1"/>
  <c r="N390" i="1"/>
  <c r="J392" i="1"/>
  <c r="L392" i="1"/>
  <c r="M392" i="1"/>
  <c r="N392" i="1"/>
  <c r="J394" i="1"/>
  <c r="L394" i="1"/>
  <c r="N394" i="1"/>
  <c r="AI394" i="1"/>
  <c r="M395" i="1"/>
  <c r="J396" i="1"/>
  <c r="L396" i="1"/>
  <c r="M396" i="1"/>
  <c r="N396" i="1"/>
  <c r="P396" i="1"/>
  <c r="J398" i="1"/>
  <c r="L398" i="1"/>
  <c r="M398" i="1"/>
  <c r="N398" i="1"/>
  <c r="J400" i="1"/>
  <c r="L400" i="1"/>
  <c r="M400" i="1"/>
  <c r="N400" i="1"/>
  <c r="J402" i="1"/>
  <c r="L402" i="1"/>
  <c r="N402" i="1"/>
  <c r="M403" i="1"/>
  <c r="J404" i="1"/>
  <c r="L404" i="1"/>
  <c r="M404" i="1"/>
  <c r="N404" i="1"/>
  <c r="P404" i="1"/>
  <c r="J406" i="1"/>
  <c r="L406" i="1"/>
  <c r="M406" i="1"/>
  <c r="N406" i="1"/>
  <c r="J408" i="1"/>
  <c r="L408" i="1"/>
  <c r="M408" i="1"/>
  <c r="N408" i="1"/>
  <c r="J410" i="1"/>
  <c r="L410" i="1"/>
  <c r="N410" i="1"/>
  <c r="M411" i="1"/>
  <c r="J412" i="1"/>
  <c r="L412" i="1"/>
  <c r="M412" i="1"/>
  <c r="N412" i="1"/>
  <c r="P412" i="1"/>
  <c r="J414" i="1"/>
  <c r="L414" i="1"/>
  <c r="M414" i="1"/>
  <c r="N414" i="1"/>
  <c r="J416" i="1"/>
  <c r="L416" i="1"/>
  <c r="M416" i="1"/>
  <c r="N416" i="1"/>
  <c r="J418" i="1"/>
  <c r="L418" i="1"/>
  <c r="N418" i="1"/>
  <c r="AI418" i="1"/>
  <c r="M419" i="1"/>
  <c r="J420" i="1"/>
  <c r="L420" i="1"/>
  <c r="M420" i="1"/>
  <c r="N420" i="1"/>
  <c r="P420" i="1"/>
  <c r="J422" i="1"/>
  <c r="K422" i="1"/>
  <c r="L422" i="1"/>
  <c r="M422" i="1"/>
  <c r="N422" i="1"/>
  <c r="P422" i="1"/>
  <c r="J424" i="1"/>
  <c r="L424" i="1"/>
  <c r="M424" i="1"/>
  <c r="N424" i="1"/>
  <c r="P424" i="1"/>
  <c r="J426" i="1"/>
  <c r="L426" i="1"/>
  <c r="M426" i="1"/>
  <c r="N426" i="1"/>
  <c r="P426" i="1"/>
  <c r="J428" i="1"/>
  <c r="L428" i="1"/>
  <c r="M428" i="1"/>
  <c r="N428" i="1"/>
  <c r="J430" i="1"/>
  <c r="L430" i="1"/>
  <c r="N430" i="1"/>
  <c r="AI430" i="1"/>
  <c r="M431" i="1"/>
  <c r="J432" i="1"/>
  <c r="L432" i="1"/>
  <c r="M432" i="1"/>
  <c r="N432" i="1"/>
  <c r="P432" i="1"/>
  <c r="J434" i="1"/>
  <c r="L434" i="1"/>
  <c r="M434" i="1"/>
  <c r="N434" i="1"/>
  <c r="J436" i="1"/>
  <c r="L436" i="1"/>
  <c r="M436" i="1"/>
  <c r="N436" i="1"/>
  <c r="M437" i="1"/>
  <c r="P437" i="1"/>
  <c r="J438" i="1"/>
  <c r="L438" i="1"/>
  <c r="N438" i="1"/>
  <c r="AI438" i="1"/>
  <c r="M439" i="1"/>
  <c r="J440" i="1"/>
  <c r="K440" i="1"/>
  <c r="L440" i="1"/>
  <c r="N440" i="1"/>
  <c r="P440" i="1"/>
  <c r="M441" i="1"/>
  <c r="P441" i="1"/>
  <c r="J442" i="1"/>
  <c r="K442" i="1"/>
  <c r="L442" i="1"/>
  <c r="M442" i="1"/>
  <c r="N442" i="1"/>
  <c r="M443" i="1"/>
  <c r="P443" i="1"/>
  <c r="J444" i="1"/>
  <c r="K444" i="1"/>
  <c r="L444" i="1"/>
  <c r="N444" i="1"/>
  <c r="M445" i="1"/>
  <c r="P445" i="1"/>
  <c r="J446" i="1"/>
  <c r="L446" i="1"/>
  <c r="M446" i="1"/>
  <c r="N446" i="1"/>
  <c r="P446" i="1"/>
  <c r="J448" i="1"/>
  <c r="L448" i="1"/>
  <c r="N448" i="1"/>
  <c r="M449" i="1"/>
  <c r="P449" i="1"/>
  <c r="J450" i="1"/>
  <c r="L450" i="1"/>
  <c r="N450" i="1"/>
  <c r="AI450" i="1"/>
  <c r="M451" i="1"/>
  <c r="J452" i="1"/>
  <c r="K452" i="1"/>
  <c r="L452" i="1"/>
  <c r="N452" i="1"/>
  <c r="P452" i="1"/>
  <c r="M453" i="1"/>
  <c r="P453" i="1"/>
  <c r="J454" i="1"/>
  <c r="L454" i="1"/>
  <c r="N454" i="1"/>
  <c r="M455" i="1"/>
  <c r="P455" i="1"/>
  <c r="J456" i="1"/>
  <c r="K456" i="1"/>
  <c r="L456" i="1"/>
  <c r="N456" i="1"/>
  <c r="P456" i="1"/>
  <c r="M457" i="1"/>
  <c r="P457" i="1"/>
  <c r="J458" i="1"/>
  <c r="L458" i="1"/>
  <c r="N458" i="1"/>
  <c r="M459" i="1"/>
  <c r="P459" i="1"/>
  <c r="J460" i="1"/>
  <c r="L460" i="1"/>
  <c r="M460" i="1"/>
  <c r="N460" i="1"/>
  <c r="P460" i="1"/>
  <c r="J462" i="1"/>
  <c r="L462" i="1"/>
  <c r="M462" i="1"/>
  <c r="N462" i="1"/>
  <c r="P462" i="1"/>
  <c r="J464" i="1"/>
  <c r="L464" i="1"/>
  <c r="N464" i="1"/>
  <c r="M465" i="1"/>
  <c r="P465" i="1"/>
  <c r="J466" i="1"/>
  <c r="L466" i="1"/>
  <c r="M466" i="1"/>
  <c r="N466" i="1"/>
  <c r="J468" i="1"/>
  <c r="L468" i="1"/>
  <c r="N468" i="1"/>
  <c r="AI468" i="1"/>
  <c r="M469" i="1"/>
  <c r="J470" i="1"/>
  <c r="K470" i="1"/>
  <c r="L470" i="1"/>
  <c r="M470" i="1"/>
  <c r="N470" i="1"/>
  <c r="P470" i="1"/>
  <c r="J472" i="1"/>
  <c r="L472" i="1"/>
  <c r="M472" i="1"/>
  <c r="N472" i="1"/>
  <c r="P472" i="1"/>
  <c r="J474" i="1"/>
  <c r="L474" i="1"/>
  <c r="M474" i="1"/>
  <c r="N474" i="1"/>
  <c r="P474" i="1"/>
  <c r="J476" i="1"/>
  <c r="L476" i="1"/>
  <c r="N476" i="1"/>
  <c r="M477" i="1"/>
  <c r="J478" i="1"/>
  <c r="K478" i="1"/>
  <c r="L478" i="1"/>
  <c r="M478" i="1"/>
  <c r="N478" i="1"/>
  <c r="P478" i="1"/>
  <c r="J480" i="1"/>
  <c r="L480" i="1"/>
  <c r="M480" i="1"/>
  <c r="N480" i="1"/>
  <c r="P480" i="1"/>
  <c r="J482" i="1"/>
  <c r="L482" i="1"/>
  <c r="M482" i="1"/>
  <c r="N482" i="1"/>
  <c r="P482" i="1"/>
  <c r="J484" i="1"/>
  <c r="L484" i="1"/>
  <c r="N484" i="1"/>
  <c r="AI484" i="1"/>
  <c r="M485" i="1"/>
  <c r="J486" i="1"/>
  <c r="K486" i="1"/>
  <c r="L486" i="1"/>
  <c r="M486" i="1"/>
  <c r="N486" i="1"/>
  <c r="P486" i="1"/>
  <c r="J488" i="1"/>
  <c r="L488" i="1"/>
  <c r="M488" i="1"/>
  <c r="N488" i="1"/>
  <c r="P488" i="1"/>
  <c r="J490" i="1"/>
  <c r="L490" i="1"/>
  <c r="M490" i="1"/>
  <c r="N490" i="1"/>
  <c r="J492" i="1"/>
  <c r="L492" i="1"/>
  <c r="N492" i="1"/>
  <c r="AI492" i="1"/>
  <c r="M493" i="1"/>
  <c r="J494" i="1"/>
  <c r="K494" i="1"/>
  <c r="L494" i="1"/>
  <c r="M494" i="1"/>
  <c r="N494" i="1"/>
  <c r="P494" i="1"/>
  <c r="J496" i="1"/>
  <c r="L496" i="1"/>
  <c r="M496" i="1"/>
  <c r="N496" i="1"/>
  <c r="P496" i="1"/>
  <c r="J498" i="1"/>
  <c r="L498" i="1"/>
  <c r="M498" i="1"/>
  <c r="N498" i="1"/>
  <c r="P498" i="1"/>
  <c r="J500" i="1"/>
  <c r="L500" i="1"/>
  <c r="N500" i="1"/>
  <c r="AI500" i="1"/>
  <c r="M501" i="1"/>
  <c r="J502" i="1"/>
  <c r="K502" i="1"/>
  <c r="L502" i="1"/>
  <c r="M502" i="1"/>
  <c r="N502" i="1"/>
  <c r="P502" i="1"/>
  <c r="J504" i="1"/>
  <c r="L504" i="1"/>
  <c r="M504" i="1"/>
  <c r="N504" i="1"/>
  <c r="P504" i="1"/>
  <c r="F506" i="1"/>
  <c r="I506" i="1" s="1"/>
  <c r="AI506" i="1"/>
  <c r="F507" i="1"/>
  <c r="I507" i="1" s="1"/>
  <c r="L507" i="1"/>
  <c r="AI507" i="1"/>
  <c r="F508" i="1"/>
  <c r="I508" i="1" s="1"/>
  <c r="AI508" i="1"/>
  <c r="F509" i="1"/>
  <c r="I509" i="1" s="1"/>
  <c r="AI509" i="1"/>
  <c r="F510" i="1"/>
  <c r="I510" i="1" s="1"/>
  <c r="AI510" i="1"/>
  <c r="F511" i="1"/>
  <c r="I511" i="1" s="1"/>
  <c r="AI511" i="1"/>
  <c r="F512" i="1"/>
  <c r="I512" i="1" s="1"/>
  <c r="AI512" i="1"/>
  <c r="F513" i="1"/>
  <c r="I513" i="1" s="1"/>
  <c r="AI513" i="1"/>
  <c r="F514" i="1"/>
  <c r="I514" i="1" s="1"/>
  <c r="AI514" i="1"/>
  <c r="F515" i="1"/>
  <c r="I515" i="1" s="1"/>
  <c r="AI515" i="1"/>
  <c r="F516" i="1"/>
  <c r="I516" i="1" s="1"/>
  <c r="AI516" i="1"/>
  <c r="F517" i="1"/>
  <c r="I517" i="1" s="1"/>
  <c r="J517" i="1"/>
  <c r="AI517" i="1"/>
  <c r="F518" i="1"/>
  <c r="I518" i="1" s="1"/>
  <c r="AI518" i="1"/>
  <c r="F519" i="1"/>
  <c r="I519" i="1" s="1"/>
  <c r="AI519" i="1"/>
  <c r="F520" i="1"/>
  <c r="I520" i="1" s="1"/>
  <c r="AI520" i="1"/>
  <c r="F521" i="1"/>
  <c r="I521" i="1" s="1"/>
  <c r="AI521" i="1"/>
  <c r="F522" i="1"/>
  <c r="I522" i="1" s="1"/>
  <c r="AI522" i="1"/>
  <c r="F523" i="1"/>
  <c r="I523" i="1" s="1"/>
  <c r="AI523" i="1"/>
  <c r="F524" i="1"/>
  <c r="I524" i="1" s="1"/>
  <c r="AI524" i="1"/>
  <c r="F525" i="1"/>
  <c r="I525" i="1" s="1"/>
  <c r="AI525" i="1"/>
  <c r="F526" i="1"/>
  <c r="I526" i="1" s="1"/>
  <c r="AI526" i="1"/>
  <c r="F527" i="1"/>
  <c r="I527" i="1" s="1"/>
  <c r="AI527" i="1"/>
  <c r="F528" i="1"/>
  <c r="I528" i="1" s="1"/>
  <c r="AI528" i="1"/>
  <c r="F529" i="1"/>
  <c r="I529" i="1" s="1"/>
  <c r="AI529" i="1"/>
  <c r="F530" i="1"/>
  <c r="I530" i="1" s="1"/>
  <c r="AI530" i="1"/>
  <c r="J530" i="1"/>
  <c r="K531" i="1"/>
  <c r="F531" i="1"/>
  <c r="I531" i="1" s="1"/>
  <c r="AI531" i="1"/>
  <c r="F532" i="1"/>
  <c r="I532" i="1" s="1"/>
  <c r="AI532" i="1"/>
  <c r="M533" i="1"/>
  <c r="F533" i="1"/>
  <c r="I533" i="1" s="1"/>
  <c r="AI533" i="1"/>
  <c r="F534" i="1"/>
  <c r="I534" i="1" s="1"/>
  <c r="AI534" i="1"/>
  <c r="K535" i="1"/>
  <c r="F535" i="1"/>
  <c r="I535" i="1" s="1"/>
  <c r="AI535" i="1"/>
  <c r="F536" i="1"/>
  <c r="I536" i="1" s="1"/>
  <c r="AI536" i="1"/>
  <c r="F537" i="1"/>
  <c r="I537" i="1" s="1"/>
  <c r="AI537" i="1"/>
  <c r="F538" i="1"/>
  <c r="I538" i="1" s="1"/>
  <c r="AI538" i="1"/>
  <c r="F539" i="1"/>
  <c r="I539" i="1" s="1"/>
  <c r="AI539" i="1"/>
  <c r="F540" i="1"/>
  <c r="I540" i="1" s="1"/>
  <c r="L540" i="1"/>
  <c r="AI540" i="1"/>
  <c r="F541" i="1"/>
  <c r="I541" i="1" s="1"/>
  <c r="AI541" i="1"/>
  <c r="F542" i="1"/>
  <c r="I542" i="1" s="1"/>
  <c r="AI542" i="1"/>
  <c r="F543" i="1"/>
  <c r="I543" i="1" s="1"/>
  <c r="AI543" i="1"/>
  <c r="F544" i="1"/>
  <c r="I544" i="1" s="1"/>
  <c r="AI544" i="1"/>
  <c r="F545" i="1"/>
  <c r="I545" i="1" s="1"/>
  <c r="AI545" i="1"/>
  <c r="F546" i="1"/>
  <c r="I546" i="1" s="1"/>
  <c r="AI546" i="1"/>
  <c r="F547" i="1"/>
  <c r="I547" i="1" s="1"/>
  <c r="AI547" i="1"/>
  <c r="F548" i="1"/>
  <c r="I548" i="1" s="1"/>
  <c r="AI548" i="1"/>
  <c r="F549" i="1"/>
  <c r="I549" i="1" s="1"/>
  <c r="AI549" i="1"/>
  <c r="F550" i="1"/>
  <c r="I550" i="1" s="1"/>
  <c r="AI550" i="1"/>
  <c r="F551" i="1"/>
  <c r="I551" i="1" s="1"/>
  <c r="AI551" i="1"/>
  <c r="F552" i="1"/>
  <c r="I552" i="1" s="1"/>
  <c r="AI552" i="1"/>
  <c r="F553" i="1"/>
  <c r="I553" i="1" s="1"/>
  <c r="AI553" i="1"/>
  <c r="F554" i="1"/>
  <c r="I554" i="1" s="1"/>
  <c r="AI554" i="1"/>
  <c r="F555" i="1"/>
  <c r="I555" i="1" s="1"/>
  <c r="AI555" i="1"/>
  <c r="F556" i="1"/>
  <c r="I556" i="1" s="1"/>
  <c r="AI556" i="1"/>
  <c r="F557" i="1"/>
  <c r="I557" i="1" s="1"/>
  <c r="AI557" i="1"/>
  <c r="M558" i="1"/>
  <c r="J559" i="1"/>
  <c r="K559" i="1"/>
  <c r="L559" i="1"/>
  <c r="M559" i="1"/>
  <c r="N559" i="1"/>
  <c r="F560" i="1"/>
  <c r="I560" i="1" s="1"/>
  <c r="AI560" i="1"/>
  <c r="J560" i="1"/>
  <c r="S17" i="3" l="1"/>
  <c r="J50" i="5"/>
  <c r="K50" i="5" s="1"/>
  <c r="H50" i="5"/>
  <c r="L50" i="5" s="1"/>
  <c r="I19" i="3"/>
  <c r="G15" i="3"/>
  <c r="R15" i="3" s="1"/>
  <c r="S15" i="3" s="1"/>
  <c r="S20" i="3"/>
  <c r="S16" i="3"/>
  <c r="S19" i="3"/>
  <c r="S18" i="3"/>
  <c r="I17" i="3"/>
  <c r="G12" i="3"/>
  <c r="R12" i="3" s="1"/>
  <c r="S12" i="3" s="1"/>
  <c r="S14" i="3"/>
  <c r="G22" i="1"/>
  <c r="I22" i="1"/>
  <c r="H523" i="1"/>
  <c r="G523" i="1" s="1"/>
  <c r="N560" i="1"/>
  <c r="L560" i="1"/>
  <c r="K522" i="1"/>
  <c r="M520" i="1"/>
  <c r="K518" i="1"/>
  <c r="AI410" i="1"/>
  <c r="AI402" i="1"/>
  <c r="AI386" i="1"/>
  <c r="K551" i="1"/>
  <c r="K547" i="1"/>
  <c r="P543" i="1"/>
  <c r="M541" i="1"/>
  <c r="K514" i="1"/>
  <c r="M508" i="1"/>
  <c r="N501" i="1"/>
  <c r="L501" i="1"/>
  <c r="J501" i="1"/>
  <c r="N493" i="1"/>
  <c r="L493" i="1"/>
  <c r="J493" i="1"/>
  <c r="N485" i="1"/>
  <c r="L485" i="1"/>
  <c r="J485" i="1"/>
  <c r="N477" i="1"/>
  <c r="L477" i="1"/>
  <c r="J477" i="1"/>
  <c r="K504" i="1"/>
  <c r="M500" i="1"/>
  <c r="K500" i="1"/>
  <c r="K498" i="1"/>
  <c r="K496" i="1"/>
  <c r="P492" i="1"/>
  <c r="M492" i="1"/>
  <c r="K492" i="1"/>
  <c r="P490" i="1"/>
  <c r="K490" i="1"/>
  <c r="K488" i="1"/>
  <c r="M484" i="1"/>
  <c r="K484" i="1"/>
  <c r="K482" i="1"/>
  <c r="K480" i="1"/>
  <c r="AI476" i="1"/>
  <c r="N469" i="1"/>
  <c r="L469" i="1"/>
  <c r="J469" i="1"/>
  <c r="N419" i="1"/>
  <c r="L419" i="1"/>
  <c r="J419" i="1"/>
  <c r="N411" i="1"/>
  <c r="L411" i="1"/>
  <c r="J411" i="1"/>
  <c r="N403" i="1"/>
  <c r="L403" i="1"/>
  <c r="J403" i="1"/>
  <c r="N395" i="1"/>
  <c r="L395" i="1"/>
  <c r="J395" i="1"/>
  <c r="N387" i="1"/>
  <c r="L387" i="1"/>
  <c r="J387" i="1"/>
  <c r="N376" i="1"/>
  <c r="P365" i="1"/>
  <c r="P255" i="1"/>
  <c r="M255" i="1"/>
  <c r="K255" i="1"/>
  <c r="P162" i="1"/>
  <c r="K162" i="1"/>
  <c r="P154" i="1"/>
  <c r="K154" i="1"/>
  <c r="P126" i="1"/>
  <c r="K126" i="1"/>
  <c r="P83" i="1"/>
  <c r="K83" i="1"/>
  <c r="N58" i="1"/>
  <c r="AI30" i="1"/>
  <c r="M476" i="1"/>
  <c r="K476" i="1"/>
  <c r="K474" i="1"/>
  <c r="K472" i="1"/>
  <c r="M468" i="1"/>
  <c r="K468" i="1"/>
  <c r="P466" i="1"/>
  <c r="K466" i="1"/>
  <c r="P464" i="1"/>
  <c r="K464" i="1"/>
  <c r="K462" i="1"/>
  <c r="K460" i="1"/>
  <c r="M458" i="1"/>
  <c r="K458" i="1"/>
  <c r="M456" i="1"/>
  <c r="M454" i="1"/>
  <c r="K454" i="1"/>
  <c r="M452" i="1"/>
  <c r="M450" i="1"/>
  <c r="K450" i="1"/>
  <c r="M448" i="1"/>
  <c r="K448" i="1"/>
  <c r="K446" i="1"/>
  <c r="P444" i="1"/>
  <c r="P438" i="1"/>
  <c r="M438" i="1"/>
  <c r="K438" i="1"/>
  <c r="P436" i="1"/>
  <c r="K436" i="1"/>
  <c r="P434" i="1"/>
  <c r="K434" i="1"/>
  <c r="P430" i="1"/>
  <c r="M430" i="1"/>
  <c r="K430" i="1"/>
  <c r="P428" i="1"/>
  <c r="K428" i="1"/>
  <c r="K426" i="1"/>
  <c r="K424" i="1"/>
  <c r="P418" i="1"/>
  <c r="M418" i="1"/>
  <c r="K418" i="1"/>
  <c r="P416" i="1"/>
  <c r="K416" i="1"/>
  <c r="P414" i="1"/>
  <c r="K414" i="1"/>
  <c r="P410" i="1"/>
  <c r="M410" i="1"/>
  <c r="K410" i="1"/>
  <c r="P408" i="1"/>
  <c r="K408" i="1"/>
  <c r="P406" i="1"/>
  <c r="K406" i="1"/>
  <c r="P402" i="1"/>
  <c r="M402" i="1"/>
  <c r="K402" i="1"/>
  <c r="P400" i="1"/>
  <c r="K400" i="1"/>
  <c r="P398" i="1"/>
  <c r="K398" i="1"/>
  <c r="P394" i="1"/>
  <c r="M394" i="1"/>
  <c r="K394" i="1"/>
  <c r="P392" i="1"/>
  <c r="K392" i="1"/>
  <c r="P390" i="1"/>
  <c r="K390" i="1"/>
  <c r="P386" i="1"/>
  <c r="M386" i="1"/>
  <c r="K386" i="1"/>
  <c r="K352" i="1"/>
  <c r="N337" i="1"/>
  <c r="P320" i="1"/>
  <c r="K320" i="1"/>
  <c r="P304" i="1"/>
  <c r="K304" i="1"/>
  <c r="P288" i="1"/>
  <c r="K288" i="1"/>
  <c r="P258" i="1"/>
  <c r="P215" i="1"/>
  <c r="K215" i="1"/>
  <c r="P191" i="1"/>
  <c r="M112" i="1"/>
  <c r="M57" i="1"/>
  <c r="N31" i="1"/>
  <c r="L31" i="1"/>
  <c r="P558" i="1"/>
  <c r="K560" i="1"/>
  <c r="M530" i="1"/>
  <c r="K530" i="1"/>
  <c r="N521" i="1"/>
  <c r="J521" i="1"/>
  <c r="H511" i="1"/>
  <c r="G511" i="1" s="1"/>
  <c r="F485" i="1"/>
  <c r="F477" i="1"/>
  <c r="J554" i="1"/>
  <c r="F411" i="1"/>
  <c r="F455" i="1"/>
  <c r="F395" i="1"/>
  <c r="N542" i="1"/>
  <c r="F501" i="1"/>
  <c r="F493" i="1"/>
  <c r="F469" i="1"/>
  <c r="F431" i="1"/>
  <c r="M560" i="1"/>
  <c r="F459" i="1"/>
  <c r="F451" i="1"/>
  <c r="F439" i="1"/>
  <c r="F419" i="1"/>
  <c r="F403" i="1"/>
  <c r="F387" i="1"/>
  <c r="M547" i="1"/>
  <c r="J538" i="1"/>
  <c r="H537" i="1"/>
  <c r="G537" i="1" s="1"/>
  <c r="N537" i="1"/>
  <c r="L537" i="1"/>
  <c r="J537" i="1"/>
  <c r="H536" i="1"/>
  <c r="G536" i="1" s="1"/>
  <c r="N534" i="1"/>
  <c r="J534" i="1"/>
  <c r="L527" i="1"/>
  <c r="J525" i="1"/>
  <c r="N524" i="1"/>
  <c r="L524" i="1"/>
  <c r="J524" i="1"/>
  <c r="M517" i="1"/>
  <c r="K517" i="1"/>
  <c r="F321" i="1"/>
  <c r="F313" i="1"/>
  <c r="F305" i="1"/>
  <c r="P500" i="1"/>
  <c r="P484" i="1"/>
  <c r="P476" i="1"/>
  <c r="AI446" i="1"/>
  <c r="P342" i="1"/>
  <c r="P296" i="1"/>
  <c r="P199" i="1"/>
  <c r="P158" i="1"/>
  <c r="P150" i="1"/>
  <c r="P122" i="1"/>
  <c r="P94" i="1"/>
  <c r="P63" i="1"/>
  <c r="P468" i="1"/>
  <c r="AI460" i="1"/>
  <c r="P458" i="1"/>
  <c r="P450" i="1"/>
  <c r="P510" i="1"/>
  <c r="P454" i="1"/>
  <c r="P442" i="1"/>
  <c r="P324" i="1"/>
  <c r="P318" i="1"/>
  <c r="P308" i="1"/>
  <c r="P302" i="1"/>
  <c r="P160" i="1"/>
  <c r="P152" i="1"/>
  <c r="P124" i="1"/>
  <c r="P89" i="1"/>
  <c r="H548" i="1"/>
  <c r="G548" i="1" s="1"/>
  <c r="P547" i="1"/>
  <c r="P530" i="1"/>
  <c r="P493" i="1"/>
  <c r="P477" i="1"/>
  <c r="F461" i="1"/>
  <c r="P451" i="1"/>
  <c r="P439" i="1"/>
  <c r="P419" i="1"/>
  <c r="P403" i="1"/>
  <c r="P387" i="1"/>
  <c r="F289" i="1"/>
  <c r="F216" i="1"/>
  <c r="F200" i="1"/>
  <c r="F184" i="1"/>
  <c r="P559" i="1"/>
  <c r="P560" i="1"/>
  <c r="H524" i="1"/>
  <c r="G524" i="1" s="1"/>
  <c r="P517" i="1"/>
  <c r="P501" i="1"/>
  <c r="P485" i="1"/>
  <c r="P469" i="1"/>
  <c r="F447" i="1"/>
  <c r="P431" i="1"/>
  <c r="P411" i="1"/>
  <c r="P395" i="1"/>
  <c r="F358" i="1"/>
  <c r="P321" i="1"/>
  <c r="P313" i="1"/>
  <c r="P305" i="1"/>
  <c r="F105" i="1"/>
  <c r="F64" i="1"/>
  <c r="H556" i="1"/>
  <c r="G556" i="1" s="1"/>
  <c r="K555" i="1"/>
  <c r="P554" i="1"/>
  <c r="M554" i="1"/>
  <c r="K554" i="1"/>
  <c r="N554" i="1"/>
  <c r="L554" i="1"/>
  <c r="M545" i="1"/>
  <c r="H544" i="1"/>
  <c r="G544" i="1" s="1"/>
  <c r="N544" i="1"/>
  <c r="L544" i="1"/>
  <c r="J544" i="1"/>
  <c r="P538" i="1"/>
  <c r="M538" i="1"/>
  <c r="K538" i="1"/>
  <c r="P535" i="1"/>
  <c r="L532" i="1"/>
  <c r="P531" i="1"/>
  <c r="M531" i="1"/>
  <c r="H529" i="1"/>
  <c r="G529" i="1" s="1"/>
  <c r="N529" i="1"/>
  <c r="L529" i="1"/>
  <c r="J529" i="1"/>
  <c r="H528" i="1"/>
  <c r="G528" i="1" s="1"/>
  <c r="P522" i="1"/>
  <c r="M522" i="1"/>
  <c r="L519" i="1"/>
  <c r="P518" i="1"/>
  <c r="M518" i="1"/>
  <c r="H516" i="1"/>
  <c r="G516" i="1" s="1"/>
  <c r="N516" i="1"/>
  <c r="L516" i="1"/>
  <c r="J516" i="1"/>
  <c r="H515" i="1"/>
  <c r="G515" i="1" s="1"/>
  <c r="P514" i="1"/>
  <c r="M514" i="1"/>
  <c r="J513" i="1"/>
  <c r="H512" i="1"/>
  <c r="G512" i="1" s="1"/>
  <c r="N512" i="1"/>
  <c r="L512" i="1"/>
  <c r="J512" i="1"/>
  <c r="M512" i="1"/>
  <c r="F505" i="1"/>
  <c r="AI504" i="1"/>
  <c r="F497" i="1"/>
  <c r="AI496" i="1"/>
  <c r="F489" i="1"/>
  <c r="AI488" i="1"/>
  <c r="F481" i="1"/>
  <c r="AI480" i="1"/>
  <c r="F473" i="1"/>
  <c r="AI472" i="1"/>
  <c r="F465" i="1"/>
  <c r="AI464" i="1"/>
  <c r="P461" i="1"/>
  <c r="M461" i="1"/>
  <c r="AI458" i="1"/>
  <c r="F457" i="1"/>
  <c r="AI454" i="1"/>
  <c r="F453" i="1"/>
  <c r="AI448" i="1"/>
  <c r="P447" i="1"/>
  <c r="M447" i="1"/>
  <c r="F435" i="1"/>
  <c r="AI434" i="1"/>
  <c r="F427" i="1"/>
  <c r="AI426" i="1"/>
  <c r="F423" i="1"/>
  <c r="F415" i="1"/>
  <c r="AI414" i="1"/>
  <c r="F407" i="1"/>
  <c r="AI406" i="1"/>
  <c r="F399" i="1"/>
  <c r="AI398" i="1"/>
  <c r="F391" i="1"/>
  <c r="AI390" i="1"/>
  <c r="P358" i="1"/>
  <c r="M358" i="1"/>
  <c r="K358" i="1"/>
  <c r="N358" i="1"/>
  <c r="L358" i="1"/>
  <c r="J358" i="1"/>
  <c r="F350" i="1"/>
  <c r="F346" i="1"/>
  <c r="F284" i="1"/>
  <c r="K260" i="1"/>
  <c r="F50" i="1"/>
  <c r="F443" i="1"/>
  <c r="AI442" i="1"/>
  <c r="N321" i="1"/>
  <c r="J321" i="1"/>
  <c r="N305" i="1"/>
  <c r="J305" i="1"/>
  <c r="F297" i="1"/>
  <c r="N289" i="1"/>
  <c r="J289" i="1"/>
  <c r="F208" i="1"/>
  <c r="P200" i="1"/>
  <c r="M200" i="1"/>
  <c r="N200" i="1"/>
  <c r="J200" i="1"/>
  <c r="F192" i="1"/>
  <c r="N184" i="1"/>
  <c r="J184" i="1"/>
  <c r="P105" i="1"/>
  <c r="M105" i="1"/>
  <c r="N105" i="1"/>
  <c r="J105" i="1"/>
  <c r="F84" i="1"/>
  <c r="P64" i="1"/>
  <c r="M64" i="1"/>
  <c r="N64" i="1"/>
  <c r="J64" i="1"/>
  <c r="F30" i="1"/>
  <c r="P537" i="1"/>
  <c r="M537" i="1"/>
  <c r="K537" i="1"/>
  <c r="N530" i="1"/>
  <c r="M516" i="1"/>
  <c r="P513" i="1"/>
  <c r="M513" i="1"/>
  <c r="K513" i="1"/>
  <c r="N513" i="1"/>
  <c r="N511" i="1"/>
  <c r="L511" i="1"/>
  <c r="J511" i="1"/>
  <c r="K506" i="1"/>
  <c r="P505" i="1"/>
  <c r="M505" i="1"/>
  <c r="N505" i="1"/>
  <c r="L505" i="1"/>
  <c r="J505" i="1"/>
  <c r="F499" i="1"/>
  <c r="AI498" i="1"/>
  <c r="P497" i="1"/>
  <c r="M497" i="1"/>
  <c r="N497" i="1"/>
  <c r="L497" i="1"/>
  <c r="J497" i="1"/>
  <c r="F491" i="1"/>
  <c r="AI490" i="1"/>
  <c r="P489" i="1"/>
  <c r="M489" i="1"/>
  <c r="N489" i="1"/>
  <c r="L489" i="1"/>
  <c r="J489" i="1"/>
  <c r="F483" i="1"/>
  <c r="AI482" i="1"/>
  <c r="P481" i="1"/>
  <c r="M481" i="1"/>
  <c r="N481" i="1"/>
  <c r="L481" i="1"/>
  <c r="J481" i="1"/>
  <c r="F475" i="1"/>
  <c r="AI474" i="1"/>
  <c r="P473" i="1"/>
  <c r="M473" i="1"/>
  <c r="N473" i="1"/>
  <c r="L473" i="1"/>
  <c r="J473" i="1"/>
  <c r="F467" i="1"/>
  <c r="AI466" i="1"/>
  <c r="N465" i="1"/>
  <c r="L465" i="1"/>
  <c r="J465" i="1"/>
  <c r="M464" i="1"/>
  <c r="AI456" i="1"/>
  <c r="AI452" i="1"/>
  <c r="F441" i="1"/>
  <c r="AI440" i="1"/>
  <c r="F433" i="1"/>
  <c r="AI432" i="1"/>
  <c r="N431" i="1"/>
  <c r="L431" i="1"/>
  <c r="J431" i="1"/>
  <c r="F425" i="1"/>
  <c r="AI424" i="1"/>
  <c r="P423" i="1"/>
  <c r="M423" i="1"/>
  <c r="AI420" i="1"/>
  <c r="K420" i="1"/>
  <c r="H557" i="1"/>
  <c r="G557" i="1" s="1"/>
  <c r="N557" i="1"/>
  <c r="L557" i="1"/>
  <c r="J557" i="1"/>
  <c r="P557" i="1"/>
  <c r="M557" i="1"/>
  <c r="K557" i="1"/>
  <c r="H552" i="1"/>
  <c r="G552" i="1" s="1"/>
  <c r="N552" i="1"/>
  <c r="L552" i="1"/>
  <c r="J552" i="1"/>
  <c r="P551" i="1"/>
  <c r="M551" i="1"/>
  <c r="J546" i="1"/>
  <c r="K543" i="1"/>
  <c r="K539" i="1"/>
  <c r="N538" i="1"/>
  <c r="L538" i="1"/>
  <c r="M529" i="1"/>
  <c r="K526" i="1"/>
  <c r="N517" i="1"/>
  <c r="F503" i="1"/>
  <c r="AI502" i="1"/>
  <c r="F495" i="1"/>
  <c r="AI494" i="1"/>
  <c r="F487" i="1"/>
  <c r="AI486" i="1"/>
  <c r="F479" i="1"/>
  <c r="AI478" i="1"/>
  <c r="F471" i="1"/>
  <c r="AI470" i="1"/>
  <c r="F463" i="1"/>
  <c r="AI462" i="1"/>
  <c r="N461" i="1"/>
  <c r="L461" i="1"/>
  <c r="J461" i="1"/>
  <c r="F449" i="1"/>
  <c r="P448" i="1"/>
  <c r="F445" i="1"/>
  <c r="AI444" i="1"/>
  <c r="F437" i="1"/>
  <c r="AI436" i="1"/>
  <c r="P435" i="1"/>
  <c r="M435" i="1"/>
  <c r="K432" i="1"/>
  <c r="F429" i="1"/>
  <c r="AI428" i="1"/>
  <c r="P427" i="1"/>
  <c r="M427" i="1"/>
  <c r="N427" i="1"/>
  <c r="L427" i="1"/>
  <c r="J427" i="1"/>
  <c r="AI422" i="1"/>
  <c r="F421" i="1"/>
  <c r="F413" i="1"/>
  <c r="AI412" i="1"/>
  <c r="F405" i="1"/>
  <c r="AI404" i="1"/>
  <c r="F397" i="1"/>
  <c r="AI396" i="1"/>
  <c r="F389" i="1"/>
  <c r="AI388" i="1"/>
  <c r="F354" i="1"/>
  <c r="F348" i="1"/>
  <c r="F344" i="1"/>
  <c r="F325" i="1"/>
  <c r="N423" i="1"/>
  <c r="L423" i="1"/>
  <c r="J423" i="1"/>
  <c r="F417" i="1"/>
  <c r="AI416" i="1"/>
  <c r="P415" i="1"/>
  <c r="M415" i="1"/>
  <c r="N415" i="1"/>
  <c r="L415" i="1"/>
  <c r="J415" i="1"/>
  <c r="K412" i="1"/>
  <c r="F409" i="1"/>
  <c r="AI408" i="1"/>
  <c r="P407" i="1"/>
  <c r="M407" i="1"/>
  <c r="N407" i="1"/>
  <c r="L407" i="1"/>
  <c r="J407" i="1"/>
  <c r="K404" i="1"/>
  <c r="F401" i="1"/>
  <c r="AI400" i="1"/>
  <c r="P399" i="1"/>
  <c r="M399" i="1"/>
  <c r="N399" i="1"/>
  <c r="L399" i="1"/>
  <c r="J399" i="1"/>
  <c r="K396" i="1"/>
  <c r="F393" i="1"/>
  <c r="AI392" i="1"/>
  <c r="P391" i="1"/>
  <c r="M391" i="1"/>
  <c r="N391" i="1"/>
  <c r="L391" i="1"/>
  <c r="J391" i="1"/>
  <c r="K388" i="1"/>
  <c r="F385" i="1"/>
  <c r="H384" i="1"/>
  <c r="G384" i="1" s="1"/>
  <c r="N384" i="1"/>
  <c r="L384" i="1"/>
  <c r="J384" i="1"/>
  <c r="P384" i="1"/>
  <c r="M384" i="1"/>
  <c r="K384" i="1"/>
  <c r="M350" i="1"/>
  <c r="K350" i="1"/>
  <c r="N350" i="1"/>
  <c r="L350" i="1"/>
  <c r="J350" i="1"/>
  <c r="P346" i="1"/>
  <c r="M346" i="1"/>
  <c r="K346" i="1"/>
  <c r="N346" i="1"/>
  <c r="L346" i="1"/>
  <c r="J346" i="1"/>
  <c r="F317" i="1"/>
  <c r="N313" i="1"/>
  <c r="J313" i="1"/>
  <c r="F301" i="1"/>
  <c r="P297" i="1"/>
  <c r="M297" i="1"/>
  <c r="N297" i="1"/>
  <c r="J297" i="1"/>
  <c r="F285" i="1"/>
  <c r="P284" i="1"/>
  <c r="K284" i="1"/>
  <c r="L284" i="1"/>
  <c r="J284" i="1"/>
  <c r="P260" i="1"/>
  <c r="M260" i="1"/>
  <c r="F259" i="1"/>
  <c r="AI258" i="1"/>
  <c r="AI255" i="1"/>
  <c r="F212" i="1"/>
  <c r="P208" i="1"/>
  <c r="M208" i="1"/>
  <c r="N208" i="1"/>
  <c r="J208" i="1"/>
  <c r="F196" i="1"/>
  <c r="P192" i="1"/>
  <c r="M192" i="1"/>
  <c r="N192" i="1"/>
  <c r="J192" i="1"/>
  <c r="F68" i="1"/>
  <c r="F40" i="1"/>
  <c r="F309" i="1"/>
  <c r="F293" i="1"/>
  <c r="F282" i="1"/>
  <c r="F257" i="1"/>
  <c r="AI256" i="1"/>
  <c r="F254" i="1"/>
  <c r="F204" i="1"/>
  <c r="F188" i="1"/>
  <c r="F90" i="1"/>
  <c r="P50" i="1"/>
  <c r="M50" i="1"/>
  <c r="N50" i="1"/>
  <c r="L50" i="1"/>
  <c r="J50" i="1"/>
  <c r="F27" i="1"/>
  <c r="F23" i="1"/>
  <c r="P555" i="1"/>
  <c r="M555" i="1"/>
  <c r="H553" i="1"/>
  <c r="G553" i="1" s="1"/>
  <c r="N553" i="1"/>
  <c r="L553" i="1"/>
  <c r="J553" i="1"/>
  <c r="P553" i="1"/>
  <c r="M553" i="1"/>
  <c r="K553" i="1"/>
  <c r="J550" i="1"/>
  <c r="H549" i="1"/>
  <c r="G549" i="1" s="1"/>
  <c r="N549" i="1"/>
  <c r="L549" i="1"/>
  <c r="J549" i="1"/>
  <c r="P549" i="1"/>
  <c r="M549" i="1"/>
  <c r="K549" i="1"/>
  <c r="P546" i="1"/>
  <c r="M546" i="1"/>
  <c r="K546" i="1"/>
  <c r="N546" i="1"/>
  <c r="L546" i="1"/>
  <c r="H545" i="1"/>
  <c r="G545" i="1" s="1"/>
  <c r="N545" i="1"/>
  <c r="L545" i="1"/>
  <c r="J545" i="1"/>
  <c r="J542" i="1"/>
  <c r="P539" i="1"/>
  <c r="M539" i="1"/>
  <c r="N536" i="1"/>
  <c r="L536" i="1"/>
  <c r="J536" i="1"/>
  <c r="N528" i="1"/>
  <c r="L528" i="1"/>
  <c r="J528" i="1"/>
  <c r="H527" i="1"/>
  <c r="G527" i="1" s="1"/>
  <c r="N527" i="1"/>
  <c r="J527" i="1"/>
  <c r="P526" i="1"/>
  <c r="M526" i="1"/>
  <c r="P525" i="1"/>
  <c r="M525" i="1"/>
  <c r="K525" i="1"/>
  <c r="N523" i="1"/>
  <c r="L523" i="1"/>
  <c r="J523" i="1"/>
  <c r="P521" i="1"/>
  <c r="M521" i="1"/>
  <c r="K521" i="1"/>
  <c r="H520" i="1"/>
  <c r="G520" i="1" s="1"/>
  <c r="N520" i="1"/>
  <c r="N515" i="1"/>
  <c r="L515" i="1"/>
  <c r="J515" i="1"/>
  <c r="K510" i="1"/>
  <c r="N509" i="1"/>
  <c r="J509" i="1"/>
  <c r="P506" i="1"/>
  <c r="M506" i="1"/>
  <c r="P503" i="1"/>
  <c r="M503" i="1"/>
  <c r="N503" i="1"/>
  <c r="L503" i="1"/>
  <c r="J503" i="1"/>
  <c r="P499" i="1"/>
  <c r="M499" i="1"/>
  <c r="N499" i="1"/>
  <c r="L499" i="1"/>
  <c r="J499" i="1"/>
  <c r="P495" i="1"/>
  <c r="M495" i="1"/>
  <c r="N495" i="1"/>
  <c r="L495" i="1"/>
  <c r="J495" i="1"/>
  <c r="P491" i="1"/>
  <c r="M491" i="1"/>
  <c r="N491" i="1"/>
  <c r="L491" i="1"/>
  <c r="J491" i="1"/>
  <c r="P487" i="1"/>
  <c r="M487" i="1"/>
  <c r="N487" i="1"/>
  <c r="L487" i="1"/>
  <c r="J487" i="1"/>
  <c r="P483" i="1"/>
  <c r="M483" i="1"/>
  <c r="N483" i="1"/>
  <c r="L483" i="1"/>
  <c r="J483" i="1"/>
  <c r="P479" i="1"/>
  <c r="M479" i="1"/>
  <c r="N479" i="1"/>
  <c r="L479" i="1"/>
  <c r="J479" i="1"/>
  <c r="P475" i="1"/>
  <c r="M475" i="1"/>
  <c r="N475" i="1"/>
  <c r="L475" i="1"/>
  <c r="J475" i="1"/>
  <c r="P471" i="1"/>
  <c r="M471" i="1"/>
  <c r="N471" i="1"/>
  <c r="L471" i="1"/>
  <c r="J471" i="1"/>
  <c r="P467" i="1"/>
  <c r="M467" i="1"/>
  <c r="N467" i="1"/>
  <c r="L467" i="1"/>
  <c r="J467" i="1"/>
  <c r="P463" i="1"/>
  <c r="M463" i="1"/>
  <c r="N463" i="1"/>
  <c r="L463" i="1"/>
  <c r="J463" i="1"/>
  <c r="N459" i="1"/>
  <c r="L459" i="1"/>
  <c r="J459" i="1"/>
  <c r="N455" i="1"/>
  <c r="L455" i="1"/>
  <c r="J455" i="1"/>
  <c r="N451" i="1"/>
  <c r="L451" i="1"/>
  <c r="J451" i="1"/>
  <c r="N447" i="1"/>
  <c r="L447" i="1"/>
  <c r="J447" i="1"/>
  <c r="N443" i="1"/>
  <c r="L443" i="1"/>
  <c r="J443" i="1"/>
  <c r="N439" i="1"/>
  <c r="L439" i="1"/>
  <c r="J439" i="1"/>
  <c r="N435" i="1"/>
  <c r="L435" i="1"/>
  <c r="J435" i="1"/>
  <c r="N457" i="1"/>
  <c r="L457" i="1"/>
  <c r="J457" i="1"/>
  <c r="N453" i="1"/>
  <c r="L453" i="1"/>
  <c r="J453" i="1"/>
  <c r="N449" i="1"/>
  <c r="L449" i="1"/>
  <c r="J449" i="1"/>
  <c r="N445" i="1"/>
  <c r="L445" i="1"/>
  <c r="J445" i="1"/>
  <c r="M444" i="1"/>
  <c r="N441" i="1"/>
  <c r="L441" i="1"/>
  <c r="J441" i="1"/>
  <c r="M440" i="1"/>
  <c r="N437" i="1"/>
  <c r="L437" i="1"/>
  <c r="J437" i="1"/>
  <c r="P433" i="1"/>
  <c r="M433" i="1"/>
  <c r="N433" i="1"/>
  <c r="L433" i="1"/>
  <c r="J433" i="1"/>
  <c r="P429" i="1"/>
  <c r="M429" i="1"/>
  <c r="N429" i="1"/>
  <c r="L429" i="1"/>
  <c r="J429" i="1"/>
  <c r="P425" i="1"/>
  <c r="M425" i="1"/>
  <c r="N425" i="1"/>
  <c r="L425" i="1"/>
  <c r="J425" i="1"/>
  <c r="P421" i="1"/>
  <c r="M421" i="1"/>
  <c r="N421" i="1"/>
  <c r="L421" i="1"/>
  <c r="J421" i="1"/>
  <c r="P417" i="1"/>
  <c r="M417" i="1"/>
  <c r="N417" i="1"/>
  <c r="L417" i="1"/>
  <c r="J417" i="1"/>
  <c r="P413" i="1"/>
  <c r="M413" i="1"/>
  <c r="N413" i="1"/>
  <c r="L413" i="1"/>
  <c r="J413" i="1"/>
  <c r="P409" i="1"/>
  <c r="M409" i="1"/>
  <c r="N409" i="1"/>
  <c r="L409" i="1"/>
  <c r="J409" i="1"/>
  <c r="P405" i="1"/>
  <c r="M405" i="1"/>
  <c r="N405" i="1"/>
  <c r="L405" i="1"/>
  <c r="J405" i="1"/>
  <c r="P401" i="1"/>
  <c r="M401" i="1"/>
  <c r="N401" i="1"/>
  <c r="L401" i="1"/>
  <c r="J401" i="1"/>
  <c r="P397" i="1"/>
  <c r="M397" i="1"/>
  <c r="N397" i="1"/>
  <c r="L397" i="1"/>
  <c r="J397" i="1"/>
  <c r="P393" i="1"/>
  <c r="M393" i="1"/>
  <c r="N393" i="1"/>
  <c r="L393" i="1"/>
  <c r="J393" i="1"/>
  <c r="P389" i="1"/>
  <c r="M389" i="1"/>
  <c r="N389" i="1"/>
  <c r="L389" i="1"/>
  <c r="J389" i="1"/>
  <c r="P385" i="1"/>
  <c r="M385" i="1"/>
  <c r="N385" i="1"/>
  <c r="L385" i="1"/>
  <c r="J385" i="1"/>
  <c r="AI365" i="1"/>
  <c r="F360" i="1"/>
  <c r="K354" i="1"/>
  <c r="N354" i="1"/>
  <c r="L354" i="1"/>
  <c r="J354" i="1"/>
  <c r="M352" i="1"/>
  <c r="F352" i="1"/>
  <c r="K348" i="1"/>
  <c r="N348" i="1"/>
  <c r="L348" i="1"/>
  <c r="J348" i="1"/>
  <c r="K344" i="1"/>
  <c r="N344" i="1"/>
  <c r="L344" i="1"/>
  <c r="J344" i="1"/>
  <c r="F333" i="1"/>
  <c r="P325" i="1"/>
  <c r="M325" i="1"/>
  <c r="N325" i="1"/>
  <c r="J325" i="1"/>
  <c r="P317" i="1"/>
  <c r="M317" i="1"/>
  <c r="N317" i="1"/>
  <c r="J317" i="1"/>
  <c r="P309" i="1"/>
  <c r="M309" i="1"/>
  <c r="N309" i="1"/>
  <c r="J309" i="1"/>
  <c r="P301" i="1"/>
  <c r="M301" i="1"/>
  <c r="N301" i="1"/>
  <c r="J301" i="1"/>
  <c r="P293" i="1"/>
  <c r="M293" i="1"/>
  <c r="N293" i="1"/>
  <c r="J293" i="1"/>
  <c r="P285" i="1"/>
  <c r="M285" i="1"/>
  <c r="N285" i="1"/>
  <c r="J285" i="1"/>
  <c r="P282" i="1"/>
  <c r="K282" i="1"/>
  <c r="L282" i="1"/>
  <c r="J282" i="1"/>
  <c r="F364" i="1"/>
  <c r="AI361" i="1"/>
  <c r="M356" i="1"/>
  <c r="F356" i="1"/>
  <c r="F335" i="1"/>
  <c r="F329" i="1"/>
  <c r="P279" i="1"/>
  <c r="F279" i="1"/>
  <c r="N259" i="1"/>
  <c r="J259" i="1"/>
  <c r="N257" i="1"/>
  <c r="N254" i="1"/>
  <c r="J254" i="1"/>
  <c r="N216" i="1"/>
  <c r="J216" i="1"/>
  <c r="F99" i="1"/>
  <c r="F92" i="1"/>
  <c r="N84" i="1"/>
  <c r="J84" i="1"/>
  <c r="P68" i="1"/>
  <c r="M68" i="1"/>
  <c r="J68" i="1"/>
  <c r="F62" i="1"/>
  <c r="AI49" i="1"/>
  <c r="L40" i="1"/>
  <c r="J40" i="1"/>
  <c r="N27" i="1"/>
  <c r="L27" i="1"/>
  <c r="J27" i="1"/>
  <c r="P212" i="1"/>
  <c r="M212" i="1"/>
  <c r="N212" i="1"/>
  <c r="J212" i="1"/>
  <c r="P204" i="1"/>
  <c r="M204" i="1"/>
  <c r="N204" i="1"/>
  <c r="J204" i="1"/>
  <c r="P196" i="1"/>
  <c r="M196" i="1"/>
  <c r="N196" i="1"/>
  <c r="J196" i="1"/>
  <c r="P188" i="1"/>
  <c r="M188" i="1"/>
  <c r="N188" i="1"/>
  <c r="J188" i="1"/>
  <c r="F111" i="1"/>
  <c r="P90" i="1"/>
  <c r="M90" i="1"/>
  <c r="J90" i="1"/>
  <c r="F82" i="1"/>
  <c r="F76" i="1"/>
  <c r="F70" i="1"/>
  <c r="M56" i="1"/>
  <c r="F56" i="1"/>
  <c r="F46" i="1"/>
  <c r="F36" i="1"/>
  <c r="P545" i="1"/>
  <c r="K545" i="1"/>
  <c r="L530" i="1"/>
  <c r="P529" i="1"/>
  <c r="K529" i="1"/>
  <c r="P524" i="1"/>
  <c r="M524" i="1"/>
  <c r="K524" i="1"/>
  <c r="L517" i="1"/>
  <c r="P516" i="1"/>
  <c r="K516" i="1"/>
  <c r="H507" i="1"/>
  <c r="G507" i="1" s="1"/>
  <c r="N558" i="1"/>
  <c r="L558" i="1"/>
  <c r="J558" i="1"/>
  <c r="N556" i="1"/>
  <c r="L556" i="1"/>
  <c r="J556" i="1"/>
  <c r="P550" i="1"/>
  <c r="M550" i="1"/>
  <c r="K550" i="1"/>
  <c r="N550" i="1"/>
  <c r="L550" i="1"/>
  <c r="N548" i="1"/>
  <c r="L548" i="1"/>
  <c r="J548" i="1"/>
  <c r="M543" i="1"/>
  <c r="P542" i="1"/>
  <c r="M542" i="1"/>
  <c r="K542" i="1"/>
  <c r="L542" i="1"/>
  <c r="H541" i="1"/>
  <c r="G541" i="1" s="1"/>
  <c r="N541" i="1"/>
  <c r="L541" i="1"/>
  <c r="J541" i="1"/>
  <c r="P541" i="1"/>
  <c r="K541" i="1"/>
  <c r="H540" i="1"/>
  <c r="G540" i="1" s="1"/>
  <c r="N540" i="1"/>
  <c r="J540" i="1"/>
  <c r="M535" i="1"/>
  <c r="P534" i="1"/>
  <c r="M534" i="1"/>
  <c r="K534" i="1"/>
  <c r="L534" i="1"/>
  <c r="H533" i="1"/>
  <c r="G533" i="1" s="1"/>
  <c r="N533" i="1"/>
  <c r="L533" i="1"/>
  <c r="J533" i="1"/>
  <c r="P533" i="1"/>
  <c r="K533" i="1"/>
  <c r="H532" i="1"/>
  <c r="G532" i="1" s="1"/>
  <c r="N532" i="1"/>
  <c r="J532" i="1"/>
  <c r="P528" i="1"/>
  <c r="M528" i="1"/>
  <c r="K528" i="1"/>
  <c r="N525" i="1"/>
  <c r="L525" i="1"/>
  <c r="L521" i="1"/>
  <c r="L520" i="1"/>
  <c r="J520" i="1"/>
  <c r="P520" i="1"/>
  <c r="K520" i="1"/>
  <c r="H519" i="1"/>
  <c r="G519" i="1" s="1"/>
  <c r="N519" i="1"/>
  <c r="J519" i="1"/>
  <c r="L513" i="1"/>
  <c r="P512" i="1"/>
  <c r="K512" i="1"/>
  <c r="F383" i="1"/>
  <c r="AI382" i="1"/>
  <c r="F381" i="1"/>
  <c r="AI380" i="1"/>
  <c r="M378" i="1"/>
  <c r="F378" i="1"/>
  <c r="M376" i="1"/>
  <c r="F376" i="1"/>
  <c r="M374" i="1"/>
  <c r="F374" i="1"/>
  <c r="M372" i="1"/>
  <c r="F372" i="1"/>
  <c r="AI371" i="1"/>
  <c r="F370" i="1"/>
  <c r="AI369" i="1"/>
  <c r="F368" i="1"/>
  <c r="AI367" i="1"/>
  <c r="F366" i="1"/>
  <c r="AI363" i="1"/>
  <c r="F362" i="1"/>
  <c r="AI359" i="1"/>
  <c r="M337" i="1"/>
  <c r="F337" i="1"/>
  <c r="F327" i="1"/>
  <c r="F323" i="1"/>
  <c r="F319" i="1"/>
  <c r="F315" i="1"/>
  <c r="F311" i="1"/>
  <c r="F307" i="1"/>
  <c r="F303" i="1"/>
  <c r="F299" i="1"/>
  <c r="F295" i="1"/>
  <c r="F291" i="1"/>
  <c r="F287" i="1"/>
  <c r="F273" i="1"/>
  <c r="F271" i="1"/>
  <c r="F269" i="1"/>
  <c r="F267" i="1"/>
  <c r="F265" i="1"/>
  <c r="F263" i="1"/>
  <c r="F261" i="1"/>
  <c r="J257" i="1"/>
  <c r="F252" i="1"/>
  <c r="AI249" i="1"/>
  <c r="K249" i="1"/>
  <c r="F248" i="1"/>
  <c r="AI245" i="1"/>
  <c r="K245" i="1"/>
  <c r="M510" i="1"/>
  <c r="P509" i="1"/>
  <c r="M509" i="1"/>
  <c r="K509" i="1"/>
  <c r="L509" i="1"/>
  <c r="H508" i="1"/>
  <c r="G508" i="1" s="1"/>
  <c r="N508" i="1"/>
  <c r="L508" i="1"/>
  <c r="J508" i="1"/>
  <c r="P508" i="1"/>
  <c r="K508" i="1"/>
  <c r="N507" i="1"/>
  <c r="J507" i="1"/>
  <c r="K382" i="1"/>
  <c r="K380" i="1"/>
  <c r="AI379" i="1"/>
  <c r="F379" i="1"/>
  <c r="AI377" i="1"/>
  <c r="F377" i="1"/>
  <c r="AI375" i="1"/>
  <c r="F375" i="1"/>
  <c r="AI373" i="1"/>
  <c r="F373" i="1"/>
  <c r="K371" i="1"/>
  <c r="K369" i="1"/>
  <c r="K367" i="1"/>
  <c r="P364" i="1"/>
  <c r="M364" i="1"/>
  <c r="N364" i="1"/>
  <c r="J364" i="1"/>
  <c r="P360" i="1"/>
  <c r="M360" i="1"/>
  <c r="N360" i="1"/>
  <c r="J360" i="1"/>
  <c r="N356" i="1"/>
  <c r="L356" i="1"/>
  <c r="J356" i="1"/>
  <c r="N352" i="1"/>
  <c r="L352" i="1"/>
  <c r="J352" i="1"/>
  <c r="P339" i="1"/>
  <c r="M339" i="1"/>
  <c r="F339" i="1"/>
  <c r="F338" i="1"/>
  <c r="P335" i="1"/>
  <c r="M335" i="1"/>
  <c r="J335" i="1"/>
  <c r="P333" i="1"/>
  <c r="M333" i="1"/>
  <c r="J333" i="1"/>
  <c r="F331" i="1"/>
  <c r="P329" i="1"/>
  <c r="M329" i="1"/>
  <c r="J329" i="1"/>
  <c r="F280" i="1"/>
  <c r="M279" i="1"/>
  <c r="AI279" i="1"/>
  <c r="AI251" i="1"/>
  <c r="K251" i="1"/>
  <c r="F250" i="1"/>
  <c r="AI247" i="1"/>
  <c r="K247" i="1"/>
  <c r="F246" i="1"/>
  <c r="F244" i="1"/>
  <c r="AI243" i="1"/>
  <c r="F242" i="1"/>
  <c r="AI241" i="1"/>
  <c r="F240" i="1"/>
  <c r="AI239" i="1"/>
  <c r="F238" i="1"/>
  <c r="AI237" i="1"/>
  <c r="F236" i="1"/>
  <c r="AI235" i="1"/>
  <c r="F234" i="1"/>
  <c r="AI233" i="1"/>
  <c r="F232" i="1"/>
  <c r="AI231" i="1"/>
  <c r="F230" i="1"/>
  <c r="AI229" i="1"/>
  <c r="F220" i="1"/>
  <c r="F218" i="1"/>
  <c r="F214" i="1"/>
  <c r="F210" i="1"/>
  <c r="F206" i="1"/>
  <c r="F202" i="1"/>
  <c r="F198" i="1"/>
  <c r="F194" i="1"/>
  <c r="F190" i="1"/>
  <c r="F186" i="1"/>
  <c r="M183" i="1"/>
  <c r="F183" i="1"/>
  <c r="AI182" i="1"/>
  <c r="F181" i="1"/>
  <c r="AI180" i="1"/>
  <c r="F179" i="1"/>
  <c r="AI178" i="1"/>
  <c r="F177" i="1"/>
  <c r="AI176" i="1"/>
  <c r="F175" i="1"/>
  <c r="AI174" i="1"/>
  <c r="F173" i="1"/>
  <c r="AI172" i="1"/>
  <c r="F171" i="1"/>
  <c r="AI170" i="1"/>
  <c r="F169" i="1"/>
  <c r="AI168" i="1"/>
  <c r="F167" i="1"/>
  <c r="AI166" i="1"/>
  <c r="F165" i="1"/>
  <c r="AI164" i="1"/>
  <c r="F163" i="1"/>
  <c r="AI162" i="1"/>
  <c r="F161" i="1"/>
  <c r="AI160" i="1"/>
  <c r="F159" i="1"/>
  <c r="AI158" i="1"/>
  <c r="F157" i="1"/>
  <c r="AI156" i="1"/>
  <c r="F155" i="1"/>
  <c r="AI154" i="1"/>
  <c r="F153" i="1"/>
  <c r="AI152" i="1"/>
  <c r="F151" i="1"/>
  <c r="AI150" i="1"/>
  <c r="P111" i="1"/>
  <c r="M111" i="1"/>
  <c r="L111" i="1"/>
  <c r="K243" i="1"/>
  <c r="K241" i="1"/>
  <c r="K239" i="1"/>
  <c r="K237" i="1"/>
  <c r="K235" i="1"/>
  <c r="K233" i="1"/>
  <c r="K231" i="1"/>
  <c r="K229" i="1"/>
  <c r="K182" i="1"/>
  <c r="K180" i="1"/>
  <c r="K178" i="1"/>
  <c r="K176" i="1"/>
  <c r="K174" i="1"/>
  <c r="K172" i="1"/>
  <c r="K170" i="1"/>
  <c r="K168" i="1"/>
  <c r="K166" i="1"/>
  <c r="F149" i="1"/>
  <c r="AI148" i="1"/>
  <c r="F147" i="1"/>
  <c r="AI146" i="1"/>
  <c r="F145" i="1"/>
  <c r="AI144" i="1"/>
  <c r="F143" i="1"/>
  <c r="AI142" i="1"/>
  <c r="F141" i="1"/>
  <c r="AI140" i="1"/>
  <c r="F139" i="1"/>
  <c r="AI138" i="1"/>
  <c r="F137" i="1"/>
  <c r="AI136" i="1"/>
  <c r="F135" i="1"/>
  <c r="AI134" i="1"/>
  <c r="F133" i="1"/>
  <c r="AI132" i="1"/>
  <c r="F131" i="1"/>
  <c r="AI130" i="1"/>
  <c r="F129" i="1"/>
  <c r="AI128" i="1"/>
  <c r="F127" i="1"/>
  <c r="AI126" i="1"/>
  <c r="F125" i="1"/>
  <c r="AI124" i="1"/>
  <c r="F123" i="1"/>
  <c r="AI122" i="1"/>
  <c r="F121" i="1"/>
  <c r="AI120" i="1"/>
  <c r="F119" i="1"/>
  <c r="AI118" i="1"/>
  <c r="F117" i="1"/>
  <c r="AI116" i="1"/>
  <c r="F115" i="1"/>
  <c r="F113" i="1"/>
  <c r="F109" i="1"/>
  <c r="F107" i="1"/>
  <c r="F88" i="1"/>
  <c r="F86" i="1"/>
  <c r="F66" i="1"/>
  <c r="M58" i="1"/>
  <c r="F58" i="1"/>
  <c r="AI55" i="1"/>
  <c r="F54" i="1"/>
  <c r="AI53" i="1"/>
  <c r="F52" i="1"/>
  <c r="F48" i="1"/>
  <c r="AI45" i="1"/>
  <c r="F44" i="1"/>
  <c r="F42" i="1"/>
  <c r="P31" i="1"/>
  <c r="M31" i="1"/>
  <c r="F31" i="1"/>
  <c r="F25" i="1"/>
  <c r="F24" i="1"/>
  <c r="P107" i="1"/>
  <c r="M107" i="1"/>
  <c r="N107" i="1"/>
  <c r="J107" i="1"/>
  <c r="L105" i="1"/>
  <c r="P99" i="1"/>
  <c r="M99" i="1"/>
  <c r="N99" i="1"/>
  <c r="J99" i="1"/>
  <c r="F97" i="1"/>
  <c r="F95" i="1"/>
  <c r="M94" i="1"/>
  <c r="F94" i="1"/>
  <c r="P92" i="1"/>
  <c r="M92" i="1"/>
  <c r="J92" i="1"/>
  <c r="P82" i="1"/>
  <c r="M82" i="1"/>
  <c r="J82" i="1"/>
  <c r="F80" i="1"/>
  <c r="F78" i="1"/>
  <c r="P76" i="1"/>
  <c r="M76" i="1"/>
  <c r="J76" i="1"/>
  <c r="F74" i="1"/>
  <c r="F72" i="1"/>
  <c r="P70" i="1"/>
  <c r="M70" i="1"/>
  <c r="J70" i="1"/>
  <c r="P62" i="1"/>
  <c r="M62" i="1"/>
  <c r="J62" i="1"/>
  <c r="F60" i="1"/>
  <c r="AI59" i="1"/>
  <c r="F59" i="1"/>
  <c r="P56" i="1"/>
  <c r="N56" i="1"/>
  <c r="L56" i="1"/>
  <c r="J56" i="1"/>
  <c r="K53" i="1"/>
  <c r="P46" i="1"/>
  <c r="M46" i="1"/>
  <c r="J46" i="1"/>
  <c r="F38" i="1"/>
  <c r="P36" i="1"/>
  <c r="M36" i="1"/>
  <c r="N36" i="1"/>
  <c r="J36" i="1"/>
  <c r="M29" i="1"/>
  <c r="F29" i="1"/>
  <c r="H560" i="1"/>
  <c r="G560" i="1" s="1"/>
  <c r="H550" i="1"/>
  <c r="G550" i="1" s="1"/>
  <c r="AI559" i="1"/>
  <c r="AI558" i="1"/>
  <c r="F558" i="1"/>
  <c r="H554" i="1"/>
  <c r="G554" i="1" s="1"/>
  <c r="H525" i="1"/>
  <c r="G525" i="1" s="1"/>
  <c r="AI505" i="1"/>
  <c r="H505" i="1" s="1"/>
  <c r="AI503" i="1"/>
  <c r="H503" i="1" s="1"/>
  <c r="AI501" i="1"/>
  <c r="H501" i="1" s="1"/>
  <c r="AI499" i="1"/>
  <c r="AI497" i="1"/>
  <c r="AI495" i="1"/>
  <c r="AI493" i="1"/>
  <c r="H493" i="1" s="1"/>
  <c r="AI491" i="1"/>
  <c r="AI489" i="1"/>
  <c r="H489" i="1" s="1"/>
  <c r="AI487" i="1"/>
  <c r="H487" i="1" s="1"/>
  <c r="AI485" i="1"/>
  <c r="H485" i="1" s="1"/>
  <c r="AI483" i="1"/>
  <c r="AI481" i="1"/>
  <c r="H481" i="1" s="1"/>
  <c r="AI479" i="1"/>
  <c r="H479" i="1" s="1"/>
  <c r="AI477" i="1"/>
  <c r="H477" i="1" s="1"/>
  <c r="AI475" i="1"/>
  <c r="H475" i="1" s="1"/>
  <c r="AI473" i="1"/>
  <c r="H473" i="1" s="1"/>
  <c r="AI471" i="1"/>
  <c r="H471" i="1" s="1"/>
  <c r="AI469" i="1"/>
  <c r="AI467" i="1"/>
  <c r="H467" i="1" s="1"/>
  <c r="AI465" i="1"/>
  <c r="AI463" i="1"/>
  <c r="AI461" i="1"/>
  <c r="H461" i="1" s="1"/>
  <c r="AI459" i="1"/>
  <c r="AI457" i="1"/>
  <c r="H457" i="1" s="1"/>
  <c r="AI455" i="1"/>
  <c r="H455" i="1" s="1"/>
  <c r="AI453" i="1"/>
  <c r="AI451" i="1"/>
  <c r="H451" i="1" s="1"/>
  <c r="AI449" i="1"/>
  <c r="AI447" i="1"/>
  <c r="H447" i="1" s="1"/>
  <c r="AI445" i="1"/>
  <c r="AI443" i="1"/>
  <c r="H443" i="1" s="1"/>
  <c r="AI441" i="1"/>
  <c r="H441" i="1" s="1"/>
  <c r="AI439" i="1"/>
  <c r="H439" i="1" s="1"/>
  <c r="AI437" i="1"/>
  <c r="H437" i="1" s="1"/>
  <c r="AI435" i="1"/>
  <c r="H435" i="1" s="1"/>
  <c r="AI433" i="1"/>
  <c r="AI431" i="1"/>
  <c r="AI429" i="1"/>
  <c r="AI427" i="1"/>
  <c r="H427" i="1" s="1"/>
  <c r="AI425" i="1"/>
  <c r="H425" i="1" s="1"/>
  <c r="AI423" i="1"/>
  <c r="AI421" i="1"/>
  <c r="AI419" i="1"/>
  <c r="H419" i="1" s="1"/>
  <c r="AI417" i="1"/>
  <c r="AI415" i="1"/>
  <c r="AI413" i="1"/>
  <c r="AI411" i="1"/>
  <c r="AI409" i="1"/>
  <c r="AI407" i="1"/>
  <c r="H407" i="1" s="1"/>
  <c r="AI405" i="1"/>
  <c r="H405" i="1" s="1"/>
  <c r="AI403" i="1"/>
  <c r="H403" i="1" s="1"/>
  <c r="AI401" i="1"/>
  <c r="AI399" i="1"/>
  <c r="H399" i="1" s="1"/>
  <c r="AI397" i="1"/>
  <c r="H397" i="1" s="1"/>
  <c r="AI395" i="1"/>
  <c r="H395" i="1" s="1"/>
  <c r="AI393" i="1"/>
  <c r="AI391" i="1"/>
  <c r="H391" i="1" s="1"/>
  <c r="AI389" i="1"/>
  <c r="AI387" i="1"/>
  <c r="AI385" i="1"/>
  <c r="F382" i="1"/>
  <c r="F380" i="1"/>
  <c r="H380" i="1" s="1"/>
  <c r="F371" i="1"/>
  <c r="H371" i="1" s="1"/>
  <c r="F369" i="1"/>
  <c r="F367" i="1"/>
  <c r="AI364" i="1"/>
  <c r="F363" i="1"/>
  <c r="AI360" i="1"/>
  <c r="F359" i="1"/>
  <c r="H359" i="1" s="1"/>
  <c r="AI358" i="1"/>
  <c r="H358" i="1" s="1"/>
  <c r="AI334" i="1"/>
  <c r="AI330" i="1"/>
  <c r="F330" i="1"/>
  <c r="F328" i="1"/>
  <c r="F326" i="1"/>
  <c r="AI322" i="1"/>
  <c r="F322" i="1"/>
  <c r="AI318" i="1"/>
  <c r="F318" i="1"/>
  <c r="AI314" i="1"/>
  <c r="F314" i="1"/>
  <c r="AI310" i="1"/>
  <c r="F310" i="1"/>
  <c r="AI306" i="1"/>
  <c r="F306" i="1"/>
  <c r="AI302" i="1"/>
  <c r="F302" i="1"/>
  <c r="AI298" i="1"/>
  <c r="F298" i="1"/>
  <c r="AI294" i="1"/>
  <c r="F294" i="1"/>
  <c r="AI290" i="1"/>
  <c r="F290" i="1"/>
  <c r="AI286" i="1"/>
  <c r="F286" i="1"/>
  <c r="F278" i="1"/>
  <c r="F277" i="1"/>
  <c r="F275" i="1"/>
  <c r="F559" i="1"/>
  <c r="P556" i="1"/>
  <c r="M556" i="1"/>
  <c r="K556" i="1"/>
  <c r="H555" i="1"/>
  <c r="G555" i="1" s="1"/>
  <c r="N555" i="1"/>
  <c r="L555" i="1"/>
  <c r="J555" i="1"/>
  <c r="P552" i="1"/>
  <c r="M552" i="1"/>
  <c r="K552" i="1"/>
  <c r="H551" i="1"/>
  <c r="G551" i="1" s="1"/>
  <c r="N551" i="1"/>
  <c r="L551" i="1"/>
  <c r="J551" i="1"/>
  <c r="P548" i="1"/>
  <c r="M548" i="1"/>
  <c r="K548" i="1"/>
  <c r="H547" i="1"/>
  <c r="G547" i="1" s="1"/>
  <c r="N547" i="1"/>
  <c r="L547" i="1"/>
  <c r="J547" i="1"/>
  <c r="H546" i="1"/>
  <c r="G546" i="1" s="1"/>
  <c r="P544" i="1"/>
  <c r="M544" i="1"/>
  <c r="K544" i="1"/>
  <c r="H543" i="1"/>
  <c r="G543" i="1" s="1"/>
  <c r="N543" i="1"/>
  <c r="L543" i="1"/>
  <c r="J543" i="1"/>
  <c r="H542" i="1"/>
  <c r="G542" i="1" s="1"/>
  <c r="P540" i="1"/>
  <c r="M540" i="1"/>
  <c r="K540" i="1"/>
  <c r="H539" i="1"/>
  <c r="G539" i="1" s="1"/>
  <c r="N539" i="1"/>
  <c r="L539" i="1"/>
  <c r="J539" i="1"/>
  <c r="H538" i="1"/>
  <c r="G538" i="1" s="1"/>
  <c r="P536" i="1"/>
  <c r="M536" i="1"/>
  <c r="K536" i="1"/>
  <c r="H535" i="1"/>
  <c r="G535" i="1" s="1"/>
  <c r="N535" i="1"/>
  <c r="L535" i="1"/>
  <c r="J535" i="1"/>
  <c r="H534" i="1"/>
  <c r="G534" i="1" s="1"/>
  <c r="P532" i="1"/>
  <c r="M532" i="1"/>
  <c r="K532" i="1"/>
  <c r="H531" i="1"/>
  <c r="G531" i="1" s="1"/>
  <c r="N531" i="1"/>
  <c r="L531" i="1"/>
  <c r="J531" i="1"/>
  <c r="H530" i="1"/>
  <c r="G530" i="1" s="1"/>
  <c r="P527" i="1"/>
  <c r="M527" i="1"/>
  <c r="K527" i="1"/>
  <c r="H526" i="1"/>
  <c r="G526" i="1" s="1"/>
  <c r="N526" i="1"/>
  <c r="L526" i="1"/>
  <c r="J526" i="1"/>
  <c r="P523" i="1"/>
  <c r="M523" i="1"/>
  <c r="K523" i="1"/>
  <c r="H522" i="1"/>
  <c r="G522" i="1" s="1"/>
  <c r="N522" i="1"/>
  <c r="L522" i="1"/>
  <c r="J522" i="1"/>
  <c r="H521" i="1"/>
  <c r="G521" i="1" s="1"/>
  <c r="P519" i="1"/>
  <c r="M519" i="1"/>
  <c r="K519" i="1"/>
  <c r="H518" i="1"/>
  <c r="G518" i="1" s="1"/>
  <c r="N518" i="1"/>
  <c r="L518" i="1"/>
  <c r="J518" i="1"/>
  <c r="H517" i="1"/>
  <c r="G517" i="1" s="1"/>
  <c r="P515" i="1"/>
  <c r="M515" i="1"/>
  <c r="K515" i="1"/>
  <c r="H514" i="1"/>
  <c r="G514" i="1" s="1"/>
  <c r="N514" i="1"/>
  <c r="L514" i="1"/>
  <c r="J514" i="1"/>
  <c r="H513" i="1"/>
  <c r="G513" i="1" s="1"/>
  <c r="P511" i="1"/>
  <c r="M511" i="1"/>
  <c r="K511" i="1"/>
  <c r="H510" i="1"/>
  <c r="G510" i="1" s="1"/>
  <c r="N510" i="1"/>
  <c r="L510" i="1"/>
  <c r="J510" i="1"/>
  <c r="H509" i="1"/>
  <c r="G509" i="1" s="1"/>
  <c r="P507" i="1"/>
  <c r="M507" i="1"/>
  <c r="K507" i="1"/>
  <c r="H506" i="1"/>
  <c r="G506" i="1" s="1"/>
  <c r="N506" i="1"/>
  <c r="L506" i="1"/>
  <c r="J506" i="1"/>
  <c r="F504" i="1"/>
  <c r="F502" i="1"/>
  <c r="F500" i="1"/>
  <c r="F498" i="1"/>
  <c r="F496" i="1"/>
  <c r="F494" i="1"/>
  <c r="F492" i="1"/>
  <c r="F490" i="1"/>
  <c r="F488" i="1"/>
  <c r="F486" i="1"/>
  <c r="F484" i="1"/>
  <c r="F482" i="1"/>
  <c r="F480" i="1"/>
  <c r="F478" i="1"/>
  <c r="F476" i="1"/>
  <c r="F474" i="1"/>
  <c r="F472" i="1"/>
  <c r="F470" i="1"/>
  <c r="F468" i="1"/>
  <c r="F466" i="1"/>
  <c r="F464" i="1"/>
  <c r="F462" i="1"/>
  <c r="F460" i="1"/>
  <c r="F458" i="1"/>
  <c r="F456" i="1"/>
  <c r="F454" i="1"/>
  <c r="F452" i="1"/>
  <c r="F450" i="1"/>
  <c r="F448" i="1"/>
  <c r="F446" i="1"/>
  <c r="F444" i="1"/>
  <c r="F442" i="1"/>
  <c r="F440" i="1"/>
  <c r="F438" i="1"/>
  <c r="F436" i="1"/>
  <c r="F434" i="1"/>
  <c r="F432" i="1"/>
  <c r="F430" i="1"/>
  <c r="F428" i="1"/>
  <c r="F426" i="1"/>
  <c r="F424" i="1"/>
  <c r="F422" i="1"/>
  <c r="F420" i="1"/>
  <c r="F418" i="1"/>
  <c r="F416" i="1"/>
  <c r="F414" i="1"/>
  <c r="F412" i="1"/>
  <c r="F410" i="1"/>
  <c r="F408" i="1"/>
  <c r="F406" i="1"/>
  <c r="F404" i="1"/>
  <c r="F402" i="1"/>
  <c r="F400" i="1"/>
  <c r="F398" i="1"/>
  <c r="F396" i="1"/>
  <c r="F394" i="1"/>
  <c r="F392" i="1"/>
  <c r="F390" i="1"/>
  <c r="F388" i="1"/>
  <c r="F386" i="1"/>
  <c r="P383" i="1"/>
  <c r="M383" i="1"/>
  <c r="AI383" i="1"/>
  <c r="P381" i="1"/>
  <c r="M381" i="1"/>
  <c r="AI381" i="1"/>
  <c r="K379" i="1"/>
  <c r="K378" i="1"/>
  <c r="AI378" i="1"/>
  <c r="K377" i="1"/>
  <c r="K376" i="1"/>
  <c r="AI376" i="1"/>
  <c r="K375" i="1"/>
  <c r="K374" i="1"/>
  <c r="AI374" i="1"/>
  <c r="K373" i="1"/>
  <c r="K372" i="1"/>
  <c r="AI372" i="1"/>
  <c r="P370" i="1"/>
  <c r="M370" i="1"/>
  <c r="AI370" i="1"/>
  <c r="H370" i="1" s="1"/>
  <c r="P368" i="1"/>
  <c r="M368" i="1"/>
  <c r="AI368" i="1"/>
  <c r="P366" i="1"/>
  <c r="M366" i="1"/>
  <c r="AI366" i="1"/>
  <c r="F365" i="1"/>
  <c r="K363" i="1"/>
  <c r="P362" i="1"/>
  <c r="M362" i="1"/>
  <c r="AI362" i="1"/>
  <c r="F361" i="1"/>
  <c r="K359" i="1"/>
  <c r="F357" i="1"/>
  <c r="F355" i="1"/>
  <c r="F353" i="1"/>
  <c r="F351" i="1"/>
  <c r="F349" i="1"/>
  <c r="F347" i="1"/>
  <c r="F345" i="1"/>
  <c r="AI343" i="1"/>
  <c r="F343" i="1"/>
  <c r="AI342" i="1"/>
  <c r="F342" i="1"/>
  <c r="F341" i="1"/>
  <c r="F340" i="1"/>
  <c r="K339" i="1"/>
  <c r="K337" i="1"/>
  <c r="L335" i="1"/>
  <c r="K334" i="1"/>
  <c r="L333" i="1"/>
  <c r="AI332" i="1"/>
  <c r="F332" i="1"/>
  <c r="P331" i="1"/>
  <c r="M331" i="1"/>
  <c r="K330" i="1"/>
  <c r="L329" i="1"/>
  <c r="P327" i="1"/>
  <c r="M327" i="1"/>
  <c r="L325" i="1"/>
  <c r="AI324" i="1"/>
  <c r="F324" i="1"/>
  <c r="P323" i="1"/>
  <c r="M323" i="1"/>
  <c r="K322" i="1"/>
  <c r="L321" i="1"/>
  <c r="AI320" i="1"/>
  <c r="F320" i="1"/>
  <c r="P319" i="1"/>
  <c r="M319" i="1"/>
  <c r="K318" i="1"/>
  <c r="L317" i="1"/>
  <c r="AI316" i="1"/>
  <c r="F316" i="1"/>
  <c r="P315" i="1"/>
  <c r="M315" i="1"/>
  <c r="K314" i="1"/>
  <c r="L313" i="1"/>
  <c r="AI312" i="1"/>
  <c r="F312" i="1"/>
  <c r="P311" i="1"/>
  <c r="M311" i="1"/>
  <c r="K310" i="1"/>
  <c r="L309" i="1"/>
  <c r="AI308" i="1"/>
  <c r="F308" i="1"/>
  <c r="P307" i="1"/>
  <c r="M307" i="1"/>
  <c r="K306" i="1"/>
  <c r="L305" i="1"/>
  <c r="AI304" i="1"/>
  <c r="F304" i="1"/>
  <c r="P303" i="1"/>
  <c r="M303" i="1"/>
  <c r="K302" i="1"/>
  <c r="L301" i="1"/>
  <c r="AI300" i="1"/>
  <c r="F300" i="1"/>
  <c r="P299" i="1"/>
  <c r="M299" i="1"/>
  <c r="K298" i="1"/>
  <c r="L297" i="1"/>
  <c r="AI296" i="1"/>
  <c r="F296" i="1"/>
  <c r="P295" i="1"/>
  <c r="M295" i="1"/>
  <c r="K294" i="1"/>
  <c r="L293" i="1"/>
  <c r="AI292" i="1"/>
  <c r="F292" i="1"/>
  <c r="P291" i="1"/>
  <c r="M291" i="1"/>
  <c r="K290" i="1"/>
  <c r="L289" i="1"/>
  <c r="AI288" i="1"/>
  <c r="F288" i="1"/>
  <c r="P287" i="1"/>
  <c r="M287" i="1"/>
  <c r="K286" i="1"/>
  <c r="L285" i="1"/>
  <c r="N284" i="1"/>
  <c r="F283" i="1"/>
  <c r="N282" i="1"/>
  <c r="F281" i="1"/>
  <c r="K280" i="1"/>
  <c r="P280" i="1"/>
  <c r="N279" i="1"/>
  <c r="L279" i="1"/>
  <c r="J279" i="1"/>
  <c r="F276" i="1"/>
  <c r="M277" i="1"/>
  <c r="P275" i="1"/>
  <c r="M275" i="1"/>
  <c r="F274" i="1"/>
  <c r="P273" i="1"/>
  <c r="M273" i="1"/>
  <c r="P271" i="1"/>
  <c r="M271" i="1"/>
  <c r="F270" i="1"/>
  <c r="P269" i="1"/>
  <c r="M269" i="1"/>
  <c r="P267" i="1"/>
  <c r="M267" i="1"/>
  <c r="F266" i="1"/>
  <c r="P265" i="1"/>
  <c r="M265" i="1"/>
  <c r="P263" i="1"/>
  <c r="M263" i="1"/>
  <c r="F262" i="1"/>
  <c r="P261" i="1"/>
  <c r="M261" i="1"/>
  <c r="H260" i="1"/>
  <c r="G260" i="1" s="1"/>
  <c r="N260" i="1"/>
  <c r="L260" i="1"/>
  <c r="J260" i="1"/>
  <c r="F258" i="1"/>
  <c r="F256" i="1"/>
  <c r="P252" i="1"/>
  <c r="M252" i="1"/>
  <c r="N252" i="1"/>
  <c r="P250" i="1"/>
  <c r="M250" i="1"/>
  <c r="P248" i="1"/>
  <c r="M248" i="1"/>
  <c r="P246" i="1"/>
  <c r="M246" i="1"/>
  <c r="P244" i="1"/>
  <c r="M244" i="1"/>
  <c r="P242" i="1"/>
  <c r="M242" i="1"/>
  <c r="P240" i="1"/>
  <c r="M240" i="1"/>
  <c r="P238" i="1"/>
  <c r="M238" i="1"/>
  <c r="P236" i="1"/>
  <c r="M236" i="1"/>
  <c r="P234" i="1"/>
  <c r="M234" i="1"/>
  <c r="P232" i="1"/>
  <c r="M232" i="1"/>
  <c r="P230" i="1"/>
  <c r="M230" i="1"/>
  <c r="F272" i="1"/>
  <c r="F268" i="1"/>
  <c r="F264" i="1"/>
  <c r="F251" i="1"/>
  <c r="F249" i="1"/>
  <c r="F247" i="1"/>
  <c r="F245" i="1"/>
  <c r="F243" i="1"/>
  <c r="F241" i="1"/>
  <c r="F239" i="1"/>
  <c r="F237" i="1"/>
  <c r="F235" i="1"/>
  <c r="F233" i="1"/>
  <c r="F231" i="1"/>
  <c r="F229" i="1"/>
  <c r="F228" i="1"/>
  <c r="AI227" i="1"/>
  <c r="F227" i="1"/>
  <c r="F226" i="1"/>
  <c r="AI225" i="1"/>
  <c r="F225" i="1"/>
  <c r="F224" i="1"/>
  <c r="AI223" i="1"/>
  <c r="F223" i="1"/>
  <c r="F222" i="1"/>
  <c r="AI221" i="1"/>
  <c r="F221" i="1"/>
  <c r="AI217" i="1"/>
  <c r="F217" i="1"/>
  <c r="AI213" i="1"/>
  <c r="F213" i="1"/>
  <c r="AI209" i="1"/>
  <c r="F209" i="1"/>
  <c r="AI205" i="1"/>
  <c r="F205" i="1"/>
  <c r="AI201" i="1"/>
  <c r="F201" i="1"/>
  <c r="AI197" i="1"/>
  <c r="F197" i="1"/>
  <c r="AI193" i="1"/>
  <c r="F193" i="1"/>
  <c r="AI189" i="1"/>
  <c r="F189" i="1"/>
  <c r="AI185" i="1"/>
  <c r="F185" i="1"/>
  <c r="F182" i="1"/>
  <c r="F180" i="1"/>
  <c r="F178" i="1"/>
  <c r="F176" i="1"/>
  <c r="F174" i="1"/>
  <c r="F172" i="1"/>
  <c r="F170" i="1"/>
  <c r="F168" i="1"/>
  <c r="F166" i="1"/>
  <c r="F164" i="1"/>
  <c r="F162" i="1"/>
  <c r="F160" i="1"/>
  <c r="F158" i="1"/>
  <c r="F156" i="1"/>
  <c r="F154" i="1"/>
  <c r="F152" i="1"/>
  <c r="F150" i="1"/>
  <c r="F148" i="1"/>
  <c r="F146" i="1"/>
  <c r="F144" i="1"/>
  <c r="F142" i="1"/>
  <c r="F140" i="1"/>
  <c r="F138" i="1"/>
  <c r="F136" i="1"/>
  <c r="F134" i="1"/>
  <c r="F132" i="1"/>
  <c r="F130" i="1"/>
  <c r="F128" i="1"/>
  <c r="F126" i="1"/>
  <c r="F124" i="1"/>
  <c r="F122" i="1"/>
  <c r="F120" i="1"/>
  <c r="F118" i="1"/>
  <c r="F116" i="1"/>
  <c r="AI110" i="1"/>
  <c r="P109" i="1"/>
  <c r="M109" i="1"/>
  <c r="F108" i="1"/>
  <c r="F102" i="1"/>
  <c r="F100" i="1"/>
  <c r="P228" i="1"/>
  <c r="M228" i="1"/>
  <c r="P226" i="1"/>
  <c r="M226" i="1"/>
  <c r="P224" i="1"/>
  <c r="M224" i="1"/>
  <c r="P222" i="1"/>
  <c r="M222" i="1"/>
  <c r="P220" i="1"/>
  <c r="M220" i="1"/>
  <c r="F219" i="1"/>
  <c r="P218" i="1"/>
  <c r="M218" i="1"/>
  <c r="K217" i="1"/>
  <c r="L216" i="1"/>
  <c r="AI215" i="1"/>
  <c r="F215" i="1"/>
  <c r="P214" i="1"/>
  <c r="M214" i="1"/>
  <c r="K213" i="1"/>
  <c r="L212" i="1"/>
  <c r="AI211" i="1"/>
  <c r="F211" i="1"/>
  <c r="P210" i="1"/>
  <c r="M210" i="1"/>
  <c r="K209" i="1"/>
  <c r="L208" i="1"/>
  <c r="AI207" i="1"/>
  <c r="F207" i="1"/>
  <c r="P206" i="1"/>
  <c r="M206" i="1"/>
  <c r="K205" i="1"/>
  <c r="L204" i="1"/>
  <c r="AI203" i="1"/>
  <c r="F203" i="1"/>
  <c r="P202" i="1"/>
  <c r="M202" i="1"/>
  <c r="K201" i="1"/>
  <c r="L200" i="1"/>
  <c r="AI199" i="1"/>
  <c r="F199" i="1"/>
  <c r="P198" i="1"/>
  <c r="M198" i="1"/>
  <c r="K197" i="1"/>
  <c r="L196" i="1"/>
  <c r="AI195" i="1"/>
  <c r="F195" i="1"/>
  <c r="P194" i="1"/>
  <c r="M194" i="1"/>
  <c r="K193" i="1"/>
  <c r="L192" i="1"/>
  <c r="AI191" i="1"/>
  <c r="F191" i="1"/>
  <c r="P190" i="1"/>
  <c r="M190" i="1"/>
  <c r="K189" i="1"/>
  <c r="L188" i="1"/>
  <c r="AI187" i="1"/>
  <c r="F187" i="1"/>
  <c r="P186" i="1"/>
  <c r="M186" i="1"/>
  <c r="K185" i="1"/>
  <c r="L184" i="1"/>
  <c r="P183" i="1"/>
  <c r="P181" i="1"/>
  <c r="M181" i="1"/>
  <c r="P179" i="1"/>
  <c r="M179" i="1"/>
  <c r="P177" i="1"/>
  <c r="M177" i="1"/>
  <c r="P175" i="1"/>
  <c r="M175" i="1"/>
  <c r="P173" i="1"/>
  <c r="M173" i="1"/>
  <c r="P171" i="1"/>
  <c r="M171" i="1"/>
  <c r="P169" i="1"/>
  <c r="M169" i="1"/>
  <c r="P167" i="1"/>
  <c r="M167" i="1"/>
  <c r="P165" i="1"/>
  <c r="M165" i="1"/>
  <c r="P163" i="1"/>
  <c r="M163" i="1"/>
  <c r="P161" i="1"/>
  <c r="M161" i="1"/>
  <c r="P159" i="1"/>
  <c r="M159" i="1"/>
  <c r="P157" i="1"/>
  <c r="M157" i="1"/>
  <c r="P155" i="1"/>
  <c r="M155" i="1"/>
  <c r="P153" i="1"/>
  <c r="M153" i="1"/>
  <c r="P151" i="1"/>
  <c r="M151" i="1"/>
  <c r="P149" i="1"/>
  <c r="M149" i="1"/>
  <c r="N149" i="1"/>
  <c r="J149" i="1"/>
  <c r="P147" i="1"/>
  <c r="M147" i="1"/>
  <c r="P145" i="1"/>
  <c r="M145" i="1"/>
  <c r="P143" i="1"/>
  <c r="M143" i="1"/>
  <c r="P141" i="1"/>
  <c r="M141" i="1"/>
  <c r="P139" i="1"/>
  <c r="M139" i="1"/>
  <c r="P137" i="1"/>
  <c r="M137" i="1"/>
  <c r="P135" i="1"/>
  <c r="M135" i="1"/>
  <c r="P133" i="1"/>
  <c r="M133" i="1"/>
  <c r="P131" i="1"/>
  <c r="M131" i="1"/>
  <c r="P129" i="1"/>
  <c r="M129" i="1"/>
  <c r="P127" i="1"/>
  <c r="M127" i="1"/>
  <c r="P125" i="1"/>
  <c r="M125" i="1"/>
  <c r="P123" i="1"/>
  <c r="M123" i="1"/>
  <c r="P121" i="1"/>
  <c r="M121" i="1"/>
  <c r="P119" i="1"/>
  <c r="M119" i="1"/>
  <c r="P117" i="1"/>
  <c r="M117" i="1"/>
  <c r="P115" i="1"/>
  <c r="M115" i="1"/>
  <c r="AI114" i="1"/>
  <c r="F114" i="1"/>
  <c r="P113" i="1"/>
  <c r="M113" i="1"/>
  <c r="F106" i="1"/>
  <c r="F104" i="1"/>
  <c r="F103" i="1"/>
  <c r="F101" i="1"/>
  <c r="F96" i="1"/>
  <c r="F93" i="1"/>
  <c r="F87" i="1"/>
  <c r="F85" i="1"/>
  <c r="F79" i="1"/>
  <c r="F77" i="1"/>
  <c r="F73" i="1"/>
  <c r="F71" i="1"/>
  <c r="F65" i="1"/>
  <c r="F55" i="1"/>
  <c r="F53" i="1"/>
  <c r="F49" i="1"/>
  <c r="F45" i="1"/>
  <c r="F43" i="1"/>
  <c r="F39" i="1"/>
  <c r="M103" i="1"/>
  <c r="P101" i="1"/>
  <c r="M101" i="1"/>
  <c r="L99" i="1"/>
  <c r="F98" i="1"/>
  <c r="P97" i="1"/>
  <c r="M97" i="1"/>
  <c r="P95" i="1"/>
  <c r="M95" i="1"/>
  <c r="L92" i="1"/>
  <c r="F91" i="1"/>
  <c r="N90" i="1"/>
  <c r="L90" i="1"/>
  <c r="F89" i="1"/>
  <c r="P88" i="1"/>
  <c r="M88" i="1"/>
  <c r="P86" i="1"/>
  <c r="M86" i="1"/>
  <c r="L84" i="1"/>
  <c r="F83" i="1"/>
  <c r="N82" i="1"/>
  <c r="L82" i="1"/>
  <c r="F81" i="1"/>
  <c r="P80" i="1"/>
  <c r="M80" i="1"/>
  <c r="P78" i="1"/>
  <c r="M78" i="1"/>
  <c r="L76" i="1"/>
  <c r="F75" i="1"/>
  <c r="P74" i="1"/>
  <c r="M74" i="1"/>
  <c r="P72" i="1"/>
  <c r="M72" i="1"/>
  <c r="L70" i="1"/>
  <c r="F69" i="1"/>
  <c r="N68" i="1"/>
  <c r="L68" i="1"/>
  <c r="F67" i="1"/>
  <c r="P66" i="1"/>
  <c r="M66" i="1"/>
  <c r="L64" i="1"/>
  <c r="F63" i="1"/>
  <c r="N62" i="1"/>
  <c r="L62" i="1"/>
  <c r="F61" i="1"/>
  <c r="P60" i="1"/>
  <c r="M60" i="1"/>
  <c r="K58" i="1"/>
  <c r="AI58" i="1"/>
  <c r="H58" i="1" s="1"/>
  <c r="AI57" i="1"/>
  <c r="F57" i="1"/>
  <c r="K55" i="1"/>
  <c r="P54" i="1"/>
  <c r="M54" i="1"/>
  <c r="P52" i="1"/>
  <c r="M52" i="1"/>
  <c r="AI51" i="1"/>
  <c r="F51" i="1"/>
  <c r="P49" i="1"/>
  <c r="P48" i="1"/>
  <c r="M48" i="1"/>
  <c r="F47" i="1"/>
  <c r="N46" i="1"/>
  <c r="L46" i="1"/>
  <c r="K45" i="1"/>
  <c r="P44" i="1"/>
  <c r="M44" i="1"/>
  <c r="K42" i="1"/>
  <c r="P42" i="1"/>
  <c r="M42" i="1"/>
  <c r="F41" i="1"/>
  <c r="N40" i="1"/>
  <c r="K38" i="1"/>
  <c r="P38" i="1"/>
  <c r="F37" i="1"/>
  <c r="AI35" i="1"/>
  <c r="F35" i="1"/>
  <c r="F34" i="1"/>
  <c r="AI33" i="1"/>
  <c r="F33" i="1"/>
  <c r="AI32" i="1"/>
  <c r="F32" i="1"/>
  <c r="K31" i="1"/>
  <c r="K29" i="1"/>
  <c r="F28" i="1"/>
  <c r="AI26" i="1"/>
  <c r="F26" i="1"/>
  <c r="AI340" i="1"/>
  <c r="H340" i="1" s="1"/>
  <c r="AI339" i="1"/>
  <c r="H339" i="1" s="1"/>
  <c r="AI338" i="1"/>
  <c r="H338" i="1" s="1"/>
  <c r="AI328" i="1"/>
  <c r="AI357" i="1"/>
  <c r="AI355" i="1"/>
  <c r="AI353" i="1"/>
  <c r="AI351" i="1"/>
  <c r="H351" i="1" s="1"/>
  <c r="AI336" i="1"/>
  <c r="AI326" i="1"/>
  <c r="H326" i="1" s="1"/>
  <c r="AI283" i="1"/>
  <c r="H283" i="1" s="1"/>
  <c r="AI276" i="1"/>
  <c r="AI272" i="1"/>
  <c r="AI268" i="1"/>
  <c r="AI264" i="1"/>
  <c r="AI281" i="1"/>
  <c r="AI278" i="1"/>
  <c r="AI274" i="1"/>
  <c r="AI270" i="1"/>
  <c r="AI266" i="1"/>
  <c r="AI262" i="1"/>
  <c r="AI253" i="1"/>
  <c r="AI219" i="1"/>
  <c r="H219" i="1" s="1"/>
  <c r="AI183" i="1"/>
  <c r="AI106" i="1"/>
  <c r="H106" i="1" s="1"/>
  <c r="AI104" i="1"/>
  <c r="H104" i="1" s="1"/>
  <c r="AI100" i="1"/>
  <c r="AI96" i="1"/>
  <c r="AI91" i="1"/>
  <c r="AI87" i="1"/>
  <c r="AI83" i="1"/>
  <c r="AI79" i="1"/>
  <c r="AI75" i="1"/>
  <c r="AI71" i="1"/>
  <c r="H71" i="1" s="1"/>
  <c r="AI67" i="1"/>
  <c r="H67" i="1" s="1"/>
  <c r="AI63" i="1"/>
  <c r="AI47" i="1"/>
  <c r="H47" i="1" s="1"/>
  <c r="AI43" i="1"/>
  <c r="AI41" i="1"/>
  <c r="AI39" i="1"/>
  <c r="AI37" i="1"/>
  <c r="K35" i="1"/>
  <c r="P30" i="1"/>
  <c r="AI28" i="1"/>
  <c r="P26" i="1"/>
  <c r="P114" i="1"/>
  <c r="AI112" i="1"/>
  <c r="P110" i="1"/>
  <c r="AI108" i="1"/>
  <c r="AI102" i="1"/>
  <c r="AI98" i="1"/>
  <c r="AI93" i="1"/>
  <c r="H93" i="1" s="1"/>
  <c r="AI89" i="1"/>
  <c r="H89" i="1" s="1"/>
  <c r="AI81" i="1"/>
  <c r="AI77" i="1"/>
  <c r="AI73" i="1"/>
  <c r="AI69" i="1"/>
  <c r="AI65" i="1"/>
  <c r="AI61" i="1"/>
  <c r="AI34" i="1"/>
  <c r="AI24" i="1"/>
  <c r="AI347" i="1"/>
  <c r="H347" i="1" s="1"/>
  <c r="K347" i="1"/>
  <c r="M357" i="1"/>
  <c r="AI356" i="1"/>
  <c r="H356" i="1" s="1"/>
  <c r="M355" i="1"/>
  <c r="AI354" i="1"/>
  <c r="H354" i="1" s="1"/>
  <c r="M353" i="1"/>
  <c r="AI352" i="1"/>
  <c r="H352" i="1" s="1"/>
  <c r="M351" i="1"/>
  <c r="AI349" i="1"/>
  <c r="H349" i="1" s="1"/>
  <c r="K349" i="1"/>
  <c r="AI345" i="1"/>
  <c r="H345" i="1" s="1"/>
  <c r="K345" i="1"/>
  <c r="AI331" i="1"/>
  <c r="AI329" i="1"/>
  <c r="AI327" i="1"/>
  <c r="AI325" i="1"/>
  <c r="H325" i="1" s="1"/>
  <c r="AI323" i="1"/>
  <c r="AI321" i="1"/>
  <c r="H321" i="1" s="1"/>
  <c r="AI319" i="1"/>
  <c r="H319" i="1" s="1"/>
  <c r="AI317" i="1"/>
  <c r="H317" i="1" s="1"/>
  <c r="AI315" i="1"/>
  <c r="AI313" i="1"/>
  <c r="AI311" i="1"/>
  <c r="H311" i="1" s="1"/>
  <c r="AI309" i="1"/>
  <c r="AI307" i="1"/>
  <c r="H307" i="1" s="1"/>
  <c r="AI305" i="1"/>
  <c r="AI303" i="1"/>
  <c r="H303" i="1" s="1"/>
  <c r="AI301" i="1"/>
  <c r="H301" i="1" s="1"/>
  <c r="AI299" i="1"/>
  <c r="H299" i="1" s="1"/>
  <c r="AI297" i="1"/>
  <c r="H297" i="1" s="1"/>
  <c r="AI295" i="1"/>
  <c r="AI293" i="1"/>
  <c r="AI291" i="1"/>
  <c r="AI289" i="1"/>
  <c r="AI287" i="1"/>
  <c r="H287" i="1" s="1"/>
  <c r="AI285" i="1"/>
  <c r="H285" i="1" s="1"/>
  <c r="AI282" i="1"/>
  <c r="H282" i="1" s="1"/>
  <c r="AI280" i="1"/>
  <c r="H280" i="1" s="1"/>
  <c r="AI259" i="1"/>
  <c r="AI257" i="1"/>
  <c r="H257" i="1" s="1"/>
  <c r="M253" i="1"/>
  <c r="AI250" i="1"/>
  <c r="H250" i="1" s="1"/>
  <c r="AI248" i="1"/>
  <c r="H248" i="1" s="1"/>
  <c r="AI246" i="1"/>
  <c r="H246" i="1" s="1"/>
  <c r="AI244" i="1"/>
  <c r="AI242" i="1"/>
  <c r="AI240" i="1"/>
  <c r="H240" i="1" s="1"/>
  <c r="AI238" i="1"/>
  <c r="H238" i="1" s="1"/>
  <c r="AI236" i="1"/>
  <c r="H236" i="1" s="1"/>
  <c r="AI234" i="1"/>
  <c r="AI232" i="1"/>
  <c r="H232" i="1" s="1"/>
  <c r="AI230" i="1"/>
  <c r="H230" i="1" s="1"/>
  <c r="AI228" i="1"/>
  <c r="AI226" i="1"/>
  <c r="AI224" i="1"/>
  <c r="AI222" i="1"/>
  <c r="AI220" i="1"/>
  <c r="H220" i="1" s="1"/>
  <c r="AI218" i="1"/>
  <c r="H218" i="1" s="1"/>
  <c r="AI216" i="1"/>
  <c r="H216" i="1" s="1"/>
  <c r="AI214" i="1"/>
  <c r="AI212" i="1"/>
  <c r="H212" i="1" s="1"/>
  <c r="AI210" i="1"/>
  <c r="AI208" i="1"/>
  <c r="H208" i="1" s="1"/>
  <c r="AI206" i="1"/>
  <c r="H206" i="1" s="1"/>
  <c r="AI204" i="1"/>
  <c r="H204" i="1" s="1"/>
  <c r="AI202" i="1"/>
  <c r="H202" i="1" s="1"/>
  <c r="AI200" i="1"/>
  <c r="H200" i="1" s="1"/>
  <c r="AI198" i="1"/>
  <c r="H198" i="1" s="1"/>
  <c r="AI196" i="1"/>
  <c r="AI194" i="1"/>
  <c r="H194" i="1" s="1"/>
  <c r="AI192" i="1"/>
  <c r="H192" i="1" s="1"/>
  <c r="AI190" i="1"/>
  <c r="AI188" i="1"/>
  <c r="AI186" i="1"/>
  <c r="H186" i="1" s="1"/>
  <c r="AI184" i="1"/>
  <c r="H184" i="1" s="1"/>
  <c r="AI181" i="1"/>
  <c r="H181" i="1" s="1"/>
  <c r="AI179" i="1"/>
  <c r="H179" i="1" s="1"/>
  <c r="AI177" i="1"/>
  <c r="AI175" i="1"/>
  <c r="AI173" i="1"/>
  <c r="H173" i="1" s="1"/>
  <c r="AI171" i="1"/>
  <c r="H171" i="1" s="1"/>
  <c r="AI169" i="1"/>
  <c r="H169" i="1" s="1"/>
  <c r="AI167" i="1"/>
  <c r="H167" i="1" s="1"/>
  <c r="AI165" i="1"/>
  <c r="H165" i="1" s="1"/>
  <c r="AI163" i="1"/>
  <c r="H163" i="1" s="1"/>
  <c r="AI161" i="1"/>
  <c r="AI159" i="1"/>
  <c r="AI157" i="1"/>
  <c r="H157" i="1" s="1"/>
  <c r="AI155" i="1"/>
  <c r="H155" i="1" s="1"/>
  <c r="AI153" i="1"/>
  <c r="H153" i="1" s="1"/>
  <c r="AI151" i="1"/>
  <c r="H151" i="1" s="1"/>
  <c r="AI147" i="1"/>
  <c r="H147" i="1" s="1"/>
  <c r="AI145" i="1"/>
  <c r="H145" i="1" s="1"/>
  <c r="AI143" i="1"/>
  <c r="H143" i="1" s="1"/>
  <c r="AI141" i="1"/>
  <c r="AI139" i="1"/>
  <c r="AI137" i="1"/>
  <c r="H137" i="1" s="1"/>
  <c r="AI135" i="1"/>
  <c r="H135" i="1" s="1"/>
  <c r="AI133" i="1"/>
  <c r="H133" i="1" s="1"/>
  <c r="AI131" i="1"/>
  <c r="H131" i="1" s="1"/>
  <c r="AI129" i="1"/>
  <c r="H129" i="1" s="1"/>
  <c r="AI127" i="1"/>
  <c r="H127" i="1" s="1"/>
  <c r="AI125" i="1"/>
  <c r="AI123" i="1"/>
  <c r="AI121" i="1"/>
  <c r="H121" i="1" s="1"/>
  <c r="AI119" i="1"/>
  <c r="H119" i="1" s="1"/>
  <c r="AI117" i="1"/>
  <c r="H117" i="1" s="1"/>
  <c r="AI115" i="1"/>
  <c r="H115" i="1" s="1"/>
  <c r="AI113" i="1"/>
  <c r="H113" i="1" s="1"/>
  <c r="N111" i="1"/>
  <c r="J111" i="1"/>
  <c r="AI109" i="1"/>
  <c r="H109" i="1" s="1"/>
  <c r="AI107" i="1"/>
  <c r="H107" i="1" s="1"/>
  <c r="AI105" i="1"/>
  <c r="H105" i="1" s="1"/>
  <c r="M104" i="1"/>
  <c r="AI103" i="1"/>
  <c r="M102" i="1"/>
  <c r="AI101" i="1"/>
  <c r="AI99" i="1"/>
  <c r="AI97" i="1"/>
  <c r="AI95" i="1"/>
  <c r="N94" i="1"/>
  <c r="L94" i="1"/>
  <c r="J94" i="1"/>
  <c r="AI92" i="1"/>
  <c r="AI90" i="1"/>
  <c r="AI88" i="1"/>
  <c r="H88" i="1" s="1"/>
  <c r="AI350" i="1"/>
  <c r="AI348" i="1"/>
  <c r="AI346" i="1"/>
  <c r="AI344" i="1"/>
  <c r="H344" i="1" s="1"/>
  <c r="AI341" i="1"/>
  <c r="H341" i="1" s="1"/>
  <c r="K340" i="1"/>
  <c r="K338" i="1"/>
  <c r="AI337" i="1"/>
  <c r="H337" i="1" s="1"/>
  <c r="K336" i="1"/>
  <c r="M334" i="1"/>
  <c r="AI284" i="1"/>
  <c r="H284" i="1" s="1"/>
  <c r="K283" i="1"/>
  <c r="K281" i="1"/>
  <c r="AI277" i="1"/>
  <c r="H277" i="1" s="1"/>
  <c r="AI275" i="1"/>
  <c r="H275" i="1" s="1"/>
  <c r="AI273" i="1"/>
  <c r="AI271" i="1"/>
  <c r="H271" i="1" s="1"/>
  <c r="AI269" i="1"/>
  <c r="H269" i="1" s="1"/>
  <c r="AI267" i="1"/>
  <c r="H267" i="1" s="1"/>
  <c r="AI265" i="1"/>
  <c r="H265" i="1" s="1"/>
  <c r="AI263" i="1"/>
  <c r="AI261" i="1"/>
  <c r="K183" i="1"/>
  <c r="AI85" i="1"/>
  <c r="AI86" i="1"/>
  <c r="H86" i="1" s="1"/>
  <c r="AI84" i="1"/>
  <c r="AI82" i="1"/>
  <c r="H82" i="1" s="1"/>
  <c r="AI80" i="1"/>
  <c r="H80" i="1" s="1"/>
  <c r="AI78" i="1"/>
  <c r="H78" i="1" s="1"/>
  <c r="AI76" i="1"/>
  <c r="H76" i="1" s="1"/>
  <c r="AI74" i="1"/>
  <c r="AI72" i="1"/>
  <c r="AI70" i="1"/>
  <c r="H70" i="1" s="1"/>
  <c r="AI68" i="1"/>
  <c r="H68" i="1" s="1"/>
  <c r="AI66" i="1"/>
  <c r="H66" i="1" s="1"/>
  <c r="AI64" i="1"/>
  <c r="H64" i="1" s="1"/>
  <c r="AI62" i="1"/>
  <c r="AI60" i="1"/>
  <c r="AI46" i="1"/>
  <c r="K43" i="1"/>
  <c r="AI36" i="1"/>
  <c r="M34" i="1"/>
  <c r="AI31" i="1"/>
  <c r="H31" i="1" s="1"/>
  <c r="AI29" i="1"/>
  <c r="AI27" i="1"/>
  <c r="AI25" i="1"/>
  <c r="H25" i="1" s="1"/>
  <c r="M24" i="1"/>
  <c r="AI23" i="1"/>
  <c r="AI56" i="1"/>
  <c r="H56" i="1" s="1"/>
  <c r="AI52" i="1"/>
  <c r="H52" i="1" s="1"/>
  <c r="AI50" i="1"/>
  <c r="H50" i="1" s="1"/>
  <c r="AI48" i="1"/>
  <c r="H48" i="1" s="1"/>
  <c r="AI44" i="1"/>
  <c r="AI42" i="1"/>
  <c r="AI40" i="1"/>
  <c r="AI38" i="1"/>
  <c r="H38" i="1" s="1"/>
  <c r="H559" i="1"/>
  <c r="K558" i="1"/>
  <c r="H382" i="1"/>
  <c r="H375" i="1"/>
  <c r="K505" i="1"/>
  <c r="K503" i="1"/>
  <c r="K501" i="1"/>
  <c r="K499" i="1"/>
  <c r="K497" i="1"/>
  <c r="K495" i="1"/>
  <c r="K493" i="1"/>
  <c r="K491" i="1"/>
  <c r="K489" i="1"/>
  <c r="K487" i="1"/>
  <c r="K485" i="1"/>
  <c r="K483" i="1"/>
  <c r="K481" i="1"/>
  <c r="K479" i="1"/>
  <c r="K477" i="1"/>
  <c r="K475" i="1"/>
  <c r="K473" i="1"/>
  <c r="K471" i="1"/>
  <c r="K469" i="1"/>
  <c r="K467" i="1"/>
  <c r="K465" i="1"/>
  <c r="K463" i="1"/>
  <c r="K461" i="1"/>
  <c r="K459" i="1"/>
  <c r="K457" i="1"/>
  <c r="K455" i="1"/>
  <c r="K453" i="1"/>
  <c r="K451" i="1"/>
  <c r="K449" i="1"/>
  <c r="K447" i="1"/>
  <c r="K445" i="1"/>
  <c r="K443" i="1"/>
  <c r="K441" i="1"/>
  <c r="K439" i="1"/>
  <c r="K437" i="1"/>
  <c r="K435" i="1"/>
  <c r="K433" i="1"/>
  <c r="K431" i="1"/>
  <c r="K429" i="1"/>
  <c r="K427" i="1"/>
  <c r="K425" i="1"/>
  <c r="K423" i="1"/>
  <c r="K421" i="1"/>
  <c r="K419" i="1"/>
  <c r="K417" i="1"/>
  <c r="K415" i="1"/>
  <c r="K413" i="1"/>
  <c r="K411" i="1"/>
  <c r="K409" i="1"/>
  <c r="K407" i="1"/>
  <c r="K405" i="1"/>
  <c r="K403" i="1"/>
  <c r="K401" i="1"/>
  <c r="K399" i="1"/>
  <c r="K397" i="1"/>
  <c r="K395" i="1"/>
  <c r="K393" i="1"/>
  <c r="K391" i="1"/>
  <c r="K389" i="1"/>
  <c r="K387" i="1"/>
  <c r="K385" i="1"/>
  <c r="K383" i="1"/>
  <c r="K381" i="1"/>
  <c r="P337" i="1"/>
  <c r="F336" i="1"/>
  <c r="AI335" i="1"/>
  <c r="H335" i="1" s="1"/>
  <c r="K335" i="1"/>
  <c r="P378" i="1"/>
  <c r="P376" i="1"/>
  <c r="P374" i="1"/>
  <c r="P372" i="1"/>
  <c r="K370" i="1"/>
  <c r="K368" i="1"/>
  <c r="K366" i="1"/>
  <c r="K364" i="1"/>
  <c r="K362" i="1"/>
  <c r="K360" i="1"/>
  <c r="P356" i="1"/>
  <c r="P354" i="1"/>
  <c r="P352" i="1"/>
  <c r="P350" i="1"/>
  <c r="P348" i="1"/>
  <c r="P344" i="1"/>
  <c r="F334" i="1"/>
  <c r="AI333" i="1"/>
  <c r="H333" i="1" s="1"/>
  <c r="H294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77" i="1"/>
  <c r="K275" i="1"/>
  <c r="K273" i="1"/>
  <c r="K271" i="1"/>
  <c r="K269" i="1"/>
  <c r="K267" i="1"/>
  <c r="K265" i="1"/>
  <c r="K263" i="1"/>
  <c r="K261" i="1"/>
  <c r="K259" i="1"/>
  <c r="K257" i="1"/>
  <c r="F255" i="1"/>
  <c r="AI254" i="1"/>
  <c r="H254" i="1" s="1"/>
  <c r="K254" i="1"/>
  <c r="M284" i="1"/>
  <c r="M282" i="1"/>
  <c r="M280" i="1"/>
  <c r="F253" i="1"/>
  <c r="AI252" i="1"/>
  <c r="K252" i="1"/>
  <c r="K181" i="1"/>
  <c r="K179" i="1"/>
  <c r="K177" i="1"/>
  <c r="K175" i="1"/>
  <c r="K173" i="1"/>
  <c r="K171" i="1"/>
  <c r="K169" i="1"/>
  <c r="K167" i="1"/>
  <c r="K165" i="1"/>
  <c r="K163" i="1"/>
  <c r="K161" i="1"/>
  <c r="K159" i="1"/>
  <c r="K157" i="1"/>
  <c r="K155" i="1"/>
  <c r="K153" i="1"/>
  <c r="K151" i="1"/>
  <c r="K250" i="1"/>
  <c r="K248" i="1"/>
  <c r="K246" i="1"/>
  <c r="K244" i="1"/>
  <c r="K242" i="1"/>
  <c r="K240" i="1"/>
  <c r="K238" i="1"/>
  <c r="K236" i="1"/>
  <c r="K234" i="1"/>
  <c r="K232" i="1"/>
  <c r="K230" i="1"/>
  <c r="K228" i="1"/>
  <c r="K226" i="1"/>
  <c r="K224" i="1"/>
  <c r="K222" i="1"/>
  <c r="K220" i="1"/>
  <c r="K218" i="1"/>
  <c r="K216" i="1"/>
  <c r="K214" i="1"/>
  <c r="K212" i="1"/>
  <c r="K210" i="1"/>
  <c r="K208" i="1"/>
  <c r="K206" i="1"/>
  <c r="K204" i="1"/>
  <c r="K202" i="1"/>
  <c r="K200" i="1"/>
  <c r="K198" i="1"/>
  <c r="K196" i="1"/>
  <c r="K194" i="1"/>
  <c r="K192" i="1"/>
  <c r="K190" i="1"/>
  <c r="K188" i="1"/>
  <c r="K186" i="1"/>
  <c r="K184" i="1"/>
  <c r="AI149" i="1"/>
  <c r="H149" i="1" s="1"/>
  <c r="K149" i="1"/>
  <c r="K147" i="1"/>
  <c r="K145" i="1"/>
  <c r="K143" i="1"/>
  <c r="K141" i="1"/>
  <c r="K139" i="1"/>
  <c r="K137" i="1"/>
  <c r="K135" i="1"/>
  <c r="K133" i="1"/>
  <c r="K131" i="1"/>
  <c r="K129" i="1"/>
  <c r="K127" i="1"/>
  <c r="K125" i="1"/>
  <c r="K123" i="1"/>
  <c r="K121" i="1"/>
  <c r="K119" i="1"/>
  <c r="K117" i="1"/>
  <c r="K115" i="1"/>
  <c r="K113" i="1"/>
  <c r="F110" i="1"/>
  <c r="F112" i="1"/>
  <c r="AI111" i="1"/>
  <c r="K111" i="1"/>
  <c r="H110" i="1"/>
  <c r="K109" i="1"/>
  <c r="K107" i="1"/>
  <c r="K105" i="1"/>
  <c r="K103" i="1"/>
  <c r="K101" i="1"/>
  <c r="K99" i="1"/>
  <c r="K97" i="1"/>
  <c r="K95" i="1"/>
  <c r="AI94" i="1"/>
  <c r="H94" i="1" s="1"/>
  <c r="AI54" i="1"/>
  <c r="H54" i="1" s="1"/>
  <c r="K54" i="1"/>
  <c r="K92" i="1"/>
  <c r="K90" i="1"/>
  <c r="K88" i="1"/>
  <c r="K86" i="1"/>
  <c r="K84" i="1"/>
  <c r="K82" i="1"/>
  <c r="K80" i="1"/>
  <c r="K78" i="1"/>
  <c r="K76" i="1"/>
  <c r="K74" i="1"/>
  <c r="K72" i="1"/>
  <c r="K70" i="1"/>
  <c r="K68" i="1"/>
  <c r="K66" i="1"/>
  <c r="K64" i="1"/>
  <c r="K62" i="1"/>
  <c r="K60" i="1"/>
  <c r="P58" i="1"/>
  <c r="P29" i="1"/>
  <c r="P27" i="1"/>
  <c r="P25" i="1"/>
  <c r="P23" i="1"/>
  <c r="K52" i="1"/>
  <c r="K50" i="1"/>
  <c r="K48" i="1"/>
  <c r="K46" i="1"/>
  <c r="K44" i="1"/>
  <c r="M38" i="1"/>
  <c r="K36" i="1"/>
  <c r="CR20" i="1"/>
  <c r="CQ20" i="1"/>
  <c r="CP20" i="1"/>
  <c r="CO20" i="1"/>
  <c r="CN20" i="1"/>
  <c r="CR19" i="1"/>
  <c r="CQ19" i="1"/>
  <c r="CP19" i="1"/>
  <c r="CO19" i="1"/>
  <c r="CN19" i="1"/>
  <c r="CR18" i="1"/>
  <c r="CQ18" i="1"/>
  <c r="CP18" i="1"/>
  <c r="CO18" i="1"/>
  <c r="CN18" i="1"/>
  <c r="CR17" i="1"/>
  <c r="CQ17" i="1"/>
  <c r="CP17" i="1"/>
  <c r="CO17" i="1"/>
  <c r="CN17" i="1"/>
  <c r="CR16" i="1"/>
  <c r="CQ16" i="1"/>
  <c r="CP16" i="1"/>
  <c r="CO16" i="1"/>
  <c r="CN16" i="1"/>
  <c r="CR15" i="1"/>
  <c r="CQ15" i="1"/>
  <c r="CP15" i="1"/>
  <c r="CO15" i="1"/>
  <c r="CN15" i="1"/>
  <c r="CR14" i="1"/>
  <c r="CQ14" i="1"/>
  <c r="CP14" i="1"/>
  <c r="CO14" i="1"/>
  <c r="CN14" i="1"/>
  <c r="CR12" i="1"/>
  <c r="H40" i="2" s="1"/>
  <c r="CQ12" i="1"/>
  <c r="H39" i="2" s="1"/>
  <c r="CP12" i="1"/>
  <c r="H38" i="2" s="1"/>
  <c r="CO12" i="1"/>
  <c r="H37" i="2" s="1"/>
  <c r="CN12" i="1"/>
  <c r="H18" i="2" s="1"/>
  <c r="BJ12" i="1"/>
  <c r="G18" i="2" s="1"/>
  <c r="BK12" i="1"/>
  <c r="G37" i="2" s="1"/>
  <c r="BL12" i="1"/>
  <c r="G38" i="2" s="1"/>
  <c r="BM12" i="1"/>
  <c r="G39" i="2" s="1"/>
  <c r="BN12" i="1"/>
  <c r="G40" i="2" s="1"/>
  <c r="BJ14" i="1"/>
  <c r="BK14" i="1"/>
  <c r="BL14" i="1"/>
  <c r="BM14" i="1"/>
  <c r="BN14" i="1"/>
  <c r="BJ15" i="1"/>
  <c r="BK15" i="1"/>
  <c r="BL15" i="1"/>
  <c r="BM15" i="1"/>
  <c r="BN15" i="1"/>
  <c r="BJ16" i="1"/>
  <c r="BK16" i="1"/>
  <c r="BL16" i="1"/>
  <c r="BM16" i="1"/>
  <c r="BN16" i="1"/>
  <c r="BJ17" i="1"/>
  <c r="BK17" i="1"/>
  <c r="BL17" i="1"/>
  <c r="BM17" i="1"/>
  <c r="BN17" i="1"/>
  <c r="BJ18" i="1"/>
  <c r="BK18" i="1"/>
  <c r="BL18" i="1"/>
  <c r="BM18" i="1"/>
  <c r="BN18" i="1"/>
  <c r="BJ19" i="1"/>
  <c r="BK19" i="1"/>
  <c r="BL19" i="1"/>
  <c r="BM19" i="1"/>
  <c r="BN19" i="1"/>
  <c r="BJ20" i="1"/>
  <c r="BK20" i="1"/>
  <c r="BL20" i="1"/>
  <c r="BM20" i="1"/>
  <c r="BN20" i="1"/>
  <c r="H262" i="1" l="1"/>
  <c r="H272" i="1"/>
  <c r="H35" i="1"/>
  <c r="H57" i="1"/>
  <c r="H383" i="1"/>
  <c r="H360" i="1"/>
  <c r="H393" i="1"/>
  <c r="H409" i="1"/>
  <c r="H342" i="1"/>
  <c r="H328" i="1"/>
  <c r="H362" i="1"/>
  <c r="H372" i="1"/>
  <c r="H376" i="1"/>
  <c r="H369" i="1"/>
  <c r="H100" i="1"/>
  <c r="I100" i="1" s="1"/>
  <c r="I18" i="2"/>
  <c r="H59" i="1"/>
  <c r="I59" i="1" s="1"/>
  <c r="H373" i="1"/>
  <c r="H379" i="1"/>
  <c r="I37" i="2"/>
  <c r="I39" i="2"/>
  <c r="I38" i="2"/>
  <c r="I40" i="2"/>
  <c r="H55" i="1"/>
  <c r="H49" i="1"/>
  <c r="G49" i="1" s="1"/>
  <c r="H256" i="1"/>
  <c r="H290" i="1"/>
  <c r="G290" i="1" s="1"/>
  <c r="H292" i="1"/>
  <c r="H296" i="1"/>
  <c r="I296" i="1" s="1"/>
  <c r="H300" i="1"/>
  <c r="H258" i="1"/>
  <c r="I258" i="1" s="1"/>
  <c r="H103" i="1"/>
  <c r="H288" i="1"/>
  <c r="I288" i="1" s="1"/>
  <c r="H298" i="1"/>
  <c r="G298" i="1" s="1"/>
  <c r="H45" i="1"/>
  <c r="I45" i="1" s="1"/>
  <c r="H377" i="1"/>
  <c r="I377" i="1" s="1"/>
  <c r="H363" i="1"/>
  <c r="G363" i="1" s="1"/>
  <c r="H367" i="1"/>
  <c r="G367" i="1" s="1"/>
  <c r="H51" i="1"/>
  <c r="I51" i="1" s="1"/>
  <c r="H286" i="1"/>
  <c r="I286" i="1" s="1"/>
  <c r="H29" i="1"/>
  <c r="I29" i="1" s="1"/>
  <c r="H214" i="1"/>
  <c r="I214" i="1" s="1"/>
  <c r="H270" i="1"/>
  <c r="G270" i="1" s="1"/>
  <c r="H423" i="1"/>
  <c r="I423" i="1" s="1"/>
  <c r="H234" i="1"/>
  <c r="G234" i="1" s="1"/>
  <c r="H491" i="1"/>
  <c r="I491" i="1" s="1"/>
  <c r="H323" i="1"/>
  <c r="G323" i="1" s="1"/>
  <c r="H429" i="1"/>
  <c r="I429" i="1" s="1"/>
  <c r="H111" i="1"/>
  <c r="I111" i="1" s="1"/>
  <c r="H23" i="1"/>
  <c r="I23" i="1" s="1"/>
  <c r="H72" i="1"/>
  <c r="G72" i="1" s="1"/>
  <c r="H85" i="1"/>
  <c r="I85" i="1" s="1"/>
  <c r="H273" i="1"/>
  <c r="I273" i="1" s="1"/>
  <c r="H350" i="1"/>
  <c r="G350" i="1" s="1"/>
  <c r="H97" i="1"/>
  <c r="G97" i="1" s="1"/>
  <c r="H123" i="1"/>
  <c r="I123" i="1" s="1"/>
  <c r="H139" i="1"/>
  <c r="I139" i="1" s="1"/>
  <c r="H190" i="1"/>
  <c r="H222" i="1"/>
  <c r="G222" i="1" s="1"/>
  <c r="H293" i="1"/>
  <c r="I293" i="1" s="1"/>
  <c r="H309" i="1"/>
  <c r="I309" i="1" s="1"/>
  <c r="H83" i="1"/>
  <c r="G83" i="1" s="1"/>
  <c r="H264" i="1"/>
  <c r="I264" i="1" s="1"/>
  <c r="H353" i="1"/>
  <c r="I353" i="1" s="1"/>
  <c r="H378" i="1"/>
  <c r="I378" i="1" s="1"/>
  <c r="H415" i="1"/>
  <c r="I415" i="1" s="1"/>
  <c r="H431" i="1"/>
  <c r="I431" i="1" s="1"/>
  <c r="H463" i="1"/>
  <c r="I463" i="1" s="1"/>
  <c r="H495" i="1"/>
  <c r="G495" i="1" s="1"/>
  <c r="H84" i="1"/>
  <c r="G84" i="1" s="1"/>
  <c r="H346" i="1"/>
  <c r="G346" i="1" s="1"/>
  <c r="H289" i="1"/>
  <c r="I289" i="1" s="1"/>
  <c r="H411" i="1"/>
  <c r="I411" i="1" s="1"/>
  <c r="H36" i="1"/>
  <c r="H188" i="1"/>
  <c r="I188" i="1" s="1"/>
  <c r="H183" i="1"/>
  <c r="G183" i="1" s="1"/>
  <c r="H445" i="1"/>
  <c r="G445" i="1" s="1"/>
  <c r="H40" i="1"/>
  <c r="G40" i="1" s="1"/>
  <c r="H46" i="1"/>
  <c r="I46" i="1" s="1"/>
  <c r="H74" i="1"/>
  <c r="I74" i="1" s="1"/>
  <c r="H99" i="1"/>
  <c r="G99" i="1" s="1"/>
  <c r="H125" i="1"/>
  <c r="I125" i="1" s="1"/>
  <c r="H141" i="1"/>
  <c r="G141" i="1" s="1"/>
  <c r="H159" i="1"/>
  <c r="G159" i="1" s="1"/>
  <c r="H175" i="1"/>
  <c r="G175" i="1" s="1"/>
  <c r="H259" i="1"/>
  <c r="I259" i="1" s="1"/>
  <c r="H295" i="1"/>
  <c r="I295" i="1" s="1"/>
  <c r="H327" i="1"/>
  <c r="I327" i="1" s="1"/>
  <c r="H81" i="1"/>
  <c r="G81" i="1" s="1"/>
  <c r="H43" i="1"/>
  <c r="G43" i="1" s="1"/>
  <c r="H355" i="1"/>
  <c r="G355" i="1" s="1"/>
  <c r="H368" i="1"/>
  <c r="I368" i="1" s="1"/>
  <c r="H385" i="1"/>
  <c r="H401" i="1"/>
  <c r="I401" i="1" s="1"/>
  <c r="H417" i="1"/>
  <c r="G417" i="1" s="1"/>
  <c r="H433" i="1"/>
  <c r="H449" i="1"/>
  <c r="I449" i="1" s="1"/>
  <c r="H465" i="1"/>
  <c r="H497" i="1"/>
  <c r="G497" i="1" s="1"/>
  <c r="H459" i="1"/>
  <c r="G459" i="1" s="1"/>
  <c r="H279" i="1"/>
  <c r="I279" i="1" s="1"/>
  <c r="H95" i="1"/>
  <c r="G95" i="1" s="1"/>
  <c r="H291" i="1"/>
  <c r="I291" i="1" s="1"/>
  <c r="H413" i="1"/>
  <c r="G413" i="1" s="1"/>
  <c r="H252" i="1"/>
  <c r="G252" i="1" s="1"/>
  <c r="H42" i="1"/>
  <c r="I42" i="1" s="1"/>
  <c r="H60" i="1"/>
  <c r="I60" i="1" s="1"/>
  <c r="H261" i="1"/>
  <c r="G261" i="1" s="1"/>
  <c r="H90" i="1"/>
  <c r="G90" i="1" s="1"/>
  <c r="H101" i="1"/>
  <c r="G101" i="1" s="1"/>
  <c r="H161" i="1"/>
  <c r="G161" i="1" s="1"/>
  <c r="H177" i="1"/>
  <c r="I177" i="1" s="1"/>
  <c r="H210" i="1"/>
  <c r="I210" i="1" s="1"/>
  <c r="H226" i="1"/>
  <c r="I226" i="1" s="1"/>
  <c r="H242" i="1"/>
  <c r="I242" i="1" s="1"/>
  <c r="H313" i="1"/>
  <c r="G313" i="1" s="1"/>
  <c r="H329" i="1"/>
  <c r="I329" i="1" s="1"/>
  <c r="H24" i="1"/>
  <c r="G24" i="1" s="1"/>
  <c r="H357" i="1"/>
  <c r="G357" i="1" s="1"/>
  <c r="H374" i="1"/>
  <c r="H364" i="1"/>
  <c r="G364" i="1" s="1"/>
  <c r="H387" i="1"/>
  <c r="I387" i="1" s="1"/>
  <c r="H483" i="1"/>
  <c r="I483" i="1" s="1"/>
  <c r="H499" i="1"/>
  <c r="I499" i="1" s="1"/>
  <c r="H305" i="1"/>
  <c r="I305" i="1" s="1"/>
  <c r="H108" i="1"/>
  <c r="G108" i="1" s="1"/>
  <c r="H278" i="1"/>
  <c r="I278" i="1" s="1"/>
  <c r="H366" i="1"/>
  <c r="I366" i="1" s="1"/>
  <c r="H348" i="1"/>
  <c r="I348" i="1" s="1"/>
  <c r="H44" i="1"/>
  <c r="I44" i="1" s="1"/>
  <c r="H27" i="1"/>
  <c r="G27" i="1" s="1"/>
  <c r="H62" i="1"/>
  <c r="I62" i="1" s="1"/>
  <c r="H263" i="1"/>
  <c r="G263" i="1" s="1"/>
  <c r="H92" i="1"/>
  <c r="I92" i="1" s="1"/>
  <c r="H196" i="1"/>
  <c r="G196" i="1" s="1"/>
  <c r="H244" i="1"/>
  <c r="H315" i="1"/>
  <c r="I315" i="1" s="1"/>
  <c r="H331" i="1"/>
  <c r="I331" i="1" s="1"/>
  <c r="H28" i="1"/>
  <c r="G28" i="1" s="1"/>
  <c r="H381" i="1"/>
  <c r="I381" i="1" s="1"/>
  <c r="H389" i="1"/>
  <c r="G389" i="1" s="1"/>
  <c r="H421" i="1"/>
  <c r="G421" i="1" s="1"/>
  <c r="H453" i="1"/>
  <c r="I453" i="1" s="1"/>
  <c r="H469" i="1"/>
  <c r="I469" i="1" s="1"/>
  <c r="I35" i="1"/>
  <c r="I57" i="1"/>
  <c r="I81" i="1"/>
  <c r="I43" i="1"/>
  <c r="I49" i="1"/>
  <c r="I55" i="1"/>
  <c r="I71" i="1"/>
  <c r="I93" i="1"/>
  <c r="I104" i="1"/>
  <c r="I272" i="1"/>
  <c r="I256" i="1"/>
  <c r="I262" i="1"/>
  <c r="I110" i="1"/>
  <c r="I47" i="1"/>
  <c r="I67" i="1"/>
  <c r="I89" i="1"/>
  <c r="I103" i="1"/>
  <c r="I106" i="1"/>
  <c r="I219" i="1"/>
  <c r="I283" i="1"/>
  <c r="I292" i="1"/>
  <c r="I300" i="1"/>
  <c r="I341" i="1"/>
  <c r="I347" i="1"/>
  <c r="I351" i="1"/>
  <c r="I559" i="1"/>
  <c r="I277" i="1"/>
  <c r="I328" i="1"/>
  <c r="I369" i="1"/>
  <c r="I382" i="1"/>
  <c r="I78" i="1"/>
  <c r="I94" i="1"/>
  <c r="I25" i="1"/>
  <c r="I52" i="1"/>
  <c r="I54" i="1"/>
  <c r="I58" i="1"/>
  <c r="I66" i="1"/>
  <c r="I88" i="1"/>
  <c r="I109" i="1"/>
  <c r="I115" i="1"/>
  <c r="I117" i="1"/>
  <c r="I119" i="1"/>
  <c r="I121" i="1"/>
  <c r="I127" i="1"/>
  <c r="I129" i="1"/>
  <c r="I131" i="1"/>
  <c r="I133" i="1"/>
  <c r="I135" i="1"/>
  <c r="I137" i="1"/>
  <c r="I143" i="1"/>
  <c r="I145" i="1"/>
  <c r="I147" i="1"/>
  <c r="I149" i="1"/>
  <c r="I151" i="1"/>
  <c r="I153" i="1"/>
  <c r="I155" i="1"/>
  <c r="I157" i="1"/>
  <c r="I163" i="1"/>
  <c r="I165" i="1"/>
  <c r="I167" i="1"/>
  <c r="I169" i="1"/>
  <c r="I171" i="1"/>
  <c r="I173" i="1"/>
  <c r="I179" i="1"/>
  <c r="I181" i="1"/>
  <c r="I186" i="1"/>
  <c r="I194" i="1"/>
  <c r="I202" i="1"/>
  <c r="I218" i="1"/>
  <c r="I246" i="1"/>
  <c r="I280" i="1"/>
  <c r="I339" i="1"/>
  <c r="I373" i="1"/>
  <c r="I375" i="1"/>
  <c r="I379" i="1"/>
  <c r="I265" i="1"/>
  <c r="I269" i="1"/>
  <c r="I299" i="1"/>
  <c r="I307" i="1"/>
  <c r="I337" i="1"/>
  <c r="I383" i="1"/>
  <c r="I36" i="1"/>
  <c r="I56" i="1"/>
  <c r="I70" i="1"/>
  <c r="I82" i="1"/>
  <c r="I356" i="1"/>
  <c r="I333" i="1"/>
  <c r="I204" i="1"/>
  <c r="I282" i="1"/>
  <c r="I68" i="1"/>
  <c r="I212" i="1"/>
  <c r="I285" i="1"/>
  <c r="I317" i="1"/>
  <c r="I344" i="1"/>
  <c r="I354" i="1"/>
  <c r="I397" i="1"/>
  <c r="I405" i="1"/>
  <c r="I413" i="1"/>
  <c r="I437" i="1"/>
  <c r="I425" i="1"/>
  <c r="I475" i="1"/>
  <c r="I192" i="1"/>
  <c r="I297" i="1"/>
  <c r="I443" i="1"/>
  <c r="I427" i="1"/>
  <c r="I435" i="1"/>
  <c r="I457" i="1"/>
  <c r="I64" i="1"/>
  <c r="I200" i="1"/>
  <c r="I461" i="1"/>
  <c r="I419" i="1"/>
  <c r="I451" i="1"/>
  <c r="I501" i="1"/>
  <c r="I395" i="1"/>
  <c r="I477" i="1"/>
  <c r="I340" i="1"/>
  <c r="I342" i="1"/>
  <c r="I345" i="1"/>
  <c r="I349" i="1"/>
  <c r="I275" i="1"/>
  <c r="I290" i="1"/>
  <c r="I294" i="1"/>
  <c r="I298" i="1"/>
  <c r="I326" i="1"/>
  <c r="I359" i="1"/>
  <c r="I367" i="1"/>
  <c r="I371" i="1"/>
  <c r="I380" i="1"/>
  <c r="I38" i="1"/>
  <c r="I80" i="1"/>
  <c r="I24" i="1"/>
  <c r="I31" i="1"/>
  <c r="I48" i="1"/>
  <c r="I86" i="1"/>
  <c r="I107" i="1"/>
  <c r="I113" i="1"/>
  <c r="I190" i="1"/>
  <c r="I198" i="1"/>
  <c r="I206" i="1"/>
  <c r="I220" i="1"/>
  <c r="I230" i="1"/>
  <c r="I232" i="1"/>
  <c r="I236" i="1"/>
  <c r="I238" i="1"/>
  <c r="I240" i="1"/>
  <c r="I244" i="1"/>
  <c r="I250" i="1"/>
  <c r="I338" i="1"/>
  <c r="I248" i="1"/>
  <c r="I263" i="1"/>
  <c r="I267" i="1"/>
  <c r="I271" i="1"/>
  <c r="I287" i="1"/>
  <c r="I303" i="1"/>
  <c r="I311" i="1"/>
  <c r="I319" i="1"/>
  <c r="I362" i="1"/>
  <c r="I370" i="1"/>
  <c r="I372" i="1"/>
  <c r="I374" i="1"/>
  <c r="I376" i="1"/>
  <c r="I76" i="1"/>
  <c r="I335" i="1"/>
  <c r="I364" i="1"/>
  <c r="I352" i="1"/>
  <c r="I360" i="1"/>
  <c r="I254" i="1"/>
  <c r="I257" i="1"/>
  <c r="I301" i="1"/>
  <c r="I385" i="1"/>
  <c r="I393" i="1"/>
  <c r="I409" i="1"/>
  <c r="I325" i="1"/>
  <c r="I471" i="1"/>
  <c r="I479" i="1"/>
  <c r="I487" i="1"/>
  <c r="I503" i="1"/>
  <c r="I433" i="1"/>
  <c r="I441" i="1"/>
  <c r="I467" i="1"/>
  <c r="I208" i="1"/>
  <c r="I50" i="1"/>
  <c r="I284" i="1"/>
  <c r="I391" i="1"/>
  <c r="I399" i="1"/>
  <c r="I407" i="1"/>
  <c r="I465" i="1"/>
  <c r="I473" i="1"/>
  <c r="I481" i="1"/>
  <c r="I489" i="1"/>
  <c r="I505" i="1"/>
  <c r="I105" i="1"/>
  <c r="I358" i="1"/>
  <c r="I447" i="1"/>
  <c r="I184" i="1"/>
  <c r="I216" i="1"/>
  <c r="I321" i="1"/>
  <c r="I403" i="1"/>
  <c r="I439" i="1"/>
  <c r="I493" i="1"/>
  <c r="I455" i="1"/>
  <c r="I485" i="1"/>
  <c r="G35" i="1"/>
  <c r="G57" i="1"/>
  <c r="G55" i="1"/>
  <c r="G71" i="1"/>
  <c r="G93" i="1"/>
  <c r="G104" i="1"/>
  <c r="G100" i="1"/>
  <c r="G226" i="1"/>
  <c r="G272" i="1"/>
  <c r="G256" i="1"/>
  <c r="G262" i="1"/>
  <c r="G341" i="1"/>
  <c r="G347" i="1"/>
  <c r="G351" i="1"/>
  <c r="H386" i="1"/>
  <c r="I386" i="1" s="1"/>
  <c r="H390" i="1"/>
  <c r="I390" i="1" s="1"/>
  <c r="H394" i="1"/>
  <c r="I394" i="1" s="1"/>
  <c r="H398" i="1"/>
  <c r="I398" i="1" s="1"/>
  <c r="H402" i="1"/>
  <c r="I402" i="1" s="1"/>
  <c r="H406" i="1"/>
  <c r="I406" i="1" s="1"/>
  <c r="H410" i="1"/>
  <c r="I410" i="1" s="1"/>
  <c r="H414" i="1"/>
  <c r="I414" i="1" s="1"/>
  <c r="H418" i="1"/>
  <c r="I418" i="1" s="1"/>
  <c r="H422" i="1"/>
  <c r="I422" i="1" s="1"/>
  <c r="H426" i="1"/>
  <c r="I426" i="1" s="1"/>
  <c r="H430" i="1"/>
  <c r="I430" i="1" s="1"/>
  <c r="H434" i="1"/>
  <c r="I434" i="1" s="1"/>
  <c r="H438" i="1"/>
  <c r="I438" i="1" s="1"/>
  <c r="H442" i="1"/>
  <c r="I442" i="1" s="1"/>
  <c r="H446" i="1"/>
  <c r="I446" i="1" s="1"/>
  <c r="H450" i="1"/>
  <c r="I450" i="1" s="1"/>
  <c r="H454" i="1"/>
  <c r="I454" i="1" s="1"/>
  <c r="H458" i="1"/>
  <c r="I458" i="1" s="1"/>
  <c r="H462" i="1"/>
  <c r="I462" i="1" s="1"/>
  <c r="H466" i="1"/>
  <c r="I466" i="1" s="1"/>
  <c r="H470" i="1"/>
  <c r="I470" i="1" s="1"/>
  <c r="H474" i="1"/>
  <c r="I474" i="1" s="1"/>
  <c r="H478" i="1"/>
  <c r="I478" i="1" s="1"/>
  <c r="H482" i="1"/>
  <c r="I482" i="1" s="1"/>
  <c r="H486" i="1"/>
  <c r="I486" i="1" s="1"/>
  <c r="H490" i="1"/>
  <c r="I490" i="1" s="1"/>
  <c r="H494" i="1"/>
  <c r="I494" i="1" s="1"/>
  <c r="H498" i="1"/>
  <c r="I498" i="1" s="1"/>
  <c r="H502" i="1"/>
  <c r="I502" i="1" s="1"/>
  <c r="G559" i="1"/>
  <c r="G277" i="1"/>
  <c r="G328" i="1"/>
  <c r="G369" i="1"/>
  <c r="G382" i="1"/>
  <c r="G110" i="1"/>
  <c r="G47" i="1"/>
  <c r="G67" i="1"/>
  <c r="G89" i="1"/>
  <c r="G45" i="1"/>
  <c r="H53" i="1"/>
  <c r="G53" i="1" s="1"/>
  <c r="G103" i="1"/>
  <c r="G106" i="1"/>
  <c r="G219" i="1"/>
  <c r="H150" i="1"/>
  <c r="G150" i="1" s="1"/>
  <c r="H154" i="1"/>
  <c r="G154" i="1" s="1"/>
  <c r="H158" i="1"/>
  <c r="G158" i="1" s="1"/>
  <c r="H162" i="1"/>
  <c r="G162" i="1" s="1"/>
  <c r="H166" i="1"/>
  <c r="G166" i="1" s="1"/>
  <c r="H170" i="1"/>
  <c r="G170" i="1" s="1"/>
  <c r="H174" i="1"/>
  <c r="G174" i="1" s="1"/>
  <c r="H178" i="1"/>
  <c r="G178" i="1" s="1"/>
  <c r="H182" i="1"/>
  <c r="G182" i="1" s="1"/>
  <c r="H231" i="1"/>
  <c r="G231" i="1" s="1"/>
  <c r="H235" i="1"/>
  <c r="G235" i="1" s="1"/>
  <c r="H239" i="1"/>
  <c r="G239" i="1" s="1"/>
  <c r="H243" i="1"/>
  <c r="G243" i="1" s="1"/>
  <c r="H247" i="1"/>
  <c r="G247" i="1" s="1"/>
  <c r="H251" i="1"/>
  <c r="G251" i="1" s="1"/>
  <c r="G258" i="1"/>
  <c r="G283" i="1"/>
  <c r="G288" i="1"/>
  <c r="G292" i="1"/>
  <c r="G296" i="1"/>
  <c r="G300" i="1"/>
  <c r="G340" i="1"/>
  <c r="G342" i="1"/>
  <c r="G345" i="1"/>
  <c r="G349" i="1"/>
  <c r="G353" i="1"/>
  <c r="G275" i="1"/>
  <c r="G286" i="1"/>
  <c r="G294" i="1"/>
  <c r="G326" i="1"/>
  <c r="G359" i="1"/>
  <c r="G371" i="1"/>
  <c r="G380" i="1"/>
  <c r="G38" i="1"/>
  <c r="G80" i="1"/>
  <c r="G31" i="1"/>
  <c r="G48" i="1"/>
  <c r="G86" i="1"/>
  <c r="G107" i="1"/>
  <c r="G113" i="1"/>
  <c r="G190" i="1"/>
  <c r="G198" i="1"/>
  <c r="G206" i="1"/>
  <c r="G220" i="1"/>
  <c r="G230" i="1"/>
  <c r="G232" i="1"/>
  <c r="G236" i="1"/>
  <c r="G238" i="1"/>
  <c r="G240" i="1"/>
  <c r="G244" i="1"/>
  <c r="G250" i="1"/>
  <c r="G338" i="1"/>
  <c r="G248" i="1"/>
  <c r="G267" i="1"/>
  <c r="G271" i="1"/>
  <c r="G287" i="1"/>
  <c r="G303" i="1"/>
  <c r="G311" i="1"/>
  <c r="G319" i="1"/>
  <c r="G362" i="1"/>
  <c r="G370" i="1"/>
  <c r="G372" i="1"/>
  <c r="G374" i="1"/>
  <c r="G376" i="1"/>
  <c r="G76" i="1"/>
  <c r="G335" i="1"/>
  <c r="G352" i="1"/>
  <c r="G360" i="1"/>
  <c r="G23" i="1"/>
  <c r="G254" i="1"/>
  <c r="G257" i="1"/>
  <c r="G301" i="1"/>
  <c r="G385" i="1"/>
  <c r="G393" i="1"/>
  <c r="G401" i="1"/>
  <c r="G409" i="1"/>
  <c r="G325" i="1"/>
  <c r="G471" i="1"/>
  <c r="G479" i="1"/>
  <c r="G487" i="1"/>
  <c r="G503" i="1"/>
  <c r="G433" i="1"/>
  <c r="G441" i="1"/>
  <c r="G467" i="1"/>
  <c r="G208" i="1"/>
  <c r="G50" i="1"/>
  <c r="G284" i="1"/>
  <c r="G391" i="1"/>
  <c r="G399" i="1"/>
  <c r="G407" i="1"/>
  <c r="G465" i="1"/>
  <c r="G473" i="1"/>
  <c r="G481" i="1"/>
  <c r="G489" i="1"/>
  <c r="G505" i="1"/>
  <c r="G105" i="1"/>
  <c r="G358" i="1"/>
  <c r="G447" i="1"/>
  <c r="G184" i="1"/>
  <c r="G216" i="1"/>
  <c r="G305" i="1"/>
  <c r="G321" i="1"/>
  <c r="G403" i="1"/>
  <c r="G439" i="1"/>
  <c r="G493" i="1"/>
  <c r="G455" i="1"/>
  <c r="G485" i="1"/>
  <c r="G74" i="1"/>
  <c r="G78" i="1"/>
  <c r="G94" i="1"/>
  <c r="G25" i="1"/>
  <c r="G42" i="1"/>
  <c r="G52" i="1"/>
  <c r="G54" i="1"/>
  <c r="G58" i="1"/>
  <c r="G66" i="1"/>
  <c r="G88" i="1"/>
  <c r="G109" i="1"/>
  <c r="G115" i="1"/>
  <c r="G117" i="1"/>
  <c r="G119" i="1"/>
  <c r="G121" i="1"/>
  <c r="G125" i="1"/>
  <c r="G127" i="1"/>
  <c r="G129" i="1"/>
  <c r="G131" i="1"/>
  <c r="G133" i="1"/>
  <c r="G135" i="1"/>
  <c r="G137" i="1"/>
  <c r="G143" i="1"/>
  <c r="G145" i="1"/>
  <c r="G147" i="1"/>
  <c r="G149" i="1"/>
  <c r="G151" i="1"/>
  <c r="G153" i="1"/>
  <c r="G155" i="1"/>
  <c r="G157" i="1"/>
  <c r="G163" i="1"/>
  <c r="G165" i="1"/>
  <c r="G167" i="1"/>
  <c r="G169" i="1"/>
  <c r="G171" i="1"/>
  <c r="G173" i="1"/>
  <c r="G177" i="1"/>
  <c r="G179" i="1"/>
  <c r="G181" i="1"/>
  <c r="G186" i="1"/>
  <c r="G194" i="1"/>
  <c r="G202" i="1"/>
  <c r="G218" i="1"/>
  <c r="G246" i="1"/>
  <c r="G280" i="1"/>
  <c r="G331" i="1"/>
  <c r="G339" i="1"/>
  <c r="G373" i="1"/>
  <c r="G375" i="1"/>
  <c r="G377" i="1"/>
  <c r="G379" i="1"/>
  <c r="G265" i="1"/>
  <c r="G269" i="1"/>
  <c r="G299" i="1"/>
  <c r="G307" i="1"/>
  <c r="G337" i="1"/>
  <c r="G383" i="1"/>
  <c r="G36" i="1"/>
  <c r="G56" i="1"/>
  <c r="G70" i="1"/>
  <c r="G82" i="1"/>
  <c r="G279" i="1"/>
  <c r="G356" i="1"/>
  <c r="G333" i="1"/>
  <c r="G204" i="1"/>
  <c r="G282" i="1"/>
  <c r="G68" i="1"/>
  <c r="G212" i="1"/>
  <c r="G285" i="1"/>
  <c r="G317" i="1"/>
  <c r="G344" i="1"/>
  <c r="G354" i="1"/>
  <c r="G397" i="1"/>
  <c r="G405" i="1"/>
  <c r="G437" i="1"/>
  <c r="G425" i="1"/>
  <c r="G475" i="1"/>
  <c r="G491" i="1"/>
  <c r="H30" i="1"/>
  <c r="G192" i="1"/>
  <c r="G297" i="1"/>
  <c r="G443" i="1"/>
  <c r="G427" i="1"/>
  <c r="G435" i="1"/>
  <c r="G457" i="1"/>
  <c r="G64" i="1"/>
  <c r="G200" i="1"/>
  <c r="G461" i="1"/>
  <c r="G419" i="1"/>
  <c r="G451" i="1"/>
  <c r="G469" i="1"/>
  <c r="G501" i="1"/>
  <c r="G395" i="1"/>
  <c r="G477" i="1"/>
  <c r="H32" i="1"/>
  <c r="G32" i="1" s="1"/>
  <c r="H34" i="1"/>
  <c r="H61" i="1"/>
  <c r="G61" i="1" s="1"/>
  <c r="H69" i="1"/>
  <c r="G69" i="1" s="1"/>
  <c r="H77" i="1"/>
  <c r="H98" i="1"/>
  <c r="G98" i="1" s="1"/>
  <c r="H91" i="1"/>
  <c r="G91" i="1" s="1"/>
  <c r="H224" i="1"/>
  <c r="G224" i="1" s="1"/>
  <c r="H228" i="1"/>
  <c r="G228" i="1" s="1"/>
  <c r="H102" i="1"/>
  <c r="G102" i="1" s="1"/>
  <c r="H266" i="1"/>
  <c r="G266" i="1" s="1"/>
  <c r="H274" i="1"/>
  <c r="H281" i="1"/>
  <c r="G281" i="1" s="1"/>
  <c r="H268" i="1"/>
  <c r="G268" i="1" s="1"/>
  <c r="H276" i="1"/>
  <c r="G276" i="1" s="1"/>
  <c r="H75" i="1"/>
  <c r="G75" i="1" s="1"/>
  <c r="H65" i="1"/>
  <c r="H73" i="1"/>
  <c r="G73" i="1" s="1"/>
  <c r="H39" i="1"/>
  <c r="G39" i="1" s="1"/>
  <c r="H79" i="1"/>
  <c r="G79" i="1" s="1"/>
  <c r="H87" i="1"/>
  <c r="G87" i="1" s="1"/>
  <c r="H96" i="1"/>
  <c r="G96" i="1" s="1"/>
  <c r="H37" i="1"/>
  <c r="G37" i="1" s="1"/>
  <c r="H41" i="1"/>
  <c r="G41" i="1" s="1"/>
  <c r="H304" i="1"/>
  <c r="G304" i="1" s="1"/>
  <c r="H308" i="1"/>
  <c r="G308" i="1" s="1"/>
  <c r="H312" i="1"/>
  <c r="G312" i="1" s="1"/>
  <c r="H316" i="1"/>
  <c r="G316" i="1" s="1"/>
  <c r="H320" i="1"/>
  <c r="G320" i="1" s="1"/>
  <c r="H324" i="1"/>
  <c r="G324" i="1" s="1"/>
  <c r="H343" i="1"/>
  <c r="H63" i="1"/>
  <c r="H302" i="1"/>
  <c r="G302" i="1" s="1"/>
  <c r="H310" i="1"/>
  <c r="G310" i="1" s="1"/>
  <c r="H318" i="1"/>
  <c r="G318" i="1" s="1"/>
  <c r="H33" i="1"/>
  <c r="G33" i="1" s="1"/>
  <c r="H114" i="1"/>
  <c r="H189" i="1"/>
  <c r="G189" i="1" s="1"/>
  <c r="H197" i="1"/>
  <c r="H205" i="1"/>
  <c r="H213" i="1"/>
  <c r="H225" i="1"/>
  <c r="H26" i="1"/>
  <c r="G26" i="1" s="1"/>
  <c r="H187" i="1"/>
  <c r="G187" i="1" s="1"/>
  <c r="H191" i="1"/>
  <c r="G191" i="1" s="1"/>
  <c r="H195" i="1"/>
  <c r="G195" i="1" s="1"/>
  <c r="H199" i="1"/>
  <c r="G199" i="1" s="1"/>
  <c r="H203" i="1"/>
  <c r="G203" i="1" s="1"/>
  <c r="H207" i="1"/>
  <c r="G207" i="1" s="1"/>
  <c r="H211" i="1"/>
  <c r="G211" i="1" s="1"/>
  <c r="H215" i="1"/>
  <c r="G215" i="1" s="1"/>
  <c r="H185" i="1"/>
  <c r="G185" i="1" s="1"/>
  <c r="H193" i="1"/>
  <c r="G193" i="1" s="1"/>
  <c r="H201" i="1"/>
  <c r="G201" i="1" s="1"/>
  <c r="H209" i="1"/>
  <c r="G209" i="1" s="1"/>
  <c r="H217" i="1"/>
  <c r="G217" i="1" s="1"/>
  <c r="H223" i="1"/>
  <c r="G223" i="1" s="1"/>
  <c r="H227" i="1"/>
  <c r="G227" i="1" s="1"/>
  <c r="H152" i="1"/>
  <c r="H156" i="1"/>
  <c r="H160" i="1"/>
  <c r="H164" i="1"/>
  <c r="H168" i="1"/>
  <c r="H172" i="1"/>
  <c r="H176" i="1"/>
  <c r="H180" i="1"/>
  <c r="H332" i="1"/>
  <c r="G332" i="1" s="1"/>
  <c r="H229" i="1"/>
  <c r="H233" i="1"/>
  <c r="H237" i="1"/>
  <c r="H241" i="1"/>
  <c r="H245" i="1"/>
  <c r="H249" i="1"/>
  <c r="H306" i="1"/>
  <c r="G306" i="1" s="1"/>
  <c r="H314" i="1"/>
  <c r="G314" i="1" s="1"/>
  <c r="H322" i="1"/>
  <c r="G322" i="1" s="1"/>
  <c r="H330" i="1"/>
  <c r="G330" i="1" s="1"/>
  <c r="H558" i="1"/>
  <c r="G558" i="1" s="1"/>
  <c r="H112" i="1"/>
  <c r="H253" i="1"/>
  <c r="H255" i="1"/>
  <c r="H334" i="1"/>
  <c r="H336" i="1"/>
  <c r="H116" i="1"/>
  <c r="H118" i="1"/>
  <c r="H120" i="1"/>
  <c r="H122" i="1"/>
  <c r="H124" i="1"/>
  <c r="H126" i="1"/>
  <c r="H128" i="1"/>
  <c r="H130" i="1"/>
  <c r="H132" i="1"/>
  <c r="H134" i="1"/>
  <c r="H136" i="1"/>
  <c r="H138" i="1"/>
  <c r="H140" i="1"/>
  <c r="H142" i="1"/>
  <c r="H144" i="1"/>
  <c r="H146" i="1"/>
  <c r="H148" i="1"/>
  <c r="H221" i="1"/>
  <c r="H361" i="1"/>
  <c r="H365" i="1"/>
  <c r="H388" i="1"/>
  <c r="H392" i="1"/>
  <c r="H396" i="1"/>
  <c r="H400" i="1"/>
  <c r="H404" i="1"/>
  <c r="H408" i="1"/>
  <c r="H412" i="1"/>
  <c r="H416" i="1"/>
  <c r="H420" i="1"/>
  <c r="H424" i="1"/>
  <c r="H428" i="1"/>
  <c r="H432" i="1"/>
  <c r="H436" i="1"/>
  <c r="H440" i="1"/>
  <c r="H444" i="1"/>
  <c r="H448" i="1"/>
  <c r="H452" i="1"/>
  <c r="H456" i="1"/>
  <c r="H460" i="1"/>
  <c r="H464" i="1"/>
  <c r="H468" i="1"/>
  <c r="H472" i="1"/>
  <c r="H476" i="1"/>
  <c r="H480" i="1"/>
  <c r="H484" i="1"/>
  <c r="H488" i="1"/>
  <c r="H492" i="1"/>
  <c r="H496" i="1"/>
  <c r="H500" i="1"/>
  <c r="H504" i="1"/>
  <c r="AL12" i="1"/>
  <c r="G12" i="2" s="1"/>
  <c r="AL14" i="1"/>
  <c r="AL15" i="1"/>
  <c r="AL16" i="1"/>
  <c r="AL17" i="1"/>
  <c r="AL18" i="1"/>
  <c r="AL19" i="1"/>
  <c r="AL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W20" i="1"/>
  <c r="BV20" i="1"/>
  <c r="BU20" i="1"/>
  <c r="BT20" i="1"/>
  <c r="BS20" i="1"/>
  <c r="BR20" i="1"/>
  <c r="BQ20" i="1"/>
  <c r="BP20" i="1"/>
  <c r="BO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S20" i="1"/>
  <c r="AR20" i="1"/>
  <c r="AQ20" i="1"/>
  <c r="AP20" i="1"/>
  <c r="AO20" i="1"/>
  <c r="AN20" i="1"/>
  <c r="AM20" i="1"/>
  <c r="AK20" i="1"/>
  <c r="E20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W19" i="1"/>
  <c r="BV19" i="1"/>
  <c r="BU19" i="1"/>
  <c r="BT19" i="1"/>
  <c r="BS19" i="1"/>
  <c r="BR19" i="1"/>
  <c r="BQ19" i="1"/>
  <c r="BP19" i="1"/>
  <c r="BO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S19" i="1"/>
  <c r="AR19" i="1"/>
  <c r="AQ19" i="1"/>
  <c r="AP19" i="1"/>
  <c r="AO19" i="1"/>
  <c r="AN19" i="1"/>
  <c r="AM19" i="1"/>
  <c r="AK19" i="1"/>
  <c r="E19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W18" i="1"/>
  <c r="BV18" i="1"/>
  <c r="BU18" i="1"/>
  <c r="BT18" i="1"/>
  <c r="BS18" i="1"/>
  <c r="BR18" i="1"/>
  <c r="BQ18" i="1"/>
  <c r="BP18" i="1"/>
  <c r="BO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S18" i="1"/>
  <c r="AR18" i="1"/>
  <c r="AQ18" i="1"/>
  <c r="AP18" i="1"/>
  <c r="AO18" i="1"/>
  <c r="AN18" i="1"/>
  <c r="AM18" i="1"/>
  <c r="AK18" i="1"/>
  <c r="E18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W17" i="1"/>
  <c r="BV17" i="1"/>
  <c r="BU17" i="1"/>
  <c r="BT17" i="1"/>
  <c r="BS17" i="1"/>
  <c r="BR17" i="1"/>
  <c r="BQ17" i="1"/>
  <c r="BP17" i="1"/>
  <c r="BO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S17" i="1"/>
  <c r="AR17" i="1"/>
  <c r="AQ17" i="1"/>
  <c r="AP17" i="1"/>
  <c r="AO17" i="1"/>
  <c r="AN17" i="1"/>
  <c r="AM17" i="1"/>
  <c r="AK17" i="1"/>
  <c r="E17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W16" i="1"/>
  <c r="BV16" i="1"/>
  <c r="BU16" i="1"/>
  <c r="BT16" i="1"/>
  <c r="BS16" i="1"/>
  <c r="BR16" i="1"/>
  <c r="BQ16" i="1"/>
  <c r="BP16" i="1"/>
  <c r="BO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S16" i="1"/>
  <c r="AR16" i="1"/>
  <c r="AQ16" i="1"/>
  <c r="AP16" i="1"/>
  <c r="AO16" i="1"/>
  <c r="AN16" i="1"/>
  <c r="AM16" i="1"/>
  <c r="AK16" i="1"/>
  <c r="E16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W15" i="1"/>
  <c r="BV15" i="1"/>
  <c r="BU15" i="1"/>
  <c r="BT15" i="1"/>
  <c r="BS15" i="1"/>
  <c r="BR15" i="1"/>
  <c r="BQ15" i="1"/>
  <c r="BP15" i="1"/>
  <c r="BO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S15" i="1"/>
  <c r="AR15" i="1"/>
  <c r="AQ15" i="1"/>
  <c r="AP15" i="1"/>
  <c r="AO15" i="1"/>
  <c r="AN15" i="1"/>
  <c r="AM15" i="1"/>
  <c r="AK15" i="1"/>
  <c r="E15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W14" i="1"/>
  <c r="BV14" i="1"/>
  <c r="BU14" i="1"/>
  <c r="BT14" i="1"/>
  <c r="BS14" i="1"/>
  <c r="BR14" i="1"/>
  <c r="BQ14" i="1"/>
  <c r="BP14" i="1"/>
  <c r="BO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S14" i="1"/>
  <c r="AR14" i="1"/>
  <c r="AQ14" i="1"/>
  <c r="AP14" i="1"/>
  <c r="AO14" i="1"/>
  <c r="AN14" i="1"/>
  <c r="AM14" i="1"/>
  <c r="AK14" i="1"/>
  <c r="E14" i="1"/>
  <c r="CM12" i="1"/>
  <c r="H31" i="2" s="1"/>
  <c r="CL12" i="1"/>
  <c r="H30" i="2" s="1"/>
  <c r="CK12" i="1"/>
  <c r="H29" i="2" s="1"/>
  <c r="CJ12" i="1"/>
  <c r="H28" i="2" s="1"/>
  <c r="CI12" i="1"/>
  <c r="H27" i="2" s="1"/>
  <c r="CH12" i="1"/>
  <c r="H26" i="2" s="1"/>
  <c r="CG12" i="1"/>
  <c r="H36" i="2" s="1"/>
  <c r="CF12" i="1"/>
  <c r="H25" i="2" s="1"/>
  <c r="CE12" i="1"/>
  <c r="H24" i="2" s="1"/>
  <c r="CD12" i="1"/>
  <c r="H13" i="2" s="1"/>
  <c r="CC12" i="1"/>
  <c r="H35" i="2" s="1"/>
  <c r="CB12" i="1"/>
  <c r="H32" i="2" s="1"/>
  <c r="CA12" i="1"/>
  <c r="H33" i="2" s="1"/>
  <c r="BZ12" i="1"/>
  <c r="H23" i="2" s="1"/>
  <c r="BY12" i="1"/>
  <c r="H22" i="2" s="1"/>
  <c r="BW12" i="1"/>
  <c r="H14" i="2" s="1"/>
  <c r="BV12" i="1"/>
  <c r="H21" i="2" s="1"/>
  <c r="BU12" i="1"/>
  <c r="H20" i="2" s="1"/>
  <c r="BT12" i="1"/>
  <c r="H17" i="2" s="1"/>
  <c r="BS12" i="1"/>
  <c r="H16" i="2" s="1"/>
  <c r="BR12" i="1"/>
  <c r="H34" i="2" s="1"/>
  <c r="BQ12" i="1"/>
  <c r="H19" i="2" s="1"/>
  <c r="BP12" i="1"/>
  <c r="H12" i="2" s="1"/>
  <c r="I12" i="2" s="1"/>
  <c r="BO12" i="1"/>
  <c r="H11" i="2" s="1"/>
  <c r="BI12" i="1"/>
  <c r="G31" i="2" s="1"/>
  <c r="BH12" i="1"/>
  <c r="G30" i="2" s="1"/>
  <c r="BG12" i="1"/>
  <c r="G29" i="2" s="1"/>
  <c r="BF12" i="1"/>
  <c r="G28" i="2" s="1"/>
  <c r="BE12" i="1"/>
  <c r="G27" i="2" s="1"/>
  <c r="BD12" i="1"/>
  <c r="G26" i="2" s="1"/>
  <c r="BC12" i="1"/>
  <c r="G36" i="2" s="1"/>
  <c r="BB12" i="1"/>
  <c r="G25" i="2" s="1"/>
  <c r="BA12" i="1"/>
  <c r="G24" i="2" s="1"/>
  <c r="AZ12" i="1"/>
  <c r="G13" i="2" s="1"/>
  <c r="AY12" i="1"/>
  <c r="G35" i="2" s="1"/>
  <c r="AX12" i="1"/>
  <c r="G32" i="2" s="1"/>
  <c r="AW12" i="1"/>
  <c r="G33" i="2" s="1"/>
  <c r="AV12" i="1"/>
  <c r="G23" i="2" s="1"/>
  <c r="AU12" i="1"/>
  <c r="G22" i="2" s="1"/>
  <c r="AS12" i="1"/>
  <c r="G14" i="2" s="1"/>
  <c r="AR12" i="1"/>
  <c r="G21" i="2" s="1"/>
  <c r="AQ12" i="1"/>
  <c r="G20" i="2" s="1"/>
  <c r="AP12" i="1"/>
  <c r="G17" i="2" s="1"/>
  <c r="AO12" i="1"/>
  <c r="G16" i="2" s="1"/>
  <c r="AN12" i="1"/>
  <c r="G34" i="2" s="1"/>
  <c r="AM12" i="1"/>
  <c r="G19" i="2" s="1"/>
  <c r="AK12" i="1"/>
  <c r="G11" i="2" s="1"/>
  <c r="E12" i="1"/>
  <c r="G309" i="1" l="1"/>
  <c r="G315" i="1"/>
  <c r="G139" i="1"/>
  <c r="G59" i="1"/>
  <c r="I363" i="1"/>
  <c r="I389" i="1"/>
  <c r="I11" i="2"/>
  <c r="I16" i="2"/>
  <c r="I23" i="2"/>
  <c r="I32" i="2"/>
  <c r="I25" i="2"/>
  <c r="I28" i="2"/>
  <c r="I30" i="2"/>
  <c r="G42" i="2"/>
  <c r="I34" i="2"/>
  <c r="I17" i="2"/>
  <c r="I21" i="2"/>
  <c r="I22" i="2"/>
  <c r="I35" i="2"/>
  <c r="I24" i="2"/>
  <c r="I36" i="2"/>
  <c r="I27" i="2"/>
  <c r="I29" i="2"/>
  <c r="I31" i="2"/>
  <c r="I19" i="2"/>
  <c r="I20" i="2"/>
  <c r="I14" i="2"/>
  <c r="I13" i="2"/>
  <c r="I26" i="2"/>
  <c r="I27" i="1"/>
  <c r="I33" i="2"/>
  <c r="H42" i="2"/>
  <c r="G411" i="1"/>
  <c r="G453" i="1"/>
  <c r="G449" i="1"/>
  <c r="G329" i="1"/>
  <c r="G111" i="1"/>
  <c r="G273" i="1"/>
  <c r="G210" i="1"/>
  <c r="G60" i="1"/>
  <c r="G295" i="1"/>
  <c r="G51" i="1"/>
  <c r="I72" i="1"/>
  <c r="I90" i="1"/>
  <c r="I99" i="1"/>
  <c r="I252" i="1"/>
  <c r="I141" i="1"/>
  <c r="I355" i="1"/>
  <c r="I261" i="1"/>
  <c r="G387" i="1"/>
  <c r="G289" i="1"/>
  <c r="G123" i="1"/>
  <c r="G415" i="1"/>
  <c r="G429" i="1"/>
  <c r="G366" i="1"/>
  <c r="G327" i="1"/>
  <c r="G214" i="1"/>
  <c r="G44" i="1"/>
  <c r="I108" i="1"/>
  <c r="G483" i="1"/>
  <c r="I313" i="1"/>
  <c r="I270" i="1"/>
  <c r="I28" i="1"/>
  <c r="G381" i="1"/>
  <c r="G188" i="1"/>
  <c r="I497" i="1"/>
  <c r="G378" i="1"/>
  <c r="G29" i="1"/>
  <c r="I350" i="1"/>
  <c r="I183" i="1"/>
  <c r="I222" i="1"/>
  <c r="G242" i="1"/>
  <c r="G431" i="1"/>
  <c r="G92" i="1"/>
  <c r="G368" i="1"/>
  <c r="I421" i="1"/>
  <c r="G423" i="1"/>
  <c r="G463" i="1"/>
  <c r="G348" i="1"/>
  <c r="G62" i="1"/>
  <c r="G278" i="1"/>
  <c r="I196" i="1"/>
  <c r="I234" i="1"/>
  <c r="I357" i="1"/>
  <c r="I346" i="1"/>
  <c r="I445" i="1"/>
  <c r="I161" i="1"/>
  <c r="I95" i="1"/>
  <c r="G291" i="1"/>
  <c r="G499" i="1"/>
  <c r="G293" i="1"/>
  <c r="G264" i="1"/>
  <c r="G85" i="1"/>
  <c r="I97" i="1"/>
  <c r="G46" i="1"/>
  <c r="I495" i="1"/>
  <c r="G259" i="1"/>
  <c r="I459" i="1"/>
  <c r="I84" i="1"/>
  <c r="I417" i="1"/>
  <c r="I40" i="1"/>
  <c r="I175" i="1"/>
  <c r="I159" i="1"/>
  <c r="I101" i="1"/>
  <c r="I323" i="1"/>
  <c r="I83" i="1"/>
  <c r="G502" i="1"/>
  <c r="G498" i="1"/>
  <c r="G494" i="1"/>
  <c r="G490" i="1"/>
  <c r="G486" i="1"/>
  <c r="G482" i="1"/>
  <c r="G478" i="1"/>
  <c r="G474" i="1"/>
  <c r="G470" i="1"/>
  <c r="G466" i="1"/>
  <c r="G462" i="1"/>
  <c r="G458" i="1"/>
  <c r="G454" i="1"/>
  <c r="G450" i="1"/>
  <c r="G446" i="1"/>
  <c r="G442" i="1"/>
  <c r="G438" i="1"/>
  <c r="G434" i="1"/>
  <c r="G430" i="1"/>
  <c r="G426" i="1"/>
  <c r="G422" i="1"/>
  <c r="G418" i="1"/>
  <c r="G414" i="1"/>
  <c r="G410" i="1"/>
  <c r="G406" i="1"/>
  <c r="G402" i="1"/>
  <c r="G398" i="1"/>
  <c r="G394" i="1"/>
  <c r="G390" i="1"/>
  <c r="G386" i="1"/>
  <c r="I318" i="1"/>
  <c r="I310" i="1"/>
  <c r="I302" i="1"/>
  <c r="I500" i="1"/>
  <c r="I492" i="1"/>
  <c r="I484" i="1"/>
  <c r="I476" i="1"/>
  <c r="I468" i="1"/>
  <c r="I460" i="1"/>
  <c r="I452" i="1"/>
  <c r="I444" i="1"/>
  <c r="I436" i="1"/>
  <c r="I428" i="1"/>
  <c r="I420" i="1"/>
  <c r="I412" i="1"/>
  <c r="I404" i="1"/>
  <c r="I396" i="1"/>
  <c r="I388" i="1"/>
  <c r="I343" i="1"/>
  <c r="I320" i="1"/>
  <c r="I558" i="1"/>
  <c r="I365" i="1"/>
  <c r="I316" i="1"/>
  <c r="I308" i="1"/>
  <c r="I276" i="1"/>
  <c r="I266" i="1"/>
  <c r="I268" i="1"/>
  <c r="I247" i="1"/>
  <c r="I239" i="1"/>
  <c r="I231" i="1"/>
  <c r="I227" i="1"/>
  <c r="I223" i="1"/>
  <c r="I178" i="1"/>
  <c r="I170" i="1"/>
  <c r="I162" i="1"/>
  <c r="I154" i="1"/>
  <c r="I146" i="1"/>
  <c r="I138" i="1"/>
  <c r="I130" i="1"/>
  <c r="I122" i="1"/>
  <c r="I102" i="1"/>
  <c r="I215" i="1"/>
  <c r="I207" i="1"/>
  <c r="I199" i="1"/>
  <c r="I191" i="1"/>
  <c r="I96" i="1"/>
  <c r="I79" i="1"/>
  <c r="I65" i="1"/>
  <c r="I34" i="1"/>
  <c r="I32" i="1"/>
  <c r="I245" i="1"/>
  <c r="I237" i="1"/>
  <c r="I229" i="1"/>
  <c r="I225" i="1"/>
  <c r="I221" i="1"/>
  <c r="I213" i="1"/>
  <c r="I205" i="1"/>
  <c r="I197" i="1"/>
  <c r="I189" i="1"/>
  <c r="I180" i="1"/>
  <c r="I172" i="1"/>
  <c r="I164" i="1"/>
  <c r="I156" i="1"/>
  <c r="I148" i="1"/>
  <c r="I140" i="1"/>
  <c r="I132" i="1"/>
  <c r="I124" i="1"/>
  <c r="I116" i="1"/>
  <c r="I77" i="1"/>
  <c r="I91" i="1"/>
  <c r="I75" i="1"/>
  <c r="I61" i="1"/>
  <c r="I41" i="1"/>
  <c r="I26" i="1"/>
  <c r="I334" i="1"/>
  <c r="I253" i="1"/>
  <c r="I330" i="1"/>
  <c r="I322" i="1"/>
  <c r="I314" i="1"/>
  <c r="I306" i="1"/>
  <c r="I504" i="1"/>
  <c r="I496" i="1"/>
  <c r="I488" i="1"/>
  <c r="I480" i="1"/>
  <c r="I472" i="1"/>
  <c r="I464" i="1"/>
  <c r="I456" i="1"/>
  <c r="I448" i="1"/>
  <c r="I440" i="1"/>
  <c r="I432" i="1"/>
  <c r="I424" i="1"/>
  <c r="I416" i="1"/>
  <c r="I408" i="1"/>
  <c r="I400" i="1"/>
  <c r="I392" i="1"/>
  <c r="I361" i="1"/>
  <c r="I324" i="1"/>
  <c r="I30" i="1"/>
  <c r="I332" i="1"/>
  <c r="I312" i="1"/>
  <c r="I304" i="1"/>
  <c r="I281" i="1"/>
  <c r="I274" i="1"/>
  <c r="I251" i="1"/>
  <c r="I243" i="1"/>
  <c r="I235" i="1"/>
  <c r="I228" i="1"/>
  <c r="I224" i="1"/>
  <c r="I182" i="1"/>
  <c r="I174" i="1"/>
  <c r="I166" i="1"/>
  <c r="I158" i="1"/>
  <c r="I150" i="1"/>
  <c r="I142" i="1"/>
  <c r="I134" i="1"/>
  <c r="I126" i="1"/>
  <c r="I118" i="1"/>
  <c r="I211" i="1"/>
  <c r="I203" i="1"/>
  <c r="I195" i="1"/>
  <c r="I187" i="1"/>
  <c r="I87" i="1"/>
  <c r="I73" i="1"/>
  <c r="I53" i="1"/>
  <c r="I39" i="1"/>
  <c r="I63" i="1"/>
  <c r="I33" i="1"/>
  <c r="I249" i="1"/>
  <c r="I241" i="1"/>
  <c r="I233" i="1"/>
  <c r="I217" i="1"/>
  <c r="I209" i="1"/>
  <c r="I201" i="1"/>
  <c r="I193" i="1"/>
  <c r="I185" i="1"/>
  <c r="I176" i="1"/>
  <c r="I168" i="1"/>
  <c r="I160" i="1"/>
  <c r="I152" i="1"/>
  <c r="I144" i="1"/>
  <c r="I136" i="1"/>
  <c r="I128" i="1"/>
  <c r="I120" i="1"/>
  <c r="I114" i="1"/>
  <c r="I98" i="1"/>
  <c r="I69" i="1"/>
  <c r="I37" i="1"/>
  <c r="I336" i="1"/>
  <c r="I255" i="1"/>
  <c r="I112" i="1"/>
  <c r="G30" i="1"/>
  <c r="AA17" i="1"/>
  <c r="AA19" i="1"/>
  <c r="G500" i="1"/>
  <c r="G492" i="1"/>
  <c r="G484" i="1"/>
  <c r="G476" i="1"/>
  <c r="G468" i="1"/>
  <c r="G460" i="1"/>
  <c r="G452" i="1"/>
  <c r="G444" i="1"/>
  <c r="G436" i="1"/>
  <c r="G428" i="1"/>
  <c r="G420" i="1"/>
  <c r="G412" i="1"/>
  <c r="G404" i="1"/>
  <c r="G396" i="1"/>
  <c r="G388" i="1"/>
  <c r="G343" i="1"/>
  <c r="G274" i="1"/>
  <c r="G146" i="1"/>
  <c r="G138" i="1"/>
  <c r="G130" i="1"/>
  <c r="G122" i="1"/>
  <c r="G65" i="1"/>
  <c r="G63" i="1"/>
  <c r="G365" i="1"/>
  <c r="G245" i="1"/>
  <c r="G237" i="1"/>
  <c r="G229" i="1"/>
  <c r="G225" i="1"/>
  <c r="G221" i="1"/>
  <c r="G213" i="1"/>
  <c r="G205" i="1"/>
  <c r="G197" i="1"/>
  <c r="G180" i="1"/>
  <c r="G172" i="1"/>
  <c r="G164" i="1"/>
  <c r="G156" i="1"/>
  <c r="G148" i="1"/>
  <c r="G140" i="1"/>
  <c r="G132" i="1"/>
  <c r="G124" i="1"/>
  <c r="G116" i="1"/>
  <c r="G77" i="1"/>
  <c r="G334" i="1"/>
  <c r="G253" i="1"/>
  <c r="AA14" i="1"/>
  <c r="G504" i="1"/>
  <c r="G496" i="1"/>
  <c r="G488" i="1"/>
  <c r="G480" i="1"/>
  <c r="G472" i="1"/>
  <c r="G464" i="1"/>
  <c r="G456" i="1"/>
  <c r="G448" i="1"/>
  <c r="G440" i="1"/>
  <c r="G432" i="1"/>
  <c r="G424" i="1"/>
  <c r="G416" i="1"/>
  <c r="G408" i="1"/>
  <c r="G400" i="1"/>
  <c r="G392" i="1"/>
  <c r="G361" i="1"/>
  <c r="G142" i="1"/>
  <c r="G134" i="1"/>
  <c r="G126" i="1"/>
  <c r="G118" i="1"/>
  <c r="G34" i="1"/>
  <c r="G249" i="1"/>
  <c r="G241" i="1"/>
  <c r="G233" i="1"/>
  <c r="G176" i="1"/>
  <c r="G168" i="1"/>
  <c r="G160" i="1"/>
  <c r="G152" i="1"/>
  <c r="G144" i="1"/>
  <c r="G136" i="1"/>
  <c r="G128" i="1"/>
  <c r="G120" i="1"/>
  <c r="G114" i="1"/>
  <c r="G336" i="1"/>
  <c r="G255" i="1"/>
  <c r="G112" i="1"/>
  <c r="AA12" i="1"/>
  <c r="Z12" i="1"/>
  <c r="AH12" i="1"/>
  <c r="P12" i="1" s="1"/>
  <c r="AG12" i="1"/>
  <c r="O12" i="1" s="1"/>
  <c r="AA15" i="1"/>
  <c r="Z15" i="1"/>
  <c r="AH15" i="1"/>
  <c r="P15" i="1" s="1"/>
  <c r="AG15" i="1"/>
  <c r="Z17" i="1"/>
  <c r="AH17" i="1"/>
  <c r="AG17" i="1"/>
  <c r="Z19" i="1"/>
  <c r="AH19" i="1"/>
  <c r="P19" i="1" s="1"/>
  <c r="AG19" i="1"/>
  <c r="Z14" i="1"/>
  <c r="AH14" i="1"/>
  <c r="AG14" i="1"/>
  <c r="O14" i="1" s="1"/>
  <c r="AA16" i="1"/>
  <c r="Z16" i="1"/>
  <c r="AH16" i="1"/>
  <c r="AG16" i="1"/>
  <c r="AA18" i="1"/>
  <c r="Z18" i="1"/>
  <c r="AH18" i="1"/>
  <c r="AG18" i="1"/>
  <c r="AA20" i="1"/>
  <c r="Z20" i="1"/>
  <c r="AH20" i="1"/>
  <c r="AG20" i="1"/>
  <c r="P17" i="1"/>
  <c r="O17" i="1"/>
  <c r="P16" i="1"/>
  <c r="U14" i="1"/>
  <c r="U16" i="1"/>
  <c r="U18" i="1"/>
  <c r="U20" i="1"/>
  <c r="AE12" i="1"/>
  <c r="AB15" i="1"/>
  <c r="AE15" i="1"/>
  <c r="AD15" i="1"/>
  <c r="AC15" i="1"/>
  <c r="AF15" i="1"/>
  <c r="AB17" i="1"/>
  <c r="AE17" i="1"/>
  <c r="AD17" i="1"/>
  <c r="AC17" i="1"/>
  <c r="AF17" i="1"/>
  <c r="AB19" i="1"/>
  <c r="AE19" i="1"/>
  <c r="AD19" i="1"/>
  <c r="AC19" i="1"/>
  <c r="AF19" i="1"/>
  <c r="AB12" i="1"/>
  <c r="AD12" i="1"/>
  <c r="AC12" i="1"/>
  <c r="AF12" i="1"/>
  <c r="AB14" i="1"/>
  <c r="AE14" i="1"/>
  <c r="AD14" i="1"/>
  <c r="AC14" i="1"/>
  <c r="AF14" i="1"/>
  <c r="AB16" i="1"/>
  <c r="J16" i="1" s="1"/>
  <c r="AE16" i="1"/>
  <c r="AD16" i="1"/>
  <c r="AC16" i="1"/>
  <c r="AF16" i="1"/>
  <c r="AB18" i="1"/>
  <c r="AE18" i="1"/>
  <c r="AD18" i="1"/>
  <c r="AC18" i="1"/>
  <c r="AF18" i="1"/>
  <c r="AB20" i="1"/>
  <c r="J20" i="1" s="1"/>
  <c r="AE20" i="1"/>
  <c r="AD20" i="1"/>
  <c r="AC20" i="1"/>
  <c r="AF20" i="1"/>
  <c r="X12" i="1"/>
  <c r="X15" i="1"/>
  <c r="W15" i="1"/>
  <c r="V15" i="1"/>
  <c r="Y15" i="1"/>
  <c r="X17" i="1"/>
  <c r="W17" i="1"/>
  <c r="V17" i="1"/>
  <c r="Y17" i="1"/>
  <c r="X19" i="1"/>
  <c r="W19" i="1"/>
  <c r="V19" i="1"/>
  <c r="Y19" i="1"/>
  <c r="W12" i="1"/>
  <c r="V12" i="1"/>
  <c r="Y12" i="1"/>
  <c r="U12" i="1"/>
  <c r="X14" i="1"/>
  <c r="W14" i="1"/>
  <c r="V14" i="1"/>
  <c r="Y14" i="1"/>
  <c r="U15" i="1"/>
  <c r="X16" i="1"/>
  <c r="W16" i="1"/>
  <c r="V16" i="1"/>
  <c r="Y16" i="1"/>
  <c r="U17" i="1"/>
  <c r="X18" i="1"/>
  <c r="W18" i="1"/>
  <c r="V18" i="1"/>
  <c r="Y18" i="1"/>
  <c r="U19" i="1"/>
  <c r="X20" i="1"/>
  <c r="W20" i="1"/>
  <c r="V20" i="1"/>
  <c r="Y20" i="1"/>
  <c r="I42" i="2" l="1"/>
  <c r="L15" i="1"/>
  <c r="AI17" i="1"/>
  <c r="P20" i="1"/>
  <c r="O20" i="1"/>
  <c r="O16" i="1"/>
  <c r="O15" i="1"/>
  <c r="O19" i="1"/>
  <c r="P14" i="1"/>
  <c r="O18" i="1"/>
  <c r="L17" i="1"/>
  <c r="P18" i="1"/>
  <c r="J14" i="1"/>
  <c r="AI12" i="1"/>
  <c r="L19" i="1"/>
  <c r="AI14" i="1"/>
  <c r="J18" i="1"/>
  <c r="AI16" i="1"/>
  <c r="AI19" i="1"/>
  <c r="AI15" i="1"/>
  <c r="L20" i="1"/>
  <c r="L18" i="1"/>
  <c r="L16" i="1"/>
  <c r="L14" i="1"/>
  <c r="L12" i="1"/>
  <c r="AI18" i="1"/>
  <c r="AI20" i="1"/>
  <c r="K20" i="1"/>
  <c r="M20" i="1"/>
  <c r="K18" i="1"/>
  <c r="M18" i="1"/>
  <c r="K16" i="1"/>
  <c r="M16" i="1"/>
  <c r="K14" i="1"/>
  <c r="M14" i="1"/>
  <c r="K12" i="1"/>
  <c r="J12" i="1"/>
  <c r="K19" i="1"/>
  <c r="M19" i="1"/>
  <c r="K17" i="1"/>
  <c r="M17" i="1"/>
  <c r="K15" i="1"/>
  <c r="M15" i="1"/>
  <c r="F14" i="1"/>
  <c r="N20" i="1"/>
  <c r="N18" i="1"/>
  <c r="N16" i="1"/>
  <c r="N14" i="1"/>
  <c r="N12" i="1"/>
  <c r="N19" i="1"/>
  <c r="J19" i="1"/>
  <c r="N17" i="1"/>
  <c r="J17" i="1"/>
  <c r="N15" i="1"/>
  <c r="J15" i="1"/>
  <c r="M12" i="1"/>
  <c r="F20" i="1"/>
  <c r="F19" i="1"/>
  <c r="F18" i="1"/>
  <c r="F17" i="1"/>
  <c r="F16" i="1"/>
  <c r="F15" i="1"/>
  <c r="F12" i="1"/>
  <c r="Q16" i="1" l="1"/>
  <c r="Q20" i="1"/>
  <c r="Q15" i="1"/>
  <c r="Q17" i="1"/>
  <c r="Q19" i="1"/>
  <c r="Q14" i="1"/>
  <c r="Q12" i="1"/>
  <c r="Q18" i="1"/>
  <c r="H19" i="1"/>
  <c r="G19" i="1" s="1"/>
  <c r="R19" i="1" s="1"/>
  <c r="S19" i="1" s="1"/>
  <c r="H14" i="1"/>
  <c r="G14" i="1" s="1"/>
  <c r="R14" i="1" s="1"/>
  <c r="H15" i="1"/>
  <c r="G15" i="1" s="1"/>
  <c r="R15" i="1" s="1"/>
  <c r="H16" i="1"/>
  <c r="H20" i="1"/>
  <c r="H12" i="1"/>
  <c r="H17" i="1"/>
  <c r="H18" i="1"/>
  <c r="S15" i="1" l="1"/>
  <c r="S14" i="1"/>
  <c r="I14" i="1"/>
  <c r="I19" i="1"/>
  <c r="I17" i="1"/>
  <c r="I15" i="1"/>
  <c r="I18" i="1"/>
  <c r="I12" i="1"/>
  <c r="I20" i="1"/>
  <c r="I16" i="1"/>
  <c r="G12" i="1"/>
  <c r="R12" i="1" s="1"/>
  <c r="S12" i="1" s="1"/>
  <c r="G17" i="1"/>
  <c r="R17" i="1" s="1"/>
  <c r="S17" i="1" s="1"/>
  <c r="G18" i="1"/>
  <c r="R18" i="1" s="1"/>
  <c r="S18" i="1" s="1"/>
  <c r="G20" i="1"/>
  <c r="R20" i="1" s="1"/>
  <c r="S20" i="1" s="1"/>
  <c r="G16" i="1"/>
  <c r="R16" i="1" s="1"/>
  <c r="S16" i="1" s="1"/>
</calcChain>
</file>

<file path=xl/sharedStrings.xml><?xml version="1.0" encoding="utf-8"?>
<sst xmlns="http://schemas.openxmlformats.org/spreadsheetml/2006/main" count="5210" uniqueCount="1085">
  <si>
    <t>Old Law</t>
  </si>
  <si>
    <t>New Law</t>
  </si>
  <si>
    <t>Revenue</t>
  </si>
  <si>
    <t>Levy</t>
  </si>
  <si>
    <t>Adjusted</t>
  </si>
  <si>
    <t>Gifted</t>
  </si>
  <si>
    <t>Crime</t>
  </si>
  <si>
    <t>Options</t>
  </si>
  <si>
    <t>Extended</t>
  </si>
  <si>
    <t>Ext Time</t>
  </si>
  <si>
    <t>Special</t>
  </si>
  <si>
    <t>Incentive</t>
  </si>
  <si>
    <t>Pension</t>
  </si>
  <si>
    <t>Operating</t>
  </si>
  <si>
    <t>Transportation</t>
  </si>
  <si>
    <t>Declining</t>
  </si>
  <si>
    <t>Options2</t>
  </si>
  <si>
    <t>Compensatory</t>
  </si>
  <si>
    <t>ADM</t>
  </si>
  <si>
    <t>Basic</t>
  </si>
  <si>
    <t>&amp; Talented</t>
  </si>
  <si>
    <t>Referendum</t>
  </si>
  <si>
    <t>Q Comp</t>
  </si>
  <si>
    <t>Equity</t>
  </si>
  <si>
    <t>Time</t>
  </si>
  <si>
    <t>Adjustment</t>
  </si>
  <si>
    <t>Desegregation</t>
  </si>
  <si>
    <t>Education</t>
  </si>
  <si>
    <t>Capital</t>
  </si>
  <si>
    <t>Sparsity</t>
  </si>
  <si>
    <t>LSE</t>
  </si>
  <si>
    <t>Transition</t>
  </si>
  <si>
    <t>Small Schools</t>
  </si>
  <si>
    <t>Faribault</t>
  </si>
  <si>
    <t>LEP Total</t>
  </si>
  <si>
    <t>Pupil</t>
  </si>
  <si>
    <t>Pilot</t>
  </si>
  <si>
    <t>TOTAL</t>
  </si>
  <si>
    <t>MPLS &amp; ST PAUL</t>
  </si>
  <si>
    <t>OTHER METRO, INNER</t>
  </si>
  <si>
    <t>OTHER METRO, OUTER</t>
  </si>
  <si>
    <t>NONMET&gt;=2K</t>
  </si>
  <si>
    <t>NONMET 1K-2K</t>
  </si>
  <si>
    <t>NONMET &lt; 1K</t>
  </si>
  <si>
    <t>CHARTER</t>
  </si>
  <si>
    <t>AITKIN</t>
  </si>
  <si>
    <t>MINNEAPOLIS</t>
  </si>
  <si>
    <t>HILL CITY</t>
  </si>
  <si>
    <t>MCGREGOR</t>
  </si>
  <si>
    <t>SOUTH ST. PAUL</t>
  </si>
  <si>
    <t>ANOKA-HENNEPIN</t>
  </si>
  <si>
    <t>CENTENNIAL</t>
  </si>
  <si>
    <t>COLUMBIA HEIGHTS</t>
  </si>
  <si>
    <t>FRIDLEY</t>
  </si>
  <si>
    <t>ST. FRANCIS</t>
  </si>
  <si>
    <t>SPRING LAKE PARK</t>
  </si>
  <si>
    <t>DETROIT LAKES</t>
  </si>
  <si>
    <t>FRAZEE</t>
  </si>
  <si>
    <t>PINE POINT</t>
  </si>
  <si>
    <t>BEMIDJI</t>
  </si>
  <si>
    <t>BLACKDUCK</t>
  </si>
  <si>
    <t>KELLIHER</t>
  </si>
  <si>
    <t>RED LAKE</t>
  </si>
  <si>
    <t>SAUK RAPIDS</t>
  </si>
  <si>
    <t>FOLEY</t>
  </si>
  <si>
    <t>ST. CLAIR</t>
  </si>
  <si>
    <t>MANKATO</t>
  </si>
  <si>
    <t>COMFREY</t>
  </si>
  <si>
    <t>SLEEPY EYE</t>
  </si>
  <si>
    <t>SPRINGFIELD</t>
  </si>
  <si>
    <t>NEW ULM</t>
  </si>
  <si>
    <t>BARNUM</t>
  </si>
  <si>
    <t>CARLTON</t>
  </si>
  <si>
    <t>CLOQUET</t>
  </si>
  <si>
    <t>CROMWELL</t>
  </si>
  <si>
    <t>MOOSE LAKE</t>
  </si>
  <si>
    <t>ESKO</t>
  </si>
  <si>
    <t>WRENSHALL</t>
  </si>
  <si>
    <t>NORWOOD</t>
  </si>
  <si>
    <t>WACONIA</t>
  </si>
  <si>
    <t>WATERTOWN-MAYER</t>
  </si>
  <si>
    <t>EASTERN CARVER CTY</t>
  </si>
  <si>
    <t>WALKER-AKELEY</t>
  </si>
  <si>
    <t>CASS LAKE</t>
  </si>
  <si>
    <t>PILLAGER</t>
  </si>
  <si>
    <t>NORTHLAND</t>
  </si>
  <si>
    <t>MONTEVIDEO</t>
  </si>
  <si>
    <t>NORTH BRANCH</t>
  </si>
  <si>
    <t>RUSH CITY</t>
  </si>
  <si>
    <t>BARNESVILLE</t>
  </si>
  <si>
    <t>HAWLEY</t>
  </si>
  <si>
    <t>MOORHEAD</t>
  </si>
  <si>
    <t>BAGLEY</t>
  </si>
  <si>
    <t>COOK COUNTY</t>
  </si>
  <si>
    <t>MOUNTAIN LAKE</t>
  </si>
  <si>
    <t>WINDOM</t>
  </si>
  <si>
    <t>BRAINERD</t>
  </si>
  <si>
    <t>CROSBY</t>
  </si>
  <si>
    <t>PEQUOT LAKES</t>
  </si>
  <si>
    <t>BURNSVILLE</t>
  </si>
  <si>
    <t>FARMINGTON</t>
  </si>
  <si>
    <t>LAKEVILLE</t>
  </si>
  <si>
    <t>RANDOLPH</t>
  </si>
  <si>
    <t>ROSEMOUNT-APPLE</t>
  </si>
  <si>
    <t>WEST ST. PAUL</t>
  </si>
  <si>
    <t>INVER GROVE</t>
  </si>
  <si>
    <t>HASTINGS</t>
  </si>
  <si>
    <t>HAYFIELD</t>
  </si>
  <si>
    <t>KASSON-MANTORVIL</t>
  </si>
  <si>
    <t>ALEXANDRIA</t>
  </si>
  <si>
    <t>BRANDON</t>
  </si>
  <si>
    <t>EVANSVILLE</t>
  </si>
  <si>
    <t>OSAKIS</t>
  </si>
  <si>
    <t>CHATFIELD</t>
  </si>
  <si>
    <t>LANESBORO</t>
  </si>
  <si>
    <t>MABEL-CANTON</t>
  </si>
  <si>
    <t>RUSHFORD-PETERSO</t>
  </si>
  <si>
    <t>ALBERT LEA</t>
  </si>
  <si>
    <t>ALDEN</t>
  </si>
  <si>
    <t>CANNON FALLS</t>
  </si>
  <si>
    <t>GOODHUE</t>
  </si>
  <si>
    <t>PINE ISLAND</t>
  </si>
  <si>
    <t>RED WING</t>
  </si>
  <si>
    <t>ASHBY</t>
  </si>
  <si>
    <t>HERMAN-NORCROSS</t>
  </si>
  <si>
    <t>HOPKINS</t>
  </si>
  <si>
    <t>BLOOMINGTON</t>
  </si>
  <si>
    <t>EDEN PRAIRIE</t>
  </si>
  <si>
    <t>EDINA</t>
  </si>
  <si>
    <t>MINNETONKA</t>
  </si>
  <si>
    <t>WESTONKA</t>
  </si>
  <si>
    <t>ORONO</t>
  </si>
  <si>
    <t>OSSEO</t>
  </si>
  <si>
    <t>RICHFIELD</t>
  </si>
  <si>
    <t>ROBBINSDALE</t>
  </si>
  <si>
    <t>ST. ANTHONY-NEW</t>
  </si>
  <si>
    <t>ST. LOUIS PARK</t>
  </si>
  <si>
    <t>WAYZATA</t>
  </si>
  <si>
    <t>BROOKLYN CENTER</t>
  </si>
  <si>
    <t>HOUSTON</t>
  </si>
  <si>
    <t>SPRING GROVE</t>
  </si>
  <si>
    <t>CALEDONIA</t>
  </si>
  <si>
    <t>LACRESCENT</t>
  </si>
  <si>
    <t>LAPORTE</t>
  </si>
  <si>
    <t>NEVIS</t>
  </si>
  <si>
    <t>PARK RAPIDS</t>
  </si>
  <si>
    <t>BRAHAM</t>
  </si>
  <si>
    <t>GREENWAY</t>
  </si>
  <si>
    <t>DEER RIVER</t>
  </si>
  <si>
    <t>GRAND RAPIDS</t>
  </si>
  <si>
    <t>NASHWAUK-KEEWATI</t>
  </si>
  <si>
    <t>FRANCONIA</t>
  </si>
  <si>
    <t>HERON LAKE-OKABE</t>
  </si>
  <si>
    <t>MORA</t>
  </si>
  <si>
    <t>OGILVIE</t>
  </si>
  <si>
    <t>NEW LONDON-SPICE</t>
  </si>
  <si>
    <t>WILLMAR</t>
  </si>
  <si>
    <t>LANCASTER</t>
  </si>
  <si>
    <t>INTERNATIONAL FA</t>
  </si>
  <si>
    <t>LITTLEFORK-BIG F</t>
  </si>
  <si>
    <t>SOUTH KOOCHICHIN</t>
  </si>
  <si>
    <t>DAWSON</t>
  </si>
  <si>
    <t>LAKE SUPERIOR</t>
  </si>
  <si>
    <t>LAKE OF THE WOOD</t>
  </si>
  <si>
    <t>CLEVELAND</t>
  </si>
  <si>
    <t>HENDRICKS</t>
  </si>
  <si>
    <t>IVANHOE</t>
  </si>
  <si>
    <t>LAKE BENTON</t>
  </si>
  <si>
    <t>MARSHALL</t>
  </si>
  <si>
    <t>MINNEOTA</t>
  </si>
  <si>
    <t>LYND</t>
  </si>
  <si>
    <t>HUTCHINSON</t>
  </si>
  <si>
    <t>LESTER PRAIRIE</t>
  </si>
  <si>
    <t>MAHNOMEN</t>
  </si>
  <si>
    <t>WAUBUN</t>
  </si>
  <si>
    <t>MARSHALL CTY CENTRAL</t>
  </si>
  <si>
    <t>GRYGLA</t>
  </si>
  <si>
    <t>TRUMAN</t>
  </si>
  <si>
    <t>EDEN VALLEY</t>
  </si>
  <si>
    <t>LITCHFIELD</t>
  </si>
  <si>
    <t>DASSEL-COKATO</t>
  </si>
  <si>
    <t>ISLE</t>
  </si>
  <si>
    <t>PRINCETON</t>
  </si>
  <si>
    <t>ONAMIA</t>
  </si>
  <si>
    <t>LITTLE FALLS</t>
  </si>
  <si>
    <t>PIERZ</t>
  </si>
  <si>
    <t>ROYALTON</t>
  </si>
  <si>
    <t>SWANVILLE</t>
  </si>
  <si>
    <t>UPSALA</t>
  </si>
  <si>
    <t>AUSTIN</t>
  </si>
  <si>
    <t>GRAND MEADOW</t>
  </si>
  <si>
    <t>LYLE</t>
  </si>
  <si>
    <t>LEROY</t>
  </si>
  <si>
    <t>SOUTHLAND</t>
  </si>
  <si>
    <t>FULDA</t>
  </si>
  <si>
    <t>NICOLLET</t>
  </si>
  <si>
    <t>ST. PETER</t>
  </si>
  <si>
    <t>ADRIAN</t>
  </si>
  <si>
    <t>BREWSTER</t>
  </si>
  <si>
    <t>ELLSWORTH</t>
  </si>
  <si>
    <t>ROUND LAKE</t>
  </si>
  <si>
    <t>WORTHINGTON</t>
  </si>
  <si>
    <t>BYRON</t>
  </si>
  <si>
    <t>DOVER-EYOTA</t>
  </si>
  <si>
    <t>STEWARTVILLE</t>
  </si>
  <si>
    <t>ROCHESTER</t>
  </si>
  <si>
    <t>BATTLE LAKE</t>
  </si>
  <si>
    <t>FERGUS FALLS</t>
  </si>
  <si>
    <t>HENNING</t>
  </si>
  <si>
    <t>PARKERS PRAIRIE</t>
  </si>
  <si>
    <t>PELICAN RAPIDS</t>
  </si>
  <si>
    <t>PERHAM</t>
  </si>
  <si>
    <t>UNDERWOOD</t>
  </si>
  <si>
    <t>NEW YORK MILLS</t>
  </si>
  <si>
    <t>GOODRIDGE</t>
  </si>
  <si>
    <t>THIEF RIVER FALL</t>
  </si>
  <si>
    <t>WILLOW RIVER</t>
  </si>
  <si>
    <t>PINE CITY</t>
  </si>
  <si>
    <t>EDGERTON</t>
  </si>
  <si>
    <t>CLIMAX</t>
  </si>
  <si>
    <t>CROOKSTON</t>
  </si>
  <si>
    <t>EAST GRAND FORKS</t>
  </si>
  <si>
    <t>FERTILE-BELTRAMI</t>
  </si>
  <si>
    <t>FISHER</t>
  </si>
  <si>
    <t>FOSSTON</t>
  </si>
  <si>
    <t>CYRUS</t>
  </si>
  <si>
    <t>MOUNDS VIEW</t>
  </si>
  <si>
    <t>NORTH ST. PAUL-M</t>
  </si>
  <si>
    <t>ROSEVILLE</t>
  </si>
  <si>
    <t>WHITE BEAR LAKE</t>
  </si>
  <si>
    <t>ST. PAUL</t>
  </si>
  <si>
    <t>OKLEE</t>
  </si>
  <si>
    <t>PLUMMER</t>
  </si>
  <si>
    <t>RED LAKE FALLS</t>
  </si>
  <si>
    <t>MILROY</t>
  </si>
  <si>
    <t>WABASSO</t>
  </si>
  <si>
    <t>FARIBAULT</t>
  </si>
  <si>
    <t>NORTHFIELD</t>
  </si>
  <si>
    <t>HILLS-BEAVER CRE</t>
  </si>
  <si>
    <t>BADGER</t>
  </si>
  <si>
    <t>ROSEAU</t>
  </si>
  <si>
    <t>WARROAD</t>
  </si>
  <si>
    <t>CHISHOLM</t>
  </si>
  <si>
    <t>ELY</t>
  </si>
  <si>
    <t>FLOODWOOD</t>
  </si>
  <si>
    <t>HERMANTOWN</t>
  </si>
  <si>
    <t>HIBBING</t>
  </si>
  <si>
    <t>PROCTOR</t>
  </si>
  <si>
    <t>VIRGINIA</t>
  </si>
  <si>
    <t>NETT LAKE</t>
  </si>
  <si>
    <t>DULUTH</t>
  </si>
  <si>
    <t>MOUNTAIN IRON-BU</t>
  </si>
  <si>
    <t>BELLE PLAINE</t>
  </si>
  <si>
    <t>JORDAN</t>
  </si>
  <si>
    <t>PRIOR LAKE</t>
  </si>
  <si>
    <t>SHAKOPEE</t>
  </si>
  <si>
    <t>NEW PRAGUE</t>
  </si>
  <si>
    <t>BECKER</t>
  </si>
  <si>
    <t>BIG LAKE</t>
  </si>
  <si>
    <t>ELK RIVER</t>
  </si>
  <si>
    <t>HOLDINGFORD</t>
  </si>
  <si>
    <t>KIMBALL</t>
  </si>
  <si>
    <t>MELROSE</t>
  </si>
  <si>
    <t>PAYNESVILLE</t>
  </si>
  <si>
    <t>ST. CLOUD</t>
  </si>
  <si>
    <t>SAUK CENTRE</t>
  </si>
  <si>
    <t>ALBANY</t>
  </si>
  <si>
    <t>SARTELL</t>
  </si>
  <si>
    <t>ROCORI</t>
  </si>
  <si>
    <t>BLOOMING PRAIRIE</t>
  </si>
  <si>
    <t>OWATONNA</t>
  </si>
  <si>
    <t>MEDFORD</t>
  </si>
  <si>
    <t>HANCOCK</t>
  </si>
  <si>
    <t>MORRIS</t>
  </si>
  <si>
    <t>CHOKIO-ALBERTA</t>
  </si>
  <si>
    <t>KERKHOVEN-MURDOC</t>
  </si>
  <si>
    <t>BENSON</t>
  </si>
  <si>
    <t>BERTHA-HEWITT</t>
  </si>
  <si>
    <t>BROWERVILLE</t>
  </si>
  <si>
    <t>BROWNS VALLEY</t>
  </si>
  <si>
    <t>WHEATON</t>
  </si>
  <si>
    <t>WABASHA</t>
  </si>
  <si>
    <t>LAKE CITY</t>
  </si>
  <si>
    <t>PRINSBURG</t>
  </si>
  <si>
    <t>VERNDALE</t>
  </si>
  <si>
    <t>SEBEKA</t>
  </si>
  <si>
    <t>MENAHGA</t>
  </si>
  <si>
    <t>WASECA</t>
  </si>
  <si>
    <t>FOREST LAKE</t>
  </si>
  <si>
    <t>MAHTOMEDI</t>
  </si>
  <si>
    <t>SOUTH WASHINGTON</t>
  </si>
  <si>
    <t>STILLWATER</t>
  </si>
  <si>
    <t>BUTTERFIELD</t>
  </si>
  <si>
    <t>MADELIA</t>
  </si>
  <si>
    <t>ST. JAMES</t>
  </si>
  <si>
    <t>BRECKENRIDGE</t>
  </si>
  <si>
    <t>ROTHSAY</t>
  </si>
  <si>
    <t>CAMPBELL-TINTAH</t>
  </si>
  <si>
    <t>LEWISTON</t>
  </si>
  <si>
    <t>ST. CHARLES</t>
  </si>
  <si>
    <t>WINONA</t>
  </si>
  <si>
    <t>ANNANDALE</t>
  </si>
  <si>
    <t>BUFFALO</t>
  </si>
  <si>
    <t>DELANO</t>
  </si>
  <si>
    <t>MAPLE LAKE</t>
  </si>
  <si>
    <t>MONTICELLO</t>
  </si>
  <si>
    <t>ROCKFORD</t>
  </si>
  <si>
    <t>ST. MICHAEL-ALBE</t>
  </si>
  <si>
    <t>CANBY</t>
  </si>
  <si>
    <t>CAMBRIDGE-ISANTI</t>
  </si>
  <si>
    <t>MILACA</t>
  </si>
  <si>
    <t>ULEN-HITTERDAL</t>
  </si>
  <si>
    <t>LAKE CRYSTAL-WEL</t>
  </si>
  <si>
    <t>TRITON</t>
  </si>
  <si>
    <t>UNITED SOUTH CENTRAL</t>
  </si>
  <si>
    <t>MAPLE RIVER</t>
  </si>
  <si>
    <t>KINGSLAND</t>
  </si>
  <si>
    <t>ST. LOUIS COUNTY</t>
  </si>
  <si>
    <t>WATERVILLE-ELYSIAN-MORRISTOWN</t>
  </si>
  <si>
    <t>CHISAGO LAKES AREA</t>
  </si>
  <si>
    <t>MINNEWASKA</t>
  </si>
  <si>
    <t>EVELETH-GILBERT</t>
  </si>
  <si>
    <t>WADENA-DEER CREEK</t>
  </si>
  <si>
    <t>BUFFALO LAKE-HECTOR</t>
  </si>
  <si>
    <t>DILWORTH-GLYNDON</t>
  </si>
  <si>
    <t>HINCKLEY-FINLAYS</t>
  </si>
  <si>
    <t>LAKEVIEW</t>
  </si>
  <si>
    <t>NRHEG</t>
  </si>
  <si>
    <t>MURRAY COUNTY</t>
  </si>
  <si>
    <t>STAPLES-MOTLEY</t>
  </si>
  <si>
    <t>KITTSON CENTRAL</t>
  </si>
  <si>
    <t>KENYON-WANAMINGO</t>
  </si>
  <si>
    <t>PINE RIVER-BACKU</t>
  </si>
  <si>
    <t>WARREN-ALVARADO-</t>
  </si>
  <si>
    <t>MACCRAY</t>
  </si>
  <si>
    <t>LUVERNE</t>
  </si>
  <si>
    <t>YELLOW MEDICINE EAST</t>
  </si>
  <si>
    <t xml:space="preserve">FILLMORE CENTRAL                   </t>
  </si>
  <si>
    <t>NORMAN COUNTY EAST</t>
  </si>
  <si>
    <t>SIBLEY EAST</t>
  </si>
  <si>
    <t>CLEARBROOK-GONVICK</t>
  </si>
  <si>
    <t>WEST CENTRAL AREA</t>
  </si>
  <si>
    <t>TRI-COUNTY</t>
  </si>
  <si>
    <t>BELGRADE-BROOTEN-ELR</t>
  </si>
  <si>
    <t>G.F.W.</t>
  </si>
  <si>
    <t>A.C.G.C.</t>
  </si>
  <si>
    <t>LESUEUR-HENDERSO</t>
  </si>
  <si>
    <t>MARTIN COUNTY</t>
  </si>
  <si>
    <t>NORMAN CTY WEST</t>
  </si>
  <si>
    <t xml:space="preserve">BIRD ISLAND-OLIVIA-LAKE LILLIAN    </t>
  </si>
  <si>
    <t>GRANADA HUNTLEY-</t>
  </si>
  <si>
    <t>EAST CENTRAL</t>
  </si>
  <si>
    <t>WIN-E-MAC</t>
  </si>
  <si>
    <t>GREENBUSH-MIDDLE RIV</t>
  </si>
  <si>
    <t>HOWARD LAKE-WAVERLY-WINSTED</t>
  </si>
  <si>
    <t>PIPESTONE-JASPER</t>
  </si>
  <si>
    <t>MESABI EAST</t>
  </si>
  <si>
    <t>FAIRMONT AREA SCHOOLS</t>
  </si>
  <si>
    <t>LONG PRAIRIE-GREY EA</t>
  </si>
  <si>
    <t>CEDAR MOUNTAIN</t>
  </si>
  <si>
    <t>EAGLE BEND-CLARISSA</t>
  </si>
  <si>
    <t>ZUMBROTA-MAZEPPA</t>
  </si>
  <si>
    <t>JANESVILLE-WALDO</t>
  </si>
  <si>
    <t>LAC QUI PARLE</t>
  </si>
  <si>
    <t>ADA-BORUP</t>
  </si>
  <si>
    <t>STEPHEN-ARGYLE</t>
  </si>
  <si>
    <t>GLENCOE-SILVER LAKE</t>
  </si>
  <si>
    <t>BLUE EARTH-DELAVAN-ELMORE</t>
  </si>
  <si>
    <t>RED ROCK CENTRAL</t>
  </si>
  <si>
    <t>GLENVILLE-EMMONS</t>
  </si>
  <si>
    <t>CLINTON-GRACEVILLE-BEARDSLEY</t>
  </si>
  <si>
    <t>LAKE PARK-AUDUBON</t>
  </si>
  <si>
    <t>RENVILLE CTY WEST</t>
  </si>
  <si>
    <t>JACKSON COUNTY CENTRAL</t>
  </si>
  <si>
    <t>REDWOOD AREA SCHOOLS</t>
  </si>
  <si>
    <t>WESTBROOK-WALNUT GROVE</t>
  </si>
  <si>
    <t>PLAINVIEW-ELGIN-MILLVILLE</t>
  </si>
  <si>
    <t>RTR</t>
  </si>
  <si>
    <t>ORTONVILLE</t>
  </si>
  <si>
    <t>TRACY-BALATON</t>
  </si>
  <si>
    <t>TRI-CITY</t>
  </si>
  <si>
    <t>CITY ACADEMY</t>
  </si>
  <si>
    <t>BLUFFVIEW MONTESSORI</t>
  </si>
  <si>
    <t>NEW HEIGHTS SCHOOL, INC.</t>
  </si>
  <si>
    <t>CEDAR RIVERSIDE COMMUNITY SCHOOL</t>
  </si>
  <si>
    <t>METRO DEAF SCHOOL</t>
  </si>
  <si>
    <t>MINNESOTA NEW COUNTRY SCHOOL</t>
  </si>
  <si>
    <t>PACT CHARTER SCHOOL</t>
  </si>
  <si>
    <t>NEW VISIONS CHARTER SCHOOL</t>
  </si>
  <si>
    <t>COMMUNITY OF PEACE ACADEMY</t>
  </si>
  <si>
    <t>WORLD LEARNER CHARTER SCHOOL</t>
  </si>
  <si>
    <t>MINNESOTA TRANSITIONS CHARTER SCH</t>
  </si>
  <si>
    <t>ACHIEVE LANGUAGE ACADEMY</t>
  </si>
  <si>
    <t>DULUTH PUBLIC SCHOOLS ACADEMY</t>
  </si>
  <si>
    <t>CYBER VILLAGE ACADEMY</t>
  </si>
  <si>
    <t>E.C.H.O. CHARTER SCHOOL</t>
  </si>
  <si>
    <t>HIGHER GROUND ACADEMY</t>
  </si>
  <si>
    <t>ST. PAUL CITY SCHOOL</t>
  </si>
  <si>
    <t>ODYSSEY ACADEMY</t>
  </si>
  <si>
    <t>JENNINGS COMMUNITY LEARNING CENTER</t>
  </si>
  <si>
    <t>HARVEST PREP SCHOOL-SEED ACADEMY</t>
  </si>
  <si>
    <t>CONCORDIA CREATIVE LEARNING ACADEMY</t>
  </si>
  <si>
    <t>FACE TO FACE ACADEMY</t>
  </si>
  <si>
    <t>SOJOURNER TRUTH ACADEMY</t>
  </si>
  <si>
    <t>HIGH SCHOOL FOR RECORDING ARTS</t>
  </si>
  <si>
    <t>TWIN CITIES ACADEMY</t>
  </si>
  <si>
    <t>MATH AND SCIENCE ACADEMY</t>
  </si>
  <si>
    <t>LAKES AREA CHARTER SCHOOL</t>
  </si>
  <si>
    <t>NORTHWEST PASSAGE HIGH SCHOOL</t>
  </si>
  <si>
    <t>LAFAYETTE PUBLIC CHARTER SCHOOL</t>
  </si>
  <si>
    <t>NORTH LAKES ACADEMY</t>
  </si>
  <si>
    <t>LACRESCENT MONTESSORI ACADEMY</t>
  </si>
  <si>
    <t>NERSTRAND CHARTER SCHOOL</t>
  </si>
  <si>
    <t>ROCHESTER OFF-CAMPUS CHARTER HIGH</t>
  </si>
  <si>
    <t>EL COLEGIO CHARTER SCHOOL</t>
  </si>
  <si>
    <t>SCHOOLCRAFT LEARNING COMMUNITY CHTR</t>
  </si>
  <si>
    <t>CROSSLAKE COMMUNITY CHARTER SCHOOL</t>
  </si>
  <si>
    <t>RIVERWAY LEARNING COMMUNITY CHTR</t>
  </si>
  <si>
    <t>RIVERBEND ACADEMY</t>
  </si>
  <si>
    <t>AURORA CHARTER SCHOOL</t>
  </si>
  <si>
    <t>EXCELL ACADEMY CHARTER</t>
  </si>
  <si>
    <t>HOPE COMMUNITY ACADEMY</t>
  </si>
  <si>
    <t>ACADEMIA CESAR CHAVEZ CHARTER SCH.</t>
  </si>
  <si>
    <t>AFSA HIGH SCHOOL</t>
  </si>
  <si>
    <t>AVALON SCHOOL</t>
  </si>
  <si>
    <t>TWIN CITIES INTERNATIONAL ELEM SCH.</t>
  </si>
  <si>
    <t>MN INTERNATIONAL MIDDLE CHARTER</t>
  </si>
  <si>
    <t>FRIENDSHIP ACDMY OF FINE ARTS CHTR.</t>
  </si>
  <si>
    <t>PILLAGER AREA CHARTER SCHOOL</t>
  </si>
  <si>
    <t>DISCOVERY PUBLIC SCHOOL FARIBAULT</t>
  </si>
  <si>
    <t>BLUESKY CHARTER SCHOOL</t>
  </si>
  <si>
    <t>RIDGEWAY COMMUNITY SCHOOL</t>
  </si>
  <si>
    <t>NORTH SHORE COMMUNITY SCHOOL</t>
  </si>
  <si>
    <t>HARBOR CITY INTERNATIONAL CHARTER</t>
  </si>
  <si>
    <t>WOODSON INSTITUTE FOR EXCELLENCE CH</t>
  </si>
  <si>
    <t>SAGE ACADEMY CHARTER SCHOOL</t>
  </si>
  <si>
    <t>URBAN ACADEMY CHARTER SCHOOL</t>
  </si>
  <si>
    <t>NEW CITY SCHOOL</t>
  </si>
  <si>
    <t>PRAIRIE CREEK COMMUNITY SCHOOL</t>
  </si>
  <si>
    <t>ARTECH</t>
  </si>
  <si>
    <t>WATERSHED HIGH SCHOOL</t>
  </si>
  <si>
    <t>NEW CENTURY CHARTER SCHOOL</t>
  </si>
  <si>
    <t>TRIO WOLF CREEK DISTANCE LEARNING</t>
  </si>
  <si>
    <t>PARTNERSHIP ACADEMY, INC.</t>
  </si>
  <si>
    <t>NOVA CLASSICAL ACADEMY</t>
  </si>
  <si>
    <t>GREAT EXPECTATIONS</t>
  </si>
  <si>
    <t>MINNESOTA INTERNSHIP CENTER</t>
  </si>
  <si>
    <t>HMONG COLLEGE PREP ACADEMY</t>
  </si>
  <si>
    <t>PALADIN ACADEMY</t>
  </si>
  <si>
    <t>GREAT RIVER SCHOOL</t>
  </si>
  <si>
    <t>TREKNORTH HIGH SCHOOL</t>
  </si>
  <si>
    <t>VOYAGEURS EXPEDITIONARY</t>
  </si>
  <si>
    <t>SOBRIETY HIGH</t>
  </si>
  <si>
    <t>MAIN STREET SCHOOL PERFORMING ARTS</t>
  </si>
  <si>
    <t>AUGSBURG FAIRVIEW ACADEMY</t>
  </si>
  <si>
    <t>ST PAUL CONSERVATORY PERFORMING ART</t>
  </si>
  <si>
    <t>FRASER ACADEMY</t>
  </si>
  <si>
    <t>MINNEAPOLIS ACADEMY CHARTER SCHOOL</t>
  </si>
  <si>
    <t>LAKES INTERNATIONAL LANGUAGE ADMY</t>
  </si>
  <si>
    <t>KALEIDOSCOPE CHARTER SCHOOL</t>
  </si>
  <si>
    <t>ACADEMIC ARTS HIGH SCHOOL</t>
  </si>
  <si>
    <t>ST. CROIX PREPARATORY ACADEMY</t>
  </si>
  <si>
    <t>UBAH MEDICAL ACADEMY CHARTER SCHOOL</t>
  </si>
  <si>
    <t>EAGLE RIDGE ACADEMY CHARTER SCHOOL</t>
  </si>
  <si>
    <t>DAKOTA AREA COMMUNITY CHARTER SCH</t>
  </si>
  <si>
    <t>BEACON ACADEMY</t>
  </si>
  <si>
    <t>PRAIRIE SEEDS ACADEMY</t>
  </si>
  <si>
    <t>TEAM ACADEMY</t>
  </si>
  <si>
    <t>LIGHTHOUSE ACADEMY OF NATIONS</t>
  </si>
  <si>
    <t>TWIN CITIES ACADEMY HIGH SCHOOL</t>
  </si>
  <si>
    <t>BEACON PREPARATORY SCHOOL</t>
  </si>
  <si>
    <t>ROCHESTER MATH AND SCIENCE ACADEMY</t>
  </si>
  <si>
    <t>SWAN RIVER MONTESSORI CHARTER SCH</t>
  </si>
  <si>
    <t>MILROY AREA CHARTER SCHOOL</t>
  </si>
  <si>
    <t>LOVEWORKS ACADEMY FOR ARTS</t>
  </si>
  <si>
    <t>YINGHUA ACADEMY</t>
  </si>
  <si>
    <t>PAIDEIA ACADEMY CHARTER SCHOOL</t>
  </si>
  <si>
    <t>STRIDE ACADEMY CHARTER SCHOOL</t>
  </si>
  <si>
    <t>NEW MILLENNIUM ACADEMY CHARTER SCH</t>
  </si>
  <si>
    <t>GREEN ISLE COMMUNITY SCHOOL</t>
  </si>
  <si>
    <t>BIRCH GROVE COMMUNITY SCHOOL</t>
  </si>
  <si>
    <t>NORTHERN LIGHTS COMMUNITY SCHOOL</t>
  </si>
  <si>
    <t>MINNESOTA ONLINE HIGH SCHOOL</t>
  </si>
  <si>
    <t>EDVISIONS OFF CAMPUS SCHOOL</t>
  </si>
  <si>
    <t>TWIN CITIES GERMAN IMMERSION CHRTR</t>
  </si>
  <si>
    <t>DUGSI ACADEMY</t>
  </si>
  <si>
    <t>NAYTAHWAUSH COMMUNITY SCHOOL</t>
  </si>
  <si>
    <t>SEVEN HILLS CLASSICAL ACADEMY</t>
  </si>
  <si>
    <t>SPECTRUM HIGH SCHOOL</t>
  </si>
  <si>
    <t>NEW DISCOVERIES MONTESSORI ACADEMY</t>
  </si>
  <si>
    <t>SOUTHSIDE FAMILY CHARTER SCHOOL</t>
  </si>
  <si>
    <t>LEARNING FOR LEADERSHIP CHARTER</t>
  </si>
  <si>
    <t>LAURA JEFFREY ACADEMY CHARTER</t>
  </si>
  <si>
    <t>EAST RANGE ACADEMY OF TECH-SCIENCE</t>
  </si>
  <si>
    <t>INTERNATIONAL SPANISH LANGUAGE ACAD</t>
  </si>
  <si>
    <t>GLACIAL HILLS ELEMENTARY</t>
  </si>
  <si>
    <t>STONEBRIDGE COMMUNITY SCHOOL</t>
  </si>
  <si>
    <t>HIAWATHA LEADERSHIP ACADEMY</t>
  </si>
  <si>
    <t>NOBLE ACADEMY</t>
  </si>
  <si>
    <t>CLARKFIELD CHARTER SCHOOL</t>
  </si>
  <si>
    <t>METRO TECH ACADEMY</t>
  </si>
  <si>
    <t>MINISINAAKWAANG LEADERSHIP ACADEMY</t>
  </si>
  <si>
    <t>LINCOLN INTERNATIONAL SCHOOL</t>
  </si>
  <si>
    <t>EMILY O. GOODRIDGE-GREY ACCELERATED</t>
  </si>
  <si>
    <t>COMMUNITY SCHOOL OF EXCELLENCE</t>
  </si>
  <si>
    <t>QUEST ACADEMY</t>
  </si>
  <si>
    <t>LIONSGATE ACADEMY</t>
  </si>
  <si>
    <t>ASPEN ACADEMY</t>
  </si>
  <si>
    <t>DAVINCI ACADEMY</t>
  </si>
  <si>
    <t>GLOBAL ACADEMY</t>
  </si>
  <si>
    <t>NATURAL SCIENCE ACADEMY</t>
  </si>
  <si>
    <t>COLOGNE ACADEMY</t>
  </si>
  <si>
    <t>BRIGHT WATER ELEMENTARY</t>
  </si>
  <si>
    <t>RIVER'S EDGE ACADEMY</t>
  </si>
  <si>
    <t>KIPP MINNESOTA CHARTER SCHOOL</t>
  </si>
  <si>
    <t>BEST ACADEMY</t>
  </si>
  <si>
    <t>COLLEGE PREPARATORY ELEMENTARY</t>
  </si>
  <si>
    <t>CANNON RIVER STEM SCHOOL</t>
  </si>
  <si>
    <t>OSHKI OGIMAAG CHARTER SCHOOL</t>
  </si>
  <si>
    <t>DISCOVERY WOODS MONTESSORI SCHOOL</t>
  </si>
  <si>
    <t>PARNASSUS PREPARATORY CHARTER SCH</t>
  </si>
  <si>
    <t>STEP ACADEMY</t>
  </si>
  <si>
    <t>CORNERSTONE MONTESSORI ELEMENTARY</t>
  </si>
  <si>
    <t>MINNESOTA SCHOOL OF SCIENCE</t>
  </si>
  <si>
    <t>MINNEAPOLIS COLLEGE PREPARATORY</t>
  </si>
  <si>
    <t>ROCHESTER STEM ACADEMY</t>
  </si>
  <si>
    <t>HENNEPIN ELEMENTARY SCHOOL</t>
  </si>
  <si>
    <t>NASHA SHKOLA CHARTER SCHOOL</t>
  </si>
  <si>
    <t>THE MASTERY SCHOOL</t>
  </si>
  <si>
    <t>X</t>
  </si>
  <si>
    <t>INTERMEDIATE SCHOOL DISTRICT 287</t>
  </si>
  <si>
    <t>REGION 4-LAKES COUNTRY SERVICE COOP</t>
  </si>
  <si>
    <t>CARVER-SCOTT EDUCATIONAL COOP.</t>
  </si>
  <si>
    <t>FERGUS FALLS AREA SP. ED. COOP.</t>
  </si>
  <si>
    <t>MEEKER &amp; WRIGHT SPECIAL EDUCATION</t>
  </si>
  <si>
    <t>OAK LAND VOCATIONAL CENTER</t>
  </si>
  <si>
    <t>WRIGHT TECHNICAL CENTER</t>
  </si>
  <si>
    <t>REGN 6 &amp; 8-S.W/W.C. SRV COOPERATIVE</t>
  </si>
  <si>
    <t>MN RIVER VALLEY SPECIAL ED. COOP.</t>
  </si>
  <si>
    <t>PERPICH CENTER FOR ARTS EDUCATION</t>
  </si>
  <si>
    <t>NOT LISTED</t>
  </si>
  <si>
    <t>MINNESOTA DEPARTMENT OF CORRECTIONS</t>
  </si>
  <si>
    <t>LAKE SUPERIOR HIGH SCHOOL</t>
  </si>
  <si>
    <t>GREAT RIVER EDUCATION CENTER</t>
  </si>
  <si>
    <t>FOUR DIRECTIONS CHARTER SCHOOLS</t>
  </si>
  <si>
    <t>STUDIO ACADEMY CHARTER SCHOOL</t>
  </si>
  <si>
    <t>TAREK IBN ZIYAD ACADEMY</t>
  </si>
  <si>
    <t>GENERAL JOHN VESSEY JR LEADERSHIP</t>
  </si>
  <si>
    <t>ASCENSION ACADEMY CHARTER SCHOOL</t>
  </si>
  <si>
    <t>LONG TIENG ACADEMY</t>
  </si>
  <si>
    <t>RICHARD ALLEN MATH&amp;SCIENCE ACADEMY</t>
  </si>
  <si>
    <t xml:space="preserve">ACADEMY OF NORTH MINNEAPOLIS       </t>
  </si>
  <si>
    <t>FRESHWATER ED. DIST.</t>
  </si>
  <si>
    <t>ZUMBRO EDUCATION DISTRICT</t>
  </si>
  <si>
    <t>HIAWATHA VALLEY ED. DISTRICT</t>
  </si>
  <si>
    <t>RUNESTONE AREA ED. DISTRICT</t>
  </si>
  <si>
    <t>MN RIVER VALLEY EDUCATION DISTRICT</t>
  </si>
  <si>
    <t>WEST CENTRAL EDUCATION DISTRICT</t>
  </si>
  <si>
    <t>MN VALLEY EDUCATION DISTRICT</t>
  </si>
  <si>
    <t>RIVER BEND EDUCATION DISTRICT</t>
  </si>
  <si>
    <t>GOODHUE COUNTY EDUCATION DIST.</t>
  </si>
  <si>
    <t>METROPOLITAN LEARNING ALLIANCE</t>
  </si>
  <si>
    <t>EAST METRO INTEGRATION DISTRICT</t>
  </si>
  <si>
    <t>WEST METRO EDUCATION PROGRAM</t>
  </si>
  <si>
    <t>VALLEY CROSSING COMMUNITY SCHOOL</t>
  </si>
  <si>
    <t>CENTRAL MINNESOTA JT. POWERS DIST.</t>
  </si>
  <si>
    <t>NORTHLAND LEARNING CENTER</t>
  </si>
  <si>
    <t>RUM RIVER SPECIAL EDUCATION COOP</t>
  </si>
  <si>
    <t>BENTON-STEARNS ED. DISTRICT</t>
  </si>
  <si>
    <t>STATEWIDE</t>
  </si>
  <si>
    <t>MINNESOTA STATE ACADEMIES</t>
  </si>
  <si>
    <t>LAKE AGASSIZ SPECIAL ED. COOP.</t>
  </si>
  <si>
    <t>BEMIDJI REGIONAL INTERDIST. COUNCIL</t>
  </si>
  <si>
    <t>PINE GROVE LEADERSHIP ACADEMY</t>
  </si>
  <si>
    <t>MID STATE EDUCATION DISTRICT</t>
  </si>
  <si>
    <t>FUDGE, DISTRICTS</t>
  </si>
  <si>
    <t>FUDGE, CHARTERS</t>
  </si>
  <si>
    <t>FUDGE, OTHER</t>
  </si>
  <si>
    <t>NEW REFERENDUM GROWTH</t>
  </si>
  <si>
    <t>CFL V DST EST</t>
  </si>
  <si>
    <t>CFL V CHT EST</t>
  </si>
  <si>
    <t>COOPS &amp; INTERMED DIST</t>
  </si>
  <si>
    <t>RTR PUBLIC SCHOOLS</t>
  </si>
  <si>
    <t>TRI-CITY UNITED</t>
  </si>
  <si>
    <t>Location</t>
  </si>
  <si>
    <t>Career</t>
  </si>
  <si>
    <t>Tech</t>
  </si>
  <si>
    <t>Alt Fac</t>
  </si>
  <si>
    <t>Def Maint</t>
  </si>
  <si>
    <t>Misc</t>
  </si>
  <si>
    <t>Levies</t>
  </si>
  <si>
    <t>Telecomm</t>
  </si>
  <si>
    <t>Literacy</t>
  </si>
  <si>
    <t>Other Gened</t>
  </si>
  <si>
    <t>Special Ed</t>
  </si>
  <si>
    <t>Referendum + Location</t>
  </si>
  <si>
    <t>Category</t>
  </si>
  <si>
    <t>Other Funding</t>
  </si>
  <si>
    <t>+ Full</t>
  </si>
  <si>
    <t>Day KGN</t>
  </si>
  <si>
    <t>Compens</t>
  </si>
  <si>
    <t>Plus</t>
  </si>
  <si>
    <t>Other</t>
  </si>
  <si>
    <t>General</t>
  </si>
  <si>
    <t>Funding</t>
  </si>
  <si>
    <t>Total</t>
  </si>
  <si>
    <t>Change</t>
  </si>
  <si>
    <t>Percent</t>
  </si>
  <si>
    <t>*</t>
  </si>
  <si>
    <t>Basic + Full-Day+Pension</t>
  </si>
  <si>
    <t>Integration</t>
  </si>
  <si>
    <t>Lease</t>
  </si>
  <si>
    <t>Per ADM</t>
  </si>
  <si>
    <t>Pension Adjustment</t>
  </si>
  <si>
    <t>Options Referendum</t>
  </si>
  <si>
    <t>Gifted &amp; Talented</t>
  </si>
  <si>
    <t>Extended Time</t>
  </si>
  <si>
    <t>Operating Capital</t>
  </si>
  <si>
    <t>Transportation Sparsity</t>
  </si>
  <si>
    <t>Options Transportation</t>
  </si>
  <si>
    <t>Options Faribault</t>
  </si>
  <si>
    <t>Special Education</t>
  </si>
  <si>
    <t>Literacy Incentive</t>
  </si>
  <si>
    <t>Career Tech</t>
  </si>
  <si>
    <t>Alt Fac Def Maint</t>
  </si>
  <si>
    <t>Misc Levies</t>
  </si>
  <si>
    <t>Component</t>
  </si>
  <si>
    <t>FY14</t>
  </si>
  <si>
    <t>FY15</t>
  </si>
  <si>
    <t>CURRENT</t>
  </si>
  <si>
    <t xml:space="preserve">PROPOSED </t>
  </si>
  <si>
    <t>PROPOSED</t>
  </si>
  <si>
    <t xml:space="preserve">REGULAR </t>
  </si>
  <si>
    <t>EXC COST</t>
  </si>
  <si>
    <t>NET</t>
  </si>
  <si>
    <t>CROSS SUB</t>
  </si>
  <si>
    <t>AID</t>
  </si>
  <si>
    <t>TUITION</t>
  </si>
  <si>
    <t>SP ED AID</t>
  </si>
  <si>
    <t>REDUCT AID</t>
  </si>
  <si>
    <t>Strata</t>
  </si>
  <si>
    <t>ALL OTHER</t>
  </si>
  <si>
    <t>AITKIN PUBLIC SCHOOL DISTRICT</t>
  </si>
  <si>
    <t>MINNEAPOLIS PUBLIC SCHOOL DIST.</t>
  </si>
  <si>
    <t>HILL CITY PUBLIC SCHOOL DISTRICT</t>
  </si>
  <si>
    <t>MCGREGOR PUBLIC SCHOOL DISTRICT</t>
  </si>
  <si>
    <t>SOUTH ST. PAUL PUBLIC SCHOOL DIST.</t>
  </si>
  <si>
    <t>ANOKA-HENNEPIN PUBLIC SCHOOL DIST.</t>
  </si>
  <si>
    <t>CENTENNIAL PUBLIC SCHOOL DISTRICT</t>
  </si>
  <si>
    <t>COLUMBIA HEIGHTS PUBLIC SCHOOL DIST</t>
  </si>
  <si>
    <t>FRIDLEY PUBLIC SCHOOL DISTRICT</t>
  </si>
  <si>
    <t>ST. FRANCIS PUBLIC SCHOOL DISTRICT</t>
  </si>
  <si>
    <t>SPRING LAKE PARK PUBLIC SCHOOLS</t>
  </si>
  <si>
    <t>DETROIT LAKES PUBLIC SCHOOL DIST.</t>
  </si>
  <si>
    <t>FRAZEE-VERGAS PUBLIC SCHOOL DIST.</t>
  </si>
  <si>
    <t>PINE POINT PUBLIC SCHOOL DISTRICT</t>
  </si>
  <si>
    <t>BEMIDJI PUBLIC SCHOOL DISTRICT</t>
  </si>
  <si>
    <t>BLACKDUCK PUBLIC SCHOOL DISTRICT</t>
  </si>
  <si>
    <t>KELLIHER PUBLIC SCHOOL DISTRICT</t>
  </si>
  <si>
    <t>RED LAKE PUBLIC SCHOOL DISTRICT</t>
  </si>
  <si>
    <t>SAUK RAPIDS PUBLIC SCHOOL DISTRICT</t>
  </si>
  <si>
    <t>FOLEY PUBLIC SCHOOL DISTRICT</t>
  </si>
  <si>
    <t>ST. CLAIR PUBLIC SCHOOL DISTRICT</t>
  </si>
  <si>
    <t>MANKATO PUBLIC SCHOOL DISTRICT</t>
  </si>
  <si>
    <t>COMFREY PUBLIC SCHOOL DISTRICT</t>
  </si>
  <si>
    <t>SLEEPY EYE PUBLIC SCHOOL DISTRICT</t>
  </si>
  <si>
    <t>SPRINGFIELD PUBLIC SCHOOL DISTRICT</t>
  </si>
  <si>
    <t>NEW ULM PUBLIC SCHOOL DISTRICT</t>
  </si>
  <si>
    <t>BARNUM PUBLIC SCHOOL DISTRICT</t>
  </si>
  <si>
    <t>CARLTON PUBLIC SCHOOL DISTRICT</t>
  </si>
  <si>
    <t>CLOQUET PUBLIC SCHOOL DISTRICT</t>
  </si>
  <si>
    <t>CROMWELL-WRIGHT PUBLIC SCHOOLS</t>
  </si>
  <si>
    <t>MOOSE LAKE PUBLIC SCHOOL DISTRICT</t>
  </si>
  <si>
    <t>ESKO PUBLIC SCHOOL DISTRICT</t>
  </si>
  <si>
    <t>WRENSHALL PUBLIC SCHOOL DISTRICT</t>
  </si>
  <si>
    <t>NORWOOD PUBLIC SCHOOL DISTRICT</t>
  </si>
  <si>
    <t>WACONIA PUBLIC SCHOOL DISTRICT</t>
  </si>
  <si>
    <t>WATERTOWN-MAYER PUBLIC SCHOOL DIST.</t>
  </si>
  <si>
    <t>CHASKA PUBLIC SCHOOL DISTRICT</t>
  </si>
  <si>
    <t>WALKER-HACKENSACK-AKELEY SCHL. DIST</t>
  </si>
  <si>
    <t>CASS LAKE-BENA PUBLIC SCHOOLS</t>
  </si>
  <si>
    <t>PILLAGER PUBLIC SCHOOL DISTRICT</t>
  </si>
  <si>
    <t>NORTHLAND COMMUNITY SCHOOLS</t>
  </si>
  <si>
    <t>MONTEVIDEO PUBLIC SCHOOL DISTRICT</t>
  </si>
  <si>
    <t>NORTH BRANCH PUBLIC SCHOOLS</t>
  </si>
  <si>
    <t>RUSH CITY PUBLIC SCHOOL DISTRICT</t>
  </si>
  <si>
    <t>BARNESVILLE PUBLIC SCHOOL DIST.</t>
  </si>
  <si>
    <t>HAWLEY PUBLIC SCHOOL DISTRICT</t>
  </si>
  <si>
    <t>MOORHEAD PUBLIC SCHOOL DISTRICT</t>
  </si>
  <si>
    <t>BAGLEY PUBLIC SCHOOL DISTRICT</t>
  </si>
  <si>
    <t>COOK COUNTY PUBLIC SCHOOLS</t>
  </si>
  <si>
    <t>MOUNTAIN LAKE PUBLIC SCHOOLS</t>
  </si>
  <si>
    <t>WINDOM PUBLIC SCHOOL DISTRICT</t>
  </si>
  <si>
    <t>BRAINERD PUBLIC SCHOOL DISTRICT</t>
  </si>
  <si>
    <t>CROSBY-IRONTON PUBLIC SCHOOL DIST.</t>
  </si>
  <si>
    <t>PEQUOT LAKES PUBLIC SCHOOLS</t>
  </si>
  <si>
    <t>BURNSVILLE PUBLIC SCHOOL DISTRICT</t>
  </si>
  <si>
    <t>FARMINGTON PUBLIC SCHOOL DISTRICT</t>
  </si>
  <si>
    <t>LAKEVILLE PUBLIC SCHOOL DISTRICT</t>
  </si>
  <si>
    <t>RANDOLPH PUBLIC SCHOOL DISTRICT</t>
  </si>
  <si>
    <t>ROSEMOUNT-APPLE VALLEY-EAGAN</t>
  </si>
  <si>
    <t>WEST ST. PAUL-MENDOTA HTS.-EAGAN</t>
  </si>
  <si>
    <t>INVER GROVE HEIGHTS SCHOOLS</t>
  </si>
  <si>
    <t>HASTINGS PUBLIC SCHOOL DISTRICT</t>
  </si>
  <si>
    <t>HAYFIELD PUBLIC SCHOOL DISTRICT</t>
  </si>
  <si>
    <t>KASSON-MANTORVILLE SCHOOL DIST.</t>
  </si>
  <si>
    <t>ALEXANDRIA PUBLIC SCHOOL DISTRICT</t>
  </si>
  <si>
    <t>BRANDON PUBLIC SCHOOL DISTRICT</t>
  </si>
  <si>
    <t>EVANSVILLE PUBLIC SCHOOL DISTRICT</t>
  </si>
  <si>
    <t>OSAKIS PUBLIC SCHOOL DISTRICT</t>
  </si>
  <si>
    <t>CHATFIELD PUBLIC SCHOOLS</t>
  </si>
  <si>
    <t>LANESBORO PUBLIC SCHOOL DISTRICT</t>
  </si>
  <si>
    <t>MABEL-CANTON PUBLIC SCHOOL DIST.</t>
  </si>
  <si>
    <t>RUSHFORD-PETERSON PUBLIC SCHLS.</t>
  </si>
  <si>
    <t>ALBERT LEA PUBLIC SCHOOL DISTRICT</t>
  </si>
  <si>
    <t>ALDEN-CONGER PUBLIC SCHOOL DISTRICT</t>
  </si>
  <si>
    <t>CANNON FALLS PUBLIC SCHOOL DISTRICT</t>
  </si>
  <si>
    <t>GOODHUE PUBLIC SCHOOL DISTRICT</t>
  </si>
  <si>
    <t>PINE ISLAND PUBLIC SCHOOL DIST.</t>
  </si>
  <si>
    <t>RED WING PUBLIC SCHOOL DISTRICT</t>
  </si>
  <si>
    <t>ASHBY PUBLIC SCHOOL DISTRICT</t>
  </si>
  <si>
    <t>HERMAN-NORCROSS SCHOOL DISTRICT</t>
  </si>
  <si>
    <t>HOPKINS PUBLIC SCHOOL DISTRICT</t>
  </si>
  <si>
    <t>BLOOMINGTON PUBLIC SCHOOL DISTRICT</t>
  </si>
  <si>
    <t>EDEN PRAIRIE PUBLIC SCHOOL DISTRICT</t>
  </si>
  <si>
    <t>EDINA PUBLIC SCHOOL DISTRICT</t>
  </si>
  <si>
    <t>MINNETONKA PUBLIC SCHOOL DISTRICT</t>
  </si>
  <si>
    <t>WESTONKA PUBLIC SCHOOL DISTRICT</t>
  </si>
  <si>
    <t>ORONO PUBLIC SCHOOL DISTRICT</t>
  </si>
  <si>
    <t>OSSEO PUBLIC SCHOOL DISTRICT</t>
  </si>
  <si>
    <t>RICHFIELD PUBLIC SCHOOL DISTRICT</t>
  </si>
  <si>
    <t>ROBBINSDALE PUBLIC SCHOOL DISTRICT</t>
  </si>
  <si>
    <t>ST. ANTHONY-NEW BRIGHTON SCHOOLS</t>
  </si>
  <si>
    <t>ST. LOUIS PARK PUBLIC SCHOOL DIST.</t>
  </si>
  <si>
    <t>WAYZATA PUBLIC SCHOOL DISTRICT</t>
  </si>
  <si>
    <t>BROOKLYN CENTER SCHOOL DISTRICT</t>
  </si>
  <si>
    <t>HOUSTON PUBLIC SCHOOL DISTRICT</t>
  </si>
  <si>
    <t>SPRING GROVE SCHOOL DISTRICT</t>
  </si>
  <si>
    <t>CALEDONIA PUBLIC SCHOOL DISTRICT</t>
  </si>
  <si>
    <t>LACRESCENT-HOKAH SCHOOL DISTRICT</t>
  </si>
  <si>
    <t>LAPORTE PUBLIC SCHOOL DISTRICT</t>
  </si>
  <si>
    <t>NEVIS PUBLIC SCHOOL DISTRICT</t>
  </si>
  <si>
    <t>PARK RAPIDS PUBLIC SCHOOL DISTRICT</t>
  </si>
  <si>
    <t>BRAHAM PUBLIC SCHOOL DISTRICT</t>
  </si>
  <si>
    <t>GREENWAY PUBLIC SCHOOL DISTRICT</t>
  </si>
  <si>
    <t>DEER RIVER PUBLIC SCHOOL DISTRICT</t>
  </si>
  <si>
    <t>GRAND RAPIDS PUBLIC SCHOOL DISTRICT</t>
  </si>
  <si>
    <t>NASHWAUK-KEEWATIN SCHOOL DISTRICT</t>
  </si>
  <si>
    <t>HERON LAKE-OKABENA SCHOOL DISTRICT</t>
  </si>
  <si>
    <t>MORA PUBLIC SCHOOL DISTRICT</t>
  </si>
  <si>
    <t>OGILVIE PUBLIC SCHOOL DISTRICT</t>
  </si>
  <si>
    <t>NEW LONDON-SPICER SCHOOL DISTRICT</t>
  </si>
  <si>
    <t>WILLMAR PUBLIC SCHOOL DISTRICT</t>
  </si>
  <si>
    <t>LANCASTER PUBLIC SCHOOL DISTRICT</t>
  </si>
  <si>
    <t>INTERNATIONAL FALLS SCHOOL DISTRICT</t>
  </si>
  <si>
    <t>LITTLEFORK-BIG FALLS SCHOOL DIST.</t>
  </si>
  <si>
    <t>SOUTH KOOCHICHING SCHOOL DISTRICT</t>
  </si>
  <si>
    <t>DAWSON-BOYD PUBLIC SCHOOL DISTRICT</t>
  </si>
  <si>
    <t>LAKE SUPERIOR PUBLIC SCHOOL DIST.</t>
  </si>
  <si>
    <t xml:space="preserve"> </t>
  </si>
  <si>
    <t>LAKE OF THE WOODS SCHOOL DISTRICT</t>
  </si>
  <si>
    <t>CLEVELAND PUBLIC SCHOOL DISTRICT</t>
  </si>
  <si>
    <t>MIDWEST SPECIAL EDUCATION COOP.</t>
  </si>
  <si>
    <t>HENDRICKS PUBLIC SCHOOL DISTRICT</t>
  </si>
  <si>
    <t>IVANHOE PUBLIC SCHOOL DISTRICT</t>
  </si>
  <si>
    <t>LAKE BENTON PUBLIC SCHOOL DISTRICT</t>
  </si>
  <si>
    <t>MARSHALL PUBLIC SCHOOL DISTRICT</t>
  </si>
  <si>
    <t>MINNEOTA PUBLIC SCHOOL DISTRICT</t>
  </si>
  <si>
    <t>LYND PUBLIC SCHOOL DISTRICT</t>
  </si>
  <si>
    <t>HUTCHINSON PUBLIC SCHOOL DISTRICT</t>
  </si>
  <si>
    <t>LESTER PRAIRIE PUBLIC SCHOOL DIST.</t>
  </si>
  <si>
    <t>MAHNOMEN PUBLIC SCHOOL DISTRICT</t>
  </si>
  <si>
    <t>WAUBUN PUBLIC SCHOOL DISTRICT</t>
  </si>
  <si>
    <t>MARSHALL COUNTY CENTRAL SCHOOLS</t>
  </si>
  <si>
    <t>GRYGLA PUBLIC SCHOOL DISTRICT</t>
  </si>
  <si>
    <t>TRUMAN PUBLIC SCHOOL DISTRICT</t>
  </si>
  <si>
    <t>EDEN VALLEY-WATKINS SCHOOL DISTRICT</t>
  </si>
  <si>
    <t>LITCHFIELD PUBLIC SCHOOL DISTRICT</t>
  </si>
  <si>
    <t>DASSEL-COKATO PUBLIC SCHOOL DIST.</t>
  </si>
  <si>
    <t>ISLE PUBLIC SCHOOL DISTRICT</t>
  </si>
  <si>
    <t>PRINCETON PUBLIC SCHOOL DISTRICT</t>
  </si>
  <si>
    <t>ONAMIA PUBLIC SCHOOL DISTRICT</t>
  </si>
  <si>
    <t>LITTLE FALLS PUBLIC SCHOOL DISTRICT</t>
  </si>
  <si>
    <t>PIERZ PUBLIC SCHOOL DISTRICT</t>
  </si>
  <si>
    <t>ROYALTON PUBLIC SCHOOL DISTRICT</t>
  </si>
  <si>
    <t>SWANVILLE PUBLIC SCHOOL DISTRICT</t>
  </si>
  <si>
    <t>UPSALA PUBLIC SCHOOL DISTRICT</t>
  </si>
  <si>
    <t>AUSTIN PUBLIC SCHOOL DISTRICT</t>
  </si>
  <si>
    <t>GRAND MEADOW PUBLIC SCHOOL DISTRICT</t>
  </si>
  <si>
    <t>LYLE PUBLIC SCHOOL DISTRICT</t>
  </si>
  <si>
    <t>LEROY PUBLIC SCHOOL DISTRICT</t>
  </si>
  <si>
    <t>SOUTHLAND PUBLIC SCHOOL DISTRICT</t>
  </si>
  <si>
    <t>FULDA PUBLIC SCHOOL DISTRICT</t>
  </si>
  <si>
    <t>NICOLLET PUBLIC SCHOOL DISTRICT</t>
  </si>
  <si>
    <t>ST. PETER PUBLIC SCHOOL DISTRICT</t>
  </si>
  <si>
    <t>ADRIAN PUBLIC SCHOOL DISTRICT</t>
  </si>
  <si>
    <t>BREWSTER PUBLIC SCHOOL DISTRICT</t>
  </si>
  <si>
    <t>ELLSWORTH PUBLIC SCHOOL DISTRICT</t>
  </si>
  <si>
    <t>ROUND LAKE PUBLIC SCHOOL DISTRICT</t>
  </si>
  <si>
    <t>WORTHINGTON PUBLIC SCHOOL DISTRICT</t>
  </si>
  <si>
    <t>BYRON PUBLIC SCHOOL DISTRICT</t>
  </si>
  <si>
    <t>DOVER-EYOTA PUBLIC SCHOOL DISTRICT</t>
  </si>
  <si>
    <t>STEWARTVILLE PUBLIC SCHOOL DISTRICT</t>
  </si>
  <si>
    <t>ROCHESTER PUBLIC SCHOOL DISTRICT</t>
  </si>
  <si>
    <t>BATTLE LAKE PUBLIC SCHOOL DISTRICT</t>
  </si>
  <si>
    <t>FERGUS FALLS PUBLIC SCHOOL DISTRICT</t>
  </si>
  <si>
    <t>HENNING PUBLIC SCHOOL DISTRICT</t>
  </si>
  <si>
    <t>PARKERS PRAIRIE PUBLIC SCHOOL DIST.</t>
  </si>
  <si>
    <t>PELICAN RAPIDS PUBLIC SCHOOL DIST.</t>
  </si>
  <si>
    <t>PERHAM PUBLIC SCHOOL DISTRICT</t>
  </si>
  <si>
    <t>UNDERWOOD PUBLIC SCHOOL DISTRICT</t>
  </si>
  <si>
    <t>NEW YORK MILLS PUBLIC SCHOOL DIST.</t>
  </si>
  <si>
    <t>GOODRIDGE PUBLIC SCHOOL DISTRICT</t>
  </si>
  <si>
    <t>THIEF RIVER FALLS SCHOOL DISTRICT</t>
  </si>
  <si>
    <t>WILLOW RIVER PUBLIC SCHOOL DISTRICT</t>
  </si>
  <si>
    <t>PINE CITY PUBLIC SCHOOL DISTRICT</t>
  </si>
  <si>
    <t>EDGERTON PUBLIC SCHOOL DISTRICT</t>
  </si>
  <si>
    <t>CLIMAX PUBLIC SCHOOL DISTRICT</t>
  </si>
  <si>
    <t>CROOKSTON PUBLIC SCHOOL DISTRICT</t>
  </si>
  <si>
    <t>EAST GRAND FORKS PUBLIC SCHOOL DIST</t>
  </si>
  <si>
    <t>FERTILE-BELTRAMI SCHOOL DISTRICT</t>
  </si>
  <si>
    <t>FISHER PUBLIC SCHOOL DISTRICT</t>
  </si>
  <si>
    <t>FOSSTON PUBLIC SCHOOL DISTRICT</t>
  </si>
  <si>
    <t>CYRUS PUBLIC SCHOOL DISTRICT</t>
  </si>
  <si>
    <t>MOUNDS VIEW PUBLIC SCHOOL DISTRICT</t>
  </si>
  <si>
    <t>NORTH ST PAUL-MAPLEWOOD SCHOOL DIST</t>
  </si>
  <si>
    <t>ROSEVILLE PUBLIC SCHOOL DISTRICT</t>
  </si>
  <si>
    <t>WHITE BEAR LAKE SCHOOL DISTRICT</t>
  </si>
  <si>
    <t>ST. PAUL PUBLIC SCHOOL DISTRICT</t>
  </si>
  <si>
    <t>OKLEE PUBLIC SCHOOL DISTRICT</t>
  </si>
  <si>
    <t>PLUMMER PUBLIC SCHOOL DISTRICT</t>
  </si>
  <si>
    <t>RED LAKE FALLS PUBLIC SCHOOL DIST.</t>
  </si>
  <si>
    <t>MILROY PUBLIC SCHOOL DISTRICT</t>
  </si>
  <si>
    <t>WABASSO PUBLIC SCHOOL DISTRICT</t>
  </si>
  <si>
    <t>FARIBAULT PUBLIC SCHOOL DISTRICT</t>
  </si>
  <si>
    <t>NORTHFIELD PUBLIC SCHOOL DISTRICT</t>
  </si>
  <si>
    <t>HILLS-BEAVER CREEK SCHOOL DISTRICT</t>
  </si>
  <si>
    <t>BADGER PUBLIC SCHOOL DISTRICT</t>
  </si>
  <si>
    <t>ROSEAU PUBLIC SCHOOL DISTRICT</t>
  </si>
  <si>
    <t>WARROAD PUBLIC SCHOOL DISTRICT</t>
  </si>
  <si>
    <t>CHISHOLM PUBLIC SCHOOL DISTRICT</t>
  </si>
  <si>
    <t>ELY PUBLIC SCHOOL DISTRICT</t>
  </si>
  <si>
    <t>FLOODWOOD PUBLIC SCHOOL DISTRICT</t>
  </si>
  <si>
    <t>HERMANTOWN PUBLIC SCHOOL DISTRICT</t>
  </si>
  <si>
    <t>HIBBING PUBLIC SCHOOL DISTRICT</t>
  </si>
  <si>
    <t>PROCTOR PUBLIC SCHOOL DISTRICT</t>
  </si>
  <si>
    <t>VIRGINIA PUBLIC SCHOOL DISTRICT</t>
  </si>
  <si>
    <t>NETT LAKE PUBLIC SCHOOL DISTRICT</t>
  </si>
  <si>
    <t>DULUTH PUBLIC SCHOOL DISTRICT</t>
  </si>
  <si>
    <t>MOUNTAIN IRON-BUHL SCHOOL DISTRICT</t>
  </si>
  <si>
    <t>BELLE PLAINE PUBLIC SCHOOL DISTRICT</t>
  </si>
  <si>
    <t>JORDAN PUBLIC SCHOOL DISTRICT</t>
  </si>
  <si>
    <t>PRIOR LAKE-SAVAGE AREA SCHOOLS</t>
  </si>
  <si>
    <t>SHAKOPEE PUBLIC SCHOOL DISTRICT</t>
  </si>
  <si>
    <t>NEW PRAGUE AREA SCHOOLS</t>
  </si>
  <si>
    <t>BECKER PUBLIC SCHOOL DISTRICT</t>
  </si>
  <si>
    <t>BIG LAKE PUBLIC SCHOOL DISTRICT</t>
  </si>
  <si>
    <t>ELK RIVER PUBLIC SCHOOL DISTRICT</t>
  </si>
  <si>
    <t>HOLDINGFORD PUBLIC SCHOOL DISTRICT</t>
  </si>
  <si>
    <t>KIMBALL PUBLIC SCHOOL DISTRICT</t>
  </si>
  <si>
    <t>MELROSE PUBLIC SCHOOL DISTRICT</t>
  </si>
  <si>
    <t>PAYNESVILLE PUBLIC SCHOOL DISTRICT</t>
  </si>
  <si>
    <t>ST. CLOUD PUBLIC SCHOOL DISTRICT</t>
  </si>
  <si>
    <t>SAUK CENTRE PUBLIC SCHOOL DISTRICT</t>
  </si>
  <si>
    <t>ALBANY PUBLIC SCHOOL DISTRICT</t>
  </si>
  <si>
    <t>SARTELL-ST. STEPHEN SCHOOL DISTRICT</t>
  </si>
  <si>
    <t>ROCORI PUBLIC SCHOOL DISTRICT</t>
  </si>
  <si>
    <t>BLOOMING PRAIRIE PUBLIC SCHOOL DIST</t>
  </si>
  <si>
    <t>OWATONNA PUBLIC SCHOOL DISTRICT</t>
  </si>
  <si>
    <t>MEDFORD PUBLIC SCHOOL DISTRICT</t>
  </si>
  <si>
    <t>HANCOCK PUBLIC SCHOOL DISTRICT</t>
  </si>
  <si>
    <t>MORRIS PUBLIC SCHOOL DISTRICT</t>
  </si>
  <si>
    <t>CHOKIO-ALBERTA PUBLIC SCHOOL DIST.</t>
  </si>
  <si>
    <t>KERKHOVEN-MURDOCK-SUNBURG</t>
  </si>
  <si>
    <t>BENSON PUBLIC SCHOOL DISTRICT</t>
  </si>
  <si>
    <t>BERTHA-HEWITT PUBLIC SCHOOL DIST.</t>
  </si>
  <si>
    <t>BROWERVILLE PUBLIC SCHOOL DISTRICT</t>
  </si>
  <si>
    <t>BROWNS VALLEY PUBLIC SCHOOL DIST.</t>
  </si>
  <si>
    <t>WHEATON AREA PUBLIC SCHOOL DISTRICT</t>
  </si>
  <si>
    <t>WABASHA-KELLOGG PUBLIC SCHOOL DIST.</t>
  </si>
  <si>
    <t>LAKE CITY PUBLIC SCHOOL DISTRICT</t>
  </si>
  <si>
    <t>VERNDALE PUBLIC SCHOOL DISTRICT</t>
  </si>
  <si>
    <t>SEBEKA PUBLIC SCHOOL DISTRICT</t>
  </si>
  <si>
    <t>MENAHGA PUBLIC SCHOOL DISTRICT</t>
  </si>
  <si>
    <t>WASECA PUBLIC SCHOOL DISTRICT</t>
  </si>
  <si>
    <t>FOREST LAKE PUBLIC SCHOOL DISTRICT</t>
  </si>
  <si>
    <t>MAHTOMEDI PUBLIC SCHOOL DISTRICT</t>
  </si>
  <si>
    <t>SOUTH WASHINGTON COUNTY SCHOOL DIST</t>
  </si>
  <si>
    <t>STILLWATER PUBLIC SCHOOL DISTRICT</t>
  </si>
  <si>
    <t>BUTTERFIELD PUBLIC SCHOOL DISTRICT</t>
  </si>
  <si>
    <t>MADELIA PUBLIC SCHOOL DISTRICT</t>
  </si>
  <si>
    <t>ST. JAMES PUBLIC SCHOOL DISTRICT</t>
  </si>
  <si>
    <t>BRECKENRIDGE PUBLIC SCHOOL DISTRICT</t>
  </si>
  <si>
    <t>ROTHSAY PUBLIC SCHOOL DISTRICT</t>
  </si>
  <si>
    <t>CAMPBELL-TINTAH PUBLIC SCHOOL DIST.</t>
  </si>
  <si>
    <t>LEWISTON-ALTURA PUBLIC SCHOOL DIST.</t>
  </si>
  <si>
    <t>ST. CHARLES PUBLIC SCHOOL DISTRICT</t>
  </si>
  <si>
    <t>WINONA AREA PUBLIC SCHOOL DISTRICT</t>
  </si>
  <si>
    <t>ANNANDALE PUBLIC SCHOOL DISTRICT</t>
  </si>
  <si>
    <t>BUFFALO PUBLIC SCHOOL DISTRICT</t>
  </si>
  <si>
    <t>DELANO PUBLIC SCHOOL DISTRICT</t>
  </si>
  <si>
    <t>MAPLE LAKE PUBLIC SCHOOL DISTRICT</t>
  </si>
  <si>
    <t>MONTICELLO PUBLIC SCHOOL DISTRICT</t>
  </si>
  <si>
    <t>ROCKFORD PUBLIC SCHOOL DISTRICT</t>
  </si>
  <si>
    <t>ST. MICHAEL-ALBERTVILLE SCHOOL DIST</t>
  </si>
  <si>
    <t>CANBY PUBLIC SCHOOL DISTRICT</t>
  </si>
  <si>
    <t>CAMBRIDGE-ISANTI PUBLIC SCHOOL DIST</t>
  </si>
  <si>
    <t>MILACA PUBLIC SCHOOL DISTRICT</t>
  </si>
  <si>
    <t>ULEN-HITTERDAL PUBLIC SCHOOL DIST</t>
  </si>
  <si>
    <t>SOUTHERN PLAINS EDUCATION COOP.</t>
  </si>
  <si>
    <t>N.E. METRO INTERMEDIATE DIST. 916</t>
  </si>
  <si>
    <t>INTERMEDIATE SCHOOL DISTRICT 917</t>
  </si>
  <si>
    <t>NOT IDENTIFIED</t>
  </si>
  <si>
    <t>MINNESOTA VALLEY COOPERATIVE</t>
  </si>
  <si>
    <t>PINE TO PRAIRIE COOPERATIVE CTR.</t>
  </si>
  <si>
    <t>LAKE CRYSTAL-WELLCOME MEMORIAL</t>
  </si>
  <si>
    <t>TRITON SCHOOL DISTRICT</t>
  </si>
  <si>
    <t>UNITED SOUTH CENTRAL SCHOOL DIST.</t>
  </si>
  <si>
    <t>MAPLE RIVER SCHOOL DISTRICT</t>
  </si>
  <si>
    <t>KINGSLAND PUBLIC SCHOOL DISTRICT</t>
  </si>
  <si>
    <t>ST. LOUIS COUNTY SCHOOL DISTRICT</t>
  </si>
  <si>
    <t>CHISAGO LAKES SCHOOL DISTRICT</t>
  </si>
  <si>
    <t>MINNEWASKA SCHOOL DISTRICT</t>
  </si>
  <si>
    <t>EVELETH-GILBERT SCHOOL DISTRICT</t>
  </si>
  <si>
    <t>WADENA-DEER CREEK SCHOOL DISTRICT</t>
  </si>
  <si>
    <t>BUFFALO LAKE-HECTOR SCHOOL DISTRICT</t>
  </si>
  <si>
    <t>DILWORTH-GLYNDON-FELTON</t>
  </si>
  <si>
    <t>HINCKLEY-FINLAYSON SCHOOL DISTRICT</t>
  </si>
  <si>
    <t>LAKEVIEW SCHOOL DISTRICT</t>
  </si>
  <si>
    <t>N.R.H.E.G. SCHOOL DISTRICT</t>
  </si>
  <si>
    <t>MURRAY COUNTY CENTRAL SCHOOL DIST.</t>
  </si>
  <si>
    <t>STAPLES-MOTLEY SCHOOL DISTRICT</t>
  </si>
  <si>
    <t>KITTSON CENTRAL SCHOOL DISTRICT</t>
  </si>
  <si>
    <t>KENYON-WANAMINGO SCHOOL DISTRICT</t>
  </si>
  <si>
    <t>PINE RIVER-BACKUS SCHOOL DISTRICT</t>
  </si>
  <si>
    <t>WARREN-ALVARADO-OSLO SCHOOL DIST.</t>
  </si>
  <si>
    <t>M.A.C.C.R.A.Y. SCHOOL DISTRICT</t>
  </si>
  <si>
    <t>LUVERNE PUBLIC SCHOOL DISTRICT</t>
  </si>
  <si>
    <t>FILLMORE CENTRAL</t>
  </si>
  <si>
    <t>NORMAN COUNTY EAST SCHOOL DISTRICT</t>
  </si>
  <si>
    <t>SIBLEY EAST SCHOOL DISTRICT</t>
  </si>
  <si>
    <t>CLEARBROOK-GONVICK SCHOOL DISTRICT</t>
  </si>
  <si>
    <t>TRI-COUNTY SCHOOL DISTRICT</t>
  </si>
  <si>
    <t>BELGRADE-BROOTEN-ELROSA SCHOOL DIST</t>
  </si>
  <si>
    <t>LESUEUR-HENDERSON SCHOOL DISTRICT</t>
  </si>
  <si>
    <t>MARTIN COUNTY WEST SCHOOL DISTRICT</t>
  </si>
  <si>
    <t>NORMAN COUNTY WEST SCHOOL DISTRICT</t>
  </si>
  <si>
    <t>BIRD ISLAND-OLIVIA-LAKE LILLIAN</t>
  </si>
  <si>
    <t>GRANADA HUNTLEY-EAST CHAIN #2536</t>
  </si>
  <si>
    <t>EAST CENTRAL SCHOOL DISTRICT</t>
  </si>
  <si>
    <t>WIN-E-MAC SCHOOL DISTRICT</t>
  </si>
  <si>
    <t>GREENBUSH-MIDDLE RIVER SCHOOL DIST.</t>
  </si>
  <si>
    <t>PIPESTONE AREA SCHOOL DISTRICT</t>
  </si>
  <si>
    <t>MESABI EAST SCHOOL DISTRICT</t>
  </si>
  <si>
    <t>FAIRMONT AREA SCHOOL DISTRICT</t>
  </si>
  <si>
    <t>LONG PRAIRIE-GREY EAGLE SCHOOL DIST</t>
  </si>
  <si>
    <t>CEDAR MOUNTAIN SCHOOL DISTRICT</t>
  </si>
  <si>
    <t>EAGLE VALLEY PUBLIC SCHOOL DISTRICT</t>
  </si>
  <si>
    <t>ZUMBROTA-MAZEPPA SCHOOL DISTRICT</t>
  </si>
  <si>
    <t>JANESVILLE-WALDORF-PEMBERTON</t>
  </si>
  <si>
    <t>LAC QUI PARLE VALLEY SCHOOL DIST.</t>
  </si>
  <si>
    <t>ADA-BORUP PUBLIC SCHOOL DISTRICT</t>
  </si>
  <si>
    <t>STEPHEN-ARGYLE CENTRAL SCHOOLS</t>
  </si>
  <si>
    <t>GLENCOE-SILVER LAKE SCHOOL DISTRICT</t>
  </si>
  <si>
    <t>BLUE EARTH AREA PUBLIC SCHOOL</t>
  </si>
  <si>
    <t>RED ROCK CENTRAL SCHOOL DISTRICT</t>
  </si>
  <si>
    <t>GLENVILLE-EMMONS SCHOOL DISTRICT</t>
  </si>
  <si>
    <t>MCLEOD WEST PUBLIC SCHOOL DISTRICT</t>
  </si>
  <si>
    <t>LAKE PARK AUDUBON SCHOOL DISTRICT</t>
  </si>
  <si>
    <t>RENVILLE COUNTY WEST SCHOOL DIST.</t>
  </si>
  <si>
    <t>JACKSON COUNTY CENTRAL SCHOOL DIST.</t>
  </si>
  <si>
    <t>REDWOOD AREA SCHOOL DISTRICT</t>
  </si>
  <si>
    <t>WESTBROOK-WALNUT GROVE SCHOOLS</t>
  </si>
  <si>
    <t>ORTONVILLE PUBLIC SCHOOLS</t>
  </si>
  <si>
    <t>TRACY AREA PUBLIC SCHOOL DISTRICT</t>
  </si>
  <si>
    <t>SKILLS FOR TOMORROW CHARTER SCHOOL</t>
  </si>
  <si>
    <t>EMILY CHARTER SCHOOL</t>
  </si>
  <si>
    <t>ECI' NOMPA WOONSPE</t>
  </si>
  <si>
    <t>NEW SPIRIT SCHOOLS</t>
  </si>
  <si>
    <t>ODYSSEY CHARTER SCHOOL</t>
  </si>
  <si>
    <t>JENNINGS EXPERIENTIAL HIGH SCHOOL</t>
  </si>
  <si>
    <t>HARVEST PREP SCHOOL/SEED ACADEMY</t>
  </si>
  <si>
    <t>MATH &amp; SCIENCE ACADEMY</t>
  </si>
  <si>
    <t>COON RAPIDS LEARNING CENTER</t>
  </si>
  <si>
    <t>YANKTON COUNTRY CHARTER SCHOOL</t>
  </si>
  <si>
    <t>AGRICULTURAL FOOD SCIENCE ACADEMY</t>
  </si>
  <si>
    <t>MINNESOTA NORTH STAR ACADEMY</t>
  </si>
  <si>
    <t>HMONG ACADEMY</t>
  </si>
  <si>
    <t>LIBERTY HIGH SCHOOL</t>
  </si>
  <si>
    <t>AUGSBURG ACADEMY FOR HEALTH CAREERS</t>
  </si>
  <si>
    <t>RIVER HEIGHTS CHARTER SCHOOL</t>
  </si>
  <si>
    <t>WORTHINGTON AREA LANGUAGE ACADEMY</t>
  </si>
  <si>
    <t>ADAM ABDULLE ACADEMY</t>
  </si>
  <si>
    <t>CYGNUS ACADEMY</t>
  </si>
  <si>
    <t>RECOVERY SCHOOL OF SOUTHERN MN</t>
  </si>
  <si>
    <t>EAST RANGE ACADEMY OF TECH &amp;SCIENCE</t>
  </si>
  <si>
    <t>DUNWOODY ACADEMY</t>
  </si>
  <si>
    <t>MICHAEL FROME ACADEMY</t>
  </si>
  <si>
    <t>DISCOVERY WOODS MONTE</t>
  </si>
  <si>
    <t>PARNASSUS PREPARATORY</t>
  </si>
  <si>
    <t>STEP ACADEMY CHARTER</t>
  </si>
  <si>
    <t>CORNERSTONE MONTESSOR</t>
  </si>
  <si>
    <t>MINNESOTA SCHOOL OF S</t>
  </si>
  <si>
    <t>MINNEAPOLIS COLLEGE P</t>
  </si>
  <si>
    <t>ROCHESTER STEM ACADEM</t>
  </si>
  <si>
    <t>HENNEPIN ELEMENTARY S</t>
  </si>
  <si>
    <t>NASHA SHKOLA CHARTER</t>
  </si>
  <si>
    <t>charter fudge</t>
  </si>
  <si>
    <t>other fudge</t>
  </si>
  <si>
    <t xml:space="preserve">CHANGE </t>
  </si>
  <si>
    <t>+ Full Day</t>
  </si>
  <si>
    <t>KGN</t>
  </si>
  <si>
    <t>Compensatory Pilot</t>
  </si>
  <si>
    <t>Minnesota Department of Education</t>
  </si>
  <si>
    <t>School Finance Division</t>
  </si>
  <si>
    <t>FY 2015 Revenues</t>
  </si>
  <si>
    <t>FY 2014</t>
  </si>
  <si>
    <t>FY 2015</t>
  </si>
  <si>
    <t>STATE TOTAL</t>
  </si>
  <si>
    <t>Summary of State Totals</t>
  </si>
  <si>
    <t>Declining Enrollment</t>
  </si>
  <si>
    <t>Extended Time Adjustment</t>
  </si>
  <si>
    <t>Achievement &amp; integration revenue under old law for FY 2015 equals integration aid for FY 2013.</t>
  </si>
  <si>
    <t>Achievement &amp; integration revenue under old law for FY 2014 equals integration revenue for FY 2013.</t>
  </si>
  <si>
    <t>Safe Schools</t>
  </si>
  <si>
    <t>Achievement &amp; Integration *</t>
  </si>
  <si>
    <t>K-12 Education Funding: 2013 Omnibus Education and Tax Bills vs. Old Law -- Preliminary</t>
  </si>
  <si>
    <t>State Total Revenue Detail</t>
  </si>
  <si>
    <t>Achievement &amp;</t>
  </si>
  <si>
    <t>FY 2014 Revenues</t>
  </si>
  <si>
    <t>= District, School, or Stratum</t>
  </si>
  <si>
    <t>Adjusted ADM</t>
  </si>
  <si>
    <t>Total Revenue</t>
  </si>
  <si>
    <t>Legislative_Report</t>
  </si>
  <si>
    <t>OTHER</t>
  </si>
  <si>
    <t>Basic/All Day Kindergarten</t>
  </si>
  <si>
    <t>IMPACT OF 2013 LEGISLATION ON FY 2014 AND FY 2015 REVENUE</t>
  </si>
  <si>
    <t>Achieve &amp; Integration *</t>
  </si>
  <si>
    <t>Other General Revenue</t>
  </si>
  <si>
    <t>Updated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</si>
  <si>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</si>
  <si>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</si>
  <si>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</si>
  <si>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</si>
  <si>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</si>
  <si>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</si>
  <si>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</si>
  <si>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</si>
  <si>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</si>
  <si>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</si>
  <si>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</si>
  <si>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</si>
  <si>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</si>
  <si>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Proposed</t>
  </si>
  <si>
    <t>change</t>
  </si>
  <si>
    <t>change/PU</t>
  </si>
  <si>
    <t>Hold Harmless</t>
  </si>
  <si>
    <t>Achieve &amp; Integ</t>
  </si>
  <si>
    <t>revenue</t>
  </si>
  <si>
    <t>vs</t>
  </si>
  <si>
    <t>Prior</t>
  </si>
  <si>
    <t>Minority</t>
  </si>
  <si>
    <t>= zero or</t>
  </si>
  <si>
    <t>vs FY 13</t>
  </si>
  <si>
    <t>FY 13</t>
  </si>
  <si>
    <t>aid</t>
  </si>
  <si>
    <t>levy</t>
  </si>
  <si>
    <t>FY 2013</t>
  </si>
  <si>
    <t>Year</t>
  </si>
  <si>
    <t>Portion</t>
  </si>
  <si>
    <t>Part 2</t>
  </si>
  <si>
    <t>Original</t>
  </si>
  <si>
    <t>Enrolled</t>
  </si>
  <si>
    <t>less</t>
  </si>
  <si>
    <t>Feb 13</t>
  </si>
  <si>
    <t>Pupil Units</t>
  </si>
  <si>
    <t>but &gt;= zero</t>
  </si>
  <si>
    <t>or zero</t>
  </si>
  <si>
    <t>STILLWATER AREA PUBLIC SCHOOL DIST.</t>
  </si>
  <si>
    <t>NRHEG SCHOOL DISTRICT</t>
  </si>
  <si>
    <t>INTEGRATION FY 2014</t>
  </si>
  <si>
    <t>FY13 Rev - FY14 Rev</t>
  </si>
  <si>
    <t>* 0.66</t>
  </si>
  <si>
    <t>INTEGRATION FY 2015</t>
  </si>
  <si>
    <t>Revised June 13,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</si>
</sst>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4" fontId="2" fillId="0" borderId="0" xfId="0" applyNumberFormat="1" applyFont="1"/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right"/>
    </xf>
    <xf numFmtId="0" fontId="2" fillId="0" borderId="0" xfId="0" quotePrefix="1" applyFont="1" applyAlignment="1">
      <alignment horizontal="right"/>
    </xf>
    <xf numFmtId="0" fontId="2" fillId="0" borderId="0" xfId="0" applyFont="1" applyFill="1"/>
    <xf numFmtId="3" fontId="2" fillId="0" borderId="0" xfId="0" applyNumberFormat="1" applyFont="1" applyFill="1"/>
    <xf numFmtId="164" fontId="2" fillId="0" borderId="0" xfId="0" applyNumberFormat="1" applyFont="1" applyFill="1"/>
    <xf numFmtId="3" fontId="2" fillId="0" borderId="0" xfId="1" applyNumberFormat="1" applyFont="1" applyFill="1"/>
    <xf numFmtId="1" fontId="2" fillId="0" borderId="0" xfId="0" applyNumberFormat="1" applyFont="1" applyFill="1" applyProtection="1"/>
    <xf numFmtId="0" fontId="2" fillId="0" borderId="0" xfId="0" applyFont="1" applyFill="1" applyAlignment="1" applyProtection="1">
      <alignment horizontal="left"/>
    </xf>
    <xf numFmtId="0" fontId="2" fillId="0" borderId="0" xfId="0" applyFont="1" applyFill="1" applyAlignment="1" applyProtection="1">
      <alignment horizontal="right"/>
    </xf>
    <xf numFmtId="3" fontId="2" fillId="0" borderId="0" xfId="0" applyNumberFormat="1" applyFont="1"/>
    <xf numFmtId="0" fontId="2" fillId="0" borderId="0" xfId="0" applyFont="1" applyFill="1" applyAlignment="1">
      <alignment horizontal="right"/>
    </xf>
    <xf numFmtId="1" fontId="2" fillId="0" borderId="0" xfId="0" applyNumberFormat="1" applyFont="1" applyFill="1" applyBorder="1" applyProtection="1"/>
    <xf numFmtId="1" fontId="2" fillId="0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Alignment="1">
      <alignment horizontal="center"/>
    </xf>
    <xf numFmtId="3" fontId="0" fillId="0" borderId="0" xfId="0" applyNumberForma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0" fillId="0" borderId="0" xfId="0" applyNumberFormat="1" applyFill="1"/>
    <xf numFmtId="0" fontId="3" fillId="0" borderId="0" xfId="0" applyFont="1"/>
    <xf numFmtId="15" fontId="3" fillId="0" borderId="0" xfId="0" quotePrefix="1" applyNumberFormat="1" applyFont="1"/>
    <xf numFmtId="0" fontId="4" fillId="0" borderId="0" xfId="0" applyFont="1"/>
    <xf numFmtId="0" fontId="0" fillId="2" borderId="0" xfId="0" applyFill="1"/>
    <xf numFmtId="0" fontId="0" fillId="0" borderId="0" xfId="0" quotePrefix="1"/>
    <xf numFmtId="0" fontId="0" fillId="0" borderId="0" xfId="0" applyFill="1"/>
    <xf numFmtId="0" fontId="0" fillId="0" borderId="0" xfId="0" applyFill="1" applyAlignment="1">
      <alignment horizontal="right"/>
    </xf>
    <xf numFmtId="14" fontId="0" fillId="0" borderId="0" xfId="0" applyNumberFormat="1" applyFill="1" applyAlignment="1">
      <alignment horizontal="right"/>
    </xf>
    <xf numFmtId="3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3" fontId="2" fillId="0" borderId="0" xfId="0" applyNumberFormat="1" applyFont="1" applyAlignment="1">
      <alignment horizontal="right"/>
    </xf>
    <xf numFmtId="3" fontId="0" fillId="0" borderId="1" xfId="0" applyNumberFormat="1" applyBorder="1" applyAlignment="1">
      <alignment horizontal="right"/>
    </xf>
    <xf numFmtId="3" fontId="0" fillId="0" borderId="1" xfId="0" applyNumberFormat="1" applyBorder="1"/>
    <xf numFmtId="15" fontId="4" fillId="0" borderId="0" xfId="0" quotePrefix="1" applyNumberFormat="1" applyFont="1"/>
    <xf numFmtId="0" fontId="6" fillId="2" borderId="0" xfId="0" applyNumberFormat="1" applyFont="1" applyFill="1" applyAlignment="1" applyProtection="1">
      <alignment horizontal="left"/>
      <protection locked="0"/>
    </xf>
    <xf numFmtId="0" fontId="6" fillId="0" borderId="0" xfId="0" applyNumberFormat="1" applyFont="1" applyFill="1" applyAlignment="1" applyProtection="1">
      <alignment horizontal="right"/>
      <protection locked="0"/>
    </xf>
    <xf numFmtId="0" fontId="6" fillId="0" borderId="0" xfId="0" applyNumberFormat="1" applyFont="1" applyFill="1" applyAlignment="1" applyProtection="1">
      <alignment horizontal="left"/>
      <protection locked="0"/>
    </xf>
    <xf numFmtId="0" fontId="7" fillId="0" borderId="0" xfId="0" applyFont="1" applyFill="1"/>
    <xf numFmtId="0" fontId="7" fillId="0" borderId="0" xfId="0" applyFont="1" applyFill="1" applyAlignment="1">
      <alignment horizontal="right"/>
    </xf>
    <xf numFmtId="0" fontId="0" fillId="0" borderId="0" xfId="0" applyFont="1" applyFill="1" applyAlignment="1">
      <alignment horizontal="right"/>
    </xf>
    <xf numFmtId="0" fontId="7" fillId="0" borderId="0" xfId="0" applyFont="1" applyFill="1" applyAlignment="1"/>
    <xf numFmtId="0" fontId="0" fillId="0" borderId="0" xfId="0" applyFont="1" applyFill="1"/>
    <xf numFmtId="0" fontId="7" fillId="2" borderId="0" xfId="0" applyFont="1" applyFill="1" applyAlignment="1">
      <alignment horizontal="right"/>
    </xf>
    <xf numFmtId="0" fontId="0" fillId="2" borderId="0" xfId="0" applyFont="1" applyFill="1" applyAlignment="1">
      <alignment horizontal="right"/>
    </xf>
    <xf numFmtId="3" fontId="7" fillId="0" borderId="0" xfId="0" applyNumberFormat="1" applyFont="1" applyFill="1"/>
    <xf numFmtId="0" fontId="0" fillId="0" borderId="0" xfId="0" quotePrefix="1" applyFont="1" applyFill="1" applyAlignment="1">
      <alignment horizontal="right"/>
    </xf>
    <xf numFmtId="3" fontId="6" fillId="0" borderId="0" xfId="0" applyNumberFormat="1" applyFont="1" applyFill="1" applyAlignment="1" applyProtection="1">
      <alignment horizontal="right"/>
    </xf>
    <xf numFmtId="0" fontId="7" fillId="0" borderId="0" xfId="0" quotePrefix="1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4" fontId="0" fillId="0" borderId="0" xfId="0" applyNumberFormat="1" applyFont="1" applyFill="1" applyAlignment="1">
      <alignment horizontal="right"/>
    </xf>
    <xf numFmtId="4" fontId="0" fillId="0" borderId="0" xfId="0" applyNumberFormat="1" applyFont="1" applyFill="1"/>
    <xf numFmtId="4" fontId="7" fillId="0" borderId="0" xfId="0" applyNumberFormat="1" applyFont="1" applyFill="1"/>
    <xf numFmtId="3" fontId="0" fillId="0" borderId="0" xfId="0" applyNumberFormat="1" applyFont="1" applyFill="1"/>
    <xf numFmtId="3" fontId="7" fillId="0" borderId="0" xfId="0" applyNumberFormat="1" applyFont="1" applyFill="1" applyAlignment="1"/>
    <xf numFmtId="164" fontId="7" fillId="0" borderId="0" xfId="0" applyNumberFormat="1" applyFont="1" applyFill="1"/>
    <xf numFmtId="37" fontId="0" fillId="0" borderId="0" xfId="3" applyNumberFormat="1" applyFont="1" applyFill="1"/>
    <xf numFmtId="3" fontId="6" fillId="0" borderId="0" xfId="3" applyNumberFormat="1" applyFont="1" applyFill="1" applyAlignment="1" applyProtection="1">
      <alignment horizontal="right"/>
    </xf>
    <xf numFmtId="37" fontId="0" fillId="0" borderId="0" xfId="0" applyNumberFormat="1" applyFont="1" applyFill="1"/>
    <xf numFmtId="1" fontId="0" fillId="0" borderId="0" xfId="0" applyNumberFormat="1" applyFont="1" applyFill="1" applyProtection="1"/>
    <xf numFmtId="0" fontId="0" fillId="0" borderId="0" xfId="0" applyFont="1" applyFill="1" applyAlignment="1" applyProtection="1">
      <alignment horizontal="left"/>
    </xf>
    <xf numFmtId="165" fontId="0" fillId="0" borderId="0" xfId="3" applyNumberFormat="1" applyFont="1" applyFill="1"/>
    <xf numFmtId="1" fontId="6" fillId="0" borderId="0" xfId="0" applyNumberFormat="1" applyFont="1" applyFill="1" applyAlignment="1" applyProtection="1">
      <alignment horizontal="right"/>
      <protection locked="0"/>
    </xf>
    <xf numFmtId="1" fontId="0" fillId="0" borderId="0" xfId="0" applyNumberFormat="1" applyFont="1" applyFill="1" applyBorder="1" applyProtection="1"/>
    <xf numFmtId="0" fontId="0" fillId="0" borderId="0" xfId="0" applyFont="1"/>
    <xf numFmtId="2" fontId="0" fillId="0" borderId="0" xfId="0" applyNumberFormat="1" applyFont="1" applyFill="1"/>
    <xf numFmtId="165" fontId="7" fillId="0" borderId="0" xfId="2" applyNumberFormat="1" applyFont="1" applyFill="1" applyAlignment="1"/>
    <xf numFmtId="0" fontId="8" fillId="0" borderId="0" xfId="0" applyFont="1"/>
    <xf numFmtId="0" fontId="6" fillId="2" borderId="0" xfId="0" applyNumberFormat="1" applyFont="1" applyFill="1" applyAlignment="1" applyProtection="1">
      <alignment horizontal="right"/>
      <protection locked="0"/>
    </xf>
  </cellXfs>
  <cellStyles count="4">
    <cellStyle name="Comma" xfId="2" builtinId="3"/>
    <cellStyle name="Comma 3" xfId="3"/>
    <cellStyle name="Normal" xfId="0" builtinId="0"/>
    <cellStyle name="Percent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P/Local%20Settings/Temporary%20Internet%20Files/Content.Outlook/250K5A0L/Copy%20of%20gov%20proposal%20130111%20tombobx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P/Local%20Settings/Temporary%20Internet%20Files/Content.Outlook/250K5A0L/Copy%20of%20FY14%20and%20FY15%20Integration%20run%20on%20web%20for%20districts%20(same%20as%20052413%20info)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pils"/>
      <sheetName val="approps (2)"/>
      <sheetName val="Summary"/>
      <sheetName val="Report"/>
      <sheetName val="Details"/>
      <sheetName val="Levies"/>
      <sheetName val="Summary levy"/>
      <sheetName val="Revenue per pupil change"/>
      <sheetName val="Alt Fac"/>
      <sheetName val="categories for report"/>
      <sheetName val="APPROP Summary "/>
      <sheetName val="Rank"/>
      <sheetName val="Refer-Region"/>
      <sheetName val="DEF MAINT REPORT"/>
      <sheetName val="Districts"/>
      <sheetName val="Inflation"/>
      <sheetName val="Full Day K"/>
      <sheetName val="Sped (2)"/>
      <sheetName val="master sped xxx"/>
      <sheetName val="Sped"/>
      <sheetName val="Sheet1"/>
      <sheetName val="Sped 90 10"/>
      <sheetName val="Lease"/>
      <sheetName val="Integration"/>
      <sheetName val="Equity"/>
      <sheetName val="Extended"/>
      <sheetName val="StAnthony"/>
      <sheetName val="High Growth"/>
      <sheetName val="Q COMP-NOV12-ALTENR"/>
      <sheetName val="Evaluate"/>
      <sheetName val="Chart Ref"/>
      <sheetName val="Debt"/>
      <sheetName val="Deferred"/>
      <sheetName val="Op Cap"/>
      <sheetName val="Compensatory"/>
      <sheetName val="Literacy"/>
      <sheetName val="Pupil Detail"/>
    </sheetNames>
    <sheetDataSet>
      <sheetData sheetId="0" refreshError="1"/>
      <sheetData sheetId="1" refreshError="1"/>
      <sheetData sheetId="2" refreshError="1">
        <row r="191">
          <cell r="I191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14 Integration"/>
      <sheetName val="integ FY 14 conference"/>
      <sheetName val="integ FY 15 conference"/>
      <sheetName val="FY 15 Integration"/>
      <sheetName val="FY16"/>
      <sheetName val="FY17"/>
      <sheetName val="growth"/>
      <sheetName val="FY13"/>
      <sheetName val="PU2"/>
      <sheetName val="integ FY 14"/>
      <sheetName val="integ FY 15"/>
      <sheetName val="integ FY 16"/>
      <sheetName val="integ FY 17"/>
      <sheetName val="Summary Comparison"/>
      <sheetName val="pay 13 levy"/>
    </sheetNames>
    <sheetDataSet>
      <sheetData sheetId="0">
        <row r="14">
          <cell r="J14">
            <v>0</v>
          </cell>
        </row>
        <row r="15">
          <cell r="J15">
            <v>6428165.1263753595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11815.695031148047</v>
          </cell>
        </row>
        <row r="19">
          <cell r="J19">
            <v>1448169.4865614404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56063.620248130501</v>
          </cell>
        </row>
        <row r="26">
          <cell r="J26">
            <v>17695.676207497254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142125.36674191122</v>
          </cell>
        </row>
        <row r="33">
          <cell r="J33">
            <v>105803.71670435274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6180.1939976047906</v>
          </cell>
        </row>
        <row r="37">
          <cell r="J37">
            <v>5194.8649310344836</v>
          </cell>
        </row>
        <row r="38">
          <cell r="J38">
            <v>24330.921290322582</v>
          </cell>
        </row>
        <row r="39">
          <cell r="J39">
            <v>107624.2675117371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47428.754855764892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26503.305295480881</v>
          </cell>
        </row>
        <row r="59">
          <cell r="J59">
            <v>27386.068665671646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4048.3040778688555</v>
          </cell>
        </row>
        <row r="64">
          <cell r="J64">
            <v>9162.1710553278681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337714.22379888268</v>
          </cell>
        </row>
        <row r="71">
          <cell r="J71">
            <v>0</v>
          </cell>
        </row>
        <row r="72">
          <cell r="J72">
            <v>614068.79159319948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13214.627401574802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46671.956341463425</v>
          </cell>
        </row>
        <row r="82">
          <cell r="J82">
            <v>11209.659515418502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12303.093049475283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0</v>
          </cell>
        </row>
        <row r="93">
          <cell r="J93">
            <v>0</v>
          </cell>
        </row>
        <row r="94">
          <cell r="J94">
            <v>95600.679392379854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217634.25209128633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17209.788796821806</v>
          </cell>
        </row>
        <row r="105">
          <cell r="J105">
            <v>51688.577628664469</v>
          </cell>
        </row>
        <row r="106">
          <cell r="J106">
            <v>337845.92046789685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19000.217033898305</v>
          </cell>
        </row>
        <row r="122">
          <cell r="J122">
            <v>0</v>
          </cell>
        </row>
        <row r="123">
          <cell r="J123">
            <v>0</v>
          </cell>
        </row>
        <row r="124">
          <cell r="J124">
            <v>73172.252234715386</v>
          </cell>
        </row>
        <row r="125">
          <cell r="J125">
            <v>0</v>
          </cell>
        </row>
        <row r="126">
          <cell r="J126">
            <v>0</v>
          </cell>
        </row>
        <row r="127"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J130">
            <v>23005.245120000003</v>
          </cell>
        </row>
        <row r="131">
          <cell r="J131">
            <v>0</v>
          </cell>
        </row>
        <row r="132">
          <cell r="J132">
            <v>0</v>
          </cell>
        </row>
        <row r="133">
          <cell r="J133">
            <v>0</v>
          </cell>
        </row>
        <row r="134">
          <cell r="J134">
            <v>6320.3778000000002</v>
          </cell>
        </row>
        <row r="135">
          <cell r="J135">
            <v>12995.690399999999</v>
          </cell>
        </row>
        <row r="136">
          <cell r="J136">
            <v>0</v>
          </cell>
        </row>
        <row r="137">
          <cell r="J137">
            <v>70209.271242290735</v>
          </cell>
        </row>
        <row r="138">
          <cell r="J138">
            <v>15412.455013698629</v>
          </cell>
        </row>
        <row r="139">
          <cell r="J139">
            <v>0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J144">
            <v>0</v>
          </cell>
        </row>
        <row r="145">
          <cell r="J145">
            <v>0</v>
          </cell>
        </row>
        <row r="146">
          <cell r="J146">
            <v>14460.72465525292</v>
          </cell>
        </row>
        <row r="147">
          <cell r="J147">
            <v>0</v>
          </cell>
        </row>
        <row r="148">
          <cell r="J148">
            <v>0</v>
          </cell>
        </row>
        <row r="149">
          <cell r="J149">
            <v>0</v>
          </cell>
        </row>
        <row r="150">
          <cell r="J150">
            <v>0</v>
          </cell>
        </row>
        <row r="151">
          <cell r="J151">
            <v>0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J154">
            <v>0</v>
          </cell>
        </row>
        <row r="155">
          <cell r="J155">
            <v>0</v>
          </cell>
        </row>
        <row r="156"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11396.934999999999</v>
          </cell>
        </row>
        <row r="161">
          <cell r="J161">
            <v>0</v>
          </cell>
        </row>
        <row r="162">
          <cell r="J162">
            <v>20604.325207100592</v>
          </cell>
        </row>
        <row r="163">
          <cell r="J163">
            <v>16626.153973509932</v>
          </cell>
        </row>
        <row r="164">
          <cell r="J164">
            <v>18745.892000000003</v>
          </cell>
        </row>
        <row r="165">
          <cell r="J165">
            <v>0</v>
          </cell>
        </row>
        <row r="166">
          <cell r="J166">
            <v>15876.274117647066</v>
          </cell>
        </row>
        <row r="167">
          <cell r="J167">
            <v>0</v>
          </cell>
        </row>
        <row r="168">
          <cell r="J168">
            <v>10506.87</v>
          </cell>
        </row>
        <row r="169">
          <cell r="J169">
            <v>2041.821692307692</v>
          </cell>
        </row>
        <row r="170">
          <cell r="J170">
            <v>0</v>
          </cell>
        </row>
        <row r="171">
          <cell r="J171">
            <v>0</v>
          </cell>
        </row>
        <row r="172">
          <cell r="J172">
            <v>19637.919627059844</v>
          </cell>
        </row>
        <row r="173">
          <cell r="J173">
            <v>26857.438764796701</v>
          </cell>
        </row>
        <row r="174">
          <cell r="J174">
            <v>134660.47371343599</v>
          </cell>
        </row>
        <row r="175">
          <cell r="J175">
            <v>24514.941221476514</v>
          </cell>
        </row>
        <row r="176">
          <cell r="J176">
            <v>121121.71466933867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J179">
            <v>0</v>
          </cell>
        </row>
        <row r="180">
          <cell r="J180">
            <v>65340.809236845984</v>
          </cell>
        </row>
        <row r="181">
          <cell r="J181">
            <v>20851.302908485861</v>
          </cell>
        </row>
        <row r="182">
          <cell r="J182">
            <v>0</v>
          </cell>
        </row>
        <row r="183">
          <cell r="J183">
            <v>0</v>
          </cell>
        </row>
        <row r="184">
          <cell r="J184">
            <v>0</v>
          </cell>
        </row>
        <row r="185">
          <cell r="J185">
            <v>1180.4409375</v>
          </cell>
        </row>
        <row r="186">
          <cell r="J186">
            <v>0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J189">
            <v>0</v>
          </cell>
        </row>
        <row r="190">
          <cell r="J190">
            <v>0</v>
          </cell>
        </row>
        <row r="191">
          <cell r="J191">
            <v>0</v>
          </cell>
        </row>
        <row r="192">
          <cell r="J192">
            <v>0</v>
          </cell>
        </row>
        <row r="193">
          <cell r="J193">
            <v>0</v>
          </cell>
        </row>
        <row r="194">
          <cell r="J194">
            <v>0</v>
          </cell>
        </row>
        <row r="195">
          <cell r="J195">
            <v>188446.2364408398</v>
          </cell>
        </row>
        <row r="196">
          <cell r="J196">
            <v>0</v>
          </cell>
        </row>
        <row r="197">
          <cell r="J197">
            <v>0</v>
          </cell>
        </row>
        <row r="198">
          <cell r="J198">
            <v>178220.53558365046</v>
          </cell>
        </row>
        <row r="199">
          <cell r="J199">
            <v>5029435.6877895705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3734.7908888888887</v>
          </cell>
        </row>
        <row r="204">
          <cell r="J204">
            <v>23424.629055118116</v>
          </cell>
        </row>
        <row r="205">
          <cell r="J205">
            <v>8731.8769693903087</v>
          </cell>
        </row>
        <row r="206">
          <cell r="J206">
            <v>0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0</v>
          </cell>
        </row>
        <row r="210">
          <cell r="J210">
            <v>0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J213">
            <v>0</v>
          </cell>
        </row>
        <row r="214">
          <cell r="J214">
            <v>0</v>
          </cell>
        </row>
        <row r="215">
          <cell r="J215">
            <v>0</v>
          </cell>
        </row>
        <row r="216">
          <cell r="J216">
            <v>0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905667.27433170727</v>
          </cell>
        </row>
        <row r="220">
          <cell r="J220">
            <v>0</v>
          </cell>
        </row>
        <row r="221">
          <cell r="J221">
            <v>0</v>
          </cell>
        </row>
        <row r="222">
          <cell r="J222">
            <v>0</v>
          </cell>
        </row>
        <row r="223">
          <cell r="J223">
            <v>0</v>
          </cell>
        </row>
        <row r="224">
          <cell r="J224">
            <v>0</v>
          </cell>
        </row>
        <row r="225">
          <cell r="J225">
            <v>0</v>
          </cell>
        </row>
        <row r="226">
          <cell r="J226">
            <v>168582.90907127431</v>
          </cell>
        </row>
        <row r="227">
          <cell r="J227">
            <v>0</v>
          </cell>
        </row>
        <row r="228">
          <cell r="J228">
            <v>569114.96427946363</v>
          </cell>
        </row>
        <row r="229">
          <cell r="J229">
            <v>55203.990218344974</v>
          </cell>
        </row>
        <row r="230">
          <cell r="J230">
            <v>30923.810163934428</v>
          </cell>
        </row>
        <row r="231">
          <cell r="J231">
            <v>8541.2404494381972</v>
          </cell>
        </row>
        <row r="232">
          <cell r="J232">
            <v>0</v>
          </cell>
        </row>
        <row r="233">
          <cell r="J233">
            <v>40253.463733905774</v>
          </cell>
        </row>
        <row r="234">
          <cell r="J234">
            <v>50663.559711111113</v>
          </cell>
        </row>
        <row r="235">
          <cell r="J235">
            <v>0</v>
          </cell>
        </row>
        <row r="236">
          <cell r="J236">
            <v>0</v>
          </cell>
        </row>
        <row r="237">
          <cell r="J237">
            <v>0</v>
          </cell>
        </row>
        <row r="238">
          <cell r="J238">
            <v>0</v>
          </cell>
        </row>
        <row r="239">
          <cell r="J239">
            <v>0</v>
          </cell>
        </row>
        <row r="240">
          <cell r="J240">
            <v>0</v>
          </cell>
        </row>
        <row r="241">
          <cell r="J241">
            <v>0</v>
          </cell>
        </row>
        <row r="242">
          <cell r="J242">
            <v>0</v>
          </cell>
        </row>
        <row r="243">
          <cell r="J243">
            <v>0</v>
          </cell>
        </row>
        <row r="244">
          <cell r="J244">
            <v>26020.187448275865</v>
          </cell>
        </row>
        <row r="245">
          <cell r="J245">
            <v>0</v>
          </cell>
        </row>
        <row r="246">
          <cell r="J246">
            <v>0</v>
          </cell>
        </row>
        <row r="247">
          <cell r="J247">
            <v>0</v>
          </cell>
        </row>
        <row r="248">
          <cell r="J248">
            <v>0</v>
          </cell>
        </row>
        <row r="249">
          <cell r="J249">
            <v>0</v>
          </cell>
        </row>
        <row r="250">
          <cell r="J250">
            <v>0</v>
          </cell>
        </row>
        <row r="251">
          <cell r="J251">
            <v>0</v>
          </cell>
        </row>
        <row r="252">
          <cell r="J252">
            <v>0</v>
          </cell>
        </row>
        <row r="253">
          <cell r="J253">
            <v>0</v>
          </cell>
        </row>
        <row r="254">
          <cell r="J254">
            <v>0</v>
          </cell>
        </row>
        <row r="255">
          <cell r="J255">
            <v>0</v>
          </cell>
        </row>
        <row r="256">
          <cell r="J256">
            <v>0</v>
          </cell>
        </row>
        <row r="257">
          <cell r="J257">
            <v>293564.73628195655</v>
          </cell>
        </row>
        <row r="258">
          <cell r="J258">
            <v>149468.57584084722</v>
          </cell>
        </row>
        <row r="259">
          <cell r="J259">
            <v>498178.13264410826</v>
          </cell>
        </row>
        <row r="260">
          <cell r="J260">
            <v>350415.85336885444</v>
          </cell>
        </row>
        <row r="261">
          <cell r="J261">
            <v>0</v>
          </cell>
        </row>
        <row r="262">
          <cell r="J262">
            <v>0</v>
          </cell>
        </row>
        <row r="263">
          <cell r="J263">
            <v>0</v>
          </cell>
        </row>
        <row r="264">
          <cell r="J264">
            <v>0</v>
          </cell>
        </row>
        <row r="265">
          <cell r="J265">
            <v>0</v>
          </cell>
        </row>
        <row r="266">
          <cell r="J266">
            <v>0</v>
          </cell>
        </row>
        <row r="267">
          <cell r="J267">
            <v>0</v>
          </cell>
        </row>
        <row r="268">
          <cell r="J268">
            <v>0</v>
          </cell>
        </row>
        <row r="269">
          <cell r="J269">
            <v>0</v>
          </cell>
        </row>
        <row r="270">
          <cell r="J270">
            <v>95578.000899280582</v>
          </cell>
        </row>
        <row r="271">
          <cell r="J271">
            <v>293574.88715604623</v>
          </cell>
        </row>
        <row r="272">
          <cell r="J272">
            <v>0</v>
          </cell>
        </row>
        <row r="273">
          <cell r="J273">
            <v>0</v>
          </cell>
        </row>
        <row r="274">
          <cell r="J274">
            <v>0</v>
          </cell>
        </row>
        <row r="275">
          <cell r="J275">
            <v>59733.811326315794</v>
          </cell>
        </row>
        <row r="276">
          <cell r="J276">
            <v>0</v>
          </cell>
        </row>
        <row r="277">
          <cell r="J277">
            <v>29165.31882</v>
          </cell>
        </row>
        <row r="278">
          <cell r="J278">
            <v>0</v>
          </cell>
        </row>
        <row r="279">
          <cell r="J279">
            <v>0</v>
          </cell>
        </row>
        <row r="280">
          <cell r="J280">
            <v>0</v>
          </cell>
        </row>
        <row r="281">
          <cell r="J281">
            <v>40478.447209987818</v>
          </cell>
        </row>
        <row r="282">
          <cell r="J282">
            <v>0</v>
          </cell>
        </row>
        <row r="283">
          <cell r="J283">
            <v>0</v>
          </cell>
        </row>
        <row r="284">
          <cell r="J284">
            <v>61987.10860667302</v>
          </cell>
        </row>
        <row r="285">
          <cell r="J285">
            <v>0</v>
          </cell>
        </row>
        <row r="286">
          <cell r="J286">
            <v>0</v>
          </cell>
        </row>
        <row r="287">
          <cell r="J287">
            <v>50444.103430571769</v>
          </cell>
        </row>
        <row r="288">
          <cell r="J288">
            <v>0</v>
          </cell>
        </row>
        <row r="289">
          <cell r="J289">
            <v>0</v>
          </cell>
        </row>
        <row r="290">
          <cell r="J290">
            <v>0</v>
          </cell>
        </row>
        <row r="291">
          <cell r="J291">
            <v>0</v>
          </cell>
        </row>
        <row r="292">
          <cell r="J292">
            <v>0</v>
          </cell>
        </row>
        <row r="293">
          <cell r="J293">
            <v>0</v>
          </cell>
        </row>
        <row r="294">
          <cell r="J294">
            <v>0</v>
          </cell>
        </row>
        <row r="295">
          <cell r="J295">
            <v>31857.972450980396</v>
          </cell>
        </row>
        <row r="296">
          <cell r="J296">
            <v>0</v>
          </cell>
        </row>
        <row r="297">
          <cell r="J297">
            <v>33599.241888586956</v>
          </cell>
        </row>
        <row r="298">
          <cell r="J298">
            <v>0</v>
          </cell>
        </row>
        <row r="299">
          <cell r="J299">
            <v>0</v>
          </cell>
        </row>
        <row r="300">
          <cell r="J300">
            <v>0</v>
          </cell>
        </row>
        <row r="301">
          <cell r="J301">
            <v>0</v>
          </cell>
        </row>
        <row r="302">
          <cell r="J302">
            <v>0</v>
          </cell>
        </row>
        <row r="303">
          <cell r="J303">
            <v>27288.327165731171</v>
          </cell>
        </row>
        <row r="304">
          <cell r="J304">
            <v>0</v>
          </cell>
        </row>
        <row r="305">
          <cell r="J305">
            <v>13964.793686746993</v>
          </cell>
        </row>
        <row r="306">
          <cell r="J306">
            <v>0</v>
          </cell>
        </row>
        <row r="307">
          <cell r="J307">
            <v>0</v>
          </cell>
        </row>
        <row r="308">
          <cell r="J308">
            <v>38197.810942903765</v>
          </cell>
        </row>
        <row r="309">
          <cell r="J309">
            <v>0</v>
          </cell>
        </row>
        <row r="310">
          <cell r="J310">
            <v>0</v>
          </cell>
        </row>
        <row r="311">
          <cell r="J311">
            <v>0</v>
          </cell>
        </row>
        <row r="312">
          <cell r="J312">
            <v>0</v>
          </cell>
        </row>
        <row r="313">
          <cell r="J313">
            <v>10077.614981273411</v>
          </cell>
        </row>
        <row r="314">
          <cell r="J314">
            <v>42064.381430241425</v>
          </cell>
        </row>
        <row r="315">
          <cell r="J315">
            <v>0</v>
          </cell>
        </row>
        <row r="316">
          <cell r="J316">
            <v>15970.025224274408</v>
          </cell>
        </row>
        <row r="317">
          <cell r="J317">
            <v>0</v>
          </cell>
        </row>
        <row r="318">
          <cell r="J318">
            <v>20726.826133333336</v>
          </cell>
        </row>
        <row r="319">
          <cell r="J319">
            <v>0</v>
          </cell>
        </row>
        <row r="320">
          <cell r="J320">
            <v>0</v>
          </cell>
        </row>
        <row r="321">
          <cell r="J321">
            <v>0</v>
          </cell>
        </row>
        <row r="322">
          <cell r="J322">
            <v>0</v>
          </cell>
        </row>
        <row r="323">
          <cell r="J323">
            <v>0</v>
          </cell>
        </row>
        <row r="324">
          <cell r="J324">
            <v>0</v>
          </cell>
        </row>
        <row r="325">
          <cell r="J325">
            <v>0</v>
          </cell>
        </row>
        <row r="326">
          <cell r="J326">
            <v>0</v>
          </cell>
        </row>
        <row r="327">
          <cell r="J327">
            <v>5232.3518398699789</v>
          </cell>
        </row>
        <row r="328">
          <cell r="J328">
            <v>1290.2785468451234</v>
          </cell>
        </row>
        <row r="329">
          <cell r="J329">
            <v>13640.231115789473</v>
          </cell>
        </row>
        <row r="330">
          <cell r="J330">
            <v>3000.8787878787825</v>
          </cell>
        </row>
        <row r="331">
          <cell r="J331">
            <v>0</v>
          </cell>
        </row>
        <row r="332">
          <cell r="J332">
            <v>0</v>
          </cell>
        </row>
        <row r="333">
          <cell r="J333">
            <v>0</v>
          </cell>
        </row>
        <row r="334">
          <cell r="J334">
            <v>0</v>
          </cell>
        </row>
        <row r="335">
          <cell r="J335">
            <v>0</v>
          </cell>
        </row>
        <row r="336">
          <cell r="J336">
            <v>0</v>
          </cell>
        </row>
        <row r="337">
          <cell r="J337">
            <v>19047.192589830513</v>
          </cell>
        </row>
        <row r="338">
          <cell r="J338">
            <v>0</v>
          </cell>
        </row>
        <row r="339">
          <cell r="J339">
            <v>0</v>
          </cell>
        </row>
        <row r="340">
          <cell r="J340">
            <v>23598.325025000002</v>
          </cell>
        </row>
        <row r="341">
          <cell r="J341">
            <v>0</v>
          </cell>
        </row>
        <row r="342">
          <cell r="J342">
            <v>54725.426800000008</v>
          </cell>
        </row>
        <row r="343">
          <cell r="J343">
            <v>0</v>
          </cell>
        </row>
        <row r="344">
          <cell r="J344">
            <v>0</v>
          </cell>
        </row>
        <row r="345">
          <cell r="J345">
            <v>25245.731943127965</v>
          </cell>
        </row>
        <row r="346">
          <cell r="J346">
            <v>28623.697977975135</v>
          </cell>
        </row>
        <row r="347">
          <cell r="J347">
            <v>0</v>
          </cell>
        </row>
        <row r="348">
          <cell r="J348">
            <v>10964.301030927842</v>
          </cell>
        </row>
        <row r="349">
          <cell r="J3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71"/>
  <sheetViews>
    <sheetView zoomScale="75" zoomScaleNormal="75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A5" sqref="A5"/>
    </sheetView>
  </sheetViews>
  <sheetFormatPr defaultRowHeight="15" x14ac:dyDescent="0.25"/>
  <cols>
    <col min="1" max="1" width="6.140625" customWidth="1"/>
    <col min="2" max="2" width="3.140625" hidden="1" customWidth="1"/>
    <col min="3" max="3" width="20.7109375" customWidth="1"/>
    <col min="4" max="4" width="6.7109375" hidden="1" customWidth="1"/>
    <col min="5" max="16" width="10.7109375" customWidth="1"/>
    <col min="17" max="35" width="14.7109375" customWidth="1"/>
    <col min="36" max="36" width="5.7109375" customWidth="1"/>
    <col min="37" max="101" width="16.7109375" customWidth="1"/>
    <col min="108" max="109" width="14.7109375" customWidth="1"/>
    <col min="123" max="123" width="16.7109375" customWidth="1"/>
  </cols>
  <sheetData>
    <row r="1" spans="1:101" ht="16.5" x14ac:dyDescent="0.3">
      <c r="A1" s="24" t="s">
        <v>1026</v>
      </c>
      <c r="B1" s="1"/>
      <c r="C1" s="1"/>
      <c r="D1" s="1"/>
      <c r="E1" s="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 t="s">
        <v>1033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3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>
        <v>20657000</v>
      </c>
      <c r="CP1" s="1"/>
      <c r="CQ1" s="1"/>
      <c r="CR1" s="1"/>
      <c r="CS1" s="1"/>
      <c r="CT1" s="1"/>
      <c r="CU1" s="1"/>
      <c r="CV1" s="1"/>
      <c r="CW1" s="1"/>
    </row>
    <row r="2" spans="1:101" ht="18.75" x14ac:dyDescent="0.3">
      <c r="A2" s="70" t="s">
        <v>1029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4">
        <v>41438</v>
      </c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3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</row>
    <row r="3" spans="1:101" ht="16.5" x14ac:dyDescent="0.3">
      <c r="A3" s="25" t="s">
        <v>1013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3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</row>
    <row r="4" spans="1:101" ht="16.5" x14ac:dyDescent="0.3">
      <c r="A4" s="24" t="s">
        <v>1014</v>
      </c>
      <c r="B4" s="2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>
        <v>1</v>
      </c>
      <c r="V4" s="2">
        <v>2</v>
      </c>
      <c r="W4" s="2">
        <v>3</v>
      </c>
      <c r="X4" s="2">
        <v>4</v>
      </c>
      <c r="Y4" s="2">
        <v>5</v>
      </c>
      <c r="Z4" s="2">
        <v>6</v>
      </c>
      <c r="AA4" s="2">
        <v>7</v>
      </c>
      <c r="AB4" s="2">
        <v>1</v>
      </c>
      <c r="AC4" s="2">
        <v>2</v>
      </c>
      <c r="AD4" s="2">
        <v>3</v>
      </c>
      <c r="AE4" s="2">
        <v>4</v>
      </c>
      <c r="AF4" s="2">
        <v>5</v>
      </c>
      <c r="AG4" s="2">
        <v>6</v>
      </c>
      <c r="AH4" s="2">
        <v>7</v>
      </c>
      <c r="AI4" s="2"/>
      <c r="AJ4" s="3"/>
      <c r="AK4" s="6">
        <v>1</v>
      </c>
      <c r="AL4" s="6">
        <v>1</v>
      </c>
      <c r="AM4" s="6">
        <v>4</v>
      </c>
      <c r="AN4" s="6">
        <v>7</v>
      </c>
      <c r="AO4" s="6">
        <v>3</v>
      </c>
      <c r="AP4" s="6">
        <v>3</v>
      </c>
      <c r="AQ4" s="6">
        <v>4</v>
      </c>
      <c r="AR4" s="6">
        <v>4</v>
      </c>
      <c r="AS4" s="6">
        <v>2</v>
      </c>
      <c r="AT4" s="6">
        <v>2</v>
      </c>
      <c r="AU4" s="6">
        <v>4</v>
      </c>
      <c r="AV4" s="6">
        <v>4</v>
      </c>
      <c r="AW4" s="6">
        <v>6</v>
      </c>
      <c r="AX4" s="6">
        <v>5</v>
      </c>
      <c r="AY4" s="6">
        <v>7</v>
      </c>
      <c r="AZ4" s="6">
        <v>1</v>
      </c>
      <c r="BA4" s="6">
        <v>4</v>
      </c>
      <c r="BB4" s="6">
        <v>4</v>
      </c>
      <c r="BC4" s="6">
        <v>7</v>
      </c>
      <c r="BD4" s="6">
        <v>4</v>
      </c>
      <c r="BE4" s="6">
        <v>4</v>
      </c>
      <c r="BF4" s="6">
        <v>4</v>
      </c>
      <c r="BG4" s="6">
        <v>4</v>
      </c>
      <c r="BH4" s="6">
        <v>4</v>
      </c>
      <c r="BI4" s="6">
        <v>4</v>
      </c>
      <c r="BJ4" s="6">
        <v>3</v>
      </c>
      <c r="BK4" s="6">
        <v>7</v>
      </c>
      <c r="BL4" s="6">
        <v>7</v>
      </c>
      <c r="BM4" s="6">
        <v>7</v>
      </c>
      <c r="BN4" s="6">
        <v>7</v>
      </c>
      <c r="BO4" s="2">
        <f t="shared" ref="BO4:CR4" si="0">AK4</f>
        <v>1</v>
      </c>
      <c r="BP4" s="2">
        <f t="shared" si="0"/>
        <v>1</v>
      </c>
      <c r="BQ4" s="2">
        <f t="shared" si="0"/>
        <v>4</v>
      </c>
      <c r="BR4" s="2">
        <f t="shared" si="0"/>
        <v>7</v>
      </c>
      <c r="BS4" s="2">
        <f t="shared" si="0"/>
        <v>3</v>
      </c>
      <c r="BT4" s="2">
        <f t="shared" si="0"/>
        <v>3</v>
      </c>
      <c r="BU4" s="2">
        <f t="shared" si="0"/>
        <v>4</v>
      </c>
      <c r="BV4" s="2">
        <f t="shared" si="0"/>
        <v>4</v>
      </c>
      <c r="BW4" s="2">
        <f t="shared" si="0"/>
        <v>2</v>
      </c>
      <c r="BX4" s="2">
        <f t="shared" si="0"/>
        <v>2</v>
      </c>
      <c r="BY4" s="2">
        <f t="shared" si="0"/>
        <v>4</v>
      </c>
      <c r="BZ4" s="2">
        <f t="shared" si="0"/>
        <v>4</v>
      </c>
      <c r="CA4" s="2">
        <f t="shared" si="0"/>
        <v>6</v>
      </c>
      <c r="CB4" s="2">
        <f t="shared" si="0"/>
        <v>5</v>
      </c>
      <c r="CC4" s="2">
        <f t="shared" si="0"/>
        <v>7</v>
      </c>
      <c r="CD4" s="2">
        <f t="shared" si="0"/>
        <v>1</v>
      </c>
      <c r="CE4" s="2">
        <f t="shared" si="0"/>
        <v>4</v>
      </c>
      <c r="CF4" s="2">
        <f t="shared" si="0"/>
        <v>4</v>
      </c>
      <c r="CG4" s="2">
        <f t="shared" si="0"/>
        <v>7</v>
      </c>
      <c r="CH4" s="2">
        <f t="shared" si="0"/>
        <v>4</v>
      </c>
      <c r="CI4" s="2">
        <f t="shared" si="0"/>
        <v>4</v>
      </c>
      <c r="CJ4" s="2">
        <f t="shared" si="0"/>
        <v>4</v>
      </c>
      <c r="CK4" s="2">
        <f t="shared" si="0"/>
        <v>4</v>
      </c>
      <c r="CL4" s="2">
        <f t="shared" si="0"/>
        <v>4</v>
      </c>
      <c r="CM4" s="2">
        <f t="shared" si="0"/>
        <v>4</v>
      </c>
      <c r="CN4" s="2">
        <f t="shared" si="0"/>
        <v>3</v>
      </c>
      <c r="CO4" s="2">
        <f t="shared" si="0"/>
        <v>7</v>
      </c>
      <c r="CP4" s="2">
        <f t="shared" si="0"/>
        <v>7</v>
      </c>
      <c r="CQ4" s="2">
        <f t="shared" si="0"/>
        <v>7</v>
      </c>
      <c r="CR4" s="2">
        <f t="shared" si="0"/>
        <v>7</v>
      </c>
      <c r="CS4" s="2"/>
      <c r="CT4" s="2"/>
      <c r="CU4" s="2"/>
      <c r="CV4" s="2"/>
      <c r="CW4" s="2"/>
    </row>
    <row r="5" spans="1:101" ht="16.5" x14ac:dyDescent="0.3">
      <c r="A5" s="25" t="s">
        <v>1084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3" t="s">
        <v>608</v>
      </c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</row>
    <row r="6" spans="1:101" ht="16.5" x14ac:dyDescent="0.3">
      <c r="A6" s="2"/>
      <c r="B6" s="2"/>
      <c r="C6" s="2"/>
      <c r="D6" s="2"/>
      <c r="E6" s="2"/>
      <c r="F6" s="2" t="s">
        <v>0</v>
      </c>
      <c r="G6" s="2" t="s">
        <v>1</v>
      </c>
      <c r="H6" s="2" t="s">
        <v>606</v>
      </c>
      <c r="I6" s="2" t="s">
        <v>607</v>
      </c>
      <c r="J6" s="2" t="s">
        <v>606</v>
      </c>
      <c r="K6" s="2" t="s">
        <v>606</v>
      </c>
      <c r="L6" s="2" t="s">
        <v>606</v>
      </c>
      <c r="M6" s="2" t="s">
        <v>606</v>
      </c>
      <c r="N6" s="2" t="s">
        <v>606</v>
      </c>
      <c r="O6" s="2" t="s">
        <v>606</v>
      </c>
      <c r="P6" s="2" t="s">
        <v>606</v>
      </c>
      <c r="Q6" s="2" t="s">
        <v>0</v>
      </c>
      <c r="R6" s="2" t="s">
        <v>1</v>
      </c>
      <c r="S6" s="2" t="s">
        <v>606</v>
      </c>
      <c r="T6" s="2"/>
      <c r="U6" s="2" t="s">
        <v>0</v>
      </c>
      <c r="V6" s="2" t="s">
        <v>0</v>
      </c>
      <c r="W6" s="2" t="s">
        <v>0</v>
      </c>
      <c r="X6" s="2" t="s">
        <v>0</v>
      </c>
      <c r="Y6" s="2" t="s">
        <v>0</v>
      </c>
      <c r="Z6" s="2" t="s">
        <v>0</v>
      </c>
      <c r="AA6" s="2" t="s">
        <v>0</v>
      </c>
      <c r="AB6" s="2" t="s">
        <v>1</v>
      </c>
      <c r="AC6" s="2" t="s">
        <v>1</v>
      </c>
      <c r="AD6" s="2" t="s">
        <v>1</v>
      </c>
      <c r="AE6" s="2" t="s">
        <v>1</v>
      </c>
      <c r="AF6" s="2" t="s">
        <v>1</v>
      </c>
      <c r="AG6" s="2" t="s">
        <v>1</v>
      </c>
      <c r="AH6" s="2" t="s">
        <v>1</v>
      </c>
      <c r="AI6" s="2" t="s">
        <v>1</v>
      </c>
      <c r="AJ6" s="3" t="s">
        <v>608</v>
      </c>
      <c r="AK6" s="2" t="s">
        <v>0</v>
      </c>
      <c r="AL6" s="2" t="s">
        <v>0</v>
      </c>
      <c r="AM6" s="2" t="s">
        <v>0</v>
      </c>
      <c r="AN6" s="2" t="s">
        <v>0</v>
      </c>
      <c r="AO6" s="2" t="s">
        <v>0</v>
      </c>
      <c r="AP6" s="2" t="s">
        <v>0</v>
      </c>
      <c r="AQ6" s="2" t="s">
        <v>0</v>
      </c>
      <c r="AR6" s="2" t="s">
        <v>0</v>
      </c>
      <c r="AS6" s="2" t="s">
        <v>0</v>
      </c>
      <c r="AT6" s="2" t="s">
        <v>0</v>
      </c>
      <c r="AU6" s="2" t="s">
        <v>0</v>
      </c>
      <c r="AV6" s="2" t="s">
        <v>0</v>
      </c>
      <c r="AW6" s="2" t="s">
        <v>0</v>
      </c>
      <c r="AX6" s="2" t="s">
        <v>0</v>
      </c>
      <c r="AY6" s="2" t="s">
        <v>0</v>
      </c>
      <c r="AZ6" s="2" t="s">
        <v>0</v>
      </c>
      <c r="BA6" s="2" t="s">
        <v>0</v>
      </c>
      <c r="BB6" s="2" t="s">
        <v>0</v>
      </c>
      <c r="BC6" s="2" t="s">
        <v>0</v>
      </c>
      <c r="BD6" s="2" t="s">
        <v>0</v>
      </c>
      <c r="BE6" s="2" t="s">
        <v>0</v>
      </c>
      <c r="BF6" s="2" t="s">
        <v>0</v>
      </c>
      <c r="BG6" s="2" t="s">
        <v>0</v>
      </c>
      <c r="BH6" s="2" t="s">
        <v>0</v>
      </c>
      <c r="BI6" s="2" t="s">
        <v>0</v>
      </c>
      <c r="BJ6" s="2" t="s">
        <v>0</v>
      </c>
      <c r="BK6" s="2" t="s">
        <v>0</v>
      </c>
      <c r="BL6" s="2" t="s">
        <v>0</v>
      </c>
      <c r="BM6" s="2" t="s">
        <v>0</v>
      </c>
      <c r="BN6" s="2" t="s">
        <v>0</v>
      </c>
      <c r="BO6" s="2" t="s">
        <v>1</v>
      </c>
      <c r="BP6" s="2" t="s">
        <v>1</v>
      </c>
      <c r="BQ6" s="2" t="s">
        <v>1</v>
      </c>
      <c r="BR6" s="2" t="s">
        <v>1</v>
      </c>
      <c r="BS6" s="2" t="s">
        <v>1</v>
      </c>
      <c r="BT6" s="2" t="s">
        <v>1</v>
      </c>
      <c r="BU6" s="2" t="s">
        <v>1</v>
      </c>
      <c r="BV6" s="2" t="s">
        <v>1</v>
      </c>
      <c r="BW6" s="2" t="s">
        <v>1</v>
      </c>
      <c r="BX6" s="2" t="s">
        <v>1</v>
      </c>
      <c r="BY6" s="2" t="s">
        <v>1</v>
      </c>
      <c r="BZ6" s="2" t="s">
        <v>1</v>
      </c>
      <c r="CA6" s="2" t="s">
        <v>1</v>
      </c>
      <c r="CB6" s="2" t="s">
        <v>1</v>
      </c>
      <c r="CC6" s="2" t="s">
        <v>1</v>
      </c>
      <c r="CD6" s="2" t="s">
        <v>1</v>
      </c>
      <c r="CE6" s="2" t="s">
        <v>1</v>
      </c>
      <c r="CF6" s="2" t="s">
        <v>1</v>
      </c>
      <c r="CG6" s="2" t="s">
        <v>1</v>
      </c>
      <c r="CH6" s="2" t="s">
        <v>1</v>
      </c>
      <c r="CI6" s="2" t="s">
        <v>1</v>
      </c>
      <c r="CJ6" s="2" t="s">
        <v>1</v>
      </c>
      <c r="CK6" s="2" t="s">
        <v>1</v>
      </c>
      <c r="CL6" s="2" t="s">
        <v>1</v>
      </c>
      <c r="CM6" s="2" t="s">
        <v>1</v>
      </c>
      <c r="CN6" s="2" t="s">
        <v>1</v>
      </c>
      <c r="CO6" s="2" t="s">
        <v>1</v>
      </c>
      <c r="CP6" s="2" t="s">
        <v>1</v>
      </c>
      <c r="CQ6" s="2" t="s">
        <v>1</v>
      </c>
      <c r="CR6" s="2" t="s">
        <v>1</v>
      </c>
      <c r="CS6" s="2"/>
      <c r="CT6" s="2"/>
      <c r="CU6" s="2"/>
      <c r="CV6" s="2"/>
      <c r="CW6" s="2"/>
    </row>
    <row r="7" spans="1:101" ht="16.5" x14ac:dyDescent="0.3">
      <c r="A7" s="2"/>
      <c r="B7" s="2"/>
      <c r="C7" s="2"/>
      <c r="D7" s="2"/>
      <c r="E7" s="2"/>
      <c r="F7" s="2" t="s">
        <v>605</v>
      </c>
      <c r="G7" s="2" t="s">
        <v>605</v>
      </c>
      <c r="H7" s="2" t="s">
        <v>605</v>
      </c>
      <c r="I7" s="2" t="s">
        <v>606</v>
      </c>
      <c r="J7" s="2" t="s">
        <v>612</v>
      </c>
      <c r="K7" s="2" t="s">
        <v>612</v>
      </c>
      <c r="L7" s="2" t="s">
        <v>612</v>
      </c>
      <c r="M7" s="2" t="s">
        <v>612</v>
      </c>
      <c r="N7" s="2" t="s">
        <v>612</v>
      </c>
      <c r="O7" s="2" t="s">
        <v>612</v>
      </c>
      <c r="P7" s="2" t="s">
        <v>612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3" t="s">
        <v>608</v>
      </c>
      <c r="AK7" s="2" t="s">
        <v>2</v>
      </c>
      <c r="AL7" s="2" t="s">
        <v>2</v>
      </c>
      <c r="AM7" s="2" t="s">
        <v>2</v>
      </c>
      <c r="AN7" s="2" t="s">
        <v>2</v>
      </c>
      <c r="AO7" s="2" t="s">
        <v>2</v>
      </c>
      <c r="AP7" s="2" t="s">
        <v>2</v>
      </c>
      <c r="AQ7" s="2" t="s">
        <v>2</v>
      </c>
      <c r="AR7" s="2" t="s">
        <v>2</v>
      </c>
      <c r="AS7" s="2" t="s">
        <v>2</v>
      </c>
      <c r="AT7" s="2" t="s">
        <v>2</v>
      </c>
      <c r="AU7" s="2" t="s">
        <v>2</v>
      </c>
      <c r="AV7" s="2" t="s">
        <v>2</v>
      </c>
      <c r="AW7" s="2" t="s">
        <v>2</v>
      </c>
      <c r="AX7" s="2" t="s">
        <v>2</v>
      </c>
      <c r="AY7" s="2" t="s">
        <v>2</v>
      </c>
      <c r="AZ7" s="2" t="s">
        <v>2</v>
      </c>
      <c r="BA7" s="2" t="s">
        <v>2</v>
      </c>
      <c r="BB7" s="2" t="s">
        <v>2</v>
      </c>
      <c r="BC7" s="2" t="s">
        <v>2</v>
      </c>
      <c r="BD7" s="2" t="s">
        <v>2</v>
      </c>
      <c r="BE7" s="2" t="s">
        <v>2</v>
      </c>
      <c r="BF7" s="2" t="s">
        <v>2</v>
      </c>
      <c r="BG7" s="2" t="s">
        <v>2</v>
      </c>
      <c r="BH7" s="2" t="s">
        <v>2</v>
      </c>
      <c r="BI7" s="2" t="s">
        <v>2</v>
      </c>
      <c r="BJ7" s="2" t="s">
        <v>2</v>
      </c>
      <c r="BK7" s="2" t="s">
        <v>2</v>
      </c>
      <c r="BL7" s="2" t="s">
        <v>2</v>
      </c>
      <c r="BM7" s="2" t="s">
        <v>2</v>
      </c>
      <c r="BN7" s="2" t="s">
        <v>2</v>
      </c>
      <c r="BO7" s="2" t="s">
        <v>2</v>
      </c>
      <c r="BP7" s="2" t="s">
        <v>2</v>
      </c>
      <c r="BQ7" s="2" t="s">
        <v>2</v>
      </c>
      <c r="BR7" s="2" t="s">
        <v>2</v>
      </c>
      <c r="BS7" s="2" t="s">
        <v>2</v>
      </c>
      <c r="BT7" s="2" t="s">
        <v>2</v>
      </c>
      <c r="BU7" s="2" t="s">
        <v>2</v>
      </c>
      <c r="BV7" s="2" t="s">
        <v>2</v>
      </c>
      <c r="BW7" s="2" t="s">
        <v>2</v>
      </c>
      <c r="BX7" s="2" t="s">
        <v>2</v>
      </c>
      <c r="BY7" s="2" t="s">
        <v>2</v>
      </c>
      <c r="BZ7" s="2" t="s">
        <v>2</v>
      </c>
      <c r="CA7" s="2" t="s">
        <v>2</v>
      </c>
      <c r="CB7" s="2" t="s">
        <v>2</v>
      </c>
      <c r="CC7" s="2" t="s">
        <v>2</v>
      </c>
      <c r="CD7" s="2" t="s">
        <v>2</v>
      </c>
      <c r="CE7" s="2" t="s">
        <v>2</v>
      </c>
      <c r="CF7" s="2" t="s">
        <v>2</v>
      </c>
      <c r="CG7" s="2" t="s">
        <v>2</v>
      </c>
      <c r="CH7" s="2" t="s">
        <v>2</v>
      </c>
      <c r="CI7" s="2" t="s">
        <v>2</v>
      </c>
      <c r="CJ7" s="2" t="s">
        <v>2</v>
      </c>
      <c r="CK7" s="2" t="s">
        <v>2</v>
      </c>
      <c r="CL7" s="2" t="s">
        <v>2</v>
      </c>
      <c r="CM7" s="2" t="s">
        <v>2</v>
      </c>
      <c r="CN7" s="2" t="s">
        <v>2</v>
      </c>
      <c r="CO7" s="2" t="s">
        <v>2</v>
      </c>
      <c r="CP7" s="2" t="s">
        <v>2</v>
      </c>
      <c r="CQ7" s="2" t="s">
        <v>2</v>
      </c>
      <c r="CR7" s="2" t="s">
        <v>2</v>
      </c>
      <c r="CS7" s="2"/>
      <c r="CT7" s="2"/>
      <c r="CU7" s="2"/>
      <c r="CV7" s="2"/>
      <c r="CW7" s="2"/>
    </row>
    <row r="8" spans="1:101" ht="16.5" x14ac:dyDescent="0.3">
      <c r="A8" s="2"/>
      <c r="B8" s="2"/>
      <c r="C8" s="2"/>
      <c r="D8" s="2"/>
      <c r="E8" s="2"/>
      <c r="F8" s="2" t="s">
        <v>612</v>
      </c>
      <c r="G8" s="2" t="s">
        <v>612</v>
      </c>
      <c r="H8" s="2" t="s">
        <v>612</v>
      </c>
      <c r="I8" s="2"/>
      <c r="J8" s="2" t="s">
        <v>19</v>
      </c>
      <c r="K8" s="2"/>
      <c r="L8" s="2" t="s">
        <v>21</v>
      </c>
      <c r="M8" s="2" t="s">
        <v>602</v>
      </c>
      <c r="N8" s="2"/>
      <c r="O8" s="2"/>
      <c r="P8" s="2"/>
      <c r="Q8" s="2"/>
      <c r="R8" s="2"/>
      <c r="S8" s="2"/>
      <c r="T8" s="2"/>
      <c r="U8" s="2" t="s">
        <v>19</v>
      </c>
      <c r="V8" s="2"/>
      <c r="W8" s="2" t="s">
        <v>21</v>
      </c>
      <c r="X8" s="2" t="s">
        <v>602</v>
      </c>
      <c r="Y8" s="2"/>
      <c r="Z8" s="2"/>
      <c r="AA8" s="2"/>
      <c r="AB8" s="2" t="s">
        <v>19</v>
      </c>
      <c r="AC8" s="2"/>
      <c r="AD8" s="2" t="s">
        <v>21</v>
      </c>
      <c r="AE8" s="2" t="s">
        <v>602</v>
      </c>
      <c r="AF8" s="2"/>
      <c r="AG8" s="2"/>
      <c r="AH8" s="2"/>
      <c r="AI8" s="2"/>
      <c r="AJ8" s="3" t="s">
        <v>608</v>
      </c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</row>
    <row r="9" spans="1:101" ht="16.5" x14ac:dyDescent="0.3">
      <c r="A9" s="2"/>
      <c r="B9" s="2"/>
      <c r="C9" s="2"/>
      <c r="D9" s="2"/>
      <c r="E9" s="2" t="s">
        <v>4</v>
      </c>
      <c r="F9" s="2"/>
      <c r="G9" s="2"/>
      <c r="H9" s="2"/>
      <c r="I9" s="2"/>
      <c r="J9" s="7" t="s">
        <v>1010</v>
      </c>
      <c r="K9" s="2"/>
      <c r="L9" s="2" t="s">
        <v>601</v>
      </c>
      <c r="M9" s="2" t="s">
        <v>603</v>
      </c>
      <c r="N9" s="2" t="s">
        <v>10</v>
      </c>
      <c r="O9" s="2"/>
      <c r="P9" s="2" t="s">
        <v>602</v>
      </c>
      <c r="Q9" s="2" t="s">
        <v>2</v>
      </c>
      <c r="R9" s="2" t="s">
        <v>2</v>
      </c>
      <c r="S9" s="2" t="s">
        <v>2</v>
      </c>
      <c r="T9" s="2"/>
      <c r="U9" s="7" t="s">
        <v>598</v>
      </c>
      <c r="V9" s="2"/>
      <c r="W9" s="2" t="s">
        <v>601</v>
      </c>
      <c r="X9" s="2" t="s">
        <v>603</v>
      </c>
      <c r="Y9" s="2" t="s">
        <v>10</v>
      </c>
      <c r="Z9" s="2"/>
      <c r="AA9" s="2" t="s">
        <v>602</v>
      </c>
      <c r="AB9" s="7" t="s">
        <v>598</v>
      </c>
      <c r="AC9" s="2"/>
      <c r="AD9" s="2" t="s">
        <v>601</v>
      </c>
      <c r="AE9" s="2" t="s">
        <v>603</v>
      </c>
      <c r="AF9" s="2" t="s">
        <v>10</v>
      </c>
      <c r="AG9" s="2"/>
      <c r="AH9" s="2" t="s">
        <v>602</v>
      </c>
      <c r="AI9" s="2"/>
      <c r="AJ9" s="3" t="s">
        <v>608</v>
      </c>
      <c r="AK9" s="2"/>
      <c r="AL9" s="2"/>
      <c r="AM9" s="7" t="s">
        <v>5</v>
      </c>
      <c r="AN9" s="7" t="s">
        <v>6</v>
      </c>
      <c r="AO9" s="2"/>
      <c r="AP9" s="2" t="s">
        <v>7</v>
      </c>
      <c r="AQ9" s="2"/>
      <c r="AR9" s="2"/>
      <c r="AS9" s="2"/>
      <c r="AT9" s="2" t="s">
        <v>17</v>
      </c>
      <c r="AU9" s="7" t="s">
        <v>8</v>
      </c>
      <c r="AV9" s="7" t="s">
        <v>9</v>
      </c>
      <c r="AW9" s="2"/>
      <c r="AX9" s="7" t="s">
        <v>10</v>
      </c>
      <c r="AY9" s="7" t="s">
        <v>592</v>
      </c>
      <c r="AZ9" s="7" t="s">
        <v>12</v>
      </c>
      <c r="BA9" s="7" t="s">
        <v>13</v>
      </c>
      <c r="BB9" s="7" t="s">
        <v>14</v>
      </c>
      <c r="BC9" s="2"/>
      <c r="BD9" s="2"/>
      <c r="BE9" s="2"/>
      <c r="BF9" s="2"/>
      <c r="BG9" s="2" t="s">
        <v>7</v>
      </c>
      <c r="BH9" s="2" t="s">
        <v>7</v>
      </c>
      <c r="BI9" s="2"/>
      <c r="BJ9" s="2"/>
      <c r="BK9" s="2" t="s">
        <v>585</v>
      </c>
      <c r="BL9" s="2" t="s">
        <v>587</v>
      </c>
      <c r="BM9" s="2" t="s">
        <v>589</v>
      </c>
      <c r="BN9" s="2"/>
      <c r="BO9" s="2"/>
      <c r="BP9" s="2" t="s">
        <v>15</v>
      </c>
      <c r="BQ9" s="7" t="s">
        <v>5</v>
      </c>
      <c r="BR9" s="7" t="s">
        <v>6</v>
      </c>
      <c r="BS9" s="2"/>
      <c r="BT9" s="2" t="s">
        <v>16</v>
      </c>
      <c r="BU9" s="2"/>
      <c r="BV9" s="2"/>
      <c r="BW9" s="2"/>
      <c r="BX9" s="2" t="s">
        <v>17</v>
      </c>
      <c r="BY9" s="7" t="s">
        <v>8</v>
      </c>
      <c r="BZ9" s="7" t="s">
        <v>9</v>
      </c>
      <c r="CA9" s="2"/>
      <c r="CB9" s="7" t="s">
        <v>10</v>
      </c>
      <c r="CC9" s="7" t="s">
        <v>11</v>
      </c>
      <c r="CD9" s="7" t="s">
        <v>12</v>
      </c>
      <c r="CE9" s="7" t="s">
        <v>13</v>
      </c>
      <c r="CF9" s="7" t="s">
        <v>14</v>
      </c>
      <c r="CG9" s="2"/>
      <c r="CH9" s="2"/>
      <c r="CI9" s="2"/>
      <c r="CJ9" s="2"/>
      <c r="CK9" s="2" t="s">
        <v>7</v>
      </c>
      <c r="CL9" s="2" t="s">
        <v>7</v>
      </c>
      <c r="CM9" s="2"/>
      <c r="CN9" s="2"/>
      <c r="CO9" s="2" t="s">
        <v>585</v>
      </c>
      <c r="CP9" s="2" t="s">
        <v>587</v>
      </c>
      <c r="CQ9" s="2" t="s">
        <v>589</v>
      </c>
      <c r="CR9" s="2"/>
      <c r="CS9" s="2"/>
      <c r="CT9" s="2"/>
      <c r="CU9" s="2"/>
      <c r="CV9" s="7"/>
      <c r="CW9" s="2"/>
    </row>
    <row r="10" spans="1:101" ht="16.5" x14ac:dyDescent="0.3">
      <c r="A10" s="2"/>
      <c r="B10" s="2"/>
      <c r="C10" s="2"/>
      <c r="D10" s="2"/>
      <c r="E10" s="2" t="s">
        <v>18</v>
      </c>
      <c r="F10" s="2" t="s">
        <v>605</v>
      </c>
      <c r="G10" s="2" t="s">
        <v>605</v>
      </c>
      <c r="H10" s="2" t="s">
        <v>605</v>
      </c>
      <c r="I10" s="2" t="s">
        <v>605</v>
      </c>
      <c r="J10" s="2" t="s">
        <v>1011</v>
      </c>
      <c r="K10" s="2" t="s">
        <v>600</v>
      </c>
      <c r="L10" s="2" t="s">
        <v>584</v>
      </c>
      <c r="M10" s="2" t="s">
        <v>2</v>
      </c>
      <c r="N10" s="2" t="s">
        <v>27</v>
      </c>
      <c r="O10" s="2" t="s">
        <v>610</v>
      </c>
      <c r="P10" s="2" t="s">
        <v>604</v>
      </c>
      <c r="Q10" s="2" t="s">
        <v>605</v>
      </c>
      <c r="R10" s="2" t="s">
        <v>605</v>
      </c>
      <c r="S10" s="2" t="s">
        <v>605</v>
      </c>
      <c r="T10" s="2"/>
      <c r="U10" s="2" t="s">
        <v>599</v>
      </c>
      <c r="V10" s="2" t="s">
        <v>600</v>
      </c>
      <c r="W10" s="2" t="s">
        <v>584</v>
      </c>
      <c r="X10" s="2" t="s">
        <v>2</v>
      </c>
      <c r="Y10" s="2" t="s">
        <v>27</v>
      </c>
      <c r="Z10" s="2" t="s">
        <v>610</v>
      </c>
      <c r="AA10" s="2" t="s">
        <v>604</v>
      </c>
      <c r="AB10" s="2" t="s">
        <v>599</v>
      </c>
      <c r="AC10" s="2" t="s">
        <v>600</v>
      </c>
      <c r="AD10" s="2" t="s">
        <v>584</v>
      </c>
      <c r="AE10" s="2" t="s">
        <v>2</v>
      </c>
      <c r="AF10" s="2" t="s">
        <v>27</v>
      </c>
      <c r="AG10" s="2" t="s">
        <v>610</v>
      </c>
      <c r="AH10" s="2" t="s">
        <v>604</v>
      </c>
      <c r="AI10" s="2" t="s">
        <v>605</v>
      </c>
      <c r="AJ10" s="3" t="s">
        <v>608</v>
      </c>
      <c r="AK10" s="2" t="s">
        <v>19</v>
      </c>
      <c r="AL10" s="2" t="s">
        <v>15</v>
      </c>
      <c r="AM10" s="7" t="s">
        <v>20</v>
      </c>
      <c r="AN10" s="7" t="s">
        <v>3</v>
      </c>
      <c r="AO10" s="2" t="s">
        <v>21</v>
      </c>
      <c r="AP10" s="2" t="s">
        <v>21</v>
      </c>
      <c r="AQ10" s="2" t="s">
        <v>22</v>
      </c>
      <c r="AR10" s="2" t="s">
        <v>23</v>
      </c>
      <c r="AS10" s="2" t="s">
        <v>17</v>
      </c>
      <c r="AT10" s="2" t="s">
        <v>36</v>
      </c>
      <c r="AU10" s="7" t="s">
        <v>24</v>
      </c>
      <c r="AV10" s="2" t="s">
        <v>25</v>
      </c>
      <c r="AW10" s="2" t="s">
        <v>26</v>
      </c>
      <c r="AX10" s="7" t="s">
        <v>27</v>
      </c>
      <c r="AY10" s="2" t="s">
        <v>11</v>
      </c>
      <c r="AZ10" s="2" t="s">
        <v>25</v>
      </c>
      <c r="BA10" s="2" t="s">
        <v>28</v>
      </c>
      <c r="BB10" s="2" t="s">
        <v>29</v>
      </c>
      <c r="BC10" s="2" t="s">
        <v>611</v>
      </c>
      <c r="BD10" s="2" t="s">
        <v>31</v>
      </c>
      <c r="BE10" s="2" t="s">
        <v>29</v>
      </c>
      <c r="BF10" s="2" t="s">
        <v>32</v>
      </c>
      <c r="BG10" s="2" t="s">
        <v>14</v>
      </c>
      <c r="BH10" s="2" t="s">
        <v>33</v>
      </c>
      <c r="BI10" s="2" t="s">
        <v>34</v>
      </c>
      <c r="BJ10" s="2" t="s">
        <v>584</v>
      </c>
      <c r="BK10" s="2" t="s">
        <v>586</v>
      </c>
      <c r="BL10" s="2" t="s">
        <v>588</v>
      </c>
      <c r="BM10" s="2" t="s">
        <v>590</v>
      </c>
      <c r="BN10" s="2" t="s">
        <v>591</v>
      </c>
      <c r="BO10" s="2" t="s">
        <v>19</v>
      </c>
      <c r="BP10" s="2" t="s">
        <v>35</v>
      </c>
      <c r="BQ10" s="7" t="s">
        <v>20</v>
      </c>
      <c r="BR10" s="7" t="s">
        <v>3</v>
      </c>
      <c r="BS10" s="2" t="s">
        <v>21</v>
      </c>
      <c r="BT10" s="2" t="s">
        <v>21</v>
      </c>
      <c r="BU10" s="2" t="s">
        <v>22</v>
      </c>
      <c r="BV10" s="2" t="s">
        <v>23</v>
      </c>
      <c r="BW10" s="2" t="s">
        <v>17</v>
      </c>
      <c r="BX10" s="2" t="s">
        <v>36</v>
      </c>
      <c r="BY10" s="7" t="s">
        <v>24</v>
      </c>
      <c r="BZ10" s="2" t="s">
        <v>25</v>
      </c>
      <c r="CA10" s="2" t="s">
        <v>26</v>
      </c>
      <c r="CB10" s="7" t="s">
        <v>27</v>
      </c>
      <c r="CC10" s="2" t="s">
        <v>592</v>
      </c>
      <c r="CD10" s="2" t="s">
        <v>25</v>
      </c>
      <c r="CE10" s="2" t="s">
        <v>28</v>
      </c>
      <c r="CF10" s="2" t="s">
        <v>29</v>
      </c>
      <c r="CG10" s="2" t="s">
        <v>30</v>
      </c>
      <c r="CH10" s="2" t="s">
        <v>31</v>
      </c>
      <c r="CI10" s="2" t="s">
        <v>29</v>
      </c>
      <c r="CJ10" s="2" t="s">
        <v>32</v>
      </c>
      <c r="CK10" s="2" t="s">
        <v>14</v>
      </c>
      <c r="CL10" s="2" t="s">
        <v>33</v>
      </c>
      <c r="CM10" s="2" t="s">
        <v>34</v>
      </c>
      <c r="CN10" s="2" t="s">
        <v>584</v>
      </c>
      <c r="CO10" s="2" t="s">
        <v>586</v>
      </c>
      <c r="CP10" s="2" t="s">
        <v>588</v>
      </c>
      <c r="CQ10" s="2" t="s">
        <v>590</v>
      </c>
      <c r="CR10" s="2" t="s">
        <v>591</v>
      </c>
      <c r="CS10" s="2"/>
      <c r="CT10" s="2"/>
      <c r="CU10" s="2"/>
      <c r="CV10" s="2"/>
      <c r="CW10" s="2"/>
    </row>
    <row r="11" spans="1:101" ht="16.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3" t="s">
        <v>608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</row>
    <row r="12" spans="1:101" ht="16.5" x14ac:dyDescent="0.3">
      <c r="A12" s="1"/>
      <c r="B12" s="8"/>
      <c r="C12" s="8" t="s">
        <v>37</v>
      </c>
      <c r="D12" s="8"/>
      <c r="E12" s="9">
        <f>SUM(E22:E560)</f>
        <v>833635.4800000001</v>
      </c>
      <c r="F12" s="9">
        <f>SUM(U12:AA12)</f>
        <v>10294.814760213989</v>
      </c>
      <c r="G12" s="9">
        <f>F12+H12</f>
        <v>10424.232957248336</v>
      </c>
      <c r="H12" s="9">
        <f>AI12-F12</f>
        <v>129.41819703434703</v>
      </c>
      <c r="I12" s="10">
        <f>IF(F12=0,0,H12/F12)</f>
        <v>1.2571202109872342E-2</v>
      </c>
      <c r="J12" s="9">
        <f t="shared" ref="J12:P12" si="1">AB12-U12</f>
        <v>90.39281836349619</v>
      </c>
      <c r="K12" s="9">
        <f t="shared" si="1"/>
        <v>15.590783156206385</v>
      </c>
      <c r="L12" s="9">
        <f t="shared" si="1"/>
        <v>0.18484218066146241</v>
      </c>
      <c r="M12" s="9">
        <f t="shared" si="1"/>
        <v>-1.6577612801804662</v>
      </c>
      <c r="N12" s="9">
        <f t="shared" si="1"/>
        <v>15.62757910805999</v>
      </c>
      <c r="O12" s="9">
        <f t="shared" si="1"/>
        <v>2.9654249960666021</v>
      </c>
      <c r="P12" s="9">
        <f t="shared" si="1"/>
        <v>6.3145105100372803</v>
      </c>
      <c r="Q12" s="9">
        <f>E12*F12</f>
        <v>8582122844.1420746</v>
      </c>
      <c r="R12" s="9">
        <f>E12*G12</f>
        <v>8690010444.9475365</v>
      </c>
      <c r="S12" s="9">
        <f>R12-Q12</f>
        <v>107887600.80546188</v>
      </c>
      <c r="T12" s="9"/>
      <c r="U12" s="9">
        <f t="shared" ref="U12:AA12" si="2">SUMIF($AK$4:$BN$4,U$4,$AK12:$BN12)/$E12</f>
        <v>5988.8620054189623</v>
      </c>
      <c r="V12" s="9">
        <f t="shared" si="2"/>
        <v>594.23176302428965</v>
      </c>
      <c r="W12" s="9">
        <f t="shared" si="2"/>
        <v>1062.232866132329</v>
      </c>
      <c r="X12" s="9">
        <f t="shared" si="2"/>
        <v>766.60655148567264</v>
      </c>
      <c r="Y12" s="9">
        <f t="shared" si="2"/>
        <v>1243.2232372715603</v>
      </c>
      <c r="Z12" s="9">
        <f t="shared" si="2"/>
        <v>112.08818720143721</v>
      </c>
      <c r="AA12" s="9">
        <f t="shared" si="2"/>
        <v>527.57014967973782</v>
      </c>
      <c r="AB12" s="9">
        <f t="shared" ref="AB12:AH12" si="3">SUMIF($BO$4:$CR$4,AB$4,$BO12:$CR12)/$E12</f>
        <v>6079.2548237824585</v>
      </c>
      <c r="AC12" s="9">
        <f t="shared" si="3"/>
        <v>609.82254618049603</v>
      </c>
      <c r="AD12" s="9">
        <f t="shared" si="3"/>
        <v>1062.4177083129905</v>
      </c>
      <c r="AE12" s="9">
        <f t="shared" si="3"/>
        <v>764.94879020549217</v>
      </c>
      <c r="AF12" s="9">
        <f t="shared" si="3"/>
        <v>1258.8508163796203</v>
      </c>
      <c r="AG12" s="9">
        <f t="shared" si="3"/>
        <v>115.05361219750381</v>
      </c>
      <c r="AH12" s="9">
        <f t="shared" si="3"/>
        <v>533.8846601897751</v>
      </c>
      <c r="AI12" s="9">
        <f>SUM(AB12:AH12)</f>
        <v>10424.232957248336</v>
      </c>
      <c r="AJ12" s="3" t="s">
        <v>608</v>
      </c>
      <c r="AK12" s="9">
        <f t="shared" ref="AK12:CR12" si="4">SUM(AK22:AK560)</f>
        <v>5023644035</v>
      </c>
      <c r="AL12" s="9">
        <f t="shared" si="4"/>
        <v>0</v>
      </c>
      <c r="AM12" s="9">
        <f t="shared" si="4"/>
        <v>11539769</v>
      </c>
      <c r="AN12" s="9">
        <f t="shared" si="4"/>
        <v>26686002.399999995</v>
      </c>
      <c r="AO12" s="9">
        <f t="shared" si="4"/>
        <v>885258338</v>
      </c>
      <c r="AP12" s="9">
        <f t="shared" si="4"/>
        <v>256667.22999999989</v>
      </c>
      <c r="AQ12" s="9">
        <f t="shared" si="4"/>
        <v>87240788</v>
      </c>
      <c r="AR12" s="9">
        <f t="shared" si="4"/>
        <v>93727659.478903517</v>
      </c>
      <c r="AS12" s="9">
        <f t="shared" si="4"/>
        <v>493047681</v>
      </c>
      <c r="AT12" s="9">
        <f t="shared" ref="AT12" si="5">SUM(AT22:AT560)</f>
        <v>2325000</v>
      </c>
      <c r="AU12" s="9">
        <f t="shared" si="4"/>
        <v>75068038</v>
      </c>
      <c r="AV12" s="9">
        <f t="shared" si="4"/>
        <v>0</v>
      </c>
      <c r="AW12" s="9">
        <f t="shared" si="4"/>
        <v>93440689.73999998</v>
      </c>
      <c r="AX12" s="9">
        <f t="shared" si="4"/>
        <v>1036395000.1500311</v>
      </c>
      <c r="AY12" s="9">
        <f t="shared" si="4"/>
        <v>53131204.066454396</v>
      </c>
      <c r="AZ12" s="9">
        <f t="shared" si="4"/>
        <v>-31116182.458799969</v>
      </c>
      <c r="BA12" s="9">
        <f t="shared" si="4"/>
        <v>198941599</v>
      </c>
      <c r="BB12" s="9">
        <f t="shared" si="4"/>
        <v>61233276</v>
      </c>
      <c r="BC12" s="9">
        <f t="shared" si="4"/>
        <v>55166308.049999997</v>
      </c>
      <c r="BD12" s="9">
        <f t="shared" si="4"/>
        <v>29893521.93</v>
      </c>
      <c r="BE12" s="9">
        <f t="shared" si="4"/>
        <v>24863878.109999999</v>
      </c>
      <c r="BF12" s="9">
        <f t="shared" si="4"/>
        <v>16004126</v>
      </c>
      <c r="BG12" s="9">
        <f t="shared" si="4"/>
        <v>8062</v>
      </c>
      <c r="BH12" s="9">
        <f t="shared" si="4"/>
        <v>-305</v>
      </c>
      <c r="BI12" s="9">
        <f t="shared" si="4"/>
        <v>40550008</v>
      </c>
      <c r="BJ12" s="9">
        <f t="shared" si="4"/>
        <v>0</v>
      </c>
      <c r="BK12" s="9">
        <f t="shared" si="4"/>
        <v>15393000.000000019</v>
      </c>
      <c r="BL12" s="9">
        <f t="shared" si="4"/>
        <v>190925832.19548571</v>
      </c>
      <c r="BM12" s="9">
        <f t="shared" si="4"/>
        <v>94748848.259999946</v>
      </c>
      <c r="BN12" s="9">
        <f t="shared" si="4"/>
        <v>3749999.9899999984</v>
      </c>
      <c r="BO12" s="9">
        <f t="shared" si="4"/>
        <v>5098998695.5250063</v>
      </c>
      <c r="BP12" s="9">
        <f t="shared" si="4"/>
        <v>0</v>
      </c>
      <c r="BQ12" s="9">
        <f t="shared" si="4"/>
        <v>11539769</v>
      </c>
      <c r="BR12" s="9">
        <f t="shared" si="4"/>
        <v>26686002.399999995</v>
      </c>
      <c r="BS12" s="9">
        <f t="shared" si="4"/>
        <v>885411961</v>
      </c>
      <c r="BT12" s="9">
        <f t="shared" si="4"/>
        <v>257135.22999999989</v>
      </c>
      <c r="BU12" s="9">
        <f t="shared" si="4"/>
        <v>87240788</v>
      </c>
      <c r="BV12" s="9">
        <f t="shared" si="4"/>
        <v>93719151.858374864</v>
      </c>
      <c r="BW12" s="9">
        <f t="shared" si="4"/>
        <v>501044711</v>
      </c>
      <c r="BX12" s="9">
        <f t="shared" ref="BX12" si="6">SUM(BX22:BX560)</f>
        <v>7325000</v>
      </c>
      <c r="BY12" s="9">
        <f t="shared" si="4"/>
        <v>72234743</v>
      </c>
      <c r="BZ12" s="9">
        <f t="shared" si="4"/>
        <v>0</v>
      </c>
      <c r="CA12" s="9">
        <f t="shared" si="4"/>
        <v>95912773.229999959</v>
      </c>
      <c r="CB12" s="9">
        <f t="shared" si="4"/>
        <v>1049422704.5610167</v>
      </c>
      <c r="CC12" s="9">
        <f t="shared" si="4"/>
        <v>53131204.066454396</v>
      </c>
      <c r="CD12" s="9">
        <f t="shared" si="4"/>
        <v>-31116182.458799969</v>
      </c>
      <c r="CE12" s="9">
        <f t="shared" si="4"/>
        <v>198941599</v>
      </c>
      <c r="CF12" s="9">
        <f t="shared" si="4"/>
        <v>62147531</v>
      </c>
      <c r="CG12" s="9">
        <f t="shared" si="4"/>
        <v>55166308.049999997</v>
      </c>
      <c r="CH12" s="9">
        <f t="shared" si="4"/>
        <v>29893521.93</v>
      </c>
      <c r="CI12" s="9">
        <f t="shared" si="4"/>
        <v>25169830.109999999</v>
      </c>
      <c r="CJ12" s="9">
        <f t="shared" si="4"/>
        <v>16243082</v>
      </c>
      <c r="CK12" s="9">
        <f t="shared" si="4"/>
        <v>8757</v>
      </c>
      <c r="CL12" s="9">
        <f t="shared" si="4"/>
        <v>-329</v>
      </c>
      <c r="CM12" s="9">
        <f t="shared" si="4"/>
        <v>40550008</v>
      </c>
      <c r="CN12" s="9">
        <f t="shared" si="4"/>
        <v>0</v>
      </c>
      <c r="CO12" s="9">
        <f t="shared" si="4"/>
        <v>20657000.000000037</v>
      </c>
      <c r="CP12" s="9">
        <f t="shared" si="4"/>
        <v>190925832.19548571</v>
      </c>
      <c r="CQ12" s="9">
        <f t="shared" si="4"/>
        <v>94748848.259999946</v>
      </c>
      <c r="CR12" s="9">
        <f t="shared" si="4"/>
        <v>3749999.9899999984</v>
      </c>
      <c r="CS12" s="9"/>
      <c r="CT12" s="9"/>
      <c r="CU12" s="9"/>
      <c r="CV12" s="9"/>
      <c r="CW12" s="9"/>
    </row>
    <row r="13" spans="1:101" ht="16.5" x14ac:dyDescent="0.3">
      <c r="A13" s="8"/>
      <c r="B13" s="8"/>
      <c r="C13" s="8"/>
      <c r="D13" s="8"/>
      <c r="E13" s="9"/>
      <c r="F13" s="9"/>
      <c r="G13" s="9"/>
      <c r="H13" s="10"/>
      <c r="I13" s="10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3" t="s">
        <v>608</v>
      </c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</row>
    <row r="14" spans="1:101" ht="16.5" x14ac:dyDescent="0.3">
      <c r="A14" s="8"/>
      <c r="B14" s="8"/>
      <c r="C14" s="8" t="s">
        <v>38</v>
      </c>
      <c r="D14" s="8">
        <v>1</v>
      </c>
      <c r="E14" s="9">
        <f t="shared" ref="E14:E20" si="7">SUMIF($D$22:$D$560,$D14,E$22:E$560)</f>
        <v>72535</v>
      </c>
      <c r="F14" s="9">
        <f t="shared" ref="F14:F20" si="8">SUM(U14:AA14)</f>
        <v>13045.815863816604</v>
      </c>
      <c r="G14" s="9">
        <f t="shared" ref="G14:G20" si="9">F14+H14</f>
        <v>13124.471622622574</v>
      </c>
      <c r="H14" s="9">
        <f t="shared" ref="H14:H20" si="10">AI14-F14</f>
        <v>78.655758805969526</v>
      </c>
      <c r="I14" s="10">
        <f t="shared" ref="I14:I77" si="11">IF(F14=0,0,H14/F14)</f>
        <v>6.0291943123408822E-3</v>
      </c>
      <c r="J14" s="9">
        <f t="shared" ref="J14:P20" si="12">AB14-U14</f>
        <v>89.189095884744347</v>
      </c>
      <c r="K14" s="9">
        <f t="shared" si="12"/>
        <v>27.56807058661343</v>
      </c>
      <c r="L14" s="9">
        <f t="shared" si="12"/>
        <v>0</v>
      </c>
      <c r="M14" s="9">
        <f t="shared" si="12"/>
        <v>1.6984903839443177E-2</v>
      </c>
      <c r="N14" s="9">
        <f t="shared" si="12"/>
        <v>26.079195253993703</v>
      </c>
      <c r="O14" s="9">
        <f t="shared" si="12"/>
        <v>-69.853280623147384</v>
      </c>
      <c r="P14" s="9">
        <f t="shared" si="12"/>
        <v>5.6556927999254185</v>
      </c>
      <c r="Q14" s="9">
        <f t="shared" ref="Q14:Q20" si="13">E14*F14</f>
        <v>946278253.68193734</v>
      </c>
      <c r="R14" s="9">
        <f t="shared" ref="R14:R20" si="14">E14*G14</f>
        <v>951983549.14692843</v>
      </c>
      <c r="S14" s="9">
        <f t="shared" ref="S14:S20" si="15">R14-Q14</f>
        <v>5705295.4649910927</v>
      </c>
      <c r="T14" s="9"/>
      <c r="U14" s="9">
        <f t="shared" ref="U14:AA20" si="16">SUMIF($AK$4:$BN$4,U$4,$AK14:$BN14)/$E14</f>
        <v>5966.9622990280559</v>
      </c>
      <c r="V14" s="9">
        <f t="shared" si="16"/>
        <v>1699.6776866340388</v>
      </c>
      <c r="W14" s="9">
        <f t="shared" si="16"/>
        <v>1503.8410560419109</v>
      </c>
      <c r="X14" s="9">
        <f t="shared" si="16"/>
        <v>989.64021506858762</v>
      </c>
      <c r="Y14" s="9">
        <f t="shared" si="16"/>
        <v>1544.9109998681042</v>
      </c>
      <c r="Z14" s="9">
        <f t="shared" si="16"/>
        <v>522.56104777004202</v>
      </c>
      <c r="AA14" s="9">
        <f t="shared" si="16"/>
        <v>818.22255940586422</v>
      </c>
      <c r="AB14" s="9">
        <f t="shared" ref="AB14:AH20" si="17">SUMIF($BO$4:$CR$4,AB$4,$BO14:$CR14)/$E14</f>
        <v>6056.1513949128002</v>
      </c>
      <c r="AC14" s="9">
        <f t="shared" si="17"/>
        <v>1727.2457572206522</v>
      </c>
      <c r="AD14" s="9">
        <f t="shared" si="17"/>
        <v>1503.8410560419109</v>
      </c>
      <c r="AE14" s="9">
        <f t="shared" si="17"/>
        <v>989.65719997242707</v>
      </c>
      <c r="AF14" s="9">
        <f t="shared" si="17"/>
        <v>1570.9901951220979</v>
      </c>
      <c r="AG14" s="9">
        <f t="shared" si="17"/>
        <v>452.70776714689464</v>
      </c>
      <c r="AH14" s="9">
        <f t="shared" si="17"/>
        <v>823.87825220578964</v>
      </c>
      <c r="AI14" s="9">
        <f t="shared" ref="AI14:AI20" si="18">SUM(AB14:AH14)</f>
        <v>13124.471622622574</v>
      </c>
      <c r="AJ14" s="3" t="s">
        <v>608</v>
      </c>
      <c r="AK14" s="9">
        <f t="shared" ref="AK14:BA20" si="19">SUMIF($D$22:$D$560,$D14,AK$22:AK$560)</f>
        <v>431288738</v>
      </c>
      <c r="AL14" s="9">
        <f t="shared" si="19"/>
        <v>0</v>
      </c>
      <c r="AM14" s="9">
        <f t="shared" si="19"/>
        <v>990710</v>
      </c>
      <c r="AN14" s="9">
        <f t="shared" si="19"/>
        <v>2476773.5999999996</v>
      </c>
      <c r="AO14" s="9">
        <f t="shared" si="19"/>
        <v>110672014</v>
      </c>
      <c r="AP14" s="9">
        <f t="shared" si="19"/>
        <v>-1590903</v>
      </c>
      <c r="AQ14" s="9">
        <f t="shared" si="19"/>
        <v>0</v>
      </c>
      <c r="AR14" s="9">
        <f t="shared" si="19"/>
        <v>3797718</v>
      </c>
      <c r="AS14" s="9">
        <f t="shared" si="19"/>
        <v>123286121</v>
      </c>
      <c r="AT14" s="9">
        <f t="shared" si="19"/>
        <v>0</v>
      </c>
      <c r="AU14" s="9">
        <f t="shared" si="19"/>
        <v>20323491</v>
      </c>
      <c r="AV14" s="9">
        <f t="shared" si="19"/>
        <v>0</v>
      </c>
      <c r="AW14" s="9">
        <f t="shared" si="19"/>
        <v>37903965.599999994</v>
      </c>
      <c r="AX14" s="9">
        <f t="shared" si="19"/>
        <v>112060119.37543294</v>
      </c>
      <c r="AY14" s="9">
        <f t="shared" si="19"/>
        <v>3915614.5662697228</v>
      </c>
      <c r="AZ14" s="9">
        <f t="shared" si="19"/>
        <v>1524872.3599999999</v>
      </c>
      <c r="BA14" s="9">
        <f t="shared" si="19"/>
        <v>17606218</v>
      </c>
      <c r="BB14" s="9">
        <f t="shared" ref="BB14:BQ20" si="20">SUMIF($D$22:$D$560,$D14,BB$22:BB$560)</f>
        <v>19948</v>
      </c>
      <c r="BC14" s="9">
        <f t="shared" si="20"/>
        <v>0</v>
      </c>
      <c r="BD14" s="9">
        <f t="shared" si="20"/>
        <v>16771522</v>
      </c>
      <c r="BE14" s="9">
        <f t="shared" si="20"/>
        <v>0</v>
      </c>
      <c r="BF14" s="9">
        <f t="shared" si="20"/>
        <v>0</v>
      </c>
      <c r="BG14" s="9">
        <f t="shared" si="20"/>
        <v>102453</v>
      </c>
      <c r="BH14" s="9">
        <f t="shared" si="20"/>
        <v>-39807</v>
      </c>
      <c r="BI14" s="9">
        <f t="shared" si="20"/>
        <v>12211300</v>
      </c>
      <c r="BJ14" s="9">
        <f t="shared" si="20"/>
        <v>0</v>
      </c>
      <c r="BK14" s="9">
        <f t="shared" si="20"/>
        <v>1199612.0402346407</v>
      </c>
      <c r="BL14" s="9">
        <f t="shared" si="20"/>
        <v>45363367</v>
      </c>
      <c r="BM14" s="9">
        <f t="shared" si="20"/>
        <v>6394406.1400000006</v>
      </c>
      <c r="BN14" s="9">
        <f t="shared" si="20"/>
        <v>0</v>
      </c>
      <c r="BO14" s="9">
        <f t="shared" si="20"/>
        <v>437758069.06999993</v>
      </c>
      <c r="BP14" s="9">
        <f t="shared" si="20"/>
        <v>0</v>
      </c>
      <c r="BQ14" s="9">
        <f t="shared" si="20"/>
        <v>990710</v>
      </c>
      <c r="BR14" s="9">
        <f t="shared" ref="BR14:CH20" si="21">SUMIF($D$22:$D$560,$D14,BR$22:BR$560)</f>
        <v>2476773.5999999996</v>
      </c>
      <c r="BS14" s="9">
        <f t="shared" si="21"/>
        <v>110672014</v>
      </c>
      <c r="BT14" s="9">
        <f t="shared" si="21"/>
        <v>-1590903</v>
      </c>
      <c r="BU14" s="9">
        <f t="shared" si="21"/>
        <v>0</v>
      </c>
      <c r="BV14" s="9">
        <f t="shared" si="21"/>
        <v>3797718</v>
      </c>
      <c r="BW14" s="9">
        <f t="shared" si="21"/>
        <v>125285771</v>
      </c>
      <c r="BX14" s="9">
        <f t="shared" si="21"/>
        <v>0</v>
      </c>
      <c r="BY14" s="9">
        <f t="shared" si="21"/>
        <v>20323491</v>
      </c>
      <c r="BZ14" s="9">
        <f t="shared" si="21"/>
        <v>0</v>
      </c>
      <c r="CA14" s="9">
        <f t="shared" si="21"/>
        <v>32837157.890000001</v>
      </c>
      <c r="CB14" s="9">
        <f t="shared" si="21"/>
        <v>113951773.80318137</v>
      </c>
      <c r="CC14" s="9">
        <f t="shared" si="21"/>
        <v>3915614.5662697228</v>
      </c>
      <c r="CD14" s="9">
        <f t="shared" si="21"/>
        <v>1524872.3599999999</v>
      </c>
      <c r="CE14" s="9">
        <f t="shared" si="21"/>
        <v>17606218</v>
      </c>
      <c r="CF14" s="9">
        <f t="shared" si="21"/>
        <v>20246</v>
      </c>
      <c r="CG14" s="9">
        <f t="shared" si="21"/>
        <v>0</v>
      </c>
      <c r="CH14" s="9">
        <f t="shared" si="21"/>
        <v>16771522</v>
      </c>
      <c r="CI14" s="9">
        <f t="shared" ref="CI14:CR20" si="22">SUMIF($D$22:$D$560,$D14,CI$22:CI$560)</f>
        <v>0</v>
      </c>
      <c r="CJ14" s="9">
        <f t="shared" si="22"/>
        <v>0</v>
      </c>
      <c r="CK14" s="9">
        <f t="shared" si="22"/>
        <v>103982</v>
      </c>
      <c r="CL14" s="9">
        <f t="shared" si="22"/>
        <v>-40402</v>
      </c>
      <c r="CM14" s="9">
        <f t="shared" si="22"/>
        <v>12211300</v>
      </c>
      <c r="CN14" s="9">
        <f t="shared" si="22"/>
        <v>0</v>
      </c>
      <c r="CO14" s="9">
        <f t="shared" si="22"/>
        <v>1609847.7174772308</v>
      </c>
      <c r="CP14" s="9">
        <f t="shared" si="22"/>
        <v>45363367</v>
      </c>
      <c r="CQ14" s="9">
        <f t="shared" si="22"/>
        <v>6394406.1400000006</v>
      </c>
      <c r="CR14" s="9">
        <f t="shared" si="22"/>
        <v>0</v>
      </c>
      <c r="CS14" s="9"/>
      <c r="CT14" s="9"/>
      <c r="CU14" s="9"/>
      <c r="CV14" s="9"/>
      <c r="CW14" s="9"/>
    </row>
    <row r="15" spans="1:101" ht="16.5" x14ac:dyDescent="0.3">
      <c r="A15" s="8"/>
      <c r="B15" s="8"/>
      <c r="C15" s="8" t="s">
        <v>39</v>
      </c>
      <c r="D15" s="8">
        <v>2</v>
      </c>
      <c r="E15" s="9">
        <f t="shared" si="7"/>
        <v>86220</v>
      </c>
      <c r="F15" s="9">
        <f t="shared" si="8"/>
        <v>10626.85437479364</v>
      </c>
      <c r="G15" s="9">
        <f t="shared" si="9"/>
        <v>10790.627794442988</v>
      </c>
      <c r="H15" s="9">
        <f t="shared" si="10"/>
        <v>163.77341964934749</v>
      </c>
      <c r="I15" s="10">
        <f t="shared" si="11"/>
        <v>1.5411279186982155E-2</v>
      </c>
      <c r="J15" s="9">
        <f t="shared" si="12"/>
        <v>90.736126826721375</v>
      </c>
      <c r="K15" s="9">
        <f t="shared" si="12"/>
        <v>17.093725353746208</v>
      </c>
      <c r="L15" s="9">
        <f t="shared" si="12"/>
        <v>1.0373231268845302</v>
      </c>
      <c r="M15" s="9">
        <f t="shared" si="12"/>
        <v>-7.1967061006716904E-3</v>
      </c>
      <c r="N15" s="9">
        <f t="shared" si="12"/>
        <v>18.036913599426271</v>
      </c>
      <c r="O15" s="9">
        <f t="shared" si="12"/>
        <v>30.704560774762228</v>
      </c>
      <c r="P15" s="9">
        <f t="shared" si="12"/>
        <v>6.1719666739087415</v>
      </c>
      <c r="Q15" s="9">
        <f t="shared" si="13"/>
        <v>916247384.19470763</v>
      </c>
      <c r="R15" s="9">
        <f t="shared" si="14"/>
        <v>930367928.43687439</v>
      </c>
      <c r="S15" s="9">
        <f t="shared" si="15"/>
        <v>14120544.242166758</v>
      </c>
      <c r="T15" s="9"/>
      <c r="U15" s="9">
        <f t="shared" si="16"/>
        <v>6004.0104802829974</v>
      </c>
      <c r="V15" s="9">
        <f t="shared" si="16"/>
        <v>596.1505219206681</v>
      </c>
      <c r="W15" s="9">
        <f t="shared" si="16"/>
        <v>1489.5039665970774</v>
      </c>
      <c r="X15" s="9">
        <f t="shared" si="16"/>
        <v>684.48296798886565</v>
      </c>
      <c r="Y15" s="9">
        <f t="shared" si="16"/>
        <v>898.97602877658255</v>
      </c>
      <c r="Z15" s="9">
        <f t="shared" si="16"/>
        <v>155.8532029691487</v>
      </c>
      <c r="AA15" s="9">
        <f t="shared" si="16"/>
        <v>797.87720625830036</v>
      </c>
      <c r="AB15" s="9">
        <f t="shared" si="17"/>
        <v>6094.7466071097188</v>
      </c>
      <c r="AC15" s="9">
        <f t="shared" si="17"/>
        <v>613.24424727441431</v>
      </c>
      <c r="AD15" s="9">
        <f t="shared" si="17"/>
        <v>1490.5412897239619</v>
      </c>
      <c r="AE15" s="9">
        <f t="shared" si="17"/>
        <v>684.47577128276498</v>
      </c>
      <c r="AF15" s="9">
        <f t="shared" si="17"/>
        <v>917.01294237600882</v>
      </c>
      <c r="AG15" s="9">
        <f t="shared" si="17"/>
        <v>186.55776374391093</v>
      </c>
      <c r="AH15" s="9">
        <f t="shared" si="17"/>
        <v>804.0491729322091</v>
      </c>
      <c r="AI15" s="9">
        <f t="shared" si="18"/>
        <v>10790.627794442988</v>
      </c>
      <c r="AJ15" s="3" t="s">
        <v>608</v>
      </c>
      <c r="AK15" s="9">
        <f t="shared" si="19"/>
        <v>521551257</v>
      </c>
      <c r="AL15" s="9">
        <f t="shared" si="19"/>
        <v>0</v>
      </c>
      <c r="AM15" s="9">
        <f t="shared" si="19"/>
        <v>1198052</v>
      </c>
      <c r="AN15" s="9">
        <f t="shared" si="19"/>
        <v>2990685.3</v>
      </c>
      <c r="AO15" s="9">
        <f t="shared" si="19"/>
        <v>127952491</v>
      </c>
      <c r="AP15" s="9">
        <f t="shared" si="19"/>
        <v>472541</v>
      </c>
      <c r="AQ15" s="9">
        <f t="shared" si="19"/>
        <v>15216409</v>
      </c>
      <c r="AR15" s="9">
        <f t="shared" si="19"/>
        <v>9162623.5</v>
      </c>
      <c r="AS15" s="9">
        <f t="shared" si="19"/>
        <v>51100098</v>
      </c>
      <c r="AT15" s="9">
        <f t="shared" si="19"/>
        <v>300000</v>
      </c>
      <c r="AU15" s="9">
        <f t="shared" si="19"/>
        <v>5862549</v>
      </c>
      <c r="AV15" s="9">
        <f t="shared" si="19"/>
        <v>0</v>
      </c>
      <c r="AW15" s="9">
        <f t="shared" si="19"/>
        <v>13437663.16</v>
      </c>
      <c r="AX15" s="9">
        <f t="shared" si="19"/>
        <v>77509713.201116949</v>
      </c>
      <c r="AY15" s="9">
        <f t="shared" si="19"/>
        <v>5165734.5488171466</v>
      </c>
      <c r="AZ15" s="9">
        <f t="shared" si="19"/>
        <v>-3885473.3899999997</v>
      </c>
      <c r="BA15" s="9">
        <f t="shared" si="19"/>
        <v>21068987</v>
      </c>
      <c r="BB15" s="9">
        <f t="shared" si="20"/>
        <v>25544</v>
      </c>
      <c r="BC15" s="9">
        <f t="shared" si="20"/>
        <v>0</v>
      </c>
      <c r="BD15" s="9">
        <f t="shared" si="20"/>
        <v>1021303</v>
      </c>
      <c r="BE15" s="9">
        <f t="shared" si="20"/>
        <v>0</v>
      </c>
      <c r="BF15" s="9">
        <f t="shared" si="20"/>
        <v>0</v>
      </c>
      <c r="BG15" s="9">
        <f t="shared" si="20"/>
        <v>280861</v>
      </c>
      <c r="BH15" s="9">
        <f t="shared" si="20"/>
        <v>-74441</v>
      </c>
      <c r="BI15" s="9">
        <f t="shared" si="20"/>
        <v>5254234</v>
      </c>
      <c r="BJ15" s="9">
        <f t="shared" si="20"/>
        <v>0</v>
      </c>
      <c r="BK15" s="9">
        <f t="shared" si="20"/>
        <v>1556105.2920306583</v>
      </c>
      <c r="BL15" s="9">
        <f t="shared" si="20"/>
        <v>45252080.162742853</v>
      </c>
      <c r="BM15" s="9">
        <f t="shared" si="20"/>
        <v>13526378.470000001</v>
      </c>
      <c r="BN15" s="9">
        <f t="shared" si="20"/>
        <v>301988.94999999995</v>
      </c>
      <c r="BO15" s="9">
        <f t="shared" si="20"/>
        <v>529374525.8549999</v>
      </c>
      <c r="BP15" s="9">
        <f t="shared" si="20"/>
        <v>0</v>
      </c>
      <c r="BQ15" s="9">
        <f t="shared" si="20"/>
        <v>1198052</v>
      </c>
      <c r="BR15" s="9">
        <f t="shared" si="21"/>
        <v>2990685.3</v>
      </c>
      <c r="BS15" s="9">
        <f t="shared" si="21"/>
        <v>128041929</v>
      </c>
      <c r="BT15" s="9">
        <f t="shared" si="21"/>
        <v>472541</v>
      </c>
      <c r="BU15" s="9">
        <f t="shared" si="21"/>
        <v>15216409</v>
      </c>
      <c r="BV15" s="9">
        <f t="shared" si="21"/>
        <v>9158551</v>
      </c>
      <c r="BW15" s="9">
        <f t="shared" si="21"/>
        <v>51928919</v>
      </c>
      <c r="BX15" s="9">
        <f t="shared" si="21"/>
        <v>945000</v>
      </c>
      <c r="BY15" s="9">
        <f t="shared" si="21"/>
        <v>5862549</v>
      </c>
      <c r="BZ15" s="9">
        <f t="shared" si="21"/>
        <v>0</v>
      </c>
      <c r="CA15" s="9">
        <f t="shared" si="21"/>
        <v>16085010.390000001</v>
      </c>
      <c r="CB15" s="9">
        <f t="shared" si="21"/>
        <v>79064855.891659483</v>
      </c>
      <c r="CC15" s="9">
        <f t="shared" si="21"/>
        <v>5165734.5488171466</v>
      </c>
      <c r="CD15" s="9">
        <f t="shared" si="21"/>
        <v>-3885473.3899999997</v>
      </c>
      <c r="CE15" s="9">
        <f t="shared" si="21"/>
        <v>21068987</v>
      </c>
      <c r="CF15" s="9">
        <f t="shared" si="21"/>
        <v>25925</v>
      </c>
      <c r="CG15" s="9">
        <f t="shared" si="21"/>
        <v>0</v>
      </c>
      <c r="CH15" s="9">
        <f t="shared" si="21"/>
        <v>1021303</v>
      </c>
      <c r="CI15" s="9">
        <f t="shared" si="22"/>
        <v>0</v>
      </c>
      <c r="CJ15" s="9">
        <f t="shared" si="22"/>
        <v>0</v>
      </c>
      <c r="CK15" s="9">
        <f t="shared" si="22"/>
        <v>285046</v>
      </c>
      <c r="CL15" s="9">
        <f t="shared" si="22"/>
        <v>-75555</v>
      </c>
      <c r="CM15" s="9">
        <f t="shared" si="22"/>
        <v>5254234</v>
      </c>
      <c r="CN15" s="9">
        <f t="shared" si="22"/>
        <v>0</v>
      </c>
      <c r="CO15" s="9">
        <f t="shared" si="22"/>
        <v>2088252.2586550608</v>
      </c>
      <c r="CP15" s="9">
        <f t="shared" si="22"/>
        <v>45252080.162742853</v>
      </c>
      <c r="CQ15" s="9">
        <f t="shared" si="22"/>
        <v>13526378.470000001</v>
      </c>
      <c r="CR15" s="9">
        <f t="shared" si="22"/>
        <v>301988.94999999995</v>
      </c>
      <c r="CS15" s="9"/>
      <c r="CT15" s="9"/>
      <c r="CU15" s="9"/>
      <c r="CV15" s="9"/>
      <c r="CW15" s="9"/>
    </row>
    <row r="16" spans="1:101" ht="16.5" x14ac:dyDescent="0.3">
      <c r="A16" s="8"/>
      <c r="B16" s="8"/>
      <c r="C16" s="8" t="s">
        <v>40</v>
      </c>
      <c r="D16" s="8">
        <v>3</v>
      </c>
      <c r="E16" s="9">
        <f t="shared" si="7"/>
        <v>260596</v>
      </c>
      <c r="F16" s="9">
        <f t="shared" si="8"/>
        <v>10018.631053103398</v>
      </c>
      <c r="G16" s="9">
        <f t="shared" si="9"/>
        <v>10170.375973740753</v>
      </c>
      <c r="H16" s="9">
        <f t="shared" si="10"/>
        <v>151.74492063735488</v>
      </c>
      <c r="I16" s="10">
        <f t="shared" si="11"/>
        <v>1.5146272962147855E-2</v>
      </c>
      <c r="J16" s="9">
        <f t="shared" si="12"/>
        <v>90.722351973937293</v>
      </c>
      <c r="K16" s="9">
        <f t="shared" si="12"/>
        <v>18.709711584214688</v>
      </c>
      <c r="L16" s="9">
        <f t="shared" si="12"/>
        <v>0.22889837142543001</v>
      </c>
      <c r="M16" s="9">
        <f t="shared" si="12"/>
        <v>0.25649568681023993</v>
      </c>
      <c r="N16" s="9">
        <f t="shared" si="12"/>
        <v>17.534768362138266</v>
      </c>
      <c r="O16" s="9">
        <f t="shared" si="12"/>
        <v>17.83788024374897</v>
      </c>
      <c r="P16" s="9">
        <f t="shared" si="12"/>
        <v>6.4548144150808753</v>
      </c>
      <c r="Q16" s="9">
        <f t="shared" si="13"/>
        <v>2610815177.9145331</v>
      </c>
      <c r="R16" s="9">
        <f t="shared" si="14"/>
        <v>2650359297.2529449</v>
      </c>
      <c r="S16" s="9">
        <f t="shared" si="15"/>
        <v>39544119.338411808</v>
      </c>
      <c r="T16" s="9"/>
      <c r="U16" s="9">
        <f t="shared" si="16"/>
        <v>6009.5404198836513</v>
      </c>
      <c r="V16" s="9">
        <f t="shared" si="16"/>
        <v>289.4446768177562</v>
      </c>
      <c r="W16" s="9">
        <f t="shared" si="16"/>
        <v>1370.4052594821103</v>
      </c>
      <c r="X16" s="9">
        <f t="shared" si="16"/>
        <v>664.98972355676983</v>
      </c>
      <c r="Y16" s="9">
        <f t="shared" si="16"/>
        <v>1096.5169939415637</v>
      </c>
      <c r="Z16" s="9">
        <f t="shared" si="16"/>
        <v>95.764726089425778</v>
      </c>
      <c r="AA16" s="9">
        <f t="shared" si="16"/>
        <v>491.96925333211914</v>
      </c>
      <c r="AB16" s="9">
        <f t="shared" si="17"/>
        <v>6100.2627718575886</v>
      </c>
      <c r="AC16" s="9">
        <f t="shared" si="17"/>
        <v>308.15438840197089</v>
      </c>
      <c r="AD16" s="9">
        <f t="shared" si="17"/>
        <v>1370.6341578535357</v>
      </c>
      <c r="AE16" s="9">
        <f t="shared" si="17"/>
        <v>665.24621924358007</v>
      </c>
      <c r="AF16" s="9">
        <f t="shared" si="17"/>
        <v>1114.0517623037019</v>
      </c>
      <c r="AG16" s="9">
        <f t="shared" si="17"/>
        <v>113.60260633317475</v>
      </c>
      <c r="AH16" s="9">
        <f t="shared" si="17"/>
        <v>498.42406774720001</v>
      </c>
      <c r="AI16" s="9">
        <f t="shared" si="18"/>
        <v>10170.375973740753</v>
      </c>
      <c r="AJ16" s="3" t="s">
        <v>608</v>
      </c>
      <c r="AK16" s="9">
        <f t="shared" si="19"/>
        <v>1576125469</v>
      </c>
      <c r="AL16" s="9">
        <f t="shared" si="19"/>
        <v>0</v>
      </c>
      <c r="AM16" s="9">
        <f t="shared" si="19"/>
        <v>3620503</v>
      </c>
      <c r="AN16" s="9">
        <f t="shared" si="19"/>
        <v>9055631.4000000004</v>
      </c>
      <c r="AO16" s="9">
        <f t="shared" si="19"/>
        <v>357231909</v>
      </c>
      <c r="AP16" s="9">
        <f t="shared" si="19"/>
        <v>-109780</v>
      </c>
      <c r="AQ16" s="9">
        <f t="shared" si="19"/>
        <v>46576400</v>
      </c>
      <c r="AR16" s="9">
        <f t="shared" si="19"/>
        <v>30221839</v>
      </c>
      <c r="AS16" s="9">
        <f t="shared" si="19"/>
        <v>73718125</v>
      </c>
      <c r="AT16" s="9">
        <f t="shared" si="19"/>
        <v>1710000</v>
      </c>
      <c r="AU16" s="9">
        <f t="shared" si="19"/>
        <v>13805624</v>
      </c>
      <c r="AV16" s="9">
        <f t="shared" si="19"/>
        <v>0</v>
      </c>
      <c r="AW16" s="9">
        <f t="shared" si="19"/>
        <v>24955904.559999999</v>
      </c>
      <c r="AX16" s="9">
        <f t="shared" si="19"/>
        <v>285747942.55319571</v>
      </c>
      <c r="AY16" s="9">
        <f t="shared" si="19"/>
        <v>16748043.895618357</v>
      </c>
      <c r="AZ16" s="9">
        <f t="shared" si="19"/>
        <v>-10063273.740000002</v>
      </c>
      <c r="BA16" s="9">
        <f t="shared" si="19"/>
        <v>61781578</v>
      </c>
      <c r="BB16" s="9">
        <f t="shared" si="20"/>
        <v>4046316</v>
      </c>
      <c r="BC16" s="9">
        <f t="shared" si="20"/>
        <v>0</v>
      </c>
      <c r="BD16" s="9">
        <f t="shared" si="20"/>
        <v>3809480</v>
      </c>
      <c r="BE16" s="9">
        <f t="shared" si="20"/>
        <v>0</v>
      </c>
      <c r="BF16" s="9">
        <f t="shared" si="20"/>
        <v>116666</v>
      </c>
      <c r="BG16" s="9">
        <f t="shared" si="20"/>
        <v>964151</v>
      </c>
      <c r="BH16" s="9">
        <f t="shared" si="20"/>
        <v>-372104</v>
      </c>
      <c r="BI16" s="9">
        <f t="shared" si="20"/>
        <v>8723209</v>
      </c>
      <c r="BJ16" s="9">
        <f t="shared" si="20"/>
        <v>0</v>
      </c>
      <c r="BK16" s="9">
        <f t="shared" si="20"/>
        <v>4918796.9405185729</v>
      </c>
      <c r="BL16" s="9">
        <f t="shared" si="20"/>
        <v>58875222.815199986</v>
      </c>
      <c r="BM16" s="9">
        <f t="shared" si="20"/>
        <v>37770710.650000006</v>
      </c>
      <c r="BN16" s="9">
        <f t="shared" si="20"/>
        <v>836813.84000000008</v>
      </c>
      <c r="BO16" s="9">
        <f t="shared" si="20"/>
        <v>1599767351.0350001</v>
      </c>
      <c r="BP16" s="9">
        <f t="shared" si="20"/>
        <v>0</v>
      </c>
      <c r="BQ16" s="9">
        <f t="shared" si="20"/>
        <v>3620503</v>
      </c>
      <c r="BR16" s="9">
        <f t="shared" si="21"/>
        <v>9055631.4000000004</v>
      </c>
      <c r="BS16" s="9">
        <f t="shared" si="21"/>
        <v>357291559</v>
      </c>
      <c r="BT16" s="9">
        <f t="shared" si="21"/>
        <v>-109780</v>
      </c>
      <c r="BU16" s="9">
        <f t="shared" si="21"/>
        <v>46576400</v>
      </c>
      <c r="BV16" s="9">
        <f t="shared" si="21"/>
        <v>30217687.75</v>
      </c>
      <c r="BW16" s="9">
        <f t="shared" si="21"/>
        <v>74913801</v>
      </c>
      <c r="BX16" s="9">
        <f t="shared" si="21"/>
        <v>5390000</v>
      </c>
      <c r="BY16" s="9">
        <f t="shared" si="21"/>
        <v>13805624</v>
      </c>
      <c r="BZ16" s="9">
        <f t="shared" si="21"/>
        <v>0</v>
      </c>
      <c r="CA16" s="9">
        <f t="shared" si="21"/>
        <v>29604384.800000008</v>
      </c>
      <c r="CB16" s="9">
        <f t="shared" si="21"/>
        <v>290317433.04929549</v>
      </c>
      <c r="CC16" s="9">
        <f t="shared" si="21"/>
        <v>16748043.895618357</v>
      </c>
      <c r="CD16" s="9">
        <f t="shared" si="21"/>
        <v>-10063273.740000002</v>
      </c>
      <c r="CE16" s="9">
        <f t="shared" si="21"/>
        <v>61781578</v>
      </c>
      <c r="CF16" s="9">
        <f t="shared" si="21"/>
        <v>4106731</v>
      </c>
      <c r="CG16" s="9">
        <f t="shared" si="21"/>
        <v>0</v>
      </c>
      <c r="CH16" s="9">
        <f t="shared" si="21"/>
        <v>3809480</v>
      </c>
      <c r="CI16" s="9">
        <f t="shared" si="22"/>
        <v>0</v>
      </c>
      <c r="CJ16" s="9">
        <f t="shared" si="22"/>
        <v>118408</v>
      </c>
      <c r="CK16" s="9">
        <f t="shared" si="22"/>
        <v>978548</v>
      </c>
      <c r="CL16" s="9">
        <f t="shared" si="22"/>
        <v>-377665</v>
      </c>
      <c r="CM16" s="9">
        <f t="shared" si="22"/>
        <v>8723209</v>
      </c>
      <c r="CN16" s="9">
        <f t="shared" si="22"/>
        <v>0</v>
      </c>
      <c r="CO16" s="9">
        <f t="shared" si="22"/>
        <v>6600895.7578309821</v>
      </c>
      <c r="CP16" s="9">
        <f t="shared" si="22"/>
        <v>58875222.815199986</v>
      </c>
      <c r="CQ16" s="9">
        <f t="shared" si="22"/>
        <v>37770710.650000006</v>
      </c>
      <c r="CR16" s="9">
        <f t="shared" si="22"/>
        <v>836813.84000000008</v>
      </c>
      <c r="CS16" s="9"/>
      <c r="CT16" s="9"/>
      <c r="CU16" s="9"/>
      <c r="CV16" s="9"/>
      <c r="CW16" s="9"/>
    </row>
    <row r="17" spans="1:109" ht="16.5" x14ac:dyDescent="0.3">
      <c r="A17" s="8"/>
      <c r="B17" s="8"/>
      <c r="C17" s="8" t="s">
        <v>41</v>
      </c>
      <c r="D17" s="8">
        <v>4</v>
      </c>
      <c r="E17" s="9">
        <f t="shared" si="7"/>
        <v>183715</v>
      </c>
      <c r="F17" s="9">
        <f t="shared" si="8"/>
        <v>9364.3588295158479</v>
      </c>
      <c r="G17" s="9">
        <f t="shared" si="9"/>
        <v>9490.5257314791397</v>
      </c>
      <c r="H17" s="9">
        <f t="shared" si="10"/>
        <v>126.16690196329182</v>
      </c>
      <c r="I17" s="10">
        <f t="shared" si="11"/>
        <v>1.3473095623548937E-2</v>
      </c>
      <c r="J17" s="9">
        <f t="shared" si="12"/>
        <v>90.38280385379494</v>
      </c>
      <c r="K17" s="9">
        <f t="shared" si="12"/>
        <v>11.588982935525109</v>
      </c>
      <c r="L17" s="9">
        <f t="shared" si="12"/>
        <v>0</v>
      </c>
      <c r="M17" s="9">
        <f t="shared" si="12"/>
        <v>1.2287183953407066</v>
      </c>
      <c r="N17" s="9">
        <f t="shared" si="12"/>
        <v>15.235165813198137</v>
      </c>
      <c r="O17" s="9">
        <f t="shared" si="12"/>
        <v>1.0937079715864257</v>
      </c>
      <c r="P17" s="9">
        <f t="shared" si="12"/>
        <v>6.6375229938471989</v>
      </c>
      <c r="Q17" s="9">
        <f t="shared" si="13"/>
        <v>1720373182.3645041</v>
      </c>
      <c r="R17" s="9">
        <f t="shared" si="14"/>
        <v>1743551934.7586901</v>
      </c>
      <c r="S17" s="9">
        <f t="shared" si="15"/>
        <v>23178752.39418602</v>
      </c>
      <c r="T17" s="9"/>
      <c r="U17" s="9">
        <f t="shared" si="16"/>
        <v>5985.7967226410474</v>
      </c>
      <c r="V17" s="9">
        <f t="shared" si="16"/>
        <v>489.69349808126719</v>
      </c>
      <c r="W17" s="9">
        <f t="shared" si="16"/>
        <v>680.18252184089488</v>
      </c>
      <c r="X17" s="9">
        <f t="shared" si="16"/>
        <v>620.46007674931275</v>
      </c>
      <c r="Y17" s="9">
        <f t="shared" si="16"/>
        <v>1125.906879578617</v>
      </c>
      <c r="Z17" s="9">
        <f t="shared" si="16"/>
        <v>64.84738110660534</v>
      </c>
      <c r="AA17" s="9">
        <f t="shared" si="16"/>
        <v>397.47174951810371</v>
      </c>
      <c r="AB17" s="9">
        <f t="shared" si="17"/>
        <v>6076.1795264948423</v>
      </c>
      <c r="AC17" s="9">
        <f t="shared" si="17"/>
        <v>501.2824810167923</v>
      </c>
      <c r="AD17" s="9">
        <f t="shared" si="17"/>
        <v>680.18252184089488</v>
      </c>
      <c r="AE17" s="9">
        <f t="shared" si="17"/>
        <v>621.68879514465345</v>
      </c>
      <c r="AF17" s="9">
        <f t="shared" si="17"/>
        <v>1141.1420453918151</v>
      </c>
      <c r="AG17" s="9">
        <f t="shared" si="17"/>
        <v>65.941089078191766</v>
      </c>
      <c r="AH17" s="9">
        <f t="shared" si="17"/>
        <v>404.10927251195091</v>
      </c>
      <c r="AI17" s="9">
        <f t="shared" si="18"/>
        <v>9490.5257314791397</v>
      </c>
      <c r="AJ17" s="3" t="s">
        <v>608</v>
      </c>
      <c r="AK17" s="9">
        <f t="shared" si="19"/>
        <v>1106978454</v>
      </c>
      <c r="AL17" s="9">
        <f t="shared" si="19"/>
        <v>0</v>
      </c>
      <c r="AM17" s="9">
        <f t="shared" si="19"/>
        <v>2542830</v>
      </c>
      <c r="AN17" s="9">
        <f t="shared" si="19"/>
        <v>6262876.4999999991</v>
      </c>
      <c r="AO17" s="9">
        <f t="shared" si="19"/>
        <v>125337839</v>
      </c>
      <c r="AP17" s="9">
        <f t="shared" si="19"/>
        <v>-378107</v>
      </c>
      <c r="AQ17" s="9">
        <f t="shared" si="19"/>
        <v>7197580</v>
      </c>
      <c r="AR17" s="9">
        <f t="shared" si="19"/>
        <v>21977152</v>
      </c>
      <c r="AS17" s="9">
        <f t="shared" si="19"/>
        <v>89649041</v>
      </c>
      <c r="AT17" s="9">
        <f t="shared" si="19"/>
        <v>315000</v>
      </c>
      <c r="AU17" s="9">
        <f t="shared" si="19"/>
        <v>12861040</v>
      </c>
      <c r="AV17" s="9">
        <f t="shared" si="19"/>
        <v>0</v>
      </c>
      <c r="AW17" s="9">
        <f t="shared" si="19"/>
        <v>11913436.619999999</v>
      </c>
      <c r="AX17" s="9">
        <f t="shared" si="19"/>
        <v>206845982.38178563</v>
      </c>
      <c r="AY17" s="9">
        <f t="shared" si="19"/>
        <v>11384812.668927476</v>
      </c>
      <c r="AZ17" s="9">
        <f t="shared" si="19"/>
        <v>-7297809.0999999978</v>
      </c>
      <c r="BA17" s="9">
        <f t="shared" si="19"/>
        <v>43442055</v>
      </c>
      <c r="BB17" s="9">
        <f t="shared" si="20"/>
        <v>15656909</v>
      </c>
      <c r="BC17" s="9">
        <f t="shared" si="20"/>
        <v>0</v>
      </c>
      <c r="BD17" s="9">
        <f t="shared" si="20"/>
        <v>3211001</v>
      </c>
      <c r="BE17" s="9">
        <f t="shared" si="20"/>
        <v>574707</v>
      </c>
      <c r="BF17" s="9">
        <f t="shared" si="20"/>
        <v>0</v>
      </c>
      <c r="BG17" s="9">
        <f t="shared" si="20"/>
        <v>1108385</v>
      </c>
      <c r="BH17" s="9">
        <f t="shared" si="20"/>
        <v>-196839</v>
      </c>
      <c r="BI17" s="9">
        <f t="shared" si="20"/>
        <v>5613003</v>
      </c>
      <c r="BJ17" s="9">
        <f t="shared" si="20"/>
        <v>0</v>
      </c>
      <c r="BK17" s="9">
        <f t="shared" si="20"/>
        <v>3565808.7346480968</v>
      </c>
      <c r="BL17" s="9">
        <f t="shared" si="20"/>
        <v>30085184.509142857</v>
      </c>
      <c r="BM17" s="9">
        <f t="shared" si="20"/>
        <v>21062543.920000002</v>
      </c>
      <c r="BN17" s="9">
        <f t="shared" si="20"/>
        <v>660296.13</v>
      </c>
      <c r="BO17" s="9">
        <f t="shared" si="20"/>
        <v>1123583130.8099999</v>
      </c>
      <c r="BP17" s="9">
        <f t="shared" si="20"/>
        <v>0</v>
      </c>
      <c r="BQ17" s="9">
        <f t="shared" si="20"/>
        <v>2542830</v>
      </c>
      <c r="BR17" s="9">
        <f t="shared" si="21"/>
        <v>6262876.4999999991</v>
      </c>
      <c r="BS17" s="9">
        <f t="shared" si="21"/>
        <v>125337839</v>
      </c>
      <c r="BT17" s="9">
        <f t="shared" si="21"/>
        <v>-378107</v>
      </c>
      <c r="BU17" s="9">
        <f t="shared" si="21"/>
        <v>7197580</v>
      </c>
      <c r="BV17" s="9">
        <f t="shared" si="21"/>
        <v>21977152</v>
      </c>
      <c r="BW17" s="9">
        <f t="shared" si="21"/>
        <v>91103111</v>
      </c>
      <c r="BX17" s="9">
        <f t="shared" si="21"/>
        <v>990000</v>
      </c>
      <c r="BY17" s="9">
        <f t="shared" si="21"/>
        <v>12830812</v>
      </c>
      <c r="BZ17" s="9">
        <f t="shared" si="21"/>
        <v>0</v>
      </c>
      <c r="CA17" s="9">
        <f t="shared" si="21"/>
        <v>12114367.18</v>
      </c>
      <c r="CB17" s="9">
        <f t="shared" si="21"/>
        <v>209644910.86915731</v>
      </c>
      <c r="CC17" s="9">
        <f t="shared" si="21"/>
        <v>11384812.668927476</v>
      </c>
      <c r="CD17" s="9">
        <f t="shared" si="21"/>
        <v>-7297809.0999999978</v>
      </c>
      <c r="CE17" s="9">
        <f t="shared" si="21"/>
        <v>43442055</v>
      </c>
      <c r="CF17" s="9">
        <f t="shared" si="21"/>
        <v>15890683</v>
      </c>
      <c r="CG17" s="9">
        <f t="shared" si="21"/>
        <v>0</v>
      </c>
      <c r="CH17" s="9">
        <f t="shared" si="21"/>
        <v>3211001</v>
      </c>
      <c r="CI17" s="9">
        <f t="shared" si="22"/>
        <v>583289</v>
      </c>
      <c r="CJ17" s="9">
        <f t="shared" si="22"/>
        <v>0</v>
      </c>
      <c r="CK17" s="9">
        <f t="shared" si="22"/>
        <v>1124932</v>
      </c>
      <c r="CL17" s="9">
        <f t="shared" si="22"/>
        <v>-199780</v>
      </c>
      <c r="CM17" s="9">
        <f t="shared" si="22"/>
        <v>5613003</v>
      </c>
      <c r="CN17" s="9">
        <f t="shared" si="22"/>
        <v>0</v>
      </c>
      <c r="CO17" s="9">
        <f t="shared" si="22"/>
        <v>4785221.2714627329</v>
      </c>
      <c r="CP17" s="9">
        <f t="shared" si="22"/>
        <v>30085184.509142857</v>
      </c>
      <c r="CQ17" s="9">
        <f t="shared" si="22"/>
        <v>21062543.920000002</v>
      </c>
      <c r="CR17" s="9">
        <f t="shared" si="22"/>
        <v>660296.13</v>
      </c>
      <c r="CS17" s="9"/>
      <c r="CT17" s="9"/>
      <c r="CU17" s="9"/>
      <c r="CV17" s="9"/>
      <c r="CW17" s="9"/>
    </row>
    <row r="18" spans="1:109" ht="16.5" x14ac:dyDescent="0.3">
      <c r="A18" s="8"/>
      <c r="B18" s="8"/>
      <c r="C18" s="8" t="s">
        <v>42</v>
      </c>
      <c r="D18" s="8">
        <v>5</v>
      </c>
      <c r="E18" s="9">
        <f t="shared" si="7"/>
        <v>92882</v>
      </c>
      <c r="F18" s="9">
        <f t="shared" si="8"/>
        <v>8992.6080288505837</v>
      </c>
      <c r="G18" s="9">
        <f t="shared" si="9"/>
        <v>9115.2022556500524</v>
      </c>
      <c r="H18" s="9">
        <f t="shared" si="10"/>
        <v>122.59422679946874</v>
      </c>
      <c r="I18" s="10">
        <f t="shared" si="11"/>
        <v>1.3632777766600651E-2</v>
      </c>
      <c r="J18" s="9">
        <f t="shared" si="12"/>
        <v>90.687800757951663</v>
      </c>
      <c r="K18" s="9">
        <f t="shared" si="12"/>
        <v>7.6780754075062987</v>
      </c>
      <c r="L18" s="9">
        <f t="shared" si="12"/>
        <v>0</v>
      </c>
      <c r="M18" s="9">
        <f t="shared" si="12"/>
        <v>2.8749314554595458</v>
      </c>
      <c r="N18" s="9">
        <f t="shared" si="12"/>
        <v>13.283060414418856</v>
      </c>
      <c r="O18" s="9">
        <f t="shared" si="12"/>
        <v>1.1121666200124807</v>
      </c>
      <c r="P18" s="9">
        <f t="shared" si="12"/>
        <v>6.9581921441202326</v>
      </c>
      <c r="Q18" s="9">
        <f t="shared" si="13"/>
        <v>835251418.93569994</v>
      </c>
      <c r="R18" s="9">
        <f t="shared" si="14"/>
        <v>846638215.90928817</v>
      </c>
      <c r="S18" s="9">
        <f t="shared" si="15"/>
        <v>11386796.973588228</v>
      </c>
      <c r="T18" s="9"/>
      <c r="U18" s="9">
        <f t="shared" si="16"/>
        <v>5994.1198074976855</v>
      </c>
      <c r="V18" s="9">
        <f t="shared" si="16"/>
        <v>473.38220537886781</v>
      </c>
      <c r="W18" s="9">
        <f t="shared" si="16"/>
        <v>655.14997523739794</v>
      </c>
      <c r="X18" s="9">
        <f t="shared" si="16"/>
        <v>720.34647305185661</v>
      </c>
      <c r="Y18" s="9">
        <f t="shared" si="16"/>
        <v>844.54800253291114</v>
      </c>
      <c r="Z18" s="9">
        <f t="shared" si="16"/>
        <v>25.832409293512203</v>
      </c>
      <c r="AA18" s="9">
        <f t="shared" si="16"/>
        <v>279.2291558583504</v>
      </c>
      <c r="AB18" s="9">
        <f t="shared" si="17"/>
        <v>6084.8076082556372</v>
      </c>
      <c r="AC18" s="9">
        <f t="shared" si="17"/>
        <v>481.06028078637411</v>
      </c>
      <c r="AD18" s="9">
        <f t="shared" si="17"/>
        <v>655.14997523739794</v>
      </c>
      <c r="AE18" s="9">
        <f t="shared" si="17"/>
        <v>723.22140450731615</v>
      </c>
      <c r="AF18" s="9">
        <f t="shared" si="17"/>
        <v>857.83106294733</v>
      </c>
      <c r="AG18" s="9">
        <f t="shared" si="17"/>
        <v>26.944575913524684</v>
      </c>
      <c r="AH18" s="9">
        <f t="shared" si="17"/>
        <v>286.18734800247063</v>
      </c>
      <c r="AI18" s="9">
        <f t="shared" si="18"/>
        <v>9115.2022556500524</v>
      </c>
      <c r="AJ18" s="3" t="s">
        <v>608</v>
      </c>
      <c r="AK18" s="9">
        <f t="shared" si="19"/>
        <v>561550954</v>
      </c>
      <c r="AL18" s="9">
        <f t="shared" si="19"/>
        <v>0</v>
      </c>
      <c r="AM18" s="9">
        <f t="shared" si="19"/>
        <v>1289931</v>
      </c>
      <c r="AN18" s="9">
        <f t="shared" si="19"/>
        <v>2983796.7</v>
      </c>
      <c r="AO18" s="9">
        <f t="shared" si="19"/>
        <v>60991978</v>
      </c>
      <c r="AP18" s="9">
        <f t="shared" si="19"/>
        <v>-140338</v>
      </c>
      <c r="AQ18" s="9">
        <f t="shared" si="19"/>
        <v>4244487</v>
      </c>
      <c r="AR18" s="9">
        <f t="shared" si="19"/>
        <v>12265985.330002548</v>
      </c>
      <c r="AS18" s="9">
        <f t="shared" si="19"/>
        <v>43968686</v>
      </c>
      <c r="AT18" s="9">
        <f t="shared" si="19"/>
        <v>0</v>
      </c>
      <c r="AU18" s="9">
        <f t="shared" si="19"/>
        <v>2572926</v>
      </c>
      <c r="AV18" s="9">
        <f t="shared" si="19"/>
        <v>0</v>
      </c>
      <c r="AW18" s="9">
        <f t="shared" si="19"/>
        <v>2399365.8400000003</v>
      </c>
      <c r="AX18" s="9">
        <f t="shared" si="19"/>
        <v>78443307.571261853</v>
      </c>
      <c r="AY18" s="9">
        <f t="shared" si="19"/>
        <v>5627023.988233502</v>
      </c>
      <c r="AZ18" s="9">
        <f t="shared" si="19"/>
        <v>-4805118.0399999991</v>
      </c>
      <c r="BA18" s="9">
        <f t="shared" si="19"/>
        <v>22232935</v>
      </c>
      <c r="BB18" s="9">
        <f t="shared" si="20"/>
        <v>17006681</v>
      </c>
      <c r="BC18" s="9">
        <f t="shared" si="20"/>
        <v>0</v>
      </c>
      <c r="BD18" s="9">
        <f t="shared" si="20"/>
        <v>1763417.02</v>
      </c>
      <c r="BE18" s="9">
        <f t="shared" si="20"/>
        <v>4038108.76</v>
      </c>
      <c r="BF18" s="9">
        <f t="shared" si="20"/>
        <v>0</v>
      </c>
      <c r="BG18" s="9">
        <f t="shared" si="20"/>
        <v>195725</v>
      </c>
      <c r="BH18" s="9">
        <f t="shared" si="20"/>
        <v>-130231</v>
      </c>
      <c r="BI18" s="9">
        <f t="shared" si="20"/>
        <v>1427256</v>
      </c>
      <c r="BJ18" s="9">
        <f t="shared" si="20"/>
        <v>0</v>
      </c>
      <c r="BK18" s="9">
        <f t="shared" si="20"/>
        <v>1889884.9404303737</v>
      </c>
      <c r="BL18" s="9">
        <f t="shared" si="20"/>
        <v>5877421.1557714297</v>
      </c>
      <c r="BM18" s="9">
        <f t="shared" si="20"/>
        <v>8851895.1499999985</v>
      </c>
      <c r="BN18" s="9">
        <f t="shared" si="20"/>
        <v>705340.52000000025</v>
      </c>
      <c r="BO18" s="9">
        <f t="shared" si="20"/>
        <v>569974218.31000006</v>
      </c>
      <c r="BP18" s="9">
        <f t="shared" si="20"/>
        <v>0</v>
      </c>
      <c r="BQ18" s="9">
        <f t="shared" si="20"/>
        <v>1289931</v>
      </c>
      <c r="BR18" s="9">
        <f t="shared" si="21"/>
        <v>2983796.7</v>
      </c>
      <c r="BS18" s="9">
        <f t="shared" si="21"/>
        <v>60991978</v>
      </c>
      <c r="BT18" s="9">
        <f t="shared" si="21"/>
        <v>-140338</v>
      </c>
      <c r="BU18" s="9">
        <f t="shared" si="21"/>
        <v>4244487</v>
      </c>
      <c r="BV18" s="9">
        <f t="shared" si="21"/>
        <v>12265998.713448543</v>
      </c>
      <c r="BW18" s="9">
        <f t="shared" si="21"/>
        <v>44681841</v>
      </c>
      <c r="BX18" s="9">
        <f t="shared" si="21"/>
        <v>0</v>
      </c>
      <c r="BY18" s="9">
        <f t="shared" si="21"/>
        <v>2572926</v>
      </c>
      <c r="BZ18" s="9">
        <f t="shared" si="21"/>
        <v>0</v>
      </c>
      <c r="CA18" s="9">
        <f t="shared" si="21"/>
        <v>2502666.0999999996</v>
      </c>
      <c r="CB18" s="9">
        <f t="shared" si="21"/>
        <v>79677064.788673908</v>
      </c>
      <c r="CC18" s="9">
        <f t="shared" si="21"/>
        <v>5627023.988233502</v>
      </c>
      <c r="CD18" s="9">
        <f t="shared" si="21"/>
        <v>-4805118.0399999991</v>
      </c>
      <c r="CE18" s="9">
        <f t="shared" si="21"/>
        <v>22232935</v>
      </c>
      <c r="CF18" s="9">
        <f t="shared" si="21"/>
        <v>17260611</v>
      </c>
      <c r="CG18" s="9">
        <f t="shared" si="21"/>
        <v>0</v>
      </c>
      <c r="CH18" s="9">
        <f t="shared" si="21"/>
        <v>1763417.02</v>
      </c>
      <c r="CI18" s="9">
        <f t="shared" si="22"/>
        <v>4050224.76</v>
      </c>
      <c r="CJ18" s="9">
        <f t="shared" si="22"/>
        <v>0</v>
      </c>
      <c r="CK18" s="9">
        <f t="shared" si="22"/>
        <v>198646</v>
      </c>
      <c r="CL18" s="9">
        <f t="shared" si="22"/>
        <v>-132182</v>
      </c>
      <c r="CM18" s="9">
        <f t="shared" si="22"/>
        <v>1427256</v>
      </c>
      <c r="CN18" s="9">
        <f t="shared" si="22"/>
        <v>0</v>
      </c>
      <c r="CO18" s="9">
        <f t="shared" si="22"/>
        <v>2536175.7431605458</v>
      </c>
      <c r="CP18" s="9">
        <f t="shared" si="22"/>
        <v>5877421.1557714297</v>
      </c>
      <c r="CQ18" s="9">
        <f t="shared" si="22"/>
        <v>8851895.1499999985</v>
      </c>
      <c r="CR18" s="9">
        <f t="shared" si="22"/>
        <v>705340.52000000025</v>
      </c>
      <c r="CS18" s="9"/>
      <c r="CT18" s="9"/>
      <c r="CU18" s="9"/>
      <c r="CV18" s="9"/>
      <c r="CW18" s="9"/>
    </row>
    <row r="19" spans="1:109" ht="16.5" x14ac:dyDescent="0.3">
      <c r="A19" s="8"/>
      <c r="B19" s="8"/>
      <c r="C19" s="8" t="s">
        <v>43</v>
      </c>
      <c r="D19" s="8">
        <v>6</v>
      </c>
      <c r="E19" s="9">
        <f t="shared" si="7"/>
        <v>86134</v>
      </c>
      <c r="F19" s="9">
        <f t="shared" si="8"/>
        <v>9805.2330937052102</v>
      </c>
      <c r="G19" s="9">
        <f t="shared" si="9"/>
        <v>9934.3809928752489</v>
      </c>
      <c r="H19" s="9">
        <f t="shared" si="10"/>
        <v>129.14789917003873</v>
      </c>
      <c r="I19" s="10">
        <f t="shared" si="11"/>
        <v>1.3171323714165392E-2</v>
      </c>
      <c r="J19" s="9">
        <f t="shared" si="12"/>
        <v>90.787438177723743</v>
      </c>
      <c r="K19" s="9">
        <f t="shared" si="12"/>
        <v>9.3716650799916579</v>
      </c>
      <c r="L19" s="9">
        <f t="shared" si="12"/>
        <v>-1.0216639190048227E-3</v>
      </c>
      <c r="M19" s="9">
        <f t="shared" si="12"/>
        <v>9.3532141317639343</v>
      </c>
      <c r="N19" s="9">
        <f t="shared" si="12"/>
        <v>11.362889124051208</v>
      </c>
      <c r="O19" s="9">
        <f t="shared" si="12"/>
        <v>-0.71013873731627797</v>
      </c>
      <c r="P19" s="9">
        <f t="shared" si="12"/>
        <v>8.9838530577450797</v>
      </c>
      <c r="Q19" s="9">
        <f t="shared" si="13"/>
        <v>844563947.29320455</v>
      </c>
      <c r="R19" s="9">
        <f t="shared" si="14"/>
        <v>855687972.44031668</v>
      </c>
      <c r="S19" s="9">
        <f t="shared" si="15"/>
        <v>11124025.147112131</v>
      </c>
      <c r="T19" s="9"/>
      <c r="U19" s="9">
        <f t="shared" si="16"/>
        <v>5994.9412006873008</v>
      </c>
      <c r="V19" s="9">
        <f t="shared" si="16"/>
        <v>577.79853484106161</v>
      </c>
      <c r="W19" s="9">
        <f t="shared" si="16"/>
        <v>906.85897554972485</v>
      </c>
      <c r="X19" s="9">
        <f t="shared" si="16"/>
        <v>1126.4805176689922</v>
      </c>
      <c r="Y19" s="9">
        <f t="shared" si="16"/>
        <v>883.77913513842043</v>
      </c>
      <c r="Z19" s="9">
        <f t="shared" si="16"/>
        <v>32.859892260895812</v>
      </c>
      <c r="AA19" s="9">
        <f t="shared" si="16"/>
        <v>282.51483755881333</v>
      </c>
      <c r="AB19" s="9">
        <f t="shared" si="17"/>
        <v>6085.7286388650245</v>
      </c>
      <c r="AC19" s="9">
        <f t="shared" si="17"/>
        <v>587.17019992105327</v>
      </c>
      <c r="AD19" s="9">
        <f t="shared" si="17"/>
        <v>906.85795388580584</v>
      </c>
      <c r="AE19" s="9">
        <f t="shared" si="17"/>
        <v>1135.8337318007561</v>
      </c>
      <c r="AF19" s="9">
        <f t="shared" si="17"/>
        <v>895.14202426247164</v>
      </c>
      <c r="AG19" s="9">
        <f t="shared" si="17"/>
        <v>32.149753523579534</v>
      </c>
      <c r="AH19" s="9">
        <f t="shared" si="17"/>
        <v>291.49869061655841</v>
      </c>
      <c r="AI19" s="9">
        <f t="shared" si="18"/>
        <v>9934.3809928752489</v>
      </c>
      <c r="AJ19" s="3" t="s">
        <v>608</v>
      </c>
      <c r="AK19" s="9">
        <f t="shared" si="19"/>
        <v>521325680</v>
      </c>
      <c r="AL19" s="9">
        <f t="shared" si="19"/>
        <v>0</v>
      </c>
      <c r="AM19" s="9">
        <f t="shared" si="19"/>
        <v>1197536</v>
      </c>
      <c r="AN19" s="9">
        <f t="shared" si="19"/>
        <v>2916238.8999999985</v>
      </c>
      <c r="AO19" s="9">
        <f t="shared" si="19"/>
        <v>76935525</v>
      </c>
      <c r="AP19" s="9">
        <f t="shared" si="19"/>
        <v>1175866</v>
      </c>
      <c r="AQ19" s="9">
        <f t="shared" si="19"/>
        <v>2300662</v>
      </c>
      <c r="AR19" s="9">
        <f t="shared" si="19"/>
        <v>10615156.64890098</v>
      </c>
      <c r="AS19" s="9">
        <f t="shared" si="19"/>
        <v>49768099</v>
      </c>
      <c r="AT19" s="9">
        <f t="shared" si="19"/>
        <v>0</v>
      </c>
      <c r="AU19" s="9">
        <f t="shared" si="19"/>
        <v>1112340</v>
      </c>
      <c r="AV19" s="9">
        <f t="shared" si="19"/>
        <v>0</v>
      </c>
      <c r="AW19" s="9">
        <f t="shared" si="19"/>
        <v>2830353.96</v>
      </c>
      <c r="AX19" s="9">
        <f t="shared" si="19"/>
        <v>76123432.026012704</v>
      </c>
      <c r="AY19" s="9">
        <f t="shared" si="19"/>
        <v>5309219.8835246162</v>
      </c>
      <c r="AZ19" s="9">
        <f t="shared" si="19"/>
        <v>-4957414.620000001</v>
      </c>
      <c r="BA19" s="9">
        <f t="shared" si="19"/>
        <v>20738493</v>
      </c>
      <c r="BB19" s="9">
        <f t="shared" si="20"/>
        <v>23274944</v>
      </c>
      <c r="BC19" s="9">
        <f t="shared" si="20"/>
        <v>0</v>
      </c>
      <c r="BD19" s="9">
        <f t="shared" si="20"/>
        <v>1440579.91</v>
      </c>
      <c r="BE19" s="9">
        <f t="shared" si="20"/>
        <v>18936301.350000001</v>
      </c>
      <c r="BF19" s="9">
        <f t="shared" si="20"/>
        <v>15748375</v>
      </c>
      <c r="BG19" s="9">
        <f t="shared" si="20"/>
        <v>193721</v>
      </c>
      <c r="BH19" s="9">
        <f t="shared" si="20"/>
        <v>-89852</v>
      </c>
      <c r="BI19" s="9">
        <f t="shared" si="20"/>
        <v>1560016</v>
      </c>
      <c r="BJ19" s="9">
        <f t="shared" si="20"/>
        <v>0</v>
      </c>
      <c r="BK19" s="9">
        <f t="shared" si="20"/>
        <v>2262792.0521376468</v>
      </c>
      <c r="BL19" s="9">
        <f t="shared" si="20"/>
        <v>5472556.5526285702</v>
      </c>
      <c r="BM19" s="9">
        <f t="shared" si="20"/>
        <v>7142913.9299999988</v>
      </c>
      <c r="BN19" s="9">
        <f t="shared" si="20"/>
        <v>1230411.7000000009</v>
      </c>
      <c r="BO19" s="9">
        <f t="shared" si="20"/>
        <v>529145565.20000005</v>
      </c>
      <c r="BP19" s="9">
        <f t="shared" si="20"/>
        <v>0</v>
      </c>
      <c r="BQ19" s="9">
        <f t="shared" si="20"/>
        <v>1197536</v>
      </c>
      <c r="BR19" s="9">
        <f t="shared" si="21"/>
        <v>2916238.8999999985</v>
      </c>
      <c r="BS19" s="9">
        <f t="shared" si="21"/>
        <v>76935525</v>
      </c>
      <c r="BT19" s="9">
        <f t="shared" si="21"/>
        <v>1175778</v>
      </c>
      <c r="BU19" s="9">
        <f t="shared" si="21"/>
        <v>2300662</v>
      </c>
      <c r="BV19" s="9">
        <f t="shared" si="21"/>
        <v>10615374.394926332</v>
      </c>
      <c r="BW19" s="9">
        <f t="shared" si="21"/>
        <v>50575318</v>
      </c>
      <c r="BX19" s="9">
        <f t="shared" si="21"/>
        <v>0</v>
      </c>
      <c r="BY19" s="9">
        <f t="shared" si="21"/>
        <v>1064490</v>
      </c>
      <c r="BZ19" s="9">
        <f t="shared" si="21"/>
        <v>0</v>
      </c>
      <c r="CA19" s="9">
        <f t="shared" si="21"/>
        <v>2769186.8699999996</v>
      </c>
      <c r="CB19" s="9">
        <f t="shared" si="21"/>
        <v>77102163.117823735</v>
      </c>
      <c r="CC19" s="9">
        <f t="shared" si="21"/>
        <v>5309219.8835246162</v>
      </c>
      <c r="CD19" s="9">
        <f t="shared" si="21"/>
        <v>-4957414.620000001</v>
      </c>
      <c r="CE19" s="9">
        <f t="shared" si="21"/>
        <v>20738493</v>
      </c>
      <c r="CF19" s="9">
        <f t="shared" si="21"/>
        <v>23622451</v>
      </c>
      <c r="CG19" s="9">
        <f t="shared" si="21"/>
        <v>0</v>
      </c>
      <c r="CH19" s="9">
        <f t="shared" si="21"/>
        <v>1440579.91</v>
      </c>
      <c r="CI19" s="9">
        <f t="shared" si="22"/>
        <v>19205372.350000001</v>
      </c>
      <c r="CJ19" s="9">
        <f t="shared" si="22"/>
        <v>15983512</v>
      </c>
      <c r="CK19" s="9">
        <f t="shared" si="22"/>
        <v>196612</v>
      </c>
      <c r="CL19" s="9">
        <f t="shared" si="22"/>
        <v>-91196</v>
      </c>
      <c r="CM19" s="9">
        <f t="shared" si="22"/>
        <v>1560016</v>
      </c>
      <c r="CN19" s="9">
        <f t="shared" si="22"/>
        <v>0</v>
      </c>
      <c r="CO19" s="9">
        <f t="shared" si="22"/>
        <v>3036607.2514134608</v>
      </c>
      <c r="CP19" s="9">
        <f t="shared" si="22"/>
        <v>5472556.5526285702</v>
      </c>
      <c r="CQ19" s="9">
        <f t="shared" si="22"/>
        <v>7142913.9299999988</v>
      </c>
      <c r="CR19" s="9">
        <f t="shared" si="22"/>
        <v>1230411.7000000009</v>
      </c>
      <c r="CS19" s="9"/>
      <c r="CT19" s="9"/>
      <c r="CU19" s="9"/>
      <c r="CV19" s="9"/>
      <c r="CW19" s="9"/>
    </row>
    <row r="20" spans="1:109" ht="16.5" x14ac:dyDescent="0.3">
      <c r="A20" s="8"/>
      <c r="B20" s="8"/>
      <c r="C20" s="8" t="s">
        <v>44</v>
      </c>
      <c r="D20" s="8">
        <v>7</v>
      </c>
      <c r="E20" s="9">
        <f t="shared" si="7"/>
        <v>44893.43</v>
      </c>
      <c r="F20" s="9">
        <f t="shared" si="8"/>
        <v>10799.556845861209</v>
      </c>
      <c r="G20" s="9">
        <f t="shared" si="9"/>
        <v>10845.68779698256</v>
      </c>
      <c r="H20" s="9">
        <f t="shared" si="10"/>
        <v>46.130951121351245</v>
      </c>
      <c r="I20" s="10">
        <f t="shared" si="11"/>
        <v>4.2715596371003259E-3</v>
      </c>
      <c r="J20" s="9">
        <f t="shared" si="12"/>
        <v>88.026658355128347</v>
      </c>
      <c r="K20" s="9">
        <f t="shared" si="12"/>
        <v>19.641760498139774</v>
      </c>
      <c r="L20" s="9">
        <f t="shared" si="12"/>
        <v>1.5057882634494035E-2</v>
      </c>
      <c r="M20" s="9">
        <f t="shared" si="12"/>
        <v>-61.552525614549836</v>
      </c>
      <c r="N20" s="9">
        <f t="shared" si="12"/>
        <v>0</v>
      </c>
      <c r="O20" s="9">
        <f t="shared" si="12"/>
        <v>0</v>
      </c>
      <c r="P20" s="9">
        <f t="shared" si="12"/>
        <v>0</v>
      </c>
      <c r="Q20" s="9">
        <f t="shared" si="13"/>
        <v>484829149.29069096</v>
      </c>
      <c r="R20" s="9">
        <f t="shared" si="14"/>
        <v>486900125.91569078</v>
      </c>
      <c r="S20" s="9">
        <f t="shared" si="15"/>
        <v>2070976.6249998212</v>
      </c>
      <c r="T20" s="9"/>
      <c r="U20" s="9">
        <f t="shared" si="16"/>
        <v>5832.0918912010065</v>
      </c>
      <c r="V20" s="9">
        <f t="shared" si="16"/>
        <v>1210.988133452935</v>
      </c>
      <c r="W20" s="9">
        <f t="shared" si="16"/>
        <v>67.7940453647672</v>
      </c>
      <c r="X20" s="9">
        <f t="shared" si="16"/>
        <v>757.59956412330268</v>
      </c>
      <c r="Y20" s="9">
        <f t="shared" si="16"/>
        <v>1640.5232034155592</v>
      </c>
      <c r="Z20" s="9">
        <f t="shared" si="16"/>
        <v>0</v>
      </c>
      <c r="AA20" s="9">
        <f t="shared" si="16"/>
        <v>1290.5600083036377</v>
      </c>
      <c r="AB20" s="9">
        <f t="shared" si="17"/>
        <v>5920.1185495561349</v>
      </c>
      <c r="AC20" s="9">
        <f t="shared" si="17"/>
        <v>1230.6298939510748</v>
      </c>
      <c r="AD20" s="9">
        <f t="shared" si="17"/>
        <v>67.809103247401694</v>
      </c>
      <c r="AE20" s="9">
        <f t="shared" si="17"/>
        <v>696.04703850875285</v>
      </c>
      <c r="AF20" s="9">
        <f t="shared" si="17"/>
        <v>1640.5232034155592</v>
      </c>
      <c r="AG20" s="9">
        <f t="shared" si="17"/>
        <v>0</v>
      </c>
      <c r="AH20" s="9">
        <f t="shared" si="17"/>
        <v>1290.5600083036377</v>
      </c>
      <c r="AI20" s="9">
        <f t="shared" si="18"/>
        <v>10845.68779698256</v>
      </c>
      <c r="AJ20" s="3" t="s">
        <v>608</v>
      </c>
      <c r="AK20" s="9">
        <f t="shared" si="19"/>
        <v>263454575</v>
      </c>
      <c r="AL20" s="9">
        <f t="shared" si="19"/>
        <v>0</v>
      </c>
      <c r="AM20" s="9">
        <f t="shared" si="19"/>
        <v>605179</v>
      </c>
      <c r="AN20" s="9">
        <f t="shared" si="19"/>
        <v>0</v>
      </c>
      <c r="AO20" s="9">
        <f t="shared" si="19"/>
        <v>0</v>
      </c>
      <c r="AP20" s="9">
        <f t="shared" si="19"/>
        <v>3043507.2300000009</v>
      </c>
      <c r="AQ20" s="9">
        <f t="shared" si="19"/>
        <v>5938163</v>
      </c>
      <c r="AR20" s="9">
        <f t="shared" si="19"/>
        <v>4915353</v>
      </c>
      <c r="AS20" s="9">
        <f t="shared" si="19"/>
        <v>54365411</v>
      </c>
      <c r="AT20" s="9">
        <f t="shared" si="19"/>
        <v>0</v>
      </c>
      <c r="AU20" s="9">
        <f t="shared" si="19"/>
        <v>4451928</v>
      </c>
      <c r="AV20" s="9">
        <f t="shared" si="19"/>
        <v>0</v>
      </c>
      <c r="AW20" s="9">
        <f t="shared" si="19"/>
        <v>0</v>
      </c>
      <c r="AX20" s="9">
        <f t="shared" si="19"/>
        <v>73648713.595912173</v>
      </c>
      <c r="AY20" s="9">
        <f t="shared" si="19"/>
        <v>2762354.0335787768</v>
      </c>
      <c r="AZ20" s="9">
        <f t="shared" si="19"/>
        <v>-1631965.9288000001</v>
      </c>
      <c r="BA20" s="9">
        <f t="shared" si="19"/>
        <v>10433081</v>
      </c>
      <c r="BB20" s="9">
        <f t="shared" si="20"/>
        <v>1202934</v>
      </c>
      <c r="BC20" s="9">
        <f t="shared" si="20"/>
        <v>55166308.049999997</v>
      </c>
      <c r="BD20" s="9">
        <f t="shared" si="20"/>
        <v>1630597</v>
      </c>
      <c r="BE20" s="9">
        <f t="shared" si="20"/>
        <v>1314761</v>
      </c>
      <c r="BF20" s="9">
        <f t="shared" si="20"/>
        <v>0</v>
      </c>
      <c r="BG20" s="9">
        <f t="shared" si="20"/>
        <v>-2837234</v>
      </c>
      <c r="BH20" s="9">
        <f t="shared" si="20"/>
        <v>0</v>
      </c>
      <c r="BI20" s="9">
        <f t="shared" si="20"/>
        <v>6356481</v>
      </c>
      <c r="BJ20" s="9">
        <f t="shared" si="20"/>
        <v>0</v>
      </c>
      <c r="BK20" s="9">
        <f t="shared" si="20"/>
        <v>0</v>
      </c>
      <c r="BL20" s="9">
        <f t="shared" si="20"/>
        <v>0</v>
      </c>
      <c r="BM20" s="9">
        <f t="shared" si="20"/>
        <v>0</v>
      </c>
      <c r="BN20" s="9">
        <f t="shared" si="20"/>
        <v>9003.3100000000013</v>
      </c>
      <c r="BO20" s="9">
        <f t="shared" si="20"/>
        <v>267406393.62499988</v>
      </c>
      <c r="BP20" s="9">
        <f t="shared" si="20"/>
        <v>0</v>
      </c>
      <c r="BQ20" s="9">
        <f t="shared" si="20"/>
        <v>605179</v>
      </c>
      <c r="BR20" s="9">
        <f t="shared" si="21"/>
        <v>0</v>
      </c>
      <c r="BS20" s="9">
        <f t="shared" si="21"/>
        <v>0</v>
      </c>
      <c r="BT20" s="9">
        <f t="shared" si="21"/>
        <v>3044183.2300000009</v>
      </c>
      <c r="BU20" s="9">
        <f t="shared" si="21"/>
        <v>5938163</v>
      </c>
      <c r="BV20" s="9">
        <f t="shared" si="21"/>
        <v>4914908</v>
      </c>
      <c r="BW20" s="9">
        <f t="shared" si="21"/>
        <v>55247197</v>
      </c>
      <c r="BX20" s="9">
        <f t="shared" si="21"/>
        <v>0</v>
      </c>
      <c r="BY20" s="9">
        <f t="shared" si="21"/>
        <v>1696711</v>
      </c>
      <c r="BZ20" s="9">
        <f t="shared" si="21"/>
        <v>0</v>
      </c>
      <c r="CA20" s="9">
        <f t="shared" si="21"/>
        <v>0</v>
      </c>
      <c r="CB20" s="9">
        <f t="shared" si="21"/>
        <v>73648713.595912173</v>
      </c>
      <c r="CC20" s="9">
        <f t="shared" si="21"/>
        <v>2762354.0335787768</v>
      </c>
      <c r="CD20" s="9">
        <f t="shared" si="21"/>
        <v>-1631965.9288000001</v>
      </c>
      <c r="CE20" s="9">
        <f t="shared" si="21"/>
        <v>10433081</v>
      </c>
      <c r="CF20" s="9">
        <f t="shared" si="21"/>
        <v>1220884</v>
      </c>
      <c r="CG20" s="9">
        <f t="shared" si="21"/>
        <v>55166308.049999997</v>
      </c>
      <c r="CH20" s="9">
        <f t="shared" si="21"/>
        <v>1630597</v>
      </c>
      <c r="CI20" s="9">
        <f t="shared" si="22"/>
        <v>1330944</v>
      </c>
      <c r="CJ20" s="9">
        <f t="shared" si="22"/>
        <v>0</v>
      </c>
      <c r="CK20" s="9">
        <f t="shared" si="22"/>
        <v>-2879009</v>
      </c>
      <c r="CL20" s="9">
        <f t="shared" si="22"/>
        <v>0</v>
      </c>
      <c r="CM20" s="9">
        <f t="shared" si="22"/>
        <v>6356481</v>
      </c>
      <c r="CN20" s="9">
        <f t="shared" si="22"/>
        <v>0</v>
      </c>
      <c r="CO20" s="9">
        <f t="shared" si="22"/>
        <v>0</v>
      </c>
      <c r="CP20" s="9">
        <f t="shared" si="22"/>
        <v>0</v>
      </c>
      <c r="CQ20" s="9">
        <f t="shared" si="22"/>
        <v>0</v>
      </c>
      <c r="CR20" s="9">
        <f t="shared" si="22"/>
        <v>9003.3100000000013</v>
      </c>
      <c r="CS20" s="9"/>
      <c r="CT20" s="9"/>
      <c r="CU20" s="9"/>
      <c r="CV20" s="9"/>
      <c r="CW20" s="9"/>
    </row>
    <row r="21" spans="1:109" ht="16.5" x14ac:dyDescent="0.3">
      <c r="A21" s="8"/>
      <c r="B21" s="8"/>
      <c r="C21" s="8"/>
      <c r="D21" s="8"/>
      <c r="E21" s="8"/>
      <c r="F21" s="8"/>
      <c r="G21" s="9"/>
      <c r="H21" s="8"/>
      <c r="I21" s="10"/>
      <c r="J21" s="8"/>
      <c r="K21" s="8"/>
      <c r="L21" s="8"/>
      <c r="M21" s="8"/>
      <c r="N21" s="8"/>
      <c r="O21" s="8"/>
      <c r="P21" s="8"/>
      <c r="Q21" s="9"/>
      <c r="R21" s="9"/>
      <c r="S21" s="9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3" t="s">
        <v>608</v>
      </c>
      <c r="AK21" s="11"/>
      <c r="AL21" s="11"/>
      <c r="AM21" s="11"/>
      <c r="AN21" s="9"/>
      <c r="AO21" s="11"/>
      <c r="AP21" s="11"/>
      <c r="AQ21" s="9"/>
      <c r="AR21" s="9"/>
      <c r="AS21" s="11"/>
      <c r="AT21" s="11"/>
      <c r="AU21" s="11"/>
      <c r="AV21" s="11"/>
      <c r="AW21" s="9"/>
      <c r="AX21" s="9"/>
      <c r="AY21" s="9"/>
      <c r="AZ21" s="9"/>
      <c r="BA21" s="11"/>
      <c r="BB21" s="11"/>
      <c r="BC21" s="11"/>
      <c r="BD21" s="11"/>
      <c r="BE21" s="11"/>
      <c r="BF21" s="11"/>
      <c r="BG21" s="11"/>
      <c r="BH21" s="11"/>
      <c r="BI21" s="9"/>
      <c r="BJ21" s="9"/>
      <c r="BK21" s="9"/>
      <c r="BL21" s="9"/>
      <c r="BM21" s="9"/>
      <c r="BN21" s="9"/>
      <c r="BO21" s="11"/>
      <c r="BP21" s="11"/>
      <c r="BQ21" s="11"/>
      <c r="BR21" s="11"/>
      <c r="BS21" s="11"/>
      <c r="BT21" s="11"/>
      <c r="BU21" s="9"/>
      <c r="BV21" s="9"/>
      <c r="BW21" s="11"/>
      <c r="BX21" s="11"/>
      <c r="BY21" s="11"/>
      <c r="BZ21" s="11"/>
      <c r="CA21" s="9"/>
      <c r="CB21" s="9"/>
      <c r="CC21" s="9"/>
      <c r="CD21" s="9"/>
      <c r="CE21" s="11"/>
      <c r="CF21" s="11"/>
      <c r="CG21" s="11"/>
      <c r="CH21" s="11"/>
      <c r="CI21" s="11"/>
      <c r="CJ21" s="11"/>
      <c r="CK21" s="11"/>
      <c r="CL21" s="11"/>
      <c r="CM21" s="11"/>
      <c r="CN21" s="9"/>
      <c r="CO21" s="9"/>
      <c r="CP21" s="9"/>
      <c r="CQ21" s="9"/>
      <c r="CR21" s="9"/>
      <c r="CS21" s="11"/>
      <c r="CT21" s="11"/>
      <c r="CU21" s="11"/>
      <c r="CV21" s="11"/>
      <c r="CW21" s="11"/>
    </row>
    <row r="22" spans="1:109" ht="16.5" x14ac:dyDescent="0.3">
      <c r="A22" s="12">
        <v>1</v>
      </c>
      <c r="B22" s="12">
        <v>1</v>
      </c>
      <c r="C22" s="13" t="s">
        <v>45</v>
      </c>
      <c r="D22" s="14">
        <v>5</v>
      </c>
      <c r="E22" s="9">
        <v>1202</v>
      </c>
      <c r="F22" s="9">
        <f t="shared" ref="F22:F85" si="23">SUM(U22:AA22)</f>
        <v>8599.6052642292852</v>
      </c>
      <c r="G22" s="9">
        <f t="shared" ref="G22:G85" si="24">F22+H22</f>
        <v>8726.4706404297012</v>
      </c>
      <c r="H22" s="9">
        <f t="shared" ref="H22:H85" si="25">AI22-F22</f>
        <v>126.86537620041599</v>
      </c>
      <c r="I22" s="10">
        <f t="shared" si="11"/>
        <v>1.475246506117231E-2</v>
      </c>
      <c r="J22" s="9">
        <f t="shared" ref="J22:J85" si="26">AB22-U22</f>
        <v>90.939321963393922</v>
      </c>
      <c r="K22" s="9">
        <f t="shared" ref="K22:K85" si="27">AC22-V22</f>
        <v>10.722129783693845</v>
      </c>
      <c r="L22" s="9">
        <f t="shared" ref="L22:L85" si="28">AD22-W22</f>
        <v>0</v>
      </c>
      <c r="M22" s="9">
        <f t="shared" ref="M22:M85" si="29">AE22-X22</f>
        <v>6.5782029950082688</v>
      </c>
      <c r="N22" s="9">
        <f t="shared" ref="N22:N85" si="30">AF22-Y22</f>
        <v>11.221180912309592</v>
      </c>
      <c r="O22" s="9">
        <f t="shared" ref="O22:O85" si="31">AG22-Z22</f>
        <v>0</v>
      </c>
      <c r="P22" s="9">
        <f t="shared" ref="P22:P85" si="32">AH22-AA22</f>
        <v>7.4045405460094003</v>
      </c>
      <c r="Q22" s="15">
        <f>SUM(AK22:BN22)</f>
        <v>10336725.5276036</v>
      </c>
      <c r="R22" s="15">
        <f>SUM(BO22:CR22)</f>
        <v>10489217.709796498</v>
      </c>
      <c r="S22" s="9">
        <f>R22-Q22</f>
        <v>152492.18219289742</v>
      </c>
      <c r="T22" s="9"/>
      <c r="U22" s="9">
        <f t="shared" ref="U22:AA31" si="33">IF($E22=0,0,SUMIF($AK$4:$BN$4,U$4,$AK22:$BN22)/$E22)</f>
        <v>6012.1778036605656</v>
      </c>
      <c r="V22" s="9">
        <f t="shared" si="33"/>
        <v>661.05740432612311</v>
      </c>
      <c r="W22" s="9">
        <f t="shared" si="33"/>
        <v>6.6555740432612309E-2</v>
      </c>
      <c r="X22" s="9">
        <f t="shared" si="33"/>
        <v>1013.8311148086523</v>
      </c>
      <c r="Y22" s="9">
        <f t="shared" si="33"/>
        <v>681.39181059256873</v>
      </c>
      <c r="Z22" s="9">
        <f t="shared" si="33"/>
        <v>0</v>
      </c>
      <c r="AA22" s="9">
        <f t="shared" si="33"/>
        <v>231.08057510094221</v>
      </c>
      <c r="AB22" s="9">
        <f t="shared" ref="AB22:AH31" si="34">IF($E22=0,0,SUMIF($BO$4:$CR$4,AB$4,$BO22:$CR22)/$E22)</f>
        <v>6103.1171256239595</v>
      </c>
      <c r="AC22" s="9">
        <f t="shared" si="34"/>
        <v>671.77953410981695</v>
      </c>
      <c r="AD22" s="9">
        <f t="shared" si="34"/>
        <v>6.6555740432612309E-2</v>
      </c>
      <c r="AE22" s="9">
        <f t="shared" si="34"/>
        <v>1020.4093178036605</v>
      </c>
      <c r="AF22" s="9">
        <f t="shared" si="34"/>
        <v>692.61299150487832</v>
      </c>
      <c r="AG22" s="9">
        <f t="shared" si="34"/>
        <v>0</v>
      </c>
      <c r="AH22" s="9">
        <f t="shared" si="34"/>
        <v>238.48511564695161</v>
      </c>
      <c r="AI22" s="9">
        <f t="shared" ref="AI22:AI85" si="35">SUM(AB22:AH22)</f>
        <v>8726.4706404297012</v>
      </c>
      <c r="AJ22" s="3" t="s">
        <v>608</v>
      </c>
      <c r="AK22" s="11">
        <v>7287271</v>
      </c>
      <c r="AL22" s="11">
        <v>0</v>
      </c>
      <c r="AM22" s="11">
        <v>16740</v>
      </c>
      <c r="AN22" s="9">
        <v>41848.800000000003</v>
      </c>
      <c r="AO22" s="11">
        <v>80</v>
      </c>
      <c r="AP22" s="11">
        <v>0</v>
      </c>
      <c r="AQ22" s="9">
        <v>0</v>
      </c>
      <c r="AR22" s="9">
        <v>286921</v>
      </c>
      <c r="AS22" s="11">
        <v>794591</v>
      </c>
      <c r="AT22" s="11">
        <v>0</v>
      </c>
      <c r="AU22" s="11">
        <v>17944</v>
      </c>
      <c r="AV22" s="11">
        <v>0</v>
      </c>
      <c r="AW22" s="9">
        <v>0</v>
      </c>
      <c r="AX22" s="9">
        <v>819032.95633226761</v>
      </c>
      <c r="AY22" s="9">
        <v>72425.038662115781</v>
      </c>
      <c r="AZ22" s="9">
        <v>-60633.279999999999</v>
      </c>
      <c r="BA22" s="11">
        <v>296973</v>
      </c>
      <c r="BB22" s="11">
        <v>413650</v>
      </c>
      <c r="BC22" s="11">
        <v>0</v>
      </c>
      <c r="BD22" s="11">
        <v>56538</v>
      </c>
      <c r="BE22" s="11">
        <v>115857</v>
      </c>
      <c r="BF22" s="11">
        <v>0</v>
      </c>
      <c r="BG22" s="11">
        <v>0</v>
      </c>
      <c r="BH22" s="11">
        <v>0</v>
      </c>
      <c r="BI22" s="9">
        <v>14002</v>
      </c>
      <c r="BJ22" s="9">
        <v>0</v>
      </c>
      <c r="BK22" s="9">
        <v>26026.152609216693</v>
      </c>
      <c r="BL22" s="9">
        <v>83697.600000000006</v>
      </c>
      <c r="BM22" s="9">
        <v>49564.86</v>
      </c>
      <c r="BN22" s="9">
        <v>4196.3999999999996</v>
      </c>
      <c r="BO22" s="11">
        <f>AK22*1.015</f>
        <v>7396580.0649999995</v>
      </c>
      <c r="BP22" s="11">
        <v>0</v>
      </c>
      <c r="BQ22" s="11">
        <v>16740</v>
      </c>
      <c r="BR22" s="11">
        <f>AN22</f>
        <v>41848.800000000003</v>
      </c>
      <c r="BS22" s="11">
        <v>80</v>
      </c>
      <c r="BT22" s="11">
        <v>0</v>
      </c>
      <c r="BU22" s="9">
        <v>0</v>
      </c>
      <c r="BV22" s="9">
        <v>286921</v>
      </c>
      <c r="BW22" s="11">
        <v>807479</v>
      </c>
      <c r="BX22" s="11">
        <v>0</v>
      </c>
      <c r="BY22" s="11">
        <v>17944</v>
      </c>
      <c r="BZ22" s="11">
        <v>0</v>
      </c>
      <c r="CA22" s="9">
        <v>0</v>
      </c>
      <c r="CB22" s="9">
        <v>832520.81578886369</v>
      </c>
      <c r="CC22" s="9">
        <v>72425.038662115781</v>
      </c>
      <c r="CD22" s="9">
        <v>-60633.279999999999</v>
      </c>
      <c r="CE22" s="11">
        <v>296973</v>
      </c>
      <c r="CF22" s="11">
        <v>419827</v>
      </c>
      <c r="CG22" s="11">
        <v>0</v>
      </c>
      <c r="CH22" s="11">
        <v>56538</v>
      </c>
      <c r="CI22" s="11">
        <v>117587</v>
      </c>
      <c r="CJ22" s="11">
        <v>0</v>
      </c>
      <c r="CK22" s="11">
        <v>0</v>
      </c>
      <c r="CL22" s="11">
        <v>0</v>
      </c>
      <c r="CM22" s="11">
        <v>14002</v>
      </c>
      <c r="CN22" s="9">
        <v>0</v>
      </c>
      <c r="CO22" s="9">
        <v>34926.410345520046</v>
      </c>
      <c r="CP22" s="9">
        <v>83697.600000000006</v>
      </c>
      <c r="CQ22" s="9">
        <v>49564.86</v>
      </c>
      <c r="CR22" s="9">
        <v>4196.3999999999996</v>
      </c>
      <c r="CS22" s="11"/>
      <c r="CT22" s="11"/>
      <c r="CU22" s="11"/>
      <c r="CV22" s="11"/>
      <c r="CW22" s="11"/>
      <c r="DD22" s="20"/>
      <c r="DE22" s="20"/>
    </row>
    <row r="23" spans="1:109" ht="16.5" x14ac:dyDescent="0.3">
      <c r="A23" s="12">
        <v>1.2</v>
      </c>
      <c r="B23" s="12">
        <v>3</v>
      </c>
      <c r="C23" s="13" t="s">
        <v>46</v>
      </c>
      <c r="D23" s="14">
        <v>1</v>
      </c>
      <c r="E23" s="9">
        <v>34043</v>
      </c>
      <c r="F23" s="9">
        <f t="shared" si="23"/>
        <v>13884.043125652412</v>
      </c>
      <c r="G23" s="9">
        <f t="shared" si="24"/>
        <v>13947.866462461479</v>
      </c>
      <c r="H23" s="9">
        <f t="shared" si="25"/>
        <v>63.823336809067769</v>
      </c>
      <c r="I23" s="10">
        <f t="shared" si="11"/>
        <v>4.5968840799080063E-3</v>
      </c>
      <c r="J23" s="9">
        <f t="shared" si="26"/>
        <v>88.615002056221783</v>
      </c>
      <c r="K23" s="9">
        <f t="shared" si="27"/>
        <v>26.293599271509493</v>
      </c>
      <c r="L23" s="9">
        <f t="shared" si="28"/>
        <v>0</v>
      </c>
      <c r="M23" s="9">
        <f t="shared" si="29"/>
        <v>4.6000646241509457E-2</v>
      </c>
      <c r="N23" s="9">
        <f t="shared" si="30"/>
        <v>29.398941110178157</v>
      </c>
      <c r="O23" s="9">
        <f t="shared" si="31"/>
        <v>-85.826284405017191</v>
      </c>
      <c r="P23" s="9">
        <f t="shared" si="32"/>
        <v>5.2960781299341306</v>
      </c>
      <c r="Q23" s="15">
        <f t="shared" ref="Q23:Q86" si="36">SUM(AK23:BN23)</f>
        <v>472654480.12658507</v>
      </c>
      <c r="R23" s="15">
        <f t="shared" ref="R23:R86" si="37">SUM(BO23:CR23)</f>
        <v>474827217.98157614</v>
      </c>
      <c r="S23" s="9">
        <f t="shared" ref="S23:S86" si="38">R23-Q23</f>
        <v>2172737.8549910784</v>
      </c>
      <c r="T23" s="9"/>
      <c r="U23" s="9">
        <f t="shared" si="33"/>
        <v>5947.0415850541967</v>
      </c>
      <c r="V23" s="9">
        <f t="shared" si="33"/>
        <v>1621.1018417883265</v>
      </c>
      <c r="W23" s="9">
        <f t="shared" si="33"/>
        <v>1955.333313750257</v>
      </c>
      <c r="X23" s="9">
        <f t="shared" si="33"/>
        <v>943.59189848133246</v>
      </c>
      <c r="Y23" s="9">
        <f t="shared" si="33"/>
        <v>1608.8568485985011</v>
      </c>
      <c r="Z23" s="9">
        <f t="shared" si="33"/>
        <v>539.57496107863585</v>
      </c>
      <c r="AA23" s="9">
        <f t="shared" si="33"/>
        <v>1268.5426769011617</v>
      </c>
      <c r="AB23" s="9">
        <f t="shared" si="34"/>
        <v>6035.6565871104185</v>
      </c>
      <c r="AC23" s="9">
        <f t="shared" si="34"/>
        <v>1647.395441059836</v>
      </c>
      <c r="AD23" s="9">
        <f t="shared" si="34"/>
        <v>1955.333313750257</v>
      </c>
      <c r="AE23" s="9">
        <f t="shared" si="34"/>
        <v>943.63789912757397</v>
      </c>
      <c r="AF23" s="9">
        <f t="shared" si="34"/>
        <v>1638.2557897086792</v>
      </c>
      <c r="AG23" s="9">
        <f t="shared" si="34"/>
        <v>453.74867667361866</v>
      </c>
      <c r="AH23" s="9">
        <f t="shared" si="34"/>
        <v>1273.8387550310958</v>
      </c>
      <c r="AI23" s="9">
        <f t="shared" si="35"/>
        <v>13947.866462461479</v>
      </c>
      <c r="AJ23" s="3" t="s">
        <v>608</v>
      </c>
      <c r="AK23" s="11">
        <v>201114701</v>
      </c>
      <c r="AL23" s="11">
        <v>0</v>
      </c>
      <c r="AM23" s="11">
        <v>461979</v>
      </c>
      <c r="AN23" s="9">
        <v>1154946.8999999999</v>
      </c>
      <c r="AO23" s="11">
        <v>66565412</v>
      </c>
      <c r="AP23" s="11">
        <v>0</v>
      </c>
      <c r="AQ23" s="9">
        <v>0</v>
      </c>
      <c r="AR23" s="9">
        <v>1770918</v>
      </c>
      <c r="AS23" s="11">
        <v>55187170</v>
      </c>
      <c r="AT23" s="11">
        <v>0</v>
      </c>
      <c r="AU23" s="11">
        <v>10168164</v>
      </c>
      <c r="AV23" s="11">
        <v>0</v>
      </c>
      <c r="AW23" s="9">
        <v>18368750.399999999</v>
      </c>
      <c r="AX23" s="9">
        <v>54770313.696838774</v>
      </c>
      <c r="AY23" s="9">
        <v>1907776.7374026533</v>
      </c>
      <c r="AZ23" s="9">
        <v>1340435.68</v>
      </c>
      <c r="BA23" s="11">
        <v>8204038</v>
      </c>
      <c r="BB23" s="11">
        <v>9302</v>
      </c>
      <c r="BC23" s="11">
        <v>0</v>
      </c>
      <c r="BD23" s="11">
        <v>6852636</v>
      </c>
      <c r="BE23" s="11">
        <v>0</v>
      </c>
      <c r="BF23" s="11">
        <v>0</v>
      </c>
      <c r="BG23" s="11">
        <v>102453</v>
      </c>
      <c r="BH23" s="11">
        <v>-6791</v>
      </c>
      <c r="BI23" s="9">
        <v>4560000</v>
      </c>
      <c r="BJ23" s="9">
        <v>0</v>
      </c>
      <c r="BK23" s="9">
        <v>527217.23234359687</v>
      </c>
      <c r="BL23" s="9">
        <v>36927504</v>
      </c>
      <c r="BM23" s="9">
        <v>2667553.48</v>
      </c>
      <c r="BN23" s="9">
        <v>0</v>
      </c>
      <c r="BO23" s="11">
        <f t="shared" ref="BO23:BO86" si="39">AK23*1.015</f>
        <v>204131421.51499999</v>
      </c>
      <c r="BP23" s="11">
        <v>0</v>
      </c>
      <c r="BQ23" s="11">
        <v>461979</v>
      </c>
      <c r="BR23" s="11">
        <f t="shared" ref="BR23:BR86" si="40">AN23</f>
        <v>1154946.8999999999</v>
      </c>
      <c r="BS23" s="11">
        <v>66565412</v>
      </c>
      <c r="BT23" s="11">
        <v>0</v>
      </c>
      <c r="BU23" s="9">
        <v>0</v>
      </c>
      <c r="BV23" s="9">
        <v>1770918</v>
      </c>
      <c r="BW23" s="11">
        <v>56082283</v>
      </c>
      <c r="BX23" s="11">
        <v>0</v>
      </c>
      <c r="BY23" s="11">
        <v>10168164</v>
      </c>
      <c r="BZ23" s="11">
        <v>0</v>
      </c>
      <c r="CA23" s="9">
        <v>15446966.199999999</v>
      </c>
      <c r="CB23" s="9">
        <v>55771141.849052563</v>
      </c>
      <c r="CC23" s="9">
        <v>1907776.7374026533</v>
      </c>
      <c r="CD23" s="9">
        <v>1340435.68</v>
      </c>
      <c r="CE23" s="11">
        <v>8204038</v>
      </c>
      <c r="CF23" s="11">
        <v>9441</v>
      </c>
      <c r="CG23" s="11">
        <v>0</v>
      </c>
      <c r="CH23" s="11">
        <v>6852636</v>
      </c>
      <c r="CI23" s="11">
        <v>0</v>
      </c>
      <c r="CJ23" s="11">
        <v>0</v>
      </c>
      <c r="CK23" s="11">
        <v>103982</v>
      </c>
      <c r="CL23" s="11">
        <v>-6893</v>
      </c>
      <c r="CM23" s="11">
        <v>4560000</v>
      </c>
      <c r="CN23" s="9">
        <v>0</v>
      </c>
      <c r="CO23" s="9">
        <v>707511.62012094446</v>
      </c>
      <c r="CP23" s="9">
        <v>36927504</v>
      </c>
      <c r="CQ23" s="9">
        <v>2667553.48</v>
      </c>
      <c r="CR23" s="9">
        <v>0</v>
      </c>
      <c r="CS23" s="11"/>
      <c r="CT23" s="11"/>
      <c r="CU23" s="11"/>
      <c r="CV23" s="11"/>
      <c r="CW23" s="11"/>
      <c r="DD23" s="20"/>
      <c r="DE23" s="20"/>
    </row>
    <row r="24" spans="1:109" ht="16.5" x14ac:dyDescent="0.3">
      <c r="A24" s="12">
        <v>2</v>
      </c>
      <c r="B24" s="12">
        <v>1</v>
      </c>
      <c r="C24" s="13" t="s">
        <v>47</v>
      </c>
      <c r="D24" s="14">
        <v>6</v>
      </c>
      <c r="E24" s="9">
        <v>274</v>
      </c>
      <c r="F24" s="9">
        <f t="shared" si="23"/>
        <v>10974.977236280565</v>
      </c>
      <c r="G24" s="9">
        <f t="shared" si="24"/>
        <v>11134.650946982885</v>
      </c>
      <c r="H24" s="9">
        <f t="shared" si="25"/>
        <v>159.67371070232002</v>
      </c>
      <c r="I24" s="10">
        <f t="shared" si="11"/>
        <v>1.4548887643655256E-2</v>
      </c>
      <c r="J24" s="9">
        <f t="shared" si="26"/>
        <v>90.871861313868067</v>
      </c>
      <c r="K24" s="9">
        <f t="shared" si="27"/>
        <v>16.850364963503807</v>
      </c>
      <c r="L24" s="9">
        <f t="shared" si="28"/>
        <v>0</v>
      </c>
      <c r="M24" s="9">
        <f t="shared" si="29"/>
        <v>29.114396710810524</v>
      </c>
      <c r="N24" s="9">
        <f t="shared" si="30"/>
        <v>10.341514477891678</v>
      </c>
      <c r="O24" s="9">
        <f t="shared" si="31"/>
        <v>0</v>
      </c>
      <c r="P24" s="9">
        <f t="shared" si="32"/>
        <v>12.495573236246969</v>
      </c>
      <c r="Q24" s="15">
        <f t="shared" si="36"/>
        <v>3007143.7627408747</v>
      </c>
      <c r="R24" s="15">
        <f t="shared" si="37"/>
        <v>3050894.3594733109</v>
      </c>
      <c r="S24" s="9">
        <f t="shared" si="38"/>
        <v>43750.596732436214</v>
      </c>
      <c r="T24" s="9"/>
      <c r="U24" s="9">
        <f t="shared" si="33"/>
        <v>5984.1564598540153</v>
      </c>
      <c r="V24" s="9">
        <f t="shared" si="33"/>
        <v>1038.8503649635036</v>
      </c>
      <c r="W24" s="9">
        <f t="shared" si="33"/>
        <v>0</v>
      </c>
      <c r="X24" s="9">
        <f t="shared" si="33"/>
        <v>2409.3152899486981</v>
      </c>
      <c r="Y24" s="9">
        <f t="shared" si="33"/>
        <v>1305.8659162405627</v>
      </c>
      <c r="Z24" s="9">
        <f t="shared" si="33"/>
        <v>0</v>
      </c>
      <c r="AA24" s="9">
        <f t="shared" si="33"/>
        <v>236.78920527378591</v>
      </c>
      <c r="AB24" s="9">
        <f t="shared" si="34"/>
        <v>6075.0283211678834</v>
      </c>
      <c r="AC24" s="9">
        <f t="shared" si="34"/>
        <v>1055.7007299270074</v>
      </c>
      <c r="AD24" s="9">
        <f t="shared" si="34"/>
        <v>0</v>
      </c>
      <c r="AE24" s="9">
        <f t="shared" si="34"/>
        <v>2438.4296866595087</v>
      </c>
      <c r="AF24" s="9">
        <f t="shared" si="34"/>
        <v>1316.2074307184544</v>
      </c>
      <c r="AG24" s="9">
        <f t="shared" si="34"/>
        <v>0</v>
      </c>
      <c r="AH24" s="9">
        <f t="shared" si="34"/>
        <v>249.28477851003288</v>
      </c>
      <c r="AI24" s="9">
        <f t="shared" si="35"/>
        <v>11134.650946982885</v>
      </c>
      <c r="AJ24" s="3" t="s">
        <v>608</v>
      </c>
      <c r="AK24" s="11">
        <v>1659926</v>
      </c>
      <c r="AL24" s="11">
        <v>0</v>
      </c>
      <c r="AM24" s="11">
        <v>3813</v>
      </c>
      <c r="AN24" s="9">
        <v>9532.2000000000007</v>
      </c>
      <c r="AO24" s="11">
        <v>0</v>
      </c>
      <c r="AP24" s="11">
        <v>0</v>
      </c>
      <c r="AQ24" s="9">
        <v>0</v>
      </c>
      <c r="AR24" s="9">
        <v>43784.389445943336</v>
      </c>
      <c r="AS24" s="11">
        <v>284645</v>
      </c>
      <c r="AT24" s="11">
        <v>0</v>
      </c>
      <c r="AU24" s="11">
        <v>0</v>
      </c>
      <c r="AV24" s="11">
        <v>0</v>
      </c>
      <c r="AW24" s="9">
        <v>0</v>
      </c>
      <c r="AX24" s="9">
        <v>357807.26104991417</v>
      </c>
      <c r="AY24" s="9">
        <v>13987.402534113058</v>
      </c>
      <c r="AZ24" s="9">
        <v>-20267.13</v>
      </c>
      <c r="BA24" s="11">
        <v>63385</v>
      </c>
      <c r="BB24" s="11">
        <v>114882</v>
      </c>
      <c r="BC24" s="11">
        <v>0</v>
      </c>
      <c r="BD24" s="11">
        <v>15169</v>
      </c>
      <c r="BE24" s="11">
        <v>305871</v>
      </c>
      <c r="BF24" s="11">
        <v>113248</v>
      </c>
      <c r="BG24" s="11">
        <v>0</v>
      </c>
      <c r="BH24" s="11">
        <v>0</v>
      </c>
      <c r="BI24" s="9">
        <v>0</v>
      </c>
      <c r="BJ24" s="9">
        <v>0</v>
      </c>
      <c r="BK24" s="9">
        <v>10011.845425189991</v>
      </c>
      <c r="BL24" s="9">
        <v>14532.994285714287</v>
      </c>
      <c r="BM24" s="9">
        <v>15274.420000000002</v>
      </c>
      <c r="BN24" s="9">
        <v>1541.38</v>
      </c>
      <c r="BO24" s="11">
        <f t="shared" si="39"/>
        <v>1684824.89</v>
      </c>
      <c r="BP24" s="11">
        <v>0</v>
      </c>
      <c r="BQ24" s="11">
        <v>3813</v>
      </c>
      <c r="BR24" s="11">
        <f t="shared" si="40"/>
        <v>9532.2000000000007</v>
      </c>
      <c r="BS24" s="11">
        <v>0</v>
      </c>
      <c r="BT24" s="11">
        <v>0</v>
      </c>
      <c r="BU24" s="9">
        <v>0</v>
      </c>
      <c r="BV24" s="9">
        <v>43788.734144705362</v>
      </c>
      <c r="BW24" s="11">
        <v>289262</v>
      </c>
      <c r="BX24" s="11">
        <v>0</v>
      </c>
      <c r="BY24" s="11">
        <v>0</v>
      </c>
      <c r="BZ24" s="11">
        <v>0</v>
      </c>
      <c r="CA24" s="9">
        <v>0</v>
      </c>
      <c r="CB24" s="9">
        <v>360640.83601685648</v>
      </c>
      <c r="CC24" s="9">
        <v>13987.402534113058</v>
      </c>
      <c r="CD24" s="9">
        <v>-20267.13</v>
      </c>
      <c r="CE24" s="11">
        <v>63385</v>
      </c>
      <c r="CF24" s="11">
        <v>116597</v>
      </c>
      <c r="CG24" s="11">
        <v>0</v>
      </c>
      <c r="CH24" s="11">
        <v>15169</v>
      </c>
      <c r="CI24" s="11">
        <v>310438</v>
      </c>
      <c r="CJ24" s="11">
        <v>114939</v>
      </c>
      <c r="CK24" s="11">
        <v>0</v>
      </c>
      <c r="CL24" s="11">
        <v>0</v>
      </c>
      <c r="CM24" s="11">
        <v>0</v>
      </c>
      <c r="CN24" s="9">
        <v>0</v>
      </c>
      <c r="CO24" s="9">
        <v>13435.632491921649</v>
      </c>
      <c r="CP24" s="9">
        <v>14532.994285714287</v>
      </c>
      <c r="CQ24" s="9">
        <v>15274.420000000002</v>
      </c>
      <c r="CR24" s="9">
        <v>1541.38</v>
      </c>
      <c r="CS24" s="11"/>
      <c r="CT24" s="11"/>
      <c r="CU24" s="11"/>
      <c r="CV24" s="11"/>
      <c r="CW24" s="11"/>
      <c r="DD24" s="20"/>
      <c r="DE24" s="20"/>
    </row>
    <row r="25" spans="1:109" ht="16.5" x14ac:dyDescent="0.3">
      <c r="A25" s="12">
        <v>4</v>
      </c>
      <c r="B25" s="12">
        <v>1</v>
      </c>
      <c r="C25" s="13" t="s">
        <v>48</v>
      </c>
      <c r="D25" s="14">
        <v>6</v>
      </c>
      <c r="E25" s="9">
        <v>385</v>
      </c>
      <c r="F25" s="9">
        <f t="shared" si="23"/>
        <v>10920.68801799293</v>
      </c>
      <c r="G25" s="9">
        <f t="shared" si="24"/>
        <v>11094.333611048058</v>
      </c>
      <c r="H25" s="9">
        <f t="shared" si="25"/>
        <v>173.64559305512739</v>
      </c>
      <c r="I25" s="10">
        <f t="shared" si="11"/>
        <v>1.5900609262807328E-2</v>
      </c>
      <c r="J25" s="9">
        <f t="shared" si="26"/>
        <v>90.311415584414135</v>
      </c>
      <c r="K25" s="9">
        <f t="shared" si="27"/>
        <v>26.589610389610243</v>
      </c>
      <c r="L25" s="9">
        <f t="shared" si="28"/>
        <v>0</v>
      </c>
      <c r="M25" s="9">
        <f t="shared" si="29"/>
        <v>33.953484467749149</v>
      </c>
      <c r="N25" s="9">
        <f t="shared" si="30"/>
        <v>13.894794335737117</v>
      </c>
      <c r="O25" s="9">
        <f t="shared" si="31"/>
        <v>0</v>
      </c>
      <c r="P25" s="9">
        <f t="shared" si="32"/>
        <v>8.896288277614758</v>
      </c>
      <c r="Q25" s="15">
        <f t="shared" si="36"/>
        <v>4204464.8869272778</v>
      </c>
      <c r="R25" s="15">
        <f t="shared" si="37"/>
        <v>4271318.4402535027</v>
      </c>
      <c r="S25" s="9">
        <f t="shared" si="38"/>
        <v>66853.553326224908</v>
      </c>
      <c r="T25" s="9"/>
      <c r="U25" s="9">
        <f t="shared" si="33"/>
        <v>5938.4949610389613</v>
      </c>
      <c r="V25" s="9">
        <f t="shared" si="33"/>
        <v>1639.3064935064936</v>
      </c>
      <c r="W25" s="9">
        <f t="shared" si="33"/>
        <v>1.1532467532467532</v>
      </c>
      <c r="X25" s="9">
        <f t="shared" si="33"/>
        <v>2782.3558104756389</v>
      </c>
      <c r="Y25" s="9">
        <f t="shared" si="33"/>
        <v>300.91382542866836</v>
      </c>
      <c r="Z25" s="9">
        <f t="shared" si="33"/>
        <v>0</v>
      </c>
      <c r="AA25" s="9">
        <f t="shared" si="33"/>
        <v>258.46368078992083</v>
      </c>
      <c r="AB25" s="9">
        <f t="shared" si="34"/>
        <v>6028.8063766233754</v>
      </c>
      <c r="AC25" s="9">
        <f t="shared" si="34"/>
        <v>1665.8961038961038</v>
      </c>
      <c r="AD25" s="9">
        <f t="shared" si="34"/>
        <v>1.1532467532467532</v>
      </c>
      <c r="AE25" s="9">
        <f t="shared" si="34"/>
        <v>2816.3092949433881</v>
      </c>
      <c r="AF25" s="9">
        <f t="shared" si="34"/>
        <v>314.80861976440548</v>
      </c>
      <c r="AG25" s="9">
        <f t="shared" si="34"/>
        <v>0</v>
      </c>
      <c r="AH25" s="9">
        <f t="shared" si="34"/>
        <v>267.35996906753559</v>
      </c>
      <c r="AI25" s="9">
        <f t="shared" si="35"/>
        <v>11094.333611048058</v>
      </c>
      <c r="AJ25" s="3" t="s">
        <v>608</v>
      </c>
      <c r="AK25" s="11">
        <v>2317993</v>
      </c>
      <c r="AL25" s="11">
        <v>0</v>
      </c>
      <c r="AM25" s="11">
        <v>5325</v>
      </c>
      <c r="AN25" s="9">
        <v>13312.2</v>
      </c>
      <c r="AO25" s="11">
        <v>444</v>
      </c>
      <c r="AP25" s="11">
        <v>0</v>
      </c>
      <c r="AQ25" s="9">
        <v>0</v>
      </c>
      <c r="AR25" s="9">
        <v>99861.987033121128</v>
      </c>
      <c r="AS25" s="11">
        <v>631133</v>
      </c>
      <c r="AT25" s="11">
        <v>0</v>
      </c>
      <c r="AU25" s="11">
        <v>0</v>
      </c>
      <c r="AV25" s="11">
        <v>0</v>
      </c>
      <c r="AW25" s="9">
        <v>0</v>
      </c>
      <c r="AX25" s="9">
        <v>115851.82279003732</v>
      </c>
      <c r="AY25" s="9">
        <v>27763.687236895068</v>
      </c>
      <c r="AZ25" s="9">
        <v>-31672.44</v>
      </c>
      <c r="BA25" s="11">
        <v>91069</v>
      </c>
      <c r="BB25" s="11">
        <v>210458</v>
      </c>
      <c r="BC25" s="11">
        <v>0</v>
      </c>
      <c r="BD25" s="11">
        <v>0</v>
      </c>
      <c r="BE25" s="11">
        <v>535548</v>
      </c>
      <c r="BF25" s="11">
        <v>128945</v>
      </c>
      <c r="BG25" s="11">
        <v>0</v>
      </c>
      <c r="BH25" s="11">
        <v>0</v>
      </c>
      <c r="BI25" s="9">
        <v>0</v>
      </c>
      <c r="BJ25" s="9">
        <v>0</v>
      </c>
      <c r="BK25" s="9">
        <v>10015.599867224437</v>
      </c>
      <c r="BL25" s="9">
        <v>24091.199999999997</v>
      </c>
      <c r="BM25" s="9">
        <v>23312.2</v>
      </c>
      <c r="BN25" s="9">
        <v>1013.63</v>
      </c>
      <c r="BO25" s="11">
        <f t="shared" si="39"/>
        <v>2352762.8949999996</v>
      </c>
      <c r="BP25" s="11">
        <v>0</v>
      </c>
      <c r="BQ25" s="11">
        <v>5325</v>
      </c>
      <c r="BR25" s="11">
        <f t="shared" si="40"/>
        <v>13312.2</v>
      </c>
      <c r="BS25" s="11">
        <v>444</v>
      </c>
      <c r="BT25" s="11">
        <v>0</v>
      </c>
      <c r="BU25" s="9">
        <v>0</v>
      </c>
      <c r="BV25" s="9">
        <v>99869.07855320457</v>
      </c>
      <c r="BW25" s="11">
        <v>641370</v>
      </c>
      <c r="BX25" s="11">
        <v>0</v>
      </c>
      <c r="BY25" s="11">
        <v>0</v>
      </c>
      <c r="BZ25" s="11">
        <v>0</v>
      </c>
      <c r="CA25" s="9">
        <v>0</v>
      </c>
      <c r="CB25" s="9">
        <v>121201.31860929611</v>
      </c>
      <c r="CC25" s="9">
        <v>27763.687236895068</v>
      </c>
      <c r="CD25" s="9">
        <v>-31672.44</v>
      </c>
      <c r="CE25" s="11">
        <v>91069</v>
      </c>
      <c r="CF25" s="11">
        <v>213600</v>
      </c>
      <c r="CG25" s="11">
        <v>0</v>
      </c>
      <c r="CH25" s="11">
        <v>0</v>
      </c>
      <c r="CI25" s="11">
        <v>543545</v>
      </c>
      <c r="CJ25" s="11">
        <v>130871</v>
      </c>
      <c r="CK25" s="11">
        <v>0</v>
      </c>
      <c r="CL25" s="11">
        <v>0</v>
      </c>
      <c r="CM25" s="11">
        <v>0</v>
      </c>
      <c r="CN25" s="9">
        <v>0</v>
      </c>
      <c r="CO25" s="9">
        <v>13440.67085410612</v>
      </c>
      <c r="CP25" s="9">
        <v>24091.199999999997</v>
      </c>
      <c r="CQ25" s="9">
        <v>23312.2</v>
      </c>
      <c r="CR25" s="9">
        <v>1013.63</v>
      </c>
      <c r="CS25" s="11"/>
      <c r="CT25" s="11"/>
      <c r="CU25" s="11"/>
      <c r="CV25" s="11"/>
      <c r="CW25" s="11"/>
      <c r="DD25" s="20"/>
      <c r="DE25" s="20"/>
    </row>
    <row r="26" spans="1:109" ht="16.5" x14ac:dyDescent="0.3">
      <c r="A26" s="12">
        <v>6</v>
      </c>
      <c r="B26" s="12">
        <v>3</v>
      </c>
      <c r="C26" s="13" t="s">
        <v>49</v>
      </c>
      <c r="D26" s="14">
        <v>2</v>
      </c>
      <c r="E26" s="9">
        <v>3315</v>
      </c>
      <c r="F26" s="9">
        <f t="shared" si="23"/>
        <v>9758.0209945468596</v>
      </c>
      <c r="G26" s="9">
        <f t="shared" si="24"/>
        <v>9891.3235056835074</v>
      </c>
      <c r="H26" s="9">
        <f t="shared" si="25"/>
        <v>133.30251113664781</v>
      </c>
      <c r="I26" s="10">
        <f t="shared" si="11"/>
        <v>1.3660814135483224E-2</v>
      </c>
      <c r="J26" s="9">
        <f t="shared" si="26"/>
        <v>89.60034389140128</v>
      </c>
      <c r="K26" s="9">
        <f t="shared" si="27"/>
        <v>10.025339366515823</v>
      </c>
      <c r="L26" s="9">
        <f t="shared" si="28"/>
        <v>0</v>
      </c>
      <c r="M26" s="9">
        <f t="shared" si="29"/>
        <v>-2.6546003016505892E-2</v>
      </c>
      <c r="N26" s="9">
        <f t="shared" si="30"/>
        <v>17.548482978277661</v>
      </c>
      <c r="O26" s="9">
        <f t="shared" si="31"/>
        <v>9.7206726998491888</v>
      </c>
      <c r="P26" s="9">
        <f t="shared" si="32"/>
        <v>6.43421820362272</v>
      </c>
      <c r="Q26" s="15">
        <f t="shared" si="36"/>
        <v>32347839.596922833</v>
      </c>
      <c r="R26" s="15">
        <f t="shared" si="37"/>
        <v>32789737.421340834</v>
      </c>
      <c r="S26" s="9">
        <f t="shared" si="38"/>
        <v>441897.82441800088</v>
      </c>
      <c r="T26" s="9"/>
      <c r="U26" s="9">
        <f t="shared" si="33"/>
        <v>5934.2144223227751</v>
      </c>
      <c r="V26" s="9">
        <f t="shared" si="33"/>
        <v>618.10527903469085</v>
      </c>
      <c r="W26" s="9">
        <f t="shared" si="33"/>
        <v>1054.1556561085972</v>
      </c>
      <c r="X26" s="9">
        <f t="shared" si="33"/>
        <v>780.56915535444944</v>
      </c>
      <c r="Y26" s="9">
        <f t="shared" si="33"/>
        <v>854.37513361794879</v>
      </c>
      <c r="Z26" s="9">
        <f t="shared" si="33"/>
        <v>149.9894419306184</v>
      </c>
      <c r="AA26" s="9">
        <f t="shared" si="33"/>
        <v>366.61190617777856</v>
      </c>
      <c r="AB26" s="9">
        <f t="shared" si="34"/>
        <v>6023.8147662141764</v>
      </c>
      <c r="AC26" s="9">
        <f t="shared" si="34"/>
        <v>628.13061840120668</v>
      </c>
      <c r="AD26" s="9">
        <f t="shared" si="34"/>
        <v>1054.1556561085972</v>
      </c>
      <c r="AE26" s="9">
        <f t="shared" si="34"/>
        <v>780.54260935143293</v>
      </c>
      <c r="AF26" s="9">
        <f t="shared" si="34"/>
        <v>871.92361659622645</v>
      </c>
      <c r="AG26" s="9">
        <f t="shared" si="34"/>
        <v>159.71011463046759</v>
      </c>
      <c r="AH26" s="9">
        <f t="shared" si="34"/>
        <v>373.04612438140128</v>
      </c>
      <c r="AI26" s="9">
        <f t="shared" si="35"/>
        <v>9891.3235056835074</v>
      </c>
      <c r="AJ26" s="3" t="s">
        <v>608</v>
      </c>
      <c r="AK26" s="11">
        <v>19801676</v>
      </c>
      <c r="AL26" s="11">
        <v>0</v>
      </c>
      <c r="AM26" s="11">
        <v>45486</v>
      </c>
      <c r="AN26" s="9">
        <v>113715.6</v>
      </c>
      <c r="AO26" s="11">
        <v>3440493</v>
      </c>
      <c r="AP26" s="11">
        <v>54033</v>
      </c>
      <c r="AQ26" s="9">
        <v>876460</v>
      </c>
      <c r="AR26" s="9">
        <v>452612.75</v>
      </c>
      <c r="AS26" s="11">
        <v>2049019</v>
      </c>
      <c r="AT26" s="11">
        <v>0</v>
      </c>
      <c r="AU26" s="11">
        <v>205711</v>
      </c>
      <c r="AV26" s="11">
        <v>0</v>
      </c>
      <c r="AW26" s="9">
        <v>497215</v>
      </c>
      <c r="AX26" s="9">
        <v>2832253.5679435004</v>
      </c>
      <c r="AY26" s="9">
        <v>201714.42461008645</v>
      </c>
      <c r="AZ26" s="9">
        <v>-129755.19</v>
      </c>
      <c r="BA26" s="11">
        <v>800785</v>
      </c>
      <c r="BB26" s="11">
        <v>916</v>
      </c>
      <c r="BC26" s="11">
        <v>0</v>
      </c>
      <c r="BD26" s="11">
        <v>104846</v>
      </c>
      <c r="BE26" s="11">
        <v>0</v>
      </c>
      <c r="BF26" s="11">
        <v>0</v>
      </c>
      <c r="BG26" s="11">
        <v>0</v>
      </c>
      <c r="BH26" s="11">
        <v>-6791</v>
      </c>
      <c r="BI26" s="9">
        <v>107561</v>
      </c>
      <c r="BJ26" s="9">
        <v>0</v>
      </c>
      <c r="BK26" s="9">
        <v>62371.574369249254</v>
      </c>
      <c r="BL26" s="9">
        <v>221303.4</v>
      </c>
      <c r="BM26" s="9">
        <v>614156.44000000006</v>
      </c>
      <c r="BN26" s="9">
        <v>2057.0300000000002</v>
      </c>
      <c r="BO26" s="11">
        <f t="shared" si="39"/>
        <v>20098701.139999997</v>
      </c>
      <c r="BP26" s="11">
        <v>0</v>
      </c>
      <c r="BQ26" s="11">
        <v>45486</v>
      </c>
      <c r="BR26" s="11">
        <f t="shared" si="40"/>
        <v>113715.6</v>
      </c>
      <c r="BS26" s="11">
        <v>3440493</v>
      </c>
      <c r="BT26" s="11">
        <v>54033</v>
      </c>
      <c r="BU26" s="9">
        <v>876460</v>
      </c>
      <c r="BV26" s="9">
        <v>452612.75</v>
      </c>
      <c r="BW26" s="11">
        <v>2082253</v>
      </c>
      <c r="BX26" s="11">
        <v>0</v>
      </c>
      <c r="BY26" s="11">
        <v>205711</v>
      </c>
      <c r="BZ26" s="11">
        <v>0</v>
      </c>
      <c r="CA26" s="9">
        <v>529439.03</v>
      </c>
      <c r="CB26" s="9">
        <v>2890426.7890164908</v>
      </c>
      <c r="CC26" s="9">
        <v>201714.42461008645</v>
      </c>
      <c r="CD26" s="9">
        <v>-129755.19</v>
      </c>
      <c r="CE26" s="11">
        <v>800785</v>
      </c>
      <c r="CF26" s="11">
        <v>930</v>
      </c>
      <c r="CG26" s="11">
        <v>0</v>
      </c>
      <c r="CH26" s="11">
        <v>104846</v>
      </c>
      <c r="CI26" s="11">
        <v>0</v>
      </c>
      <c r="CJ26" s="11">
        <v>0</v>
      </c>
      <c r="CK26" s="11">
        <v>0</v>
      </c>
      <c r="CL26" s="11">
        <v>-6893</v>
      </c>
      <c r="CM26" s="11">
        <v>107561</v>
      </c>
      <c r="CN26" s="9">
        <v>0</v>
      </c>
      <c r="CO26" s="9">
        <v>83701.007714258667</v>
      </c>
      <c r="CP26" s="9">
        <v>221303.4</v>
      </c>
      <c r="CQ26" s="9">
        <v>614156.44000000006</v>
      </c>
      <c r="CR26" s="9">
        <v>2057.0300000000002</v>
      </c>
      <c r="CS26" s="11"/>
      <c r="CT26" s="11"/>
      <c r="CU26" s="11"/>
      <c r="CV26" s="11"/>
      <c r="CW26" s="11"/>
      <c r="DD26" s="20"/>
      <c r="DE26" s="20"/>
    </row>
    <row r="27" spans="1:109" ht="16.5" x14ac:dyDescent="0.3">
      <c r="A27" s="12">
        <v>11</v>
      </c>
      <c r="B27" s="12">
        <v>1</v>
      </c>
      <c r="C27" s="13" t="s">
        <v>50</v>
      </c>
      <c r="D27" s="14">
        <v>3</v>
      </c>
      <c r="E27" s="9">
        <v>36945</v>
      </c>
      <c r="F27" s="9">
        <f t="shared" si="23"/>
        <v>10443.516227776134</v>
      </c>
      <c r="G27" s="9">
        <f t="shared" si="24"/>
        <v>10646.573858967951</v>
      </c>
      <c r="H27" s="9">
        <f t="shared" si="25"/>
        <v>203.05763119181756</v>
      </c>
      <c r="I27" s="10">
        <f t="shared" si="11"/>
        <v>1.9443416064385925E-2</v>
      </c>
      <c r="J27" s="9">
        <f t="shared" si="26"/>
        <v>91.151630937879418</v>
      </c>
      <c r="K27" s="9">
        <f t="shared" si="27"/>
        <v>93.208093111381743</v>
      </c>
      <c r="L27" s="9">
        <f t="shared" si="28"/>
        <v>0</v>
      </c>
      <c r="M27" s="9">
        <f t="shared" si="29"/>
        <v>-3.1398024090094623E-3</v>
      </c>
      <c r="N27" s="9">
        <f t="shared" si="30"/>
        <v>19.612821880974252</v>
      </c>
      <c r="O27" s="9">
        <f t="shared" si="31"/>
        <v>-8.4917122750033514</v>
      </c>
      <c r="P27" s="9">
        <f t="shared" si="32"/>
        <v>7.5799373389978655</v>
      </c>
      <c r="Q27" s="15">
        <f t="shared" si="36"/>
        <v>385835707.03518921</v>
      </c>
      <c r="R27" s="15">
        <f t="shared" si="37"/>
        <v>393337671.21957105</v>
      </c>
      <c r="S27" s="9">
        <f t="shared" si="38"/>
        <v>7501964.1843818426</v>
      </c>
      <c r="T27" s="9"/>
      <c r="U27" s="9">
        <f t="shared" si="33"/>
        <v>6033.0249587224253</v>
      </c>
      <c r="V27" s="9">
        <f t="shared" si="33"/>
        <v>397.01098930843148</v>
      </c>
      <c r="W27" s="9">
        <f t="shared" si="33"/>
        <v>1507.6566247124103</v>
      </c>
      <c r="X27" s="9">
        <f t="shared" si="33"/>
        <v>783.79370009473541</v>
      </c>
      <c r="Y27" s="9">
        <f t="shared" si="33"/>
        <v>1184.6643437855178</v>
      </c>
      <c r="Z27" s="9">
        <f t="shared" si="33"/>
        <v>151.29592773041006</v>
      </c>
      <c r="AA27" s="9">
        <f t="shared" si="33"/>
        <v>386.06968342220216</v>
      </c>
      <c r="AB27" s="9">
        <f t="shared" si="34"/>
        <v>6124.1765896603047</v>
      </c>
      <c r="AC27" s="9">
        <f t="shared" si="34"/>
        <v>490.21908241981322</v>
      </c>
      <c r="AD27" s="9">
        <f t="shared" si="34"/>
        <v>1507.6566247124103</v>
      </c>
      <c r="AE27" s="9">
        <f t="shared" si="34"/>
        <v>783.7905602923264</v>
      </c>
      <c r="AF27" s="9">
        <f t="shared" si="34"/>
        <v>1204.277165666492</v>
      </c>
      <c r="AG27" s="9">
        <f t="shared" si="34"/>
        <v>142.80421545540671</v>
      </c>
      <c r="AH27" s="9">
        <f t="shared" si="34"/>
        <v>393.64962076120003</v>
      </c>
      <c r="AI27" s="9">
        <f t="shared" si="35"/>
        <v>10646.573858967951</v>
      </c>
      <c r="AJ27" s="3" t="s">
        <v>608</v>
      </c>
      <c r="AK27" s="11">
        <v>224506467</v>
      </c>
      <c r="AL27" s="11">
        <v>0</v>
      </c>
      <c r="AM27" s="11">
        <v>515712</v>
      </c>
      <c r="AN27" s="9">
        <v>1289278.8</v>
      </c>
      <c r="AO27" s="11">
        <v>56151973</v>
      </c>
      <c r="AP27" s="11">
        <v>-451599</v>
      </c>
      <c r="AQ27" s="9">
        <v>9984780</v>
      </c>
      <c r="AR27" s="9">
        <v>3938616.25</v>
      </c>
      <c r="AS27" s="11">
        <v>13167571</v>
      </c>
      <c r="AT27" s="11">
        <v>1500000</v>
      </c>
      <c r="AU27" s="11">
        <v>2884137</v>
      </c>
      <c r="AV27" s="11">
        <v>0</v>
      </c>
      <c r="AW27" s="9">
        <v>5589628.0499999998</v>
      </c>
      <c r="AX27" s="9">
        <v>43767424.18115595</v>
      </c>
      <c r="AY27" s="9">
        <v>2263484.5847361661</v>
      </c>
      <c r="AZ27" s="9">
        <v>-1616359.9</v>
      </c>
      <c r="BA27" s="11">
        <v>9003822</v>
      </c>
      <c r="BB27" s="11">
        <v>10384</v>
      </c>
      <c r="BC27" s="11">
        <v>0</v>
      </c>
      <c r="BD27" s="11">
        <v>1258336</v>
      </c>
      <c r="BE27" s="11">
        <v>0</v>
      </c>
      <c r="BF27" s="11">
        <v>0</v>
      </c>
      <c r="BG27" s="11">
        <v>0</v>
      </c>
      <c r="BH27" s="11">
        <v>-18180</v>
      </c>
      <c r="BI27" s="9">
        <v>1379651</v>
      </c>
      <c r="BJ27" s="9">
        <v>0</v>
      </c>
      <c r="BK27" s="9">
        <v>818895.85929709207</v>
      </c>
      <c r="BL27" s="9">
        <v>4707735</v>
      </c>
      <c r="BM27" s="9">
        <v>4965611.37</v>
      </c>
      <c r="BN27" s="9">
        <v>218338.84</v>
      </c>
      <c r="BO27" s="11">
        <f t="shared" si="39"/>
        <v>227874064.00499997</v>
      </c>
      <c r="BP27" s="11">
        <v>0</v>
      </c>
      <c r="BQ27" s="11">
        <v>515712</v>
      </c>
      <c r="BR27" s="11">
        <f t="shared" si="40"/>
        <v>1289278.8</v>
      </c>
      <c r="BS27" s="11">
        <v>56151973</v>
      </c>
      <c r="BT27" s="11">
        <v>-451599</v>
      </c>
      <c r="BU27" s="9">
        <v>9984780</v>
      </c>
      <c r="BV27" s="9">
        <v>3938616.25</v>
      </c>
      <c r="BW27" s="11">
        <v>13381144</v>
      </c>
      <c r="BX27" s="11">
        <v>4730000</v>
      </c>
      <c r="BY27" s="11">
        <v>2884137</v>
      </c>
      <c r="BZ27" s="11">
        <v>0</v>
      </c>
      <c r="CA27" s="9">
        <v>5275901.74</v>
      </c>
      <c r="CB27" s="9">
        <v>44492019.885548547</v>
      </c>
      <c r="CC27" s="9">
        <v>2263484.5847361661</v>
      </c>
      <c r="CD27" s="9">
        <v>-1616359.9</v>
      </c>
      <c r="CE27" s="11">
        <v>9003822</v>
      </c>
      <c r="CF27" s="11">
        <v>10539</v>
      </c>
      <c r="CG27" s="11">
        <v>0</v>
      </c>
      <c r="CH27" s="11">
        <v>1258336</v>
      </c>
      <c r="CI27" s="11">
        <v>0</v>
      </c>
      <c r="CJ27" s="11">
        <v>0</v>
      </c>
      <c r="CK27" s="11">
        <v>0</v>
      </c>
      <c r="CL27" s="11">
        <v>-18451</v>
      </c>
      <c r="CM27" s="11">
        <v>1379651</v>
      </c>
      <c r="CN27" s="9">
        <v>0</v>
      </c>
      <c r="CO27" s="9">
        <v>1098936.6442863676</v>
      </c>
      <c r="CP27" s="9">
        <v>4707735</v>
      </c>
      <c r="CQ27" s="9">
        <v>4965611.37</v>
      </c>
      <c r="CR27" s="9">
        <v>218338.84</v>
      </c>
      <c r="CS27" s="11"/>
      <c r="CT27" s="11"/>
      <c r="CU27" s="11"/>
      <c r="CV27" s="11"/>
      <c r="CW27" s="11"/>
      <c r="DD27" s="20"/>
      <c r="DE27" s="20"/>
    </row>
    <row r="28" spans="1:109" ht="16.5" x14ac:dyDescent="0.3">
      <c r="A28" s="12">
        <v>12</v>
      </c>
      <c r="B28" s="12">
        <v>1</v>
      </c>
      <c r="C28" s="13" t="s">
        <v>51</v>
      </c>
      <c r="D28" s="14">
        <v>3</v>
      </c>
      <c r="E28" s="9">
        <v>6324</v>
      </c>
      <c r="F28" s="9">
        <f t="shared" si="23"/>
        <v>9600.3358169284638</v>
      </c>
      <c r="G28" s="9">
        <f t="shared" si="24"/>
        <v>9720.6302228367822</v>
      </c>
      <c r="H28" s="9">
        <f t="shared" si="25"/>
        <v>120.29440590831837</v>
      </c>
      <c r="I28" s="10">
        <f t="shared" si="11"/>
        <v>1.253022896305365E-2</v>
      </c>
      <c r="J28" s="9">
        <f t="shared" si="26"/>
        <v>90.787941176470667</v>
      </c>
      <c r="K28" s="9">
        <f t="shared" si="27"/>
        <v>2.574478178368139</v>
      </c>
      <c r="L28" s="9">
        <f t="shared" si="28"/>
        <v>0</v>
      </c>
      <c r="M28" s="9">
        <f t="shared" si="29"/>
        <v>4.2694497153661359E-3</v>
      </c>
      <c r="N28" s="9">
        <f t="shared" si="30"/>
        <v>21.583141639536279</v>
      </c>
      <c r="O28" s="9">
        <f t="shared" si="31"/>
        <v>0</v>
      </c>
      <c r="P28" s="9">
        <f t="shared" si="32"/>
        <v>5.3445754642282282</v>
      </c>
      <c r="Q28" s="15">
        <f t="shared" si="36"/>
        <v>60712523.706255592</v>
      </c>
      <c r="R28" s="15">
        <f t="shared" si="37"/>
        <v>61473265.529219799</v>
      </c>
      <c r="S28" s="9">
        <f t="shared" si="38"/>
        <v>760741.82296420634</v>
      </c>
      <c r="T28" s="9"/>
      <c r="U28" s="9">
        <f t="shared" si="33"/>
        <v>6012.3338678051869</v>
      </c>
      <c r="V28" s="9">
        <f t="shared" si="33"/>
        <v>158.73355471220745</v>
      </c>
      <c r="W28" s="9">
        <f t="shared" si="33"/>
        <v>1000.8413978494624</v>
      </c>
      <c r="X28" s="9">
        <f t="shared" si="33"/>
        <v>691.3261780518659</v>
      </c>
      <c r="Y28" s="9">
        <f t="shared" si="33"/>
        <v>1369.2141992134407</v>
      </c>
      <c r="Z28" s="9">
        <f t="shared" si="33"/>
        <v>0</v>
      </c>
      <c r="AA28" s="9">
        <f t="shared" si="33"/>
        <v>367.8866192962995</v>
      </c>
      <c r="AB28" s="9">
        <f t="shared" si="34"/>
        <v>6103.1218089816575</v>
      </c>
      <c r="AC28" s="9">
        <f t="shared" si="34"/>
        <v>161.30803289057559</v>
      </c>
      <c r="AD28" s="9">
        <f t="shared" si="34"/>
        <v>1000.8413978494624</v>
      </c>
      <c r="AE28" s="9">
        <f t="shared" si="34"/>
        <v>691.33044750158126</v>
      </c>
      <c r="AF28" s="9">
        <f t="shared" si="34"/>
        <v>1390.797340852977</v>
      </c>
      <c r="AG28" s="9">
        <f t="shared" si="34"/>
        <v>0</v>
      </c>
      <c r="AH28" s="9">
        <f t="shared" si="34"/>
        <v>373.23119476052773</v>
      </c>
      <c r="AI28" s="9">
        <f t="shared" si="35"/>
        <v>9720.6302228367822</v>
      </c>
      <c r="AJ28" s="3" t="s">
        <v>608</v>
      </c>
      <c r="AK28" s="11">
        <v>38276196</v>
      </c>
      <c r="AL28" s="11">
        <v>0</v>
      </c>
      <c r="AM28" s="11">
        <v>87924</v>
      </c>
      <c r="AN28" s="9">
        <v>219809.4</v>
      </c>
      <c r="AO28" s="11">
        <v>6226745</v>
      </c>
      <c r="AP28" s="11">
        <v>102576</v>
      </c>
      <c r="AQ28" s="9">
        <v>1702220</v>
      </c>
      <c r="AR28" s="9">
        <v>904370.75</v>
      </c>
      <c r="AS28" s="11">
        <v>1003831</v>
      </c>
      <c r="AT28" s="11">
        <v>0</v>
      </c>
      <c r="AU28" s="11">
        <v>106927</v>
      </c>
      <c r="AV28" s="11">
        <v>0</v>
      </c>
      <c r="AW28" s="9">
        <v>0</v>
      </c>
      <c r="AX28" s="9">
        <v>8658910.5958257988</v>
      </c>
      <c r="AY28" s="9">
        <v>419781.63045693451</v>
      </c>
      <c r="AZ28" s="9">
        <v>-254196.62</v>
      </c>
      <c r="BA28" s="11">
        <v>1502905</v>
      </c>
      <c r="BB28" s="11">
        <v>1770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9">
        <v>65830</v>
      </c>
      <c r="BJ28" s="9">
        <v>0</v>
      </c>
      <c r="BK28" s="9">
        <v>98835.386201434696</v>
      </c>
      <c r="BL28" s="9">
        <v>424295.52377142862</v>
      </c>
      <c r="BM28" s="9">
        <v>1108241.48</v>
      </c>
      <c r="BN28" s="9">
        <v>55551.56</v>
      </c>
      <c r="BO28" s="11">
        <f t="shared" si="39"/>
        <v>38850338.939999998</v>
      </c>
      <c r="BP28" s="11">
        <v>0</v>
      </c>
      <c r="BQ28" s="11">
        <v>87924</v>
      </c>
      <c r="BR28" s="11">
        <f t="shared" si="40"/>
        <v>219809.4</v>
      </c>
      <c r="BS28" s="11">
        <v>6226745</v>
      </c>
      <c r="BT28" s="11">
        <v>102576</v>
      </c>
      <c r="BU28" s="9">
        <v>1702220</v>
      </c>
      <c r="BV28" s="9">
        <v>904370.75</v>
      </c>
      <c r="BW28" s="11">
        <v>1020112</v>
      </c>
      <c r="BX28" s="11">
        <v>0</v>
      </c>
      <c r="BY28" s="11">
        <v>106927</v>
      </c>
      <c r="BZ28" s="11">
        <v>0</v>
      </c>
      <c r="CA28" s="9">
        <v>0</v>
      </c>
      <c r="CB28" s="9">
        <v>8795402.3835542258</v>
      </c>
      <c r="CC28" s="9">
        <v>419781.63045693451</v>
      </c>
      <c r="CD28" s="9">
        <v>-254196.62</v>
      </c>
      <c r="CE28" s="11">
        <v>1502905</v>
      </c>
      <c r="CF28" s="11">
        <v>1797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  <c r="CM28" s="11">
        <v>65830</v>
      </c>
      <c r="CN28" s="9">
        <v>0</v>
      </c>
      <c r="CO28" s="9">
        <v>132634.4814372143</v>
      </c>
      <c r="CP28" s="9">
        <v>424295.52377142862</v>
      </c>
      <c r="CQ28" s="9">
        <v>1108241.48</v>
      </c>
      <c r="CR28" s="9">
        <v>55551.56</v>
      </c>
      <c r="CS28" s="11"/>
      <c r="CT28" s="11"/>
      <c r="CU28" s="11"/>
      <c r="CV28" s="11"/>
      <c r="CW28" s="11"/>
      <c r="DD28" s="20"/>
      <c r="DE28" s="20"/>
    </row>
    <row r="29" spans="1:109" ht="16.5" x14ac:dyDescent="0.3">
      <c r="A29" s="12">
        <v>13</v>
      </c>
      <c r="B29" s="12">
        <v>1</v>
      </c>
      <c r="C29" s="13" t="s">
        <v>52</v>
      </c>
      <c r="D29" s="14">
        <v>2</v>
      </c>
      <c r="E29" s="9">
        <v>3030</v>
      </c>
      <c r="F29" s="9">
        <f t="shared" si="23"/>
        <v>11232.969908273306</v>
      </c>
      <c r="G29" s="9">
        <f t="shared" si="24"/>
        <v>11480.696999574155</v>
      </c>
      <c r="H29" s="9">
        <f t="shared" si="25"/>
        <v>247.72709130084877</v>
      </c>
      <c r="I29" s="10">
        <f t="shared" si="11"/>
        <v>2.2053570277829448E-2</v>
      </c>
      <c r="J29" s="9">
        <f t="shared" si="26"/>
        <v>89.309712871287047</v>
      </c>
      <c r="K29" s="9">
        <f t="shared" si="27"/>
        <v>32.361056105610487</v>
      </c>
      <c r="L29" s="9">
        <f t="shared" si="28"/>
        <v>0</v>
      </c>
      <c r="M29" s="9">
        <f t="shared" si="29"/>
        <v>4.2904290428396052E-3</v>
      </c>
      <c r="N29" s="9">
        <f t="shared" si="30"/>
        <v>26.299959817170929</v>
      </c>
      <c r="O29" s="9">
        <f t="shared" si="31"/>
        <v>93.711465346534681</v>
      </c>
      <c r="P29" s="9">
        <f t="shared" si="32"/>
        <v>6.0406067312010236</v>
      </c>
      <c r="Q29" s="15">
        <f t="shared" si="36"/>
        <v>34035898.822068125</v>
      </c>
      <c r="R29" s="15">
        <f t="shared" si="37"/>
        <v>34786511.90870969</v>
      </c>
      <c r="S29" s="9">
        <f t="shared" si="38"/>
        <v>750613.08664156497</v>
      </c>
      <c r="T29" s="9"/>
      <c r="U29" s="9">
        <f t="shared" si="33"/>
        <v>5905.2155841584154</v>
      </c>
      <c r="V29" s="9">
        <f t="shared" si="33"/>
        <v>1995.1795379537955</v>
      </c>
      <c r="W29" s="9">
        <f t="shared" si="33"/>
        <v>1122.9095709570956</v>
      </c>
      <c r="X29" s="9">
        <f t="shared" si="33"/>
        <v>579.28481848184822</v>
      </c>
      <c r="Y29" s="9">
        <f t="shared" si="33"/>
        <v>1087.6797812046248</v>
      </c>
      <c r="Z29" s="9">
        <f t="shared" si="33"/>
        <v>207.65758085808579</v>
      </c>
      <c r="AA29" s="9">
        <f t="shared" si="33"/>
        <v>335.04303465944224</v>
      </c>
      <c r="AB29" s="9">
        <f t="shared" si="34"/>
        <v>5994.5252970297024</v>
      </c>
      <c r="AC29" s="9">
        <f t="shared" si="34"/>
        <v>2027.540594059406</v>
      </c>
      <c r="AD29" s="9">
        <f t="shared" si="34"/>
        <v>1122.9095709570956</v>
      </c>
      <c r="AE29" s="9">
        <f t="shared" si="34"/>
        <v>579.28910891089106</v>
      </c>
      <c r="AF29" s="9">
        <f t="shared" si="34"/>
        <v>1113.9797410217957</v>
      </c>
      <c r="AG29" s="9">
        <f t="shared" si="34"/>
        <v>301.36904620462047</v>
      </c>
      <c r="AH29" s="9">
        <f t="shared" si="34"/>
        <v>341.08364139064327</v>
      </c>
      <c r="AI29" s="9">
        <f t="shared" si="35"/>
        <v>11480.696999574155</v>
      </c>
      <c r="AJ29" s="3" t="s">
        <v>608</v>
      </c>
      <c r="AK29" s="11">
        <v>18040562</v>
      </c>
      <c r="AL29" s="11">
        <v>0</v>
      </c>
      <c r="AM29" s="11">
        <v>41441</v>
      </c>
      <c r="AN29" s="9">
        <v>103602.3</v>
      </c>
      <c r="AO29" s="11">
        <v>3437268</v>
      </c>
      <c r="AP29" s="11">
        <v>-34852</v>
      </c>
      <c r="AQ29" s="9">
        <v>0</v>
      </c>
      <c r="AR29" s="9">
        <v>391291</v>
      </c>
      <c r="AS29" s="11">
        <v>6045394</v>
      </c>
      <c r="AT29" s="11">
        <v>0</v>
      </c>
      <c r="AU29" s="11">
        <v>0</v>
      </c>
      <c r="AV29" s="11">
        <v>0</v>
      </c>
      <c r="AW29" s="9">
        <v>629202.47</v>
      </c>
      <c r="AX29" s="9">
        <v>3295669.7370500127</v>
      </c>
      <c r="AY29" s="9">
        <v>160643.87119923966</v>
      </c>
      <c r="AZ29" s="9">
        <v>-147758.78</v>
      </c>
      <c r="BA29" s="11">
        <v>751667</v>
      </c>
      <c r="BB29" s="11">
        <v>834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9">
        <v>570000</v>
      </c>
      <c r="BJ29" s="9">
        <v>0</v>
      </c>
      <c r="BK29" s="9">
        <v>53521.783818870223</v>
      </c>
      <c r="BL29" s="9">
        <v>206470.8</v>
      </c>
      <c r="BM29" s="9">
        <v>488695.29000000004</v>
      </c>
      <c r="BN29" s="9">
        <v>2246.35</v>
      </c>
      <c r="BO29" s="11">
        <f t="shared" si="39"/>
        <v>18311170.43</v>
      </c>
      <c r="BP29" s="11">
        <v>0</v>
      </c>
      <c r="BQ29" s="11">
        <v>41441</v>
      </c>
      <c r="BR29" s="11">
        <f t="shared" si="40"/>
        <v>103602.3</v>
      </c>
      <c r="BS29" s="11">
        <v>3437268</v>
      </c>
      <c r="BT29" s="11">
        <v>-34852</v>
      </c>
      <c r="BU29" s="9">
        <v>0</v>
      </c>
      <c r="BV29" s="9">
        <v>391291</v>
      </c>
      <c r="BW29" s="11">
        <v>6143448</v>
      </c>
      <c r="BX29" s="11">
        <v>0</v>
      </c>
      <c r="BY29" s="11">
        <v>0</v>
      </c>
      <c r="BZ29" s="11">
        <v>0</v>
      </c>
      <c r="CA29" s="9">
        <v>913148.21</v>
      </c>
      <c r="CB29" s="9">
        <v>3375358.6152960407</v>
      </c>
      <c r="CC29" s="9">
        <v>160643.87119923966</v>
      </c>
      <c r="CD29" s="9">
        <v>-147758.78</v>
      </c>
      <c r="CE29" s="11">
        <v>751667</v>
      </c>
      <c r="CF29" s="11">
        <v>847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570000</v>
      </c>
      <c r="CN29" s="9">
        <v>0</v>
      </c>
      <c r="CO29" s="9">
        <v>71824.822214409403</v>
      </c>
      <c r="CP29" s="9">
        <v>206470.8</v>
      </c>
      <c r="CQ29" s="9">
        <v>488695.29000000004</v>
      </c>
      <c r="CR29" s="9">
        <v>2246.35</v>
      </c>
      <c r="CS29" s="11"/>
      <c r="CT29" s="11"/>
      <c r="CU29" s="11"/>
      <c r="CV29" s="11"/>
      <c r="CW29" s="11"/>
      <c r="DD29" s="20"/>
      <c r="DE29" s="20"/>
    </row>
    <row r="30" spans="1:109" ht="16.5" x14ac:dyDescent="0.3">
      <c r="A30" s="12">
        <v>14</v>
      </c>
      <c r="B30" s="12">
        <v>1</v>
      </c>
      <c r="C30" s="13" t="s">
        <v>53</v>
      </c>
      <c r="D30" s="14">
        <v>3</v>
      </c>
      <c r="E30" s="9">
        <v>3043</v>
      </c>
      <c r="F30" s="9">
        <f t="shared" si="23"/>
        <v>10909.656430557621</v>
      </c>
      <c r="G30" s="9">
        <f t="shared" si="24"/>
        <v>11075.857528580531</v>
      </c>
      <c r="H30" s="9">
        <f t="shared" si="25"/>
        <v>166.20109802290972</v>
      </c>
      <c r="I30" s="10">
        <f t="shared" si="11"/>
        <v>1.5234310913530275E-2</v>
      </c>
      <c r="J30" s="9">
        <f t="shared" si="26"/>
        <v>90.223442326650911</v>
      </c>
      <c r="K30" s="9">
        <f t="shared" si="27"/>
        <v>16.589221163325647</v>
      </c>
      <c r="L30" s="9">
        <f t="shared" si="28"/>
        <v>0</v>
      </c>
      <c r="M30" s="9">
        <f t="shared" si="29"/>
        <v>3.9434768319779323E-3</v>
      </c>
      <c r="N30" s="9">
        <f t="shared" si="30"/>
        <v>17.21947462830326</v>
      </c>
      <c r="O30" s="9">
        <f t="shared" si="31"/>
        <v>35.547515609595791</v>
      </c>
      <c r="P30" s="9">
        <f t="shared" si="32"/>
        <v>6.6175008182018473</v>
      </c>
      <c r="Q30" s="15">
        <f t="shared" si="36"/>
        <v>33198084.518186845</v>
      </c>
      <c r="R30" s="15">
        <f t="shared" si="37"/>
        <v>33703834.459470563</v>
      </c>
      <c r="S30" s="9">
        <f t="shared" si="38"/>
        <v>505749.94128371775</v>
      </c>
      <c r="T30" s="9"/>
      <c r="U30" s="9">
        <f t="shared" si="33"/>
        <v>5966.7673940190598</v>
      </c>
      <c r="V30" s="9">
        <f t="shared" si="33"/>
        <v>1022.7857377587907</v>
      </c>
      <c r="W30" s="9">
        <f t="shared" si="33"/>
        <v>936.38613210647384</v>
      </c>
      <c r="X30" s="9">
        <f t="shared" si="33"/>
        <v>820.28278015116666</v>
      </c>
      <c r="Y30" s="9">
        <f t="shared" si="33"/>
        <v>1644.0917401636357</v>
      </c>
      <c r="Z30" s="9">
        <f t="shared" si="33"/>
        <v>153.12179756818929</v>
      </c>
      <c r="AA30" s="9">
        <f t="shared" si="33"/>
        <v>366.22084879030649</v>
      </c>
      <c r="AB30" s="9">
        <f t="shared" si="34"/>
        <v>6056.9908363457107</v>
      </c>
      <c r="AC30" s="9">
        <f t="shared" si="34"/>
        <v>1039.3749589221163</v>
      </c>
      <c r="AD30" s="9">
        <f t="shared" si="34"/>
        <v>936.38613210647384</v>
      </c>
      <c r="AE30" s="9">
        <f t="shared" si="34"/>
        <v>820.28672362799864</v>
      </c>
      <c r="AF30" s="9">
        <f t="shared" si="34"/>
        <v>1661.3112147919389</v>
      </c>
      <c r="AG30" s="9">
        <f t="shared" si="34"/>
        <v>188.66931317778509</v>
      </c>
      <c r="AH30" s="9">
        <f t="shared" si="34"/>
        <v>372.83834960850834</v>
      </c>
      <c r="AI30" s="9">
        <f t="shared" si="35"/>
        <v>11075.857528580531</v>
      </c>
      <c r="AJ30" s="3" t="s">
        <v>608</v>
      </c>
      <c r="AK30" s="11">
        <v>18303329</v>
      </c>
      <c r="AL30" s="11">
        <v>0</v>
      </c>
      <c r="AM30" s="11">
        <v>42044</v>
      </c>
      <c r="AN30" s="9">
        <v>105111.3</v>
      </c>
      <c r="AO30" s="11">
        <v>2765812</v>
      </c>
      <c r="AP30" s="11">
        <v>83611</v>
      </c>
      <c r="AQ30" s="9">
        <v>758940</v>
      </c>
      <c r="AR30" s="9">
        <v>447197.5</v>
      </c>
      <c r="AS30" s="11">
        <v>3112337</v>
      </c>
      <c r="AT30" s="11">
        <v>0</v>
      </c>
      <c r="AU30" s="11">
        <v>208839</v>
      </c>
      <c r="AV30" s="11">
        <v>0</v>
      </c>
      <c r="AW30" s="9">
        <v>465949.63</v>
      </c>
      <c r="AX30" s="9">
        <v>5002971.1653179433</v>
      </c>
      <c r="AY30" s="9">
        <v>161880.96382296662</v>
      </c>
      <c r="AZ30" s="9">
        <v>-146455.82</v>
      </c>
      <c r="BA30" s="11">
        <v>770686</v>
      </c>
      <c r="BB30" s="11">
        <v>847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9">
        <v>267567</v>
      </c>
      <c r="BJ30" s="9">
        <v>0</v>
      </c>
      <c r="BK30" s="9">
        <v>58884.819045936318</v>
      </c>
      <c r="BL30" s="9">
        <v>217907.4</v>
      </c>
      <c r="BM30" s="9">
        <v>555518.91999999993</v>
      </c>
      <c r="BN30" s="9">
        <v>15106.64</v>
      </c>
      <c r="BO30" s="11">
        <f t="shared" si="39"/>
        <v>18577878.934999999</v>
      </c>
      <c r="BP30" s="11">
        <v>0</v>
      </c>
      <c r="BQ30" s="11">
        <v>42044</v>
      </c>
      <c r="BR30" s="11">
        <f t="shared" si="40"/>
        <v>105111.3</v>
      </c>
      <c r="BS30" s="11">
        <v>2765812</v>
      </c>
      <c r="BT30" s="11">
        <v>83611</v>
      </c>
      <c r="BU30" s="9">
        <v>758940</v>
      </c>
      <c r="BV30" s="9">
        <v>447197.5</v>
      </c>
      <c r="BW30" s="11">
        <v>3162818</v>
      </c>
      <c r="BX30" s="11">
        <v>0</v>
      </c>
      <c r="BY30" s="11">
        <v>208839</v>
      </c>
      <c r="BZ30" s="11">
        <v>0</v>
      </c>
      <c r="CA30" s="9">
        <v>574120.72</v>
      </c>
      <c r="CB30" s="9">
        <v>5055370.0266118702</v>
      </c>
      <c r="CC30" s="9">
        <v>161880.96382296662</v>
      </c>
      <c r="CD30" s="9">
        <v>-146455.82</v>
      </c>
      <c r="CE30" s="11">
        <v>770686</v>
      </c>
      <c r="CF30" s="11">
        <v>859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267567</v>
      </c>
      <c r="CN30" s="9">
        <v>0</v>
      </c>
      <c r="CO30" s="9">
        <v>79021.87403572457</v>
      </c>
      <c r="CP30" s="9">
        <v>217907.4</v>
      </c>
      <c r="CQ30" s="9">
        <v>555518.91999999993</v>
      </c>
      <c r="CR30" s="9">
        <v>15106.64</v>
      </c>
      <c r="CS30" s="11"/>
      <c r="CT30" s="11"/>
      <c r="CU30" s="11"/>
      <c r="CV30" s="11"/>
      <c r="CW30" s="11"/>
      <c r="DD30" s="20"/>
      <c r="DE30" s="20"/>
    </row>
    <row r="31" spans="1:109" ht="16.5" x14ac:dyDescent="0.3">
      <c r="A31" s="12">
        <v>15</v>
      </c>
      <c r="B31" s="12">
        <v>1</v>
      </c>
      <c r="C31" s="13" t="s">
        <v>54</v>
      </c>
      <c r="D31" s="14">
        <v>3</v>
      </c>
      <c r="E31" s="9">
        <v>4772</v>
      </c>
      <c r="F31" s="9">
        <f t="shared" si="23"/>
        <v>9320.5115994762327</v>
      </c>
      <c r="G31" s="9">
        <f t="shared" si="24"/>
        <v>9433.7234585250662</v>
      </c>
      <c r="H31" s="9">
        <f t="shared" si="25"/>
        <v>113.2118590488335</v>
      </c>
      <c r="I31" s="10">
        <f t="shared" si="11"/>
        <v>1.2146528421808462E-2</v>
      </c>
      <c r="J31" s="9">
        <f t="shared" si="26"/>
        <v>91.632101844090357</v>
      </c>
      <c r="K31" s="9">
        <f t="shared" si="27"/>
        <v>4.0907376362112302</v>
      </c>
      <c r="L31" s="9">
        <f t="shared" si="28"/>
        <v>0</v>
      </c>
      <c r="M31" s="9">
        <f t="shared" si="29"/>
        <v>1.0582564962280685</v>
      </c>
      <c r="N31" s="9">
        <f t="shared" si="30"/>
        <v>8.0518241209736061</v>
      </c>
      <c r="O31" s="9">
        <f t="shared" si="31"/>
        <v>0</v>
      </c>
      <c r="P31" s="9">
        <f t="shared" si="32"/>
        <v>8.3789389513283368</v>
      </c>
      <c r="Q31" s="15">
        <f t="shared" si="36"/>
        <v>44477481.352700569</v>
      </c>
      <c r="R31" s="15">
        <f t="shared" si="37"/>
        <v>45017728.344081603</v>
      </c>
      <c r="S31" s="9">
        <f t="shared" si="38"/>
        <v>540246.99138103426</v>
      </c>
      <c r="T31" s="9"/>
      <c r="U31" s="9">
        <f t="shared" si="33"/>
        <v>6064.7205301760268</v>
      </c>
      <c r="V31" s="9">
        <f t="shared" si="33"/>
        <v>252.22066219614416</v>
      </c>
      <c r="W31" s="9">
        <f t="shared" si="33"/>
        <v>470.99434199497068</v>
      </c>
      <c r="X31" s="9">
        <f t="shared" si="33"/>
        <v>803.64469823973172</v>
      </c>
      <c r="Y31" s="9">
        <f t="shared" si="33"/>
        <v>1437.6845192754959</v>
      </c>
      <c r="Z31" s="9">
        <f t="shared" si="33"/>
        <v>0</v>
      </c>
      <c r="AA31" s="9">
        <f t="shared" si="33"/>
        <v>291.24684759386429</v>
      </c>
      <c r="AB31" s="9">
        <f t="shared" si="34"/>
        <v>6156.3526320201172</v>
      </c>
      <c r="AC31" s="9">
        <f t="shared" si="34"/>
        <v>256.31139983235539</v>
      </c>
      <c r="AD31" s="9">
        <f t="shared" si="34"/>
        <v>470.99434199497068</v>
      </c>
      <c r="AE31" s="9">
        <f t="shared" si="34"/>
        <v>804.70295473595979</v>
      </c>
      <c r="AF31" s="9">
        <f t="shared" si="34"/>
        <v>1445.7363433964695</v>
      </c>
      <c r="AG31" s="9">
        <f t="shared" si="34"/>
        <v>0</v>
      </c>
      <c r="AH31" s="9">
        <f t="shared" si="34"/>
        <v>299.62578654519262</v>
      </c>
      <c r="AI31" s="9">
        <f t="shared" si="35"/>
        <v>9433.7234585250662</v>
      </c>
      <c r="AJ31" s="3" t="s">
        <v>608</v>
      </c>
      <c r="AK31" s="11">
        <v>29151226</v>
      </c>
      <c r="AL31" s="11">
        <v>0</v>
      </c>
      <c r="AM31" s="11">
        <v>66963</v>
      </c>
      <c r="AN31" s="9">
        <v>167407.79999999999</v>
      </c>
      <c r="AO31" s="11">
        <v>2315786</v>
      </c>
      <c r="AP31" s="11">
        <v>-68201</v>
      </c>
      <c r="AQ31" s="9">
        <v>1317160</v>
      </c>
      <c r="AR31" s="9">
        <v>857619.5</v>
      </c>
      <c r="AS31" s="11">
        <v>1203597</v>
      </c>
      <c r="AT31" s="11">
        <v>0</v>
      </c>
      <c r="AU31" s="11">
        <v>0</v>
      </c>
      <c r="AV31" s="11">
        <v>0</v>
      </c>
      <c r="AW31" s="9">
        <v>0</v>
      </c>
      <c r="AX31" s="9">
        <v>6860630.5259826658</v>
      </c>
      <c r="AY31" s="9">
        <v>320057.05330575368</v>
      </c>
      <c r="AZ31" s="9">
        <v>-210379.63</v>
      </c>
      <c r="BA31" s="11">
        <v>1137199</v>
      </c>
      <c r="BB31" s="11">
        <v>338240</v>
      </c>
      <c r="BC31" s="11">
        <v>0</v>
      </c>
      <c r="BD31" s="11">
        <v>57253</v>
      </c>
      <c r="BE31" s="11">
        <v>0</v>
      </c>
      <c r="BF31" s="11">
        <v>0</v>
      </c>
      <c r="BG31" s="11">
        <v>0</v>
      </c>
      <c r="BH31" s="11">
        <v>0</v>
      </c>
      <c r="BI31" s="9">
        <v>60558</v>
      </c>
      <c r="BJ31" s="9">
        <v>0</v>
      </c>
      <c r="BK31" s="9">
        <v>116922.16541216659</v>
      </c>
      <c r="BL31" s="9">
        <v>312893.05800000002</v>
      </c>
      <c r="BM31" s="9">
        <v>443466.47</v>
      </c>
      <c r="BN31" s="9">
        <v>29083.41</v>
      </c>
      <c r="BO31" s="11">
        <f t="shared" si="39"/>
        <v>29588494.389999997</v>
      </c>
      <c r="BP31" s="11">
        <v>0</v>
      </c>
      <c r="BQ31" s="11">
        <v>66963</v>
      </c>
      <c r="BR31" s="11">
        <f t="shared" si="40"/>
        <v>167407.79999999999</v>
      </c>
      <c r="BS31" s="11">
        <v>2315786</v>
      </c>
      <c r="BT31" s="11">
        <v>-68201</v>
      </c>
      <c r="BU31" s="9">
        <v>1317160</v>
      </c>
      <c r="BV31" s="9">
        <v>857619.5</v>
      </c>
      <c r="BW31" s="11">
        <v>1223118</v>
      </c>
      <c r="BX31" s="11">
        <v>0</v>
      </c>
      <c r="BY31" s="11">
        <v>0</v>
      </c>
      <c r="BZ31" s="11">
        <v>0</v>
      </c>
      <c r="CA31" s="9">
        <v>0</v>
      </c>
      <c r="CB31" s="9">
        <v>6899053.8306879522</v>
      </c>
      <c r="CC31" s="9">
        <v>320057.05330575368</v>
      </c>
      <c r="CD31" s="9">
        <v>-210379.63</v>
      </c>
      <c r="CE31" s="11">
        <v>1137199</v>
      </c>
      <c r="CF31" s="11">
        <v>343290</v>
      </c>
      <c r="CG31" s="11">
        <v>0</v>
      </c>
      <c r="CH31" s="11">
        <v>57253</v>
      </c>
      <c r="CI31" s="11">
        <v>0</v>
      </c>
      <c r="CJ31" s="11">
        <v>0</v>
      </c>
      <c r="CK31" s="11">
        <v>0</v>
      </c>
      <c r="CL31" s="11">
        <v>0</v>
      </c>
      <c r="CM31" s="11">
        <v>60558</v>
      </c>
      <c r="CN31" s="9">
        <v>0</v>
      </c>
      <c r="CO31" s="9">
        <v>156906.46208790547</v>
      </c>
      <c r="CP31" s="9">
        <v>312893.05800000002</v>
      </c>
      <c r="CQ31" s="9">
        <v>443466.47</v>
      </c>
      <c r="CR31" s="9">
        <v>29083.41</v>
      </c>
      <c r="CS31" s="11"/>
      <c r="CT31" s="11"/>
      <c r="CU31" s="11"/>
      <c r="CV31" s="11"/>
      <c r="CW31" s="11"/>
      <c r="DD31" s="20"/>
      <c r="DE31" s="20"/>
    </row>
    <row r="32" spans="1:109" ht="16.5" x14ac:dyDescent="0.3">
      <c r="A32" s="12">
        <v>16</v>
      </c>
      <c r="B32" s="12">
        <v>1</v>
      </c>
      <c r="C32" s="13" t="s">
        <v>55</v>
      </c>
      <c r="D32" s="14">
        <v>3</v>
      </c>
      <c r="E32" s="9">
        <v>5066</v>
      </c>
      <c r="F32" s="9">
        <f t="shared" si="23"/>
        <v>9557.7002712216818</v>
      </c>
      <c r="G32" s="9">
        <f t="shared" si="24"/>
        <v>9769.8021244635402</v>
      </c>
      <c r="H32" s="9">
        <f t="shared" si="25"/>
        <v>212.10185324185841</v>
      </c>
      <c r="I32" s="10">
        <f t="shared" si="11"/>
        <v>2.2191724706046592E-2</v>
      </c>
      <c r="J32" s="9">
        <f t="shared" si="26"/>
        <v>89.677961902881179</v>
      </c>
      <c r="K32" s="9">
        <f t="shared" si="27"/>
        <v>8.9903276746940719</v>
      </c>
      <c r="L32" s="9">
        <f t="shared" si="28"/>
        <v>0</v>
      </c>
      <c r="M32" s="9">
        <f t="shared" si="29"/>
        <v>-1.5988945913932184E-2</v>
      </c>
      <c r="N32" s="9">
        <f t="shared" si="30"/>
        <v>17.161528215968588</v>
      </c>
      <c r="O32" s="9">
        <f t="shared" si="31"/>
        <v>91.026494275562584</v>
      </c>
      <c r="P32" s="9">
        <f t="shared" si="32"/>
        <v>5.2615301186638703</v>
      </c>
      <c r="Q32" s="15">
        <f t="shared" si="36"/>
        <v>48419309.574009046</v>
      </c>
      <c r="R32" s="15">
        <f t="shared" si="37"/>
        <v>49493817.562532298</v>
      </c>
      <c r="S32" s="9">
        <f t="shared" si="38"/>
        <v>1074507.9885232523</v>
      </c>
      <c r="T32" s="9"/>
      <c r="U32" s="9">
        <f t="shared" ref="U32:AA41" si="41">IF($E32=0,0,SUMIF($AK$4:$BN$4,U$4,$AK32:$BN32)/$E32)</f>
        <v>5944.4351006711404</v>
      </c>
      <c r="V32" s="9">
        <f t="shared" si="41"/>
        <v>554.28799842084481</v>
      </c>
      <c r="W32" s="9">
        <f t="shared" si="41"/>
        <v>978.77832609553889</v>
      </c>
      <c r="X32" s="9">
        <f t="shared" si="41"/>
        <v>889.01238649822346</v>
      </c>
      <c r="Y32" s="9">
        <f t="shared" si="41"/>
        <v>808.35424253382814</v>
      </c>
      <c r="Z32" s="9">
        <f t="shared" si="41"/>
        <v>52.729826292933275</v>
      </c>
      <c r="AA32" s="9">
        <f t="shared" si="41"/>
        <v>330.10239070917441</v>
      </c>
      <c r="AB32" s="9">
        <f t="shared" ref="AB32:AH41" si="42">IF($E32=0,0,SUMIF($BO$4:$CR$4,AB$4,$BO32:$CR32)/$E32)</f>
        <v>6034.1130625740216</v>
      </c>
      <c r="AC32" s="9">
        <f t="shared" si="42"/>
        <v>563.27832609553889</v>
      </c>
      <c r="AD32" s="9">
        <f t="shared" si="42"/>
        <v>978.77832609553889</v>
      </c>
      <c r="AE32" s="9">
        <f t="shared" si="42"/>
        <v>888.99639755230953</v>
      </c>
      <c r="AF32" s="9">
        <f t="shared" si="42"/>
        <v>825.51577074979673</v>
      </c>
      <c r="AG32" s="9">
        <f t="shared" si="42"/>
        <v>143.75632056849585</v>
      </c>
      <c r="AH32" s="9">
        <f t="shared" si="42"/>
        <v>335.36392082783829</v>
      </c>
      <c r="AI32" s="9">
        <f t="shared" si="35"/>
        <v>9769.8021244635402</v>
      </c>
      <c r="AJ32" s="3" t="s">
        <v>608</v>
      </c>
      <c r="AK32" s="11">
        <v>30287237</v>
      </c>
      <c r="AL32" s="11">
        <v>0</v>
      </c>
      <c r="AM32" s="11">
        <v>69573</v>
      </c>
      <c r="AN32" s="9">
        <v>173931.3</v>
      </c>
      <c r="AO32" s="11">
        <v>4958491</v>
      </c>
      <c r="AP32" s="11">
        <v>0</v>
      </c>
      <c r="AQ32" s="9">
        <v>1417780</v>
      </c>
      <c r="AR32" s="9">
        <v>713428.75</v>
      </c>
      <c r="AS32" s="11">
        <v>2808023</v>
      </c>
      <c r="AT32" s="11">
        <v>0</v>
      </c>
      <c r="AU32" s="11">
        <v>605584</v>
      </c>
      <c r="AV32" s="11">
        <v>0</v>
      </c>
      <c r="AW32" s="9">
        <v>267129.3</v>
      </c>
      <c r="AX32" s="9">
        <v>4095122.5926763732</v>
      </c>
      <c r="AY32" s="9">
        <v>319832.76811735518</v>
      </c>
      <c r="AZ32" s="9">
        <v>-172728.78</v>
      </c>
      <c r="BA32" s="11">
        <v>1187457</v>
      </c>
      <c r="BB32" s="11">
        <v>1401</v>
      </c>
      <c r="BC32" s="11">
        <v>0</v>
      </c>
      <c r="BD32" s="11">
        <v>261941</v>
      </c>
      <c r="BE32" s="11">
        <v>0</v>
      </c>
      <c r="BF32" s="11">
        <v>0</v>
      </c>
      <c r="BG32" s="11">
        <v>0</v>
      </c>
      <c r="BH32" s="11">
        <v>-6791</v>
      </c>
      <c r="BI32" s="9">
        <v>253363</v>
      </c>
      <c r="BJ32" s="9">
        <v>0</v>
      </c>
      <c r="BK32" s="9">
        <v>77944.349158179655</v>
      </c>
      <c r="BL32" s="9">
        <v>309399.55405714281</v>
      </c>
      <c r="BM32" s="9">
        <v>766745.71</v>
      </c>
      <c r="BN32" s="9">
        <v>24445.03</v>
      </c>
      <c r="BO32" s="11">
        <f t="shared" si="39"/>
        <v>30741545.554999996</v>
      </c>
      <c r="BP32" s="11">
        <v>0</v>
      </c>
      <c r="BQ32" s="11">
        <v>69573</v>
      </c>
      <c r="BR32" s="11">
        <f t="shared" si="40"/>
        <v>173931.3</v>
      </c>
      <c r="BS32" s="11">
        <v>4958491</v>
      </c>
      <c r="BT32" s="11">
        <v>0</v>
      </c>
      <c r="BU32" s="9">
        <v>1417780</v>
      </c>
      <c r="BV32" s="9">
        <v>713428.75</v>
      </c>
      <c r="BW32" s="11">
        <v>2853568</v>
      </c>
      <c r="BX32" s="11">
        <v>0</v>
      </c>
      <c r="BY32" s="11">
        <v>605584</v>
      </c>
      <c r="BZ32" s="11">
        <v>0</v>
      </c>
      <c r="CA32" s="9">
        <v>728269.52</v>
      </c>
      <c r="CB32" s="9">
        <v>4182062.8946184702</v>
      </c>
      <c r="CC32" s="9">
        <v>319832.76811735518</v>
      </c>
      <c r="CD32" s="9">
        <v>-172728.78</v>
      </c>
      <c r="CE32" s="11">
        <v>1187457</v>
      </c>
      <c r="CF32" s="11">
        <v>1422</v>
      </c>
      <c r="CG32" s="11">
        <v>0</v>
      </c>
      <c r="CH32" s="11">
        <v>261941</v>
      </c>
      <c r="CI32" s="11">
        <v>0</v>
      </c>
      <c r="CJ32" s="11">
        <v>0</v>
      </c>
      <c r="CK32" s="11">
        <v>0</v>
      </c>
      <c r="CL32" s="11">
        <v>-6893</v>
      </c>
      <c r="CM32" s="11">
        <v>253363</v>
      </c>
      <c r="CN32" s="9">
        <v>0</v>
      </c>
      <c r="CO32" s="9">
        <v>104599.26073933083</v>
      </c>
      <c r="CP32" s="9">
        <v>309399.55405714281</v>
      </c>
      <c r="CQ32" s="9">
        <v>766745.71</v>
      </c>
      <c r="CR32" s="9">
        <v>24445.03</v>
      </c>
      <c r="CS32" s="11"/>
      <c r="CT32" s="11"/>
      <c r="CU32" s="11"/>
      <c r="CV32" s="11"/>
      <c r="CW32" s="11"/>
      <c r="DD32" s="20"/>
      <c r="DE32" s="20"/>
    </row>
    <row r="33" spans="1:109" ht="16.5" x14ac:dyDescent="0.3">
      <c r="A33" s="12">
        <v>22</v>
      </c>
      <c r="B33" s="12">
        <v>1</v>
      </c>
      <c r="C33" s="13" t="s">
        <v>56</v>
      </c>
      <c r="D33" s="14">
        <v>4</v>
      </c>
      <c r="E33" s="9">
        <v>2856</v>
      </c>
      <c r="F33" s="9">
        <f t="shared" si="23"/>
        <v>9409.9974348530304</v>
      </c>
      <c r="G33" s="9">
        <f t="shared" si="24"/>
        <v>9534.7589043867774</v>
      </c>
      <c r="H33" s="9">
        <f t="shared" si="25"/>
        <v>124.761469533747</v>
      </c>
      <c r="I33" s="10">
        <f t="shared" si="11"/>
        <v>1.3258395700688689E-2</v>
      </c>
      <c r="J33" s="9">
        <f t="shared" si="26"/>
        <v>90.694564075629387</v>
      </c>
      <c r="K33" s="9">
        <f t="shared" si="27"/>
        <v>8.4429271708683018</v>
      </c>
      <c r="L33" s="9">
        <f t="shared" si="28"/>
        <v>0</v>
      </c>
      <c r="M33" s="9">
        <f t="shared" si="29"/>
        <v>2.1120448179271989</v>
      </c>
      <c r="N33" s="9">
        <f t="shared" si="30"/>
        <v>15.700999326718602</v>
      </c>
      <c r="O33" s="9">
        <f t="shared" si="31"/>
        <v>1.6138795518207303</v>
      </c>
      <c r="P33" s="9">
        <f t="shared" si="32"/>
        <v>6.197054590784262</v>
      </c>
      <c r="Q33" s="15">
        <f t="shared" si="36"/>
        <v>26874952.673940256</v>
      </c>
      <c r="R33" s="15">
        <f t="shared" si="37"/>
        <v>27231271.430928644</v>
      </c>
      <c r="S33" s="9">
        <f t="shared" si="38"/>
        <v>356318.75698838755</v>
      </c>
      <c r="T33" s="9"/>
      <c r="U33" s="9">
        <f t="shared" si="41"/>
        <v>5993.3366001400555</v>
      </c>
      <c r="V33" s="9">
        <f t="shared" si="41"/>
        <v>520.53711484593839</v>
      </c>
      <c r="W33" s="9">
        <f t="shared" si="41"/>
        <v>508.87710084033614</v>
      </c>
      <c r="X33" s="9">
        <f t="shared" si="41"/>
        <v>771.97794117647061</v>
      </c>
      <c r="Y33" s="9">
        <f t="shared" si="41"/>
        <v>1253.7151376386817</v>
      </c>
      <c r="Z33" s="9">
        <f t="shared" si="41"/>
        <v>99.634453781512605</v>
      </c>
      <c r="AA33" s="9">
        <f t="shared" si="41"/>
        <v>261.91908643003541</v>
      </c>
      <c r="AB33" s="9">
        <f t="shared" si="42"/>
        <v>6084.0311642156848</v>
      </c>
      <c r="AC33" s="9">
        <f t="shared" si="42"/>
        <v>528.98004201680669</v>
      </c>
      <c r="AD33" s="9">
        <f t="shared" si="42"/>
        <v>508.87710084033614</v>
      </c>
      <c r="AE33" s="9">
        <f t="shared" si="42"/>
        <v>774.08998599439781</v>
      </c>
      <c r="AF33" s="9">
        <f t="shared" si="42"/>
        <v>1269.4161369654003</v>
      </c>
      <c r="AG33" s="9">
        <f t="shared" si="42"/>
        <v>101.24833333333333</v>
      </c>
      <c r="AH33" s="9">
        <f t="shared" si="42"/>
        <v>268.11614102081967</v>
      </c>
      <c r="AI33" s="9">
        <f t="shared" si="35"/>
        <v>9534.7589043867774</v>
      </c>
      <c r="AJ33" s="3" t="s">
        <v>608</v>
      </c>
      <c r="AK33" s="11">
        <v>17268245</v>
      </c>
      <c r="AL33" s="11">
        <v>0</v>
      </c>
      <c r="AM33" s="11">
        <v>39667</v>
      </c>
      <c r="AN33" s="9">
        <v>99166.8</v>
      </c>
      <c r="AO33" s="11">
        <v>1446925</v>
      </c>
      <c r="AP33" s="11">
        <v>6428</v>
      </c>
      <c r="AQ33" s="9">
        <v>0</v>
      </c>
      <c r="AR33" s="9">
        <v>384938</v>
      </c>
      <c r="AS33" s="11">
        <v>1486654</v>
      </c>
      <c r="AT33" s="11">
        <v>0</v>
      </c>
      <c r="AU33" s="11">
        <v>640873</v>
      </c>
      <c r="AV33" s="11">
        <v>0</v>
      </c>
      <c r="AW33" s="9">
        <v>284556</v>
      </c>
      <c r="AX33" s="9">
        <v>3580610.4330960745</v>
      </c>
      <c r="AY33" s="9">
        <v>176899.87757702096</v>
      </c>
      <c r="AZ33" s="9">
        <v>-151275.67000000001</v>
      </c>
      <c r="BA33" s="11">
        <v>693707</v>
      </c>
      <c r="BB33" s="11">
        <v>403977</v>
      </c>
      <c r="BC33" s="11">
        <v>0</v>
      </c>
      <c r="BD33" s="11">
        <v>27568</v>
      </c>
      <c r="BE33" s="11">
        <v>0</v>
      </c>
      <c r="BF33" s="11">
        <v>0</v>
      </c>
      <c r="BG33" s="11">
        <v>0</v>
      </c>
      <c r="BH33" s="11">
        <v>0</v>
      </c>
      <c r="BI33" s="9">
        <v>14039</v>
      </c>
      <c r="BJ33" s="9">
        <v>0</v>
      </c>
      <c r="BK33" s="9">
        <v>51754.833267160146</v>
      </c>
      <c r="BL33" s="9">
        <v>196980.6</v>
      </c>
      <c r="BM33" s="9">
        <v>223238.8</v>
      </c>
      <c r="BN33" s="9">
        <v>0</v>
      </c>
      <c r="BO33" s="11">
        <f t="shared" si="39"/>
        <v>17527268.674999997</v>
      </c>
      <c r="BP33" s="11">
        <v>0</v>
      </c>
      <c r="BQ33" s="11">
        <v>39667</v>
      </c>
      <c r="BR33" s="11">
        <f t="shared" si="40"/>
        <v>99166.8</v>
      </c>
      <c r="BS33" s="11">
        <v>1446925</v>
      </c>
      <c r="BT33" s="11">
        <v>6428</v>
      </c>
      <c r="BU33" s="9">
        <v>0</v>
      </c>
      <c r="BV33" s="9">
        <v>384938</v>
      </c>
      <c r="BW33" s="11">
        <v>1510767</v>
      </c>
      <c r="BX33" s="11">
        <v>0</v>
      </c>
      <c r="BY33" s="11">
        <v>640873</v>
      </c>
      <c r="BZ33" s="11">
        <v>0</v>
      </c>
      <c r="CA33" s="9">
        <v>289165.24</v>
      </c>
      <c r="CB33" s="9">
        <v>3625452.4871731834</v>
      </c>
      <c r="CC33" s="9">
        <v>176899.87757702096</v>
      </c>
      <c r="CD33" s="9">
        <v>-151275.67000000001</v>
      </c>
      <c r="CE33" s="11">
        <v>693707</v>
      </c>
      <c r="CF33" s="11">
        <v>410009</v>
      </c>
      <c r="CG33" s="11">
        <v>0</v>
      </c>
      <c r="CH33" s="11">
        <v>27568</v>
      </c>
      <c r="CI33" s="11">
        <v>0</v>
      </c>
      <c r="CJ33" s="11">
        <v>0</v>
      </c>
      <c r="CK33" s="11">
        <v>0</v>
      </c>
      <c r="CL33" s="11">
        <v>0</v>
      </c>
      <c r="CM33" s="11">
        <v>14039</v>
      </c>
      <c r="CN33" s="9">
        <v>0</v>
      </c>
      <c r="CO33" s="9">
        <v>69453.621178440109</v>
      </c>
      <c r="CP33" s="9">
        <v>196980.6</v>
      </c>
      <c r="CQ33" s="9">
        <v>223238.8</v>
      </c>
      <c r="CR33" s="9">
        <v>0</v>
      </c>
      <c r="CS33" s="11"/>
      <c r="CT33" s="11"/>
      <c r="CU33" s="11"/>
      <c r="CV33" s="11"/>
      <c r="CW33" s="11"/>
      <c r="DD33" s="20"/>
      <c r="DE33" s="20"/>
    </row>
    <row r="34" spans="1:109" ht="16.5" x14ac:dyDescent="0.3">
      <c r="A34" s="12">
        <v>23</v>
      </c>
      <c r="B34" s="12">
        <v>1</v>
      </c>
      <c r="C34" s="13" t="s">
        <v>57</v>
      </c>
      <c r="D34" s="14">
        <v>6</v>
      </c>
      <c r="E34" s="9">
        <v>911</v>
      </c>
      <c r="F34" s="9">
        <f t="shared" si="23"/>
        <v>9394.3909234075418</v>
      </c>
      <c r="G34" s="9">
        <f t="shared" si="24"/>
        <v>9523.6151670327745</v>
      </c>
      <c r="H34" s="9">
        <f t="shared" si="25"/>
        <v>129.2242436252327</v>
      </c>
      <c r="I34" s="10">
        <f t="shared" si="11"/>
        <v>1.3755467989228659E-2</v>
      </c>
      <c r="J34" s="9">
        <f t="shared" si="26"/>
        <v>90.536328210756437</v>
      </c>
      <c r="K34" s="9">
        <f t="shared" si="27"/>
        <v>11.355653128430276</v>
      </c>
      <c r="L34" s="9">
        <f t="shared" si="28"/>
        <v>0</v>
      </c>
      <c r="M34" s="9">
        <f t="shared" si="29"/>
        <v>3.164654226125208</v>
      </c>
      <c r="N34" s="9">
        <f t="shared" si="30"/>
        <v>13.397916117670661</v>
      </c>
      <c r="O34" s="9">
        <f t="shared" si="31"/>
        <v>1.6628430296377701</v>
      </c>
      <c r="P34" s="9">
        <f t="shared" si="32"/>
        <v>9.1068489126121221</v>
      </c>
      <c r="Q34" s="15">
        <f t="shared" si="36"/>
        <v>8558290.1312242709</v>
      </c>
      <c r="R34" s="15">
        <f t="shared" si="37"/>
        <v>8676013.4171668589</v>
      </c>
      <c r="S34" s="9">
        <f t="shared" si="38"/>
        <v>117723.285942588</v>
      </c>
      <c r="T34" s="9"/>
      <c r="U34" s="9">
        <f t="shared" si="41"/>
        <v>5978.7476180021958</v>
      </c>
      <c r="V34" s="9">
        <f t="shared" si="41"/>
        <v>700.12952799121842</v>
      </c>
      <c r="W34" s="9">
        <f t="shared" si="41"/>
        <v>921.42151481888038</v>
      </c>
      <c r="X34" s="9">
        <f t="shared" si="41"/>
        <v>628.93194291986822</v>
      </c>
      <c r="Y34" s="9">
        <f t="shared" si="41"/>
        <v>842.43446309865635</v>
      </c>
      <c r="Z34" s="9">
        <f t="shared" si="41"/>
        <v>76.713183315038407</v>
      </c>
      <c r="AA34" s="9">
        <f t="shared" si="41"/>
        <v>246.01267326168369</v>
      </c>
      <c r="AB34" s="9">
        <f t="shared" si="42"/>
        <v>6069.2839462129523</v>
      </c>
      <c r="AC34" s="9">
        <f t="shared" si="42"/>
        <v>711.4851811196487</v>
      </c>
      <c r="AD34" s="9">
        <f t="shared" si="42"/>
        <v>921.42151481888038</v>
      </c>
      <c r="AE34" s="9">
        <f t="shared" si="42"/>
        <v>632.09659714599343</v>
      </c>
      <c r="AF34" s="9">
        <f t="shared" si="42"/>
        <v>855.83237921632701</v>
      </c>
      <c r="AG34" s="9">
        <f t="shared" si="42"/>
        <v>78.376026344676177</v>
      </c>
      <c r="AH34" s="9">
        <f t="shared" si="42"/>
        <v>255.11952217429581</v>
      </c>
      <c r="AI34" s="9">
        <f t="shared" si="35"/>
        <v>9523.6151670327745</v>
      </c>
      <c r="AJ34" s="3" t="s">
        <v>608</v>
      </c>
      <c r="AK34" s="11">
        <v>5498573</v>
      </c>
      <c r="AL34" s="11">
        <v>0</v>
      </c>
      <c r="AM34" s="11">
        <v>12631</v>
      </c>
      <c r="AN34" s="9">
        <v>31576.799999999999</v>
      </c>
      <c r="AO34" s="11">
        <v>887733</v>
      </c>
      <c r="AP34" s="11">
        <v>-48318</v>
      </c>
      <c r="AQ34" s="9">
        <v>0</v>
      </c>
      <c r="AR34" s="9">
        <v>105454</v>
      </c>
      <c r="AS34" s="11">
        <v>637818</v>
      </c>
      <c r="AT34" s="11">
        <v>0</v>
      </c>
      <c r="AU34" s="11">
        <v>0</v>
      </c>
      <c r="AV34" s="11">
        <v>0</v>
      </c>
      <c r="AW34" s="9">
        <v>69885.709999999992</v>
      </c>
      <c r="AX34" s="9">
        <v>767457.79588287591</v>
      </c>
      <c r="AY34" s="9">
        <v>64389.783506309592</v>
      </c>
      <c r="AZ34" s="9">
        <v>-51933.919999999998</v>
      </c>
      <c r="BA34" s="11">
        <v>214175</v>
      </c>
      <c r="BB34" s="11">
        <v>193106</v>
      </c>
      <c r="BC34" s="11">
        <v>0</v>
      </c>
      <c r="BD34" s="11">
        <v>33503</v>
      </c>
      <c r="BE34" s="11">
        <v>0</v>
      </c>
      <c r="BF34" s="11">
        <v>0</v>
      </c>
      <c r="BG34" s="11">
        <v>0</v>
      </c>
      <c r="BH34" s="11">
        <v>0</v>
      </c>
      <c r="BI34" s="9">
        <v>14088</v>
      </c>
      <c r="BJ34" s="9">
        <v>0</v>
      </c>
      <c r="BK34" s="9">
        <v>24260.173206512856</v>
      </c>
      <c r="BL34" s="9">
        <v>57373.678628571433</v>
      </c>
      <c r="BM34" s="9">
        <v>40576.800000000003</v>
      </c>
      <c r="BN34" s="9">
        <v>5940.31</v>
      </c>
      <c r="BO34" s="11">
        <f t="shared" si="39"/>
        <v>5581051.5949999997</v>
      </c>
      <c r="BP34" s="11">
        <v>0</v>
      </c>
      <c r="BQ34" s="11">
        <v>12631</v>
      </c>
      <c r="BR34" s="11">
        <f t="shared" si="40"/>
        <v>31576.799999999999</v>
      </c>
      <c r="BS34" s="11">
        <v>887733</v>
      </c>
      <c r="BT34" s="11">
        <v>-48318</v>
      </c>
      <c r="BU34" s="9">
        <v>0</v>
      </c>
      <c r="BV34" s="9">
        <v>105454</v>
      </c>
      <c r="BW34" s="11">
        <v>648163</v>
      </c>
      <c r="BX34" s="11">
        <v>0</v>
      </c>
      <c r="BY34" s="11">
        <v>0</v>
      </c>
      <c r="BZ34" s="11">
        <v>0</v>
      </c>
      <c r="CA34" s="9">
        <v>71400.56</v>
      </c>
      <c r="CB34" s="9">
        <v>779663.29746607388</v>
      </c>
      <c r="CC34" s="9">
        <v>64389.783506309592</v>
      </c>
      <c r="CD34" s="9">
        <v>-51933.919999999998</v>
      </c>
      <c r="CE34" s="11">
        <v>214175</v>
      </c>
      <c r="CF34" s="11">
        <v>195989</v>
      </c>
      <c r="CG34" s="11">
        <v>0</v>
      </c>
      <c r="CH34" s="11">
        <v>33503</v>
      </c>
      <c r="CI34" s="11">
        <v>0</v>
      </c>
      <c r="CJ34" s="11">
        <v>0</v>
      </c>
      <c r="CK34" s="11">
        <v>0</v>
      </c>
      <c r="CL34" s="11">
        <v>0</v>
      </c>
      <c r="CM34" s="11">
        <v>14088</v>
      </c>
      <c r="CN34" s="9">
        <v>0</v>
      </c>
      <c r="CO34" s="9">
        <v>32556.512565902474</v>
      </c>
      <c r="CP34" s="9">
        <v>57373.678628571433</v>
      </c>
      <c r="CQ34" s="9">
        <v>40576.800000000003</v>
      </c>
      <c r="CR34" s="9">
        <v>5940.31</v>
      </c>
      <c r="CS34" s="11"/>
      <c r="CT34" s="11"/>
      <c r="CU34" s="11"/>
      <c r="CV34" s="11"/>
      <c r="CW34" s="11"/>
      <c r="DD34" s="20"/>
      <c r="DE34" s="20"/>
    </row>
    <row r="35" spans="1:109" ht="16.5" x14ac:dyDescent="0.3">
      <c r="A35" s="12">
        <v>25</v>
      </c>
      <c r="B35" s="12">
        <v>1</v>
      </c>
      <c r="C35" s="13" t="s">
        <v>58</v>
      </c>
      <c r="D35" s="14">
        <v>6</v>
      </c>
      <c r="E35" s="9">
        <v>72</v>
      </c>
      <c r="F35" s="9">
        <f t="shared" si="23"/>
        <v>12571.102726733398</v>
      </c>
      <c r="G35" s="9">
        <f t="shared" si="24"/>
        <v>12751.880739915541</v>
      </c>
      <c r="H35" s="9">
        <f t="shared" si="25"/>
        <v>180.7780131821437</v>
      </c>
      <c r="I35" s="10">
        <f t="shared" si="11"/>
        <v>1.438044196375117E-2</v>
      </c>
      <c r="J35" s="9">
        <f t="shared" si="26"/>
        <v>83.159583333332193</v>
      </c>
      <c r="K35" s="9">
        <f t="shared" si="27"/>
        <v>34.458333333333485</v>
      </c>
      <c r="L35" s="9">
        <f t="shared" si="28"/>
        <v>0</v>
      </c>
      <c r="M35" s="9">
        <f t="shared" si="29"/>
        <v>35.143692246681894</v>
      </c>
      <c r="N35" s="9">
        <f t="shared" si="30"/>
        <v>28.016404268797942</v>
      </c>
      <c r="O35" s="9">
        <f t="shared" si="31"/>
        <v>0</v>
      </c>
      <c r="P35" s="9">
        <f t="shared" si="32"/>
        <v>0</v>
      </c>
      <c r="Q35" s="15">
        <f t="shared" si="36"/>
        <v>905119.39632480452</v>
      </c>
      <c r="R35" s="15">
        <f t="shared" si="37"/>
        <v>918135.41327391891</v>
      </c>
      <c r="S35" s="9">
        <f t="shared" si="38"/>
        <v>13016.01694911439</v>
      </c>
      <c r="T35" s="9"/>
      <c r="U35" s="9">
        <f t="shared" si="41"/>
        <v>5519.3722222222223</v>
      </c>
      <c r="V35" s="9">
        <f t="shared" si="41"/>
        <v>2123.9722222222222</v>
      </c>
      <c r="W35" s="9">
        <f t="shared" si="41"/>
        <v>0</v>
      </c>
      <c r="X35" s="9">
        <f t="shared" si="41"/>
        <v>2932.5615640387309</v>
      </c>
      <c r="Y35" s="9">
        <f t="shared" si="41"/>
        <v>1900.5901970861996</v>
      </c>
      <c r="Z35" s="9">
        <f t="shared" si="41"/>
        <v>0</v>
      </c>
      <c r="AA35" s="9">
        <f t="shared" si="41"/>
        <v>94.60652116402116</v>
      </c>
      <c r="AB35" s="9">
        <f t="shared" si="42"/>
        <v>5602.5318055555545</v>
      </c>
      <c r="AC35" s="9">
        <f t="shared" si="42"/>
        <v>2158.4305555555557</v>
      </c>
      <c r="AD35" s="9">
        <f t="shared" si="42"/>
        <v>0</v>
      </c>
      <c r="AE35" s="9">
        <f t="shared" si="42"/>
        <v>2967.7052562854128</v>
      </c>
      <c r="AF35" s="9">
        <f t="shared" si="42"/>
        <v>1928.6066013549976</v>
      </c>
      <c r="AG35" s="9">
        <f t="shared" si="42"/>
        <v>0</v>
      </c>
      <c r="AH35" s="9">
        <f t="shared" si="42"/>
        <v>94.60652116402116</v>
      </c>
      <c r="AI35" s="9">
        <f t="shared" si="35"/>
        <v>12751.880739915541</v>
      </c>
      <c r="AJ35" s="3" t="s">
        <v>608</v>
      </c>
      <c r="AK35" s="11">
        <v>399166</v>
      </c>
      <c r="AL35" s="11">
        <v>0</v>
      </c>
      <c r="AM35" s="11">
        <v>917</v>
      </c>
      <c r="AN35" s="9">
        <v>0</v>
      </c>
      <c r="AO35" s="11">
        <v>0</v>
      </c>
      <c r="AP35" s="11">
        <v>0</v>
      </c>
      <c r="AQ35" s="9">
        <v>0</v>
      </c>
      <c r="AR35" s="9">
        <v>12263.432610788626</v>
      </c>
      <c r="AS35" s="11">
        <v>152926</v>
      </c>
      <c r="AT35" s="11">
        <v>0</v>
      </c>
      <c r="AU35" s="11">
        <v>0</v>
      </c>
      <c r="AV35" s="11">
        <v>0</v>
      </c>
      <c r="AW35" s="9">
        <v>0</v>
      </c>
      <c r="AX35" s="9">
        <v>136842.49419020637</v>
      </c>
      <c r="AY35" s="9">
        <v>4284.1666666666661</v>
      </c>
      <c r="AZ35" s="9">
        <v>-1771.2</v>
      </c>
      <c r="BA35" s="11">
        <v>14059</v>
      </c>
      <c r="BB35" s="11">
        <v>7343</v>
      </c>
      <c r="BC35" s="11">
        <v>0</v>
      </c>
      <c r="BD35" s="11">
        <v>14562</v>
      </c>
      <c r="BE35" s="11">
        <v>125133</v>
      </c>
      <c r="BF35" s="11">
        <v>36867</v>
      </c>
      <c r="BG35" s="11">
        <v>0</v>
      </c>
      <c r="BH35" s="11">
        <v>0</v>
      </c>
      <c r="BI35" s="9">
        <v>0</v>
      </c>
      <c r="BJ35" s="9">
        <v>0</v>
      </c>
      <c r="BK35" s="9">
        <v>0</v>
      </c>
      <c r="BL35" s="9">
        <v>1571.8628571428571</v>
      </c>
      <c r="BM35" s="9">
        <v>0</v>
      </c>
      <c r="BN35" s="9">
        <v>955.64</v>
      </c>
      <c r="BO35" s="11">
        <f t="shared" si="39"/>
        <v>405153.48999999993</v>
      </c>
      <c r="BP35" s="11">
        <v>0</v>
      </c>
      <c r="BQ35" s="11">
        <v>917</v>
      </c>
      <c r="BR35" s="11">
        <f t="shared" si="40"/>
        <v>0</v>
      </c>
      <c r="BS35" s="11">
        <v>0</v>
      </c>
      <c r="BT35" s="11">
        <v>0</v>
      </c>
      <c r="BU35" s="9">
        <v>0</v>
      </c>
      <c r="BV35" s="9">
        <v>12264.778452549708</v>
      </c>
      <c r="BW35" s="11">
        <v>155407</v>
      </c>
      <c r="BX35" s="11">
        <v>0</v>
      </c>
      <c r="BY35" s="11">
        <v>0</v>
      </c>
      <c r="BZ35" s="11">
        <v>0</v>
      </c>
      <c r="CA35" s="9">
        <v>0</v>
      </c>
      <c r="CB35" s="9">
        <v>138859.67529755982</v>
      </c>
      <c r="CC35" s="9">
        <v>4284.1666666666661</v>
      </c>
      <c r="CD35" s="9">
        <v>-1771.2</v>
      </c>
      <c r="CE35" s="11">
        <v>14059</v>
      </c>
      <c r="CF35" s="11">
        <v>7453</v>
      </c>
      <c r="CG35" s="11">
        <v>0</v>
      </c>
      <c r="CH35" s="11">
        <v>14562</v>
      </c>
      <c r="CI35" s="11">
        <v>127002</v>
      </c>
      <c r="CJ35" s="11">
        <v>37417</v>
      </c>
      <c r="CK35" s="11">
        <v>0</v>
      </c>
      <c r="CL35" s="11">
        <v>0</v>
      </c>
      <c r="CM35" s="11">
        <v>0</v>
      </c>
      <c r="CN35" s="9">
        <v>0</v>
      </c>
      <c r="CO35" s="9">
        <v>0</v>
      </c>
      <c r="CP35" s="9">
        <v>1571.8628571428571</v>
      </c>
      <c r="CQ35" s="9">
        <v>0</v>
      </c>
      <c r="CR35" s="9">
        <v>955.64</v>
      </c>
      <c r="CS35" s="11"/>
      <c r="CT35" s="11"/>
      <c r="CU35" s="11"/>
      <c r="CV35" s="11"/>
      <c r="CW35" s="11"/>
      <c r="DD35" s="20"/>
      <c r="DE35" s="20"/>
    </row>
    <row r="36" spans="1:109" ht="16.5" x14ac:dyDescent="0.3">
      <c r="A36" s="12">
        <v>31</v>
      </c>
      <c r="B36" s="12">
        <v>1</v>
      </c>
      <c r="C36" s="13" t="s">
        <v>59</v>
      </c>
      <c r="D36" s="14">
        <v>4</v>
      </c>
      <c r="E36" s="9">
        <v>5129</v>
      </c>
      <c r="F36" s="9">
        <f t="shared" si="23"/>
        <v>9732.6886386653241</v>
      </c>
      <c r="G36" s="9">
        <f t="shared" si="24"/>
        <v>9864.4728206947075</v>
      </c>
      <c r="H36" s="9">
        <f t="shared" si="25"/>
        <v>131.78418202938337</v>
      </c>
      <c r="I36" s="10">
        <f t="shared" si="11"/>
        <v>1.3540367612895851E-2</v>
      </c>
      <c r="J36" s="9">
        <f t="shared" si="26"/>
        <v>89.632902125170403</v>
      </c>
      <c r="K36" s="9">
        <f t="shared" si="27"/>
        <v>13.351140573211183</v>
      </c>
      <c r="L36" s="9">
        <f t="shared" si="28"/>
        <v>0</v>
      </c>
      <c r="M36" s="9">
        <f t="shared" si="29"/>
        <v>2.8732696432052762</v>
      </c>
      <c r="N36" s="9">
        <f t="shared" si="30"/>
        <v>19.547599400378658</v>
      </c>
      <c r="O36" s="9">
        <f t="shared" si="31"/>
        <v>0</v>
      </c>
      <c r="P36" s="9">
        <f t="shared" si="32"/>
        <v>6.3792702874174552</v>
      </c>
      <c r="Q36" s="15">
        <f t="shared" si="36"/>
        <v>49918960.027714469</v>
      </c>
      <c r="R36" s="15">
        <f t="shared" si="37"/>
        <v>50594881.097343169</v>
      </c>
      <c r="S36" s="9">
        <f t="shared" si="38"/>
        <v>675921.06962870061</v>
      </c>
      <c r="T36" s="9"/>
      <c r="U36" s="9">
        <f t="shared" si="41"/>
        <v>5927.6640300253457</v>
      </c>
      <c r="V36" s="9">
        <f t="shared" si="41"/>
        <v>823.14622733476313</v>
      </c>
      <c r="W36" s="9">
        <f t="shared" si="41"/>
        <v>608.64671475921227</v>
      </c>
      <c r="X36" s="9">
        <f t="shared" si="41"/>
        <v>645.59485279781632</v>
      </c>
      <c r="Y36" s="9">
        <f t="shared" si="41"/>
        <v>1450.310875878622</v>
      </c>
      <c r="Z36" s="9">
        <f t="shared" si="41"/>
        <v>0</v>
      </c>
      <c r="AA36" s="9">
        <f t="shared" si="41"/>
        <v>277.32593786956602</v>
      </c>
      <c r="AB36" s="9">
        <f t="shared" si="42"/>
        <v>6017.2969321505161</v>
      </c>
      <c r="AC36" s="9">
        <f t="shared" si="42"/>
        <v>836.49736790797431</v>
      </c>
      <c r="AD36" s="9">
        <f t="shared" si="42"/>
        <v>608.64671475921227</v>
      </c>
      <c r="AE36" s="9">
        <f t="shared" si="42"/>
        <v>648.46812244102159</v>
      </c>
      <c r="AF36" s="9">
        <f t="shared" si="42"/>
        <v>1469.8584752790007</v>
      </c>
      <c r="AG36" s="9">
        <f t="shared" si="42"/>
        <v>0</v>
      </c>
      <c r="AH36" s="9">
        <f t="shared" si="42"/>
        <v>283.70520815698347</v>
      </c>
      <c r="AI36" s="9">
        <f t="shared" si="35"/>
        <v>9864.4728206947075</v>
      </c>
      <c r="AJ36" s="3" t="s">
        <v>608</v>
      </c>
      <c r="AK36" s="11">
        <v>30648477</v>
      </c>
      <c r="AL36" s="11">
        <v>0</v>
      </c>
      <c r="AM36" s="11">
        <v>70402</v>
      </c>
      <c r="AN36" s="9">
        <v>176006.1</v>
      </c>
      <c r="AO36" s="11">
        <v>3188189</v>
      </c>
      <c r="AP36" s="11">
        <v>-66440</v>
      </c>
      <c r="AQ36" s="9">
        <v>0</v>
      </c>
      <c r="AR36" s="9">
        <v>658345</v>
      </c>
      <c r="AS36" s="11">
        <v>4221917</v>
      </c>
      <c r="AT36" s="11">
        <v>0</v>
      </c>
      <c r="AU36" s="11">
        <v>416759</v>
      </c>
      <c r="AV36" s="11">
        <v>0</v>
      </c>
      <c r="AW36" s="9">
        <v>0</v>
      </c>
      <c r="AX36" s="9">
        <v>7438644.4823814528</v>
      </c>
      <c r="AY36" s="9">
        <v>314812.31948182645</v>
      </c>
      <c r="AZ36" s="9">
        <v>-245488.19</v>
      </c>
      <c r="BA36" s="11">
        <v>1161011</v>
      </c>
      <c r="BB36" s="11">
        <v>785102</v>
      </c>
      <c r="BC36" s="11">
        <v>0</v>
      </c>
      <c r="BD36" s="11">
        <v>3491</v>
      </c>
      <c r="BE36" s="11">
        <v>0</v>
      </c>
      <c r="BF36" s="11">
        <v>0</v>
      </c>
      <c r="BG36" s="11">
        <v>208875</v>
      </c>
      <c r="BH36" s="11">
        <v>-6791</v>
      </c>
      <c r="BI36" s="9">
        <v>14062</v>
      </c>
      <c r="BJ36" s="9">
        <v>0</v>
      </c>
      <c r="BK36" s="9">
        <v>95677.780308320318</v>
      </c>
      <c r="BL36" s="9">
        <v>265808.39554285712</v>
      </c>
      <c r="BM36" s="9">
        <v>570100.14</v>
      </c>
      <c r="BN36" s="9">
        <v>0</v>
      </c>
      <c r="BO36" s="11">
        <f t="shared" si="39"/>
        <v>31108204.154999997</v>
      </c>
      <c r="BP36" s="11">
        <v>0</v>
      </c>
      <c r="BQ36" s="11">
        <v>70402</v>
      </c>
      <c r="BR36" s="11">
        <f t="shared" si="40"/>
        <v>176006.1</v>
      </c>
      <c r="BS36" s="11">
        <v>3188189</v>
      </c>
      <c r="BT36" s="11">
        <v>-66440</v>
      </c>
      <c r="BU36" s="9">
        <v>0</v>
      </c>
      <c r="BV36" s="9">
        <v>658345</v>
      </c>
      <c r="BW36" s="11">
        <v>4290395</v>
      </c>
      <c r="BX36" s="11">
        <v>0</v>
      </c>
      <c r="BY36" s="11">
        <v>416759</v>
      </c>
      <c r="BZ36" s="11">
        <v>0</v>
      </c>
      <c r="CA36" s="9">
        <v>0</v>
      </c>
      <c r="CB36" s="9">
        <v>7538904.1197059946</v>
      </c>
      <c r="CC36" s="9">
        <v>314812.31948182645</v>
      </c>
      <c r="CD36" s="9">
        <v>-245488.19</v>
      </c>
      <c r="CE36" s="11">
        <v>1161011</v>
      </c>
      <c r="CF36" s="11">
        <v>796824</v>
      </c>
      <c r="CG36" s="11">
        <v>0</v>
      </c>
      <c r="CH36" s="11">
        <v>3491</v>
      </c>
      <c r="CI36" s="11">
        <v>0</v>
      </c>
      <c r="CJ36" s="11">
        <v>0</v>
      </c>
      <c r="CK36" s="11">
        <v>211992</v>
      </c>
      <c r="CL36" s="11">
        <v>-6893</v>
      </c>
      <c r="CM36" s="11">
        <v>14062</v>
      </c>
      <c r="CN36" s="9">
        <v>0</v>
      </c>
      <c r="CO36" s="9">
        <v>128397.05761248461</v>
      </c>
      <c r="CP36" s="9">
        <v>265808.39554285712</v>
      </c>
      <c r="CQ36" s="9">
        <v>570100.14</v>
      </c>
      <c r="CR36" s="9">
        <v>0</v>
      </c>
      <c r="CS36" s="11"/>
      <c r="CT36" s="11"/>
      <c r="CU36" s="11"/>
      <c r="CV36" s="11"/>
      <c r="CW36" s="11"/>
      <c r="DD36" s="20"/>
      <c r="DE36" s="20"/>
    </row>
    <row r="37" spans="1:109" ht="16.5" x14ac:dyDescent="0.3">
      <c r="A37" s="12">
        <v>32</v>
      </c>
      <c r="B37" s="12">
        <v>1</v>
      </c>
      <c r="C37" s="13" t="s">
        <v>60</v>
      </c>
      <c r="D37" s="14">
        <v>6</v>
      </c>
      <c r="E37" s="9">
        <v>609</v>
      </c>
      <c r="F37" s="9">
        <f t="shared" si="23"/>
        <v>10288.692815116483</v>
      </c>
      <c r="G37" s="9">
        <f t="shared" si="24"/>
        <v>10445.23851820814</v>
      </c>
      <c r="H37" s="9">
        <f t="shared" si="25"/>
        <v>156.54570309165683</v>
      </c>
      <c r="I37" s="10">
        <f t="shared" si="11"/>
        <v>1.5215315094416541E-2</v>
      </c>
      <c r="J37" s="9">
        <f t="shared" si="26"/>
        <v>90.725172413792279</v>
      </c>
      <c r="K37" s="9">
        <f t="shared" si="27"/>
        <v>17.509031198686444</v>
      </c>
      <c r="L37" s="9">
        <f t="shared" si="28"/>
        <v>0</v>
      </c>
      <c r="M37" s="9">
        <f t="shared" si="29"/>
        <v>16.057026575606642</v>
      </c>
      <c r="N37" s="9">
        <f t="shared" si="30"/>
        <v>21.936780949326931</v>
      </c>
      <c r="O37" s="9">
        <f t="shared" si="31"/>
        <v>0</v>
      </c>
      <c r="P37" s="9">
        <f t="shared" si="32"/>
        <v>10.317691954245788</v>
      </c>
      <c r="Q37" s="15">
        <f t="shared" si="36"/>
        <v>6265813.924405938</v>
      </c>
      <c r="R37" s="15">
        <f t="shared" si="37"/>
        <v>6361150.2575887572</v>
      </c>
      <c r="S37" s="9">
        <f t="shared" si="38"/>
        <v>95336.333182819188</v>
      </c>
      <c r="T37" s="9"/>
      <c r="U37" s="9">
        <f t="shared" si="41"/>
        <v>5980.1427093596058</v>
      </c>
      <c r="V37" s="9">
        <f t="shared" si="41"/>
        <v>1079.4581280788177</v>
      </c>
      <c r="W37" s="9">
        <f t="shared" si="41"/>
        <v>0</v>
      </c>
      <c r="X37" s="9">
        <f t="shared" si="41"/>
        <v>1534.7891077713425</v>
      </c>
      <c r="Y37" s="9">
        <f t="shared" si="41"/>
        <v>1434.8899024910529</v>
      </c>
      <c r="Z37" s="9">
        <f t="shared" si="41"/>
        <v>0</v>
      </c>
      <c r="AA37" s="9">
        <f t="shared" si="41"/>
        <v>259.41296741566242</v>
      </c>
      <c r="AB37" s="9">
        <f t="shared" si="42"/>
        <v>6070.867881773398</v>
      </c>
      <c r="AC37" s="9">
        <f t="shared" si="42"/>
        <v>1096.9671592775042</v>
      </c>
      <c r="AD37" s="9">
        <f t="shared" si="42"/>
        <v>0</v>
      </c>
      <c r="AE37" s="9">
        <f t="shared" si="42"/>
        <v>1550.8461343469492</v>
      </c>
      <c r="AF37" s="9">
        <f t="shared" si="42"/>
        <v>1456.8266834403798</v>
      </c>
      <c r="AG37" s="9">
        <f t="shared" si="42"/>
        <v>0</v>
      </c>
      <c r="AH37" s="9">
        <f t="shared" si="42"/>
        <v>269.73065936990821</v>
      </c>
      <c r="AI37" s="9">
        <f t="shared" si="35"/>
        <v>10445.23851820814</v>
      </c>
      <c r="AJ37" s="3" t="s">
        <v>608</v>
      </c>
      <c r="AK37" s="11">
        <v>3683442</v>
      </c>
      <c r="AL37" s="11">
        <v>0</v>
      </c>
      <c r="AM37" s="11">
        <v>8461</v>
      </c>
      <c r="AN37" s="9">
        <v>21153.3</v>
      </c>
      <c r="AO37" s="11">
        <v>0</v>
      </c>
      <c r="AP37" s="11">
        <v>0</v>
      </c>
      <c r="AQ37" s="9">
        <v>0</v>
      </c>
      <c r="AR37" s="9">
        <v>97665.566632747708</v>
      </c>
      <c r="AS37" s="11">
        <v>657390</v>
      </c>
      <c r="AT37" s="11">
        <v>0</v>
      </c>
      <c r="AU37" s="11">
        <v>0</v>
      </c>
      <c r="AV37" s="11">
        <v>0</v>
      </c>
      <c r="AW37" s="9">
        <v>0</v>
      </c>
      <c r="AX37" s="9">
        <v>873847.95061705122</v>
      </c>
      <c r="AY37" s="9">
        <v>37519.477946167302</v>
      </c>
      <c r="AZ37" s="9">
        <v>-41535.089999999997</v>
      </c>
      <c r="BA37" s="11">
        <v>144637</v>
      </c>
      <c r="BB37" s="11">
        <v>221314</v>
      </c>
      <c r="BC37" s="11">
        <v>0</v>
      </c>
      <c r="BD37" s="11">
        <v>29642</v>
      </c>
      <c r="BE37" s="11">
        <v>324342</v>
      </c>
      <c r="BF37" s="11">
        <v>108625</v>
      </c>
      <c r="BG37" s="11">
        <v>0</v>
      </c>
      <c r="BH37" s="11">
        <v>0</v>
      </c>
      <c r="BI37" s="9">
        <v>0</v>
      </c>
      <c r="BJ37" s="9">
        <v>0</v>
      </c>
      <c r="BK37" s="9">
        <v>18374.149209971107</v>
      </c>
      <c r="BL37" s="9">
        <v>42306</v>
      </c>
      <c r="BM37" s="9">
        <v>33584.82</v>
      </c>
      <c r="BN37" s="9">
        <v>5044.75</v>
      </c>
      <c r="BO37" s="11">
        <f t="shared" si="39"/>
        <v>3738693.6299999994</v>
      </c>
      <c r="BP37" s="11">
        <v>0</v>
      </c>
      <c r="BQ37" s="11">
        <v>8461</v>
      </c>
      <c r="BR37" s="11">
        <f t="shared" si="40"/>
        <v>21153.3</v>
      </c>
      <c r="BS37" s="11">
        <v>0</v>
      </c>
      <c r="BT37" s="11">
        <v>0</v>
      </c>
      <c r="BU37" s="9">
        <v>0</v>
      </c>
      <c r="BV37" s="9">
        <v>97675.295817292004</v>
      </c>
      <c r="BW37" s="11">
        <v>668053</v>
      </c>
      <c r="BX37" s="11">
        <v>0</v>
      </c>
      <c r="BY37" s="11">
        <v>0</v>
      </c>
      <c r="BZ37" s="11">
        <v>0</v>
      </c>
      <c r="CA37" s="9">
        <v>0</v>
      </c>
      <c r="CB37" s="9">
        <v>887207.45021519135</v>
      </c>
      <c r="CC37" s="9">
        <v>37519.477946167302</v>
      </c>
      <c r="CD37" s="9">
        <v>-41535.089999999997</v>
      </c>
      <c r="CE37" s="11">
        <v>144637</v>
      </c>
      <c r="CF37" s="11">
        <v>224619</v>
      </c>
      <c r="CG37" s="11">
        <v>0</v>
      </c>
      <c r="CH37" s="11">
        <v>29642</v>
      </c>
      <c r="CI37" s="11">
        <v>329184</v>
      </c>
      <c r="CJ37" s="11">
        <v>110247</v>
      </c>
      <c r="CK37" s="11">
        <v>0</v>
      </c>
      <c r="CL37" s="11">
        <v>0</v>
      </c>
      <c r="CM37" s="11">
        <v>0</v>
      </c>
      <c r="CN37" s="9">
        <v>0</v>
      </c>
      <c r="CO37" s="9">
        <v>24657.623610106784</v>
      </c>
      <c r="CP37" s="9">
        <v>42306</v>
      </c>
      <c r="CQ37" s="9">
        <v>33584.82</v>
      </c>
      <c r="CR37" s="9">
        <v>5044.75</v>
      </c>
      <c r="CS37" s="11"/>
      <c r="CT37" s="11"/>
      <c r="CU37" s="11"/>
      <c r="CV37" s="11"/>
      <c r="CW37" s="11"/>
      <c r="DD37" s="20"/>
      <c r="DE37" s="20"/>
    </row>
    <row r="38" spans="1:109" ht="16.5" x14ac:dyDescent="0.3">
      <c r="A38" s="12">
        <v>36</v>
      </c>
      <c r="B38" s="12">
        <v>1</v>
      </c>
      <c r="C38" s="13" t="s">
        <v>61</v>
      </c>
      <c r="D38" s="14">
        <v>6</v>
      </c>
      <c r="E38" s="9">
        <v>257</v>
      </c>
      <c r="F38" s="9">
        <f t="shared" si="23"/>
        <v>13064.241038441678</v>
      </c>
      <c r="G38" s="9">
        <f t="shared" si="24"/>
        <v>13244.196054205646</v>
      </c>
      <c r="H38" s="9">
        <f t="shared" si="25"/>
        <v>179.95501576396782</v>
      </c>
      <c r="I38" s="10">
        <f t="shared" si="11"/>
        <v>1.3774624582817183E-2</v>
      </c>
      <c r="J38" s="9">
        <f t="shared" si="26"/>
        <v>90.046926070038353</v>
      </c>
      <c r="K38" s="9">
        <f t="shared" si="27"/>
        <v>35.416342412451286</v>
      </c>
      <c r="L38" s="9">
        <f t="shared" si="28"/>
        <v>0</v>
      </c>
      <c r="M38" s="9">
        <f t="shared" si="29"/>
        <v>47.310892798219811</v>
      </c>
      <c r="N38" s="9">
        <f t="shared" si="30"/>
        <v>7.1808544832587131</v>
      </c>
      <c r="O38" s="9">
        <f t="shared" si="31"/>
        <v>0</v>
      </c>
      <c r="P38" s="9">
        <f t="shared" si="32"/>
        <v>0</v>
      </c>
      <c r="Q38" s="15">
        <f t="shared" si="36"/>
        <v>3357509.9468795112</v>
      </c>
      <c r="R38" s="15">
        <f t="shared" si="37"/>
        <v>3403758.3859308516</v>
      </c>
      <c r="S38" s="9">
        <f t="shared" si="38"/>
        <v>46248.439051340334</v>
      </c>
      <c r="T38" s="9"/>
      <c r="U38" s="9">
        <f t="shared" si="41"/>
        <v>5953.1307003891052</v>
      </c>
      <c r="V38" s="9">
        <f t="shared" si="41"/>
        <v>2183.5097276264592</v>
      </c>
      <c r="W38" s="9">
        <f t="shared" si="41"/>
        <v>146.98832684824902</v>
      </c>
      <c r="X38" s="9">
        <f t="shared" si="41"/>
        <v>3708.0860607536779</v>
      </c>
      <c r="Y38" s="9">
        <f t="shared" si="41"/>
        <v>971.3749152975181</v>
      </c>
      <c r="Z38" s="9">
        <f t="shared" si="41"/>
        <v>0</v>
      </c>
      <c r="AA38" s="9">
        <f t="shared" si="41"/>
        <v>101.15130752666879</v>
      </c>
      <c r="AB38" s="9">
        <f t="shared" si="42"/>
        <v>6043.1776264591435</v>
      </c>
      <c r="AC38" s="9">
        <f t="shared" si="42"/>
        <v>2218.9260700389104</v>
      </c>
      <c r="AD38" s="9">
        <f t="shared" si="42"/>
        <v>146.98832684824902</v>
      </c>
      <c r="AE38" s="9">
        <f t="shared" si="42"/>
        <v>3755.3969535518977</v>
      </c>
      <c r="AF38" s="9">
        <f t="shared" si="42"/>
        <v>978.55576978077681</v>
      </c>
      <c r="AG38" s="9">
        <f t="shared" si="42"/>
        <v>0</v>
      </c>
      <c r="AH38" s="9">
        <f t="shared" si="42"/>
        <v>101.15130752666879</v>
      </c>
      <c r="AI38" s="9">
        <f t="shared" si="35"/>
        <v>13244.196054205646</v>
      </c>
      <c r="AJ38" s="3" t="s">
        <v>608</v>
      </c>
      <c r="AK38" s="11">
        <v>1542804</v>
      </c>
      <c r="AL38" s="11">
        <v>0</v>
      </c>
      <c r="AM38" s="11">
        <v>3544</v>
      </c>
      <c r="AN38" s="9">
        <v>0</v>
      </c>
      <c r="AO38" s="11">
        <v>0</v>
      </c>
      <c r="AP38" s="11">
        <v>37776</v>
      </c>
      <c r="AQ38" s="9">
        <v>0</v>
      </c>
      <c r="AR38" s="9">
        <v>34132.117613695198</v>
      </c>
      <c r="AS38" s="11">
        <v>561162</v>
      </c>
      <c r="AT38" s="11">
        <v>0</v>
      </c>
      <c r="AU38" s="11">
        <v>0</v>
      </c>
      <c r="AV38" s="11">
        <v>0</v>
      </c>
      <c r="AW38" s="9">
        <v>0</v>
      </c>
      <c r="AX38" s="9">
        <v>249643.35323146216</v>
      </c>
      <c r="AY38" s="9">
        <v>12779.968377211026</v>
      </c>
      <c r="AZ38" s="9">
        <v>-12849.41</v>
      </c>
      <c r="BA38" s="11">
        <v>57306</v>
      </c>
      <c r="BB38" s="11">
        <v>180291</v>
      </c>
      <c r="BC38" s="11">
        <v>0</v>
      </c>
      <c r="BD38" s="11">
        <v>43877</v>
      </c>
      <c r="BE38" s="11">
        <v>525111</v>
      </c>
      <c r="BF38" s="11">
        <v>108717</v>
      </c>
      <c r="BG38" s="11">
        <v>0</v>
      </c>
      <c r="BH38" s="11">
        <v>0</v>
      </c>
      <c r="BI38" s="9">
        <v>0</v>
      </c>
      <c r="BJ38" s="9">
        <v>0</v>
      </c>
      <c r="BK38" s="9">
        <v>0</v>
      </c>
      <c r="BL38" s="9">
        <v>10891.547657142857</v>
      </c>
      <c r="BM38" s="9">
        <v>0</v>
      </c>
      <c r="BN38" s="9">
        <v>2324.37</v>
      </c>
      <c r="BO38" s="11">
        <f t="shared" si="39"/>
        <v>1565946.0599999998</v>
      </c>
      <c r="BP38" s="11">
        <v>0</v>
      </c>
      <c r="BQ38" s="11">
        <v>3544</v>
      </c>
      <c r="BR38" s="11">
        <f t="shared" si="40"/>
        <v>0</v>
      </c>
      <c r="BS38" s="11">
        <v>0</v>
      </c>
      <c r="BT38" s="11">
        <v>37776</v>
      </c>
      <c r="BU38" s="9">
        <v>0</v>
      </c>
      <c r="BV38" s="9">
        <v>34135.01706283776</v>
      </c>
      <c r="BW38" s="11">
        <v>570264</v>
      </c>
      <c r="BX38" s="11">
        <v>0</v>
      </c>
      <c r="BY38" s="11">
        <v>0</v>
      </c>
      <c r="BZ38" s="11">
        <v>0</v>
      </c>
      <c r="CA38" s="9">
        <v>0</v>
      </c>
      <c r="CB38" s="9">
        <v>251488.83283365963</v>
      </c>
      <c r="CC38" s="9">
        <v>12779.968377211026</v>
      </c>
      <c r="CD38" s="9">
        <v>-12849.41</v>
      </c>
      <c r="CE38" s="11">
        <v>57306</v>
      </c>
      <c r="CF38" s="11">
        <v>182983</v>
      </c>
      <c r="CG38" s="11">
        <v>0</v>
      </c>
      <c r="CH38" s="11">
        <v>43877</v>
      </c>
      <c r="CI38" s="11">
        <v>532952</v>
      </c>
      <c r="CJ38" s="11">
        <v>110340</v>
      </c>
      <c r="CK38" s="11">
        <v>0</v>
      </c>
      <c r="CL38" s="11">
        <v>0</v>
      </c>
      <c r="CM38" s="11">
        <v>0</v>
      </c>
      <c r="CN38" s="9">
        <v>0</v>
      </c>
      <c r="CO38" s="9">
        <v>0</v>
      </c>
      <c r="CP38" s="9">
        <v>10891.547657142857</v>
      </c>
      <c r="CQ38" s="9">
        <v>0</v>
      </c>
      <c r="CR38" s="9">
        <v>2324.37</v>
      </c>
      <c r="CS38" s="11"/>
      <c r="CT38" s="11"/>
      <c r="CU38" s="11"/>
      <c r="CV38" s="11"/>
      <c r="CW38" s="11"/>
      <c r="DD38" s="20"/>
      <c r="DE38" s="20"/>
    </row>
    <row r="39" spans="1:109" ht="16.5" x14ac:dyDescent="0.3">
      <c r="A39" s="12">
        <v>38</v>
      </c>
      <c r="B39" s="12">
        <v>1</v>
      </c>
      <c r="C39" s="13" t="s">
        <v>62</v>
      </c>
      <c r="D39" s="14">
        <v>5</v>
      </c>
      <c r="E39" s="9">
        <v>1360</v>
      </c>
      <c r="F39" s="9">
        <f t="shared" si="23"/>
        <v>11601.696208762942</v>
      </c>
      <c r="G39" s="9">
        <f t="shared" si="24"/>
        <v>11749.541730814592</v>
      </c>
      <c r="H39" s="9">
        <f t="shared" si="25"/>
        <v>147.84552205164982</v>
      </c>
      <c r="I39" s="10">
        <f t="shared" si="11"/>
        <v>1.27434402169555E-2</v>
      </c>
      <c r="J39" s="9">
        <f t="shared" si="26"/>
        <v>87.206613970587568</v>
      </c>
      <c r="K39" s="9">
        <f t="shared" si="27"/>
        <v>37.061764705882524</v>
      </c>
      <c r="L39" s="9">
        <f t="shared" si="28"/>
        <v>0</v>
      </c>
      <c r="M39" s="9">
        <f t="shared" si="29"/>
        <v>4.7360294117646617</v>
      </c>
      <c r="N39" s="9">
        <f t="shared" si="30"/>
        <v>18.841113963414614</v>
      </c>
      <c r="O39" s="9">
        <f t="shared" si="31"/>
        <v>0</v>
      </c>
      <c r="P39" s="9">
        <f t="shared" si="32"/>
        <v>0</v>
      </c>
      <c r="Q39" s="15">
        <f t="shared" si="36"/>
        <v>15778306.843917603</v>
      </c>
      <c r="R39" s="15">
        <f t="shared" si="37"/>
        <v>15979376.753907846</v>
      </c>
      <c r="S39" s="9">
        <f t="shared" si="38"/>
        <v>201069.90999024361</v>
      </c>
      <c r="T39" s="9"/>
      <c r="U39" s="9">
        <f t="shared" si="41"/>
        <v>5779.147904411765</v>
      </c>
      <c r="V39" s="9">
        <f t="shared" si="41"/>
        <v>2285.0176470588235</v>
      </c>
      <c r="W39" s="9">
        <f t="shared" si="41"/>
        <v>1535.6573529411764</v>
      </c>
      <c r="X39" s="9">
        <f t="shared" si="41"/>
        <v>939.40808823529414</v>
      </c>
      <c r="Y39" s="9">
        <f t="shared" si="41"/>
        <v>966.21383120793587</v>
      </c>
      <c r="Z39" s="9">
        <f t="shared" si="41"/>
        <v>0</v>
      </c>
      <c r="AA39" s="9">
        <f t="shared" si="41"/>
        <v>96.25138490794852</v>
      </c>
      <c r="AB39" s="9">
        <f t="shared" si="42"/>
        <v>5866.3545183823526</v>
      </c>
      <c r="AC39" s="9">
        <f t="shared" si="42"/>
        <v>2322.079411764706</v>
      </c>
      <c r="AD39" s="9">
        <f t="shared" si="42"/>
        <v>1535.6573529411764</v>
      </c>
      <c r="AE39" s="9">
        <f t="shared" si="42"/>
        <v>944.14411764705881</v>
      </c>
      <c r="AF39" s="9">
        <f t="shared" si="42"/>
        <v>985.05494517135048</v>
      </c>
      <c r="AG39" s="9">
        <f t="shared" si="42"/>
        <v>0</v>
      </c>
      <c r="AH39" s="9">
        <f t="shared" si="42"/>
        <v>96.25138490794852</v>
      </c>
      <c r="AI39" s="9">
        <f t="shared" si="35"/>
        <v>11749.541730814592</v>
      </c>
      <c r="AJ39" s="3" t="s">
        <v>608</v>
      </c>
      <c r="AK39" s="11">
        <v>7906733</v>
      </c>
      <c r="AL39" s="11">
        <v>0</v>
      </c>
      <c r="AM39" s="11">
        <v>18162</v>
      </c>
      <c r="AN39" s="9">
        <v>0</v>
      </c>
      <c r="AO39" s="11">
        <v>2553110</v>
      </c>
      <c r="AP39" s="11">
        <v>-464616</v>
      </c>
      <c r="AQ39" s="9">
        <v>0</v>
      </c>
      <c r="AR39" s="9">
        <v>100460</v>
      </c>
      <c r="AS39" s="11">
        <v>3107624</v>
      </c>
      <c r="AT39" s="11">
        <v>0</v>
      </c>
      <c r="AU39" s="11">
        <v>136144</v>
      </c>
      <c r="AV39" s="11">
        <v>0</v>
      </c>
      <c r="AW39" s="9">
        <v>0</v>
      </c>
      <c r="AX39" s="9">
        <v>1314050.8104427927</v>
      </c>
      <c r="AY39" s="9">
        <v>67194.135646238559</v>
      </c>
      <c r="AZ39" s="9">
        <v>-47091.85</v>
      </c>
      <c r="BA39" s="11">
        <v>291928</v>
      </c>
      <c r="BB39" s="11">
        <v>422350</v>
      </c>
      <c r="BC39" s="11">
        <v>0</v>
      </c>
      <c r="BD39" s="11">
        <v>299484</v>
      </c>
      <c r="BE39" s="11">
        <v>21709</v>
      </c>
      <c r="BF39" s="11">
        <v>0</v>
      </c>
      <c r="BG39" s="11">
        <v>0</v>
      </c>
      <c r="BH39" s="11">
        <v>-12642</v>
      </c>
      <c r="BI39" s="9">
        <v>0</v>
      </c>
      <c r="BJ39" s="9">
        <v>0</v>
      </c>
      <c r="BK39" s="9">
        <v>0</v>
      </c>
      <c r="BL39" s="9">
        <v>59602.247828571424</v>
      </c>
      <c r="BM39" s="9">
        <v>0</v>
      </c>
      <c r="BN39" s="9">
        <v>4105.5</v>
      </c>
      <c r="BO39" s="11">
        <f t="shared" si="39"/>
        <v>8025333.9949999992</v>
      </c>
      <c r="BP39" s="11">
        <v>0</v>
      </c>
      <c r="BQ39" s="11">
        <v>18162</v>
      </c>
      <c r="BR39" s="11">
        <f t="shared" si="40"/>
        <v>0</v>
      </c>
      <c r="BS39" s="11">
        <v>2553110</v>
      </c>
      <c r="BT39" s="11">
        <v>-464616</v>
      </c>
      <c r="BU39" s="9">
        <v>0</v>
      </c>
      <c r="BV39" s="9">
        <v>100460</v>
      </c>
      <c r="BW39" s="11">
        <v>3158028</v>
      </c>
      <c r="BX39" s="11">
        <v>0</v>
      </c>
      <c r="BY39" s="11">
        <v>136144</v>
      </c>
      <c r="BZ39" s="11">
        <v>0</v>
      </c>
      <c r="CA39" s="9">
        <v>0</v>
      </c>
      <c r="CB39" s="9">
        <v>1339674.7254330367</v>
      </c>
      <c r="CC39" s="9">
        <v>67194.135646238559</v>
      </c>
      <c r="CD39" s="9">
        <v>-47091.85</v>
      </c>
      <c r="CE39" s="11">
        <v>291928</v>
      </c>
      <c r="CF39" s="11">
        <v>428656</v>
      </c>
      <c r="CG39" s="11">
        <v>0</v>
      </c>
      <c r="CH39" s="11">
        <v>299484</v>
      </c>
      <c r="CI39" s="11">
        <v>22033</v>
      </c>
      <c r="CJ39" s="11">
        <v>0</v>
      </c>
      <c r="CK39" s="11">
        <v>0</v>
      </c>
      <c r="CL39" s="11">
        <v>-12831</v>
      </c>
      <c r="CM39" s="11">
        <v>0</v>
      </c>
      <c r="CN39" s="9">
        <v>0</v>
      </c>
      <c r="CO39" s="9">
        <v>0</v>
      </c>
      <c r="CP39" s="9">
        <v>59602.247828571424</v>
      </c>
      <c r="CQ39" s="9">
        <v>0</v>
      </c>
      <c r="CR39" s="9">
        <v>4105.5</v>
      </c>
      <c r="CS39" s="11"/>
      <c r="CT39" s="11"/>
      <c r="CU39" s="11"/>
      <c r="CV39" s="11"/>
      <c r="CW39" s="11"/>
      <c r="DD39" s="20"/>
      <c r="DE39" s="20"/>
    </row>
    <row r="40" spans="1:109" ht="16.5" x14ac:dyDescent="0.3">
      <c r="A40" s="12">
        <v>47</v>
      </c>
      <c r="B40" s="12">
        <v>1</v>
      </c>
      <c r="C40" s="13" t="s">
        <v>63</v>
      </c>
      <c r="D40" s="14">
        <v>4</v>
      </c>
      <c r="E40" s="9">
        <v>3878</v>
      </c>
      <c r="F40" s="9">
        <f t="shared" si="23"/>
        <v>8592.5012032713439</v>
      </c>
      <c r="G40" s="9">
        <f t="shared" si="24"/>
        <v>8703.7256473852012</v>
      </c>
      <c r="H40" s="9">
        <f t="shared" si="25"/>
        <v>111.22444411385732</v>
      </c>
      <c r="I40" s="10">
        <f t="shared" si="11"/>
        <v>1.2944361773439363E-2</v>
      </c>
      <c r="J40" s="9">
        <f t="shared" si="26"/>
        <v>90.215639504898718</v>
      </c>
      <c r="K40" s="9">
        <f t="shared" si="27"/>
        <v>5.3597215059309065</v>
      </c>
      <c r="L40" s="9">
        <f t="shared" si="28"/>
        <v>0</v>
      </c>
      <c r="M40" s="9">
        <f t="shared" si="29"/>
        <v>1.2016503352243149</v>
      </c>
      <c r="N40" s="9">
        <f t="shared" si="30"/>
        <v>15.52036781119773</v>
      </c>
      <c r="O40" s="9">
        <f t="shared" si="31"/>
        <v>-7.2324136152655853</v>
      </c>
      <c r="P40" s="9">
        <f t="shared" si="32"/>
        <v>6.1594785718706646</v>
      </c>
      <c r="Q40" s="15">
        <f t="shared" si="36"/>
        <v>33321719.666286282</v>
      </c>
      <c r="R40" s="15">
        <f t="shared" si="37"/>
        <v>33753048.060559809</v>
      </c>
      <c r="S40" s="9">
        <f t="shared" si="38"/>
        <v>431328.39427352697</v>
      </c>
      <c r="T40" s="9"/>
      <c r="U40" s="9">
        <f t="shared" si="41"/>
        <v>5990.6420732336255</v>
      </c>
      <c r="V40" s="9">
        <f t="shared" si="41"/>
        <v>330.44198040226922</v>
      </c>
      <c r="W40" s="9">
        <f t="shared" si="41"/>
        <v>422.59850438370296</v>
      </c>
      <c r="X40" s="9">
        <f t="shared" si="41"/>
        <v>471.04847859721508</v>
      </c>
      <c r="Y40" s="9">
        <f t="shared" si="41"/>
        <v>1063.9577150149025</v>
      </c>
      <c r="Z40" s="9">
        <f t="shared" si="41"/>
        <v>94.894275399690557</v>
      </c>
      <c r="AA40" s="9">
        <f t="shared" si="41"/>
        <v>218.91817623993913</v>
      </c>
      <c r="AB40" s="9">
        <f t="shared" si="42"/>
        <v>6080.8577127385242</v>
      </c>
      <c r="AC40" s="9">
        <f t="shared" si="42"/>
        <v>335.80170190820013</v>
      </c>
      <c r="AD40" s="9">
        <f t="shared" si="42"/>
        <v>422.59850438370296</v>
      </c>
      <c r="AE40" s="9">
        <f t="shared" si="42"/>
        <v>472.2501289324394</v>
      </c>
      <c r="AF40" s="9">
        <f t="shared" si="42"/>
        <v>1079.4780828261003</v>
      </c>
      <c r="AG40" s="9">
        <f t="shared" si="42"/>
        <v>87.661861784424971</v>
      </c>
      <c r="AH40" s="9">
        <f t="shared" si="42"/>
        <v>225.07765481180979</v>
      </c>
      <c r="AI40" s="9">
        <f t="shared" si="35"/>
        <v>8703.7256473852012</v>
      </c>
      <c r="AJ40" s="3" t="s">
        <v>608</v>
      </c>
      <c r="AK40" s="11">
        <v>23323750</v>
      </c>
      <c r="AL40" s="11">
        <v>0</v>
      </c>
      <c r="AM40" s="11">
        <v>53577</v>
      </c>
      <c r="AN40" s="9">
        <v>132534.29999999999</v>
      </c>
      <c r="AO40" s="11">
        <v>1614255</v>
      </c>
      <c r="AP40" s="11">
        <v>24582</v>
      </c>
      <c r="AQ40" s="9">
        <v>0</v>
      </c>
      <c r="AR40" s="9">
        <v>533558</v>
      </c>
      <c r="AS40" s="11">
        <v>1281454</v>
      </c>
      <c r="AT40" s="11">
        <v>0</v>
      </c>
      <c r="AU40" s="11">
        <v>0</v>
      </c>
      <c r="AV40" s="11">
        <v>0</v>
      </c>
      <c r="AW40" s="9">
        <v>368000</v>
      </c>
      <c r="AX40" s="9">
        <v>4126028.0188277923</v>
      </c>
      <c r="AY40" s="9">
        <v>238173.01164004047</v>
      </c>
      <c r="AZ40" s="9">
        <v>-92040.04</v>
      </c>
      <c r="BA40" s="11">
        <v>883258</v>
      </c>
      <c r="BB40" s="11">
        <v>312129</v>
      </c>
      <c r="BC40" s="11">
        <v>0</v>
      </c>
      <c r="BD40" s="11">
        <v>30092</v>
      </c>
      <c r="BE40" s="11">
        <v>0</v>
      </c>
      <c r="BF40" s="11">
        <v>0</v>
      </c>
      <c r="BG40" s="11">
        <v>0</v>
      </c>
      <c r="BH40" s="11">
        <v>0</v>
      </c>
      <c r="BI40" s="9">
        <v>14112</v>
      </c>
      <c r="BJ40" s="9">
        <v>0</v>
      </c>
      <c r="BK40" s="9">
        <v>69848.831018443583</v>
      </c>
      <c r="BL40" s="9">
        <v>205335.72479999997</v>
      </c>
      <c r="BM40" s="9">
        <v>203072.81999999998</v>
      </c>
      <c r="BN40" s="9">
        <v>0</v>
      </c>
      <c r="BO40" s="11">
        <f t="shared" si="39"/>
        <v>23673606.249999996</v>
      </c>
      <c r="BP40" s="11">
        <v>0</v>
      </c>
      <c r="BQ40" s="11">
        <v>53577</v>
      </c>
      <c r="BR40" s="11">
        <f t="shared" si="40"/>
        <v>132534.29999999999</v>
      </c>
      <c r="BS40" s="11">
        <v>1614255</v>
      </c>
      <c r="BT40" s="11">
        <v>24582</v>
      </c>
      <c r="BU40" s="9">
        <v>0</v>
      </c>
      <c r="BV40" s="9">
        <v>533558</v>
      </c>
      <c r="BW40" s="11">
        <v>1302239</v>
      </c>
      <c r="BX40" s="11">
        <v>0</v>
      </c>
      <c r="BY40" s="11">
        <v>0</v>
      </c>
      <c r="BZ40" s="11">
        <v>0</v>
      </c>
      <c r="CA40" s="9">
        <v>339952.7</v>
      </c>
      <c r="CB40" s="9">
        <v>4186216.0051996168</v>
      </c>
      <c r="CC40" s="9">
        <v>238173.01164004047</v>
      </c>
      <c r="CD40" s="9">
        <v>-92040.04</v>
      </c>
      <c r="CE40" s="11">
        <v>883258</v>
      </c>
      <c r="CF40" s="11">
        <v>316789</v>
      </c>
      <c r="CG40" s="11">
        <v>0</v>
      </c>
      <c r="CH40" s="11">
        <v>30092</v>
      </c>
      <c r="CI40" s="11">
        <v>0</v>
      </c>
      <c r="CJ40" s="11">
        <v>0</v>
      </c>
      <c r="CK40" s="11">
        <v>0</v>
      </c>
      <c r="CL40" s="11">
        <v>0</v>
      </c>
      <c r="CM40" s="11">
        <v>14112</v>
      </c>
      <c r="CN40" s="9">
        <v>0</v>
      </c>
      <c r="CO40" s="9">
        <v>93735.288920157938</v>
      </c>
      <c r="CP40" s="9">
        <v>205335.72479999997</v>
      </c>
      <c r="CQ40" s="9">
        <v>203072.81999999998</v>
      </c>
      <c r="CR40" s="9">
        <v>0</v>
      </c>
      <c r="CS40" s="11"/>
      <c r="CT40" s="11"/>
      <c r="CU40" s="11"/>
      <c r="CV40" s="11"/>
      <c r="CW40" s="11"/>
      <c r="DD40" s="20"/>
      <c r="DE40" s="20"/>
    </row>
    <row r="41" spans="1:109" ht="16.5" x14ac:dyDescent="0.3">
      <c r="A41" s="12">
        <v>51</v>
      </c>
      <c r="B41" s="12">
        <v>1</v>
      </c>
      <c r="C41" s="13" t="s">
        <v>64</v>
      </c>
      <c r="D41" s="14">
        <v>5</v>
      </c>
      <c r="E41" s="9">
        <v>1762</v>
      </c>
      <c r="F41" s="9">
        <f t="shared" si="23"/>
        <v>8338.354757351799</v>
      </c>
      <c r="G41" s="9">
        <f t="shared" si="24"/>
        <v>8435.5132760029646</v>
      </c>
      <c r="H41" s="9">
        <f t="shared" si="25"/>
        <v>97.15851865116565</v>
      </c>
      <c r="I41" s="10">
        <f t="shared" si="11"/>
        <v>1.1652001081568577E-2</v>
      </c>
      <c r="J41" s="9">
        <f t="shared" si="26"/>
        <v>90.843788308739022</v>
      </c>
      <c r="K41" s="9">
        <f t="shared" si="27"/>
        <v>4.8711691259931627</v>
      </c>
      <c r="L41" s="9">
        <f t="shared" si="28"/>
        <v>0</v>
      </c>
      <c r="M41" s="9">
        <f t="shared" si="29"/>
        <v>2.3808172531214495</v>
      </c>
      <c r="N41" s="9">
        <f t="shared" si="30"/>
        <v>12.207814638253922</v>
      </c>
      <c r="O41" s="9">
        <f t="shared" si="31"/>
        <v>-19.225448354143012</v>
      </c>
      <c r="P41" s="9">
        <f t="shared" si="32"/>
        <v>6.0803776792014617</v>
      </c>
      <c r="Q41" s="15">
        <f t="shared" si="36"/>
        <v>14692181.082453869</v>
      </c>
      <c r="R41" s="15">
        <f t="shared" si="37"/>
        <v>14863374.392317224</v>
      </c>
      <c r="S41" s="9">
        <f t="shared" si="38"/>
        <v>171193.30986335501</v>
      </c>
      <c r="T41" s="9"/>
      <c r="U41" s="9">
        <f t="shared" si="41"/>
        <v>6011.332179341658</v>
      </c>
      <c r="V41" s="9">
        <f t="shared" si="41"/>
        <v>300.33030646992057</v>
      </c>
      <c r="W41" s="9">
        <f t="shared" si="41"/>
        <v>318.49148694665155</v>
      </c>
      <c r="X41" s="9">
        <f t="shared" si="41"/>
        <v>550.24120317820655</v>
      </c>
      <c r="Y41" s="9">
        <f t="shared" si="41"/>
        <v>842.37750666833767</v>
      </c>
      <c r="Z41" s="9">
        <f t="shared" si="41"/>
        <v>100.01532349602724</v>
      </c>
      <c r="AA41" s="9">
        <f t="shared" si="41"/>
        <v>215.56675125099727</v>
      </c>
      <c r="AB41" s="9">
        <f t="shared" si="42"/>
        <v>6102.1759676503971</v>
      </c>
      <c r="AC41" s="9">
        <f t="shared" si="42"/>
        <v>305.20147559591373</v>
      </c>
      <c r="AD41" s="9">
        <f t="shared" si="42"/>
        <v>318.49148694665155</v>
      </c>
      <c r="AE41" s="9">
        <f t="shared" si="42"/>
        <v>552.622020431328</v>
      </c>
      <c r="AF41" s="9">
        <f t="shared" si="42"/>
        <v>854.5853213065916</v>
      </c>
      <c r="AG41" s="9">
        <f t="shared" si="42"/>
        <v>80.789875141884224</v>
      </c>
      <c r="AH41" s="9">
        <f t="shared" si="42"/>
        <v>221.64712893019873</v>
      </c>
      <c r="AI41" s="9">
        <f t="shared" si="35"/>
        <v>8435.5132760029646</v>
      </c>
      <c r="AJ41" s="3" t="s">
        <v>608</v>
      </c>
      <c r="AK41" s="11">
        <v>10671117</v>
      </c>
      <c r="AL41" s="11">
        <v>0</v>
      </c>
      <c r="AM41" s="11">
        <v>24513</v>
      </c>
      <c r="AN41" s="9">
        <v>61281.599999999999</v>
      </c>
      <c r="AO41" s="11">
        <v>542854</v>
      </c>
      <c r="AP41" s="11">
        <v>18328</v>
      </c>
      <c r="AQ41" s="9">
        <v>0</v>
      </c>
      <c r="AR41" s="9">
        <v>251960</v>
      </c>
      <c r="AS41" s="11">
        <v>529182</v>
      </c>
      <c r="AT41" s="11">
        <v>0</v>
      </c>
      <c r="AU41" s="11">
        <v>0</v>
      </c>
      <c r="AV41" s="11">
        <v>0</v>
      </c>
      <c r="AW41" s="9">
        <v>176227</v>
      </c>
      <c r="AX41" s="9">
        <v>1484269.166749611</v>
      </c>
      <c r="AY41" s="9">
        <v>118950.86393630516</v>
      </c>
      <c r="AZ41" s="9">
        <v>-79149.7</v>
      </c>
      <c r="BA41" s="11">
        <v>393875</v>
      </c>
      <c r="BB41" s="11">
        <v>280997</v>
      </c>
      <c r="BC41" s="11">
        <v>0</v>
      </c>
      <c r="BD41" s="11">
        <v>18180</v>
      </c>
      <c r="BE41" s="11">
        <v>0</v>
      </c>
      <c r="BF41" s="11">
        <v>0</v>
      </c>
      <c r="BG41" s="11">
        <v>0</v>
      </c>
      <c r="BH41" s="11">
        <v>0</v>
      </c>
      <c r="BI41" s="9">
        <v>0</v>
      </c>
      <c r="BJ41" s="9">
        <v>0</v>
      </c>
      <c r="BK41" s="9">
        <v>31328.806396523469</v>
      </c>
      <c r="BL41" s="9">
        <v>73117.345371428572</v>
      </c>
      <c r="BM41" s="9">
        <v>88105.86</v>
      </c>
      <c r="BN41" s="9">
        <v>7044.14</v>
      </c>
      <c r="BO41" s="11">
        <f t="shared" si="39"/>
        <v>10831183.754999999</v>
      </c>
      <c r="BP41" s="11">
        <v>0</v>
      </c>
      <c r="BQ41" s="11">
        <v>24513</v>
      </c>
      <c r="BR41" s="11">
        <f t="shared" si="40"/>
        <v>61281.599999999999</v>
      </c>
      <c r="BS41" s="11">
        <v>542854</v>
      </c>
      <c r="BT41" s="11">
        <v>18328</v>
      </c>
      <c r="BU41" s="9">
        <v>0</v>
      </c>
      <c r="BV41" s="9">
        <v>251960</v>
      </c>
      <c r="BW41" s="11">
        <v>537765</v>
      </c>
      <c r="BX41" s="11">
        <v>0</v>
      </c>
      <c r="BY41" s="11">
        <v>0</v>
      </c>
      <c r="BZ41" s="11">
        <v>0</v>
      </c>
      <c r="CA41" s="9">
        <v>142351.76</v>
      </c>
      <c r="CB41" s="9">
        <v>1505779.3361422145</v>
      </c>
      <c r="CC41" s="9">
        <v>118950.86393630516</v>
      </c>
      <c r="CD41" s="9">
        <v>-79149.7</v>
      </c>
      <c r="CE41" s="11">
        <v>393875</v>
      </c>
      <c r="CF41" s="11">
        <v>285192</v>
      </c>
      <c r="CG41" s="11">
        <v>0</v>
      </c>
      <c r="CH41" s="11">
        <v>18180</v>
      </c>
      <c r="CI41" s="11">
        <v>0</v>
      </c>
      <c r="CJ41" s="11">
        <v>0</v>
      </c>
      <c r="CK41" s="11">
        <v>0</v>
      </c>
      <c r="CL41" s="11">
        <v>0</v>
      </c>
      <c r="CM41" s="11">
        <v>0</v>
      </c>
      <c r="CN41" s="9">
        <v>0</v>
      </c>
      <c r="CO41" s="9">
        <v>42042.431867276442</v>
      </c>
      <c r="CP41" s="9">
        <v>73117.345371428572</v>
      </c>
      <c r="CQ41" s="9">
        <v>88105.86</v>
      </c>
      <c r="CR41" s="9">
        <v>7044.14</v>
      </c>
      <c r="CS41" s="11"/>
      <c r="CT41" s="11"/>
      <c r="CU41" s="11"/>
      <c r="CV41" s="11"/>
      <c r="CW41" s="11"/>
      <c r="DD41" s="20"/>
      <c r="DE41" s="20"/>
    </row>
    <row r="42" spans="1:109" ht="16.5" x14ac:dyDescent="0.3">
      <c r="A42" s="12">
        <v>75</v>
      </c>
      <c r="B42" s="12">
        <v>1</v>
      </c>
      <c r="C42" s="13" t="s">
        <v>65</v>
      </c>
      <c r="D42" s="14">
        <v>6</v>
      </c>
      <c r="E42" s="9">
        <v>625</v>
      </c>
      <c r="F42" s="9">
        <f t="shared" si="23"/>
        <v>8288.4039942239633</v>
      </c>
      <c r="G42" s="9">
        <f t="shared" si="24"/>
        <v>8395.7488715874424</v>
      </c>
      <c r="H42" s="9">
        <f t="shared" si="25"/>
        <v>107.3448773634791</v>
      </c>
      <c r="I42" s="10">
        <f t="shared" si="11"/>
        <v>1.2951212011176792E-2</v>
      </c>
      <c r="J42" s="9">
        <f t="shared" si="26"/>
        <v>90.522719999999026</v>
      </c>
      <c r="K42" s="9">
        <f t="shared" si="27"/>
        <v>1.7824000000000098</v>
      </c>
      <c r="L42" s="9">
        <f t="shared" si="28"/>
        <v>0</v>
      </c>
      <c r="M42" s="9">
        <f t="shared" si="29"/>
        <v>4.9503999999999451</v>
      </c>
      <c r="N42" s="9">
        <f t="shared" si="30"/>
        <v>3.7061199710367418</v>
      </c>
      <c r="O42" s="9">
        <f t="shared" si="31"/>
        <v>0</v>
      </c>
      <c r="P42" s="9">
        <f t="shared" si="32"/>
        <v>6.3832373924435331</v>
      </c>
      <c r="Q42" s="15">
        <f t="shared" si="36"/>
        <v>5180252.4963899758</v>
      </c>
      <c r="R42" s="15">
        <f t="shared" si="37"/>
        <v>5247343.0447421502</v>
      </c>
      <c r="S42" s="9">
        <f t="shared" si="38"/>
        <v>67090.548352174461</v>
      </c>
      <c r="T42" s="9"/>
      <c r="U42" s="9">
        <f t="shared" ref="U42:AA51" si="43">IF($E42=0,0,SUMIF($AK$4:$BN$4,U$4,$AK42:$BN42)/$E42)</f>
        <v>5996.5564320000003</v>
      </c>
      <c r="V42" s="9">
        <f t="shared" si="43"/>
        <v>109.95359999999999</v>
      </c>
      <c r="W42" s="9">
        <f t="shared" si="43"/>
        <v>538.15200000000004</v>
      </c>
      <c r="X42" s="9">
        <f t="shared" si="43"/>
        <v>719.10720000000003</v>
      </c>
      <c r="Y42" s="9">
        <f t="shared" si="43"/>
        <v>675.90944938390362</v>
      </c>
      <c r="Z42" s="9">
        <f t="shared" si="43"/>
        <v>0</v>
      </c>
      <c r="AA42" s="9">
        <f t="shared" si="43"/>
        <v>248.72531284005822</v>
      </c>
      <c r="AB42" s="9">
        <f t="shared" ref="AB42:AH51" si="44">IF($E42=0,0,SUMIF($BO$4:$CR$4,AB$4,$BO42:$CR42)/$E42)</f>
        <v>6087.0791519999993</v>
      </c>
      <c r="AC42" s="9">
        <f t="shared" si="44"/>
        <v>111.736</v>
      </c>
      <c r="AD42" s="9">
        <f t="shared" si="44"/>
        <v>538.15200000000004</v>
      </c>
      <c r="AE42" s="9">
        <f t="shared" si="44"/>
        <v>724.05759999999998</v>
      </c>
      <c r="AF42" s="9">
        <f t="shared" si="44"/>
        <v>679.61556935494036</v>
      </c>
      <c r="AG42" s="9">
        <f t="shared" si="44"/>
        <v>0</v>
      </c>
      <c r="AH42" s="9">
        <f t="shared" si="44"/>
        <v>255.10855023250176</v>
      </c>
      <c r="AI42" s="9">
        <f t="shared" si="35"/>
        <v>8395.7488715874424</v>
      </c>
      <c r="AJ42" s="3" t="s">
        <v>608</v>
      </c>
      <c r="AK42" s="11">
        <v>3771780</v>
      </c>
      <c r="AL42" s="11">
        <v>0</v>
      </c>
      <c r="AM42" s="11">
        <v>8664</v>
      </c>
      <c r="AN42" s="9">
        <v>21280.5</v>
      </c>
      <c r="AO42" s="11">
        <v>294638</v>
      </c>
      <c r="AP42" s="11">
        <v>41707</v>
      </c>
      <c r="AQ42" s="9">
        <v>0</v>
      </c>
      <c r="AR42" s="9">
        <v>84937</v>
      </c>
      <c r="AS42" s="11">
        <v>68721</v>
      </c>
      <c r="AT42" s="11">
        <v>0</v>
      </c>
      <c r="AU42" s="11">
        <v>0</v>
      </c>
      <c r="AV42" s="11">
        <v>0</v>
      </c>
      <c r="AW42" s="9">
        <v>0</v>
      </c>
      <c r="AX42" s="9">
        <v>422443.40586493979</v>
      </c>
      <c r="AY42" s="9">
        <v>32841.139968752868</v>
      </c>
      <c r="AZ42" s="9">
        <v>-23932.23</v>
      </c>
      <c r="BA42" s="11">
        <v>144712</v>
      </c>
      <c r="BB42" s="11">
        <v>102465</v>
      </c>
      <c r="BC42" s="11">
        <v>0</v>
      </c>
      <c r="BD42" s="11">
        <v>3812</v>
      </c>
      <c r="BE42" s="11">
        <v>0</v>
      </c>
      <c r="BF42" s="11">
        <v>104852</v>
      </c>
      <c r="BG42" s="11">
        <v>0</v>
      </c>
      <c r="BH42" s="11">
        <v>0</v>
      </c>
      <c r="BI42" s="9">
        <v>0</v>
      </c>
      <c r="BJ42" s="9">
        <v>0</v>
      </c>
      <c r="BK42" s="9">
        <v>11666.172727712112</v>
      </c>
      <c r="BL42" s="9">
        <v>36265.337828571428</v>
      </c>
      <c r="BM42" s="9">
        <v>40421.869999999995</v>
      </c>
      <c r="BN42" s="9">
        <v>12978.3</v>
      </c>
      <c r="BO42" s="11">
        <f t="shared" si="39"/>
        <v>3828356.6999999997</v>
      </c>
      <c r="BP42" s="11">
        <v>0</v>
      </c>
      <c r="BQ42" s="11">
        <v>8664</v>
      </c>
      <c r="BR42" s="11">
        <f t="shared" si="40"/>
        <v>21280.5</v>
      </c>
      <c r="BS42" s="11">
        <v>294638</v>
      </c>
      <c r="BT42" s="11">
        <v>41707</v>
      </c>
      <c r="BU42" s="9">
        <v>0</v>
      </c>
      <c r="BV42" s="9">
        <v>84937</v>
      </c>
      <c r="BW42" s="11">
        <v>69835</v>
      </c>
      <c r="BX42" s="11">
        <v>0</v>
      </c>
      <c r="BY42" s="11">
        <v>0</v>
      </c>
      <c r="BZ42" s="11">
        <v>0</v>
      </c>
      <c r="CA42" s="9">
        <v>0</v>
      </c>
      <c r="CB42" s="9">
        <v>424759.73084683775</v>
      </c>
      <c r="CC42" s="9">
        <v>32841.139968752868</v>
      </c>
      <c r="CD42" s="9">
        <v>-23932.23</v>
      </c>
      <c r="CE42" s="11">
        <v>144712</v>
      </c>
      <c r="CF42" s="11">
        <v>103994</v>
      </c>
      <c r="CG42" s="11">
        <v>0</v>
      </c>
      <c r="CH42" s="11">
        <v>3812</v>
      </c>
      <c r="CI42" s="11">
        <v>0</v>
      </c>
      <c r="CJ42" s="11">
        <v>106417</v>
      </c>
      <c r="CK42" s="11">
        <v>0</v>
      </c>
      <c r="CL42" s="11">
        <v>0</v>
      </c>
      <c r="CM42" s="11">
        <v>0</v>
      </c>
      <c r="CN42" s="9">
        <v>0</v>
      </c>
      <c r="CO42" s="9">
        <v>15655.69609798931</v>
      </c>
      <c r="CP42" s="9">
        <v>36265.337828571428</v>
      </c>
      <c r="CQ42" s="9">
        <v>40421.869999999995</v>
      </c>
      <c r="CR42" s="9">
        <v>12978.3</v>
      </c>
      <c r="CS42" s="11"/>
      <c r="CT42" s="11"/>
      <c r="CU42" s="11"/>
      <c r="CV42" s="11"/>
      <c r="CW42" s="11"/>
      <c r="DD42" s="20"/>
      <c r="DE42" s="20"/>
    </row>
    <row r="43" spans="1:109" ht="14.45" x14ac:dyDescent="0.3">
      <c r="A43" s="12">
        <v>77</v>
      </c>
      <c r="B43" s="12">
        <v>1</v>
      </c>
      <c r="C43" s="13" t="s">
        <v>66</v>
      </c>
      <c r="D43" s="14">
        <v>4</v>
      </c>
      <c r="E43" s="9">
        <v>8003</v>
      </c>
      <c r="F43" s="9">
        <f t="shared" si="23"/>
        <v>9283.7845838537523</v>
      </c>
      <c r="G43" s="9">
        <f t="shared" si="24"/>
        <v>9404.5120930013618</v>
      </c>
      <c r="H43" s="9">
        <f t="shared" si="25"/>
        <v>120.72750914760945</v>
      </c>
      <c r="I43" s="10">
        <f t="shared" si="11"/>
        <v>1.3004126502200116E-2</v>
      </c>
      <c r="J43" s="9">
        <f t="shared" si="26"/>
        <v>89.341463826063773</v>
      </c>
      <c r="K43" s="9">
        <f t="shared" si="27"/>
        <v>7.2441584405847266</v>
      </c>
      <c r="L43" s="9">
        <f t="shared" si="28"/>
        <v>0</v>
      </c>
      <c r="M43" s="9">
        <f t="shared" si="29"/>
        <v>0.67799575159313008</v>
      </c>
      <c r="N43" s="9">
        <f t="shared" si="30"/>
        <v>17.831279259394705</v>
      </c>
      <c r="O43" s="9">
        <f t="shared" si="31"/>
        <v>0</v>
      </c>
      <c r="P43" s="9">
        <f t="shared" si="32"/>
        <v>5.6326118699722088</v>
      </c>
      <c r="Q43" s="15">
        <f t="shared" si="36"/>
        <v>74298128.024581596</v>
      </c>
      <c r="R43" s="15">
        <f t="shared" si="37"/>
        <v>75264310.280289918</v>
      </c>
      <c r="S43" s="9">
        <f t="shared" si="38"/>
        <v>966182.25570832193</v>
      </c>
      <c r="T43" s="9"/>
      <c r="U43" s="9">
        <f t="shared" si="43"/>
        <v>5917.2612057978258</v>
      </c>
      <c r="V43" s="9">
        <f t="shared" si="43"/>
        <v>446.62464075971513</v>
      </c>
      <c r="W43" s="9">
        <f t="shared" si="43"/>
        <v>753.01749343996005</v>
      </c>
      <c r="X43" s="9">
        <f t="shared" si="43"/>
        <v>607.8133200049981</v>
      </c>
      <c r="Y43" s="9">
        <f t="shared" si="43"/>
        <v>1249.4849830713056</v>
      </c>
      <c r="Z43" s="9">
        <f t="shared" si="43"/>
        <v>0</v>
      </c>
      <c r="AA43" s="9">
        <f t="shared" si="43"/>
        <v>309.58294077994896</v>
      </c>
      <c r="AB43" s="9">
        <f t="shared" si="44"/>
        <v>6006.6026696238896</v>
      </c>
      <c r="AC43" s="9">
        <f t="shared" si="44"/>
        <v>453.86879920029986</v>
      </c>
      <c r="AD43" s="9">
        <f t="shared" si="44"/>
        <v>753.01749343996005</v>
      </c>
      <c r="AE43" s="9">
        <f t="shared" si="44"/>
        <v>608.49131575659123</v>
      </c>
      <c r="AF43" s="9">
        <f t="shared" si="44"/>
        <v>1267.3162623307003</v>
      </c>
      <c r="AG43" s="9">
        <f t="shared" si="44"/>
        <v>0</v>
      </c>
      <c r="AH43" s="9">
        <f t="shared" si="44"/>
        <v>315.21555264992116</v>
      </c>
      <c r="AI43" s="9">
        <f t="shared" si="35"/>
        <v>9404.5120930013618</v>
      </c>
      <c r="AJ43" s="3" t="s">
        <v>608</v>
      </c>
      <c r="AK43" s="11">
        <v>47666649</v>
      </c>
      <c r="AL43" s="11">
        <v>0</v>
      </c>
      <c r="AM43" s="11">
        <v>109495</v>
      </c>
      <c r="AN43" s="9">
        <v>273736.5</v>
      </c>
      <c r="AO43" s="11">
        <v>6026399</v>
      </c>
      <c r="AP43" s="11">
        <v>0</v>
      </c>
      <c r="AQ43" s="9">
        <v>0</v>
      </c>
      <c r="AR43" s="9">
        <v>981090</v>
      </c>
      <c r="AS43" s="11">
        <v>3574337</v>
      </c>
      <c r="AT43" s="11">
        <v>0</v>
      </c>
      <c r="AU43" s="11">
        <v>1025517</v>
      </c>
      <c r="AV43" s="11">
        <v>0</v>
      </c>
      <c r="AW43" s="9">
        <v>0</v>
      </c>
      <c r="AX43" s="9">
        <v>9999628.3195196576</v>
      </c>
      <c r="AY43" s="9">
        <v>505817.92745946394</v>
      </c>
      <c r="AZ43" s="9">
        <v>-310807.57</v>
      </c>
      <c r="BA43" s="11">
        <v>1949841</v>
      </c>
      <c r="BB43" s="11">
        <v>377021</v>
      </c>
      <c r="BC43" s="11">
        <v>0</v>
      </c>
      <c r="BD43" s="11">
        <v>240249</v>
      </c>
      <c r="BE43" s="11">
        <v>0</v>
      </c>
      <c r="BF43" s="11">
        <v>0</v>
      </c>
      <c r="BG43" s="11">
        <v>0</v>
      </c>
      <c r="BH43" s="11">
        <v>-13582</v>
      </c>
      <c r="BI43" s="9">
        <v>194699</v>
      </c>
      <c r="BJ43" s="9">
        <v>0</v>
      </c>
      <c r="BK43" s="9">
        <v>131816.57760246779</v>
      </c>
      <c r="BL43" s="9">
        <v>519779.39999999997</v>
      </c>
      <c r="BM43" s="9">
        <v>1009646.5</v>
      </c>
      <c r="BN43" s="9">
        <v>36795.370000000003</v>
      </c>
      <c r="BO43" s="11">
        <f t="shared" si="39"/>
        <v>48381648.734999992</v>
      </c>
      <c r="BP43" s="11">
        <v>0</v>
      </c>
      <c r="BQ43" s="11">
        <v>109495</v>
      </c>
      <c r="BR43" s="11">
        <f t="shared" si="40"/>
        <v>273736.5</v>
      </c>
      <c r="BS43" s="11">
        <v>6026399</v>
      </c>
      <c r="BT43" s="11">
        <v>0</v>
      </c>
      <c r="BU43" s="9">
        <v>0</v>
      </c>
      <c r="BV43" s="9">
        <v>981090</v>
      </c>
      <c r="BW43" s="11">
        <v>3632312</v>
      </c>
      <c r="BX43" s="11">
        <v>0</v>
      </c>
      <c r="BY43" s="11">
        <v>1025517</v>
      </c>
      <c r="BZ43" s="11">
        <v>0</v>
      </c>
      <c r="CA43" s="9">
        <v>0</v>
      </c>
      <c r="CB43" s="9">
        <v>10142332.047432594</v>
      </c>
      <c r="CC43" s="9">
        <v>505817.92745946394</v>
      </c>
      <c r="CD43" s="9">
        <v>-310807.57</v>
      </c>
      <c r="CE43" s="11">
        <v>1949841</v>
      </c>
      <c r="CF43" s="11">
        <v>382650</v>
      </c>
      <c r="CG43" s="11">
        <v>0</v>
      </c>
      <c r="CH43" s="11">
        <v>240249</v>
      </c>
      <c r="CI43" s="11">
        <v>0</v>
      </c>
      <c r="CJ43" s="11">
        <v>0</v>
      </c>
      <c r="CK43" s="11">
        <v>0</v>
      </c>
      <c r="CL43" s="11">
        <v>-13785</v>
      </c>
      <c r="CM43" s="11">
        <v>194699</v>
      </c>
      <c r="CN43" s="9">
        <v>0</v>
      </c>
      <c r="CO43" s="9">
        <v>176894.37039785497</v>
      </c>
      <c r="CP43" s="9">
        <v>519779.39999999997</v>
      </c>
      <c r="CQ43" s="9">
        <v>1009646.5</v>
      </c>
      <c r="CR43" s="9">
        <v>36795.370000000003</v>
      </c>
      <c r="CS43" s="11"/>
      <c r="CT43" s="11"/>
      <c r="CU43" s="11"/>
      <c r="CV43" s="11"/>
      <c r="CW43" s="11"/>
      <c r="DD43" s="20"/>
      <c r="DE43" s="20"/>
    </row>
    <row r="44" spans="1:109" ht="14.45" x14ac:dyDescent="0.3">
      <c r="A44" s="12">
        <v>81</v>
      </c>
      <c r="B44" s="12">
        <v>1</v>
      </c>
      <c r="C44" s="13" t="s">
        <v>67</v>
      </c>
      <c r="D44" s="14">
        <v>6</v>
      </c>
      <c r="E44" s="9">
        <v>164</v>
      </c>
      <c r="F44" s="9">
        <f t="shared" si="23"/>
        <v>10926.603373988983</v>
      </c>
      <c r="G44" s="9">
        <f t="shared" si="24"/>
        <v>11066.806903904757</v>
      </c>
      <c r="H44" s="9">
        <f t="shared" si="25"/>
        <v>140.2035299157742</v>
      </c>
      <c r="I44" s="10">
        <f t="shared" si="11"/>
        <v>1.2831391889773518E-2</v>
      </c>
      <c r="J44" s="9">
        <f t="shared" si="26"/>
        <v>91.117408536584662</v>
      </c>
      <c r="K44" s="9">
        <f t="shared" si="27"/>
        <v>6.5304878048780211</v>
      </c>
      <c r="L44" s="9">
        <f t="shared" si="28"/>
        <v>-0.34146341463406316</v>
      </c>
      <c r="M44" s="9">
        <f t="shared" si="29"/>
        <v>12.457317073170771</v>
      </c>
      <c r="N44" s="9">
        <f t="shared" si="30"/>
        <v>17.196908044547172</v>
      </c>
      <c r="O44" s="9">
        <f t="shared" si="31"/>
        <v>-7.641707317073184</v>
      </c>
      <c r="P44" s="9">
        <f t="shared" si="32"/>
        <v>20.884579188302951</v>
      </c>
      <c r="Q44" s="15">
        <f t="shared" si="36"/>
        <v>1791962.9533341932</v>
      </c>
      <c r="R44" s="15">
        <f t="shared" si="37"/>
        <v>1814956.3322403806</v>
      </c>
      <c r="S44" s="9">
        <f t="shared" si="38"/>
        <v>22993.378906187369</v>
      </c>
      <c r="T44" s="9"/>
      <c r="U44" s="9">
        <f t="shared" si="43"/>
        <v>6002.528231707317</v>
      </c>
      <c r="V44" s="9">
        <f t="shared" si="43"/>
        <v>402.3109756097561</v>
      </c>
      <c r="W44" s="9">
        <f t="shared" si="43"/>
        <v>1781.8048780487804</v>
      </c>
      <c r="X44" s="9">
        <f t="shared" si="43"/>
        <v>1368.7012195121952</v>
      </c>
      <c r="Y44" s="9">
        <f t="shared" si="43"/>
        <v>942.32711252427794</v>
      </c>
      <c r="Z44" s="9">
        <f t="shared" si="43"/>
        <v>86.701707317073186</v>
      </c>
      <c r="AA44" s="9">
        <f t="shared" si="43"/>
        <v>342.229249269582</v>
      </c>
      <c r="AB44" s="9">
        <f t="shared" si="44"/>
        <v>6093.6456402439017</v>
      </c>
      <c r="AC44" s="9">
        <f t="shared" si="44"/>
        <v>408.84146341463412</v>
      </c>
      <c r="AD44" s="9">
        <f t="shared" si="44"/>
        <v>1781.4634146341464</v>
      </c>
      <c r="AE44" s="9">
        <f t="shared" si="44"/>
        <v>1381.1585365853659</v>
      </c>
      <c r="AF44" s="9">
        <f t="shared" si="44"/>
        <v>959.52402056882511</v>
      </c>
      <c r="AG44" s="9">
        <f t="shared" si="44"/>
        <v>79.06</v>
      </c>
      <c r="AH44" s="9">
        <f t="shared" si="44"/>
        <v>363.11382845788495</v>
      </c>
      <c r="AI44" s="9">
        <f t="shared" si="35"/>
        <v>11066.806903904757</v>
      </c>
      <c r="AJ44" s="3" t="s">
        <v>608</v>
      </c>
      <c r="AK44" s="11">
        <v>996217</v>
      </c>
      <c r="AL44" s="11">
        <v>0</v>
      </c>
      <c r="AM44" s="11">
        <v>2288</v>
      </c>
      <c r="AN44" s="9">
        <v>5721.3</v>
      </c>
      <c r="AO44" s="11">
        <v>293197</v>
      </c>
      <c r="AP44" s="11">
        <v>-981</v>
      </c>
      <c r="AQ44" s="9">
        <v>0</v>
      </c>
      <c r="AR44" s="9">
        <v>13799</v>
      </c>
      <c r="AS44" s="11">
        <v>65979</v>
      </c>
      <c r="AT44" s="11">
        <v>0</v>
      </c>
      <c r="AU44" s="11">
        <v>0</v>
      </c>
      <c r="AV44" s="11">
        <v>0</v>
      </c>
      <c r="AW44" s="9">
        <v>14219.080000000002</v>
      </c>
      <c r="AX44" s="9">
        <v>154541.64645398158</v>
      </c>
      <c r="AY44" s="9">
        <v>10350.487012987014</v>
      </c>
      <c r="AZ44" s="9">
        <v>-11802.37</v>
      </c>
      <c r="BA44" s="11">
        <v>40028</v>
      </c>
      <c r="BB44" s="11">
        <v>56182</v>
      </c>
      <c r="BC44" s="11">
        <v>0</v>
      </c>
      <c r="BD44" s="11">
        <v>17533</v>
      </c>
      <c r="BE44" s="11">
        <v>0</v>
      </c>
      <c r="BF44" s="11">
        <v>80624</v>
      </c>
      <c r="BG44" s="11">
        <v>0</v>
      </c>
      <c r="BH44" s="11">
        <v>0</v>
      </c>
      <c r="BI44" s="9">
        <v>14013</v>
      </c>
      <c r="BJ44" s="9">
        <v>0</v>
      </c>
      <c r="BK44" s="9">
        <v>10015.599867224437</v>
      </c>
      <c r="BL44" s="9">
        <v>11872.8</v>
      </c>
      <c r="BM44" s="9">
        <v>9662.2999999999993</v>
      </c>
      <c r="BN44" s="9">
        <v>8503.11</v>
      </c>
      <c r="BO44" s="11">
        <f t="shared" si="39"/>
        <v>1011160.2549999999</v>
      </c>
      <c r="BP44" s="11">
        <v>0</v>
      </c>
      <c r="BQ44" s="11">
        <v>2288</v>
      </c>
      <c r="BR44" s="11">
        <f t="shared" si="40"/>
        <v>5721.3</v>
      </c>
      <c r="BS44" s="11">
        <v>293197</v>
      </c>
      <c r="BT44" s="11">
        <v>-1037</v>
      </c>
      <c r="BU44" s="9">
        <v>0</v>
      </c>
      <c r="BV44" s="9">
        <v>13799</v>
      </c>
      <c r="BW44" s="11">
        <v>67050</v>
      </c>
      <c r="BX44" s="11">
        <v>0</v>
      </c>
      <c r="BY44" s="11">
        <v>0</v>
      </c>
      <c r="BZ44" s="11">
        <v>0</v>
      </c>
      <c r="CA44" s="9">
        <v>12965.84</v>
      </c>
      <c r="CB44" s="9">
        <v>157361.93937328731</v>
      </c>
      <c r="CC44" s="9">
        <v>10350.487012987014</v>
      </c>
      <c r="CD44" s="9">
        <v>-11802.37</v>
      </c>
      <c r="CE44" s="11">
        <v>40028</v>
      </c>
      <c r="CF44" s="11">
        <v>57021</v>
      </c>
      <c r="CG44" s="11">
        <v>0</v>
      </c>
      <c r="CH44" s="11">
        <v>17533</v>
      </c>
      <c r="CI44" s="11">
        <v>0</v>
      </c>
      <c r="CJ44" s="11">
        <v>81828</v>
      </c>
      <c r="CK44" s="11">
        <v>0</v>
      </c>
      <c r="CL44" s="11">
        <v>0</v>
      </c>
      <c r="CM44" s="11">
        <v>14013</v>
      </c>
      <c r="CN44" s="9">
        <v>0</v>
      </c>
      <c r="CO44" s="9">
        <v>13440.67085410612</v>
      </c>
      <c r="CP44" s="9">
        <v>11872.8</v>
      </c>
      <c r="CQ44" s="9">
        <v>9662.2999999999993</v>
      </c>
      <c r="CR44" s="9">
        <v>8503.11</v>
      </c>
      <c r="CS44" s="11"/>
      <c r="CT44" s="11"/>
      <c r="CU44" s="11"/>
      <c r="CV44" s="11"/>
      <c r="CW44" s="11"/>
      <c r="DD44" s="20"/>
      <c r="DE44" s="20"/>
    </row>
    <row r="45" spans="1:109" ht="14.45" x14ac:dyDescent="0.3">
      <c r="A45" s="12">
        <v>84</v>
      </c>
      <c r="B45" s="12">
        <v>1</v>
      </c>
      <c r="C45" s="13" t="s">
        <v>68</v>
      </c>
      <c r="D45" s="14">
        <v>6</v>
      </c>
      <c r="E45" s="9">
        <v>510</v>
      </c>
      <c r="F45" s="9">
        <f t="shared" si="23"/>
        <v>9663.5273165425206</v>
      </c>
      <c r="G45" s="9">
        <f t="shared" si="24"/>
        <v>9814.3588513388822</v>
      </c>
      <c r="H45" s="9">
        <f t="shared" si="25"/>
        <v>150.83153479636167</v>
      </c>
      <c r="I45" s="10">
        <f t="shared" si="11"/>
        <v>1.5608331187532375E-2</v>
      </c>
      <c r="J45" s="9">
        <f t="shared" si="26"/>
        <v>92.172882352941087</v>
      </c>
      <c r="K45" s="9">
        <f t="shared" si="27"/>
        <v>16.586274509803957</v>
      </c>
      <c r="L45" s="9">
        <f t="shared" si="28"/>
        <v>0</v>
      </c>
      <c r="M45" s="9">
        <f t="shared" si="29"/>
        <v>8.9388006073515953</v>
      </c>
      <c r="N45" s="9">
        <f t="shared" si="30"/>
        <v>15.918365502144979</v>
      </c>
      <c r="O45" s="9">
        <f t="shared" si="31"/>
        <v>6.5507058823529007</v>
      </c>
      <c r="P45" s="9">
        <f t="shared" si="32"/>
        <v>10.664505941767459</v>
      </c>
      <c r="Q45" s="15">
        <f t="shared" si="36"/>
        <v>4928398.9314366849</v>
      </c>
      <c r="R45" s="15">
        <f t="shared" si="37"/>
        <v>5005323.0141828284</v>
      </c>
      <c r="S45" s="9">
        <f t="shared" si="38"/>
        <v>76924.082746143453</v>
      </c>
      <c r="T45" s="9"/>
      <c r="U45" s="9">
        <f t="shared" si="43"/>
        <v>6085.0803137254898</v>
      </c>
      <c r="V45" s="9">
        <f t="shared" si="43"/>
        <v>1022.6196078431373</v>
      </c>
      <c r="W45" s="9">
        <f t="shared" si="43"/>
        <v>0</v>
      </c>
      <c r="X45" s="9">
        <f t="shared" si="43"/>
        <v>1226.491746945909</v>
      </c>
      <c r="Y45" s="9">
        <f t="shared" si="43"/>
        <v>843.2777933712581</v>
      </c>
      <c r="Z45" s="9">
        <f t="shared" si="43"/>
        <v>154.43323529411768</v>
      </c>
      <c r="AA45" s="9">
        <f t="shared" si="43"/>
        <v>331.62461936260621</v>
      </c>
      <c r="AB45" s="9">
        <f t="shared" si="44"/>
        <v>6177.2531960784308</v>
      </c>
      <c r="AC45" s="9">
        <f t="shared" si="44"/>
        <v>1039.2058823529412</v>
      </c>
      <c r="AD45" s="9">
        <f t="shared" si="44"/>
        <v>0</v>
      </c>
      <c r="AE45" s="9">
        <f t="shared" si="44"/>
        <v>1235.4305475532606</v>
      </c>
      <c r="AF45" s="9">
        <f t="shared" si="44"/>
        <v>859.19615887340308</v>
      </c>
      <c r="AG45" s="9">
        <f t="shared" si="44"/>
        <v>160.98394117647058</v>
      </c>
      <c r="AH45" s="9">
        <f t="shared" si="44"/>
        <v>342.28912530437367</v>
      </c>
      <c r="AI45" s="9">
        <f t="shared" si="35"/>
        <v>9814.3588513388822</v>
      </c>
      <c r="AJ45" s="3" t="s">
        <v>608</v>
      </c>
      <c r="AK45" s="11">
        <v>3133878</v>
      </c>
      <c r="AL45" s="11">
        <v>0</v>
      </c>
      <c r="AM45" s="11">
        <v>7199</v>
      </c>
      <c r="AN45" s="9">
        <v>17997.599999999999</v>
      </c>
      <c r="AO45" s="11">
        <v>0</v>
      </c>
      <c r="AP45" s="11">
        <v>0</v>
      </c>
      <c r="AQ45" s="9">
        <v>0</v>
      </c>
      <c r="AR45" s="9">
        <v>97561.790942413587</v>
      </c>
      <c r="AS45" s="11">
        <v>521536</v>
      </c>
      <c r="AT45" s="11">
        <v>0</v>
      </c>
      <c r="AU45" s="11">
        <v>16840</v>
      </c>
      <c r="AV45" s="11">
        <v>0</v>
      </c>
      <c r="AW45" s="9">
        <v>78760.950000000012</v>
      </c>
      <c r="AX45" s="9">
        <v>430071.67461934162</v>
      </c>
      <c r="AY45" s="9">
        <v>43428.748682598532</v>
      </c>
      <c r="AZ45" s="9">
        <v>-30487.040000000001</v>
      </c>
      <c r="BA45" s="11">
        <v>126783</v>
      </c>
      <c r="BB45" s="11">
        <v>122861</v>
      </c>
      <c r="BC45" s="11">
        <v>0</v>
      </c>
      <c r="BD45" s="11">
        <v>6149</v>
      </c>
      <c r="BE45" s="11">
        <v>56231</v>
      </c>
      <c r="BF45" s="11">
        <v>125386</v>
      </c>
      <c r="BG45" s="11">
        <v>0</v>
      </c>
      <c r="BH45" s="11">
        <v>0</v>
      </c>
      <c r="BI45" s="9">
        <v>66500</v>
      </c>
      <c r="BJ45" s="9">
        <v>0</v>
      </c>
      <c r="BK45" s="9">
        <v>15904.437192330664</v>
      </c>
      <c r="BL45" s="9">
        <v>35994</v>
      </c>
      <c r="BM45" s="9">
        <v>46388.63</v>
      </c>
      <c r="BN45" s="9">
        <v>9415.14</v>
      </c>
      <c r="BO45" s="11">
        <f t="shared" si="39"/>
        <v>3180886.17</v>
      </c>
      <c r="BP45" s="11">
        <v>0</v>
      </c>
      <c r="BQ45" s="11">
        <v>7199</v>
      </c>
      <c r="BR45" s="11">
        <f t="shared" si="40"/>
        <v>17997.599999999999</v>
      </c>
      <c r="BS45" s="11">
        <v>0</v>
      </c>
      <c r="BT45" s="11">
        <v>0</v>
      </c>
      <c r="BU45" s="9">
        <v>0</v>
      </c>
      <c r="BV45" s="9">
        <v>97572.579252162803</v>
      </c>
      <c r="BW45" s="11">
        <v>529995</v>
      </c>
      <c r="BX45" s="11">
        <v>0</v>
      </c>
      <c r="BY45" s="11">
        <v>16840</v>
      </c>
      <c r="BZ45" s="11">
        <v>0</v>
      </c>
      <c r="CA45" s="9">
        <v>82101.81</v>
      </c>
      <c r="CB45" s="9">
        <v>438190.04102543555</v>
      </c>
      <c r="CC45" s="9">
        <v>43428.748682598532</v>
      </c>
      <c r="CD45" s="9">
        <v>-30487.040000000001</v>
      </c>
      <c r="CE45" s="11">
        <v>126783</v>
      </c>
      <c r="CF45" s="11">
        <v>124696</v>
      </c>
      <c r="CG45" s="11">
        <v>0</v>
      </c>
      <c r="CH45" s="11">
        <v>6149</v>
      </c>
      <c r="CI45" s="11">
        <v>57071</v>
      </c>
      <c r="CJ45" s="11">
        <v>127259</v>
      </c>
      <c r="CK45" s="11">
        <v>0</v>
      </c>
      <c r="CL45" s="11">
        <v>0</v>
      </c>
      <c r="CM45" s="11">
        <v>66500</v>
      </c>
      <c r="CN45" s="9">
        <v>0</v>
      </c>
      <c r="CO45" s="9">
        <v>21343.335222632042</v>
      </c>
      <c r="CP45" s="9">
        <v>35994</v>
      </c>
      <c r="CQ45" s="9">
        <v>46388.63</v>
      </c>
      <c r="CR45" s="9">
        <v>9415.14</v>
      </c>
      <c r="CS45" s="11"/>
      <c r="CT45" s="11"/>
      <c r="CU45" s="11"/>
      <c r="CV45" s="11"/>
      <c r="CW45" s="11"/>
      <c r="DD45" s="20"/>
      <c r="DE45" s="20"/>
    </row>
    <row r="46" spans="1:109" ht="14.45" x14ac:dyDescent="0.3">
      <c r="A46" s="12">
        <v>85</v>
      </c>
      <c r="B46" s="12">
        <v>1</v>
      </c>
      <c r="C46" s="13" t="s">
        <v>69</v>
      </c>
      <c r="D46" s="14">
        <v>6</v>
      </c>
      <c r="E46" s="9">
        <v>576</v>
      </c>
      <c r="F46" s="9">
        <f t="shared" si="23"/>
        <v>9289.1763788752996</v>
      </c>
      <c r="G46" s="9">
        <f t="shared" si="24"/>
        <v>9405.2849363417481</v>
      </c>
      <c r="H46" s="9">
        <f t="shared" si="25"/>
        <v>116.10855746644847</v>
      </c>
      <c r="I46" s="10">
        <f t="shared" si="11"/>
        <v>1.249933823309602E-2</v>
      </c>
      <c r="J46" s="9">
        <f t="shared" si="26"/>
        <v>92.224010416665806</v>
      </c>
      <c r="K46" s="9">
        <f t="shared" si="27"/>
        <v>9.6961805555556566</v>
      </c>
      <c r="L46" s="9">
        <f t="shared" si="28"/>
        <v>0</v>
      </c>
      <c r="M46" s="9">
        <f t="shared" si="29"/>
        <v>6.1145833333333712</v>
      </c>
      <c r="N46" s="9">
        <f t="shared" si="30"/>
        <v>5.7188164735035798</v>
      </c>
      <c r="O46" s="9">
        <f t="shared" si="31"/>
        <v>-10.000190972222228</v>
      </c>
      <c r="P46" s="9">
        <f t="shared" si="32"/>
        <v>12.355157659609802</v>
      </c>
      <c r="Q46" s="15">
        <f t="shared" si="36"/>
        <v>5350565.5942321727</v>
      </c>
      <c r="R46" s="15">
        <f t="shared" si="37"/>
        <v>5417444.123332846</v>
      </c>
      <c r="S46" s="9">
        <f t="shared" si="38"/>
        <v>66878.529100673273</v>
      </c>
      <c r="T46" s="9"/>
      <c r="U46" s="9">
        <f t="shared" si="43"/>
        <v>6090.8980729166669</v>
      </c>
      <c r="V46" s="9">
        <f t="shared" si="43"/>
        <v>597.78472222222217</v>
      </c>
      <c r="W46" s="9">
        <f t="shared" si="43"/>
        <v>665.86111111111109</v>
      </c>
      <c r="X46" s="9">
        <f t="shared" si="43"/>
        <v>855.16666666666663</v>
      </c>
      <c r="Y46" s="9">
        <f t="shared" si="43"/>
        <v>721.8294889374007</v>
      </c>
      <c r="Z46" s="9">
        <f t="shared" si="43"/>
        <v>98.524305555555557</v>
      </c>
      <c r="AA46" s="9">
        <f t="shared" si="43"/>
        <v>259.11201146567726</v>
      </c>
      <c r="AB46" s="9">
        <f t="shared" si="44"/>
        <v>6183.1220833333327</v>
      </c>
      <c r="AC46" s="9">
        <f t="shared" si="44"/>
        <v>607.48090277777783</v>
      </c>
      <c r="AD46" s="9">
        <f t="shared" si="44"/>
        <v>665.86111111111109</v>
      </c>
      <c r="AE46" s="9">
        <f t="shared" si="44"/>
        <v>861.28125</v>
      </c>
      <c r="AF46" s="9">
        <f t="shared" si="44"/>
        <v>727.54830541090428</v>
      </c>
      <c r="AG46" s="9">
        <f t="shared" si="44"/>
        <v>88.524114583333329</v>
      </c>
      <c r="AH46" s="9">
        <f t="shared" si="44"/>
        <v>271.46716912528706</v>
      </c>
      <c r="AI46" s="9">
        <f t="shared" si="35"/>
        <v>9405.2849363417481</v>
      </c>
      <c r="AJ46" s="3" t="s">
        <v>608</v>
      </c>
      <c r="AK46" s="11">
        <v>3541402</v>
      </c>
      <c r="AL46" s="11">
        <v>0</v>
      </c>
      <c r="AM46" s="11">
        <v>8135</v>
      </c>
      <c r="AN46" s="9">
        <v>20337.599999999999</v>
      </c>
      <c r="AO46" s="11">
        <v>358044</v>
      </c>
      <c r="AP46" s="11">
        <v>25492</v>
      </c>
      <c r="AQ46" s="9">
        <v>0</v>
      </c>
      <c r="AR46" s="9">
        <v>76486</v>
      </c>
      <c r="AS46" s="11">
        <v>344324</v>
      </c>
      <c r="AT46" s="11">
        <v>0</v>
      </c>
      <c r="AU46" s="11">
        <v>11963</v>
      </c>
      <c r="AV46" s="11">
        <v>0</v>
      </c>
      <c r="AW46" s="9">
        <v>56750</v>
      </c>
      <c r="AX46" s="9">
        <v>415773.78562794282</v>
      </c>
      <c r="AY46" s="9">
        <v>39320.997094329228</v>
      </c>
      <c r="AZ46" s="9">
        <v>-33044.71</v>
      </c>
      <c r="BA46" s="11">
        <v>137806</v>
      </c>
      <c r="BB46" s="11">
        <v>121817</v>
      </c>
      <c r="BC46" s="11">
        <v>0</v>
      </c>
      <c r="BD46" s="11">
        <v>8209</v>
      </c>
      <c r="BE46" s="11">
        <v>0</v>
      </c>
      <c r="BF46" s="11">
        <v>114065</v>
      </c>
      <c r="BG46" s="11">
        <v>0</v>
      </c>
      <c r="BH46" s="11">
        <v>0</v>
      </c>
      <c r="BI46" s="9">
        <v>14095</v>
      </c>
      <c r="BJ46" s="9">
        <v>0</v>
      </c>
      <c r="BK46" s="9">
        <v>20810.291509900886</v>
      </c>
      <c r="BL46" s="9">
        <v>39156</v>
      </c>
      <c r="BM46" s="9">
        <v>20337.599999999999</v>
      </c>
      <c r="BN46" s="9">
        <v>9286.0300000000007</v>
      </c>
      <c r="BO46" s="11">
        <f t="shared" si="39"/>
        <v>3594523.03</v>
      </c>
      <c r="BP46" s="11">
        <v>0</v>
      </c>
      <c r="BQ46" s="11">
        <v>8135</v>
      </c>
      <c r="BR46" s="11">
        <f t="shared" si="40"/>
        <v>20337.599999999999</v>
      </c>
      <c r="BS46" s="11">
        <v>358044</v>
      </c>
      <c r="BT46" s="11">
        <v>25492</v>
      </c>
      <c r="BU46" s="9">
        <v>0</v>
      </c>
      <c r="BV46" s="9">
        <v>76486</v>
      </c>
      <c r="BW46" s="11">
        <v>349909</v>
      </c>
      <c r="BX46" s="11">
        <v>0</v>
      </c>
      <c r="BY46" s="11">
        <v>11963</v>
      </c>
      <c r="BZ46" s="11">
        <v>0</v>
      </c>
      <c r="CA46" s="9">
        <v>50989.89</v>
      </c>
      <c r="CB46" s="9">
        <v>419067.82391668088</v>
      </c>
      <c r="CC46" s="9">
        <v>39320.997094329228</v>
      </c>
      <c r="CD46" s="9">
        <v>-33044.71</v>
      </c>
      <c r="CE46" s="11">
        <v>137806</v>
      </c>
      <c r="CF46" s="11">
        <v>123636</v>
      </c>
      <c r="CG46" s="11">
        <v>0</v>
      </c>
      <c r="CH46" s="11">
        <v>8209</v>
      </c>
      <c r="CI46" s="11">
        <v>0</v>
      </c>
      <c r="CJ46" s="11">
        <v>115768</v>
      </c>
      <c r="CK46" s="11">
        <v>0</v>
      </c>
      <c r="CL46" s="11">
        <v>0</v>
      </c>
      <c r="CM46" s="11">
        <v>14095</v>
      </c>
      <c r="CN46" s="9">
        <v>0</v>
      </c>
      <c r="CO46" s="9">
        <v>27926.862321836106</v>
      </c>
      <c r="CP46" s="9">
        <v>39156</v>
      </c>
      <c r="CQ46" s="9">
        <v>20337.599999999999</v>
      </c>
      <c r="CR46" s="9">
        <v>9286.0300000000007</v>
      </c>
      <c r="CS46" s="11"/>
      <c r="CT46" s="11"/>
      <c r="CU46" s="11"/>
      <c r="CV46" s="11"/>
      <c r="CW46" s="11"/>
      <c r="DD46" s="20"/>
      <c r="DE46" s="20"/>
    </row>
    <row r="47" spans="1:109" ht="14.45" x14ac:dyDescent="0.3">
      <c r="A47" s="12">
        <v>88</v>
      </c>
      <c r="B47" s="12">
        <v>1</v>
      </c>
      <c r="C47" s="13" t="s">
        <v>70</v>
      </c>
      <c r="D47" s="14">
        <v>4</v>
      </c>
      <c r="E47" s="9">
        <v>1960</v>
      </c>
      <c r="F47" s="9">
        <f t="shared" si="23"/>
        <v>10003.180177503833</v>
      </c>
      <c r="G47" s="9">
        <f t="shared" si="24"/>
        <v>10112.695075516958</v>
      </c>
      <c r="H47" s="9">
        <f t="shared" si="25"/>
        <v>109.51489801312528</v>
      </c>
      <c r="I47" s="10">
        <f t="shared" si="11"/>
        <v>1.0948008140392542E-2</v>
      </c>
      <c r="J47" s="9">
        <f t="shared" si="26"/>
        <v>91.147469387755336</v>
      </c>
      <c r="K47" s="9">
        <f t="shared" si="27"/>
        <v>4.1790816326530376</v>
      </c>
      <c r="L47" s="9">
        <f t="shared" si="28"/>
        <v>0</v>
      </c>
      <c r="M47" s="9">
        <f t="shared" si="29"/>
        <v>2.3673469387755404</v>
      </c>
      <c r="N47" s="9">
        <f t="shared" si="30"/>
        <v>19.209185426835802</v>
      </c>
      <c r="O47" s="9">
        <f t="shared" si="31"/>
        <v>-16.530357142857142</v>
      </c>
      <c r="P47" s="9">
        <f t="shared" si="32"/>
        <v>9.1421717699649889</v>
      </c>
      <c r="Q47" s="15">
        <f t="shared" si="36"/>
        <v>19606233.147907518</v>
      </c>
      <c r="R47" s="15">
        <f t="shared" si="37"/>
        <v>19820882.348013245</v>
      </c>
      <c r="S47" s="9">
        <f t="shared" si="38"/>
        <v>214649.20010572672</v>
      </c>
      <c r="T47" s="9"/>
      <c r="U47" s="9">
        <f t="shared" si="43"/>
        <v>6003.9952244897959</v>
      </c>
      <c r="V47" s="9">
        <f t="shared" si="43"/>
        <v>257.64948979591838</v>
      </c>
      <c r="W47" s="9">
        <f t="shared" si="43"/>
        <v>1607.0474489795918</v>
      </c>
      <c r="X47" s="9">
        <f t="shared" si="43"/>
        <v>560.9362244897959</v>
      </c>
      <c r="Y47" s="9">
        <f t="shared" si="43"/>
        <v>1132.4068372371162</v>
      </c>
      <c r="Z47" s="9">
        <f t="shared" si="43"/>
        <v>106.80918367346939</v>
      </c>
      <c r="AA47" s="9">
        <f t="shared" si="43"/>
        <v>334.33576883814612</v>
      </c>
      <c r="AB47" s="9">
        <f t="shared" si="44"/>
        <v>6095.1426938775512</v>
      </c>
      <c r="AC47" s="9">
        <f t="shared" si="44"/>
        <v>261.82857142857142</v>
      </c>
      <c r="AD47" s="9">
        <f t="shared" si="44"/>
        <v>1607.0474489795918</v>
      </c>
      <c r="AE47" s="9">
        <f t="shared" si="44"/>
        <v>563.30357142857144</v>
      </c>
      <c r="AF47" s="9">
        <f t="shared" si="44"/>
        <v>1151.616022663952</v>
      </c>
      <c r="AG47" s="9">
        <f t="shared" si="44"/>
        <v>90.27882653061225</v>
      </c>
      <c r="AH47" s="9">
        <f t="shared" si="44"/>
        <v>343.47794060811111</v>
      </c>
      <c r="AI47" s="9">
        <f t="shared" si="35"/>
        <v>10112.695075516958</v>
      </c>
      <c r="AJ47" s="3" t="s">
        <v>608</v>
      </c>
      <c r="AK47" s="11">
        <v>11909936</v>
      </c>
      <c r="AL47" s="11">
        <v>0</v>
      </c>
      <c r="AM47" s="11">
        <v>27358</v>
      </c>
      <c r="AN47" s="9">
        <v>68395.8</v>
      </c>
      <c r="AO47" s="11">
        <v>3149813</v>
      </c>
      <c r="AP47" s="11">
        <v>0</v>
      </c>
      <c r="AQ47" s="9">
        <v>0</v>
      </c>
      <c r="AR47" s="9">
        <v>179223</v>
      </c>
      <c r="AS47" s="11">
        <v>504993</v>
      </c>
      <c r="AT47" s="11">
        <v>0</v>
      </c>
      <c r="AU47" s="11">
        <v>71914</v>
      </c>
      <c r="AV47" s="11">
        <v>0</v>
      </c>
      <c r="AW47" s="9">
        <v>209346</v>
      </c>
      <c r="AX47" s="9">
        <v>2219517.4009847478</v>
      </c>
      <c r="AY47" s="9">
        <v>117489.19296609143</v>
      </c>
      <c r="AZ47" s="9">
        <v>-142105.35999999999</v>
      </c>
      <c r="BA47" s="11">
        <v>495776</v>
      </c>
      <c r="BB47" s="11">
        <v>310753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9">
        <v>14411</v>
      </c>
      <c r="BJ47" s="9">
        <v>0</v>
      </c>
      <c r="BK47" s="9">
        <v>52397.773956674988</v>
      </c>
      <c r="BL47" s="9">
        <v>140421.6</v>
      </c>
      <c r="BM47" s="9">
        <v>250786.22</v>
      </c>
      <c r="BN47" s="9">
        <v>25807.52</v>
      </c>
      <c r="BO47" s="11">
        <f t="shared" si="39"/>
        <v>12088585.039999999</v>
      </c>
      <c r="BP47" s="11">
        <v>0</v>
      </c>
      <c r="BQ47" s="11">
        <v>27358</v>
      </c>
      <c r="BR47" s="11">
        <f t="shared" si="40"/>
        <v>68395.8</v>
      </c>
      <c r="BS47" s="11">
        <v>3149813</v>
      </c>
      <c r="BT47" s="11">
        <v>0</v>
      </c>
      <c r="BU47" s="9">
        <v>0</v>
      </c>
      <c r="BV47" s="9">
        <v>179223</v>
      </c>
      <c r="BW47" s="11">
        <v>513184</v>
      </c>
      <c r="BX47" s="11">
        <v>0</v>
      </c>
      <c r="BY47" s="11">
        <v>71914</v>
      </c>
      <c r="BZ47" s="11">
        <v>0</v>
      </c>
      <c r="CA47" s="9">
        <v>176946.5</v>
      </c>
      <c r="CB47" s="9">
        <v>2257167.4044213458</v>
      </c>
      <c r="CC47" s="9">
        <v>117489.19296609143</v>
      </c>
      <c r="CD47" s="9">
        <v>-142105.35999999999</v>
      </c>
      <c r="CE47" s="11">
        <v>495776</v>
      </c>
      <c r="CF47" s="11">
        <v>315393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14411</v>
      </c>
      <c r="CN47" s="9">
        <v>0</v>
      </c>
      <c r="CO47" s="9">
        <v>70316.43062580633</v>
      </c>
      <c r="CP47" s="9">
        <v>140421.6</v>
      </c>
      <c r="CQ47" s="9">
        <v>250786.22</v>
      </c>
      <c r="CR47" s="9">
        <v>25807.52</v>
      </c>
      <c r="CS47" s="11"/>
      <c r="CT47" s="11"/>
      <c r="CU47" s="11"/>
      <c r="CV47" s="11"/>
      <c r="CW47" s="11"/>
      <c r="DD47" s="20"/>
      <c r="DE47" s="20"/>
    </row>
    <row r="48" spans="1:109" ht="14.45" x14ac:dyDescent="0.3">
      <c r="A48" s="12">
        <v>91</v>
      </c>
      <c r="B48" s="12">
        <v>1</v>
      </c>
      <c r="C48" s="13" t="s">
        <v>71</v>
      </c>
      <c r="D48" s="14">
        <v>6</v>
      </c>
      <c r="E48" s="9">
        <v>768</v>
      </c>
      <c r="F48" s="9">
        <f t="shared" si="23"/>
        <v>8860.0565594174896</v>
      </c>
      <c r="G48" s="9">
        <f t="shared" si="24"/>
        <v>8977.7961180893853</v>
      </c>
      <c r="H48" s="9">
        <f t="shared" si="25"/>
        <v>117.73955867189579</v>
      </c>
      <c r="I48" s="10">
        <f t="shared" si="11"/>
        <v>1.328880440912633E-2</v>
      </c>
      <c r="J48" s="9">
        <f t="shared" si="26"/>
        <v>90.5425390624996</v>
      </c>
      <c r="K48" s="9">
        <f t="shared" si="27"/>
        <v>7.2278645833333712</v>
      </c>
      <c r="L48" s="9">
        <f t="shared" si="28"/>
        <v>0</v>
      </c>
      <c r="M48" s="9">
        <f t="shared" si="29"/>
        <v>4.2989182146387748</v>
      </c>
      <c r="N48" s="9">
        <f t="shared" si="30"/>
        <v>9.6821758895046059</v>
      </c>
      <c r="O48" s="9">
        <f t="shared" si="31"/>
        <v>0</v>
      </c>
      <c r="P48" s="9">
        <f t="shared" si="32"/>
        <v>5.9880609219192138</v>
      </c>
      <c r="Q48" s="15">
        <f t="shared" si="36"/>
        <v>6804523.4376326324</v>
      </c>
      <c r="R48" s="15">
        <f t="shared" si="37"/>
        <v>6894947.4186926484</v>
      </c>
      <c r="S48" s="9">
        <f t="shared" si="38"/>
        <v>90423.981060015969</v>
      </c>
      <c r="T48" s="9"/>
      <c r="U48" s="9">
        <f t="shared" si="43"/>
        <v>5989.3716015624996</v>
      </c>
      <c r="V48" s="9">
        <f t="shared" si="43"/>
        <v>445.58333333333331</v>
      </c>
      <c r="W48" s="9">
        <f t="shared" si="43"/>
        <v>3.5729166666666665</v>
      </c>
      <c r="X48" s="9">
        <f t="shared" si="43"/>
        <v>961.72997136721335</v>
      </c>
      <c r="Y48" s="9">
        <f t="shared" si="43"/>
        <v>1227.2704629482348</v>
      </c>
      <c r="Z48" s="9">
        <f t="shared" si="43"/>
        <v>0</v>
      </c>
      <c r="AA48" s="9">
        <f t="shared" si="43"/>
        <v>232.52827353954214</v>
      </c>
      <c r="AB48" s="9">
        <f t="shared" si="44"/>
        <v>6079.9141406249992</v>
      </c>
      <c r="AC48" s="9">
        <f t="shared" si="44"/>
        <v>452.81119791666669</v>
      </c>
      <c r="AD48" s="9">
        <f t="shared" si="44"/>
        <v>3.5729166666666665</v>
      </c>
      <c r="AE48" s="9">
        <f t="shared" si="44"/>
        <v>966.02888958185213</v>
      </c>
      <c r="AF48" s="9">
        <f t="shared" si="44"/>
        <v>1236.9526388377394</v>
      </c>
      <c r="AG48" s="9">
        <f t="shared" si="44"/>
        <v>0</v>
      </c>
      <c r="AH48" s="9">
        <f t="shared" si="44"/>
        <v>238.51633446146135</v>
      </c>
      <c r="AI48" s="9">
        <f t="shared" si="35"/>
        <v>8977.7961180893853</v>
      </c>
      <c r="AJ48" s="3" t="s">
        <v>608</v>
      </c>
      <c r="AK48" s="11">
        <v>4635778</v>
      </c>
      <c r="AL48" s="11">
        <v>0</v>
      </c>
      <c r="AM48" s="11">
        <v>10649</v>
      </c>
      <c r="AN48" s="9">
        <v>27126.3</v>
      </c>
      <c r="AO48" s="11">
        <v>724</v>
      </c>
      <c r="AP48" s="11">
        <v>2020</v>
      </c>
      <c r="AQ48" s="9">
        <v>0</v>
      </c>
      <c r="AR48" s="9">
        <v>184825.61801001994</v>
      </c>
      <c r="AS48" s="11">
        <v>342208</v>
      </c>
      <c r="AT48" s="11">
        <v>0</v>
      </c>
      <c r="AU48" s="11">
        <v>0</v>
      </c>
      <c r="AV48" s="11">
        <v>0</v>
      </c>
      <c r="AW48" s="9">
        <v>0</v>
      </c>
      <c r="AX48" s="9">
        <v>942543.71554424427</v>
      </c>
      <c r="AY48" s="9">
        <v>52320.239646110291</v>
      </c>
      <c r="AZ48" s="9">
        <v>-35940.61</v>
      </c>
      <c r="BA48" s="11">
        <v>180542</v>
      </c>
      <c r="BB48" s="11">
        <v>168191</v>
      </c>
      <c r="BC48" s="11">
        <v>0</v>
      </c>
      <c r="BD48" s="11">
        <v>13826</v>
      </c>
      <c r="BE48" s="11">
        <v>0</v>
      </c>
      <c r="BF48" s="11">
        <v>52199</v>
      </c>
      <c r="BG48" s="11">
        <v>0</v>
      </c>
      <c r="BH48" s="11">
        <v>0</v>
      </c>
      <c r="BI48" s="9">
        <v>128376</v>
      </c>
      <c r="BJ48" s="9">
        <v>0</v>
      </c>
      <c r="BK48" s="9">
        <v>13447.910775115197</v>
      </c>
      <c r="BL48" s="9">
        <v>47987.363657142858</v>
      </c>
      <c r="BM48" s="9">
        <v>34865.86</v>
      </c>
      <c r="BN48" s="9">
        <v>2834.04</v>
      </c>
      <c r="BO48" s="11">
        <f t="shared" si="39"/>
        <v>4705314.67</v>
      </c>
      <c r="BP48" s="11">
        <v>0</v>
      </c>
      <c r="BQ48" s="11">
        <v>10649</v>
      </c>
      <c r="BR48" s="11">
        <f t="shared" si="40"/>
        <v>27126.3</v>
      </c>
      <c r="BS48" s="11">
        <v>724</v>
      </c>
      <c r="BT48" s="11">
        <v>2020</v>
      </c>
      <c r="BU48" s="9">
        <v>0</v>
      </c>
      <c r="BV48" s="9">
        <v>184837.18719886246</v>
      </c>
      <c r="BW48" s="11">
        <v>347759</v>
      </c>
      <c r="BX48" s="11">
        <v>0</v>
      </c>
      <c r="BY48" s="11">
        <v>0</v>
      </c>
      <c r="BZ48" s="11">
        <v>0</v>
      </c>
      <c r="CA48" s="9">
        <v>0</v>
      </c>
      <c r="CB48" s="9">
        <v>949979.62662738387</v>
      </c>
      <c r="CC48" s="9">
        <v>52320.239646110291</v>
      </c>
      <c r="CD48" s="9">
        <v>-35940.61</v>
      </c>
      <c r="CE48" s="11">
        <v>180542</v>
      </c>
      <c r="CF48" s="11">
        <v>170702</v>
      </c>
      <c r="CG48" s="11">
        <v>0</v>
      </c>
      <c r="CH48" s="11">
        <v>13826</v>
      </c>
      <c r="CI48" s="11">
        <v>0</v>
      </c>
      <c r="CJ48" s="11">
        <v>52978</v>
      </c>
      <c r="CK48" s="11">
        <v>0</v>
      </c>
      <c r="CL48" s="11">
        <v>0</v>
      </c>
      <c r="CM48" s="11">
        <v>128376</v>
      </c>
      <c r="CN48" s="9">
        <v>0</v>
      </c>
      <c r="CO48" s="9">
        <v>18046.74156314916</v>
      </c>
      <c r="CP48" s="9">
        <v>47987.363657142858</v>
      </c>
      <c r="CQ48" s="9">
        <v>34865.86</v>
      </c>
      <c r="CR48" s="9">
        <v>2834.04</v>
      </c>
      <c r="CS48" s="11"/>
      <c r="CT48" s="11"/>
      <c r="CU48" s="11"/>
      <c r="CV48" s="11"/>
      <c r="CW48" s="11"/>
      <c r="DD48" s="20"/>
      <c r="DE48" s="20"/>
    </row>
    <row r="49" spans="1:109" ht="14.45" x14ac:dyDescent="0.3">
      <c r="A49" s="12">
        <v>93</v>
      </c>
      <c r="B49" s="12">
        <v>1</v>
      </c>
      <c r="C49" s="13" t="s">
        <v>72</v>
      </c>
      <c r="D49" s="14">
        <v>6</v>
      </c>
      <c r="E49" s="9">
        <v>439</v>
      </c>
      <c r="F49" s="9">
        <f t="shared" si="23"/>
        <v>9964.4294990925209</v>
      </c>
      <c r="G49" s="9">
        <f t="shared" si="24"/>
        <v>10084.25685893069</v>
      </c>
      <c r="H49" s="9">
        <f t="shared" si="25"/>
        <v>119.82735983816929</v>
      </c>
      <c r="I49" s="10">
        <f t="shared" si="11"/>
        <v>1.2025511329984541E-2</v>
      </c>
      <c r="J49" s="9">
        <f t="shared" si="26"/>
        <v>90.105068337129524</v>
      </c>
      <c r="K49" s="9">
        <f t="shared" si="27"/>
        <v>6.3485193621867779</v>
      </c>
      <c r="L49" s="9">
        <f t="shared" si="28"/>
        <v>0</v>
      </c>
      <c r="M49" s="9">
        <f t="shared" si="29"/>
        <v>6.865603644646967</v>
      </c>
      <c r="N49" s="9">
        <f t="shared" si="30"/>
        <v>8.7061844694210322</v>
      </c>
      <c r="O49" s="9">
        <f t="shared" si="31"/>
        <v>0</v>
      </c>
      <c r="P49" s="9">
        <f t="shared" si="32"/>
        <v>7.8019840247874299</v>
      </c>
      <c r="Q49" s="15">
        <f t="shared" si="36"/>
        <v>4374384.5501016174</v>
      </c>
      <c r="R49" s="15">
        <f t="shared" si="37"/>
        <v>4426988.7610705737</v>
      </c>
      <c r="S49" s="9">
        <f t="shared" si="38"/>
        <v>52604.210968956351</v>
      </c>
      <c r="T49" s="9"/>
      <c r="U49" s="9">
        <f t="shared" si="43"/>
        <v>5928.4246241457859</v>
      </c>
      <c r="V49" s="9">
        <f t="shared" si="43"/>
        <v>391.29157175398632</v>
      </c>
      <c r="W49" s="9">
        <f t="shared" si="43"/>
        <v>1799.8587699316629</v>
      </c>
      <c r="X49" s="9">
        <f t="shared" si="43"/>
        <v>811.22095671981776</v>
      </c>
      <c r="Y49" s="9">
        <f t="shared" si="43"/>
        <v>691.37603564793187</v>
      </c>
      <c r="Z49" s="9">
        <f t="shared" si="43"/>
        <v>0</v>
      </c>
      <c r="AA49" s="9">
        <f t="shared" si="43"/>
        <v>342.2575408933352</v>
      </c>
      <c r="AB49" s="9">
        <f t="shared" si="44"/>
        <v>6018.5296924829154</v>
      </c>
      <c r="AC49" s="9">
        <f t="shared" si="44"/>
        <v>397.6400911161731</v>
      </c>
      <c r="AD49" s="9">
        <f t="shared" si="44"/>
        <v>1799.8587699316629</v>
      </c>
      <c r="AE49" s="9">
        <f t="shared" si="44"/>
        <v>818.08656036446473</v>
      </c>
      <c r="AF49" s="9">
        <f t="shared" si="44"/>
        <v>700.0822201173529</v>
      </c>
      <c r="AG49" s="9">
        <f t="shared" si="44"/>
        <v>0</v>
      </c>
      <c r="AH49" s="9">
        <f t="shared" si="44"/>
        <v>350.05952491812263</v>
      </c>
      <c r="AI49" s="9">
        <f t="shared" si="35"/>
        <v>10084.25685893069</v>
      </c>
      <c r="AJ49" s="3" t="s">
        <v>608</v>
      </c>
      <c r="AK49" s="11">
        <v>2637075</v>
      </c>
      <c r="AL49" s="11">
        <v>0</v>
      </c>
      <c r="AM49" s="11">
        <v>6058</v>
      </c>
      <c r="AN49" s="9">
        <v>15143.4</v>
      </c>
      <c r="AO49" s="11">
        <v>805013</v>
      </c>
      <c r="AP49" s="11">
        <v>-14875</v>
      </c>
      <c r="AQ49" s="9">
        <v>0</v>
      </c>
      <c r="AR49" s="9">
        <v>35370</v>
      </c>
      <c r="AS49" s="11">
        <v>171777</v>
      </c>
      <c r="AT49" s="11">
        <v>0</v>
      </c>
      <c r="AU49" s="11">
        <v>0</v>
      </c>
      <c r="AV49" s="11">
        <v>0</v>
      </c>
      <c r="AW49" s="9">
        <v>0</v>
      </c>
      <c r="AX49" s="9">
        <v>303514.07964944211</v>
      </c>
      <c r="AY49" s="9">
        <v>37542.39058494971</v>
      </c>
      <c r="AZ49" s="9">
        <v>-34496.589999999997</v>
      </c>
      <c r="BA49" s="11">
        <v>111737</v>
      </c>
      <c r="BB49" s="11">
        <v>71285</v>
      </c>
      <c r="BC49" s="11">
        <v>0</v>
      </c>
      <c r="BD49" s="11">
        <v>1088</v>
      </c>
      <c r="BE49" s="11">
        <v>0</v>
      </c>
      <c r="BF49" s="11">
        <v>130588</v>
      </c>
      <c r="BG49" s="11">
        <v>0</v>
      </c>
      <c r="BH49" s="11">
        <v>0</v>
      </c>
      <c r="BI49" s="9">
        <v>0</v>
      </c>
      <c r="BJ49" s="9">
        <v>0</v>
      </c>
      <c r="BK49" s="9">
        <v>10015.599867224437</v>
      </c>
      <c r="BL49" s="9">
        <v>30538.2</v>
      </c>
      <c r="BM49" s="9">
        <v>52968.22</v>
      </c>
      <c r="BN49" s="9">
        <v>4043.25</v>
      </c>
      <c r="BO49" s="11">
        <f t="shared" si="39"/>
        <v>2676631.1249999995</v>
      </c>
      <c r="BP49" s="11">
        <v>0</v>
      </c>
      <c r="BQ49" s="11">
        <v>6058</v>
      </c>
      <c r="BR49" s="11">
        <f t="shared" si="40"/>
        <v>15143.4</v>
      </c>
      <c r="BS49" s="11">
        <v>805013</v>
      </c>
      <c r="BT49" s="11">
        <v>-14875</v>
      </c>
      <c r="BU49" s="9">
        <v>0</v>
      </c>
      <c r="BV49" s="9">
        <v>35370</v>
      </c>
      <c r="BW49" s="11">
        <v>174564</v>
      </c>
      <c r="BX49" s="11">
        <v>0</v>
      </c>
      <c r="BY49" s="11">
        <v>0</v>
      </c>
      <c r="BZ49" s="11">
        <v>0</v>
      </c>
      <c r="CA49" s="9">
        <v>0</v>
      </c>
      <c r="CB49" s="9">
        <v>307336.09463151795</v>
      </c>
      <c r="CC49" s="9">
        <v>37542.39058494971</v>
      </c>
      <c r="CD49" s="9">
        <v>-34496.589999999997</v>
      </c>
      <c r="CE49" s="11">
        <v>111737</v>
      </c>
      <c r="CF49" s="11">
        <v>72349</v>
      </c>
      <c r="CG49" s="11">
        <v>0</v>
      </c>
      <c r="CH49" s="11">
        <v>1088</v>
      </c>
      <c r="CI49" s="11">
        <v>0</v>
      </c>
      <c r="CJ49" s="11">
        <v>132538</v>
      </c>
      <c r="CK49" s="11">
        <v>0</v>
      </c>
      <c r="CL49" s="11">
        <v>0</v>
      </c>
      <c r="CM49" s="11">
        <v>0</v>
      </c>
      <c r="CN49" s="9">
        <v>0</v>
      </c>
      <c r="CO49" s="9">
        <v>13440.67085410612</v>
      </c>
      <c r="CP49" s="9">
        <v>30538.2</v>
      </c>
      <c r="CQ49" s="9">
        <v>52968.22</v>
      </c>
      <c r="CR49" s="9">
        <v>4043.25</v>
      </c>
      <c r="CS49" s="11"/>
      <c r="CT49" s="11"/>
      <c r="CU49" s="11"/>
      <c r="CV49" s="11"/>
      <c r="CW49" s="11"/>
      <c r="DD49" s="20"/>
      <c r="DE49" s="20"/>
    </row>
    <row r="50" spans="1:109" ht="14.45" x14ac:dyDescent="0.3">
      <c r="A50" s="12">
        <v>94</v>
      </c>
      <c r="B50" s="12">
        <v>1</v>
      </c>
      <c r="C50" s="13" t="s">
        <v>73</v>
      </c>
      <c r="D50" s="14">
        <v>4</v>
      </c>
      <c r="E50" s="9">
        <v>2617</v>
      </c>
      <c r="F50" s="9">
        <f t="shared" si="23"/>
        <v>8808.536924681157</v>
      </c>
      <c r="G50" s="9">
        <f t="shared" si="24"/>
        <v>8933.6221115766184</v>
      </c>
      <c r="H50" s="9">
        <f t="shared" si="25"/>
        <v>125.08518689546145</v>
      </c>
      <c r="I50" s="10">
        <f t="shared" si="11"/>
        <v>1.4200449855069339E-2</v>
      </c>
      <c r="J50" s="9">
        <f t="shared" si="26"/>
        <v>89.768758119983431</v>
      </c>
      <c r="K50" s="9">
        <f t="shared" si="27"/>
        <v>13.411922048146721</v>
      </c>
      <c r="L50" s="9">
        <f t="shared" si="28"/>
        <v>0</v>
      </c>
      <c r="M50" s="9">
        <f t="shared" si="29"/>
        <v>1.2586931601069864</v>
      </c>
      <c r="N50" s="9">
        <f t="shared" si="30"/>
        <v>16.124214100412473</v>
      </c>
      <c r="O50" s="9">
        <f t="shared" si="31"/>
        <v>0</v>
      </c>
      <c r="P50" s="9">
        <f t="shared" si="32"/>
        <v>4.5215994668118924</v>
      </c>
      <c r="Q50" s="15">
        <f t="shared" si="36"/>
        <v>23051941.131890584</v>
      </c>
      <c r="R50" s="15">
        <f t="shared" si="37"/>
        <v>23379289.06599601</v>
      </c>
      <c r="S50" s="9">
        <f t="shared" si="38"/>
        <v>327347.93410542607</v>
      </c>
      <c r="T50" s="9"/>
      <c r="U50" s="9">
        <f t="shared" si="43"/>
        <v>5938.4724952235383</v>
      </c>
      <c r="V50" s="9">
        <f t="shared" si="43"/>
        <v>826.90179594956055</v>
      </c>
      <c r="W50" s="9">
        <f t="shared" si="43"/>
        <v>105.58998853649217</v>
      </c>
      <c r="X50" s="9">
        <f t="shared" si="43"/>
        <v>520.88077951853268</v>
      </c>
      <c r="Y50" s="9">
        <f t="shared" si="43"/>
        <v>1154.0149724487705</v>
      </c>
      <c r="Z50" s="9">
        <f t="shared" si="43"/>
        <v>0</v>
      </c>
      <c r="AA50" s="9">
        <f t="shared" si="43"/>
        <v>262.67689300426235</v>
      </c>
      <c r="AB50" s="9">
        <f t="shared" si="44"/>
        <v>6028.2412533435217</v>
      </c>
      <c r="AC50" s="9">
        <f t="shared" si="44"/>
        <v>840.31371799770727</v>
      </c>
      <c r="AD50" s="9">
        <f t="shared" si="44"/>
        <v>105.58998853649217</v>
      </c>
      <c r="AE50" s="9">
        <f t="shared" si="44"/>
        <v>522.13947267863966</v>
      </c>
      <c r="AF50" s="9">
        <f t="shared" si="44"/>
        <v>1170.139186549183</v>
      </c>
      <c r="AG50" s="9">
        <f t="shared" si="44"/>
        <v>0</v>
      </c>
      <c r="AH50" s="9">
        <f t="shared" si="44"/>
        <v>267.19849247107425</v>
      </c>
      <c r="AI50" s="9">
        <f t="shared" si="35"/>
        <v>8933.6221115766184</v>
      </c>
      <c r="AJ50" s="3" t="s">
        <v>608</v>
      </c>
      <c r="AK50" s="11">
        <v>15661656</v>
      </c>
      <c r="AL50" s="11">
        <v>0</v>
      </c>
      <c r="AM50" s="11">
        <v>35976</v>
      </c>
      <c r="AN50" s="9">
        <v>89424.9</v>
      </c>
      <c r="AO50" s="11">
        <v>268295</v>
      </c>
      <c r="AP50" s="11">
        <v>8034</v>
      </c>
      <c r="AQ50" s="9">
        <v>0</v>
      </c>
      <c r="AR50" s="9">
        <v>390979</v>
      </c>
      <c r="AS50" s="11">
        <v>2164002</v>
      </c>
      <c r="AT50" s="11">
        <v>0</v>
      </c>
      <c r="AU50" s="11">
        <v>50519</v>
      </c>
      <c r="AV50" s="11">
        <v>0</v>
      </c>
      <c r="AW50" s="9">
        <v>0</v>
      </c>
      <c r="AX50" s="9">
        <v>3020057.1828984325</v>
      </c>
      <c r="AY50" s="9">
        <v>156056.41975755605</v>
      </c>
      <c r="AZ50" s="9">
        <v>-120673.48</v>
      </c>
      <c r="BA50" s="11">
        <v>646401</v>
      </c>
      <c r="BB50" s="11">
        <v>220627</v>
      </c>
      <c r="BC50" s="11">
        <v>0</v>
      </c>
      <c r="BD50" s="11">
        <v>4640</v>
      </c>
      <c r="BE50" s="11">
        <v>0</v>
      </c>
      <c r="BF50" s="11">
        <v>0</v>
      </c>
      <c r="BG50" s="11">
        <v>0</v>
      </c>
      <c r="BH50" s="11">
        <v>0</v>
      </c>
      <c r="BI50" s="9">
        <v>14003</v>
      </c>
      <c r="BJ50" s="9">
        <v>0</v>
      </c>
      <c r="BK50" s="9">
        <v>34602.15923459849</v>
      </c>
      <c r="BL50" s="9">
        <v>177235.8</v>
      </c>
      <c r="BM50" s="9">
        <v>218252.5</v>
      </c>
      <c r="BN50" s="9">
        <v>11853.65</v>
      </c>
      <c r="BO50" s="11">
        <f t="shared" si="39"/>
        <v>15896580.839999998</v>
      </c>
      <c r="BP50" s="11">
        <v>0</v>
      </c>
      <c r="BQ50" s="11">
        <v>35976</v>
      </c>
      <c r="BR50" s="11">
        <f t="shared" si="40"/>
        <v>89424.9</v>
      </c>
      <c r="BS50" s="11">
        <v>268295</v>
      </c>
      <c r="BT50" s="11">
        <v>8034</v>
      </c>
      <c r="BU50" s="9">
        <v>0</v>
      </c>
      <c r="BV50" s="9">
        <v>390979</v>
      </c>
      <c r="BW50" s="11">
        <v>2199101</v>
      </c>
      <c r="BX50" s="11">
        <v>0</v>
      </c>
      <c r="BY50" s="11">
        <v>50519</v>
      </c>
      <c r="BZ50" s="11">
        <v>0</v>
      </c>
      <c r="CA50" s="9">
        <v>0</v>
      </c>
      <c r="CB50" s="9">
        <v>3062254.2511992119</v>
      </c>
      <c r="CC50" s="9">
        <v>156056.41975755605</v>
      </c>
      <c r="CD50" s="9">
        <v>-120673.48</v>
      </c>
      <c r="CE50" s="11">
        <v>646401</v>
      </c>
      <c r="CF50" s="11">
        <v>223921</v>
      </c>
      <c r="CG50" s="11">
        <v>0</v>
      </c>
      <c r="CH50" s="11">
        <v>4640</v>
      </c>
      <c r="CI50" s="11">
        <v>0</v>
      </c>
      <c r="CJ50" s="11">
        <v>0</v>
      </c>
      <c r="CK50" s="11">
        <v>0</v>
      </c>
      <c r="CL50" s="11">
        <v>0</v>
      </c>
      <c r="CM50" s="11">
        <v>14003</v>
      </c>
      <c r="CN50" s="9">
        <v>0</v>
      </c>
      <c r="CO50" s="9">
        <v>46435.18503924524</v>
      </c>
      <c r="CP50" s="9">
        <v>177235.8</v>
      </c>
      <c r="CQ50" s="9">
        <v>218252.5</v>
      </c>
      <c r="CR50" s="9">
        <v>11853.65</v>
      </c>
      <c r="CS50" s="11"/>
      <c r="CT50" s="11"/>
      <c r="CU50" s="11"/>
      <c r="CV50" s="11"/>
      <c r="CW50" s="11"/>
      <c r="DD50" s="20"/>
      <c r="DE50" s="20"/>
    </row>
    <row r="51" spans="1:109" ht="14.45" x14ac:dyDescent="0.3">
      <c r="A51" s="12">
        <v>95</v>
      </c>
      <c r="B51" s="12">
        <v>1</v>
      </c>
      <c r="C51" s="13" t="s">
        <v>74</v>
      </c>
      <c r="D51" s="14">
        <v>6</v>
      </c>
      <c r="E51" s="9">
        <v>322</v>
      </c>
      <c r="F51" s="9">
        <f t="shared" si="23"/>
        <v>9626.4465656432621</v>
      </c>
      <c r="G51" s="9">
        <f t="shared" si="24"/>
        <v>9774.4512955006958</v>
      </c>
      <c r="H51" s="9">
        <f t="shared" si="25"/>
        <v>148.00472985743363</v>
      </c>
      <c r="I51" s="10">
        <f t="shared" si="11"/>
        <v>1.5374804072113354E-2</v>
      </c>
      <c r="J51" s="9">
        <f t="shared" si="26"/>
        <v>89.598074534161242</v>
      </c>
      <c r="K51" s="9">
        <f t="shared" si="27"/>
        <v>9.8105590062111787</v>
      </c>
      <c r="L51" s="9">
        <f t="shared" si="28"/>
        <v>0</v>
      </c>
      <c r="M51" s="9">
        <f t="shared" si="29"/>
        <v>28.117379966636236</v>
      </c>
      <c r="N51" s="9">
        <f t="shared" si="30"/>
        <v>9.8418499315389454</v>
      </c>
      <c r="O51" s="9">
        <f t="shared" si="31"/>
        <v>0</v>
      </c>
      <c r="P51" s="9">
        <f t="shared" si="32"/>
        <v>10.636866418887251</v>
      </c>
      <c r="Q51" s="15">
        <f t="shared" si="36"/>
        <v>3099715.7941371296</v>
      </c>
      <c r="R51" s="15">
        <f t="shared" si="37"/>
        <v>3147373.3171512233</v>
      </c>
      <c r="S51" s="9">
        <f t="shared" si="38"/>
        <v>47657.523014093749</v>
      </c>
      <c r="T51" s="9"/>
      <c r="U51" s="9">
        <f t="shared" si="43"/>
        <v>5935.8231987577637</v>
      </c>
      <c r="V51" s="9">
        <f t="shared" si="43"/>
        <v>604.86024844720498</v>
      </c>
      <c r="W51" s="9">
        <f t="shared" si="43"/>
        <v>3.968944099378882</v>
      </c>
      <c r="X51" s="9">
        <f t="shared" si="43"/>
        <v>2313.2827079308449</v>
      </c>
      <c r="Y51" s="9">
        <f t="shared" si="43"/>
        <v>555.07172005963139</v>
      </c>
      <c r="Z51" s="9">
        <f t="shared" si="43"/>
        <v>0</v>
      </c>
      <c r="AA51" s="9">
        <f t="shared" si="43"/>
        <v>213.43974634843792</v>
      </c>
      <c r="AB51" s="9">
        <f t="shared" si="44"/>
        <v>6025.421273291925</v>
      </c>
      <c r="AC51" s="9">
        <f t="shared" si="44"/>
        <v>614.67080745341616</v>
      </c>
      <c r="AD51" s="9">
        <f t="shared" si="44"/>
        <v>3.968944099378882</v>
      </c>
      <c r="AE51" s="9">
        <f t="shared" si="44"/>
        <v>2341.4000878974812</v>
      </c>
      <c r="AF51" s="9">
        <f t="shared" si="44"/>
        <v>564.91356999117033</v>
      </c>
      <c r="AG51" s="9">
        <f t="shared" si="44"/>
        <v>0</v>
      </c>
      <c r="AH51" s="9">
        <f t="shared" si="44"/>
        <v>224.07661276732517</v>
      </c>
      <c r="AI51" s="9">
        <f t="shared" si="35"/>
        <v>9774.4512955006958</v>
      </c>
      <c r="AJ51" s="3" t="s">
        <v>608</v>
      </c>
      <c r="AK51" s="11">
        <v>1923372</v>
      </c>
      <c r="AL51" s="11">
        <v>0</v>
      </c>
      <c r="AM51" s="11">
        <v>4418</v>
      </c>
      <c r="AN51" s="9">
        <v>11171.1</v>
      </c>
      <c r="AO51" s="11">
        <v>0</v>
      </c>
      <c r="AP51" s="11">
        <v>1278</v>
      </c>
      <c r="AQ51" s="9">
        <v>0</v>
      </c>
      <c r="AR51" s="9">
        <v>49361.031953732047</v>
      </c>
      <c r="AS51" s="11">
        <v>194765</v>
      </c>
      <c r="AT51" s="11">
        <v>0</v>
      </c>
      <c r="AU51" s="11">
        <v>0</v>
      </c>
      <c r="AV51" s="11">
        <v>0</v>
      </c>
      <c r="AW51" s="9">
        <v>0</v>
      </c>
      <c r="AX51" s="9">
        <v>178733.0938592013</v>
      </c>
      <c r="AY51" s="9">
        <v>15814.773885544</v>
      </c>
      <c r="AZ51" s="9">
        <v>-12036.93</v>
      </c>
      <c r="BA51" s="11">
        <v>72992</v>
      </c>
      <c r="BB51" s="11">
        <v>115909</v>
      </c>
      <c r="BC51" s="11">
        <v>0</v>
      </c>
      <c r="BD51" s="11">
        <v>12032</v>
      </c>
      <c r="BE51" s="11">
        <v>368642</v>
      </c>
      <c r="BF51" s="11">
        <v>121523</v>
      </c>
      <c r="BG51" s="11">
        <v>0</v>
      </c>
      <c r="BH51" s="11">
        <v>0</v>
      </c>
      <c r="BI51" s="9">
        <v>0</v>
      </c>
      <c r="BJ51" s="9">
        <v>0</v>
      </c>
      <c r="BK51" s="9">
        <v>10015.599867224437</v>
      </c>
      <c r="BL51" s="9">
        <v>15529.844571428572</v>
      </c>
      <c r="BM51" s="9">
        <v>12546.32</v>
      </c>
      <c r="BN51" s="9">
        <v>3649.96</v>
      </c>
      <c r="BO51" s="11">
        <f t="shared" si="39"/>
        <v>1952222.5799999998</v>
      </c>
      <c r="BP51" s="11">
        <v>0</v>
      </c>
      <c r="BQ51" s="11">
        <v>4418</v>
      </c>
      <c r="BR51" s="11">
        <f t="shared" si="40"/>
        <v>11171.1</v>
      </c>
      <c r="BS51" s="11">
        <v>0</v>
      </c>
      <c r="BT51" s="11">
        <v>1278</v>
      </c>
      <c r="BU51" s="9">
        <v>0</v>
      </c>
      <c r="BV51" s="9">
        <v>49365.82830298887</v>
      </c>
      <c r="BW51" s="11">
        <v>197924</v>
      </c>
      <c r="BX51" s="11">
        <v>0</v>
      </c>
      <c r="BY51" s="11">
        <v>0</v>
      </c>
      <c r="BZ51" s="11">
        <v>0</v>
      </c>
      <c r="CA51" s="9">
        <v>0</v>
      </c>
      <c r="CB51" s="9">
        <v>181902.16953715685</v>
      </c>
      <c r="CC51" s="9">
        <v>15814.773885544</v>
      </c>
      <c r="CD51" s="9">
        <v>-12036.93</v>
      </c>
      <c r="CE51" s="11">
        <v>72992</v>
      </c>
      <c r="CF51" s="11">
        <v>117640</v>
      </c>
      <c r="CG51" s="11">
        <v>0</v>
      </c>
      <c r="CH51" s="11">
        <v>12032</v>
      </c>
      <c r="CI51" s="11">
        <v>374146</v>
      </c>
      <c r="CJ51" s="11">
        <v>123337</v>
      </c>
      <c r="CK51" s="11">
        <v>0</v>
      </c>
      <c r="CL51" s="11">
        <v>0</v>
      </c>
      <c r="CM51" s="11">
        <v>0</v>
      </c>
      <c r="CN51" s="9">
        <v>0</v>
      </c>
      <c r="CO51" s="9">
        <v>13440.67085410612</v>
      </c>
      <c r="CP51" s="9">
        <v>15529.844571428572</v>
      </c>
      <c r="CQ51" s="9">
        <v>12546.32</v>
      </c>
      <c r="CR51" s="9">
        <v>3649.96</v>
      </c>
      <c r="CS51" s="11"/>
      <c r="CT51" s="11"/>
      <c r="CU51" s="11"/>
      <c r="CV51" s="11"/>
      <c r="CW51" s="11"/>
      <c r="DD51" s="20"/>
      <c r="DE51" s="20"/>
    </row>
    <row r="52" spans="1:109" ht="14.45" x14ac:dyDescent="0.3">
      <c r="A52" s="12">
        <v>97</v>
      </c>
      <c r="B52" s="12">
        <v>1</v>
      </c>
      <c r="C52" s="13" t="s">
        <v>75</v>
      </c>
      <c r="D52" s="14">
        <v>6</v>
      </c>
      <c r="E52" s="9">
        <v>633</v>
      </c>
      <c r="F52" s="9">
        <f t="shared" si="23"/>
        <v>8913.1626180964195</v>
      </c>
      <c r="G52" s="9">
        <f t="shared" si="24"/>
        <v>9032.9443533186623</v>
      </c>
      <c r="H52" s="9">
        <f t="shared" si="25"/>
        <v>119.78173522224279</v>
      </c>
      <c r="I52" s="10">
        <f t="shared" si="11"/>
        <v>1.3438746756291598E-2</v>
      </c>
      <c r="J52" s="9">
        <f t="shared" si="26"/>
        <v>91.354383886255164</v>
      </c>
      <c r="K52" s="9">
        <f t="shared" si="27"/>
        <v>5.987361769352276</v>
      </c>
      <c r="L52" s="9">
        <f t="shared" si="28"/>
        <v>0</v>
      </c>
      <c r="M52" s="9">
        <f t="shared" si="29"/>
        <v>5.3491311216430404</v>
      </c>
      <c r="N52" s="9">
        <f t="shared" si="30"/>
        <v>13.050860020991649</v>
      </c>
      <c r="O52" s="9">
        <f t="shared" si="31"/>
        <v>0</v>
      </c>
      <c r="P52" s="9">
        <f t="shared" si="32"/>
        <v>4.0399984240010554</v>
      </c>
      <c r="Q52" s="15">
        <f t="shared" si="36"/>
        <v>5642031.9372550342</v>
      </c>
      <c r="R52" s="15">
        <f t="shared" si="37"/>
        <v>5717853.7756507136</v>
      </c>
      <c r="S52" s="9">
        <f t="shared" si="38"/>
        <v>75821.83839567937</v>
      </c>
      <c r="T52" s="9"/>
      <c r="U52" s="9">
        <f t="shared" ref="U52:AA61" si="45">IF($E52=0,0,SUMIF($AK$4:$BN$4,U$4,$AK52:$BN52)/$E52)</f>
        <v>6029.5748183254345</v>
      </c>
      <c r="V52" s="9">
        <f t="shared" si="45"/>
        <v>369.14533965244868</v>
      </c>
      <c r="W52" s="9">
        <f t="shared" si="45"/>
        <v>500.13270142180096</v>
      </c>
      <c r="X52" s="9">
        <f t="shared" si="45"/>
        <v>779.93996840442333</v>
      </c>
      <c r="Y52" s="9">
        <f t="shared" si="45"/>
        <v>950.18224192031232</v>
      </c>
      <c r="Z52" s="9">
        <f t="shared" si="45"/>
        <v>0</v>
      </c>
      <c r="AA52" s="9">
        <f t="shared" si="45"/>
        <v>284.18754837199918</v>
      </c>
      <c r="AB52" s="9">
        <f t="shared" ref="AB52:AH61" si="46">IF($E52=0,0,SUMIF($BO$4:$CR$4,AB$4,$BO52:$CR52)/$E52)</f>
        <v>6120.9292022116897</v>
      </c>
      <c r="AC52" s="9">
        <f t="shared" si="46"/>
        <v>375.13270142180096</v>
      </c>
      <c r="AD52" s="9">
        <f t="shared" si="46"/>
        <v>500.13270142180096</v>
      </c>
      <c r="AE52" s="9">
        <f t="shared" si="46"/>
        <v>785.28909952606637</v>
      </c>
      <c r="AF52" s="9">
        <f t="shared" si="46"/>
        <v>963.23310194130397</v>
      </c>
      <c r="AG52" s="9">
        <f t="shared" si="46"/>
        <v>0</v>
      </c>
      <c r="AH52" s="9">
        <f t="shared" si="46"/>
        <v>288.22754679600024</v>
      </c>
      <c r="AI52" s="9">
        <f t="shared" si="35"/>
        <v>9032.9443533186623</v>
      </c>
      <c r="AJ52" s="3" t="s">
        <v>608</v>
      </c>
      <c r="AK52" s="11">
        <v>3855155</v>
      </c>
      <c r="AL52" s="11">
        <v>0</v>
      </c>
      <c r="AM52" s="11">
        <v>8856</v>
      </c>
      <c r="AN52" s="9">
        <v>21829.8</v>
      </c>
      <c r="AO52" s="11">
        <v>313974</v>
      </c>
      <c r="AP52" s="11">
        <v>2610</v>
      </c>
      <c r="AQ52" s="9">
        <v>0</v>
      </c>
      <c r="AR52" s="9">
        <v>86301</v>
      </c>
      <c r="AS52" s="11">
        <v>233669</v>
      </c>
      <c r="AT52" s="11">
        <v>0</v>
      </c>
      <c r="AU52" s="11">
        <v>0</v>
      </c>
      <c r="AV52" s="11">
        <v>0</v>
      </c>
      <c r="AW52" s="9">
        <v>0</v>
      </c>
      <c r="AX52" s="9">
        <v>601465.35913555766</v>
      </c>
      <c r="AY52" s="9">
        <v>32058.780451574567</v>
      </c>
      <c r="AZ52" s="9">
        <v>-38434.14</v>
      </c>
      <c r="BA52" s="11">
        <v>157734</v>
      </c>
      <c r="BB52" s="11">
        <v>125791</v>
      </c>
      <c r="BC52" s="11">
        <v>0</v>
      </c>
      <c r="BD52" s="11">
        <v>0</v>
      </c>
      <c r="BE52" s="11">
        <v>0</v>
      </c>
      <c r="BF52" s="11">
        <v>101017</v>
      </c>
      <c r="BG52" s="11">
        <v>0</v>
      </c>
      <c r="BH52" s="11">
        <v>0</v>
      </c>
      <c r="BI52" s="9">
        <v>14003</v>
      </c>
      <c r="BJ52" s="9">
        <v>0</v>
      </c>
      <c r="BK52" s="9">
        <v>7478.1176679008859</v>
      </c>
      <c r="BL52" s="9">
        <v>46662</v>
      </c>
      <c r="BM52" s="9">
        <v>68791.33</v>
      </c>
      <c r="BN52" s="9">
        <v>3070.69</v>
      </c>
      <c r="BO52" s="11">
        <f t="shared" si="39"/>
        <v>3912982.3249999997</v>
      </c>
      <c r="BP52" s="11">
        <v>0</v>
      </c>
      <c r="BQ52" s="11">
        <v>8856</v>
      </c>
      <c r="BR52" s="11">
        <f t="shared" si="40"/>
        <v>21829.8</v>
      </c>
      <c r="BS52" s="11">
        <v>313974</v>
      </c>
      <c r="BT52" s="11">
        <v>2610</v>
      </c>
      <c r="BU52" s="9">
        <v>0</v>
      </c>
      <c r="BV52" s="9">
        <v>86301</v>
      </c>
      <c r="BW52" s="11">
        <v>237459</v>
      </c>
      <c r="BX52" s="11">
        <v>0</v>
      </c>
      <c r="BY52" s="11">
        <v>0</v>
      </c>
      <c r="BZ52" s="11">
        <v>0</v>
      </c>
      <c r="CA52" s="9">
        <v>0</v>
      </c>
      <c r="CB52" s="9">
        <v>609726.55352884543</v>
      </c>
      <c r="CC52" s="9">
        <v>32058.780451574567</v>
      </c>
      <c r="CD52" s="9">
        <v>-38434.14</v>
      </c>
      <c r="CE52" s="11">
        <v>157734</v>
      </c>
      <c r="CF52" s="11">
        <v>127669</v>
      </c>
      <c r="CG52" s="11">
        <v>0</v>
      </c>
      <c r="CH52" s="11">
        <v>0</v>
      </c>
      <c r="CI52" s="11">
        <v>0</v>
      </c>
      <c r="CJ52" s="11">
        <v>102525</v>
      </c>
      <c r="CK52" s="11">
        <v>0</v>
      </c>
      <c r="CL52" s="11">
        <v>0</v>
      </c>
      <c r="CM52" s="11">
        <v>14003</v>
      </c>
      <c r="CN52" s="9">
        <v>0</v>
      </c>
      <c r="CO52" s="9">
        <v>10035.436670293564</v>
      </c>
      <c r="CP52" s="9">
        <v>46662</v>
      </c>
      <c r="CQ52" s="9">
        <v>68791.33</v>
      </c>
      <c r="CR52" s="9">
        <v>3070.69</v>
      </c>
      <c r="CS52" s="11"/>
      <c r="CT52" s="11"/>
      <c r="CU52" s="11"/>
      <c r="CV52" s="11"/>
      <c r="CW52" s="11"/>
      <c r="DD52" s="20"/>
      <c r="DE52" s="20"/>
    </row>
    <row r="53" spans="1:109" ht="14.45" x14ac:dyDescent="0.3">
      <c r="A53" s="12">
        <v>99</v>
      </c>
      <c r="B53" s="12">
        <v>1</v>
      </c>
      <c r="C53" s="13" t="s">
        <v>76</v>
      </c>
      <c r="D53" s="14">
        <v>5</v>
      </c>
      <c r="E53" s="9">
        <v>1214</v>
      </c>
      <c r="F53" s="9">
        <f t="shared" si="23"/>
        <v>7726.1861604716678</v>
      </c>
      <c r="G53" s="9">
        <f t="shared" si="24"/>
        <v>7830.2135956896527</v>
      </c>
      <c r="H53" s="9">
        <f t="shared" si="25"/>
        <v>104.02743521798493</v>
      </c>
      <c r="I53" s="10">
        <f t="shared" si="11"/>
        <v>1.3464267240958411E-2</v>
      </c>
      <c r="J53" s="9">
        <f t="shared" si="26"/>
        <v>91.208710873145719</v>
      </c>
      <c r="K53" s="9">
        <f t="shared" si="27"/>
        <v>0.67298187808896159</v>
      </c>
      <c r="L53" s="9">
        <f t="shared" si="28"/>
        <v>0</v>
      </c>
      <c r="M53" s="9">
        <f t="shared" si="29"/>
        <v>1.3204283360790896</v>
      </c>
      <c r="N53" s="9">
        <f t="shared" si="30"/>
        <v>4.4468918936967157</v>
      </c>
      <c r="O53" s="9">
        <f t="shared" si="31"/>
        <v>0</v>
      </c>
      <c r="P53" s="9">
        <f t="shared" si="32"/>
        <v>6.378422236974103</v>
      </c>
      <c r="Q53" s="15">
        <f t="shared" si="36"/>
        <v>9379589.9988126047</v>
      </c>
      <c r="R53" s="15">
        <f t="shared" si="37"/>
        <v>9505879.3051672392</v>
      </c>
      <c r="S53" s="9">
        <f t="shared" si="38"/>
        <v>126289.30635463446</v>
      </c>
      <c r="T53" s="9"/>
      <c r="U53" s="9">
        <f t="shared" si="45"/>
        <v>6040.8502965403623</v>
      </c>
      <c r="V53" s="9">
        <f t="shared" si="45"/>
        <v>41.474464579901152</v>
      </c>
      <c r="W53" s="9">
        <f t="shared" si="45"/>
        <v>345.2207578253707</v>
      </c>
      <c r="X53" s="9">
        <f t="shared" si="45"/>
        <v>497.75617792421747</v>
      </c>
      <c r="Y53" s="9">
        <f t="shared" si="45"/>
        <v>551.06733118336808</v>
      </c>
      <c r="Z53" s="9">
        <f t="shared" si="45"/>
        <v>0</v>
      </c>
      <c r="AA53" s="9">
        <f t="shared" si="45"/>
        <v>249.81713241844758</v>
      </c>
      <c r="AB53" s="9">
        <f t="shared" si="46"/>
        <v>6132.059007413508</v>
      </c>
      <c r="AC53" s="9">
        <f t="shared" si="46"/>
        <v>42.147446457990114</v>
      </c>
      <c r="AD53" s="9">
        <f t="shared" si="46"/>
        <v>345.2207578253707</v>
      </c>
      <c r="AE53" s="9">
        <f t="shared" si="46"/>
        <v>499.07660626029656</v>
      </c>
      <c r="AF53" s="9">
        <f t="shared" si="46"/>
        <v>555.5142230770648</v>
      </c>
      <c r="AG53" s="9">
        <f t="shared" si="46"/>
        <v>0</v>
      </c>
      <c r="AH53" s="9">
        <f t="shared" si="46"/>
        <v>256.19555465542169</v>
      </c>
      <c r="AI53" s="9">
        <f t="shared" si="35"/>
        <v>7830.2135956896527</v>
      </c>
      <c r="AJ53" s="3" t="s">
        <v>608</v>
      </c>
      <c r="AK53" s="11">
        <v>7381825</v>
      </c>
      <c r="AL53" s="11">
        <v>0</v>
      </c>
      <c r="AM53" s="11">
        <v>16957</v>
      </c>
      <c r="AN53" s="9">
        <v>42391.8</v>
      </c>
      <c r="AO53" s="11">
        <v>390264</v>
      </c>
      <c r="AP53" s="11">
        <v>28834</v>
      </c>
      <c r="AQ53" s="9">
        <v>0</v>
      </c>
      <c r="AR53" s="9">
        <v>173705</v>
      </c>
      <c r="AS53" s="11">
        <v>50350</v>
      </c>
      <c r="AT53" s="11">
        <v>0</v>
      </c>
      <c r="AU53" s="11">
        <v>0</v>
      </c>
      <c r="AV53" s="11">
        <v>0</v>
      </c>
      <c r="AW53" s="9">
        <v>0</v>
      </c>
      <c r="AX53" s="9">
        <v>668995.7400566088</v>
      </c>
      <c r="AY53" s="9">
        <v>78604.023876245541</v>
      </c>
      <c r="AZ53" s="9">
        <v>-48232.74</v>
      </c>
      <c r="BA53" s="11">
        <v>288194</v>
      </c>
      <c r="BB53" s="11">
        <v>107303</v>
      </c>
      <c r="BC53" s="11">
        <v>0</v>
      </c>
      <c r="BD53" s="11">
        <v>4115</v>
      </c>
      <c r="BE53" s="11">
        <v>0</v>
      </c>
      <c r="BF53" s="11">
        <v>0</v>
      </c>
      <c r="BG53" s="11">
        <v>0</v>
      </c>
      <c r="BH53" s="11">
        <v>0</v>
      </c>
      <c r="BI53" s="9">
        <v>14002</v>
      </c>
      <c r="BJ53" s="9">
        <v>0</v>
      </c>
      <c r="BK53" s="9">
        <v>22643.280194035524</v>
      </c>
      <c r="BL53" s="9">
        <v>82966.164685714277</v>
      </c>
      <c r="BM53" s="9">
        <v>71392.83</v>
      </c>
      <c r="BN53" s="9">
        <v>5279.9</v>
      </c>
      <c r="BO53" s="11">
        <f t="shared" si="39"/>
        <v>7492552.3749999991</v>
      </c>
      <c r="BP53" s="11">
        <v>0</v>
      </c>
      <c r="BQ53" s="11">
        <v>16957</v>
      </c>
      <c r="BR53" s="11">
        <f t="shared" si="40"/>
        <v>42391.8</v>
      </c>
      <c r="BS53" s="11">
        <v>390264</v>
      </c>
      <c r="BT53" s="11">
        <v>28834</v>
      </c>
      <c r="BU53" s="9">
        <v>0</v>
      </c>
      <c r="BV53" s="9">
        <v>173705</v>
      </c>
      <c r="BW53" s="11">
        <v>51167</v>
      </c>
      <c r="BX53" s="11">
        <v>0</v>
      </c>
      <c r="BY53" s="11">
        <v>0</v>
      </c>
      <c r="BZ53" s="11">
        <v>0</v>
      </c>
      <c r="CA53" s="9">
        <v>0</v>
      </c>
      <c r="CB53" s="9">
        <v>674394.26681555668</v>
      </c>
      <c r="CC53" s="9">
        <v>78604.023876245541</v>
      </c>
      <c r="CD53" s="9">
        <v>-48232.74</v>
      </c>
      <c r="CE53" s="11">
        <v>288194</v>
      </c>
      <c r="CF53" s="11">
        <v>108906</v>
      </c>
      <c r="CG53" s="11">
        <v>0</v>
      </c>
      <c r="CH53" s="11">
        <v>4115</v>
      </c>
      <c r="CI53" s="11">
        <v>0</v>
      </c>
      <c r="CJ53" s="11">
        <v>0</v>
      </c>
      <c r="CK53" s="11">
        <v>0</v>
      </c>
      <c r="CL53" s="11">
        <v>0</v>
      </c>
      <c r="CM53" s="11">
        <v>14002</v>
      </c>
      <c r="CN53" s="9">
        <v>0</v>
      </c>
      <c r="CO53" s="9">
        <v>30386.684789722112</v>
      </c>
      <c r="CP53" s="9">
        <v>82966.164685714277</v>
      </c>
      <c r="CQ53" s="9">
        <v>71392.83</v>
      </c>
      <c r="CR53" s="9">
        <v>5279.9</v>
      </c>
      <c r="CS53" s="11"/>
      <c r="CT53" s="11"/>
      <c r="CU53" s="11"/>
      <c r="CV53" s="11"/>
      <c r="CW53" s="11"/>
      <c r="DD53" s="20"/>
      <c r="DE53" s="20"/>
    </row>
    <row r="54" spans="1:109" ht="14.45" x14ac:dyDescent="0.3">
      <c r="A54" s="12">
        <v>100</v>
      </c>
      <c r="B54" s="12">
        <v>1</v>
      </c>
      <c r="C54" s="13" t="s">
        <v>77</v>
      </c>
      <c r="D54" s="14">
        <v>6</v>
      </c>
      <c r="E54" s="9">
        <v>317</v>
      </c>
      <c r="F54" s="9">
        <f t="shared" si="23"/>
        <v>9457.0225126149289</v>
      </c>
      <c r="G54" s="9">
        <f t="shared" si="24"/>
        <v>9589.2200343235891</v>
      </c>
      <c r="H54" s="9">
        <f t="shared" si="25"/>
        <v>132.19752170866013</v>
      </c>
      <c r="I54" s="10">
        <f t="shared" si="11"/>
        <v>1.3978767792116278E-2</v>
      </c>
      <c r="J54" s="9">
        <f t="shared" si="26"/>
        <v>93.868864353311437</v>
      </c>
      <c r="K54" s="9">
        <f t="shared" si="27"/>
        <v>10.851735015772874</v>
      </c>
      <c r="L54" s="9">
        <f t="shared" si="28"/>
        <v>0</v>
      </c>
      <c r="M54" s="9">
        <f t="shared" si="29"/>
        <v>10.10725552050485</v>
      </c>
      <c r="N54" s="9">
        <f t="shared" si="30"/>
        <v>6.5650264819053064</v>
      </c>
      <c r="O54" s="9">
        <f t="shared" si="31"/>
        <v>0</v>
      </c>
      <c r="P54" s="9">
        <f t="shared" si="32"/>
        <v>10.804640337166177</v>
      </c>
      <c r="Q54" s="15">
        <f t="shared" si="36"/>
        <v>2997876.1364989313</v>
      </c>
      <c r="R54" s="15">
        <f t="shared" si="37"/>
        <v>3039782.7508805771</v>
      </c>
      <c r="S54" s="9">
        <f t="shared" si="38"/>
        <v>41906.614381645806</v>
      </c>
      <c r="T54" s="9"/>
      <c r="U54" s="9">
        <f t="shared" si="45"/>
        <v>6195.002302839117</v>
      </c>
      <c r="V54" s="9">
        <f t="shared" si="45"/>
        <v>669.01261829652992</v>
      </c>
      <c r="W54" s="9">
        <f t="shared" si="45"/>
        <v>613.15457413249214</v>
      </c>
      <c r="X54" s="9">
        <f t="shared" si="45"/>
        <v>1089.4384858044164</v>
      </c>
      <c r="Y54" s="9">
        <f t="shared" si="45"/>
        <v>599.81633054917563</v>
      </c>
      <c r="Z54" s="9">
        <f t="shared" si="45"/>
        <v>0</v>
      </c>
      <c r="AA54" s="9">
        <f t="shared" si="45"/>
        <v>290.59820099319711</v>
      </c>
      <c r="AB54" s="9">
        <f t="shared" si="46"/>
        <v>6288.8711671924284</v>
      </c>
      <c r="AC54" s="9">
        <f t="shared" si="46"/>
        <v>679.8643533123028</v>
      </c>
      <c r="AD54" s="9">
        <f t="shared" si="46"/>
        <v>613.15457413249214</v>
      </c>
      <c r="AE54" s="9">
        <f t="shared" si="46"/>
        <v>1099.5457413249212</v>
      </c>
      <c r="AF54" s="9">
        <f t="shared" si="46"/>
        <v>606.38135703108094</v>
      </c>
      <c r="AG54" s="9">
        <f t="shared" si="46"/>
        <v>0</v>
      </c>
      <c r="AH54" s="9">
        <f t="shared" si="46"/>
        <v>301.40284133036329</v>
      </c>
      <c r="AI54" s="9">
        <f t="shared" si="35"/>
        <v>9589.2200343235891</v>
      </c>
      <c r="AJ54" s="3" t="s">
        <v>608</v>
      </c>
      <c r="AK54" s="11">
        <v>1983762</v>
      </c>
      <c r="AL54" s="11">
        <v>0</v>
      </c>
      <c r="AM54" s="11">
        <v>4557</v>
      </c>
      <c r="AN54" s="9">
        <v>11283</v>
      </c>
      <c r="AO54" s="11">
        <v>192619</v>
      </c>
      <c r="AP54" s="11">
        <v>1751</v>
      </c>
      <c r="AQ54" s="9">
        <v>0</v>
      </c>
      <c r="AR54" s="9">
        <v>43163</v>
      </c>
      <c r="AS54" s="11">
        <v>212077</v>
      </c>
      <c r="AT54" s="11">
        <v>0</v>
      </c>
      <c r="AU54" s="11">
        <v>0</v>
      </c>
      <c r="AV54" s="11">
        <v>0</v>
      </c>
      <c r="AW54" s="9">
        <v>0</v>
      </c>
      <c r="AX54" s="9">
        <v>190141.77678408867</v>
      </c>
      <c r="AY54" s="9">
        <v>18681.869047619046</v>
      </c>
      <c r="AZ54" s="9">
        <v>-19946.27</v>
      </c>
      <c r="BA54" s="11">
        <v>77813</v>
      </c>
      <c r="BB54" s="11">
        <v>91537</v>
      </c>
      <c r="BC54" s="11">
        <v>0</v>
      </c>
      <c r="BD54" s="11">
        <v>5237</v>
      </c>
      <c r="BE54" s="11">
        <v>0</v>
      </c>
      <c r="BF54" s="11">
        <v>123045</v>
      </c>
      <c r="BG54" s="11">
        <v>0</v>
      </c>
      <c r="BH54" s="11">
        <v>0</v>
      </c>
      <c r="BI54" s="9">
        <v>0</v>
      </c>
      <c r="BJ54" s="9">
        <v>0</v>
      </c>
      <c r="BK54" s="9">
        <v>10015.599867224437</v>
      </c>
      <c r="BL54" s="9">
        <v>21628.360800000002</v>
      </c>
      <c r="BM54" s="9">
        <v>28156.400000000001</v>
      </c>
      <c r="BN54" s="9">
        <v>2354.4</v>
      </c>
      <c r="BO54" s="11">
        <f t="shared" si="39"/>
        <v>2013518.4299999997</v>
      </c>
      <c r="BP54" s="11">
        <v>0</v>
      </c>
      <c r="BQ54" s="11">
        <v>4557</v>
      </c>
      <c r="BR54" s="11">
        <f t="shared" si="40"/>
        <v>11283</v>
      </c>
      <c r="BS54" s="11">
        <v>192619</v>
      </c>
      <c r="BT54" s="11">
        <v>1751</v>
      </c>
      <c r="BU54" s="9">
        <v>0</v>
      </c>
      <c r="BV54" s="9">
        <v>43163</v>
      </c>
      <c r="BW54" s="11">
        <v>215517</v>
      </c>
      <c r="BX54" s="11">
        <v>0</v>
      </c>
      <c r="BY54" s="11">
        <v>0</v>
      </c>
      <c r="BZ54" s="11">
        <v>0</v>
      </c>
      <c r="CA54" s="9">
        <v>0</v>
      </c>
      <c r="CB54" s="9">
        <v>192222.89017885266</v>
      </c>
      <c r="CC54" s="9">
        <v>18681.869047619046</v>
      </c>
      <c r="CD54" s="9">
        <v>-19946.27</v>
      </c>
      <c r="CE54" s="11">
        <v>77813</v>
      </c>
      <c r="CF54" s="11">
        <v>92904</v>
      </c>
      <c r="CG54" s="11">
        <v>0</v>
      </c>
      <c r="CH54" s="11">
        <v>5237</v>
      </c>
      <c r="CI54" s="11">
        <v>0</v>
      </c>
      <c r="CJ54" s="11">
        <v>124882</v>
      </c>
      <c r="CK54" s="11">
        <v>0</v>
      </c>
      <c r="CL54" s="11">
        <v>0</v>
      </c>
      <c r="CM54" s="11">
        <v>0</v>
      </c>
      <c r="CN54" s="9">
        <v>0</v>
      </c>
      <c r="CO54" s="9">
        <v>13440.67085410612</v>
      </c>
      <c r="CP54" s="9">
        <v>21628.360800000002</v>
      </c>
      <c r="CQ54" s="9">
        <v>28156.400000000001</v>
      </c>
      <c r="CR54" s="9">
        <v>2354.4</v>
      </c>
      <c r="CS54" s="11"/>
      <c r="CT54" s="11"/>
      <c r="CU54" s="11"/>
      <c r="CV54" s="11"/>
      <c r="CW54" s="11"/>
      <c r="DD54" s="20"/>
      <c r="DE54" s="20"/>
    </row>
    <row r="55" spans="1:109" ht="16.5" x14ac:dyDescent="0.3">
      <c r="A55" s="12">
        <v>108</v>
      </c>
      <c r="B55" s="12">
        <v>1</v>
      </c>
      <c r="C55" s="13" t="s">
        <v>78</v>
      </c>
      <c r="D55" s="14">
        <v>3</v>
      </c>
      <c r="E55" s="9">
        <v>1010</v>
      </c>
      <c r="F55" s="9">
        <f t="shared" si="23"/>
        <v>8690.0511952775505</v>
      </c>
      <c r="G55" s="9">
        <f t="shared" si="24"/>
        <v>8809.8653994105116</v>
      </c>
      <c r="H55" s="9">
        <f t="shared" si="25"/>
        <v>119.81420413296109</v>
      </c>
      <c r="I55" s="10">
        <f t="shared" si="11"/>
        <v>1.3787514186115719E-2</v>
      </c>
      <c r="J55" s="9">
        <f t="shared" si="26"/>
        <v>90.51898514851473</v>
      </c>
      <c r="K55" s="9">
        <f t="shared" si="27"/>
        <v>2.848514851485163</v>
      </c>
      <c r="L55" s="9">
        <f t="shared" si="28"/>
        <v>0</v>
      </c>
      <c r="M55" s="9">
        <f t="shared" si="29"/>
        <v>1.9930693069306926</v>
      </c>
      <c r="N55" s="9">
        <f t="shared" si="30"/>
        <v>16.508858973656629</v>
      </c>
      <c r="O55" s="9">
        <f t="shared" si="31"/>
        <v>0</v>
      </c>
      <c r="P55" s="9">
        <f t="shared" si="32"/>
        <v>7.9447758523760967</v>
      </c>
      <c r="Q55" s="15">
        <f t="shared" si="36"/>
        <v>8776951.7072303239</v>
      </c>
      <c r="R55" s="15">
        <f t="shared" si="37"/>
        <v>8897964.0534046162</v>
      </c>
      <c r="S55" s="9">
        <f t="shared" si="38"/>
        <v>121012.34617429227</v>
      </c>
      <c r="T55" s="9"/>
      <c r="U55" s="9">
        <f t="shared" si="45"/>
        <v>5978.0687821782176</v>
      </c>
      <c r="V55" s="9">
        <f t="shared" si="45"/>
        <v>175.6</v>
      </c>
      <c r="W55" s="9">
        <f t="shared" si="45"/>
        <v>618.91782178217818</v>
      </c>
      <c r="X55" s="9">
        <f t="shared" si="45"/>
        <v>584.53688118811885</v>
      </c>
      <c r="Y55" s="9">
        <f t="shared" si="45"/>
        <v>977.69177143977083</v>
      </c>
      <c r="Z55" s="9">
        <f t="shared" si="45"/>
        <v>0</v>
      </c>
      <c r="AA55" s="9">
        <f t="shared" si="45"/>
        <v>355.23593868926332</v>
      </c>
      <c r="AB55" s="9">
        <f t="shared" si="46"/>
        <v>6068.5877673267323</v>
      </c>
      <c r="AC55" s="9">
        <f t="shared" si="46"/>
        <v>178.44851485148516</v>
      </c>
      <c r="AD55" s="9">
        <f t="shared" si="46"/>
        <v>618.91782178217818</v>
      </c>
      <c r="AE55" s="9">
        <f t="shared" si="46"/>
        <v>586.52995049504955</v>
      </c>
      <c r="AF55" s="9">
        <f t="shared" si="46"/>
        <v>994.20063041342746</v>
      </c>
      <c r="AG55" s="9">
        <f t="shared" si="46"/>
        <v>0</v>
      </c>
      <c r="AH55" s="9">
        <f t="shared" si="46"/>
        <v>363.18071454163942</v>
      </c>
      <c r="AI55" s="9">
        <f t="shared" si="35"/>
        <v>8809.8653994105116</v>
      </c>
      <c r="AJ55" s="3" t="s">
        <v>608</v>
      </c>
      <c r="AK55" s="11">
        <v>6094945</v>
      </c>
      <c r="AL55" s="11">
        <v>0</v>
      </c>
      <c r="AM55" s="11">
        <v>14001</v>
      </c>
      <c r="AN55" s="9">
        <v>35001.599999999999</v>
      </c>
      <c r="AO55" s="11">
        <v>628265</v>
      </c>
      <c r="AP55" s="11">
        <v>-3158</v>
      </c>
      <c r="AQ55" s="9">
        <v>0</v>
      </c>
      <c r="AR55" s="9">
        <v>169285.25</v>
      </c>
      <c r="AS55" s="11">
        <v>177356</v>
      </c>
      <c r="AT55" s="11">
        <v>0</v>
      </c>
      <c r="AU55" s="11">
        <v>0</v>
      </c>
      <c r="AV55" s="11">
        <v>0</v>
      </c>
      <c r="AW55" s="9">
        <v>0</v>
      </c>
      <c r="AX55" s="9">
        <v>987468.68915416859</v>
      </c>
      <c r="AY55" s="9">
        <v>62268.346320346325</v>
      </c>
      <c r="AZ55" s="9">
        <v>-57095.53</v>
      </c>
      <c r="BA55" s="11">
        <v>244229</v>
      </c>
      <c r="BB55" s="11">
        <v>134813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9">
        <v>28054</v>
      </c>
      <c r="BJ55" s="9">
        <v>0</v>
      </c>
      <c r="BK55" s="9">
        <v>23464.451755809601</v>
      </c>
      <c r="BL55" s="9">
        <v>70134.600000000006</v>
      </c>
      <c r="BM55" s="9">
        <v>167919.3</v>
      </c>
      <c r="BN55" s="9">
        <v>0</v>
      </c>
      <c r="BO55" s="11">
        <f t="shared" si="39"/>
        <v>6186369.1749999998</v>
      </c>
      <c r="BP55" s="11">
        <v>0</v>
      </c>
      <c r="BQ55" s="11">
        <v>14001</v>
      </c>
      <c r="BR55" s="11">
        <f t="shared" si="40"/>
        <v>35001.599999999999</v>
      </c>
      <c r="BS55" s="11">
        <v>628265</v>
      </c>
      <c r="BT55" s="11">
        <v>-3158</v>
      </c>
      <c r="BU55" s="9">
        <v>0</v>
      </c>
      <c r="BV55" s="9">
        <v>169285.25</v>
      </c>
      <c r="BW55" s="11">
        <v>180233</v>
      </c>
      <c r="BX55" s="11">
        <v>0</v>
      </c>
      <c r="BY55" s="11">
        <v>0</v>
      </c>
      <c r="BZ55" s="11">
        <v>0</v>
      </c>
      <c r="CA55" s="9">
        <v>0</v>
      </c>
      <c r="CB55" s="9">
        <v>1004142.6367175617</v>
      </c>
      <c r="CC55" s="9">
        <v>62268.346320346325</v>
      </c>
      <c r="CD55" s="9">
        <v>-57095.53</v>
      </c>
      <c r="CE55" s="11">
        <v>244229</v>
      </c>
      <c r="CF55" s="11">
        <v>136826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28054</v>
      </c>
      <c r="CN55" s="9">
        <v>0</v>
      </c>
      <c r="CO55" s="9">
        <v>31488.675366709522</v>
      </c>
      <c r="CP55" s="9">
        <v>70134.600000000006</v>
      </c>
      <c r="CQ55" s="9">
        <v>167919.3</v>
      </c>
      <c r="CR55" s="9">
        <v>0</v>
      </c>
      <c r="CS55" s="11"/>
      <c r="CT55" s="11"/>
      <c r="CU55" s="11"/>
      <c r="CV55" s="11"/>
      <c r="CW55" s="11"/>
      <c r="DD55" s="20"/>
      <c r="DE55" s="20"/>
    </row>
    <row r="56" spans="1:109" ht="16.5" x14ac:dyDescent="0.3">
      <c r="A56" s="12">
        <v>110</v>
      </c>
      <c r="B56" s="12">
        <v>1</v>
      </c>
      <c r="C56" s="13" t="s">
        <v>79</v>
      </c>
      <c r="D56" s="14">
        <v>3</v>
      </c>
      <c r="E56" s="9">
        <v>3680</v>
      </c>
      <c r="F56" s="9">
        <f t="shared" si="23"/>
        <v>8468.4835645003222</v>
      </c>
      <c r="G56" s="9">
        <f t="shared" si="24"/>
        <v>8578.6500559034594</v>
      </c>
      <c r="H56" s="9">
        <f t="shared" si="25"/>
        <v>110.16649140313712</v>
      </c>
      <c r="I56" s="10">
        <f t="shared" si="11"/>
        <v>1.3008998667122929E-2</v>
      </c>
      <c r="J56" s="9">
        <f t="shared" si="26"/>
        <v>89.989646739129967</v>
      </c>
      <c r="K56" s="9">
        <f t="shared" si="27"/>
        <v>0.66874999999999574</v>
      </c>
      <c r="L56" s="9">
        <f t="shared" si="28"/>
        <v>0</v>
      </c>
      <c r="M56" s="9">
        <f t="shared" si="29"/>
        <v>0.90788043478261216</v>
      </c>
      <c r="N56" s="9">
        <f t="shared" si="30"/>
        <v>12.508052193187723</v>
      </c>
      <c r="O56" s="9">
        <f t="shared" si="31"/>
        <v>0</v>
      </c>
      <c r="P56" s="9">
        <f t="shared" si="32"/>
        <v>6.0921620360350062</v>
      </c>
      <c r="Q56" s="15">
        <f t="shared" si="36"/>
        <v>31164019.51736119</v>
      </c>
      <c r="R56" s="15">
        <f t="shared" si="37"/>
        <v>31569432.205724731</v>
      </c>
      <c r="S56" s="9">
        <f t="shared" si="38"/>
        <v>405412.68836354092</v>
      </c>
      <c r="T56" s="9"/>
      <c r="U56" s="9">
        <f t="shared" si="45"/>
        <v>5985.0147880434788</v>
      </c>
      <c r="V56" s="9">
        <f t="shared" si="45"/>
        <v>41.229347826086958</v>
      </c>
      <c r="W56" s="9">
        <f t="shared" si="45"/>
        <v>780.4616847826087</v>
      </c>
      <c r="X56" s="9">
        <f t="shared" si="45"/>
        <v>456.23899456521741</v>
      </c>
      <c r="Y56" s="9">
        <f t="shared" si="45"/>
        <v>840.59388828227429</v>
      </c>
      <c r="Z56" s="9">
        <f t="shared" si="45"/>
        <v>0</v>
      </c>
      <c r="AA56" s="9">
        <f t="shared" si="45"/>
        <v>364.94486100065745</v>
      </c>
      <c r="AB56" s="9">
        <f t="shared" si="46"/>
        <v>6075.0044347826088</v>
      </c>
      <c r="AC56" s="9">
        <f t="shared" si="46"/>
        <v>41.898097826086953</v>
      </c>
      <c r="AD56" s="9">
        <f t="shared" si="46"/>
        <v>780.4616847826087</v>
      </c>
      <c r="AE56" s="9">
        <f t="shared" si="46"/>
        <v>457.14687500000002</v>
      </c>
      <c r="AF56" s="9">
        <f t="shared" si="46"/>
        <v>853.10194047546202</v>
      </c>
      <c r="AG56" s="9">
        <f t="shared" si="46"/>
        <v>0</v>
      </c>
      <c r="AH56" s="9">
        <f t="shared" si="46"/>
        <v>371.03702303669246</v>
      </c>
      <c r="AI56" s="9">
        <f t="shared" si="35"/>
        <v>8578.6500559034594</v>
      </c>
      <c r="AJ56" s="3" t="s">
        <v>608</v>
      </c>
      <c r="AK56" s="11">
        <v>22077460</v>
      </c>
      <c r="AL56" s="11">
        <v>0</v>
      </c>
      <c r="AM56" s="11">
        <v>50714</v>
      </c>
      <c r="AN56" s="9">
        <v>126785.1</v>
      </c>
      <c r="AO56" s="11">
        <v>2891956</v>
      </c>
      <c r="AP56" s="11">
        <v>-19857</v>
      </c>
      <c r="AQ56" s="9">
        <v>0</v>
      </c>
      <c r="AR56" s="9">
        <v>570315.5</v>
      </c>
      <c r="AS56" s="11">
        <v>151724</v>
      </c>
      <c r="AT56" s="11">
        <v>0</v>
      </c>
      <c r="AU56" s="11">
        <v>0</v>
      </c>
      <c r="AV56" s="11">
        <v>0</v>
      </c>
      <c r="AW56" s="9">
        <v>0</v>
      </c>
      <c r="AX56" s="9">
        <v>3093385.5088787694</v>
      </c>
      <c r="AY56" s="9">
        <v>247507.83349409787</v>
      </c>
      <c r="AZ56" s="9">
        <v>-52605.58</v>
      </c>
      <c r="BA56" s="11">
        <v>815522</v>
      </c>
      <c r="BB56" s="11">
        <v>230594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-6791</v>
      </c>
      <c r="BI56" s="9">
        <v>18605</v>
      </c>
      <c r="BJ56" s="9">
        <v>0</v>
      </c>
      <c r="BK56" s="9">
        <v>65558.144531178725</v>
      </c>
      <c r="BL56" s="9">
        <v>144618.46045714288</v>
      </c>
      <c r="BM56" s="9">
        <v>758527.54999999993</v>
      </c>
      <c r="BN56" s="9">
        <v>0</v>
      </c>
      <c r="BO56" s="11">
        <f t="shared" si="39"/>
        <v>22408621.899999999</v>
      </c>
      <c r="BP56" s="11">
        <v>0</v>
      </c>
      <c r="BQ56" s="11">
        <v>50714</v>
      </c>
      <c r="BR56" s="11">
        <f t="shared" si="40"/>
        <v>126785.1</v>
      </c>
      <c r="BS56" s="11">
        <v>2891956</v>
      </c>
      <c r="BT56" s="11">
        <v>-19857</v>
      </c>
      <c r="BU56" s="9">
        <v>0</v>
      </c>
      <c r="BV56" s="9">
        <v>570315.5</v>
      </c>
      <c r="BW56" s="11">
        <v>154185</v>
      </c>
      <c r="BX56" s="11">
        <v>0</v>
      </c>
      <c r="BY56" s="11">
        <v>0</v>
      </c>
      <c r="BZ56" s="11">
        <v>0</v>
      </c>
      <c r="CA56" s="9">
        <v>0</v>
      </c>
      <c r="CB56" s="9">
        <v>3139415.1409497</v>
      </c>
      <c r="CC56" s="9">
        <v>247507.83349409787</v>
      </c>
      <c r="CD56" s="9">
        <v>-52605.58</v>
      </c>
      <c r="CE56" s="11">
        <v>815522</v>
      </c>
      <c r="CF56" s="11">
        <v>234037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-6893</v>
      </c>
      <c r="CM56" s="11">
        <v>18605</v>
      </c>
      <c r="CN56" s="9">
        <v>0</v>
      </c>
      <c r="CO56" s="9">
        <v>87977.300823787504</v>
      </c>
      <c r="CP56" s="9">
        <v>144618.46045714288</v>
      </c>
      <c r="CQ56" s="9">
        <v>758527.54999999993</v>
      </c>
      <c r="CR56" s="9">
        <v>0</v>
      </c>
      <c r="CS56" s="11"/>
      <c r="CT56" s="11"/>
      <c r="CU56" s="11"/>
      <c r="CV56" s="11"/>
      <c r="CW56" s="11"/>
      <c r="DD56" s="20"/>
      <c r="DE56" s="20"/>
    </row>
    <row r="57" spans="1:109" ht="16.5" x14ac:dyDescent="0.3">
      <c r="A57" s="12">
        <v>111</v>
      </c>
      <c r="B57" s="12">
        <v>1</v>
      </c>
      <c r="C57" s="13" t="s">
        <v>80</v>
      </c>
      <c r="D57" s="14">
        <v>3</v>
      </c>
      <c r="E57" s="9">
        <v>1673</v>
      </c>
      <c r="F57" s="9">
        <f t="shared" si="23"/>
        <v>8372.2413945326698</v>
      </c>
      <c r="G57" s="9">
        <f t="shared" si="24"/>
        <v>8487.0900467324955</v>
      </c>
      <c r="H57" s="9">
        <f t="shared" si="25"/>
        <v>114.84865219982566</v>
      </c>
      <c r="I57" s="10">
        <f t="shared" si="11"/>
        <v>1.371779034880974E-2</v>
      </c>
      <c r="J57" s="9">
        <f t="shared" si="26"/>
        <v>89.616114763897713</v>
      </c>
      <c r="K57" s="9">
        <f t="shared" si="27"/>
        <v>1.8953974895397465</v>
      </c>
      <c r="L57" s="9">
        <f t="shared" si="28"/>
        <v>0</v>
      </c>
      <c r="M57" s="9">
        <f t="shared" si="29"/>
        <v>1.5236102809324166</v>
      </c>
      <c r="N57" s="9">
        <f t="shared" si="30"/>
        <v>14.841694368270282</v>
      </c>
      <c r="O57" s="9">
        <f t="shared" si="31"/>
        <v>0</v>
      </c>
      <c r="P57" s="9">
        <f t="shared" si="32"/>
        <v>6.9718352971841</v>
      </c>
      <c r="Q57" s="15">
        <f t="shared" si="36"/>
        <v>14006759.85305316</v>
      </c>
      <c r="R57" s="15">
        <f t="shared" si="37"/>
        <v>14198901.648183463</v>
      </c>
      <c r="S57" s="9">
        <f t="shared" si="38"/>
        <v>192141.79513030313</v>
      </c>
      <c r="T57" s="9"/>
      <c r="U57" s="9">
        <f t="shared" si="45"/>
        <v>5943.6040824865513</v>
      </c>
      <c r="V57" s="9">
        <f t="shared" si="45"/>
        <v>116.84757919904364</v>
      </c>
      <c r="W57" s="9">
        <f t="shared" si="45"/>
        <v>592.98924088463832</v>
      </c>
      <c r="X57" s="9">
        <f t="shared" si="45"/>
        <v>519.8305439330544</v>
      </c>
      <c r="Y57" s="9">
        <f t="shared" si="45"/>
        <v>975.41175629687541</v>
      </c>
      <c r="Z57" s="9">
        <f t="shared" si="45"/>
        <v>0</v>
      </c>
      <c r="AA57" s="9">
        <f t="shared" si="45"/>
        <v>223.55819173250794</v>
      </c>
      <c r="AB57" s="9">
        <f t="shared" si="46"/>
        <v>6033.220197250449</v>
      </c>
      <c r="AC57" s="9">
        <f t="shared" si="46"/>
        <v>118.74297668858338</v>
      </c>
      <c r="AD57" s="9">
        <f t="shared" si="46"/>
        <v>592.98924088463832</v>
      </c>
      <c r="AE57" s="9">
        <f t="shared" si="46"/>
        <v>521.35415421398682</v>
      </c>
      <c r="AF57" s="9">
        <f t="shared" si="46"/>
        <v>990.25345066514569</v>
      </c>
      <c r="AG57" s="9">
        <f t="shared" si="46"/>
        <v>0</v>
      </c>
      <c r="AH57" s="9">
        <f t="shared" si="46"/>
        <v>230.53002702969204</v>
      </c>
      <c r="AI57" s="9">
        <f t="shared" si="35"/>
        <v>8487.0900467324955</v>
      </c>
      <c r="AJ57" s="3" t="s">
        <v>608</v>
      </c>
      <c r="AK57" s="11">
        <v>9995184</v>
      </c>
      <c r="AL57" s="11">
        <v>0</v>
      </c>
      <c r="AM57" s="11">
        <v>22960</v>
      </c>
      <c r="AN57" s="9">
        <v>57399.6</v>
      </c>
      <c r="AO57" s="11">
        <v>995945</v>
      </c>
      <c r="AP57" s="11">
        <v>-3874</v>
      </c>
      <c r="AQ57" s="9">
        <v>0</v>
      </c>
      <c r="AR57" s="9">
        <v>280005.5</v>
      </c>
      <c r="AS57" s="11">
        <v>195486</v>
      </c>
      <c r="AT57" s="11">
        <v>0</v>
      </c>
      <c r="AU57" s="11">
        <v>0</v>
      </c>
      <c r="AV57" s="11">
        <v>0</v>
      </c>
      <c r="AW57" s="9">
        <v>0</v>
      </c>
      <c r="AX57" s="9">
        <v>1631863.8682846725</v>
      </c>
      <c r="AY57" s="9">
        <v>109732.2598191422</v>
      </c>
      <c r="AZ57" s="9">
        <v>-51534.37</v>
      </c>
      <c r="BA57" s="11">
        <v>381860</v>
      </c>
      <c r="BB57" s="11">
        <v>170718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9">
        <v>14133</v>
      </c>
      <c r="BJ57" s="9">
        <v>0</v>
      </c>
      <c r="BK57" s="9">
        <v>34107.544035057828</v>
      </c>
      <c r="BL57" s="9">
        <v>96996.02091428572</v>
      </c>
      <c r="BM57" s="9">
        <v>75777.429999999993</v>
      </c>
      <c r="BN57" s="9">
        <v>0</v>
      </c>
      <c r="BO57" s="11">
        <f t="shared" si="39"/>
        <v>10145111.76</v>
      </c>
      <c r="BP57" s="11">
        <v>0</v>
      </c>
      <c r="BQ57" s="11">
        <v>22960</v>
      </c>
      <c r="BR57" s="11">
        <f t="shared" si="40"/>
        <v>57399.6</v>
      </c>
      <c r="BS57" s="11">
        <v>995945</v>
      </c>
      <c r="BT57" s="11">
        <v>-3874</v>
      </c>
      <c r="BU57" s="9">
        <v>0</v>
      </c>
      <c r="BV57" s="9">
        <v>280005.5</v>
      </c>
      <c r="BW57" s="11">
        <v>198657</v>
      </c>
      <c r="BX57" s="11">
        <v>0</v>
      </c>
      <c r="BY57" s="11">
        <v>0</v>
      </c>
      <c r="BZ57" s="11">
        <v>0</v>
      </c>
      <c r="CA57" s="9">
        <v>0</v>
      </c>
      <c r="CB57" s="9">
        <v>1656694.0229627888</v>
      </c>
      <c r="CC57" s="9">
        <v>109732.2598191422</v>
      </c>
      <c r="CD57" s="9">
        <v>-51534.37</v>
      </c>
      <c r="CE57" s="11">
        <v>381860</v>
      </c>
      <c r="CF57" s="11">
        <v>173267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14133</v>
      </c>
      <c r="CN57" s="9">
        <v>0</v>
      </c>
      <c r="CO57" s="9">
        <v>45771.424487246841</v>
      </c>
      <c r="CP57" s="9">
        <v>96996.02091428572</v>
      </c>
      <c r="CQ57" s="9">
        <v>75777.429999999993</v>
      </c>
      <c r="CR57" s="9">
        <v>0</v>
      </c>
      <c r="CS57" s="11"/>
      <c r="CT57" s="11"/>
      <c r="CU57" s="11"/>
      <c r="CV57" s="11"/>
      <c r="CW57" s="11"/>
      <c r="DD57" s="20"/>
      <c r="DE57" s="20"/>
    </row>
    <row r="58" spans="1:109" ht="16.5" x14ac:dyDescent="0.3">
      <c r="A58" s="12">
        <v>112</v>
      </c>
      <c r="B58" s="12">
        <v>1</v>
      </c>
      <c r="C58" s="13" t="s">
        <v>81</v>
      </c>
      <c r="D58" s="14">
        <v>3</v>
      </c>
      <c r="E58" s="9">
        <v>8992</v>
      </c>
      <c r="F58" s="9">
        <f t="shared" si="23"/>
        <v>9283.6966420541576</v>
      </c>
      <c r="G58" s="9">
        <f t="shared" si="24"/>
        <v>9396.4140946141397</v>
      </c>
      <c r="H58" s="9">
        <f t="shared" si="25"/>
        <v>112.71745255998212</v>
      </c>
      <c r="I58" s="10">
        <f t="shared" si="11"/>
        <v>1.2141440732712448E-2</v>
      </c>
      <c r="J58" s="9">
        <f t="shared" si="26"/>
        <v>90.422839190390732</v>
      </c>
      <c r="K58" s="9">
        <f t="shared" si="27"/>
        <v>1.7660142348754562</v>
      </c>
      <c r="L58" s="9">
        <f t="shared" si="28"/>
        <v>0</v>
      </c>
      <c r="M58" s="9">
        <f t="shared" si="29"/>
        <v>0.34119217081848774</v>
      </c>
      <c r="N58" s="9">
        <f t="shared" si="30"/>
        <v>13.744187337495191</v>
      </c>
      <c r="O58" s="9">
        <f t="shared" si="31"/>
        <v>0</v>
      </c>
      <c r="P58" s="9">
        <f t="shared" si="32"/>
        <v>6.4432196264047548</v>
      </c>
      <c r="Q58" s="15">
        <f t="shared" si="36"/>
        <v>83479000.205350965</v>
      </c>
      <c r="R58" s="15">
        <f t="shared" si="37"/>
        <v>84492555.538770348</v>
      </c>
      <c r="S58" s="9">
        <f t="shared" si="38"/>
        <v>1013555.3334193826</v>
      </c>
      <c r="T58" s="9"/>
      <c r="U58" s="9">
        <f t="shared" si="45"/>
        <v>6009.3244217081856</v>
      </c>
      <c r="V58" s="9">
        <f t="shared" si="45"/>
        <v>108.88167259786476</v>
      </c>
      <c r="W58" s="9">
        <f t="shared" si="45"/>
        <v>1369.0223532028469</v>
      </c>
      <c r="X58" s="9">
        <f t="shared" si="45"/>
        <v>481.16275578291817</v>
      </c>
      <c r="Y58" s="9">
        <f t="shared" si="45"/>
        <v>893.94513870999629</v>
      </c>
      <c r="Z58" s="9">
        <f t="shared" si="45"/>
        <v>0</v>
      </c>
      <c r="AA58" s="9">
        <f t="shared" si="45"/>
        <v>421.36030005234483</v>
      </c>
      <c r="AB58" s="9">
        <f t="shared" si="46"/>
        <v>6099.7472608985763</v>
      </c>
      <c r="AC58" s="9">
        <f t="shared" si="46"/>
        <v>110.64768683274022</v>
      </c>
      <c r="AD58" s="9">
        <f t="shared" si="46"/>
        <v>1369.0223532028469</v>
      </c>
      <c r="AE58" s="9">
        <f t="shared" si="46"/>
        <v>481.50394795373666</v>
      </c>
      <c r="AF58" s="9">
        <f t="shared" si="46"/>
        <v>907.68932604749148</v>
      </c>
      <c r="AG58" s="9">
        <f t="shared" si="46"/>
        <v>0</v>
      </c>
      <c r="AH58" s="9">
        <f t="shared" si="46"/>
        <v>427.80351967874958</v>
      </c>
      <c r="AI58" s="9">
        <f t="shared" si="35"/>
        <v>9396.4140946141397</v>
      </c>
      <c r="AJ58" s="3" t="s">
        <v>608</v>
      </c>
      <c r="AK58" s="11">
        <v>54205478</v>
      </c>
      <c r="AL58" s="11">
        <v>0</v>
      </c>
      <c r="AM58" s="11">
        <v>124515</v>
      </c>
      <c r="AN58" s="9">
        <v>311287.5</v>
      </c>
      <c r="AO58" s="11">
        <v>12310249</v>
      </c>
      <c r="AP58" s="11">
        <v>0</v>
      </c>
      <c r="AQ58" s="9">
        <v>0</v>
      </c>
      <c r="AR58" s="9">
        <v>1037739.5</v>
      </c>
      <c r="AS58" s="11">
        <v>979064</v>
      </c>
      <c r="AT58" s="11">
        <v>0</v>
      </c>
      <c r="AU58" s="11">
        <v>630107</v>
      </c>
      <c r="AV58" s="11">
        <v>0</v>
      </c>
      <c r="AW58" s="9">
        <v>0</v>
      </c>
      <c r="AX58" s="9">
        <v>8038354.687280287</v>
      </c>
      <c r="AY58" s="9">
        <v>577111.88941841107</v>
      </c>
      <c r="AZ58" s="9">
        <v>-169632.8</v>
      </c>
      <c r="BA58" s="11">
        <v>2005001</v>
      </c>
      <c r="BB58" s="11">
        <v>141236</v>
      </c>
      <c r="BC58" s="11">
        <v>0</v>
      </c>
      <c r="BD58" s="11">
        <v>40779</v>
      </c>
      <c r="BE58" s="11">
        <v>0</v>
      </c>
      <c r="BF58" s="11">
        <v>0</v>
      </c>
      <c r="BG58" s="11">
        <v>64178</v>
      </c>
      <c r="BH58" s="11">
        <v>0</v>
      </c>
      <c r="BI58" s="9">
        <v>283060</v>
      </c>
      <c r="BJ58" s="9">
        <v>0</v>
      </c>
      <c r="BK58" s="9">
        <v>169420.75865227325</v>
      </c>
      <c r="BL58" s="9">
        <v>1138830</v>
      </c>
      <c r="BM58" s="9">
        <v>1592221.67</v>
      </c>
      <c r="BN58" s="9">
        <v>0</v>
      </c>
      <c r="BO58" s="11">
        <f t="shared" si="39"/>
        <v>55018560.169999994</v>
      </c>
      <c r="BP58" s="11">
        <v>0</v>
      </c>
      <c r="BQ58" s="11">
        <v>124515</v>
      </c>
      <c r="BR58" s="11">
        <f t="shared" si="40"/>
        <v>311287.5</v>
      </c>
      <c r="BS58" s="11">
        <v>12310249</v>
      </c>
      <c r="BT58" s="11">
        <v>0</v>
      </c>
      <c r="BU58" s="9">
        <v>0</v>
      </c>
      <c r="BV58" s="9">
        <v>1037739.5</v>
      </c>
      <c r="BW58" s="11">
        <v>994944</v>
      </c>
      <c r="BX58" s="11">
        <v>0</v>
      </c>
      <c r="BY58" s="11">
        <v>630107</v>
      </c>
      <c r="BZ58" s="11">
        <v>0</v>
      </c>
      <c r="CA58" s="9">
        <v>0</v>
      </c>
      <c r="CB58" s="9">
        <v>8161942.419819043</v>
      </c>
      <c r="CC58" s="9">
        <v>577111.88941841107</v>
      </c>
      <c r="CD58" s="9">
        <v>-169632.8</v>
      </c>
      <c r="CE58" s="11">
        <v>2005001</v>
      </c>
      <c r="CF58" s="11">
        <v>143345</v>
      </c>
      <c r="CG58" s="11">
        <v>0</v>
      </c>
      <c r="CH58" s="11">
        <v>40779</v>
      </c>
      <c r="CI58" s="11">
        <v>0</v>
      </c>
      <c r="CJ58" s="11">
        <v>0</v>
      </c>
      <c r="CK58" s="11">
        <v>65137</v>
      </c>
      <c r="CL58" s="11">
        <v>0</v>
      </c>
      <c r="CM58" s="11">
        <v>283060</v>
      </c>
      <c r="CN58" s="9">
        <v>0</v>
      </c>
      <c r="CO58" s="9">
        <v>227358.18953290544</v>
      </c>
      <c r="CP58" s="9">
        <v>1138830</v>
      </c>
      <c r="CQ58" s="9">
        <v>1592221.67</v>
      </c>
      <c r="CR58" s="9">
        <v>0</v>
      </c>
      <c r="CS58" s="11"/>
      <c r="CT58" s="11"/>
      <c r="CU58" s="11"/>
      <c r="CV58" s="11"/>
      <c r="CW58" s="11"/>
      <c r="DD58" s="20"/>
      <c r="DE58" s="20"/>
    </row>
    <row r="59" spans="1:109" ht="16.5" x14ac:dyDescent="0.3">
      <c r="A59" s="12">
        <v>113</v>
      </c>
      <c r="B59" s="12">
        <v>1</v>
      </c>
      <c r="C59" s="13" t="s">
        <v>82</v>
      </c>
      <c r="D59" s="14">
        <v>6</v>
      </c>
      <c r="E59" s="9">
        <v>768</v>
      </c>
      <c r="F59" s="9">
        <f t="shared" si="23"/>
        <v>9124.0357540714103</v>
      </c>
      <c r="G59" s="9">
        <f t="shared" si="24"/>
        <v>9257.3510472590151</v>
      </c>
      <c r="H59" s="9">
        <f t="shared" si="25"/>
        <v>133.31529318760477</v>
      </c>
      <c r="I59" s="10">
        <f t="shared" si="11"/>
        <v>1.4611439146116411E-2</v>
      </c>
      <c r="J59" s="9">
        <f t="shared" si="26"/>
        <v>90.825156249999964</v>
      </c>
      <c r="K59" s="9">
        <f t="shared" si="27"/>
        <v>12.368489583333258</v>
      </c>
      <c r="L59" s="9">
        <f t="shared" si="28"/>
        <v>0</v>
      </c>
      <c r="M59" s="9">
        <f t="shared" si="29"/>
        <v>7.1265920042712878</v>
      </c>
      <c r="N59" s="9">
        <f t="shared" si="30"/>
        <v>13.641835256812442</v>
      </c>
      <c r="O59" s="9">
        <f t="shared" si="31"/>
        <v>0</v>
      </c>
      <c r="P59" s="9">
        <f t="shared" si="32"/>
        <v>9.3532200931891794</v>
      </c>
      <c r="Q59" s="15">
        <f t="shared" si="36"/>
        <v>7007259.4591268431</v>
      </c>
      <c r="R59" s="15">
        <f t="shared" si="37"/>
        <v>7109645.6042949241</v>
      </c>
      <c r="S59" s="9">
        <f t="shared" si="38"/>
        <v>102386.14516808093</v>
      </c>
      <c r="T59" s="9"/>
      <c r="U59" s="9">
        <f t="shared" si="45"/>
        <v>5991.8598567708332</v>
      </c>
      <c r="V59" s="9">
        <f t="shared" si="45"/>
        <v>762.55208333333337</v>
      </c>
      <c r="W59" s="9">
        <f t="shared" si="45"/>
        <v>0</v>
      </c>
      <c r="X59" s="9">
        <f t="shared" si="45"/>
        <v>983.70743320745612</v>
      </c>
      <c r="Y59" s="9">
        <f t="shared" si="45"/>
        <v>956.55807833517076</v>
      </c>
      <c r="Z59" s="9">
        <f t="shared" si="45"/>
        <v>0</v>
      </c>
      <c r="AA59" s="9">
        <f t="shared" si="45"/>
        <v>429.35830242461572</v>
      </c>
      <c r="AB59" s="9">
        <f t="shared" si="46"/>
        <v>6082.6850130208331</v>
      </c>
      <c r="AC59" s="9">
        <f t="shared" si="46"/>
        <v>774.92057291666663</v>
      </c>
      <c r="AD59" s="9">
        <f t="shared" si="46"/>
        <v>0</v>
      </c>
      <c r="AE59" s="9">
        <f t="shared" si="46"/>
        <v>990.83402521172741</v>
      </c>
      <c r="AF59" s="9">
        <f t="shared" si="46"/>
        <v>970.1999135919832</v>
      </c>
      <c r="AG59" s="9">
        <f t="shared" si="46"/>
        <v>0</v>
      </c>
      <c r="AH59" s="9">
        <f t="shared" si="46"/>
        <v>438.71152251780489</v>
      </c>
      <c r="AI59" s="9">
        <f t="shared" si="35"/>
        <v>9257.3510472590151</v>
      </c>
      <c r="AJ59" s="3" t="s">
        <v>608</v>
      </c>
      <c r="AK59" s="11">
        <v>4650248</v>
      </c>
      <c r="AL59" s="11">
        <v>0</v>
      </c>
      <c r="AM59" s="11">
        <v>10682</v>
      </c>
      <c r="AN59" s="9">
        <v>26705.7</v>
      </c>
      <c r="AO59" s="11">
        <v>0</v>
      </c>
      <c r="AP59" s="11">
        <v>0</v>
      </c>
      <c r="AQ59" s="9">
        <v>0</v>
      </c>
      <c r="AR59" s="9">
        <v>146003.30870332627</v>
      </c>
      <c r="AS59" s="11">
        <v>585640</v>
      </c>
      <c r="AT59" s="11">
        <v>0</v>
      </c>
      <c r="AU59" s="11">
        <v>5981</v>
      </c>
      <c r="AV59" s="11">
        <v>0</v>
      </c>
      <c r="AW59" s="9">
        <v>0</v>
      </c>
      <c r="AX59" s="9">
        <v>734636.60416141117</v>
      </c>
      <c r="AY59" s="9">
        <v>49932.193979630429</v>
      </c>
      <c r="AZ59" s="9">
        <v>-48499.63</v>
      </c>
      <c r="BA59" s="11">
        <v>185307</v>
      </c>
      <c r="BB59" s="11">
        <v>224476</v>
      </c>
      <c r="BC59" s="11">
        <v>0</v>
      </c>
      <c r="BD59" s="11">
        <v>28058</v>
      </c>
      <c r="BE59" s="11">
        <v>89903</v>
      </c>
      <c r="BF59" s="11">
        <v>51074</v>
      </c>
      <c r="BG59" s="11">
        <v>0</v>
      </c>
      <c r="BH59" s="11">
        <v>0</v>
      </c>
      <c r="BI59" s="9">
        <v>14003</v>
      </c>
      <c r="BJ59" s="9">
        <v>0</v>
      </c>
      <c r="BK59" s="9">
        <v>21005.342282474441</v>
      </c>
      <c r="BL59" s="9">
        <v>52936.2</v>
      </c>
      <c r="BM59" s="9">
        <v>173340.76</v>
      </c>
      <c r="BN59" s="9">
        <v>5826.98</v>
      </c>
      <c r="BO59" s="11">
        <f t="shared" si="39"/>
        <v>4720001.72</v>
      </c>
      <c r="BP59" s="11">
        <v>0</v>
      </c>
      <c r="BQ59" s="11">
        <v>10682</v>
      </c>
      <c r="BR59" s="11">
        <f t="shared" si="40"/>
        <v>26705.7</v>
      </c>
      <c r="BS59" s="11">
        <v>0</v>
      </c>
      <c r="BT59" s="11">
        <v>0</v>
      </c>
      <c r="BU59" s="9">
        <v>0</v>
      </c>
      <c r="BV59" s="9">
        <v>146019.53136260665</v>
      </c>
      <c r="BW59" s="11">
        <v>595139</v>
      </c>
      <c r="BX59" s="11">
        <v>0</v>
      </c>
      <c r="BY59" s="11">
        <v>5981</v>
      </c>
      <c r="BZ59" s="11">
        <v>0</v>
      </c>
      <c r="CA59" s="9">
        <v>0</v>
      </c>
      <c r="CB59" s="9">
        <v>745113.5336386431</v>
      </c>
      <c r="CC59" s="9">
        <v>49932.193979630429</v>
      </c>
      <c r="CD59" s="9">
        <v>-48499.63</v>
      </c>
      <c r="CE59" s="11">
        <v>185307</v>
      </c>
      <c r="CF59" s="11">
        <v>227828</v>
      </c>
      <c r="CG59" s="11">
        <v>0</v>
      </c>
      <c r="CH59" s="11">
        <v>28058</v>
      </c>
      <c r="CI59" s="11">
        <v>91246</v>
      </c>
      <c r="CJ59" s="11">
        <v>51836</v>
      </c>
      <c r="CK59" s="11">
        <v>0</v>
      </c>
      <c r="CL59" s="11">
        <v>0</v>
      </c>
      <c r="CM59" s="11">
        <v>14003</v>
      </c>
      <c r="CN59" s="9">
        <v>0</v>
      </c>
      <c r="CO59" s="9">
        <v>28188.615314043731</v>
      </c>
      <c r="CP59" s="9">
        <v>52936.2</v>
      </c>
      <c r="CQ59" s="9">
        <v>173340.76</v>
      </c>
      <c r="CR59" s="9">
        <v>5826.98</v>
      </c>
      <c r="CS59" s="11"/>
      <c r="CT59" s="11"/>
      <c r="CU59" s="11"/>
      <c r="CV59" s="11"/>
      <c r="CW59" s="11"/>
      <c r="DD59" s="20"/>
      <c r="DE59" s="20"/>
    </row>
    <row r="60" spans="1:109" ht="16.5" x14ac:dyDescent="0.3">
      <c r="A60" s="12">
        <v>115</v>
      </c>
      <c r="B60" s="12">
        <v>1</v>
      </c>
      <c r="C60" s="13" t="s">
        <v>83</v>
      </c>
      <c r="D60" s="14">
        <v>5</v>
      </c>
      <c r="E60" s="9">
        <v>1105</v>
      </c>
      <c r="F60" s="9">
        <f t="shared" si="23"/>
        <v>11443.502729755046</v>
      </c>
      <c r="G60" s="9">
        <f t="shared" si="24"/>
        <v>11592.899711865548</v>
      </c>
      <c r="H60" s="9">
        <f t="shared" si="25"/>
        <v>149.39698211050199</v>
      </c>
      <c r="I60" s="10">
        <f t="shared" si="11"/>
        <v>1.3055179488186299E-2</v>
      </c>
      <c r="J60" s="9">
        <f t="shared" si="26"/>
        <v>88.767339366514534</v>
      </c>
      <c r="K60" s="9">
        <f t="shared" si="27"/>
        <v>38.442533936651671</v>
      </c>
      <c r="L60" s="9">
        <f t="shared" si="28"/>
        <v>0</v>
      </c>
      <c r="M60" s="9">
        <f t="shared" si="29"/>
        <v>5.8229714443382363</v>
      </c>
      <c r="N60" s="9">
        <f t="shared" si="30"/>
        <v>16.364137362995962</v>
      </c>
      <c r="O60" s="9">
        <f t="shared" si="31"/>
        <v>0</v>
      </c>
      <c r="P60" s="9">
        <f t="shared" si="32"/>
        <v>0</v>
      </c>
      <c r="Q60" s="15">
        <f t="shared" si="36"/>
        <v>12645070.516379325</v>
      </c>
      <c r="R60" s="15">
        <f t="shared" si="37"/>
        <v>12810154.18161143</v>
      </c>
      <c r="S60" s="9">
        <f t="shared" si="38"/>
        <v>165083.66523210518</v>
      </c>
      <c r="T60" s="9"/>
      <c r="U60" s="9">
        <f t="shared" si="45"/>
        <v>5876.4815113122177</v>
      </c>
      <c r="V60" s="9">
        <f t="shared" si="45"/>
        <v>2370.1185520361992</v>
      </c>
      <c r="W60" s="9">
        <f t="shared" si="45"/>
        <v>18.405429864253392</v>
      </c>
      <c r="X60" s="9">
        <f t="shared" si="45"/>
        <v>1153.531520364297</v>
      </c>
      <c r="Y60" s="9">
        <f t="shared" si="45"/>
        <v>1905.0532187958586</v>
      </c>
      <c r="Z60" s="9">
        <f t="shared" si="45"/>
        <v>0</v>
      </c>
      <c r="AA60" s="9">
        <f t="shared" si="45"/>
        <v>119.91249738222139</v>
      </c>
      <c r="AB60" s="9">
        <f t="shared" si="46"/>
        <v>5965.2488506787322</v>
      </c>
      <c r="AC60" s="9">
        <f t="shared" si="46"/>
        <v>2408.5610859728508</v>
      </c>
      <c r="AD60" s="9">
        <f t="shared" si="46"/>
        <v>18.405429864253392</v>
      </c>
      <c r="AE60" s="9">
        <f t="shared" si="46"/>
        <v>1159.3544918086352</v>
      </c>
      <c r="AF60" s="9">
        <f t="shared" si="46"/>
        <v>1921.4173561588545</v>
      </c>
      <c r="AG60" s="9">
        <f t="shared" si="46"/>
        <v>0</v>
      </c>
      <c r="AH60" s="9">
        <f t="shared" si="46"/>
        <v>119.91249738222139</v>
      </c>
      <c r="AI60" s="9">
        <f t="shared" si="35"/>
        <v>11592.899711865548</v>
      </c>
      <c r="AJ60" s="3" t="s">
        <v>608</v>
      </c>
      <c r="AK60" s="11">
        <v>6539194</v>
      </c>
      <c r="AL60" s="11">
        <v>0</v>
      </c>
      <c r="AM60" s="11">
        <v>15021</v>
      </c>
      <c r="AN60" s="9">
        <v>0</v>
      </c>
      <c r="AO60" s="11">
        <v>0</v>
      </c>
      <c r="AP60" s="11">
        <v>20338</v>
      </c>
      <c r="AQ60" s="9">
        <v>0</v>
      </c>
      <c r="AR60" s="9">
        <v>162501.33000254832</v>
      </c>
      <c r="AS60" s="11">
        <v>2618981</v>
      </c>
      <c r="AT60" s="11">
        <v>0</v>
      </c>
      <c r="AU60" s="11">
        <v>0</v>
      </c>
      <c r="AV60" s="11">
        <v>0</v>
      </c>
      <c r="AW60" s="9">
        <v>0</v>
      </c>
      <c r="AX60" s="9">
        <v>2105083.8067694237</v>
      </c>
      <c r="AY60" s="9">
        <v>65328.773835926047</v>
      </c>
      <c r="AZ60" s="9">
        <v>-45681.93</v>
      </c>
      <c r="BA60" s="11">
        <v>248733</v>
      </c>
      <c r="BB60" s="11">
        <v>312670</v>
      </c>
      <c r="BC60" s="11">
        <v>0</v>
      </c>
      <c r="BD60" s="11">
        <v>418476</v>
      </c>
      <c r="BE60" s="11">
        <v>117251</v>
      </c>
      <c r="BF60" s="11">
        <v>0</v>
      </c>
      <c r="BG60" s="11">
        <v>0</v>
      </c>
      <c r="BH60" s="11">
        <v>0</v>
      </c>
      <c r="BI60" s="9">
        <v>0</v>
      </c>
      <c r="BJ60" s="9">
        <v>0</v>
      </c>
      <c r="BK60" s="9">
        <v>0</v>
      </c>
      <c r="BL60" s="9">
        <v>57766.93577142858</v>
      </c>
      <c r="BM60" s="9">
        <v>9407.6</v>
      </c>
      <c r="BN60" s="9">
        <v>0</v>
      </c>
      <c r="BO60" s="11">
        <f t="shared" si="39"/>
        <v>6637281.9099999992</v>
      </c>
      <c r="BP60" s="11">
        <v>0</v>
      </c>
      <c r="BQ60" s="11">
        <v>15021</v>
      </c>
      <c r="BR60" s="11">
        <f t="shared" si="40"/>
        <v>0</v>
      </c>
      <c r="BS60" s="11">
        <v>0</v>
      </c>
      <c r="BT60" s="11">
        <v>20338</v>
      </c>
      <c r="BU60" s="9">
        <v>0</v>
      </c>
      <c r="BV60" s="9">
        <v>162516.713448542</v>
      </c>
      <c r="BW60" s="11">
        <v>2661460</v>
      </c>
      <c r="BX60" s="11">
        <v>0</v>
      </c>
      <c r="BY60" s="11">
        <v>0</v>
      </c>
      <c r="BZ60" s="11">
        <v>0</v>
      </c>
      <c r="CA60" s="9">
        <v>0</v>
      </c>
      <c r="CB60" s="9">
        <v>2123166.1785555342</v>
      </c>
      <c r="CC60" s="9">
        <v>65328.773835926047</v>
      </c>
      <c r="CD60" s="9">
        <v>-45681.93</v>
      </c>
      <c r="CE60" s="11">
        <v>248733</v>
      </c>
      <c r="CF60" s="11">
        <v>317338</v>
      </c>
      <c r="CG60" s="11">
        <v>0</v>
      </c>
      <c r="CH60" s="11">
        <v>418476</v>
      </c>
      <c r="CI60" s="11">
        <v>119002</v>
      </c>
      <c r="CJ60" s="11">
        <v>0</v>
      </c>
      <c r="CK60" s="11">
        <v>0</v>
      </c>
      <c r="CL60" s="11">
        <v>0</v>
      </c>
      <c r="CM60" s="11">
        <v>0</v>
      </c>
      <c r="CN60" s="9">
        <v>0</v>
      </c>
      <c r="CO60" s="9">
        <v>0</v>
      </c>
      <c r="CP60" s="9">
        <v>57766.93577142858</v>
      </c>
      <c r="CQ60" s="9">
        <v>9407.6</v>
      </c>
      <c r="CR60" s="9">
        <v>0</v>
      </c>
      <c r="CS60" s="11"/>
      <c r="CT60" s="11"/>
      <c r="CU60" s="11"/>
      <c r="CV60" s="11"/>
      <c r="CW60" s="11"/>
      <c r="DD60" s="20"/>
      <c r="DE60" s="20"/>
    </row>
    <row r="61" spans="1:109" ht="16.5" x14ac:dyDescent="0.3">
      <c r="A61" s="12">
        <v>116</v>
      </c>
      <c r="B61" s="12">
        <v>1</v>
      </c>
      <c r="C61" s="13" t="s">
        <v>84</v>
      </c>
      <c r="D61" s="14">
        <v>6</v>
      </c>
      <c r="E61" s="9">
        <v>878</v>
      </c>
      <c r="F61" s="9">
        <f t="shared" si="23"/>
        <v>8707.6822749311159</v>
      </c>
      <c r="G61" s="9">
        <f t="shared" si="24"/>
        <v>8833.0314933663158</v>
      </c>
      <c r="H61" s="9">
        <f t="shared" si="25"/>
        <v>125.34921843519987</v>
      </c>
      <c r="I61" s="10">
        <f t="shared" si="11"/>
        <v>1.4395244851327729E-2</v>
      </c>
      <c r="J61" s="9">
        <f t="shared" si="26"/>
        <v>89.524954441912996</v>
      </c>
      <c r="K61" s="9">
        <f t="shared" si="27"/>
        <v>11.941913439635528</v>
      </c>
      <c r="L61" s="9">
        <f t="shared" si="28"/>
        <v>0</v>
      </c>
      <c r="M61" s="9">
        <f t="shared" si="29"/>
        <v>2.8405825910132307</v>
      </c>
      <c r="N61" s="9">
        <f t="shared" si="30"/>
        <v>15.180915223499369</v>
      </c>
      <c r="O61" s="9">
        <f t="shared" si="31"/>
        <v>0</v>
      </c>
      <c r="P61" s="9">
        <f t="shared" si="32"/>
        <v>5.8608527391380676</v>
      </c>
      <c r="Q61" s="15">
        <f t="shared" si="36"/>
        <v>7645345.0373895196</v>
      </c>
      <c r="R61" s="15">
        <f t="shared" si="37"/>
        <v>7755401.6511756228</v>
      </c>
      <c r="S61" s="9">
        <f t="shared" si="38"/>
        <v>110056.6137861032</v>
      </c>
      <c r="T61" s="9"/>
      <c r="U61" s="9">
        <f t="shared" si="45"/>
        <v>5939.8085193621864</v>
      </c>
      <c r="V61" s="9">
        <f t="shared" si="45"/>
        <v>736.30296127562644</v>
      </c>
      <c r="W61" s="9">
        <f t="shared" si="45"/>
        <v>0</v>
      </c>
      <c r="X61" s="9">
        <f t="shared" si="45"/>
        <v>659.04195501432548</v>
      </c>
      <c r="Y61" s="9">
        <f t="shared" si="45"/>
        <v>1024.5555916216308</v>
      </c>
      <c r="Z61" s="9">
        <f t="shared" si="45"/>
        <v>0</v>
      </c>
      <c r="AA61" s="9">
        <f t="shared" si="45"/>
        <v>347.97324765734629</v>
      </c>
      <c r="AB61" s="9">
        <f t="shared" si="46"/>
        <v>6029.3334738040994</v>
      </c>
      <c r="AC61" s="9">
        <f t="shared" si="46"/>
        <v>748.24487471526197</v>
      </c>
      <c r="AD61" s="9">
        <f t="shared" si="46"/>
        <v>0</v>
      </c>
      <c r="AE61" s="9">
        <f t="shared" si="46"/>
        <v>661.88253760533871</v>
      </c>
      <c r="AF61" s="9">
        <f t="shared" si="46"/>
        <v>1039.7365068451302</v>
      </c>
      <c r="AG61" s="9">
        <f t="shared" si="46"/>
        <v>0</v>
      </c>
      <c r="AH61" s="9">
        <f t="shared" si="46"/>
        <v>353.83410039648436</v>
      </c>
      <c r="AI61" s="9">
        <f t="shared" si="35"/>
        <v>8833.0314933663158</v>
      </c>
      <c r="AJ61" s="3" t="s">
        <v>608</v>
      </c>
      <c r="AK61" s="11">
        <v>5240194</v>
      </c>
      <c r="AL61" s="11">
        <v>0</v>
      </c>
      <c r="AM61" s="11">
        <v>12037</v>
      </c>
      <c r="AN61" s="9">
        <v>30093.3</v>
      </c>
      <c r="AO61" s="11">
        <v>0</v>
      </c>
      <c r="AP61" s="11">
        <v>0</v>
      </c>
      <c r="AQ61" s="9">
        <v>0</v>
      </c>
      <c r="AR61" s="9">
        <v>151564.83650257776</v>
      </c>
      <c r="AS61" s="11">
        <v>646474</v>
      </c>
      <c r="AT61" s="11">
        <v>0</v>
      </c>
      <c r="AU61" s="11">
        <v>0</v>
      </c>
      <c r="AV61" s="11">
        <v>0</v>
      </c>
      <c r="AW61" s="9">
        <v>0</v>
      </c>
      <c r="AX61" s="9">
        <v>899559.80944379186</v>
      </c>
      <c r="AY61" s="9">
        <v>55180.314652667599</v>
      </c>
      <c r="AZ61" s="9">
        <v>-25042.12</v>
      </c>
      <c r="BA61" s="11">
        <v>201091</v>
      </c>
      <c r="BB61" s="11">
        <v>148852</v>
      </c>
      <c r="BC61" s="11">
        <v>0</v>
      </c>
      <c r="BD61" s="11">
        <v>47988</v>
      </c>
      <c r="BE61" s="11">
        <v>17106</v>
      </c>
      <c r="BF61" s="11">
        <v>0</v>
      </c>
      <c r="BG61" s="11">
        <v>0</v>
      </c>
      <c r="BH61" s="11">
        <v>0</v>
      </c>
      <c r="BI61" s="9">
        <v>0</v>
      </c>
      <c r="BJ61" s="9">
        <v>0</v>
      </c>
      <c r="BK61" s="9">
        <v>15047.44324762525</v>
      </c>
      <c r="BL61" s="9">
        <v>50021.473542857144</v>
      </c>
      <c r="BM61" s="9">
        <v>153112.54</v>
      </c>
      <c r="BN61" s="9">
        <v>2065.44</v>
      </c>
      <c r="BO61" s="11">
        <f t="shared" si="39"/>
        <v>5318796.9099999992</v>
      </c>
      <c r="BP61" s="11">
        <v>0</v>
      </c>
      <c r="BQ61" s="11">
        <v>12037</v>
      </c>
      <c r="BR61" s="11">
        <f t="shared" si="40"/>
        <v>30093.3</v>
      </c>
      <c r="BS61" s="11">
        <v>0</v>
      </c>
      <c r="BT61" s="11">
        <v>0</v>
      </c>
      <c r="BU61" s="9">
        <v>0</v>
      </c>
      <c r="BV61" s="9">
        <v>151580.86801748737</v>
      </c>
      <c r="BW61" s="11">
        <v>656959</v>
      </c>
      <c r="BX61" s="11">
        <v>0</v>
      </c>
      <c r="BY61" s="11">
        <v>0</v>
      </c>
      <c r="BZ61" s="11">
        <v>0</v>
      </c>
      <c r="CA61" s="9">
        <v>0</v>
      </c>
      <c r="CB61" s="9">
        <v>912888.65301002422</v>
      </c>
      <c r="CC61" s="9">
        <v>55180.314652667599</v>
      </c>
      <c r="CD61" s="9">
        <v>-25042.12</v>
      </c>
      <c r="CE61" s="11">
        <v>201091</v>
      </c>
      <c r="CF61" s="11">
        <v>151075</v>
      </c>
      <c r="CG61" s="11">
        <v>0</v>
      </c>
      <c r="CH61" s="11">
        <v>47988</v>
      </c>
      <c r="CI61" s="11">
        <v>17361</v>
      </c>
      <c r="CJ61" s="11">
        <v>0</v>
      </c>
      <c r="CK61" s="11">
        <v>0</v>
      </c>
      <c r="CL61" s="11">
        <v>0</v>
      </c>
      <c r="CM61" s="11">
        <v>0</v>
      </c>
      <c r="CN61" s="9">
        <v>0</v>
      </c>
      <c r="CO61" s="9">
        <v>20193.27195258853</v>
      </c>
      <c r="CP61" s="9">
        <v>50021.473542857144</v>
      </c>
      <c r="CQ61" s="9">
        <v>153112.54</v>
      </c>
      <c r="CR61" s="9">
        <v>2065.44</v>
      </c>
      <c r="CS61" s="11"/>
      <c r="CT61" s="11"/>
      <c r="CU61" s="11"/>
      <c r="CV61" s="11"/>
      <c r="CW61" s="11"/>
      <c r="DD61" s="20"/>
      <c r="DE61" s="20"/>
    </row>
    <row r="62" spans="1:109" ht="16.5" x14ac:dyDescent="0.3">
      <c r="A62" s="12">
        <v>118</v>
      </c>
      <c r="B62" s="12">
        <v>1</v>
      </c>
      <c r="C62" s="13" t="s">
        <v>85</v>
      </c>
      <c r="D62" s="14">
        <v>6</v>
      </c>
      <c r="E62" s="9">
        <v>344</v>
      </c>
      <c r="F62" s="9">
        <f t="shared" si="23"/>
        <v>13552.376855339675</v>
      </c>
      <c r="G62" s="9">
        <f t="shared" si="24"/>
        <v>13709.568664052862</v>
      </c>
      <c r="H62" s="9">
        <f t="shared" si="25"/>
        <v>157.19180871318713</v>
      </c>
      <c r="I62" s="10">
        <f t="shared" si="11"/>
        <v>1.1598836897105108E-2</v>
      </c>
      <c r="J62" s="9">
        <f t="shared" si="26"/>
        <v>91.419244186046853</v>
      </c>
      <c r="K62" s="9">
        <f t="shared" si="27"/>
        <v>24.590116279069889</v>
      </c>
      <c r="L62" s="9">
        <f t="shared" si="28"/>
        <v>0</v>
      </c>
      <c r="M62" s="9">
        <f t="shared" si="29"/>
        <v>13.662790697674609</v>
      </c>
      <c r="N62" s="9">
        <f t="shared" si="30"/>
        <v>16.242757956738615</v>
      </c>
      <c r="O62" s="9">
        <f t="shared" si="31"/>
        <v>0</v>
      </c>
      <c r="P62" s="9">
        <f t="shared" si="32"/>
        <v>11.276899593659721</v>
      </c>
      <c r="Q62" s="15">
        <f t="shared" si="36"/>
        <v>4662017.6382368468</v>
      </c>
      <c r="R62" s="15">
        <f t="shared" si="37"/>
        <v>4716091.6204341846</v>
      </c>
      <c r="S62" s="9">
        <f t="shared" si="38"/>
        <v>54073.982197337784</v>
      </c>
      <c r="T62" s="9"/>
      <c r="U62" s="9">
        <f t="shared" ref="U62:AA71" si="47">IF($E62=0,0,SUMIF($AK$4:$BN$4,U$4,$AK62:$BN62)/$E62)</f>
        <v>6007.0363081395344</v>
      </c>
      <c r="V62" s="9">
        <f t="shared" si="47"/>
        <v>1516.0930232558139</v>
      </c>
      <c r="W62" s="9">
        <f t="shared" si="47"/>
        <v>808.63081395348843</v>
      </c>
      <c r="X62" s="9">
        <f t="shared" si="47"/>
        <v>3042.8508720930231</v>
      </c>
      <c r="Y62" s="9">
        <f t="shared" si="47"/>
        <v>1838.9858912140867</v>
      </c>
      <c r="Z62" s="9">
        <f t="shared" si="47"/>
        <v>0</v>
      </c>
      <c r="AA62" s="9">
        <f t="shared" si="47"/>
        <v>338.77994668372719</v>
      </c>
      <c r="AB62" s="9">
        <f t="shared" ref="AB62:AH71" si="48">IF($E62=0,0,SUMIF($BO$4:$CR$4,AB$4,$BO62:$CR62)/$E62)</f>
        <v>6098.4555523255813</v>
      </c>
      <c r="AC62" s="9">
        <f t="shared" si="48"/>
        <v>1540.6831395348838</v>
      </c>
      <c r="AD62" s="9">
        <f t="shared" si="48"/>
        <v>808.63081395348843</v>
      </c>
      <c r="AE62" s="9">
        <f t="shared" si="48"/>
        <v>3056.5136627906977</v>
      </c>
      <c r="AF62" s="9">
        <f t="shared" si="48"/>
        <v>1855.2286491708253</v>
      </c>
      <c r="AG62" s="9">
        <f t="shared" si="48"/>
        <v>0</v>
      </c>
      <c r="AH62" s="9">
        <f t="shared" si="48"/>
        <v>350.05684627738691</v>
      </c>
      <c r="AI62" s="9">
        <f t="shared" si="35"/>
        <v>13709.568664052862</v>
      </c>
      <c r="AJ62" s="3" t="s">
        <v>608</v>
      </c>
      <c r="AK62" s="11">
        <v>2096548</v>
      </c>
      <c r="AL62" s="11">
        <v>0</v>
      </c>
      <c r="AM62" s="11">
        <v>4816</v>
      </c>
      <c r="AN62" s="9">
        <v>12039.9</v>
      </c>
      <c r="AO62" s="11">
        <v>278169</v>
      </c>
      <c r="AP62" s="11">
        <v>0</v>
      </c>
      <c r="AQ62" s="9">
        <v>0</v>
      </c>
      <c r="AR62" s="9">
        <v>42626</v>
      </c>
      <c r="AS62" s="11">
        <v>521536</v>
      </c>
      <c r="AT62" s="11">
        <v>0</v>
      </c>
      <c r="AU62" s="11">
        <v>0</v>
      </c>
      <c r="AV62" s="11">
        <v>0</v>
      </c>
      <c r="AW62" s="9">
        <v>0</v>
      </c>
      <c r="AX62" s="9">
        <v>632611.14657764579</v>
      </c>
      <c r="AY62" s="9">
        <v>18544.490437099132</v>
      </c>
      <c r="AZ62" s="9">
        <v>-30127.51</v>
      </c>
      <c r="BA62" s="11">
        <v>87285</v>
      </c>
      <c r="BB62" s="11">
        <v>189321</v>
      </c>
      <c r="BC62" s="11">
        <v>0</v>
      </c>
      <c r="BD62" s="11">
        <v>0</v>
      </c>
      <c r="BE62" s="11">
        <v>597178.69999999995</v>
      </c>
      <c r="BF62" s="11">
        <v>125514</v>
      </c>
      <c r="BG62" s="11">
        <v>0</v>
      </c>
      <c r="BH62" s="11">
        <v>0</v>
      </c>
      <c r="BI62" s="9">
        <v>0</v>
      </c>
      <c r="BJ62" s="9">
        <v>0</v>
      </c>
      <c r="BK62" s="9">
        <v>11343.721222103015</v>
      </c>
      <c r="BL62" s="9">
        <v>24393.599999999999</v>
      </c>
      <c r="BM62" s="9">
        <v>48912.639999999999</v>
      </c>
      <c r="BN62" s="9">
        <v>1305.95</v>
      </c>
      <c r="BO62" s="11">
        <f t="shared" si="39"/>
        <v>2127996.2199999997</v>
      </c>
      <c r="BP62" s="11">
        <v>0</v>
      </c>
      <c r="BQ62" s="11">
        <v>4816</v>
      </c>
      <c r="BR62" s="11">
        <f t="shared" si="40"/>
        <v>12039.9</v>
      </c>
      <c r="BS62" s="11">
        <v>278169</v>
      </c>
      <c r="BT62" s="11">
        <v>0</v>
      </c>
      <c r="BU62" s="9">
        <v>0</v>
      </c>
      <c r="BV62" s="9">
        <v>42626</v>
      </c>
      <c r="BW62" s="11">
        <v>529995</v>
      </c>
      <c r="BX62" s="11">
        <v>0</v>
      </c>
      <c r="BY62" s="11">
        <v>0</v>
      </c>
      <c r="BZ62" s="11">
        <v>0</v>
      </c>
      <c r="CA62" s="9">
        <v>0</v>
      </c>
      <c r="CB62" s="9">
        <v>638198.65531476389</v>
      </c>
      <c r="CC62" s="9">
        <v>18544.490437099132</v>
      </c>
      <c r="CD62" s="9">
        <v>-30127.51</v>
      </c>
      <c r="CE62" s="11">
        <v>87285</v>
      </c>
      <c r="CF62" s="11">
        <v>192147</v>
      </c>
      <c r="CG62" s="11">
        <v>0</v>
      </c>
      <c r="CH62" s="11">
        <v>0</v>
      </c>
      <c r="CI62" s="11">
        <v>597178.69999999995</v>
      </c>
      <c r="CJ62" s="11">
        <v>127388</v>
      </c>
      <c r="CK62" s="11">
        <v>0</v>
      </c>
      <c r="CL62" s="11">
        <v>0</v>
      </c>
      <c r="CM62" s="11">
        <v>0</v>
      </c>
      <c r="CN62" s="9">
        <v>0</v>
      </c>
      <c r="CO62" s="9">
        <v>15222.974682321987</v>
      </c>
      <c r="CP62" s="9">
        <v>24393.599999999999</v>
      </c>
      <c r="CQ62" s="9">
        <v>48912.639999999999</v>
      </c>
      <c r="CR62" s="9">
        <v>1305.95</v>
      </c>
      <c r="CS62" s="11"/>
      <c r="CT62" s="11"/>
      <c r="CU62" s="11"/>
      <c r="CV62" s="11"/>
      <c r="CW62" s="11"/>
      <c r="DD62" s="20"/>
      <c r="DE62" s="20"/>
    </row>
    <row r="63" spans="1:109" ht="16.5" x14ac:dyDescent="0.3">
      <c r="A63" s="12">
        <v>129</v>
      </c>
      <c r="B63" s="12">
        <v>1</v>
      </c>
      <c r="C63" s="13" t="s">
        <v>86</v>
      </c>
      <c r="D63" s="14">
        <v>5</v>
      </c>
      <c r="E63" s="9">
        <v>1393</v>
      </c>
      <c r="F63" s="9">
        <f t="shared" si="23"/>
        <v>9734.3864762185294</v>
      </c>
      <c r="G63" s="9">
        <f t="shared" si="24"/>
        <v>9866.2838944563264</v>
      </c>
      <c r="H63" s="9">
        <f t="shared" si="25"/>
        <v>131.89741823779696</v>
      </c>
      <c r="I63" s="10">
        <f t="shared" si="11"/>
        <v>1.3549638547845546E-2</v>
      </c>
      <c r="J63" s="9">
        <f t="shared" si="26"/>
        <v>91.90733668341727</v>
      </c>
      <c r="K63" s="9">
        <f t="shared" si="27"/>
        <v>6.5563531945441582</v>
      </c>
      <c r="L63" s="9">
        <f t="shared" si="28"/>
        <v>0</v>
      </c>
      <c r="M63" s="9">
        <f t="shared" si="29"/>
        <v>2.3575017946876642</v>
      </c>
      <c r="N63" s="9">
        <f t="shared" si="30"/>
        <v>17.11170380490239</v>
      </c>
      <c r="O63" s="9">
        <f t="shared" si="31"/>
        <v>-5.7030078966259907</v>
      </c>
      <c r="P63" s="9">
        <f t="shared" si="32"/>
        <v>19.667530656871065</v>
      </c>
      <c r="Q63" s="15">
        <f t="shared" si="36"/>
        <v>13560000.361372413</v>
      </c>
      <c r="R63" s="15">
        <f t="shared" si="37"/>
        <v>13743733.464977661</v>
      </c>
      <c r="S63" s="9">
        <f t="shared" si="38"/>
        <v>183733.10360524803</v>
      </c>
      <c r="T63" s="9"/>
      <c r="U63" s="9">
        <f t="shared" si="47"/>
        <v>6072.8790882986359</v>
      </c>
      <c r="V63" s="9">
        <f t="shared" si="47"/>
        <v>404.22541277817658</v>
      </c>
      <c r="W63" s="9">
        <f t="shared" si="47"/>
        <v>974.90882986360373</v>
      </c>
      <c r="X63" s="9">
        <f t="shared" si="47"/>
        <v>737.01435750179473</v>
      </c>
      <c r="Y63" s="9">
        <f t="shared" si="47"/>
        <v>1162.7048149446407</v>
      </c>
      <c r="Z63" s="9">
        <f t="shared" si="47"/>
        <v>108.40809763101221</v>
      </c>
      <c r="AA63" s="9">
        <f t="shared" si="47"/>
        <v>274.24587520066598</v>
      </c>
      <c r="AB63" s="9">
        <f t="shared" si="48"/>
        <v>6164.7864249820532</v>
      </c>
      <c r="AC63" s="9">
        <f t="shared" si="48"/>
        <v>410.78176597272073</v>
      </c>
      <c r="AD63" s="9">
        <f t="shared" si="48"/>
        <v>974.90882986360373</v>
      </c>
      <c r="AE63" s="9">
        <f t="shared" si="48"/>
        <v>739.3718592964824</v>
      </c>
      <c r="AF63" s="9">
        <f t="shared" si="48"/>
        <v>1179.8165187495431</v>
      </c>
      <c r="AG63" s="9">
        <f t="shared" si="48"/>
        <v>102.70508973438622</v>
      </c>
      <c r="AH63" s="9">
        <f t="shared" si="48"/>
        <v>293.91340585753704</v>
      </c>
      <c r="AI63" s="9">
        <f t="shared" si="35"/>
        <v>9866.2838944563264</v>
      </c>
      <c r="AJ63" s="3" t="s">
        <v>608</v>
      </c>
      <c r="AK63" s="11">
        <v>8535128</v>
      </c>
      <c r="AL63" s="11">
        <v>0</v>
      </c>
      <c r="AM63" s="11">
        <v>19606</v>
      </c>
      <c r="AN63" s="9">
        <v>49014.9</v>
      </c>
      <c r="AO63" s="11">
        <v>1275669</v>
      </c>
      <c r="AP63" s="11">
        <v>82379</v>
      </c>
      <c r="AQ63" s="9">
        <v>0</v>
      </c>
      <c r="AR63" s="9">
        <v>167791</v>
      </c>
      <c r="AS63" s="11">
        <v>563086</v>
      </c>
      <c r="AT63" s="11">
        <v>0</v>
      </c>
      <c r="AU63" s="11">
        <v>222642</v>
      </c>
      <c r="AV63" s="11">
        <v>0</v>
      </c>
      <c r="AW63" s="9">
        <v>151012.48000000001</v>
      </c>
      <c r="AX63" s="9">
        <v>1619647.8072178843</v>
      </c>
      <c r="AY63" s="9">
        <v>60670.698009791406</v>
      </c>
      <c r="AZ63" s="9">
        <v>-75607.429999999993</v>
      </c>
      <c r="BA63" s="11">
        <v>342663</v>
      </c>
      <c r="BB63" s="11">
        <v>219935</v>
      </c>
      <c r="BC63" s="11">
        <v>0</v>
      </c>
      <c r="BD63" s="11">
        <v>11535</v>
      </c>
      <c r="BE63" s="11">
        <v>0</v>
      </c>
      <c r="BF63" s="11">
        <v>0</v>
      </c>
      <c r="BG63" s="11">
        <v>0</v>
      </c>
      <c r="BH63" s="11">
        <v>0</v>
      </c>
      <c r="BI63" s="9">
        <v>42489</v>
      </c>
      <c r="BJ63" s="9">
        <v>0</v>
      </c>
      <c r="BK63" s="9">
        <v>80113.986144736293</v>
      </c>
      <c r="BL63" s="9">
        <v>100616.40000000001</v>
      </c>
      <c r="BM63" s="9">
        <v>83354.899999999994</v>
      </c>
      <c r="BN63" s="9">
        <v>8253.6200000000008</v>
      </c>
      <c r="BO63" s="11">
        <f t="shared" si="39"/>
        <v>8663154.9199999999</v>
      </c>
      <c r="BP63" s="11">
        <v>0</v>
      </c>
      <c r="BQ63" s="11">
        <v>19606</v>
      </c>
      <c r="BR63" s="11">
        <f t="shared" si="40"/>
        <v>49014.9</v>
      </c>
      <c r="BS63" s="11">
        <v>1275669</v>
      </c>
      <c r="BT63" s="11">
        <v>82379</v>
      </c>
      <c r="BU63" s="9">
        <v>0</v>
      </c>
      <c r="BV63" s="9">
        <v>167791</v>
      </c>
      <c r="BW63" s="11">
        <v>572219</v>
      </c>
      <c r="BX63" s="11">
        <v>0</v>
      </c>
      <c r="BY63" s="11">
        <v>222642</v>
      </c>
      <c r="BZ63" s="11">
        <v>0</v>
      </c>
      <c r="CA63" s="9">
        <v>143068.19</v>
      </c>
      <c r="CB63" s="9">
        <v>1643484.4106181136</v>
      </c>
      <c r="CC63" s="9">
        <v>60670.698009791406</v>
      </c>
      <c r="CD63" s="9">
        <v>-75607.429999999993</v>
      </c>
      <c r="CE63" s="11">
        <v>342663</v>
      </c>
      <c r="CF63" s="11">
        <v>223219</v>
      </c>
      <c r="CG63" s="11">
        <v>0</v>
      </c>
      <c r="CH63" s="11">
        <v>11535</v>
      </c>
      <c r="CI63" s="11">
        <v>0</v>
      </c>
      <c r="CJ63" s="11">
        <v>0</v>
      </c>
      <c r="CK63" s="11">
        <v>0</v>
      </c>
      <c r="CL63" s="11">
        <v>0</v>
      </c>
      <c r="CM63" s="11">
        <v>42489</v>
      </c>
      <c r="CN63" s="9">
        <v>0</v>
      </c>
      <c r="CO63" s="9">
        <v>107510.85634975768</v>
      </c>
      <c r="CP63" s="9">
        <v>100616.40000000001</v>
      </c>
      <c r="CQ63" s="9">
        <v>83354.899999999994</v>
      </c>
      <c r="CR63" s="9">
        <v>8253.6200000000008</v>
      </c>
      <c r="CS63" s="11"/>
      <c r="CT63" s="11"/>
      <c r="CU63" s="11"/>
      <c r="CV63" s="11"/>
      <c r="CW63" s="11"/>
      <c r="DD63" s="20"/>
      <c r="DE63" s="20"/>
    </row>
    <row r="64" spans="1:109" ht="16.5" x14ac:dyDescent="0.3">
      <c r="A64" s="12">
        <v>138</v>
      </c>
      <c r="B64" s="12">
        <v>1</v>
      </c>
      <c r="C64" s="13" t="s">
        <v>87</v>
      </c>
      <c r="D64" s="14">
        <v>4</v>
      </c>
      <c r="E64" s="9">
        <v>3018</v>
      </c>
      <c r="F64" s="9">
        <f t="shared" si="23"/>
        <v>8361.4204186910647</v>
      </c>
      <c r="G64" s="9">
        <f t="shared" si="24"/>
        <v>8469.4752404192404</v>
      </c>
      <c r="H64" s="9">
        <f t="shared" si="25"/>
        <v>108.05482172817574</v>
      </c>
      <c r="I64" s="10">
        <f t="shared" si="11"/>
        <v>1.2923022204054073E-2</v>
      </c>
      <c r="J64" s="9">
        <f t="shared" si="26"/>
        <v>90.866963220674734</v>
      </c>
      <c r="K64" s="9">
        <f t="shared" si="27"/>
        <v>4.366467859509612</v>
      </c>
      <c r="L64" s="9">
        <f t="shared" si="28"/>
        <v>0</v>
      </c>
      <c r="M64" s="9">
        <f t="shared" si="29"/>
        <v>-8.6269052352550943</v>
      </c>
      <c r="N64" s="9">
        <f t="shared" si="30"/>
        <v>14.600197631286733</v>
      </c>
      <c r="O64" s="9">
        <f t="shared" si="31"/>
        <v>0</v>
      </c>
      <c r="P64" s="9">
        <f t="shared" si="32"/>
        <v>6.8480982519606073</v>
      </c>
      <c r="Q64" s="15">
        <f t="shared" si="36"/>
        <v>25234766.823609632</v>
      </c>
      <c r="R64" s="15">
        <f t="shared" si="37"/>
        <v>25560876.275585271</v>
      </c>
      <c r="S64" s="9">
        <f t="shared" si="38"/>
        <v>326109.45197563991</v>
      </c>
      <c r="T64" s="9"/>
      <c r="U64" s="9">
        <f t="shared" si="47"/>
        <v>6020.6622664015904</v>
      </c>
      <c r="V64" s="9">
        <f t="shared" si="47"/>
        <v>269.19549370444003</v>
      </c>
      <c r="W64" s="9">
        <f t="shared" si="47"/>
        <v>0</v>
      </c>
      <c r="X64" s="9">
        <f t="shared" si="47"/>
        <v>811.72730284956924</v>
      </c>
      <c r="Y64" s="9">
        <f t="shared" si="47"/>
        <v>965.90498162485733</v>
      </c>
      <c r="Z64" s="9">
        <f t="shared" si="47"/>
        <v>0</v>
      </c>
      <c r="AA64" s="9">
        <f t="shared" si="47"/>
        <v>293.93037411060715</v>
      </c>
      <c r="AB64" s="9">
        <f t="shared" si="48"/>
        <v>6111.5292296222651</v>
      </c>
      <c r="AC64" s="9">
        <f t="shared" si="48"/>
        <v>273.56196156394964</v>
      </c>
      <c r="AD64" s="9">
        <f t="shared" si="48"/>
        <v>0</v>
      </c>
      <c r="AE64" s="9">
        <f t="shared" si="48"/>
        <v>803.10039761431415</v>
      </c>
      <c r="AF64" s="9">
        <f t="shared" si="48"/>
        <v>980.50517925614406</v>
      </c>
      <c r="AG64" s="9">
        <f t="shared" si="48"/>
        <v>0</v>
      </c>
      <c r="AH64" s="9">
        <f t="shared" si="48"/>
        <v>300.77847236256775</v>
      </c>
      <c r="AI64" s="9">
        <f t="shared" si="35"/>
        <v>8469.4752404192404</v>
      </c>
      <c r="AJ64" s="3" t="s">
        <v>608</v>
      </c>
      <c r="AK64" s="11">
        <v>18282433</v>
      </c>
      <c r="AL64" s="11">
        <v>0</v>
      </c>
      <c r="AM64" s="11">
        <v>41996</v>
      </c>
      <c r="AN64" s="9">
        <v>104991.3</v>
      </c>
      <c r="AO64" s="11">
        <v>0</v>
      </c>
      <c r="AP64" s="11">
        <v>0</v>
      </c>
      <c r="AQ64" s="9">
        <v>831740</v>
      </c>
      <c r="AR64" s="9">
        <v>306482</v>
      </c>
      <c r="AS64" s="11">
        <v>812432</v>
      </c>
      <c r="AT64" s="11">
        <v>0</v>
      </c>
      <c r="AU64" s="11">
        <v>222412</v>
      </c>
      <c r="AV64" s="11">
        <v>0</v>
      </c>
      <c r="AW64" s="9">
        <v>0</v>
      </c>
      <c r="AX64" s="9">
        <v>2915101.2345438194</v>
      </c>
      <c r="AY64" s="9">
        <v>213301.25860677921</v>
      </c>
      <c r="AZ64" s="9">
        <v>-112074.28</v>
      </c>
      <c r="BA64" s="11">
        <v>689828</v>
      </c>
      <c r="BB64" s="11">
        <v>294338</v>
      </c>
      <c r="BC64" s="11">
        <v>0</v>
      </c>
      <c r="BD64" s="11">
        <v>60825</v>
      </c>
      <c r="BE64" s="11">
        <v>0</v>
      </c>
      <c r="BF64" s="11">
        <v>0</v>
      </c>
      <c r="BG64" s="11">
        <v>0</v>
      </c>
      <c r="BH64" s="11">
        <v>-13582</v>
      </c>
      <c r="BI64" s="9">
        <v>15754</v>
      </c>
      <c r="BJ64" s="9">
        <v>0</v>
      </c>
      <c r="BK64" s="9">
        <v>60436.124459033235</v>
      </c>
      <c r="BL64" s="9">
        <v>147347.13599999997</v>
      </c>
      <c r="BM64" s="9">
        <v>339763.95999999996</v>
      </c>
      <c r="BN64" s="9">
        <v>21242.09</v>
      </c>
      <c r="BO64" s="11">
        <f t="shared" si="39"/>
        <v>18556669.494999997</v>
      </c>
      <c r="BP64" s="11">
        <v>0</v>
      </c>
      <c r="BQ64" s="11">
        <v>41996</v>
      </c>
      <c r="BR64" s="11">
        <f t="shared" si="40"/>
        <v>104991.3</v>
      </c>
      <c r="BS64" s="11">
        <v>0</v>
      </c>
      <c r="BT64" s="11">
        <v>0</v>
      </c>
      <c r="BU64" s="9">
        <v>831740</v>
      </c>
      <c r="BV64" s="9">
        <v>306482</v>
      </c>
      <c r="BW64" s="11">
        <v>825610</v>
      </c>
      <c r="BX64" s="11">
        <v>0</v>
      </c>
      <c r="BY64" s="11">
        <v>192184</v>
      </c>
      <c r="BZ64" s="11">
        <v>0</v>
      </c>
      <c r="CA64" s="9">
        <v>0</v>
      </c>
      <c r="CB64" s="9">
        <v>2959164.6309950426</v>
      </c>
      <c r="CC64" s="9">
        <v>213301.25860677921</v>
      </c>
      <c r="CD64" s="9">
        <v>-112074.28</v>
      </c>
      <c r="CE64" s="11">
        <v>689828</v>
      </c>
      <c r="CF64" s="11">
        <v>298733</v>
      </c>
      <c r="CG64" s="11">
        <v>0</v>
      </c>
      <c r="CH64" s="11">
        <v>60825</v>
      </c>
      <c r="CI64" s="11">
        <v>0</v>
      </c>
      <c r="CJ64" s="11">
        <v>0</v>
      </c>
      <c r="CK64" s="11">
        <v>0</v>
      </c>
      <c r="CL64" s="11">
        <v>-13785</v>
      </c>
      <c r="CM64" s="11">
        <v>15754</v>
      </c>
      <c r="CN64" s="9">
        <v>0</v>
      </c>
      <c r="CO64" s="9">
        <v>81103.684983450352</v>
      </c>
      <c r="CP64" s="9">
        <v>147347.13599999997</v>
      </c>
      <c r="CQ64" s="9">
        <v>339763.95999999996</v>
      </c>
      <c r="CR64" s="9">
        <v>21242.09</v>
      </c>
      <c r="CS64" s="11"/>
      <c r="CT64" s="11"/>
      <c r="CU64" s="11"/>
      <c r="CV64" s="11"/>
      <c r="CW64" s="11"/>
      <c r="DD64" s="20"/>
      <c r="DE64" s="20"/>
    </row>
    <row r="65" spans="1:109" ht="16.5" x14ac:dyDescent="0.3">
      <c r="A65" s="12">
        <v>139</v>
      </c>
      <c r="B65" s="12">
        <v>1</v>
      </c>
      <c r="C65" s="13" t="s">
        <v>88</v>
      </c>
      <c r="D65" s="14">
        <v>6</v>
      </c>
      <c r="E65" s="9">
        <v>922</v>
      </c>
      <c r="F65" s="9">
        <f t="shared" si="23"/>
        <v>7738.0970967305075</v>
      </c>
      <c r="G65" s="9">
        <f t="shared" si="24"/>
        <v>7852.4311389227178</v>
      </c>
      <c r="H65" s="9">
        <f t="shared" si="25"/>
        <v>114.33404219221029</v>
      </c>
      <c r="I65" s="10">
        <f t="shared" si="11"/>
        <v>1.4775472672799439E-2</v>
      </c>
      <c r="J65" s="9">
        <f t="shared" si="26"/>
        <v>90.545742950108433</v>
      </c>
      <c r="K65" s="9">
        <f t="shared" si="27"/>
        <v>5.6681127982646444</v>
      </c>
      <c r="L65" s="9">
        <f t="shared" si="28"/>
        <v>0</v>
      </c>
      <c r="M65" s="9">
        <f t="shared" si="29"/>
        <v>2.2146997953793743</v>
      </c>
      <c r="N65" s="9">
        <f t="shared" si="30"/>
        <v>9.0844672886541957</v>
      </c>
      <c r="O65" s="9">
        <f t="shared" si="31"/>
        <v>0</v>
      </c>
      <c r="P65" s="9">
        <f t="shared" si="32"/>
        <v>6.8210193598036142</v>
      </c>
      <c r="Q65" s="15">
        <f t="shared" si="36"/>
        <v>7134525.5231855279</v>
      </c>
      <c r="R65" s="15">
        <f t="shared" si="37"/>
        <v>7239941.510086746</v>
      </c>
      <c r="S65" s="9">
        <f t="shared" si="38"/>
        <v>105415.98690121807</v>
      </c>
      <c r="T65" s="9"/>
      <c r="U65" s="9">
        <f t="shared" si="47"/>
        <v>5993.7269088937092</v>
      </c>
      <c r="V65" s="9">
        <f t="shared" si="47"/>
        <v>349.46095444685466</v>
      </c>
      <c r="W65" s="9">
        <f t="shared" si="47"/>
        <v>0</v>
      </c>
      <c r="X65" s="9">
        <f t="shared" si="47"/>
        <v>565.26040844629676</v>
      </c>
      <c r="Y65" s="9">
        <f t="shared" si="47"/>
        <v>608.04460630159645</v>
      </c>
      <c r="Z65" s="9">
        <f t="shared" si="47"/>
        <v>0</v>
      </c>
      <c r="AA65" s="9">
        <f t="shared" si="47"/>
        <v>221.60421864205071</v>
      </c>
      <c r="AB65" s="9">
        <f t="shared" si="48"/>
        <v>6084.2726518438176</v>
      </c>
      <c r="AC65" s="9">
        <f t="shared" si="48"/>
        <v>355.1290672451193</v>
      </c>
      <c r="AD65" s="9">
        <f t="shared" si="48"/>
        <v>0</v>
      </c>
      <c r="AE65" s="9">
        <f t="shared" si="48"/>
        <v>567.47510824167614</v>
      </c>
      <c r="AF65" s="9">
        <f t="shared" si="48"/>
        <v>617.12907359025064</v>
      </c>
      <c r="AG65" s="9">
        <f t="shared" si="48"/>
        <v>0</v>
      </c>
      <c r="AH65" s="9">
        <f t="shared" si="48"/>
        <v>228.42523800185432</v>
      </c>
      <c r="AI65" s="9">
        <f t="shared" si="35"/>
        <v>7852.4311389227178</v>
      </c>
      <c r="AJ65" s="3" t="s">
        <v>608</v>
      </c>
      <c r="AK65" s="11">
        <v>5565545</v>
      </c>
      <c r="AL65" s="11">
        <v>0</v>
      </c>
      <c r="AM65" s="11">
        <v>12785</v>
      </c>
      <c r="AN65" s="9">
        <v>31961.7</v>
      </c>
      <c r="AO65" s="11">
        <v>0</v>
      </c>
      <c r="AP65" s="11">
        <v>0</v>
      </c>
      <c r="AQ65" s="9">
        <v>0</v>
      </c>
      <c r="AR65" s="9">
        <v>149025.09658748563</v>
      </c>
      <c r="AS65" s="11">
        <v>322203</v>
      </c>
      <c r="AT65" s="11">
        <v>0</v>
      </c>
      <c r="AU65" s="11">
        <v>0</v>
      </c>
      <c r="AV65" s="11">
        <v>0</v>
      </c>
      <c r="AW65" s="9">
        <v>0</v>
      </c>
      <c r="AX65" s="9">
        <v>560617.12701007188</v>
      </c>
      <c r="AY65" s="9">
        <v>51431.599444841646</v>
      </c>
      <c r="AZ65" s="9">
        <v>-39328.79</v>
      </c>
      <c r="BA65" s="11">
        <v>209603</v>
      </c>
      <c r="BB65" s="11">
        <v>135736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9">
        <v>14021</v>
      </c>
      <c r="BJ65" s="9">
        <v>0</v>
      </c>
      <c r="BK65" s="9">
        <v>18390.248257414816</v>
      </c>
      <c r="BL65" s="9">
        <v>42583.591885714282</v>
      </c>
      <c r="BM65" s="9">
        <v>46059.95</v>
      </c>
      <c r="BN65" s="9">
        <v>13892</v>
      </c>
      <c r="BO65" s="11">
        <f t="shared" si="39"/>
        <v>5649028.1749999998</v>
      </c>
      <c r="BP65" s="11">
        <v>0</v>
      </c>
      <c r="BQ65" s="11">
        <v>12785</v>
      </c>
      <c r="BR65" s="11">
        <f t="shared" si="40"/>
        <v>31961.7</v>
      </c>
      <c r="BS65" s="11">
        <v>0</v>
      </c>
      <c r="BT65" s="11">
        <v>0</v>
      </c>
      <c r="BU65" s="9">
        <v>0</v>
      </c>
      <c r="BV65" s="9">
        <v>149040.04979882535</v>
      </c>
      <c r="BW65" s="11">
        <v>327429</v>
      </c>
      <c r="BX65" s="11">
        <v>0</v>
      </c>
      <c r="BY65" s="11">
        <v>0</v>
      </c>
      <c r="BZ65" s="11">
        <v>0</v>
      </c>
      <c r="CA65" s="9">
        <v>0</v>
      </c>
      <c r="CB65" s="9">
        <v>568993.00585021114</v>
      </c>
      <c r="CC65" s="9">
        <v>51431.599444841646</v>
      </c>
      <c r="CD65" s="9">
        <v>-39328.79</v>
      </c>
      <c r="CE65" s="11">
        <v>209603</v>
      </c>
      <c r="CF65" s="11">
        <v>137763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14021</v>
      </c>
      <c r="CN65" s="9">
        <v>0</v>
      </c>
      <c r="CO65" s="9">
        <v>24679.228107153791</v>
      </c>
      <c r="CP65" s="9">
        <v>42583.591885714282</v>
      </c>
      <c r="CQ65" s="9">
        <v>46059.95</v>
      </c>
      <c r="CR65" s="9">
        <v>13892</v>
      </c>
      <c r="CS65" s="11"/>
      <c r="CT65" s="11"/>
      <c r="CU65" s="11"/>
      <c r="CV65" s="11"/>
      <c r="CW65" s="11"/>
      <c r="DD65" s="20"/>
      <c r="DE65" s="20"/>
    </row>
    <row r="66" spans="1:109" ht="16.5" x14ac:dyDescent="0.3">
      <c r="A66" s="12">
        <v>146</v>
      </c>
      <c r="B66" s="12">
        <v>1</v>
      </c>
      <c r="C66" s="13" t="s">
        <v>89</v>
      </c>
      <c r="D66" s="14">
        <v>6</v>
      </c>
      <c r="E66" s="9">
        <v>874</v>
      </c>
      <c r="F66" s="9">
        <f t="shared" si="23"/>
        <v>8728.4902746237858</v>
      </c>
      <c r="G66" s="9">
        <f t="shared" si="24"/>
        <v>8836.1257051159646</v>
      </c>
      <c r="H66" s="9">
        <f t="shared" si="25"/>
        <v>107.63543049217878</v>
      </c>
      <c r="I66" s="10">
        <f t="shared" si="11"/>
        <v>1.2331506034337429E-2</v>
      </c>
      <c r="J66" s="9">
        <f t="shared" si="26"/>
        <v>90.797179633866108</v>
      </c>
      <c r="K66" s="9">
        <f t="shared" si="27"/>
        <v>1.9084668192219709</v>
      </c>
      <c r="L66" s="9">
        <f t="shared" si="28"/>
        <v>0</v>
      </c>
      <c r="M66" s="9">
        <f t="shared" si="29"/>
        <v>3.8192219679633581</v>
      </c>
      <c r="N66" s="9">
        <f t="shared" si="30"/>
        <v>8.5036672080395874</v>
      </c>
      <c r="O66" s="9">
        <f t="shared" si="31"/>
        <v>-3.9360640732265466</v>
      </c>
      <c r="P66" s="9">
        <f t="shared" si="32"/>
        <v>6.5429589363133971</v>
      </c>
      <c r="Q66" s="15">
        <f t="shared" si="36"/>
        <v>7628700.5000211895</v>
      </c>
      <c r="R66" s="15">
        <f t="shared" si="37"/>
        <v>7722773.8662713524</v>
      </c>
      <c r="S66" s="9">
        <f t="shared" si="38"/>
        <v>94073.366250162944</v>
      </c>
      <c r="T66" s="9"/>
      <c r="U66" s="9">
        <f t="shared" si="47"/>
        <v>6006.9296567505717</v>
      </c>
      <c r="V66" s="9">
        <f t="shared" si="47"/>
        <v>117.63844393592677</v>
      </c>
      <c r="W66" s="9">
        <f t="shared" si="47"/>
        <v>1077.8192219679634</v>
      </c>
      <c r="X66" s="9">
        <f t="shared" si="47"/>
        <v>641.00915331807778</v>
      </c>
      <c r="Y66" s="9">
        <f t="shared" si="47"/>
        <v>596.31262731602624</v>
      </c>
      <c r="Z66" s="9">
        <f t="shared" si="47"/>
        <v>54.002288329519452</v>
      </c>
      <c r="AA66" s="9">
        <f t="shared" si="47"/>
        <v>234.77888300570217</v>
      </c>
      <c r="AB66" s="9">
        <f t="shared" si="48"/>
        <v>6097.7268363844378</v>
      </c>
      <c r="AC66" s="9">
        <f t="shared" si="48"/>
        <v>119.54691075514874</v>
      </c>
      <c r="AD66" s="9">
        <f t="shared" si="48"/>
        <v>1077.8192219679634</v>
      </c>
      <c r="AE66" s="9">
        <f t="shared" si="48"/>
        <v>644.82837528604114</v>
      </c>
      <c r="AF66" s="9">
        <f t="shared" si="48"/>
        <v>604.81629452406582</v>
      </c>
      <c r="AG66" s="9">
        <f t="shared" si="48"/>
        <v>50.066224256292905</v>
      </c>
      <c r="AH66" s="9">
        <f t="shared" si="48"/>
        <v>241.32184194201557</v>
      </c>
      <c r="AI66" s="9">
        <f t="shared" si="35"/>
        <v>8836.1257051159646</v>
      </c>
      <c r="AJ66" s="3" t="s">
        <v>608</v>
      </c>
      <c r="AK66" s="11">
        <v>5290449</v>
      </c>
      <c r="AL66" s="11">
        <v>0</v>
      </c>
      <c r="AM66" s="11">
        <v>12153</v>
      </c>
      <c r="AN66" s="9">
        <v>30381.9</v>
      </c>
      <c r="AO66" s="11">
        <v>929081</v>
      </c>
      <c r="AP66" s="11">
        <v>12933</v>
      </c>
      <c r="AQ66" s="9">
        <v>0</v>
      </c>
      <c r="AR66" s="9">
        <v>98457</v>
      </c>
      <c r="AS66" s="11">
        <v>102816</v>
      </c>
      <c r="AT66" s="11">
        <v>0</v>
      </c>
      <c r="AU66" s="11">
        <v>0</v>
      </c>
      <c r="AV66" s="11">
        <v>0</v>
      </c>
      <c r="AW66" s="9">
        <v>47198</v>
      </c>
      <c r="AX66" s="9">
        <v>521177.23627420689</v>
      </c>
      <c r="AY66" s="9">
        <v>57799.669044014343</v>
      </c>
      <c r="AZ66" s="9">
        <v>-40392.480000000003</v>
      </c>
      <c r="BA66" s="11">
        <v>215335</v>
      </c>
      <c r="BB66" s="11">
        <v>223532</v>
      </c>
      <c r="BC66" s="11">
        <v>0</v>
      </c>
      <c r="BD66" s="11">
        <v>10765</v>
      </c>
      <c r="BE66" s="11">
        <v>0</v>
      </c>
      <c r="BF66" s="11">
        <v>0</v>
      </c>
      <c r="BG66" s="11">
        <v>0</v>
      </c>
      <c r="BH66" s="11">
        <v>0</v>
      </c>
      <c r="BI66" s="9">
        <v>0</v>
      </c>
      <c r="BJ66" s="9">
        <v>0</v>
      </c>
      <c r="BK66" s="9">
        <v>16722.184702969331</v>
      </c>
      <c r="BL66" s="9">
        <v>55822.8</v>
      </c>
      <c r="BM66" s="9">
        <v>37707.89</v>
      </c>
      <c r="BN66" s="9">
        <v>6762.3</v>
      </c>
      <c r="BO66" s="11">
        <f t="shared" si="39"/>
        <v>5369805.7349999994</v>
      </c>
      <c r="BP66" s="11">
        <v>0</v>
      </c>
      <c r="BQ66" s="11">
        <v>12153</v>
      </c>
      <c r="BR66" s="11">
        <f t="shared" si="40"/>
        <v>30381.9</v>
      </c>
      <c r="BS66" s="11">
        <v>929081</v>
      </c>
      <c r="BT66" s="11">
        <v>12933</v>
      </c>
      <c r="BU66" s="9">
        <v>0</v>
      </c>
      <c r="BV66" s="9">
        <v>98457</v>
      </c>
      <c r="BW66" s="11">
        <v>104484</v>
      </c>
      <c r="BX66" s="11">
        <v>0</v>
      </c>
      <c r="BY66" s="11">
        <v>0</v>
      </c>
      <c r="BZ66" s="11">
        <v>0</v>
      </c>
      <c r="CA66" s="9">
        <v>43757.88</v>
      </c>
      <c r="CB66" s="9">
        <v>528609.44141403353</v>
      </c>
      <c r="CC66" s="9">
        <v>57799.669044014343</v>
      </c>
      <c r="CD66" s="9">
        <v>-40392.480000000003</v>
      </c>
      <c r="CE66" s="11">
        <v>215335</v>
      </c>
      <c r="CF66" s="11">
        <v>226870</v>
      </c>
      <c r="CG66" s="11">
        <v>0</v>
      </c>
      <c r="CH66" s="11">
        <v>10765</v>
      </c>
      <c r="CI66" s="11">
        <v>0</v>
      </c>
      <c r="CJ66" s="11">
        <v>0</v>
      </c>
      <c r="CK66" s="11">
        <v>0</v>
      </c>
      <c r="CL66" s="11">
        <v>0</v>
      </c>
      <c r="CM66" s="11">
        <v>0</v>
      </c>
      <c r="CN66" s="9">
        <v>0</v>
      </c>
      <c r="CO66" s="9">
        <v>22440.730813307218</v>
      </c>
      <c r="CP66" s="9">
        <v>55822.8</v>
      </c>
      <c r="CQ66" s="9">
        <v>37707.89</v>
      </c>
      <c r="CR66" s="9">
        <v>6762.3</v>
      </c>
      <c r="CS66" s="11"/>
      <c r="CT66" s="11"/>
      <c r="CU66" s="11"/>
      <c r="CV66" s="11"/>
      <c r="CW66" s="11"/>
      <c r="DD66" s="20"/>
      <c r="DE66" s="20"/>
    </row>
    <row r="67" spans="1:109" ht="16.5" x14ac:dyDescent="0.3">
      <c r="A67" s="12">
        <v>150</v>
      </c>
      <c r="B67" s="12">
        <v>1</v>
      </c>
      <c r="C67" s="13" t="s">
        <v>90</v>
      </c>
      <c r="D67" s="14">
        <v>6</v>
      </c>
      <c r="E67" s="9">
        <v>918</v>
      </c>
      <c r="F67" s="9">
        <f t="shared" si="23"/>
        <v>8155.2868312163509</v>
      </c>
      <c r="G67" s="9">
        <f t="shared" si="24"/>
        <v>8260.4293396545836</v>
      </c>
      <c r="H67" s="9">
        <f t="shared" si="25"/>
        <v>105.14250843823265</v>
      </c>
      <c r="I67" s="10">
        <f t="shared" si="11"/>
        <v>1.2892557995112328E-2</v>
      </c>
      <c r="J67" s="9">
        <f t="shared" si="26"/>
        <v>91.390130718954424</v>
      </c>
      <c r="K67" s="9">
        <f t="shared" si="27"/>
        <v>1.379084967320253</v>
      </c>
      <c r="L67" s="9">
        <f t="shared" si="28"/>
        <v>0</v>
      </c>
      <c r="M67" s="9">
        <f t="shared" si="29"/>
        <v>2.5740740740740193</v>
      </c>
      <c r="N67" s="9">
        <f t="shared" si="30"/>
        <v>6.4542544368459289</v>
      </c>
      <c r="O67" s="9">
        <f t="shared" si="31"/>
        <v>-3.6252396514161163</v>
      </c>
      <c r="P67" s="9">
        <f t="shared" si="32"/>
        <v>6.9702038924547765</v>
      </c>
      <c r="Q67" s="15">
        <f t="shared" si="36"/>
        <v>7486553.3110566111</v>
      </c>
      <c r="R67" s="15">
        <f t="shared" si="37"/>
        <v>7583074.1338029075</v>
      </c>
      <c r="S67" s="9">
        <f t="shared" si="38"/>
        <v>96520.822746296413</v>
      </c>
      <c r="T67" s="9"/>
      <c r="U67" s="9">
        <f t="shared" si="47"/>
        <v>6055.4573856209145</v>
      </c>
      <c r="V67" s="9">
        <f t="shared" si="47"/>
        <v>85.02178649237473</v>
      </c>
      <c r="W67" s="9">
        <f t="shared" si="47"/>
        <v>520.29520697167754</v>
      </c>
      <c r="X67" s="9">
        <f t="shared" si="47"/>
        <v>750.31263616557737</v>
      </c>
      <c r="Y67" s="9">
        <f t="shared" si="47"/>
        <v>453.04295421836139</v>
      </c>
      <c r="Z67" s="9">
        <f t="shared" si="47"/>
        <v>57.469204793028318</v>
      </c>
      <c r="AA67" s="9">
        <f t="shared" si="47"/>
        <v>233.68765695441738</v>
      </c>
      <c r="AB67" s="9">
        <f t="shared" si="48"/>
        <v>6146.8475163398689</v>
      </c>
      <c r="AC67" s="9">
        <f t="shared" si="48"/>
        <v>86.400871459694983</v>
      </c>
      <c r="AD67" s="9">
        <f t="shared" si="48"/>
        <v>520.29520697167754</v>
      </c>
      <c r="AE67" s="9">
        <f t="shared" si="48"/>
        <v>752.88671023965139</v>
      </c>
      <c r="AF67" s="9">
        <f t="shared" si="48"/>
        <v>459.49720865520732</v>
      </c>
      <c r="AG67" s="9">
        <f t="shared" si="48"/>
        <v>53.843965141612202</v>
      </c>
      <c r="AH67" s="9">
        <f t="shared" si="48"/>
        <v>240.65786084687215</v>
      </c>
      <c r="AI67" s="9">
        <f t="shared" si="35"/>
        <v>8260.4293396545836</v>
      </c>
      <c r="AJ67" s="3" t="s">
        <v>608</v>
      </c>
      <c r="AK67" s="11">
        <v>5593076</v>
      </c>
      <c r="AL67" s="11">
        <v>0</v>
      </c>
      <c r="AM67" s="11">
        <v>12848</v>
      </c>
      <c r="AN67" s="9">
        <v>32119.5</v>
      </c>
      <c r="AO67" s="11">
        <v>432935</v>
      </c>
      <c r="AP67" s="11">
        <v>44696</v>
      </c>
      <c r="AQ67" s="9">
        <v>158522</v>
      </c>
      <c r="AR67" s="9">
        <v>126111</v>
      </c>
      <c r="AS67" s="11">
        <v>78050</v>
      </c>
      <c r="AT67" s="11">
        <v>0</v>
      </c>
      <c r="AU67" s="11">
        <v>0</v>
      </c>
      <c r="AV67" s="11">
        <v>0</v>
      </c>
      <c r="AW67" s="9">
        <v>52756.729999999996</v>
      </c>
      <c r="AX67" s="9">
        <v>415893.43197245576</v>
      </c>
      <c r="AY67" s="9">
        <v>56150.05340592609</v>
      </c>
      <c r="AZ67" s="9">
        <v>-34166.120000000003</v>
      </c>
      <c r="BA67" s="11">
        <v>218241</v>
      </c>
      <c r="BB67" s="11">
        <v>158292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9">
        <v>14773</v>
      </c>
      <c r="BJ67" s="9">
        <v>0</v>
      </c>
      <c r="BK67" s="9">
        <v>18710.937678229075</v>
      </c>
      <c r="BL67" s="9">
        <v>62348.538</v>
      </c>
      <c r="BM67" s="9">
        <v>35071.839999999997</v>
      </c>
      <c r="BN67" s="9">
        <v>10124.4</v>
      </c>
      <c r="BO67" s="11">
        <f t="shared" si="39"/>
        <v>5676972.1399999997</v>
      </c>
      <c r="BP67" s="11">
        <v>0</v>
      </c>
      <c r="BQ67" s="11">
        <v>12848</v>
      </c>
      <c r="BR67" s="11">
        <f t="shared" si="40"/>
        <v>32119.5</v>
      </c>
      <c r="BS67" s="11">
        <v>432935</v>
      </c>
      <c r="BT67" s="11">
        <v>44696</v>
      </c>
      <c r="BU67" s="9">
        <v>158522</v>
      </c>
      <c r="BV67" s="9">
        <v>126111</v>
      </c>
      <c r="BW67" s="11">
        <v>79316</v>
      </c>
      <c r="BX67" s="11">
        <v>0</v>
      </c>
      <c r="BY67" s="11">
        <v>0</v>
      </c>
      <c r="BZ67" s="11">
        <v>0</v>
      </c>
      <c r="CA67" s="9">
        <v>49428.76</v>
      </c>
      <c r="CB67" s="9">
        <v>421818.43754548032</v>
      </c>
      <c r="CC67" s="9">
        <v>56150.05340592609</v>
      </c>
      <c r="CD67" s="9">
        <v>-34166.120000000003</v>
      </c>
      <c r="CE67" s="11">
        <v>218241</v>
      </c>
      <c r="CF67" s="11">
        <v>160655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  <c r="CL67" s="11">
        <v>0</v>
      </c>
      <c r="CM67" s="11">
        <v>14773</v>
      </c>
      <c r="CN67" s="9">
        <v>0</v>
      </c>
      <c r="CO67" s="9">
        <v>25109.584851502539</v>
      </c>
      <c r="CP67" s="9">
        <v>62348.538</v>
      </c>
      <c r="CQ67" s="9">
        <v>35071.839999999997</v>
      </c>
      <c r="CR67" s="9">
        <v>10124.4</v>
      </c>
      <c r="CS67" s="11"/>
      <c r="CT67" s="11"/>
      <c r="CU67" s="11"/>
      <c r="CV67" s="11"/>
      <c r="CW67" s="11"/>
      <c r="DD67" s="20"/>
      <c r="DE67" s="20"/>
    </row>
    <row r="68" spans="1:109" ht="16.5" x14ac:dyDescent="0.3">
      <c r="A68" s="12">
        <v>152</v>
      </c>
      <c r="B68" s="12">
        <v>1</v>
      </c>
      <c r="C68" s="13" t="s">
        <v>91</v>
      </c>
      <c r="D68" s="14">
        <v>4</v>
      </c>
      <c r="E68" s="9">
        <v>5571</v>
      </c>
      <c r="F68" s="9">
        <f t="shared" si="23"/>
        <v>9982.676721266369</v>
      </c>
      <c r="G68" s="9">
        <f t="shared" si="24"/>
        <v>10108.69591265981</v>
      </c>
      <c r="H68" s="9">
        <f t="shared" si="25"/>
        <v>126.01919139344136</v>
      </c>
      <c r="I68" s="10">
        <f t="shared" si="11"/>
        <v>1.2623787678607204E-2</v>
      </c>
      <c r="J68" s="9">
        <f t="shared" si="26"/>
        <v>90.418804523424114</v>
      </c>
      <c r="K68" s="9">
        <f t="shared" si="27"/>
        <v>9.1249326871297853</v>
      </c>
      <c r="L68" s="9">
        <f t="shared" si="28"/>
        <v>0</v>
      </c>
      <c r="M68" s="9">
        <f t="shared" si="29"/>
        <v>1.1669359181474874</v>
      </c>
      <c r="N68" s="9">
        <f t="shared" si="30"/>
        <v>19.13377206504083</v>
      </c>
      <c r="O68" s="9">
        <f t="shared" si="31"/>
        <v>0</v>
      </c>
      <c r="P68" s="9">
        <f t="shared" si="32"/>
        <v>6.1747461996991433</v>
      </c>
      <c r="Q68" s="15">
        <f t="shared" si="36"/>
        <v>55613492.014174946</v>
      </c>
      <c r="R68" s="15">
        <f t="shared" si="37"/>
        <v>56315544.929427817</v>
      </c>
      <c r="S68" s="9">
        <f t="shared" si="38"/>
        <v>702052.91525287181</v>
      </c>
      <c r="T68" s="9"/>
      <c r="U68" s="9">
        <f t="shared" si="47"/>
        <v>5977.1395297074132</v>
      </c>
      <c r="V68" s="9">
        <f t="shared" si="47"/>
        <v>562.58660922635079</v>
      </c>
      <c r="W68" s="9">
        <f t="shared" si="47"/>
        <v>1004.5422724824987</v>
      </c>
      <c r="X68" s="9">
        <f t="shared" si="47"/>
        <v>589.51893735415547</v>
      </c>
      <c r="Y68" s="9">
        <f t="shared" si="47"/>
        <v>1565.8028455541862</v>
      </c>
      <c r="Z68" s="9">
        <f t="shared" si="47"/>
        <v>0</v>
      </c>
      <c r="AA68" s="9">
        <f t="shared" si="47"/>
        <v>283.08652694176561</v>
      </c>
      <c r="AB68" s="9">
        <f t="shared" si="48"/>
        <v>6067.5583342308373</v>
      </c>
      <c r="AC68" s="9">
        <f t="shared" si="48"/>
        <v>571.71154191348057</v>
      </c>
      <c r="AD68" s="9">
        <f t="shared" si="48"/>
        <v>1004.5422724824987</v>
      </c>
      <c r="AE68" s="9">
        <f t="shared" si="48"/>
        <v>590.68587327230296</v>
      </c>
      <c r="AF68" s="9">
        <f t="shared" si="48"/>
        <v>1584.936617619227</v>
      </c>
      <c r="AG68" s="9">
        <f t="shared" si="48"/>
        <v>0</v>
      </c>
      <c r="AH68" s="9">
        <f t="shared" si="48"/>
        <v>289.26127314146476</v>
      </c>
      <c r="AI68" s="9">
        <f t="shared" si="35"/>
        <v>10108.69591265981</v>
      </c>
      <c r="AJ68" s="3" t="s">
        <v>608</v>
      </c>
      <c r="AK68" s="11">
        <v>33581544</v>
      </c>
      <c r="AL68" s="11">
        <v>0</v>
      </c>
      <c r="AM68" s="11">
        <v>77140</v>
      </c>
      <c r="AN68" s="9">
        <v>192849.9</v>
      </c>
      <c r="AO68" s="11">
        <v>5628955</v>
      </c>
      <c r="AP68" s="11">
        <v>-32650</v>
      </c>
      <c r="AQ68" s="9">
        <v>0</v>
      </c>
      <c r="AR68" s="9">
        <v>635729</v>
      </c>
      <c r="AS68" s="11">
        <v>3134170</v>
      </c>
      <c r="AT68" s="11">
        <v>0</v>
      </c>
      <c r="AU68" s="11">
        <v>303160</v>
      </c>
      <c r="AV68" s="11">
        <v>0</v>
      </c>
      <c r="AW68" s="9">
        <v>0</v>
      </c>
      <c r="AX68" s="9">
        <v>8723087.6525823716</v>
      </c>
      <c r="AY68" s="9">
        <v>337821.6772491649</v>
      </c>
      <c r="AZ68" s="9">
        <v>-282899.68</v>
      </c>
      <c r="BA68" s="11">
        <v>1301330</v>
      </c>
      <c r="BB68" s="11">
        <v>435369</v>
      </c>
      <c r="BC68" s="11">
        <v>0</v>
      </c>
      <c r="BD68" s="11">
        <v>318716</v>
      </c>
      <c r="BE68" s="11">
        <v>0</v>
      </c>
      <c r="BF68" s="11">
        <v>0</v>
      </c>
      <c r="BG68" s="11">
        <v>0</v>
      </c>
      <c r="BH68" s="11">
        <v>0</v>
      </c>
      <c r="BI68" s="9">
        <v>212766</v>
      </c>
      <c r="BJ68" s="9">
        <v>0</v>
      </c>
      <c r="BK68" s="9">
        <v>100591.12348626857</v>
      </c>
      <c r="BL68" s="9">
        <v>335943.21085714287</v>
      </c>
      <c r="BM68" s="9">
        <v>602126.94999999995</v>
      </c>
      <c r="BN68" s="9">
        <v>7742.18</v>
      </c>
      <c r="BO68" s="11">
        <f t="shared" si="39"/>
        <v>34085267.159999996</v>
      </c>
      <c r="BP68" s="11">
        <v>0</v>
      </c>
      <c r="BQ68" s="11">
        <v>77140</v>
      </c>
      <c r="BR68" s="11">
        <f t="shared" si="40"/>
        <v>192849.9</v>
      </c>
      <c r="BS68" s="11">
        <v>5628955</v>
      </c>
      <c r="BT68" s="11">
        <v>-32650</v>
      </c>
      <c r="BU68" s="9">
        <v>0</v>
      </c>
      <c r="BV68" s="9">
        <v>635729</v>
      </c>
      <c r="BW68" s="11">
        <v>3185005</v>
      </c>
      <c r="BX68" s="11">
        <v>0</v>
      </c>
      <c r="BY68" s="11">
        <v>303160</v>
      </c>
      <c r="BZ68" s="11">
        <v>0</v>
      </c>
      <c r="CA68" s="9">
        <v>0</v>
      </c>
      <c r="CB68" s="9">
        <v>8829681.8967567142</v>
      </c>
      <c r="CC68" s="9">
        <v>337821.6772491649</v>
      </c>
      <c r="CD68" s="9">
        <v>-282899.68</v>
      </c>
      <c r="CE68" s="11">
        <v>1301330</v>
      </c>
      <c r="CF68" s="11">
        <v>441870</v>
      </c>
      <c r="CG68" s="11">
        <v>0</v>
      </c>
      <c r="CH68" s="11">
        <v>318716</v>
      </c>
      <c r="CI68" s="11">
        <v>0</v>
      </c>
      <c r="CJ68" s="11">
        <v>0</v>
      </c>
      <c r="CK68" s="11">
        <v>0</v>
      </c>
      <c r="CL68" s="11">
        <v>0</v>
      </c>
      <c r="CM68" s="11">
        <v>212766</v>
      </c>
      <c r="CN68" s="9">
        <v>0</v>
      </c>
      <c r="CO68" s="9">
        <v>134990.63456479262</v>
      </c>
      <c r="CP68" s="9">
        <v>335943.21085714287</v>
      </c>
      <c r="CQ68" s="9">
        <v>602126.94999999995</v>
      </c>
      <c r="CR68" s="9">
        <v>7742.18</v>
      </c>
      <c r="CS68" s="11"/>
      <c r="CT68" s="11"/>
      <c r="CU68" s="11"/>
      <c r="CV68" s="11"/>
      <c r="CW68" s="11"/>
      <c r="DD68" s="20"/>
      <c r="DE68" s="20"/>
    </row>
    <row r="69" spans="1:109" ht="16.5" x14ac:dyDescent="0.3">
      <c r="A69" s="12">
        <v>162</v>
      </c>
      <c r="B69" s="12">
        <v>1</v>
      </c>
      <c r="C69" s="13" t="s">
        <v>92</v>
      </c>
      <c r="D69" s="14">
        <v>6</v>
      </c>
      <c r="E69" s="9">
        <v>988</v>
      </c>
      <c r="F69" s="9">
        <f t="shared" si="23"/>
        <v>9179.6178422963603</v>
      </c>
      <c r="G69" s="9">
        <f t="shared" si="24"/>
        <v>9316.8135671884793</v>
      </c>
      <c r="H69" s="9">
        <f t="shared" si="25"/>
        <v>137.19572489211896</v>
      </c>
      <c r="I69" s="10">
        <f t="shared" si="11"/>
        <v>1.4945690250847989E-2</v>
      </c>
      <c r="J69" s="9">
        <f t="shared" si="26"/>
        <v>89.995824898785031</v>
      </c>
      <c r="K69" s="9">
        <f t="shared" si="27"/>
        <v>14.346153846153925</v>
      </c>
      <c r="L69" s="9">
        <f t="shared" si="28"/>
        <v>0</v>
      </c>
      <c r="M69" s="9">
        <f t="shared" si="29"/>
        <v>4.6852226720648105</v>
      </c>
      <c r="N69" s="9">
        <f t="shared" si="30"/>
        <v>20.866916364442659</v>
      </c>
      <c r="O69" s="9">
        <f t="shared" si="31"/>
        <v>0</v>
      </c>
      <c r="P69" s="9">
        <f t="shared" si="32"/>
        <v>7.301607110673018</v>
      </c>
      <c r="Q69" s="15">
        <f t="shared" si="36"/>
        <v>9069462.4281888045</v>
      </c>
      <c r="R69" s="15">
        <f t="shared" si="37"/>
        <v>9205011.804382218</v>
      </c>
      <c r="S69" s="9">
        <f t="shared" si="38"/>
        <v>135549.37619341351</v>
      </c>
      <c r="T69" s="9"/>
      <c r="U69" s="9">
        <f t="shared" si="47"/>
        <v>5936.1919433198373</v>
      </c>
      <c r="V69" s="9">
        <f t="shared" si="47"/>
        <v>884.45647773279347</v>
      </c>
      <c r="W69" s="9">
        <f t="shared" si="47"/>
        <v>0</v>
      </c>
      <c r="X69" s="9">
        <f t="shared" si="47"/>
        <v>778.26113360323882</v>
      </c>
      <c r="Y69" s="9">
        <f t="shared" si="47"/>
        <v>1361.9690441799792</v>
      </c>
      <c r="Z69" s="9">
        <f t="shared" si="47"/>
        <v>0</v>
      </c>
      <c r="AA69" s="9">
        <f t="shared" si="47"/>
        <v>218.73924346051083</v>
      </c>
      <c r="AB69" s="9">
        <f t="shared" si="48"/>
        <v>6026.1877682186223</v>
      </c>
      <c r="AC69" s="9">
        <f t="shared" si="48"/>
        <v>898.8026315789474</v>
      </c>
      <c r="AD69" s="9">
        <f t="shared" si="48"/>
        <v>0</v>
      </c>
      <c r="AE69" s="9">
        <f t="shared" si="48"/>
        <v>782.94635627530363</v>
      </c>
      <c r="AF69" s="9">
        <f t="shared" si="48"/>
        <v>1382.8359605444218</v>
      </c>
      <c r="AG69" s="9">
        <f t="shared" si="48"/>
        <v>0</v>
      </c>
      <c r="AH69" s="9">
        <f t="shared" si="48"/>
        <v>226.04085057118385</v>
      </c>
      <c r="AI69" s="9">
        <f t="shared" si="35"/>
        <v>9316.8135671884793</v>
      </c>
      <c r="AJ69" s="3" t="s">
        <v>608</v>
      </c>
      <c r="AK69" s="11">
        <v>5927725</v>
      </c>
      <c r="AL69" s="11">
        <v>0</v>
      </c>
      <c r="AM69" s="11">
        <v>13617</v>
      </c>
      <c r="AN69" s="9">
        <v>34041.300000000003</v>
      </c>
      <c r="AO69" s="11">
        <v>0</v>
      </c>
      <c r="AP69" s="11">
        <v>0</v>
      </c>
      <c r="AQ69" s="9">
        <v>0</v>
      </c>
      <c r="AR69" s="9">
        <v>166948</v>
      </c>
      <c r="AS69" s="11">
        <v>873843</v>
      </c>
      <c r="AT69" s="11">
        <v>0</v>
      </c>
      <c r="AU69" s="11">
        <v>0</v>
      </c>
      <c r="AV69" s="11">
        <v>0</v>
      </c>
      <c r="AW69" s="9">
        <v>0</v>
      </c>
      <c r="AX69" s="9">
        <v>1345625.4156498194</v>
      </c>
      <c r="AY69" s="9">
        <v>48284.029591200873</v>
      </c>
      <c r="AZ69" s="9">
        <v>-62767.360000000001</v>
      </c>
      <c r="BA69" s="11">
        <v>228463</v>
      </c>
      <c r="BB69" s="11">
        <v>310023</v>
      </c>
      <c r="BC69" s="11">
        <v>0</v>
      </c>
      <c r="BD69" s="11">
        <v>49871</v>
      </c>
      <c r="BE69" s="11">
        <v>0</v>
      </c>
      <c r="BF69" s="11">
        <v>0</v>
      </c>
      <c r="BG69" s="11">
        <v>0</v>
      </c>
      <c r="BH69" s="11">
        <v>0</v>
      </c>
      <c r="BI69" s="9">
        <v>0</v>
      </c>
      <c r="BJ69" s="9">
        <v>0</v>
      </c>
      <c r="BK69" s="9">
        <v>21095.158547783816</v>
      </c>
      <c r="BL69" s="9">
        <v>58547.444399999993</v>
      </c>
      <c r="BM69" s="9">
        <v>49041.3</v>
      </c>
      <c r="BN69" s="9">
        <v>5105.1400000000003</v>
      </c>
      <c r="BO69" s="11">
        <f t="shared" si="39"/>
        <v>6016640.8749999991</v>
      </c>
      <c r="BP69" s="11">
        <v>0</v>
      </c>
      <c r="BQ69" s="11">
        <v>13617</v>
      </c>
      <c r="BR69" s="11">
        <f t="shared" si="40"/>
        <v>34041.300000000003</v>
      </c>
      <c r="BS69" s="11">
        <v>0</v>
      </c>
      <c r="BT69" s="11">
        <v>0</v>
      </c>
      <c r="BU69" s="9">
        <v>0</v>
      </c>
      <c r="BV69" s="9">
        <v>166948</v>
      </c>
      <c r="BW69" s="11">
        <v>888017</v>
      </c>
      <c r="BX69" s="11">
        <v>0</v>
      </c>
      <c r="BY69" s="11">
        <v>0</v>
      </c>
      <c r="BZ69" s="11">
        <v>0</v>
      </c>
      <c r="CA69" s="9">
        <v>0</v>
      </c>
      <c r="CB69" s="9">
        <v>1366241.9290178888</v>
      </c>
      <c r="CC69" s="9">
        <v>48284.029591200873</v>
      </c>
      <c r="CD69" s="9">
        <v>-62767.360000000001</v>
      </c>
      <c r="CE69" s="11">
        <v>228463</v>
      </c>
      <c r="CF69" s="11">
        <v>314652</v>
      </c>
      <c r="CG69" s="11">
        <v>0</v>
      </c>
      <c r="CH69" s="11">
        <v>49871</v>
      </c>
      <c r="CI69" s="11">
        <v>0</v>
      </c>
      <c r="CJ69" s="11">
        <v>0</v>
      </c>
      <c r="CK69" s="11">
        <v>0</v>
      </c>
      <c r="CL69" s="11">
        <v>0</v>
      </c>
      <c r="CM69" s="11">
        <v>0</v>
      </c>
      <c r="CN69" s="9">
        <v>0</v>
      </c>
      <c r="CO69" s="9">
        <v>28309.146373128755</v>
      </c>
      <c r="CP69" s="9">
        <v>58547.444399999993</v>
      </c>
      <c r="CQ69" s="9">
        <v>49041.3</v>
      </c>
      <c r="CR69" s="9">
        <v>5105.1400000000003</v>
      </c>
      <c r="CS69" s="11"/>
      <c r="CT69" s="11"/>
      <c r="CU69" s="11"/>
      <c r="CV69" s="11"/>
      <c r="CW69" s="11"/>
      <c r="DD69" s="20"/>
      <c r="DE69" s="20"/>
    </row>
    <row r="70" spans="1:109" ht="16.5" x14ac:dyDescent="0.3">
      <c r="A70" s="12">
        <v>166</v>
      </c>
      <c r="B70" s="12">
        <v>1</v>
      </c>
      <c r="C70" s="13" t="s">
        <v>93</v>
      </c>
      <c r="D70" s="14">
        <v>6</v>
      </c>
      <c r="E70" s="9">
        <v>429</v>
      </c>
      <c r="F70" s="9">
        <f t="shared" si="23"/>
        <v>11127.865943980072</v>
      </c>
      <c r="G70" s="9">
        <f t="shared" si="24"/>
        <v>11295.628383762119</v>
      </c>
      <c r="H70" s="9">
        <f t="shared" si="25"/>
        <v>167.7624397820473</v>
      </c>
      <c r="I70" s="10">
        <f t="shared" si="11"/>
        <v>1.5075886124670925E-2</v>
      </c>
      <c r="J70" s="9">
        <f t="shared" si="26"/>
        <v>94.368076923076842</v>
      </c>
      <c r="K70" s="9">
        <f t="shared" si="27"/>
        <v>5.2773892773892612</v>
      </c>
      <c r="L70" s="9">
        <f t="shared" si="28"/>
        <v>0</v>
      </c>
      <c r="M70" s="9">
        <f t="shared" si="29"/>
        <v>32.564102564102541</v>
      </c>
      <c r="N70" s="9">
        <f t="shared" si="30"/>
        <v>24.288611567930218</v>
      </c>
      <c r="O70" s="9">
        <f t="shared" si="31"/>
        <v>0</v>
      </c>
      <c r="P70" s="9">
        <f t="shared" si="32"/>
        <v>11.264259449547183</v>
      </c>
      <c r="Q70" s="15">
        <f t="shared" si="36"/>
        <v>4773854.4899674505</v>
      </c>
      <c r="R70" s="15">
        <f t="shared" si="37"/>
        <v>4845824.5766339479</v>
      </c>
      <c r="S70" s="9">
        <f t="shared" si="38"/>
        <v>71970.086666497402</v>
      </c>
      <c r="T70" s="9"/>
      <c r="U70" s="9">
        <f t="shared" si="47"/>
        <v>6201.3110722610727</v>
      </c>
      <c r="V70" s="9">
        <f t="shared" si="47"/>
        <v>325.30769230769232</v>
      </c>
      <c r="W70" s="9">
        <f t="shared" si="47"/>
        <v>1026.3333333333333</v>
      </c>
      <c r="X70" s="9">
        <f t="shared" si="47"/>
        <v>2868.9044289044291</v>
      </c>
      <c r="Y70" s="9">
        <f t="shared" si="47"/>
        <v>458.69269746360789</v>
      </c>
      <c r="Z70" s="9">
        <f t="shared" si="47"/>
        <v>0</v>
      </c>
      <c r="AA70" s="9">
        <f t="shared" si="47"/>
        <v>247.31671970993801</v>
      </c>
      <c r="AB70" s="9">
        <f t="shared" si="48"/>
        <v>6295.6791491841495</v>
      </c>
      <c r="AC70" s="9">
        <f t="shared" si="48"/>
        <v>330.58508158508158</v>
      </c>
      <c r="AD70" s="9">
        <f t="shared" si="48"/>
        <v>1026.3333333333333</v>
      </c>
      <c r="AE70" s="9">
        <f t="shared" si="48"/>
        <v>2901.4685314685316</v>
      </c>
      <c r="AF70" s="9">
        <f t="shared" si="48"/>
        <v>482.9813090315381</v>
      </c>
      <c r="AG70" s="9">
        <f t="shared" si="48"/>
        <v>0</v>
      </c>
      <c r="AH70" s="9">
        <f t="shared" si="48"/>
        <v>258.5809791594852</v>
      </c>
      <c r="AI70" s="9">
        <f t="shared" si="35"/>
        <v>11295.628383762119</v>
      </c>
      <c r="AJ70" s="3" t="s">
        <v>608</v>
      </c>
      <c r="AK70" s="11">
        <v>2698927</v>
      </c>
      <c r="AL70" s="11">
        <v>0</v>
      </c>
      <c r="AM70" s="11">
        <v>6200</v>
      </c>
      <c r="AN70" s="9">
        <v>15499.5</v>
      </c>
      <c r="AO70" s="11">
        <v>440297</v>
      </c>
      <c r="AP70" s="11">
        <v>0</v>
      </c>
      <c r="AQ70" s="9">
        <v>121680</v>
      </c>
      <c r="AR70" s="9">
        <v>51578</v>
      </c>
      <c r="AS70" s="11">
        <v>139557</v>
      </c>
      <c r="AT70" s="11">
        <v>0</v>
      </c>
      <c r="AU70" s="11">
        <v>11963</v>
      </c>
      <c r="AV70" s="11">
        <v>0</v>
      </c>
      <c r="AW70" s="9">
        <v>0</v>
      </c>
      <c r="AX70" s="9">
        <v>196779.16721188778</v>
      </c>
      <c r="AY70" s="9">
        <v>19708.767432567431</v>
      </c>
      <c r="AZ70" s="9">
        <v>-38564.550000000003</v>
      </c>
      <c r="BA70" s="11">
        <v>103752</v>
      </c>
      <c r="BB70" s="11">
        <v>273318</v>
      </c>
      <c r="BC70" s="11">
        <v>0</v>
      </c>
      <c r="BD70" s="11">
        <v>0</v>
      </c>
      <c r="BE70" s="11">
        <v>462954</v>
      </c>
      <c r="BF70" s="11">
        <v>130455</v>
      </c>
      <c r="BG70" s="11">
        <v>68860</v>
      </c>
      <c r="BH70" s="11">
        <v>0</v>
      </c>
      <c r="BI70" s="9">
        <v>0</v>
      </c>
      <c r="BJ70" s="9">
        <v>0</v>
      </c>
      <c r="BK70" s="9">
        <v>14130.818751567407</v>
      </c>
      <c r="BL70" s="9">
        <v>30560.996571428572</v>
      </c>
      <c r="BM70" s="9">
        <v>17499.5</v>
      </c>
      <c r="BN70" s="9">
        <v>8699.2900000000009</v>
      </c>
      <c r="BO70" s="11">
        <f t="shared" si="39"/>
        <v>2739410.9049999998</v>
      </c>
      <c r="BP70" s="11">
        <v>0</v>
      </c>
      <c r="BQ70" s="11">
        <v>6200</v>
      </c>
      <c r="BR70" s="11">
        <f t="shared" si="40"/>
        <v>15499.5</v>
      </c>
      <c r="BS70" s="11">
        <v>440297</v>
      </c>
      <c r="BT70" s="11">
        <v>0</v>
      </c>
      <c r="BU70" s="9">
        <v>121680</v>
      </c>
      <c r="BV70" s="9">
        <v>51578</v>
      </c>
      <c r="BW70" s="11">
        <v>141821</v>
      </c>
      <c r="BX70" s="11">
        <v>0</v>
      </c>
      <c r="BY70" s="11">
        <v>11963</v>
      </c>
      <c r="BZ70" s="11">
        <v>0</v>
      </c>
      <c r="CA70" s="9">
        <v>0</v>
      </c>
      <c r="CB70" s="9">
        <v>207198.98157452984</v>
      </c>
      <c r="CC70" s="9">
        <v>19708.767432567431</v>
      </c>
      <c r="CD70" s="9">
        <v>-38564.550000000003</v>
      </c>
      <c r="CE70" s="11">
        <v>103752</v>
      </c>
      <c r="CF70" s="11">
        <v>277399</v>
      </c>
      <c r="CG70" s="11">
        <v>0</v>
      </c>
      <c r="CH70" s="11">
        <v>0</v>
      </c>
      <c r="CI70" s="11">
        <v>469867</v>
      </c>
      <c r="CJ70" s="11">
        <v>132403</v>
      </c>
      <c r="CK70" s="11">
        <v>69888</v>
      </c>
      <c r="CL70" s="11">
        <v>0</v>
      </c>
      <c r="CM70" s="11">
        <v>0</v>
      </c>
      <c r="CN70" s="9">
        <v>0</v>
      </c>
      <c r="CO70" s="9">
        <v>18963.186055423139</v>
      </c>
      <c r="CP70" s="9">
        <v>30560.996571428572</v>
      </c>
      <c r="CQ70" s="9">
        <v>17499.5</v>
      </c>
      <c r="CR70" s="9">
        <v>8699.2900000000009</v>
      </c>
      <c r="CS70" s="11"/>
      <c r="CT70" s="11"/>
      <c r="CU70" s="11"/>
      <c r="CV70" s="11"/>
      <c r="CW70" s="11"/>
      <c r="DD70" s="20"/>
      <c r="DE70" s="20"/>
    </row>
    <row r="71" spans="1:109" ht="16.5" x14ac:dyDescent="0.3">
      <c r="A71" s="12">
        <v>173</v>
      </c>
      <c r="B71" s="12">
        <v>1</v>
      </c>
      <c r="C71" s="13" t="s">
        <v>94</v>
      </c>
      <c r="D71" s="14">
        <v>6</v>
      </c>
      <c r="E71" s="9">
        <v>479</v>
      </c>
      <c r="F71" s="9">
        <f t="shared" si="23"/>
        <v>10739.732876233806</v>
      </c>
      <c r="G71" s="9">
        <f t="shared" si="24"/>
        <v>10881.385472188867</v>
      </c>
      <c r="H71" s="9">
        <f t="shared" si="25"/>
        <v>141.65259595506177</v>
      </c>
      <c r="I71" s="10">
        <f t="shared" si="11"/>
        <v>1.3189582793863333E-2</v>
      </c>
      <c r="J71" s="9">
        <f t="shared" si="26"/>
        <v>91.434175365343435</v>
      </c>
      <c r="K71" s="9">
        <f t="shared" si="27"/>
        <v>12.885177453027154</v>
      </c>
      <c r="L71" s="9">
        <f t="shared" si="28"/>
        <v>-9.1858037578276708E-2</v>
      </c>
      <c r="M71" s="9">
        <f t="shared" si="29"/>
        <v>7.1377870563674151</v>
      </c>
      <c r="N71" s="9">
        <f t="shared" si="30"/>
        <v>11.375874576021829</v>
      </c>
      <c r="O71" s="9">
        <f t="shared" si="31"/>
        <v>7.4296659707724473</v>
      </c>
      <c r="P71" s="9">
        <f t="shared" si="32"/>
        <v>11.481773571108135</v>
      </c>
      <c r="Q71" s="15">
        <f t="shared" si="36"/>
        <v>5144332.0477159927</v>
      </c>
      <c r="R71" s="15">
        <f t="shared" si="37"/>
        <v>5212183.6411784664</v>
      </c>
      <c r="S71" s="9">
        <f t="shared" si="38"/>
        <v>67851.593462473713</v>
      </c>
      <c r="T71" s="9"/>
      <c r="U71" s="9">
        <f t="shared" si="47"/>
        <v>6038.1558872651358</v>
      </c>
      <c r="V71" s="9">
        <f t="shared" si="47"/>
        <v>794.43841336116907</v>
      </c>
      <c r="W71" s="9">
        <f t="shared" si="47"/>
        <v>1892.3736951983299</v>
      </c>
      <c r="X71" s="9">
        <f t="shared" si="47"/>
        <v>878.84759916492692</v>
      </c>
      <c r="Y71" s="9">
        <f t="shared" si="47"/>
        <v>738.38286938080773</v>
      </c>
      <c r="Z71" s="9">
        <f t="shared" si="47"/>
        <v>145.49060542797494</v>
      </c>
      <c r="AA71" s="9">
        <f t="shared" si="47"/>
        <v>252.04380643546222</v>
      </c>
      <c r="AB71" s="9">
        <f t="shared" si="48"/>
        <v>6129.5900626304792</v>
      </c>
      <c r="AC71" s="9">
        <f t="shared" si="48"/>
        <v>807.32359081419622</v>
      </c>
      <c r="AD71" s="9">
        <f t="shared" si="48"/>
        <v>1892.2818371607516</v>
      </c>
      <c r="AE71" s="9">
        <f t="shared" si="48"/>
        <v>885.98538622129433</v>
      </c>
      <c r="AF71" s="9">
        <f t="shared" si="48"/>
        <v>749.75874395682956</v>
      </c>
      <c r="AG71" s="9">
        <f t="shared" si="48"/>
        <v>152.92027139874739</v>
      </c>
      <c r="AH71" s="9">
        <f t="shared" si="48"/>
        <v>263.52558000657035</v>
      </c>
      <c r="AI71" s="9">
        <f t="shared" si="35"/>
        <v>10881.385472188867</v>
      </c>
      <c r="AJ71" s="3" t="s">
        <v>608</v>
      </c>
      <c r="AK71" s="11">
        <v>2919798</v>
      </c>
      <c r="AL71" s="11">
        <v>0</v>
      </c>
      <c r="AM71" s="11">
        <v>6707</v>
      </c>
      <c r="AN71" s="9">
        <v>15959.4</v>
      </c>
      <c r="AO71" s="11">
        <v>909636</v>
      </c>
      <c r="AP71" s="11">
        <v>-3189</v>
      </c>
      <c r="AQ71" s="9">
        <v>0</v>
      </c>
      <c r="AR71" s="9">
        <v>38427</v>
      </c>
      <c r="AS71" s="11">
        <v>380536</v>
      </c>
      <c r="AT71" s="11">
        <v>0</v>
      </c>
      <c r="AU71" s="11">
        <v>0</v>
      </c>
      <c r="AV71" s="11">
        <v>0</v>
      </c>
      <c r="AW71" s="9">
        <v>69690</v>
      </c>
      <c r="AX71" s="9">
        <v>353685.39443340688</v>
      </c>
      <c r="AY71" s="9">
        <v>31019.125490441278</v>
      </c>
      <c r="AZ71" s="9">
        <v>-27521.33</v>
      </c>
      <c r="BA71" s="11">
        <v>123600</v>
      </c>
      <c r="BB71" s="11">
        <v>100181</v>
      </c>
      <c r="BC71" s="11">
        <v>0</v>
      </c>
      <c r="BD71" s="11">
        <v>0</v>
      </c>
      <c r="BE71" s="11">
        <v>0</v>
      </c>
      <c r="BF71" s="11">
        <v>128786</v>
      </c>
      <c r="BG71" s="11">
        <v>0</v>
      </c>
      <c r="BH71" s="11">
        <v>0</v>
      </c>
      <c r="BI71" s="9">
        <v>23267</v>
      </c>
      <c r="BJ71" s="9">
        <v>0</v>
      </c>
      <c r="BK71" s="9">
        <v>16082.437792145118</v>
      </c>
      <c r="BL71" s="9">
        <v>31919.4</v>
      </c>
      <c r="BM71" s="9">
        <v>20938.27</v>
      </c>
      <c r="BN71" s="9">
        <v>4810.3500000000004</v>
      </c>
      <c r="BO71" s="11">
        <f t="shared" si="39"/>
        <v>2963594.9699999997</v>
      </c>
      <c r="BP71" s="11">
        <v>0</v>
      </c>
      <c r="BQ71" s="11">
        <v>6707</v>
      </c>
      <c r="BR71" s="11">
        <f t="shared" si="40"/>
        <v>15959.4</v>
      </c>
      <c r="BS71" s="11">
        <v>909636</v>
      </c>
      <c r="BT71" s="11">
        <v>-3233</v>
      </c>
      <c r="BU71" s="9">
        <v>0</v>
      </c>
      <c r="BV71" s="9">
        <v>38427</v>
      </c>
      <c r="BW71" s="11">
        <v>386708</v>
      </c>
      <c r="BX71" s="11">
        <v>0</v>
      </c>
      <c r="BY71" s="11">
        <v>0</v>
      </c>
      <c r="BZ71" s="11">
        <v>0</v>
      </c>
      <c r="CA71" s="9">
        <v>73248.81</v>
      </c>
      <c r="CB71" s="9">
        <v>359134.43835532136</v>
      </c>
      <c r="CC71" s="9">
        <v>31019.125490441278</v>
      </c>
      <c r="CD71" s="9">
        <v>-27521.33</v>
      </c>
      <c r="CE71" s="11">
        <v>123600</v>
      </c>
      <c r="CF71" s="11">
        <v>101677</v>
      </c>
      <c r="CG71" s="11">
        <v>0</v>
      </c>
      <c r="CH71" s="11">
        <v>0</v>
      </c>
      <c r="CI71" s="11">
        <v>0</v>
      </c>
      <c r="CJ71" s="11">
        <v>130709</v>
      </c>
      <c r="CK71" s="11">
        <v>0</v>
      </c>
      <c r="CL71" s="11">
        <v>0</v>
      </c>
      <c r="CM71" s="11">
        <v>23267</v>
      </c>
      <c r="CN71" s="9">
        <v>0</v>
      </c>
      <c r="CO71" s="9">
        <v>21582.207332705919</v>
      </c>
      <c r="CP71" s="9">
        <v>31919.4</v>
      </c>
      <c r="CQ71" s="9">
        <v>20938.27</v>
      </c>
      <c r="CR71" s="9">
        <v>4810.3500000000004</v>
      </c>
      <c r="CS71" s="11"/>
      <c r="CT71" s="11"/>
      <c r="CU71" s="11"/>
      <c r="CV71" s="11"/>
      <c r="CW71" s="11"/>
      <c r="DD71" s="20"/>
      <c r="DE71" s="20"/>
    </row>
    <row r="72" spans="1:109" ht="16.5" x14ac:dyDescent="0.3">
      <c r="A72" s="12">
        <v>177</v>
      </c>
      <c r="B72" s="12">
        <v>1</v>
      </c>
      <c r="C72" s="13" t="s">
        <v>95</v>
      </c>
      <c r="D72" s="14">
        <v>6</v>
      </c>
      <c r="E72" s="9">
        <v>962</v>
      </c>
      <c r="F72" s="9">
        <f t="shared" si="23"/>
        <v>10185.863789035227</v>
      </c>
      <c r="G72" s="9">
        <f t="shared" si="24"/>
        <v>10321.525696121895</v>
      </c>
      <c r="H72" s="9">
        <f t="shared" si="25"/>
        <v>135.66190708666727</v>
      </c>
      <c r="I72" s="10">
        <f t="shared" si="11"/>
        <v>1.3318645320262695E-2</v>
      </c>
      <c r="J72" s="9">
        <f t="shared" si="26"/>
        <v>89.492494802494548</v>
      </c>
      <c r="K72" s="9">
        <f t="shared" si="27"/>
        <v>9.4386694386694217</v>
      </c>
      <c r="L72" s="9">
        <f t="shared" si="28"/>
        <v>0</v>
      </c>
      <c r="M72" s="9">
        <f t="shared" si="29"/>
        <v>2.6548856548856747</v>
      </c>
      <c r="N72" s="9">
        <f t="shared" si="30"/>
        <v>19.965510174744168</v>
      </c>
      <c r="O72" s="9">
        <f t="shared" si="31"/>
        <v>6.6505093555093566</v>
      </c>
      <c r="P72" s="9">
        <f t="shared" si="32"/>
        <v>7.4598376603624388</v>
      </c>
      <c r="Q72" s="15">
        <f t="shared" si="36"/>
        <v>9798800.9650518876</v>
      </c>
      <c r="R72" s="15">
        <f t="shared" si="37"/>
        <v>9929307.7196692619</v>
      </c>
      <c r="S72" s="9">
        <f t="shared" si="38"/>
        <v>130506.75461737439</v>
      </c>
      <c r="T72" s="9"/>
      <c r="U72" s="9">
        <f t="shared" ref="U72:AA81" si="49">IF($E72=0,0,SUMIF($AK$4:$BN$4,U$4,$AK72:$BN72)/$E72)</f>
        <v>5892.8928378378378</v>
      </c>
      <c r="V72" s="9">
        <f t="shared" si="49"/>
        <v>581.92931392931393</v>
      </c>
      <c r="W72" s="9">
        <f t="shared" si="49"/>
        <v>1444.497920997921</v>
      </c>
      <c r="X72" s="9">
        <f t="shared" si="49"/>
        <v>751.75883575883574</v>
      </c>
      <c r="Y72" s="9">
        <f t="shared" si="49"/>
        <v>1141.8960890518163</v>
      </c>
      <c r="Z72" s="9">
        <f t="shared" si="49"/>
        <v>103.53430353430353</v>
      </c>
      <c r="AA72" s="9">
        <f t="shared" si="49"/>
        <v>269.35448792519975</v>
      </c>
      <c r="AB72" s="9">
        <f t="shared" ref="AB72:AH81" si="50">IF($E72=0,0,SUMIF($BO$4:$CR$4,AB$4,$BO72:$CR72)/$E72)</f>
        <v>5982.3853326403323</v>
      </c>
      <c r="AC72" s="9">
        <f t="shared" si="50"/>
        <v>591.36798336798336</v>
      </c>
      <c r="AD72" s="9">
        <f t="shared" si="50"/>
        <v>1444.497920997921</v>
      </c>
      <c r="AE72" s="9">
        <f t="shared" si="50"/>
        <v>754.41372141372142</v>
      </c>
      <c r="AF72" s="9">
        <f t="shared" si="50"/>
        <v>1161.8615992265604</v>
      </c>
      <c r="AG72" s="9">
        <f t="shared" si="50"/>
        <v>110.18481288981289</v>
      </c>
      <c r="AH72" s="9">
        <f t="shared" si="50"/>
        <v>276.81432558556219</v>
      </c>
      <c r="AI72" s="9">
        <f t="shared" si="35"/>
        <v>10321.525696121895</v>
      </c>
      <c r="AJ72" s="3" t="s">
        <v>608</v>
      </c>
      <c r="AK72" s="11">
        <v>5739452</v>
      </c>
      <c r="AL72" s="11">
        <v>0</v>
      </c>
      <c r="AM72" s="11">
        <v>13184</v>
      </c>
      <c r="AN72" s="9">
        <v>32571.599999999999</v>
      </c>
      <c r="AO72" s="11">
        <v>1369956</v>
      </c>
      <c r="AP72" s="11">
        <v>19651</v>
      </c>
      <c r="AQ72" s="9">
        <v>164944</v>
      </c>
      <c r="AR72" s="9">
        <v>92300</v>
      </c>
      <c r="AS72" s="11">
        <v>559816</v>
      </c>
      <c r="AT72" s="11">
        <v>0</v>
      </c>
      <c r="AU72" s="11">
        <v>0</v>
      </c>
      <c r="AV72" s="11">
        <v>0</v>
      </c>
      <c r="AW72" s="9">
        <v>99600</v>
      </c>
      <c r="AX72" s="9">
        <v>1098504.0376678472</v>
      </c>
      <c r="AY72" s="9">
        <v>65321.989005635754</v>
      </c>
      <c r="AZ72" s="9">
        <v>-70489.09</v>
      </c>
      <c r="BA72" s="11">
        <v>228501</v>
      </c>
      <c r="BB72" s="11">
        <v>171031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9">
        <v>53232</v>
      </c>
      <c r="BJ72" s="9">
        <v>0</v>
      </c>
      <c r="BK72" s="9">
        <v>20985.138378406406</v>
      </c>
      <c r="BL72" s="9">
        <v>64841.4</v>
      </c>
      <c r="BM72" s="9">
        <v>65571.600000000006</v>
      </c>
      <c r="BN72" s="9">
        <v>9827.2900000000009</v>
      </c>
      <c r="BO72" s="11">
        <f t="shared" si="39"/>
        <v>5825543.7799999993</v>
      </c>
      <c r="BP72" s="11">
        <v>0</v>
      </c>
      <c r="BQ72" s="11">
        <v>13184</v>
      </c>
      <c r="BR72" s="11">
        <f t="shared" si="40"/>
        <v>32571.599999999999</v>
      </c>
      <c r="BS72" s="11">
        <v>1369956</v>
      </c>
      <c r="BT72" s="11">
        <v>19651</v>
      </c>
      <c r="BU72" s="9">
        <v>164944</v>
      </c>
      <c r="BV72" s="9">
        <v>92300</v>
      </c>
      <c r="BW72" s="11">
        <v>568896</v>
      </c>
      <c r="BX72" s="11">
        <v>0</v>
      </c>
      <c r="BY72" s="11">
        <v>0</v>
      </c>
      <c r="BZ72" s="11">
        <v>0</v>
      </c>
      <c r="CA72" s="9">
        <v>105997.79</v>
      </c>
      <c r="CB72" s="9">
        <v>1117710.8584559511</v>
      </c>
      <c r="CC72" s="9">
        <v>65321.989005635754</v>
      </c>
      <c r="CD72" s="9">
        <v>-70489.09</v>
      </c>
      <c r="CE72" s="11">
        <v>228501</v>
      </c>
      <c r="CF72" s="11">
        <v>173585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53232</v>
      </c>
      <c r="CN72" s="9">
        <v>0</v>
      </c>
      <c r="CO72" s="9">
        <v>28161.502207675028</v>
      </c>
      <c r="CP72" s="9">
        <v>64841.4</v>
      </c>
      <c r="CQ72" s="9">
        <v>65571.600000000006</v>
      </c>
      <c r="CR72" s="9">
        <v>9827.2900000000009</v>
      </c>
      <c r="CS72" s="11"/>
      <c r="CT72" s="11"/>
      <c r="CU72" s="11"/>
      <c r="CV72" s="11"/>
      <c r="CW72" s="11"/>
      <c r="DD72" s="20"/>
      <c r="DE72" s="20"/>
    </row>
    <row r="73" spans="1:109" ht="16.5" x14ac:dyDescent="0.3">
      <c r="A73" s="12">
        <v>181</v>
      </c>
      <c r="B73" s="12">
        <v>1</v>
      </c>
      <c r="C73" s="13" t="s">
        <v>96</v>
      </c>
      <c r="D73" s="14">
        <v>4</v>
      </c>
      <c r="E73" s="9">
        <v>6423</v>
      </c>
      <c r="F73" s="9">
        <f t="shared" si="23"/>
        <v>9710.4260142413968</v>
      </c>
      <c r="G73" s="9">
        <f t="shared" si="24"/>
        <v>9841.2235676515102</v>
      </c>
      <c r="H73" s="9">
        <f t="shared" si="25"/>
        <v>130.79755341011332</v>
      </c>
      <c r="I73" s="10">
        <f t="shared" si="11"/>
        <v>1.3469805878576746E-2</v>
      </c>
      <c r="J73" s="9">
        <f t="shared" si="26"/>
        <v>90.548804297057359</v>
      </c>
      <c r="K73" s="9">
        <f t="shared" si="27"/>
        <v>9.0406352171881963</v>
      </c>
      <c r="L73" s="9">
        <f t="shared" si="28"/>
        <v>0</v>
      </c>
      <c r="M73" s="9">
        <f t="shared" si="29"/>
        <v>1.9193523275727102</v>
      </c>
      <c r="N73" s="9">
        <f t="shared" si="30"/>
        <v>16.246235197494798</v>
      </c>
      <c r="O73" s="9">
        <f t="shared" si="31"/>
        <v>0</v>
      </c>
      <c r="P73" s="9">
        <f t="shared" si="32"/>
        <v>13.042526370800431</v>
      </c>
      <c r="Q73" s="15">
        <f t="shared" si="36"/>
        <v>62370066.289472483</v>
      </c>
      <c r="R73" s="15">
        <f t="shared" si="37"/>
        <v>63210178.975025639</v>
      </c>
      <c r="S73" s="9">
        <f t="shared" si="38"/>
        <v>840112.68555315584</v>
      </c>
      <c r="T73" s="9"/>
      <c r="U73" s="9">
        <f t="shared" si="49"/>
        <v>5987.192743266387</v>
      </c>
      <c r="V73" s="9">
        <f t="shared" si="49"/>
        <v>557.38875914681614</v>
      </c>
      <c r="W73" s="9">
        <f t="shared" si="49"/>
        <v>440.97399968861902</v>
      </c>
      <c r="X73" s="9">
        <f t="shared" si="49"/>
        <v>886.13171415226532</v>
      </c>
      <c r="Y73" s="9">
        <f t="shared" si="49"/>
        <v>1499.1760888198824</v>
      </c>
      <c r="Z73" s="9">
        <f t="shared" si="49"/>
        <v>0</v>
      </c>
      <c r="AA73" s="9">
        <f t="shared" si="49"/>
        <v>339.56270916742642</v>
      </c>
      <c r="AB73" s="9">
        <f t="shared" si="50"/>
        <v>6077.7415475634443</v>
      </c>
      <c r="AC73" s="9">
        <f t="shared" si="50"/>
        <v>566.42939436400434</v>
      </c>
      <c r="AD73" s="9">
        <f t="shared" si="50"/>
        <v>440.97399968861902</v>
      </c>
      <c r="AE73" s="9">
        <f t="shared" si="50"/>
        <v>888.05106647983803</v>
      </c>
      <c r="AF73" s="9">
        <f t="shared" si="50"/>
        <v>1515.4223240173772</v>
      </c>
      <c r="AG73" s="9">
        <f t="shared" si="50"/>
        <v>0</v>
      </c>
      <c r="AH73" s="9">
        <f t="shared" si="50"/>
        <v>352.60523553822685</v>
      </c>
      <c r="AI73" s="9">
        <f t="shared" si="35"/>
        <v>9841.2235676515102</v>
      </c>
      <c r="AJ73" s="3" t="s">
        <v>608</v>
      </c>
      <c r="AK73" s="11">
        <v>38772998</v>
      </c>
      <c r="AL73" s="11">
        <v>0</v>
      </c>
      <c r="AM73" s="11">
        <v>89065</v>
      </c>
      <c r="AN73" s="9">
        <v>222662.7</v>
      </c>
      <c r="AO73" s="11">
        <v>2832376</v>
      </c>
      <c r="AP73" s="11">
        <v>0</v>
      </c>
      <c r="AQ73" s="9">
        <v>1703000</v>
      </c>
      <c r="AR73" s="9">
        <v>881011</v>
      </c>
      <c r="AS73" s="11">
        <v>3580108</v>
      </c>
      <c r="AT73" s="11">
        <v>0</v>
      </c>
      <c r="AU73" s="11">
        <v>587226</v>
      </c>
      <c r="AV73" s="11">
        <v>0</v>
      </c>
      <c r="AW73" s="9">
        <v>0</v>
      </c>
      <c r="AX73" s="9">
        <v>9629208.018490104</v>
      </c>
      <c r="AY73" s="9">
        <v>417715.76083829463</v>
      </c>
      <c r="AZ73" s="9">
        <v>-317259.01</v>
      </c>
      <c r="BA73" s="11">
        <v>1536121</v>
      </c>
      <c r="BB73" s="11">
        <v>787334</v>
      </c>
      <c r="BC73" s="11">
        <v>0</v>
      </c>
      <c r="BD73" s="11">
        <v>69545</v>
      </c>
      <c r="BE73" s="11">
        <v>0</v>
      </c>
      <c r="BF73" s="11">
        <v>0</v>
      </c>
      <c r="BG73" s="11">
        <v>45113</v>
      </c>
      <c r="BH73" s="11">
        <v>-6791</v>
      </c>
      <c r="BI73" s="9">
        <v>0</v>
      </c>
      <c r="BJ73" s="9">
        <v>0</v>
      </c>
      <c r="BK73" s="9">
        <v>244966.69014408521</v>
      </c>
      <c r="BL73" s="9">
        <v>445325.4</v>
      </c>
      <c r="BM73" s="9">
        <v>847487.54</v>
      </c>
      <c r="BN73" s="9">
        <v>2853.19</v>
      </c>
      <c r="BO73" s="11">
        <f t="shared" si="39"/>
        <v>39354592.969999999</v>
      </c>
      <c r="BP73" s="11">
        <v>0</v>
      </c>
      <c r="BQ73" s="11">
        <v>89065</v>
      </c>
      <c r="BR73" s="11">
        <f t="shared" si="40"/>
        <v>222662.7</v>
      </c>
      <c r="BS73" s="11">
        <v>2832376</v>
      </c>
      <c r="BT73" s="11">
        <v>0</v>
      </c>
      <c r="BU73" s="9">
        <v>1703000</v>
      </c>
      <c r="BV73" s="9">
        <v>881011</v>
      </c>
      <c r="BW73" s="11">
        <v>3638176</v>
      </c>
      <c r="BX73" s="11">
        <v>0</v>
      </c>
      <c r="BY73" s="11">
        <v>587226</v>
      </c>
      <c r="BZ73" s="11">
        <v>0</v>
      </c>
      <c r="CA73" s="9">
        <v>0</v>
      </c>
      <c r="CB73" s="9">
        <v>9733557.5871636141</v>
      </c>
      <c r="CC73" s="9">
        <v>417715.76083829463</v>
      </c>
      <c r="CD73" s="9">
        <v>-317259.01</v>
      </c>
      <c r="CE73" s="11">
        <v>1536121</v>
      </c>
      <c r="CF73" s="11">
        <v>799090</v>
      </c>
      <c r="CG73" s="11">
        <v>0</v>
      </c>
      <c r="CH73" s="11">
        <v>69545</v>
      </c>
      <c r="CI73" s="11">
        <v>0</v>
      </c>
      <c r="CJ73" s="11">
        <v>0</v>
      </c>
      <c r="CK73" s="11">
        <v>45787</v>
      </c>
      <c r="CL73" s="11">
        <v>-6893</v>
      </c>
      <c r="CM73" s="11">
        <v>0</v>
      </c>
      <c r="CN73" s="9">
        <v>0</v>
      </c>
      <c r="CO73" s="9">
        <v>328738.83702373644</v>
      </c>
      <c r="CP73" s="9">
        <v>445325.4</v>
      </c>
      <c r="CQ73" s="9">
        <v>847487.54</v>
      </c>
      <c r="CR73" s="9">
        <v>2853.19</v>
      </c>
      <c r="CS73" s="11"/>
      <c r="CT73" s="11"/>
      <c r="CU73" s="11"/>
      <c r="CV73" s="11"/>
      <c r="CW73" s="11"/>
      <c r="DD73" s="20"/>
      <c r="DE73" s="20"/>
    </row>
    <row r="74" spans="1:109" ht="16.5" x14ac:dyDescent="0.3">
      <c r="A74" s="12">
        <v>182</v>
      </c>
      <c r="B74" s="12">
        <v>1</v>
      </c>
      <c r="C74" s="13" t="s">
        <v>97</v>
      </c>
      <c r="D74" s="14">
        <v>5</v>
      </c>
      <c r="E74" s="9">
        <v>1138</v>
      </c>
      <c r="F74" s="9">
        <f t="shared" si="23"/>
        <v>9205.7823673781349</v>
      </c>
      <c r="G74" s="9">
        <f t="shared" si="24"/>
        <v>9341.1964599399234</v>
      </c>
      <c r="H74" s="9">
        <f t="shared" si="25"/>
        <v>135.41409256178849</v>
      </c>
      <c r="I74" s="10">
        <f t="shared" si="11"/>
        <v>1.4709677804424925E-2</v>
      </c>
      <c r="J74" s="9">
        <f t="shared" si="26"/>
        <v>90.810144991211928</v>
      </c>
      <c r="K74" s="9">
        <f t="shared" si="27"/>
        <v>14.287346221441112</v>
      </c>
      <c r="L74" s="9">
        <f t="shared" si="28"/>
        <v>0</v>
      </c>
      <c r="M74" s="9">
        <f t="shared" si="29"/>
        <v>3.0123022847100174</v>
      </c>
      <c r="N74" s="9">
        <f t="shared" si="30"/>
        <v>19.014862294434238</v>
      </c>
      <c r="O74" s="9">
        <f t="shared" si="31"/>
        <v>0</v>
      </c>
      <c r="P74" s="9">
        <f t="shared" si="32"/>
        <v>8.2894367699922782</v>
      </c>
      <c r="Q74" s="15">
        <f t="shared" si="36"/>
        <v>10476180.334076321</v>
      </c>
      <c r="R74" s="15">
        <f t="shared" si="37"/>
        <v>10630281.571411634</v>
      </c>
      <c r="S74" s="9">
        <f t="shared" si="38"/>
        <v>154101.23733531311</v>
      </c>
      <c r="T74" s="9"/>
      <c r="U74" s="9">
        <f t="shared" si="49"/>
        <v>5987.2806678383131</v>
      </c>
      <c r="V74" s="9">
        <f t="shared" si="49"/>
        <v>880.87521968365559</v>
      </c>
      <c r="W74" s="9">
        <f t="shared" si="49"/>
        <v>550.97012302284713</v>
      </c>
      <c r="X74" s="9">
        <f t="shared" si="49"/>
        <v>580.35061511423555</v>
      </c>
      <c r="Y74" s="9">
        <f t="shared" si="49"/>
        <v>963.84350001873611</v>
      </c>
      <c r="Z74" s="9">
        <f t="shared" si="49"/>
        <v>0</v>
      </c>
      <c r="AA74" s="9">
        <f t="shared" si="49"/>
        <v>242.46224170034677</v>
      </c>
      <c r="AB74" s="9">
        <f t="shared" si="50"/>
        <v>6078.090812829525</v>
      </c>
      <c r="AC74" s="9">
        <f t="shared" si="50"/>
        <v>895.1625659050967</v>
      </c>
      <c r="AD74" s="9">
        <f t="shared" si="50"/>
        <v>550.97012302284713</v>
      </c>
      <c r="AE74" s="9">
        <f t="shared" si="50"/>
        <v>583.36291739894557</v>
      </c>
      <c r="AF74" s="9">
        <f t="shared" si="50"/>
        <v>982.85836231317035</v>
      </c>
      <c r="AG74" s="9">
        <f t="shared" si="50"/>
        <v>0</v>
      </c>
      <c r="AH74" s="9">
        <f t="shared" si="50"/>
        <v>250.75167847033904</v>
      </c>
      <c r="AI74" s="9">
        <f t="shared" si="35"/>
        <v>9341.1964599399234</v>
      </c>
      <c r="AJ74" s="3" t="s">
        <v>608</v>
      </c>
      <c r="AK74" s="11">
        <v>6889463</v>
      </c>
      <c r="AL74" s="11">
        <v>0</v>
      </c>
      <c r="AM74" s="11">
        <v>15826</v>
      </c>
      <c r="AN74" s="9">
        <v>40370.400000000001</v>
      </c>
      <c r="AO74" s="11">
        <v>627004</v>
      </c>
      <c r="AP74" s="11">
        <v>0</v>
      </c>
      <c r="AQ74" s="9">
        <v>0</v>
      </c>
      <c r="AR74" s="9">
        <v>151584</v>
      </c>
      <c r="AS74" s="11">
        <v>1002436</v>
      </c>
      <c r="AT74" s="11">
        <v>0</v>
      </c>
      <c r="AU74" s="11">
        <v>0</v>
      </c>
      <c r="AV74" s="11">
        <v>0</v>
      </c>
      <c r="AW74" s="9">
        <v>0</v>
      </c>
      <c r="AX74" s="9">
        <v>1096853.9030213216</v>
      </c>
      <c r="AY74" s="9">
        <v>66638.504668490496</v>
      </c>
      <c r="AZ74" s="9">
        <v>-75937.600000000006</v>
      </c>
      <c r="BA74" s="11">
        <v>263445</v>
      </c>
      <c r="BB74" s="11">
        <v>213707</v>
      </c>
      <c r="BC74" s="11">
        <v>0</v>
      </c>
      <c r="BD74" s="11">
        <v>0</v>
      </c>
      <c r="BE74" s="11">
        <v>0</v>
      </c>
      <c r="BF74" s="11">
        <v>0</v>
      </c>
      <c r="BG74" s="11">
        <v>15877</v>
      </c>
      <c r="BH74" s="11">
        <v>0</v>
      </c>
      <c r="BI74" s="9">
        <v>0</v>
      </c>
      <c r="BJ74" s="9">
        <v>0</v>
      </c>
      <c r="BK74" s="9">
        <v>27585.107072218449</v>
      </c>
      <c r="BL74" s="9">
        <v>68682.899314285707</v>
      </c>
      <c r="BM74" s="9">
        <v>69201.13</v>
      </c>
      <c r="BN74" s="9">
        <v>3443.99</v>
      </c>
      <c r="BO74" s="11">
        <f t="shared" si="39"/>
        <v>6992804.9449999994</v>
      </c>
      <c r="BP74" s="11">
        <v>0</v>
      </c>
      <c r="BQ74" s="11">
        <v>15826</v>
      </c>
      <c r="BR74" s="11">
        <f t="shared" si="40"/>
        <v>40370.400000000001</v>
      </c>
      <c r="BS74" s="11">
        <v>627004</v>
      </c>
      <c r="BT74" s="11">
        <v>0</v>
      </c>
      <c r="BU74" s="9">
        <v>0</v>
      </c>
      <c r="BV74" s="9">
        <v>151584</v>
      </c>
      <c r="BW74" s="11">
        <v>1018695</v>
      </c>
      <c r="BX74" s="11">
        <v>0</v>
      </c>
      <c r="BY74" s="11">
        <v>0</v>
      </c>
      <c r="BZ74" s="11">
        <v>0</v>
      </c>
      <c r="CA74" s="9">
        <v>0</v>
      </c>
      <c r="CB74" s="9">
        <v>1118492.8163123878</v>
      </c>
      <c r="CC74" s="9">
        <v>66638.504668490496</v>
      </c>
      <c r="CD74" s="9">
        <v>-75937.600000000006</v>
      </c>
      <c r="CE74" s="11">
        <v>263445</v>
      </c>
      <c r="CF74" s="11">
        <v>216898</v>
      </c>
      <c r="CG74" s="11">
        <v>0</v>
      </c>
      <c r="CH74" s="11">
        <v>0</v>
      </c>
      <c r="CI74" s="11">
        <v>0</v>
      </c>
      <c r="CJ74" s="11">
        <v>0</v>
      </c>
      <c r="CK74" s="11">
        <v>16114</v>
      </c>
      <c r="CL74" s="11">
        <v>0</v>
      </c>
      <c r="CM74" s="11">
        <v>0</v>
      </c>
      <c r="CN74" s="9">
        <v>0</v>
      </c>
      <c r="CO74" s="9">
        <v>37018.486116469649</v>
      </c>
      <c r="CP74" s="9">
        <v>68682.899314285707</v>
      </c>
      <c r="CQ74" s="9">
        <v>69201.13</v>
      </c>
      <c r="CR74" s="9">
        <v>3443.99</v>
      </c>
      <c r="CS74" s="11"/>
      <c r="CT74" s="11"/>
      <c r="CU74" s="11"/>
      <c r="CV74" s="11"/>
      <c r="CW74" s="11"/>
      <c r="DD74" s="20"/>
      <c r="DE74" s="20"/>
    </row>
    <row r="75" spans="1:109" ht="16.5" x14ac:dyDescent="0.3">
      <c r="A75" s="12">
        <v>186</v>
      </c>
      <c r="B75" s="12">
        <v>1</v>
      </c>
      <c r="C75" s="13" t="s">
        <v>98</v>
      </c>
      <c r="D75" s="14">
        <v>5</v>
      </c>
      <c r="E75" s="9">
        <v>1614</v>
      </c>
      <c r="F75" s="9">
        <f t="shared" si="23"/>
        <v>7842.9683321360526</v>
      </c>
      <c r="G75" s="9">
        <f t="shared" si="24"/>
        <v>7954.4219511255778</v>
      </c>
      <c r="H75" s="9">
        <f t="shared" si="25"/>
        <v>111.45361898952524</v>
      </c>
      <c r="I75" s="10">
        <f t="shared" si="11"/>
        <v>1.421064248504629E-2</v>
      </c>
      <c r="J75" s="9">
        <f t="shared" si="26"/>
        <v>90.266933085500568</v>
      </c>
      <c r="K75" s="9">
        <f t="shared" si="27"/>
        <v>4.3760842627013403</v>
      </c>
      <c r="L75" s="9">
        <f t="shared" si="28"/>
        <v>0</v>
      </c>
      <c r="M75" s="9">
        <f t="shared" si="29"/>
        <v>1.9733581164807674</v>
      </c>
      <c r="N75" s="9">
        <f t="shared" si="30"/>
        <v>7.7743780968312421</v>
      </c>
      <c r="O75" s="9">
        <f t="shared" si="31"/>
        <v>0</v>
      </c>
      <c r="P75" s="9">
        <f t="shared" si="32"/>
        <v>7.0628654280126284</v>
      </c>
      <c r="Q75" s="15">
        <f t="shared" si="36"/>
        <v>12658550.888067588</v>
      </c>
      <c r="R75" s="15">
        <f t="shared" si="37"/>
        <v>12838437.029116685</v>
      </c>
      <c r="S75" s="9">
        <f t="shared" si="38"/>
        <v>179886.14104909636</v>
      </c>
      <c r="T75" s="9"/>
      <c r="U75" s="9">
        <f t="shared" si="49"/>
        <v>5997.787428748451</v>
      </c>
      <c r="V75" s="9">
        <f t="shared" si="49"/>
        <v>269.79863692688974</v>
      </c>
      <c r="W75" s="9">
        <f t="shared" si="49"/>
        <v>1.0978934324659231</v>
      </c>
      <c r="X75" s="9">
        <f t="shared" si="49"/>
        <v>590.17657992565057</v>
      </c>
      <c r="Y75" s="9">
        <f t="shared" si="49"/>
        <v>728.86256389893026</v>
      </c>
      <c r="Z75" s="9">
        <f t="shared" si="49"/>
        <v>0</v>
      </c>
      <c r="AA75" s="9">
        <f t="shared" si="49"/>
        <v>255.24522920366394</v>
      </c>
      <c r="AB75" s="9">
        <f t="shared" si="50"/>
        <v>6088.0543618339516</v>
      </c>
      <c r="AC75" s="9">
        <f t="shared" si="50"/>
        <v>274.17472118959108</v>
      </c>
      <c r="AD75" s="9">
        <f t="shared" si="50"/>
        <v>1.0978934324659231</v>
      </c>
      <c r="AE75" s="9">
        <f t="shared" si="50"/>
        <v>592.14993804213134</v>
      </c>
      <c r="AF75" s="9">
        <f t="shared" si="50"/>
        <v>736.6369419957615</v>
      </c>
      <c r="AG75" s="9">
        <f t="shared" si="50"/>
        <v>0</v>
      </c>
      <c r="AH75" s="9">
        <f t="shared" si="50"/>
        <v>262.30809463167657</v>
      </c>
      <c r="AI75" s="9">
        <f t="shared" si="35"/>
        <v>7954.4219511255778</v>
      </c>
      <c r="AJ75" s="3" t="s">
        <v>608</v>
      </c>
      <c r="AK75" s="11">
        <v>9712722</v>
      </c>
      <c r="AL75" s="11">
        <v>0</v>
      </c>
      <c r="AM75" s="11">
        <v>22311</v>
      </c>
      <c r="AN75" s="9">
        <v>56353.8</v>
      </c>
      <c r="AO75" s="11">
        <v>1772</v>
      </c>
      <c r="AP75" s="11">
        <v>0</v>
      </c>
      <c r="AQ75" s="9">
        <v>0</v>
      </c>
      <c r="AR75" s="9">
        <v>349069</v>
      </c>
      <c r="AS75" s="11">
        <v>435455</v>
      </c>
      <c r="AT75" s="11">
        <v>0</v>
      </c>
      <c r="AU75" s="11">
        <v>0</v>
      </c>
      <c r="AV75" s="11">
        <v>0</v>
      </c>
      <c r="AW75" s="9">
        <v>0</v>
      </c>
      <c r="AX75" s="9">
        <v>1176384.1781328735</v>
      </c>
      <c r="AY75" s="9">
        <v>102509.04499571206</v>
      </c>
      <c r="AZ75" s="9">
        <v>-32293.09</v>
      </c>
      <c r="BA75" s="11">
        <v>367908</v>
      </c>
      <c r="BB75" s="11">
        <v>213257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9">
        <v>0</v>
      </c>
      <c r="BJ75" s="9">
        <v>0</v>
      </c>
      <c r="BK75" s="9">
        <v>33334.339224715826</v>
      </c>
      <c r="BL75" s="9">
        <v>86722.255714285711</v>
      </c>
      <c r="BM75" s="9">
        <v>128446.91</v>
      </c>
      <c r="BN75" s="9">
        <v>4599.45</v>
      </c>
      <c r="BO75" s="11">
        <f t="shared" si="39"/>
        <v>9858412.8299999982</v>
      </c>
      <c r="BP75" s="11">
        <v>0</v>
      </c>
      <c r="BQ75" s="11">
        <v>22311</v>
      </c>
      <c r="BR75" s="11">
        <f t="shared" si="40"/>
        <v>56353.8</v>
      </c>
      <c r="BS75" s="11">
        <v>1772</v>
      </c>
      <c r="BT75" s="11">
        <v>0</v>
      </c>
      <c r="BU75" s="9">
        <v>0</v>
      </c>
      <c r="BV75" s="9">
        <v>349069</v>
      </c>
      <c r="BW75" s="11">
        <v>442518</v>
      </c>
      <c r="BX75" s="11">
        <v>0</v>
      </c>
      <c r="BY75" s="11">
        <v>0</v>
      </c>
      <c r="BZ75" s="11">
        <v>0</v>
      </c>
      <c r="CA75" s="9">
        <v>0</v>
      </c>
      <c r="CB75" s="9">
        <v>1188932.0243811591</v>
      </c>
      <c r="CC75" s="9">
        <v>102509.04499571206</v>
      </c>
      <c r="CD75" s="9">
        <v>-32293.09</v>
      </c>
      <c r="CE75" s="11">
        <v>367908</v>
      </c>
      <c r="CF75" s="11">
        <v>216442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  <c r="CM75" s="11">
        <v>0</v>
      </c>
      <c r="CN75" s="9">
        <v>0</v>
      </c>
      <c r="CO75" s="9">
        <v>44733.804025528218</v>
      </c>
      <c r="CP75" s="9">
        <v>86722.255714285711</v>
      </c>
      <c r="CQ75" s="9">
        <v>128446.91</v>
      </c>
      <c r="CR75" s="9">
        <v>4599.45</v>
      </c>
      <c r="CS75" s="11"/>
      <c r="CT75" s="11"/>
      <c r="CU75" s="11"/>
      <c r="CV75" s="11"/>
      <c r="CW75" s="11"/>
      <c r="DD75" s="20"/>
      <c r="DE75" s="20"/>
    </row>
    <row r="76" spans="1:109" ht="16.5" x14ac:dyDescent="0.3">
      <c r="A76" s="12">
        <v>191</v>
      </c>
      <c r="B76" s="12">
        <v>1</v>
      </c>
      <c r="C76" s="13" t="s">
        <v>99</v>
      </c>
      <c r="D76" s="14">
        <v>3</v>
      </c>
      <c r="E76" s="9">
        <v>9364</v>
      </c>
      <c r="F76" s="9">
        <f t="shared" si="23"/>
        <v>11309.75404300668</v>
      </c>
      <c r="G76" s="9">
        <f t="shared" si="24"/>
        <v>11482.40818885422</v>
      </c>
      <c r="H76" s="9">
        <f t="shared" si="25"/>
        <v>172.65414584754035</v>
      </c>
      <c r="I76" s="10">
        <f t="shared" si="11"/>
        <v>1.5265950540657427E-2</v>
      </c>
      <c r="J76" s="9">
        <f t="shared" si="26"/>
        <v>89.824711127722367</v>
      </c>
      <c r="K76" s="9">
        <f t="shared" si="27"/>
        <v>11.089918838103358</v>
      </c>
      <c r="L76" s="9">
        <f t="shared" si="28"/>
        <v>0</v>
      </c>
      <c r="M76" s="9">
        <f t="shared" si="29"/>
        <v>-3.7697565143162137E-2</v>
      </c>
      <c r="N76" s="9">
        <f t="shared" si="30"/>
        <v>19.03004235949561</v>
      </c>
      <c r="O76" s="9">
        <f t="shared" si="31"/>
        <v>45.144838744126474</v>
      </c>
      <c r="P76" s="9">
        <f t="shared" si="32"/>
        <v>7.6023323432335701</v>
      </c>
      <c r="Q76" s="15">
        <f t="shared" si="36"/>
        <v>105904536.85871457</v>
      </c>
      <c r="R76" s="15">
        <f t="shared" si="37"/>
        <v>107521270.2804309</v>
      </c>
      <c r="S76" s="9">
        <f t="shared" si="38"/>
        <v>1616733.4217163324</v>
      </c>
      <c r="T76" s="9"/>
      <c r="U76" s="9">
        <f t="shared" si="49"/>
        <v>5929.2986085006405</v>
      </c>
      <c r="V76" s="9">
        <f t="shared" si="49"/>
        <v>683.73665100384449</v>
      </c>
      <c r="W76" s="9">
        <f t="shared" si="49"/>
        <v>1861.2274668944895</v>
      </c>
      <c r="X76" s="9">
        <f t="shared" si="49"/>
        <v>784.08116189662542</v>
      </c>
      <c r="Y76" s="9">
        <f t="shared" si="49"/>
        <v>1248.8431901263721</v>
      </c>
      <c r="Z76" s="9">
        <f t="shared" si="49"/>
        <v>146.91521251601878</v>
      </c>
      <c r="AA76" s="9">
        <f t="shared" si="49"/>
        <v>655.65175206869071</v>
      </c>
      <c r="AB76" s="9">
        <f t="shared" si="50"/>
        <v>6019.1233196283629</v>
      </c>
      <c r="AC76" s="9">
        <f t="shared" si="50"/>
        <v>694.82656984194784</v>
      </c>
      <c r="AD76" s="9">
        <f t="shared" si="50"/>
        <v>1861.2274668944895</v>
      </c>
      <c r="AE76" s="9">
        <f t="shared" si="50"/>
        <v>784.04346433148226</v>
      </c>
      <c r="AF76" s="9">
        <f t="shared" si="50"/>
        <v>1267.8732324858677</v>
      </c>
      <c r="AG76" s="9">
        <f t="shared" si="50"/>
        <v>192.06005126014526</v>
      </c>
      <c r="AH76" s="9">
        <f t="shared" si="50"/>
        <v>663.25408441192428</v>
      </c>
      <c r="AI76" s="9">
        <f t="shared" si="35"/>
        <v>11482.40818885422</v>
      </c>
      <c r="AJ76" s="3" t="s">
        <v>608</v>
      </c>
      <c r="AK76" s="11">
        <v>56074573</v>
      </c>
      <c r="AL76" s="11">
        <v>0</v>
      </c>
      <c r="AM76" s="11">
        <v>128808</v>
      </c>
      <c r="AN76" s="9">
        <v>322021.2</v>
      </c>
      <c r="AO76" s="11">
        <v>17428534</v>
      </c>
      <c r="AP76" s="11">
        <v>0</v>
      </c>
      <c r="AQ76" s="9">
        <v>2524600</v>
      </c>
      <c r="AR76" s="9">
        <v>746905</v>
      </c>
      <c r="AS76" s="11">
        <v>6402510</v>
      </c>
      <c r="AT76" s="11">
        <v>0</v>
      </c>
      <c r="AU76" s="11">
        <v>349538</v>
      </c>
      <c r="AV76" s="11">
        <v>0</v>
      </c>
      <c r="AW76" s="9">
        <v>1375714.0499999998</v>
      </c>
      <c r="AX76" s="9">
        <v>11694167.632343348</v>
      </c>
      <c r="AY76" s="9">
        <v>584378.13331746799</v>
      </c>
      <c r="AZ76" s="9">
        <v>-552620.82999999996</v>
      </c>
      <c r="BA76" s="11">
        <v>2291350</v>
      </c>
      <c r="BB76" s="11">
        <v>2593</v>
      </c>
      <c r="BC76" s="11">
        <v>0</v>
      </c>
      <c r="BD76" s="11">
        <v>341557</v>
      </c>
      <c r="BE76" s="11">
        <v>0</v>
      </c>
      <c r="BF76" s="11">
        <v>0</v>
      </c>
      <c r="BG76" s="11">
        <v>0</v>
      </c>
      <c r="BH76" s="11">
        <v>-26224</v>
      </c>
      <c r="BI76" s="9">
        <v>983009</v>
      </c>
      <c r="BJ76" s="9">
        <v>0</v>
      </c>
      <c r="BK76" s="9">
        <v>208168.80305375205</v>
      </c>
      <c r="BL76" s="9">
        <v>3400999</v>
      </c>
      <c r="BM76" s="9">
        <v>1609401.21</v>
      </c>
      <c r="BN76" s="9">
        <v>14554.66</v>
      </c>
      <c r="BO76" s="11">
        <f t="shared" si="39"/>
        <v>56915691.594999991</v>
      </c>
      <c r="BP76" s="11">
        <v>0</v>
      </c>
      <c r="BQ76" s="11">
        <v>128808</v>
      </c>
      <c r="BR76" s="11">
        <f t="shared" si="40"/>
        <v>322021.2</v>
      </c>
      <c r="BS76" s="11">
        <v>17428534</v>
      </c>
      <c r="BT76" s="11">
        <v>0</v>
      </c>
      <c r="BU76" s="9">
        <v>2524600</v>
      </c>
      <c r="BV76" s="9">
        <v>746905</v>
      </c>
      <c r="BW76" s="11">
        <v>6506356</v>
      </c>
      <c r="BX76" s="11">
        <v>0</v>
      </c>
      <c r="BY76" s="11">
        <v>349538</v>
      </c>
      <c r="BZ76" s="11">
        <v>0</v>
      </c>
      <c r="CA76" s="9">
        <v>1798450.32</v>
      </c>
      <c r="CB76" s="9">
        <v>11872364.948997665</v>
      </c>
      <c r="CC76" s="9">
        <v>584378.13331746799</v>
      </c>
      <c r="CD76" s="9">
        <v>-552620.82999999996</v>
      </c>
      <c r="CE76" s="11">
        <v>2291350</v>
      </c>
      <c r="CF76" s="11">
        <v>2632</v>
      </c>
      <c r="CG76" s="11">
        <v>0</v>
      </c>
      <c r="CH76" s="11">
        <v>341557</v>
      </c>
      <c r="CI76" s="11">
        <v>0</v>
      </c>
      <c r="CJ76" s="11">
        <v>0</v>
      </c>
      <c r="CK76" s="11">
        <v>0</v>
      </c>
      <c r="CL76" s="11">
        <v>-26616</v>
      </c>
      <c r="CM76" s="11">
        <v>983009</v>
      </c>
      <c r="CN76" s="9">
        <v>0</v>
      </c>
      <c r="CO76" s="9">
        <v>279357.04311579041</v>
      </c>
      <c r="CP76" s="9">
        <v>3400999</v>
      </c>
      <c r="CQ76" s="9">
        <v>1609401.21</v>
      </c>
      <c r="CR76" s="9">
        <v>14554.66</v>
      </c>
      <c r="CS76" s="11"/>
      <c r="CT76" s="11"/>
      <c r="CU76" s="11"/>
      <c r="CV76" s="11"/>
      <c r="CW76" s="11"/>
      <c r="DD76" s="20"/>
      <c r="DE76" s="20"/>
    </row>
    <row r="77" spans="1:109" ht="16.5" x14ac:dyDescent="0.3">
      <c r="A77" s="12">
        <v>192</v>
      </c>
      <c r="B77" s="12">
        <v>1</v>
      </c>
      <c r="C77" s="13" t="s">
        <v>100</v>
      </c>
      <c r="D77" s="14">
        <v>3</v>
      </c>
      <c r="E77" s="9">
        <v>6513</v>
      </c>
      <c r="F77" s="9">
        <f t="shared" si="23"/>
        <v>8597.6284928749265</v>
      </c>
      <c r="G77" s="9">
        <f t="shared" si="24"/>
        <v>8712.496000693387</v>
      </c>
      <c r="H77" s="9">
        <f t="shared" si="25"/>
        <v>114.86750781846058</v>
      </c>
      <c r="I77" s="10">
        <f t="shared" si="11"/>
        <v>1.336037116672978E-2</v>
      </c>
      <c r="J77" s="9">
        <f t="shared" si="26"/>
        <v>89.583659603868</v>
      </c>
      <c r="K77" s="9">
        <f t="shared" si="27"/>
        <v>1.2826654383540586</v>
      </c>
      <c r="L77" s="9">
        <f t="shared" si="28"/>
        <v>0</v>
      </c>
      <c r="M77" s="9">
        <f t="shared" si="29"/>
        <v>0.39904805773073804</v>
      </c>
      <c r="N77" s="9">
        <f t="shared" si="30"/>
        <v>17.985583671720292</v>
      </c>
      <c r="O77" s="9">
        <f t="shared" si="31"/>
        <v>0</v>
      </c>
      <c r="P77" s="9">
        <f t="shared" si="32"/>
        <v>5.6165510467876345</v>
      </c>
      <c r="Q77" s="15">
        <f t="shared" si="36"/>
        <v>55996354.374094389</v>
      </c>
      <c r="R77" s="15">
        <f t="shared" si="37"/>
        <v>56744486.452516027</v>
      </c>
      <c r="S77" s="9">
        <f t="shared" si="38"/>
        <v>748132.07842163742</v>
      </c>
      <c r="T77" s="9"/>
      <c r="U77" s="9">
        <f t="shared" si="49"/>
        <v>5957.6985137417478</v>
      </c>
      <c r="V77" s="9">
        <f t="shared" si="49"/>
        <v>79.07937970213419</v>
      </c>
      <c r="W77" s="9">
        <f t="shared" si="49"/>
        <v>765.4888684170121</v>
      </c>
      <c r="X77" s="9">
        <f t="shared" si="49"/>
        <v>765.06590664824193</v>
      </c>
      <c r="Y77" s="9">
        <f t="shared" si="49"/>
        <v>775.68998724260337</v>
      </c>
      <c r="Z77" s="9">
        <f t="shared" si="49"/>
        <v>0</v>
      </c>
      <c r="AA77" s="9">
        <f t="shared" si="49"/>
        <v>254.60583712318621</v>
      </c>
      <c r="AB77" s="9">
        <f t="shared" si="50"/>
        <v>6047.2821733456158</v>
      </c>
      <c r="AC77" s="9">
        <f t="shared" si="50"/>
        <v>80.362045140488249</v>
      </c>
      <c r="AD77" s="9">
        <f t="shared" si="50"/>
        <v>765.4888684170121</v>
      </c>
      <c r="AE77" s="9">
        <f t="shared" si="50"/>
        <v>765.46495470597267</v>
      </c>
      <c r="AF77" s="9">
        <f t="shared" si="50"/>
        <v>793.67557091432366</v>
      </c>
      <c r="AG77" s="9">
        <f t="shared" si="50"/>
        <v>0</v>
      </c>
      <c r="AH77" s="9">
        <f t="shared" si="50"/>
        <v>260.22238816997384</v>
      </c>
      <c r="AI77" s="9">
        <f t="shared" si="35"/>
        <v>8712.496000693387</v>
      </c>
      <c r="AJ77" s="3" t="s">
        <v>608</v>
      </c>
      <c r="AK77" s="11">
        <v>38897225</v>
      </c>
      <c r="AL77" s="11">
        <v>0</v>
      </c>
      <c r="AM77" s="11">
        <v>89350</v>
      </c>
      <c r="AN77" s="9">
        <v>223376.1</v>
      </c>
      <c r="AO77" s="11">
        <v>5040662</v>
      </c>
      <c r="AP77" s="11">
        <v>-55033</v>
      </c>
      <c r="AQ77" s="9">
        <v>1762540</v>
      </c>
      <c r="AR77" s="9">
        <v>1008611.25</v>
      </c>
      <c r="AS77" s="11">
        <v>515044</v>
      </c>
      <c r="AT77" s="11">
        <v>0</v>
      </c>
      <c r="AU77" s="11">
        <v>359108</v>
      </c>
      <c r="AV77" s="11">
        <v>0</v>
      </c>
      <c r="AW77" s="9">
        <v>0</v>
      </c>
      <c r="AX77" s="9">
        <v>5052068.8869110756</v>
      </c>
      <c r="AY77" s="9">
        <v>478996.28284208284</v>
      </c>
      <c r="AZ77" s="9">
        <v>-94734.58</v>
      </c>
      <c r="BA77" s="11">
        <v>1423627</v>
      </c>
      <c r="BB77" s="11">
        <v>180879</v>
      </c>
      <c r="BC77" s="11">
        <v>0</v>
      </c>
      <c r="BD77" s="11">
        <v>39984</v>
      </c>
      <c r="BE77" s="11">
        <v>0</v>
      </c>
      <c r="BF77" s="11">
        <v>0</v>
      </c>
      <c r="BG77" s="11">
        <v>0</v>
      </c>
      <c r="BH77" s="11">
        <v>-6791</v>
      </c>
      <c r="BI77" s="9">
        <v>125566</v>
      </c>
      <c r="BJ77" s="9">
        <v>0</v>
      </c>
      <c r="BK77" s="9">
        <v>106969.05948408617</v>
      </c>
      <c r="BL77" s="9">
        <v>282858.65485714283</v>
      </c>
      <c r="BM77" s="9">
        <v>566047.72</v>
      </c>
      <c r="BN77" s="9">
        <v>0</v>
      </c>
      <c r="BO77" s="11">
        <f t="shared" si="39"/>
        <v>39480683.374999993</v>
      </c>
      <c r="BP77" s="11">
        <v>0</v>
      </c>
      <c r="BQ77" s="11">
        <v>89350</v>
      </c>
      <c r="BR77" s="11">
        <f t="shared" si="40"/>
        <v>223376.1</v>
      </c>
      <c r="BS77" s="11">
        <v>5040662</v>
      </c>
      <c r="BT77" s="11">
        <v>-55033</v>
      </c>
      <c r="BU77" s="9">
        <v>1762540</v>
      </c>
      <c r="BV77" s="9">
        <v>1008611.25</v>
      </c>
      <c r="BW77" s="11">
        <v>523398</v>
      </c>
      <c r="BX77" s="11">
        <v>0</v>
      </c>
      <c r="BY77" s="11">
        <v>359108</v>
      </c>
      <c r="BZ77" s="11">
        <v>0</v>
      </c>
      <c r="CA77" s="9">
        <v>0</v>
      </c>
      <c r="CB77" s="9">
        <v>5169208.9933649898</v>
      </c>
      <c r="CC77" s="9">
        <v>478996.28284208284</v>
      </c>
      <c r="CD77" s="9">
        <v>-94734.58</v>
      </c>
      <c r="CE77" s="11">
        <v>1423627</v>
      </c>
      <c r="CF77" s="11">
        <v>183580</v>
      </c>
      <c r="CG77" s="11">
        <v>0</v>
      </c>
      <c r="CH77" s="11">
        <v>39984</v>
      </c>
      <c r="CI77" s="11">
        <v>0</v>
      </c>
      <c r="CJ77" s="11">
        <v>0</v>
      </c>
      <c r="CK77" s="11">
        <v>0</v>
      </c>
      <c r="CL77" s="11">
        <v>-6893</v>
      </c>
      <c r="CM77" s="11">
        <v>125566</v>
      </c>
      <c r="CN77" s="9">
        <v>0</v>
      </c>
      <c r="CO77" s="9">
        <v>143549.65645181391</v>
      </c>
      <c r="CP77" s="9">
        <v>282858.65485714283</v>
      </c>
      <c r="CQ77" s="9">
        <v>566047.72</v>
      </c>
      <c r="CR77" s="9">
        <v>0</v>
      </c>
      <c r="CS77" s="11"/>
      <c r="CT77" s="11"/>
      <c r="CU77" s="11"/>
      <c r="CV77" s="11"/>
      <c r="CW77" s="11"/>
      <c r="DD77" s="20"/>
      <c r="DE77" s="20"/>
    </row>
    <row r="78" spans="1:109" ht="16.5" x14ac:dyDescent="0.3">
      <c r="A78" s="12">
        <v>194</v>
      </c>
      <c r="B78" s="12">
        <v>1</v>
      </c>
      <c r="C78" s="13" t="s">
        <v>101</v>
      </c>
      <c r="D78" s="14">
        <v>3</v>
      </c>
      <c r="E78" s="9">
        <v>10658</v>
      </c>
      <c r="F78" s="9">
        <f t="shared" si="23"/>
        <v>9111.6030879327664</v>
      </c>
      <c r="G78" s="9">
        <f t="shared" si="24"/>
        <v>9223.568827795616</v>
      </c>
      <c r="H78" s="9">
        <f t="shared" si="25"/>
        <v>111.96573986284966</v>
      </c>
      <c r="I78" s="10">
        <f t="shared" ref="I78:I141" si="51">IF(F78=0,0,H78/F78)</f>
        <v>1.228825913314145E-2</v>
      </c>
      <c r="J78" s="9">
        <f t="shared" si="26"/>
        <v>92.079028429348909</v>
      </c>
      <c r="K78" s="9">
        <f t="shared" si="27"/>
        <v>0.93563520360292785</v>
      </c>
      <c r="L78" s="9">
        <f t="shared" si="28"/>
        <v>0</v>
      </c>
      <c r="M78" s="9">
        <f t="shared" si="29"/>
        <v>0.141020829423951</v>
      </c>
      <c r="N78" s="9">
        <f t="shared" si="30"/>
        <v>17.433865675761922</v>
      </c>
      <c r="O78" s="9">
        <f t="shared" si="31"/>
        <v>-4.5319750422218164</v>
      </c>
      <c r="P78" s="9">
        <f t="shared" si="32"/>
        <v>5.9081647669334529</v>
      </c>
      <c r="Q78" s="15">
        <f t="shared" si="36"/>
        <v>97111465.711187422</v>
      </c>
      <c r="R78" s="15">
        <f t="shared" si="37"/>
        <v>98304796.566645667</v>
      </c>
      <c r="S78" s="9">
        <f t="shared" si="38"/>
        <v>1193330.8554582447</v>
      </c>
      <c r="T78" s="9"/>
      <c r="U78" s="9">
        <f t="shared" si="49"/>
        <v>6118.065192343779</v>
      </c>
      <c r="V78" s="9">
        <f t="shared" si="49"/>
        <v>57.687277162694691</v>
      </c>
      <c r="W78" s="9">
        <f t="shared" si="49"/>
        <v>1042.5763745543254</v>
      </c>
      <c r="X78" s="9">
        <f t="shared" si="49"/>
        <v>448.47548789641581</v>
      </c>
      <c r="Y78" s="9">
        <f t="shared" si="49"/>
        <v>972.15680095211769</v>
      </c>
      <c r="Z78" s="9">
        <f t="shared" si="49"/>
        <v>104.21279789829237</v>
      </c>
      <c r="AA78" s="9">
        <f t="shared" si="49"/>
        <v>368.42915712514235</v>
      </c>
      <c r="AB78" s="9">
        <f t="shared" si="50"/>
        <v>6210.1442207731279</v>
      </c>
      <c r="AC78" s="9">
        <f t="shared" si="50"/>
        <v>58.622912366297619</v>
      </c>
      <c r="AD78" s="9">
        <f t="shared" si="50"/>
        <v>1042.5763745543254</v>
      </c>
      <c r="AE78" s="9">
        <f t="shared" si="50"/>
        <v>448.61650872583976</v>
      </c>
      <c r="AF78" s="9">
        <f t="shared" si="50"/>
        <v>989.59066662787961</v>
      </c>
      <c r="AG78" s="9">
        <f t="shared" si="50"/>
        <v>99.680822856070549</v>
      </c>
      <c r="AH78" s="9">
        <f t="shared" si="50"/>
        <v>374.33732189207581</v>
      </c>
      <c r="AI78" s="9">
        <f t="shared" si="35"/>
        <v>9223.568827795616</v>
      </c>
      <c r="AJ78" s="3" t="s">
        <v>608</v>
      </c>
      <c r="AK78" s="11">
        <v>65425219</v>
      </c>
      <c r="AL78" s="11">
        <v>0</v>
      </c>
      <c r="AM78" s="11">
        <v>150288</v>
      </c>
      <c r="AN78" s="9">
        <v>368613.9</v>
      </c>
      <c r="AO78" s="11">
        <v>11126538</v>
      </c>
      <c r="AP78" s="11">
        <v>-14759</v>
      </c>
      <c r="AQ78" s="9">
        <v>0</v>
      </c>
      <c r="AR78" s="9">
        <v>1512211.75</v>
      </c>
      <c r="AS78" s="11">
        <v>614831</v>
      </c>
      <c r="AT78" s="11">
        <v>0</v>
      </c>
      <c r="AU78" s="11">
        <v>395456</v>
      </c>
      <c r="AV78" s="11">
        <v>0</v>
      </c>
      <c r="AW78" s="9">
        <v>1110700</v>
      </c>
      <c r="AX78" s="9">
        <v>10361247.18454767</v>
      </c>
      <c r="AY78" s="9">
        <v>712260.29928729089</v>
      </c>
      <c r="AZ78" s="9">
        <v>-218880.18</v>
      </c>
      <c r="BA78" s="11">
        <v>2458689</v>
      </c>
      <c r="BB78" s="11">
        <v>126617</v>
      </c>
      <c r="BC78" s="11">
        <v>0</v>
      </c>
      <c r="BD78" s="11">
        <v>13275</v>
      </c>
      <c r="BE78" s="11">
        <v>0</v>
      </c>
      <c r="BF78" s="11">
        <v>0</v>
      </c>
      <c r="BG78" s="11">
        <v>0</v>
      </c>
      <c r="BH78" s="11">
        <v>-25911</v>
      </c>
      <c r="BI78" s="9">
        <v>149226</v>
      </c>
      <c r="BJ78" s="9">
        <v>0</v>
      </c>
      <c r="BK78" s="9">
        <v>184134.72735247624</v>
      </c>
      <c r="BL78" s="9">
        <v>1434114</v>
      </c>
      <c r="BM78" s="9">
        <v>1198006.02</v>
      </c>
      <c r="BN78" s="9">
        <v>29589.01</v>
      </c>
      <c r="BO78" s="11">
        <f t="shared" si="39"/>
        <v>66406597.284999996</v>
      </c>
      <c r="BP78" s="11">
        <v>0</v>
      </c>
      <c r="BQ78" s="11">
        <v>150288</v>
      </c>
      <c r="BR78" s="11">
        <f t="shared" si="40"/>
        <v>368613.9</v>
      </c>
      <c r="BS78" s="11">
        <v>11126538</v>
      </c>
      <c r="BT78" s="11">
        <v>-14759</v>
      </c>
      <c r="BU78" s="9">
        <v>0</v>
      </c>
      <c r="BV78" s="9">
        <v>1512211.75</v>
      </c>
      <c r="BW78" s="11">
        <v>624803</v>
      </c>
      <c r="BX78" s="11">
        <v>0</v>
      </c>
      <c r="BY78" s="11">
        <v>395456</v>
      </c>
      <c r="BZ78" s="11">
        <v>0</v>
      </c>
      <c r="CA78" s="9">
        <v>1062398.21</v>
      </c>
      <c r="CB78" s="9">
        <v>10547057.324919941</v>
      </c>
      <c r="CC78" s="9">
        <v>712260.29928729089</v>
      </c>
      <c r="CD78" s="9">
        <v>-218880.18</v>
      </c>
      <c r="CE78" s="11">
        <v>2458689</v>
      </c>
      <c r="CF78" s="11">
        <v>128507</v>
      </c>
      <c r="CG78" s="11">
        <v>0</v>
      </c>
      <c r="CH78" s="11">
        <v>13275</v>
      </c>
      <c r="CI78" s="11">
        <v>0</v>
      </c>
      <c r="CJ78" s="11">
        <v>0</v>
      </c>
      <c r="CK78" s="11">
        <v>0</v>
      </c>
      <c r="CL78" s="11">
        <v>-26298</v>
      </c>
      <c r="CM78" s="11">
        <v>149226</v>
      </c>
      <c r="CN78" s="9">
        <v>0</v>
      </c>
      <c r="CO78" s="9">
        <v>247103.947438453</v>
      </c>
      <c r="CP78" s="9">
        <v>1434114</v>
      </c>
      <c r="CQ78" s="9">
        <v>1198006.02</v>
      </c>
      <c r="CR78" s="9">
        <v>29589.01</v>
      </c>
      <c r="CS78" s="11"/>
      <c r="CT78" s="11"/>
      <c r="CU78" s="11"/>
      <c r="CV78" s="11"/>
      <c r="CW78" s="11"/>
      <c r="DD78" s="20"/>
      <c r="DE78" s="20"/>
    </row>
    <row r="79" spans="1:109" ht="16.5" x14ac:dyDescent="0.3">
      <c r="A79" s="12">
        <v>195</v>
      </c>
      <c r="B79" s="12">
        <v>1</v>
      </c>
      <c r="C79" s="13" t="s">
        <v>102</v>
      </c>
      <c r="D79" s="14">
        <v>3</v>
      </c>
      <c r="E79" s="9">
        <v>580</v>
      </c>
      <c r="F79" s="9">
        <f t="shared" si="23"/>
        <v>7986.458076691958</v>
      </c>
      <c r="G79" s="9">
        <f t="shared" si="24"/>
        <v>8096.1665655029165</v>
      </c>
      <c r="H79" s="9">
        <f t="shared" si="25"/>
        <v>109.70848881095844</v>
      </c>
      <c r="I79" s="10">
        <f t="shared" si="51"/>
        <v>1.3736813961515265E-2</v>
      </c>
      <c r="J79" s="9">
        <f t="shared" si="26"/>
        <v>89.616827586206455</v>
      </c>
      <c r="K79" s="9">
        <f t="shared" si="27"/>
        <v>1.3948275862069011</v>
      </c>
      <c r="L79" s="9">
        <f t="shared" si="28"/>
        <v>0</v>
      </c>
      <c r="M79" s="9">
        <f t="shared" si="29"/>
        <v>5.4482758620689538</v>
      </c>
      <c r="N79" s="9">
        <f t="shared" si="30"/>
        <v>6.6573013296072645</v>
      </c>
      <c r="O79" s="9">
        <f t="shared" si="31"/>
        <v>0</v>
      </c>
      <c r="P79" s="9">
        <f t="shared" si="32"/>
        <v>6.5912564468692665</v>
      </c>
      <c r="Q79" s="15">
        <f t="shared" si="36"/>
        <v>4632145.6844813349</v>
      </c>
      <c r="R79" s="15">
        <f t="shared" si="37"/>
        <v>4695776.6079916907</v>
      </c>
      <c r="S79" s="9">
        <f t="shared" si="38"/>
        <v>63630.923510355875</v>
      </c>
      <c r="T79" s="9"/>
      <c r="U79" s="9">
        <f t="shared" si="49"/>
        <v>5928.3534655172407</v>
      </c>
      <c r="V79" s="9">
        <f t="shared" si="49"/>
        <v>85.981034482758616</v>
      </c>
      <c r="W79" s="9">
        <f t="shared" si="49"/>
        <v>523.57068965517237</v>
      </c>
      <c r="X79" s="9">
        <f t="shared" si="49"/>
        <v>784.41724137931033</v>
      </c>
      <c r="Y79" s="9">
        <f t="shared" si="49"/>
        <v>418.22685252656504</v>
      </c>
      <c r="Z79" s="9">
        <f t="shared" si="49"/>
        <v>0</v>
      </c>
      <c r="AA79" s="9">
        <f t="shared" si="49"/>
        <v>245.90879313091085</v>
      </c>
      <c r="AB79" s="9">
        <f t="shared" si="50"/>
        <v>6017.9702931034471</v>
      </c>
      <c r="AC79" s="9">
        <f t="shared" si="50"/>
        <v>87.375862068965517</v>
      </c>
      <c r="AD79" s="9">
        <f t="shared" si="50"/>
        <v>523.57068965517237</v>
      </c>
      <c r="AE79" s="9">
        <f t="shared" si="50"/>
        <v>789.86551724137928</v>
      </c>
      <c r="AF79" s="9">
        <f t="shared" si="50"/>
        <v>424.8841538561723</v>
      </c>
      <c r="AG79" s="9">
        <f t="shared" si="50"/>
        <v>0</v>
      </c>
      <c r="AH79" s="9">
        <f t="shared" si="50"/>
        <v>252.50004957778012</v>
      </c>
      <c r="AI79" s="9">
        <f t="shared" si="35"/>
        <v>8096.1665655029165</v>
      </c>
      <c r="AJ79" s="3" t="s">
        <v>608</v>
      </c>
      <c r="AK79" s="11">
        <v>3465184</v>
      </c>
      <c r="AL79" s="11">
        <v>0</v>
      </c>
      <c r="AM79" s="11">
        <v>7960</v>
      </c>
      <c r="AN79" s="9">
        <v>19899.3</v>
      </c>
      <c r="AO79" s="11">
        <v>253240</v>
      </c>
      <c r="AP79" s="11">
        <v>50431</v>
      </c>
      <c r="AQ79" s="9">
        <v>0</v>
      </c>
      <c r="AR79" s="9">
        <v>103478</v>
      </c>
      <c r="AS79" s="11">
        <v>49869</v>
      </c>
      <c r="AT79" s="11">
        <v>0</v>
      </c>
      <c r="AU79" s="11">
        <v>0</v>
      </c>
      <c r="AV79" s="11">
        <v>0</v>
      </c>
      <c r="AW79" s="9">
        <v>0</v>
      </c>
      <c r="AX79" s="9">
        <v>242571.57446540773</v>
      </c>
      <c r="AY79" s="9">
        <v>38927.230520057936</v>
      </c>
      <c r="AZ79" s="9">
        <v>-26738.99</v>
      </c>
      <c r="BA79" s="11">
        <v>131895</v>
      </c>
      <c r="BB79" s="11">
        <v>94963</v>
      </c>
      <c r="BC79" s="11">
        <v>0</v>
      </c>
      <c r="BD79" s="11">
        <v>0</v>
      </c>
      <c r="BE79" s="11">
        <v>0</v>
      </c>
      <c r="BF79" s="11">
        <v>116666</v>
      </c>
      <c r="BG79" s="11">
        <v>0</v>
      </c>
      <c r="BH79" s="11">
        <v>0</v>
      </c>
      <c r="BI79" s="9">
        <v>0</v>
      </c>
      <c r="BJ79" s="9">
        <v>0</v>
      </c>
      <c r="BK79" s="9">
        <v>11179.016353013218</v>
      </c>
      <c r="BL79" s="9">
        <v>30803.51314285714</v>
      </c>
      <c r="BM79" s="9">
        <v>33107.78</v>
      </c>
      <c r="BN79" s="9">
        <v>8710.26</v>
      </c>
      <c r="BO79" s="11">
        <f t="shared" si="39"/>
        <v>3517161.76</v>
      </c>
      <c r="BP79" s="11">
        <v>0</v>
      </c>
      <c r="BQ79" s="11">
        <v>7960</v>
      </c>
      <c r="BR79" s="11">
        <f t="shared" si="40"/>
        <v>19899.3</v>
      </c>
      <c r="BS79" s="11">
        <v>253240</v>
      </c>
      <c r="BT79" s="11">
        <v>50431</v>
      </c>
      <c r="BU79" s="9">
        <v>0</v>
      </c>
      <c r="BV79" s="9">
        <v>103478</v>
      </c>
      <c r="BW79" s="11">
        <v>50678</v>
      </c>
      <c r="BX79" s="11">
        <v>0</v>
      </c>
      <c r="BY79" s="11">
        <v>0</v>
      </c>
      <c r="BZ79" s="11">
        <v>0</v>
      </c>
      <c r="CA79" s="9">
        <v>0</v>
      </c>
      <c r="CB79" s="9">
        <v>246432.80923657992</v>
      </c>
      <c r="CC79" s="9">
        <v>38927.230520057936</v>
      </c>
      <c r="CD79" s="9">
        <v>-26738.99</v>
      </c>
      <c r="CE79" s="11">
        <v>131895</v>
      </c>
      <c r="CF79" s="11">
        <v>96381</v>
      </c>
      <c r="CG79" s="11">
        <v>0</v>
      </c>
      <c r="CH79" s="11">
        <v>0</v>
      </c>
      <c r="CI79" s="11">
        <v>0</v>
      </c>
      <c r="CJ79" s="11">
        <v>118408</v>
      </c>
      <c r="CK79" s="11">
        <v>0</v>
      </c>
      <c r="CL79" s="11">
        <v>0</v>
      </c>
      <c r="CM79" s="11">
        <v>0</v>
      </c>
      <c r="CN79" s="9">
        <v>0</v>
      </c>
      <c r="CO79" s="9">
        <v>15001.945092197386</v>
      </c>
      <c r="CP79" s="9">
        <v>30803.51314285714</v>
      </c>
      <c r="CQ79" s="9">
        <v>33107.78</v>
      </c>
      <c r="CR79" s="9">
        <v>8710.26</v>
      </c>
      <c r="CS79" s="11"/>
      <c r="CT79" s="11"/>
      <c r="CU79" s="11"/>
      <c r="CV79" s="11"/>
      <c r="CW79" s="11"/>
      <c r="DD79" s="20"/>
      <c r="DE79" s="20"/>
    </row>
    <row r="80" spans="1:109" ht="16.5" x14ac:dyDescent="0.3">
      <c r="A80" s="12">
        <v>196</v>
      </c>
      <c r="B80" s="12">
        <v>1</v>
      </c>
      <c r="C80" s="13" t="s">
        <v>103</v>
      </c>
      <c r="D80" s="14">
        <v>3</v>
      </c>
      <c r="E80" s="9">
        <v>26892</v>
      </c>
      <c r="F80" s="9">
        <f t="shared" si="23"/>
        <v>10185.796572753487</v>
      </c>
      <c r="G80" s="9">
        <f t="shared" si="24"/>
        <v>10305.411153227291</v>
      </c>
      <c r="H80" s="9">
        <f t="shared" si="25"/>
        <v>119.61458047380438</v>
      </c>
      <c r="I80" s="10">
        <f t="shared" si="51"/>
        <v>1.1743272076900456E-2</v>
      </c>
      <c r="J80" s="9">
        <f t="shared" si="26"/>
        <v>90.782064926372186</v>
      </c>
      <c r="K80" s="9">
        <f t="shared" si="27"/>
        <v>3.0489736724676391</v>
      </c>
      <c r="L80" s="9">
        <f t="shared" si="28"/>
        <v>0</v>
      </c>
      <c r="M80" s="9">
        <f t="shared" si="29"/>
        <v>-3.610739253315387E-2</v>
      </c>
      <c r="N80" s="9">
        <f t="shared" si="30"/>
        <v>19.120017035405681</v>
      </c>
      <c r="O80" s="9">
        <f t="shared" si="31"/>
        <v>-7.7222594080041063E-2</v>
      </c>
      <c r="P80" s="9">
        <f t="shared" si="32"/>
        <v>6.7768548261725527</v>
      </c>
      <c r="Q80" s="15">
        <f t="shared" si="36"/>
        <v>273916441.43448675</v>
      </c>
      <c r="R80" s="15">
        <f t="shared" si="37"/>
        <v>277133116.73258829</v>
      </c>
      <c r="S80" s="9">
        <f t="shared" si="38"/>
        <v>3216675.2981015444</v>
      </c>
      <c r="T80" s="9"/>
      <c r="U80" s="9">
        <f t="shared" si="49"/>
        <v>6017.3093366056819</v>
      </c>
      <c r="V80" s="9">
        <f t="shared" si="49"/>
        <v>187.98233675442512</v>
      </c>
      <c r="W80" s="9">
        <f t="shared" si="49"/>
        <v>1212.5574148445635</v>
      </c>
      <c r="X80" s="9">
        <f t="shared" si="49"/>
        <v>736.41860032723491</v>
      </c>
      <c r="Y80" s="9">
        <f t="shared" si="49"/>
        <v>1346.1244704655412</v>
      </c>
      <c r="Z80" s="9">
        <f t="shared" si="49"/>
        <v>149.59222222222223</v>
      </c>
      <c r="AA80" s="9">
        <f t="shared" si="49"/>
        <v>535.81219153381846</v>
      </c>
      <c r="AB80" s="9">
        <f t="shared" si="50"/>
        <v>6108.0914015320541</v>
      </c>
      <c r="AC80" s="9">
        <f t="shared" si="50"/>
        <v>191.03131042689276</v>
      </c>
      <c r="AD80" s="9">
        <f t="shared" si="50"/>
        <v>1212.5574148445635</v>
      </c>
      <c r="AE80" s="9">
        <f t="shared" si="50"/>
        <v>736.38249293470176</v>
      </c>
      <c r="AF80" s="9">
        <f t="shared" si="50"/>
        <v>1365.2444875009469</v>
      </c>
      <c r="AG80" s="9">
        <f t="shared" si="50"/>
        <v>149.51499962814219</v>
      </c>
      <c r="AH80" s="9">
        <f t="shared" si="50"/>
        <v>542.58904635999102</v>
      </c>
      <c r="AI80" s="9">
        <f t="shared" si="35"/>
        <v>10305.411153227291</v>
      </c>
      <c r="AJ80" s="3" t="s">
        <v>608</v>
      </c>
      <c r="AK80" s="11">
        <v>162754086</v>
      </c>
      <c r="AL80" s="11">
        <v>0</v>
      </c>
      <c r="AM80" s="11">
        <v>373861</v>
      </c>
      <c r="AN80" s="9">
        <v>943973.1</v>
      </c>
      <c r="AO80" s="11">
        <v>32617801</v>
      </c>
      <c r="AP80" s="11">
        <v>-9707</v>
      </c>
      <c r="AQ80" s="9">
        <v>7064460</v>
      </c>
      <c r="AR80" s="9">
        <v>3418148</v>
      </c>
      <c r="AS80" s="11">
        <v>5055221</v>
      </c>
      <c r="AT80" s="11">
        <v>0</v>
      </c>
      <c r="AU80" s="11">
        <v>1522379</v>
      </c>
      <c r="AV80" s="11">
        <v>0</v>
      </c>
      <c r="AW80" s="9">
        <v>4022834.04</v>
      </c>
      <c r="AX80" s="9">
        <v>36199979.259759337</v>
      </c>
      <c r="AY80" s="9">
        <v>1741914.5400625905</v>
      </c>
      <c r="AZ80" s="9">
        <v>-936603.32</v>
      </c>
      <c r="BA80" s="11">
        <v>6284496</v>
      </c>
      <c r="BB80" s="11">
        <v>7528</v>
      </c>
      <c r="BC80" s="11">
        <v>0</v>
      </c>
      <c r="BD80" s="11">
        <v>349871</v>
      </c>
      <c r="BE80" s="11">
        <v>0</v>
      </c>
      <c r="BF80" s="11">
        <v>0</v>
      </c>
      <c r="BG80" s="11">
        <v>0</v>
      </c>
      <c r="BH80" s="11">
        <v>-72509</v>
      </c>
      <c r="BI80" s="9">
        <v>855535</v>
      </c>
      <c r="BJ80" s="9">
        <v>0</v>
      </c>
      <c r="BK80" s="9">
        <v>532915.89466485172</v>
      </c>
      <c r="BL80" s="9">
        <v>6485799</v>
      </c>
      <c r="BM80" s="9">
        <v>4672721.96</v>
      </c>
      <c r="BN80" s="9">
        <v>31736.959999999999</v>
      </c>
      <c r="BO80" s="11">
        <f t="shared" si="39"/>
        <v>165195397.28999999</v>
      </c>
      <c r="BP80" s="11">
        <v>0</v>
      </c>
      <c r="BQ80" s="11">
        <v>373861</v>
      </c>
      <c r="BR80" s="11">
        <f t="shared" si="40"/>
        <v>943973.1</v>
      </c>
      <c r="BS80" s="11">
        <v>32617801</v>
      </c>
      <c r="BT80" s="11">
        <v>-9707</v>
      </c>
      <c r="BU80" s="9">
        <v>7064460</v>
      </c>
      <c r="BV80" s="9">
        <v>3418148</v>
      </c>
      <c r="BW80" s="11">
        <v>5137214</v>
      </c>
      <c r="BX80" s="11">
        <v>0</v>
      </c>
      <c r="BY80" s="11">
        <v>1522379</v>
      </c>
      <c r="BZ80" s="11">
        <v>0</v>
      </c>
      <c r="CA80" s="9">
        <v>4020757.37</v>
      </c>
      <c r="CB80" s="9">
        <v>36714154.757875465</v>
      </c>
      <c r="CC80" s="9">
        <v>1741914.5400625905</v>
      </c>
      <c r="CD80" s="9">
        <v>-936603.32</v>
      </c>
      <c r="CE80" s="11">
        <v>6284496</v>
      </c>
      <c r="CF80" s="11">
        <v>7640</v>
      </c>
      <c r="CG80" s="11">
        <v>0</v>
      </c>
      <c r="CH80" s="11">
        <v>349871</v>
      </c>
      <c r="CI80" s="11">
        <v>0</v>
      </c>
      <c r="CJ80" s="11">
        <v>0</v>
      </c>
      <c r="CK80" s="11">
        <v>0</v>
      </c>
      <c r="CL80" s="11">
        <v>-73592</v>
      </c>
      <c r="CM80" s="11">
        <v>855535</v>
      </c>
      <c r="CN80" s="9">
        <v>0</v>
      </c>
      <c r="CO80" s="9">
        <v>715159.07465028623</v>
      </c>
      <c r="CP80" s="9">
        <v>6485799</v>
      </c>
      <c r="CQ80" s="9">
        <v>4672721.96</v>
      </c>
      <c r="CR80" s="9">
        <v>31736.959999999999</v>
      </c>
      <c r="CS80" s="11"/>
      <c r="CT80" s="11"/>
      <c r="CU80" s="11"/>
      <c r="CV80" s="11"/>
      <c r="CW80" s="11"/>
      <c r="DD80" s="20"/>
      <c r="DE80" s="20"/>
    </row>
    <row r="81" spans="1:109" ht="16.5" x14ac:dyDescent="0.3">
      <c r="A81" s="12">
        <v>197</v>
      </c>
      <c r="B81" s="12">
        <v>1</v>
      </c>
      <c r="C81" s="13" t="s">
        <v>104</v>
      </c>
      <c r="D81" s="14">
        <v>2</v>
      </c>
      <c r="E81" s="9">
        <v>4651</v>
      </c>
      <c r="F81" s="9">
        <f t="shared" si="23"/>
        <v>10760.415788199662</v>
      </c>
      <c r="G81" s="9">
        <f t="shared" si="24"/>
        <v>10908.322327219226</v>
      </c>
      <c r="H81" s="9">
        <f t="shared" si="25"/>
        <v>147.90653901956466</v>
      </c>
      <c r="I81" s="10">
        <f t="shared" si="51"/>
        <v>1.3745429724171568E-2</v>
      </c>
      <c r="J81" s="9">
        <f t="shared" si="26"/>
        <v>90.167744571059302</v>
      </c>
      <c r="K81" s="9">
        <f t="shared" si="27"/>
        <v>9.6628682003869244</v>
      </c>
      <c r="L81" s="9">
        <f t="shared" si="28"/>
        <v>0</v>
      </c>
      <c r="M81" s="9">
        <f t="shared" si="29"/>
        <v>-7.8262739195906761E-2</v>
      </c>
      <c r="N81" s="9">
        <f t="shared" si="30"/>
        <v>19.300998839573822</v>
      </c>
      <c r="O81" s="9">
        <f t="shared" si="31"/>
        <v>23.452036121264257</v>
      </c>
      <c r="P81" s="9">
        <f t="shared" si="32"/>
        <v>5.4011540264763767</v>
      </c>
      <c r="Q81" s="15">
        <f t="shared" si="36"/>
        <v>50046693.830916628</v>
      </c>
      <c r="R81" s="15">
        <f t="shared" si="37"/>
        <v>50734607.143896624</v>
      </c>
      <c r="S81" s="9">
        <f t="shared" si="38"/>
        <v>687913.3129799962</v>
      </c>
      <c r="T81" s="9"/>
      <c r="U81" s="9">
        <f t="shared" si="49"/>
        <v>5963.7778026230917</v>
      </c>
      <c r="V81" s="9">
        <f t="shared" si="49"/>
        <v>595.75360137604821</v>
      </c>
      <c r="W81" s="9">
        <f t="shared" si="49"/>
        <v>1872.0829929047516</v>
      </c>
      <c r="X81" s="9">
        <f t="shared" si="49"/>
        <v>779.23661578155236</v>
      </c>
      <c r="Y81" s="9">
        <f t="shared" si="49"/>
        <v>1081.7835533126195</v>
      </c>
      <c r="Z81" s="9">
        <f t="shared" si="49"/>
        <v>163.00623521823263</v>
      </c>
      <c r="AA81" s="9">
        <f t="shared" si="49"/>
        <v>304.77498698336524</v>
      </c>
      <c r="AB81" s="9">
        <f t="shared" si="50"/>
        <v>6053.945547194151</v>
      </c>
      <c r="AC81" s="9">
        <f t="shared" si="50"/>
        <v>605.41646957643513</v>
      </c>
      <c r="AD81" s="9">
        <f t="shared" si="50"/>
        <v>1872.0829929047516</v>
      </c>
      <c r="AE81" s="9">
        <f t="shared" si="50"/>
        <v>779.15835304235645</v>
      </c>
      <c r="AF81" s="9">
        <f t="shared" si="50"/>
        <v>1101.0845521521933</v>
      </c>
      <c r="AG81" s="9">
        <f t="shared" si="50"/>
        <v>186.45827133949689</v>
      </c>
      <c r="AH81" s="9">
        <f t="shared" si="50"/>
        <v>310.17614100984161</v>
      </c>
      <c r="AI81" s="9">
        <f t="shared" si="35"/>
        <v>10908.322327219226</v>
      </c>
      <c r="AJ81" s="3" t="s">
        <v>608</v>
      </c>
      <c r="AK81" s="11">
        <v>27958012</v>
      </c>
      <c r="AL81" s="11">
        <v>0</v>
      </c>
      <c r="AM81" s="11">
        <v>64222</v>
      </c>
      <c r="AN81" s="9">
        <v>160555.5</v>
      </c>
      <c r="AO81" s="11">
        <v>8707058</v>
      </c>
      <c r="AP81" s="11">
        <v>0</v>
      </c>
      <c r="AQ81" s="9">
        <v>1244360</v>
      </c>
      <c r="AR81" s="9">
        <v>371182.5</v>
      </c>
      <c r="AS81" s="11">
        <v>2770850</v>
      </c>
      <c r="AT81" s="11">
        <v>0</v>
      </c>
      <c r="AU81" s="11">
        <v>519729</v>
      </c>
      <c r="AV81" s="11">
        <v>0</v>
      </c>
      <c r="AW81" s="9">
        <v>758142</v>
      </c>
      <c r="AX81" s="9">
        <v>5031375.3064569933</v>
      </c>
      <c r="AY81" s="9">
        <v>277469.00304695277</v>
      </c>
      <c r="AZ81" s="9">
        <v>-220481.44</v>
      </c>
      <c r="BA81" s="11">
        <v>1119230</v>
      </c>
      <c r="BB81" s="11">
        <v>2714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-27165</v>
      </c>
      <c r="BI81" s="9">
        <v>329957</v>
      </c>
      <c r="BJ81" s="9">
        <v>0</v>
      </c>
      <c r="BK81" s="9">
        <v>73458.201412678827</v>
      </c>
      <c r="BL81" s="9">
        <v>304806</v>
      </c>
      <c r="BM81" s="9">
        <v>579249.41999999993</v>
      </c>
      <c r="BN81" s="9">
        <v>21970.34</v>
      </c>
      <c r="BO81" s="11">
        <f t="shared" si="39"/>
        <v>28377382.179999996</v>
      </c>
      <c r="BP81" s="11">
        <v>0</v>
      </c>
      <c r="BQ81" s="11">
        <v>64222</v>
      </c>
      <c r="BR81" s="11">
        <f t="shared" si="40"/>
        <v>160555.5</v>
      </c>
      <c r="BS81" s="11">
        <v>8707058</v>
      </c>
      <c r="BT81" s="11">
        <v>0</v>
      </c>
      <c r="BU81" s="9">
        <v>1244360</v>
      </c>
      <c r="BV81" s="9">
        <v>371182.5</v>
      </c>
      <c r="BW81" s="11">
        <v>2815792</v>
      </c>
      <c r="BX81" s="11">
        <v>0</v>
      </c>
      <c r="BY81" s="11">
        <v>519729</v>
      </c>
      <c r="BZ81" s="11">
        <v>0</v>
      </c>
      <c r="CA81" s="9">
        <v>867217.42</v>
      </c>
      <c r="CB81" s="9">
        <v>5121144.2520598508</v>
      </c>
      <c r="CC81" s="9">
        <v>277469.00304695277</v>
      </c>
      <c r="CD81" s="9">
        <v>-220481.44</v>
      </c>
      <c r="CE81" s="11">
        <v>1119230</v>
      </c>
      <c r="CF81" s="11">
        <v>2755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-27570</v>
      </c>
      <c r="CM81" s="11">
        <v>329957</v>
      </c>
      <c r="CN81" s="9">
        <v>0</v>
      </c>
      <c r="CO81" s="9">
        <v>98578.968789820603</v>
      </c>
      <c r="CP81" s="9">
        <v>304806</v>
      </c>
      <c r="CQ81" s="9">
        <v>579249.41999999993</v>
      </c>
      <c r="CR81" s="9">
        <v>21970.34</v>
      </c>
      <c r="CS81" s="11"/>
      <c r="CT81" s="11"/>
      <c r="CU81" s="11"/>
      <c r="CV81" s="11"/>
      <c r="CW81" s="11"/>
      <c r="DD81" s="20"/>
      <c r="DE81" s="20"/>
    </row>
    <row r="82" spans="1:109" ht="16.5" x14ac:dyDescent="0.3">
      <c r="A82" s="12">
        <v>199</v>
      </c>
      <c r="B82" s="12">
        <v>1</v>
      </c>
      <c r="C82" s="13" t="s">
        <v>105</v>
      </c>
      <c r="D82" s="14">
        <v>3</v>
      </c>
      <c r="E82" s="9">
        <v>3800</v>
      </c>
      <c r="F82" s="9">
        <f t="shared" si="23"/>
        <v>9561.7664600120588</v>
      </c>
      <c r="G82" s="9">
        <f t="shared" si="24"/>
        <v>9740.2258894140432</v>
      </c>
      <c r="H82" s="9">
        <f t="shared" si="25"/>
        <v>178.45942940198438</v>
      </c>
      <c r="I82" s="10">
        <f t="shared" si="51"/>
        <v>1.866385569531671E-2</v>
      </c>
      <c r="J82" s="9">
        <f t="shared" si="26"/>
        <v>90.514049999998861</v>
      </c>
      <c r="K82" s="9">
        <f t="shared" si="27"/>
        <v>6.9907894736842309</v>
      </c>
      <c r="L82" s="9">
        <f t="shared" si="28"/>
        <v>0</v>
      </c>
      <c r="M82" s="9">
        <f t="shared" si="29"/>
        <v>-2.2894736842090424E-2</v>
      </c>
      <c r="N82" s="9">
        <f t="shared" si="30"/>
        <v>21.823954733706842</v>
      </c>
      <c r="O82" s="9">
        <f t="shared" si="31"/>
        <v>52.42971578947369</v>
      </c>
      <c r="P82" s="9">
        <f t="shared" si="32"/>
        <v>6.723814141963544</v>
      </c>
      <c r="Q82" s="15">
        <f t="shared" si="36"/>
        <v>36334712.548045821</v>
      </c>
      <c r="R82" s="15">
        <f t="shared" si="37"/>
        <v>37012858.379773371</v>
      </c>
      <c r="S82" s="9">
        <f t="shared" si="38"/>
        <v>678145.83172754943</v>
      </c>
      <c r="T82" s="9"/>
      <c r="U82" s="9">
        <f t="shared" ref="U82:AA91" si="52">IF($E82=0,0,SUMIF($AK$4:$BN$4,U$4,$AK82:$BN82)/$E82)</f>
        <v>5982.1729973684214</v>
      </c>
      <c r="V82" s="9">
        <f t="shared" si="52"/>
        <v>431.0128947368421</v>
      </c>
      <c r="W82" s="9">
        <f t="shared" si="52"/>
        <v>1074.6736842105263</v>
      </c>
      <c r="X82" s="9">
        <f t="shared" si="52"/>
        <v>532.99730263157892</v>
      </c>
      <c r="Y82" s="9">
        <f t="shared" si="52"/>
        <v>1015.8763413954889</v>
      </c>
      <c r="Z82" s="9">
        <f t="shared" si="52"/>
        <v>104.51342105263159</v>
      </c>
      <c r="AA82" s="9">
        <f t="shared" si="52"/>
        <v>420.5198186165685</v>
      </c>
      <c r="AB82" s="9">
        <f t="shared" ref="AB82:AH91" si="53">IF($E82=0,0,SUMIF($BO$4:$CR$4,AB$4,$BO82:$CR82)/$E82)</f>
        <v>6072.6870473684203</v>
      </c>
      <c r="AC82" s="9">
        <f t="shared" si="53"/>
        <v>438.00368421052633</v>
      </c>
      <c r="AD82" s="9">
        <f t="shared" si="53"/>
        <v>1074.6736842105263</v>
      </c>
      <c r="AE82" s="9">
        <f t="shared" si="53"/>
        <v>532.97440789473683</v>
      </c>
      <c r="AF82" s="9">
        <f t="shared" si="53"/>
        <v>1037.7002961291957</v>
      </c>
      <c r="AG82" s="9">
        <f t="shared" si="53"/>
        <v>156.94313684210528</v>
      </c>
      <c r="AH82" s="9">
        <f t="shared" si="53"/>
        <v>427.24363275853204</v>
      </c>
      <c r="AI82" s="9">
        <f t="shared" si="35"/>
        <v>9740.2258894140432</v>
      </c>
      <c r="AJ82" s="3" t="s">
        <v>608</v>
      </c>
      <c r="AK82" s="11">
        <v>22930226</v>
      </c>
      <c r="AL82" s="11">
        <v>0</v>
      </c>
      <c r="AM82" s="11">
        <v>52673</v>
      </c>
      <c r="AN82" s="9">
        <v>131682</v>
      </c>
      <c r="AO82" s="11">
        <v>4083760</v>
      </c>
      <c r="AP82" s="11">
        <v>0</v>
      </c>
      <c r="AQ82" s="9">
        <v>0</v>
      </c>
      <c r="AR82" s="9">
        <v>517185.75</v>
      </c>
      <c r="AS82" s="11">
        <v>1637849</v>
      </c>
      <c r="AT82" s="11">
        <v>0</v>
      </c>
      <c r="AU82" s="11">
        <v>411836</v>
      </c>
      <c r="AV82" s="11">
        <v>0</v>
      </c>
      <c r="AW82" s="9">
        <v>397151</v>
      </c>
      <c r="AX82" s="9">
        <v>3860330.0973028578</v>
      </c>
      <c r="AY82" s="9">
        <v>247925.37258727508</v>
      </c>
      <c r="AZ82" s="9">
        <v>-197968.61</v>
      </c>
      <c r="BA82" s="11">
        <v>905928</v>
      </c>
      <c r="BB82" s="11">
        <v>1061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-6791</v>
      </c>
      <c r="BI82" s="9">
        <v>143497</v>
      </c>
      <c r="BJ82" s="9">
        <v>0</v>
      </c>
      <c r="BK82" s="9">
        <v>74714.808155685285</v>
      </c>
      <c r="BL82" s="9">
        <v>256412.4</v>
      </c>
      <c r="BM82" s="9">
        <v>883032.81</v>
      </c>
      <c r="BN82" s="9">
        <v>4207.92</v>
      </c>
      <c r="BO82" s="11">
        <f t="shared" si="39"/>
        <v>23274179.389999997</v>
      </c>
      <c r="BP82" s="11">
        <v>0</v>
      </c>
      <c r="BQ82" s="11">
        <v>52673</v>
      </c>
      <c r="BR82" s="11">
        <f t="shared" si="40"/>
        <v>131682</v>
      </c>
      <c r="BS82" s="11">
        <v>4083760</v>
      </c>
      <c r="BT82" s="11">
        <v>0</v>
      </c>
      <c r="BU82" s="9">
        <v>0</v>
      </c>
      <c r="BV82" s="9">
        <v>517185.75</v>
      </c>
      <c r="BW82" s="11">
        <v>1664414</v>
      </c>
      <c r="BX82" s="11">
        <v>0</v>
      </c>
      <c r="BY82" s="11">
        <v>411836</v>
      </c>
      <c r="BZ82" s="11">
        <v>0</v>
      </c>
      <c r="CA82" s="9">
        <v>596383.92000000004</v>
      </c>
      <c r="CB82" s="9">
        <v>3943261.1252909442</v>
      </c>
      <c r="CC82" s="9">
        <v>247925.37258727508</v>
      </c>
      <c r="CD82" s="9">
        <v>-197968.61</v>
      </c>
      <c r="CE82" s="11">
        <v>905928</v>
      </c>
      <c r="CF82" s="11">
        <v>1076</v>
      </c>
      <c r="CG82" s="11">
        <v>0</v>
      </c>
      <c r="CH82" s="11">
        <v>0</v>
      </c>
      <c r="CI82" s="11">
        <v>0</v>
      </c>
      <c r="CJ82" s="11">
        <v>0</v>
      </c>
      <c r="CK82" s="11">
        <v>0</v>
      </c>
      <c r="CL82" s="11">
        <v>-6893</v>
      </c>
      <c r="CM82" s="11">
        <v>143497</v>
      </c>
      <c r="CN82" s="9">
        <v>0</v>
      </c>
      <c r="CO82" s="9">
        <v>100265.30189514669</v>
      </c>
      <c r="CP82" s="9">
        <v>256412.4</v>
      </c>
      <c r="CQ82" s="9">
        <v>883032.81</v>
      </c>
      <c r="CR82" s="9">
        <v>4207.92</v>
      </c>
      <c r="CS82" s="11"/>
      <c r="CT82" s="11"/>
      <c r="CU82" s="11"/>
      <c r="CV82" s="11"/>
      <c r="CW82" s="11"/>
      <c r="DD82" s="20"/>
      <c r="DE82" s="20"/>
    </row>
    <row r="83" spans="1:109" ht="16.5" x14ac:dyDescent="0.3">
      <c r="A83" s="12">
        <v>200</v>
      </c>
      <c r="B83" s="12">
        <v>1</v>
      </c>
      <c r="C83" s="13" t="s">
        <v>106</v>
      </c>
      <c r="D83" s="14">
        <v>3</v>
      </c>
      <c r="E83" s="9">
        <v>4595</v>
      </c>
      <c r="F83" s="9">
        <f t="shared" si="23"/>
        <v>9636.9842318756528</v>
      </c>
      <c r="G83" s="9">
        <f t="shared" si="24"/>
        <v>9753.5854212141694</v>
      </c>
      <c r="H83" s="9">
        <f t="shared" si="25"/>
        <v>116.60118933851663</v>
      </c>
      <c r="I83" s="10">
        <f t="shared" si="51"/>
        <v>1.2099344206960735E-2</v>
      </c>
      <c r="J83" s="9">
        <f t="shared" si="26"/>
        <v>91.043575625679296</v>
      </c>
      <c r="K83" s="9">
        <f t="shared" si="27"/>
        <v>2.2914036996735661</v>
      </c>
      <c r="L83" s="9">
        <f t="shared" si="28"/>
        <v>0</v>
      </c>
      <c r="M83" s="9">
        <f t="shared" si="29"/>
        <v>1.2034820457018895</v>
      </c>
      <c r="N83" s="9">
        <f t="shared" si="30"/>
        <v>18.375842051269387</v>
      </c>
      <c r="O83" s="9">
        <f t="shared" si="31"/>
        <v>0</v>
      </c>
      <c r="P83" s="9">
        <f t="shared" si="32"/>
        <v>3.6868859161903629</v>
      </c>
      <c r="Q83" s="15">
        <f t="shared" si="36"/>
        <v>44281942.545468621</v>
      </c>
      <c r="R83" s="15">
        <f t="shared" si="37"/>
        <v>44817725.0104791</v>
      </c>
      <c r="S83" s="9">
        <f t="shared" si="38"/>
        <v>535782.46501047909</v>
      </c>
      <c r="T83" s="9"/>
      <c r="U83" s="9">
        <f t="shared" si="52"/>
        <v>6017.2596779107726</v>
      </c>
      <c r="V83" s="9">
        <f t="shared" si="52"/>
        <v>141.27682263329706</v>
      </c>
      <c r="W83" s="9">
        <f t="shared" si="52"/>
        <v>1777.2030467899892</v>
      </c>
      <c r="X83" s="9">
        <f t="shared" si="52"/>
        <v>497.15734494015231</v>
      </c>
      <c r="Y83" s="9">
        <f t="shared" si="52"/>
        <v>895.93749887368836</v>
      </c>
      <c r="Z83" s="9">
        <f t="shared" si="52"/>
        <v>0</v>
      </c>
      <c r="AA83" s="9">
        <f t="shared" si="52"/>
        <v>308.14984072775258</v>
      </c>
      <c r="AB83" s="9">
        <f t="shared" si="53"/>
        <v>6108.3032535364518</v>
      </c>
      <c r="AC83" s="9">
        <f t="shared" si="53"/>
        <v>143.56822633297062</v>
      </c>
      <c r="AD83" s="9">
        <f t="shared" si="53"/>
        <v>1777.2030467899892</v>
      </c>
      <c r="AE83" s="9">
        <f t="shared" si="53"/>
        <v>498.3608269858542</v>
      </c>
      <c r="AF83" s="9">
        <f t="shared" si="53"/>
        <v>914.31334092495774</v>
      </c>
      <c r="AG83" s="9">
        <f t="shared" si="53"/>
        <v>0</v>
      </c>
      <c r="AH83" s="9">
        <f t="shared" si="53"/>
        <v>311.83672664394294</v>
      </c>
      <c r="AI83" s="9">
        <f t="shared" si="35"/>
        <v>9753.5854212141694</v>
      </c>
      <c r="AJ83" s="3" t="s">
        <v>608</v>
      </c>
      <c r="AK83" s="11">
        <v>27889682</v>
      </c>
      <c r="AL83" s="11">
        <v>0</v>
      </c>
      <c r="AM83" s="11">
        <v>64065</v>
      </c>
      <c r="AN83" s="9">
        <v>160162.79999999999</v>
      </c>
      <c r="AO83" s="11">
        <v>8173644</v>
      </c>
      <c r="AP83" s="11">
        <v>-7396</v>
      </c>
      <c r="AQ83" s="9">
        <v>0</v>
      </c>
      <c r="AR83" s="9">
        <v>405913</v>
      </c>
      <c r="AS83" s="11">
        <v>649167</v>
      </c>
      <c r="AT83" s="11">
        <v>0</v>
      </c>
      <c r="AU83" s="11">
        <v>311948</v>
      </c>
      <c r="AV83" s="11">
        <v>0</v>
      </c>
      <c r="AW83" s="9">
        <v>0</v>
      </c>
      <c r="AX83" s="9">
        <v>4116832.8073245981</v>
      </c>
      <c r="AY83" s="9">
        <v>273370.62899564032</v>
      </c>
      <c r="AZ83" s="9">
        <v>-240373.78</v>
      </c>
      <c r="BA83" s="11">
        <v>1083602</v>
      </c>
      <c r="BB83" s="11">
        <v>370389</v>
      </c>
      <c r="BC83" s="11">
        <v>0</v>
      </c>
      <c r="BD83" s="11">
        <v>23437</v>
      </c>
      <c r="BE83" s="11">
        <v>0</v>
      </c>
      <c r="BF83" s="11">
        <v>0</v>
      </c>
      <c r="BG83" s="11">
        <v>0</v>
      </c>
      <c r="BH83" s="11">
        <v>0</v>
      </c>
      <c r="BI83" s="9">
        <v>25084</v>
      </c>
      <c r="BJ83" s="9">
        <v>0</v>
      </c>
      <c r="BK83" s="9">
        <v>49539.612348382601</v>
      </c>
      <c r="BL83" s="9">
        <v>275053.81680000003</v>
      </c>
      <c r="BM83" s="9">
        <v>634481.35</v>
      </c>
      <c r="BN83" s="9">
        <v>23340.31</v>
      </c>
      <c r="BO83" s="11">
        <f t="shared" si="39"/>
        <v>28308027.229999997</v>
      </c>
      <c r="BP83" s="11">
        <v>0</v>
      </c>
      <c r="BQ83" s="11">
        <v>64065</v>
      </c>
      <c r="BR83" s="11">
        <f t="shared" si="40"/>
        <v>160162.79999999999</v>
      </c>
      <c r="BS83" s="11">
        <v>8173644</v>
      </c>
      <c r="BT83" s="11">
        <v>-7396</v>
      </c>
      <c r="BU83" s="9">
        <v>0</v>
      </c>
      <c r="BV83" s="9">
        <v>405913</v>
      </c>
      <c r="BW83" s="11">
        <v>659696</v>
      </c>
      <c r="BX83" s="11">
        <v>0</v>
      </c>
      <c r="BY83" s="11">
        <v>311948</v>
      </c>
      <c r="BZ83" s="11">
        <v>0</v>
      </c>
      <c r="CA83" s="9">
        <v>0</v>
      </c>
      <c r="CB83" s="9">
        <v>4201269.8015501807</v>
      </c>
      <c r="CC83" s="9">
        <v>273370.62899564032</v>
      </c>
      <c r="CD83" s="9">
        <v>-240373.78</v>
      </c>
      <c r="CE83" s="11">
        <v>1083602</v>
      </c>
      <c r="CF83" s="11">
        <v>375919</v>
      </c>
      <c r="CG83" s="11">
        <v>0</v>
      </c>
      <c r="CH83" s="11">
        <v>23437</v>
      </c>
      <c r="CI83" s="11">
        <v>0</v>
      </c>
      <c r="CJ83" s="11">
        <v>0</v>
      </c>
      <c r="CK83" s="11">
        <v>0</v>
      </c>
      <c r="CL83" s="11">
        <v>0</v>
      </c>
      <c r="CM83" s="11">
        <v>25084</v>
      </c>
      <c r="CN83" s="9">
        <v>0</v>
      </c>
      <c r="CO83" s="9">
        <v>66480.853133277516</v>
      </c>
      <c r="CP83" s="9">
        <v>275053.81680000003</v>
      </c>
      <c r="CQ83" s="9">
        <v>634481.35</v>
      </c>
      <c r="CR83" s="9">
        <v>23340.31</v>
      </c>
      <c r="CS83" s="11"/>
      <c r="CT83" s="11"/>
      <c r="CU83" s="11"/>
      <c r="CV83" s="11"/>
      <c r="CW83" s="11"/>
      <c r="DD83" s="20"/>
      <c r="DE83" s="20"/>
    </row>
    <row r="84" spans="1:109" ht="16.5" x14ac:dyDescent="0.3">
      <c r="A84" s="12">
        <v>203</v>
      </c>
      <c r="B84" s="12">
        <v>1</v>
      </c>
      <c r="C84" s="13" t="s">
        <v>107</v>
      </c>
      <c r="D84" s="14">
        <v>6</v>
      </c>
      <c r="E84" s="9">
        <v>768</v>
      </c>
      <c r="F84" s="9">
        <f t="shared" si="23"/>
        <v>9176.5293765603583</v>
      </c>
      <c r="G84" s="9">
        <f t="shared" si="24"/>
        <v>9295.4287233622035</v>
      </c>
      <c r="H84" s="9">
        <f t="shared" si="25"/>
        <v>118.89934680184524</v>
      </c>
      <c r="I84" s="10">
        <f t="shared" si="51"/>
        <v>1.2956897092875905E-2</v>
      </c>
      <c r="J84" s="9">
        <f t="shared" si="26"/>
        <v>89.9619726562496</v>
      </c>
      <c r="K84" s="9">
        <f t="shared" si="27"/>
        <v>4.15234375</v>
      </c>
      <c r="L84" s="9">
        <f t="shared" si="28"/>
        <v>0</v>
      </c>
      <c r="M84" s="9">
        <f t="shared" si="29"/>
        <v>3.7473958333333712</v>
      </c>
      <c r="N84" s="9">
        <f t="shared" si="30"/>
        <v>11.265693200124019</v>
      </c>
      <c r="O84" s="9">
        <f t="shared" si="31"/>
        <v>2.7170052083333402</v>
      </c>
      <c r="P84" s="9">
        <f t="shared" si="32"/>
        <v>7.0549361538043911</v>
      </c>
      <c r="Q84" s="15">
        <f t="shared" si="36"/>
        <v>7047574.5611983538</v>
      </c>
      <c r="R84" s="15">
        <f t="shared" si="37"/>
        <v>7138889.2595421709</v>
      </c>
      <c r="S84" s="9">
        <f t="shared" si="38"/>
        <v>91314.698343817145</v>
      </c>
      <c r="T84" s="9"/>
      <c r="U84" s="9">
        <f t="shared" si="52"/>
        <v>5940.8195442708338</v>
      </c>
      <c r="V84" s="9">
        <f t="shared" si="52"/>
        <v>256.04166666666669</v>
      </c>
      <c r="W84" s="9">
        <f t="shared" si="52"/>
        <v>1119.546875</v>
      </c>
      <c r="X84" s="9">
        <f t="shared" si="52"/>
        <v>630.48307291666663</v>
      </c>
      <c r="Y84" s="9">
        <f t="shared" si="52"/>
        <v>910.7081481320248</v>
      </c>
      <c r="Z84" s="9">
        <f t="shared" si="52"/>
        <v>63.305989583333336</v>
      </c>
      <c r="AA84" s="9">
        <f t="shared" si="52"/>
        <v>255.62407999083209</v>
      </c>
      <c r="AB84" s="9">
        <f t="shared" si="53"/>
        <v>6030.7815169270834</v>
      </c>
      <c r="AC84" s="9">
        <f t="shared" si="53"/>
        <v>260.19401041666669</v>
      </c>
      <c r="AD84" s="9">
        <f t="shared" si="53"/>
        <v>1119.546875</v>
      </c>
      <c r="AE84" s="9">
        <f t="shared" si="53"/>
        <v>634.23046875</v>
      </c>
      <c r="AF84" s="9">
        <f t="shared" si="53"/>
        <v>921.97384133214882</v>
      </c>
      <c r="AG84" s="9">
        <f t="shared" si="53"/>
        <v>66.022994791666676</v>
      </c>
      <c r="AH84" s="9">
        <f t="shared" si="53"/>
        <v>262.67901614463648</v>
      </c>
      <c r="AI84" s="9">
        <f t="shared" si="35"/>
        <v>9295.4287233622035</v>
      </c>
      <c r="AJ84" s="3" t="s">
        <v>608</v>
      </c>
      <c r="AK84" s="11">
        <v>4606053</v>
      </c>
      <c r="AL84" s="11">
        <v>0</v>
      </c>
      <c r="AM84" s="11">
        <v>10581</v>
      </c>
      <c r="AN84" s="9">
        <v>26724.3</v>
      </c>
      <c r="AO84" s="11">
        <v>892278</v>
      </c>
      <c r="AP84" s="11">
        <v>-32466</v>
      </c>
      <c r="AQ84" s="9">
        <v>0</v>
      </c>
      <c r="AR84" s="9">
        <v>82378</v>
      </c>
      <c r="AS84" s="11">
        <v>196640</v>
      </c>
      <c r="AT84" s="11">
        <v>0</v>
      </c>
      <c r="AU84" s="11">
        <v>0</v>
      </c>
      <c r="AV84" s="11">
        <v>0</v>
      </c>
      <c r="AW84" s="9">
        <v>48619</v>
      </c>
      <c r="AX84" s="9">
        <v>699423.85776539508</v>
      </c>
      <c r="AY84" s="9">
        <v>48124.827881759928</v>
      </c>
      <c r="AZ84" s="9">
        <v>-43503.59</v>
      </c>
      <c r="BA84" s="11">
        <v>183784</v>
      </c>
      <c r="BB84" s="11">
        <v>138238</v>
      </c>
      <c r="BC84" s="11">
        <v>0</v>
      </c>
      <c r="BD84" s="11">
        <v>0</v>
      </c>
      <c r="BE84" s="11">
        <v>0</v>
      </c>
      <c r="BF84" s="11">
        <v>54485</v>
      </c>
      <c r="BG84" s="11">
        <v>0</v>
      </c>
      <c r="BH84" s="11">
        <v>0</v>
      </c>
      <c r="BI84" s="9">
        <v>14745</v>
      </c>
      <c r="BJ84" s="9">
        <v>0</v>
      </c>
      <c r="BK84" s="9">
        <v>15843.885551199115</v>
      </c>
      <c r="BL84" s="9">
        <v>52542.600000000006</v>
      </c>
      <c r="BM84" s="9">
        <v>53083.68</v>
      </c>
      <c r="BN84" s="9">
        <v>0</v>
      </c>
      <c r="BO84" s="11">
        <f t="shared" si="39"/>
        <v>4675143.7949999999</v>
      </c>
      <c r="BP84" s="11">
        <v>0</v>
      </c>
      <c r="BQ84" s="11">
        <v>10581</v>
      </c>
      <c r="BR84" s="11">
        <f t="shared" si="40"/>
        <v>26724.3</v>
      </c>
      <c r="BS84" s="11">
        <v>892278</v>
      </c>
      <c r="BT84" s="11">
        <v>-32466</v>
      </c>
      <c r="BU84" s="9">
        <v>0</v>
      </c>
      <c r="BV84" s="9">
        <v>82378</v>
      </c>
      <c r="BW84" s="11">
        <v>199829</v>
      </c>
      <c r="BX84" s="11">
        <v>0</v>
      </c>
      <c r="BY84" s="11">
        <v>0</v>
      </c>
      <c r="BZ84" s="11">
        <v>0</v>
      </c>
      <c r="CA84" s="9">
        <v>50705.66</v>
      </c>
      <c r="CB84" s="9">
        <v>708075.9101430903</v>
      </c>
      <c r="CC84" s="9">
        <v>48124.827881759928</v>
      </c>
      <c r="CD84" s="9">
        <v>-43503.59</v>
      </c>
      <c r="CE84" s="11">
        <v>183784</v>
      </c>
      <c r="CF84" s="11">
        <v>140302</v>
      </c>
      <c r="CG84" s="11">
        <v>0</v>
      </c>
      <c r="CH84" s="11">
        <v>0</v>
      </c>
      <c r="CI84" s="11">
        <v>0</v>
      </c>
      <c r="CJ84" s="11">
        <v>55299</v>
      </c>
      <c r="CK84" s="11">
        <v>0</v>
      </c>
      <c r="CL84" s="11">
        <v>0</v>
      </c>
      <c r="CM84" s="11">
        <v>14745</v>
      </c>
      <c r="CN84" s="9">
        <v>0</v>
      </c>
      <c r="CO84" s="9">
        <v>21262.0765173209</v>
      </c>
      <c r="CP84" s="9">
        <v>52542.600000000006</v>
      </c>
      <c r="CQ84" s="9">
        <v>53083.68</v>
      </c>
      <c r="CR84" s="9">
        <v>0</v>
      </c>
      <c r="CS84" s="11"/>
      <c r="CT84" s="11"/>
      <c r="CU84" s="11"/>
      <c r="CV84" s="11"/>
      <c r="CW84" s="11"/>
      <c r="DD84" s="20"/>
      <c r="DE84" s="20"/>
    </row>
    <row r="85" spans="1:109" ht="16.5" x14ac:dyDescent="0.3">
      <c r="A85" s="12">
        <v>204</v>
      </c>
      <c r="B85" s="12">
        <v>1</v>
      </c>
      <c r="C85" s="13" t="s">
        <v>108</v>
      </c>
      <c r="D85" s="14">
        <v>4</v>
      </c>
      <c r="E85" s="9">
        <v>2132</v>
      </c>
      <c r="F85" s="9">
        <f t="shared" si="23"/>
        <v>7791.4887949622698</v>
      </c>
      <c r="G85" s="9">
        <f t="shared" si="24"/>
        <v>7898.5759104986555</v>
      </c>
      <c r="H85" s="9">
        <f t="shared" si="25"/>
        <v>107.08711553638568</v>
      </c>
      <c r="I85" s="10">
        <f t="shared" si="51"/>
        <v>1.3744114681346243E-2</v>
      </c>
      <c r="J85" s="9">
        <f t="shared" si="26"/>
        <v>90.97735694183848</v>
      </c>
      <c r="K85" s="9">
        <f t="shared" si="27"/>
        <v>1.4427767354596597</v>
      </c>
      <c r="L85" s="9">
        <f t="shared" si="28"/>
        <v>0</v>
      </c>
      <c r="M85" s="9">
        <f t="shared" si="29"/>
        <v>1.3442776735460029</v>
      </c>
      <c r="N85" s="9">
        <f t="shared" si="30"/>
        <v>6.8316407128735932</v>
      </c>
      <c r="O85" s="9">
        <f t="shared" si="31"/>
        <v>0</v>
      </c>
      <c r="P85" s="9">
        <f t="shared" si="32"/>
        <v>6.4910634726685714</v>
      </c>
      <c r="Q85" s="15">
        <f t="shared" si="36"/>
        <v>16611454.11085956</v>
      </c>
      <c r="R85" s="15">
        <f t="shared" si="37"/>
        <v>16839763.841183133</v>
      </c>
      <c r="S85" s="9">
        <f t="shared" si="38"/>
        <v>228309.73032357357</v>
      </c>
      <c r="T85" s="9"/>
      <c r="U85" s="9">
        <f t="shared" si="52"/>
        <v>6036.7258911819881</v>
      </c>
      <c r="V85" s="9">
        <f t="shared" si="52"/>
        <v>88.962007504690433</v>
      </c>
      <c r="W85" s="9">
        <f t="shared" si="52"/>
        <v>405.90056285178235</v>
      </c>
      <c r="X85" s="9">
        <f t="shared" si="52"/>
        <v>529.28330206378985</v>
      </c>
      <c r="Y85" s="9">
        <f t="shared" si="52"/>
        <v>496.61162578226686</v>
      </c>
      <c r="Z85" s="9">
        <f t="shared" si="52"/>
        <v>0</v>
      </c>
      <c r="AA85" s="9">
        <f t="shared" si="52"/>
        <v>234.00540557775224</v>
      </c>
      <c r="AB85" s="9">
        <f t="shared" si="53"/>
        <v>6127.7032481238266</v>
      </c>
      <c r="AC85" s="9">
        <f t="shared" si="53"/>
        <v>90.404784240150093</v>
      </c>
      <c r="AD85" s="9">
        <f t="shared" si="53"/>
        <v>405.90056285178235</v>
      </c>
      <c r="AE85" s="9">
        <f t="shared" si="53"/>
        <v>530.62757973733585</v>
      </c>
      <c r="AF85" s="9">
        <f t="shared" si="53"/>
        <v>503.44326649514045</v>
      </c>
      <c r="AG85" s="9">
        <f t="shared" si="53"/>
        <v>0</v>
      </c>
      <c r="AH85" s="9">
        <f t="shared" si="53"/>
        <v>240.49646905042081</v>
      </c>
      <c r="AI85" s="9">
        <f t="shared" si="35"/>
        <v>7898.5759104986555</v>
      </c>
      <c r="AJ85" s="3" t="s">
        <v>608</v>
      </c>
      <c r="AK85" s="11">
        <v>12930915</v>
      </c>
      <c r="AL85" s="11">
        <v>0</v>
      </c>
      <c r="AM85" s="11">
        <v>29703</v>
      </c>
      <c r="AN85" s="9">
        <v>74258.399999999994</v>
      </c>
      <c r="AO85" s="11">
        <v>863951</v>
      </c>
      <c r="AP85" s="11">
        <v>1429</v>
      </c>
      <c r="AQ85" s="9">
        <v>0</v>
      </c>
      <c r="AR85" s="9">
        <v>297053</v>
      </c>
      <c r="AS85" s="11">
        <v>189667</v>
      </c>
      <c r="AT85" s="11">
        <v>0</v>
      </c>
      <c r="AU85" s="11">
        <v>115347</v>
      </c>
      <c r="AV85" s="11">
        <v>0</v>
      </c>
      <c r="AW85" s="9">
        <v>0</v>
      </c>
      <c r="AX85" s="9">
        <v>1058775.9861677929</v>
      </c>
      <c r="AY85" s="9">
        <v>154849.13771172124</v>
      </c>
      <c r="AZ85" s="9">
        <v>-60615.4</v>
      </c>
      <c r="BA85" s="11">
        <v>480058</v>
      </c>
      <c r="BB85" s="11">
        <v>191935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9">
        <v>14336</v>
      </c>
      <c r="BJ85" s="9">
        <v>0</v>
      </c>
      <c r="BK85" s="9">
        <v>40467.879208617946</v>
      </c>
      <c r="BL85" s="9">
        <v>106309.28777142857</v>
      </c>
      <c r="BM85" s="9">
        <v>123014.81999999999</v>
      </c>
      <c r="BN85" s="9">
        <v>0</v>
      </c>
      <c r="BO85" s="11">
        <f t="shared" si="39"/>
        <v>13124878.725</v>
      </c>
      <c r="BP85" s="11">
        <v>0</v>
      </c>
      <c r="BQ85" s="11">
        <v>29703</v>
      </c>
      <c r="BR85" s="11">
        <f t="shared" si="40"/>
        <v>74258.399999999994</v>
      </c>
      <c r="BS85" s="11">
        <v>863951</v>
      </c>
      <c r="BT85" s="11">
        <v>1429</v>
      </c>
      <c r="BU85" s="9">
        <v>0</v>
      </c>
      <c r="BV85" s="9">
        <v>297053</v>
      </c>
      <c r="BW85" s="11">
        <v>192743</v>
      </c>
      <c r="BX85" s="11">
        <v>0</v>
      </c>
      <c r="BY85" s="11">
        <v>115347</v>
      </c>
      <c r="BZ85" s="11">
        <v>0</v>
      </c>
      <c r="CA85" s="9">
        <v>0</v>
      </c>
      <c r="CB85" s="9">
        <v>1073341.0441676395</v>
      </c>
      <c r="CC85" s="9">
        <v>154849.13771172124</v>
      </c>
      <c r="CD85" s="9">
        <v>-60615.4</v>
      </c>
      <c r="CE85" s="11">
        <v>480058</v>
      </c>
      <c r="CF85" s="11">
        <v>194801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14336</v>
      </c>
      <c r="CN85" s="9">
        <v>0</v>
      </c>
      <c r="CO85" s="9">
        <v>54306.82653234731</v>
      </c>
      <c r="CP85" s="9">
        <v>106309.28777142857</v>
      </c>
      <c r="CQ85" s="9">
        <v>123014.81999999999</v>
      </c>
      <c r="CR85" s="9">
        <v>0</v>
      </c>
      <c r="CS85" s="11"/>
      <c r="CT85" s="11"/>
      <c r="CU85" s="11"/>
      <c r="CV85" s="11"/>
      <c r="CW85" s="11"/>
      <c r="DD85" s="20"/>
      <c r="DE85" s="20"/>
    </row>
    <row r="86" spans="1:109" ht="16.5" x14ac:dyDescent="0.3">
      <c r="A86" s="12">
        <v>206</v>
      </c>
      <c r="B86" s="12">
        <v>1</v>
      </c>
      <c r="C86" s="13" t="s">
        <v>109</v>
      </c>
      <c r="D86" s="14">
        <v>4</v>
      </c>
      <c r="E86" s="9">
        <v>3951</v>
      </c>
      <c r="F86" s="9">
        <f t="shared" ref="F86:F149" si="54">SUM(U86:AA86)</f>
        <v>9048.9850083073743</v>
      </c>
      <c r="G86" s="9">
        <f t="shared" ref="G86:G149" si="55">F86+H86</f>
        <v>9174.2809452259189</v>
      </c>
      <c r="H86" s="9">
        <f t="shared" ref="H86:H149" si="56">AI86-F86</f>
        <v>125.29593691854461</v>
      </c>
      <c r="I86" s="10">
        <f t="shared" si="51"/>
        <v>1.384640783507955E-2</v>
      </c>
      <c r="J86" s="9">
        <f t="shared" ref="J86:J149" si="57">AB86-U86</f>
        <v>90.802004555808708</v>
      </c>
      <c r="K86" s="9">
        <f t="shared" ref="K86:K149" si="58">AC86-V86</f>
        <v>5.188053657301964</v>
      </c>
      <c r="L86" s="9">
        <f t="shared" ref="L86:L149" si="59">AD86-W86</f>
        <v>0</v>
      </c>
      <c r="M86" s="9">
        <f t="shared" ref="M86:M149" si="60">AE86-X86</f>
        <v>1.8296633763603722</v>
      </c>
      <c r="N86" s="9">
        <f t="shared" ref="N86:N149" si="61">AF86-Y86</f>
        <v>19.964114542287916</v>
      </c>
      <c r="O86" s="9">
        <f t="shared" ref="O86:O149" si="62">AG86-Z86</f>
        <v>0</v>
      </c>
      <c r="P86" s="9">
        <f t="shared" ref="P86:P149" si="63">AH86-AA86</f>
        <v>7.5121007867843446</v>
      </c>
      <c r="Q86" s="15">
        <f t="shared" si="36"/>
        <v>35752539.767822437</v>
      </c>
      <c r="R86" s="15">
        <f t="shared" si="37"/>
        <v>36247584.014587596</v>
      </c>
      <c r="S86" s="9">
        <f t="shared" si="38"/>
        <v>495044.24676515907</v>
      </c>
      <c r="T86" s="9"/>
      <c r="U86" s="9">
        <f t="shared" si="52"/>
        <v>6016.9410225259426</v>
      </c>
      <c r="V86" s="9">
        <f t="shared" si="52"/>
        <v>319.85750442925843</v>
      </c>
      <c r="W86" s="9">
        <f t="shared" si="52"/>
        <v>467.65755504935458</v>
      </c>
      <c r="X86" s="9">
        <f t="shared" si="52"/>
        <v>625.09845608706655</v>
      </c>
      <c r="Y86" s="9">
        <f t="shared" si="52"/>
        <v>1369.0333362034571</v>
      </c>
      <c r="Z86" s="9">
        <f t="shared" si="52"/>
        <v>0</v>
      </c>
      <c r="AA86" s="9">
        <f t="shared" si="52"/>
        <v>250.39713401229591</v>
      </c>
      <c r="AB86" s="9">
        <f t="shared" si="53"/>
        <v>6107.7430270817513</v>
      </c>
      <c r="AC86" s="9">
        <f t="shared" si="53"/>
        <v>325.04555808656039</v>
      </c>
      <c r="AD86" s="9">
        <f t="shared" si="53"/>
        <v>467.65755504935458</v>
      </c>
      <c r="AE86" s="9">
        <f t="shared" si="53"/>
        <v>626.92811946342692</v>
      </c>
      <c r="AF86" s="9">
        <f t="shared" si="53"/>
        <v>1388.997450745745</v>
      </c>
      <c r="AG86" s="9">
        <f t="shared" si="53"/>
        <v>0</v>
      </c>
      <c r="AH86" s="9">
        <f t="shared" si="53"/>
        <v>257.90923479908025</v>
      </c>
      <c r="AI86" s="9">
        <f t="shared" ref="AI86:AI149" si="64">SUM(AB86:AH86)</f>
        <v>9174.2809452259189</v>
      </c>
      <c r="AJ86" s="3" t="s">
        <v>608</v>
      </c>
      <c r="AK86" s="11">
        <v>23917248</v>
      </c>
      <c r="AL86" s="11">
        <v>0</v>
      </c>
      <c r="AM86" s="11">
        <v>54940</v>
      </c>
      <c r="AN86" s="9">
        <v>137350.5</v>
      </c>
      <c r="AO86" s="11">
        <v>1847715</v>
      </c>
      <c r="AP86" s="11">
        <v>0</v>
      </c>
      <c r="AQ86" s="9">
        <v>0</v>
      </c>
      <c r="AR86" s="9">
        <v>539422</v>
      </c>
      <c r="AS86" s="11">
        <v>1263757</v>
      </c>
      <c r="AT86" s="11">
        <v>0</v>
      </c>
      <c r="AU86" s="11">
        <v>392373</v>
      </c>
      <c r="AV86" s="11">
        <v>0</v>
      </c>
      <c r="AW86" s="9">
        <v>0</v>
      </c>
      <c r="AX86" s="9">
        <v>5409050.7113398593</v>
      </c>
      <c r="AY86" s="9">
        <v>247400.13667818398</v>
      </c>
      <c r="AZ86" s="9">
        <v>-144314.01999999999</v>
      </c>
      <c r="BA86" s="11">
        <v>919651</v>
      </c>
      <c r="BB86" s="11">
        <v>484136</v>
      </c>
      <c r="BC86" s="11">
        <v>0</v>
      </c>
      <c r="BD86" s="11">
        <v>65196</v>
      </c>
      <c r="BE86" s="11">
        <v>0</v>
      </c>
      <c r="BF86" s="11">
        <v>0</v>
      </c>
      <c r="BG86" s="11">
        <v>0</v>
      </c>
      <c r="BH86" s="11">
        <v>0</v>
      </c>
      <c r="BI86" s="9">
        <v>14046</v>
      </c>
      <c r="BJ86" s="9">
        <v>0</v>
      </c>
      <c r="BK86" s="9">
        <v>86791.226261539967</v>
      </c>
      <c r="BL86" s="9">
        <v>257512.00354285719</v>
      </c>
      <c r="BM86" s="9">
        <v>247294.5</v>
      </c>
      <c r="BN86" s="9">
        <v>12970.71</v>
      </c>
      <c r="BO86" s="11">
        <f t="shared" si="39"/>
        <v>24276006.719999999</v>
      </c>
      <c r="BP86" s="11">
        <v>0</v>
      </c>
      <c r="BQ86" s="11">
        <v>54940</v>
      </c>
      <c r="BR86" s="11">
        <f t="shared" si="40"/>
        <v>137350.5</v>
      </c>
      <c r="BS86" s="11">
        <v>1847715</v>
      </c>
      <c r="BT86" s="11">
        <v>0</v>
      </c>
      <c r="BU86" s="9">
        <v>0</v>
      </c>
      <c r="BV86" s="9">
        <v>539422</v>
      </c>
      <c r="BW86" s="11">
        <v>1284255</v>
      </c>
      <c r="BX86" s="11">
        <v>0</v>
      </c>
      <c r="BY86" s="11">
        <v>392373</v>
      </c>
      <c r="BZ86" s="11">
        <v>0</v>
      </c>
      <c r="CA86" s="9">
        <v>0</v>
      </c>
      <c r="CB86" s="9">
        <v>5487928.9278964382</v>
      </c>
      <c r="CC86" s="9">
        <v>247400.13667818398</v>
      </c>
      <c r="CD86" s="9">
        <v>-144314.01999999999</v>
      </c>
      <c r="CE86" s="11">
        <v>919651</v>
      </c>
      <c r="CF86" s="11">
        <v>491365</v>
      </c>
      <c r="CG86" s="11">
        <v>0</v>
      </c>
      <c r="CH86" s="11">
        <v>65196</v>
      </c>
      <c r="CI86" s="11">
        <v>0</v>
      </c>
      <c r="CJ86" s="11">
        <v>0</v>
      </c>
      <c r="CK86" s="11">
        <v>0</v>
      </c>
      <c r="CL86" s="11">
        <v>0</v>
      </c>
      <c r="CM86" s="11">
        <v>14046</v>
      </c>
      <c r="CN86" s="9">
        <v>0</v>
      </c>
      <c r="CO86" s="9">
        <v>116471.53647012496</v>
      </c>
      <c r="CP86" s="9">
        <v>257512.00354285719</v>
      </c>
      <c r="CQ86" s="9">
        <v>247294.5</v>
      </c>
      <c r="CR86" s="9">
        <v>12970.71</v>
      </c>
      <c r="CS86" s="11"/>
      <c r="CT86" s="11"/>
      <c r="CU86" s="11"/>
      <c r="CV86" s="11"/>
      <c r="CW86" s="11"/>
      <c r="DD86" s="20"/>
      <c r="DE86" s="20"/>
    </row>
    <row r="87" spans="1:109" ht="16.5" x14ac:dyDescent="0.3">
      <c r="A87" s="12">
        <v>207</v>
      </c>
      <c r="B87" s="12">
        <v>1</v>
      </c>
      <c r="C87" s="13" t="s">
        <v>110</v>
      </c>
      <c r="D87" s="14">
        <v>6</v>
      </c>
      <c r="E87" s="9">
        <v>281</v>
      </c>
      <c r="F87" s="9">
        <f t="shared" si="54"/>
        <v>9021.515856793143</v>
      </c>
      <c r="G87" s="9">
        <f t="shared" si="55"/>
        <v>9147.5195943874096</v>
      </c>
      <c r="H87" s="9">
        <f t="shared" si="56"/>
        <v>126.00373759426657</v>
      </c>
      <c r="I87" s="10">
        <f t="shared" si="51"/>
        <v>1.3967025009370967E-2</v>
      </c>
      <c r="J87" s="9">
        <f t="shared" si="57"/>
        <v>88.228879003558177</v>
      </c>
      <c r="K87" s="9">
        <f t="shared" si="58"/>
        <v>6.4163701067615762</v>
      </c>
      <c r="L87" s="9">
        <f t="shared" si="59"/>
        <v>0</v>
      </c>
      <c r="M87" s="9">
        <f t="shared" si="60"/>
        <v>9.3024911032027831</v>
      </c>
      <c r="N87" s="9">
        <f t="shared" si="61"/>
        <v>9.8671326587439125</v>
      </c>
      <c r="O87" s="9">
        <f t="shared" si="62"/>
        <v>0</v>
      </c>
      <c r="P87" s="9">
        <f t="shared" si="63"/>
        <v>12.188864721998925</v>
      </c>
      <c r="Q87" s="15">
        <f t="shared" ref="Q87:Q150" si="65">SUM(AK87:BN87)</f>
        <v>2535045.9557588729</v>
      </c>
      <c r="R87" s="15">
        <f t="shared" ref="R87:R150" si="66">SUM(BO87:CR87)</f>
        <v>2570453.0060228622</v>
      </c>
      <c r="S87" s="9">
        <f t="shared" ref="S87:S150" si="67">R87-Q87</f>
        <v>35407.050263989251</v>
      </c>
      <c r="T87" s="9"/>
      <c r="U87" s="9">
        <f t="shared" si="52"/>
        <v>5829.0273309608538</v>
      </c>
      <c r="V87" s="9">
        <f t="shared" si="52"/>
        <v>395.5017793594306</v>
      </c>
      <c r="W87" s="9">
        <f t="shared" si="52"/>
        <v>812.71530249110322</v>
      </c>
      <c r="X87" s="9">
        <f t="shared" si="52"/>
        <v>1271.3309608540926</v>
      </c>
      <c r="Y87" s="9">
        <f t="shared" si="52"/>
        <v>432.40328208151351</v>
      </c>
      <c r="Z87" s="9">
        <f t="shared" si="52"/>
        <v>0</v>
      </c>
      <c r="AA87" s="9">
        <f t="shared" si="52"/>
        <v>280.53720104614968</v>
      </c>
      <c r="AB87" s="9">
        <f t="shared" si="53"/>
        <v>5917.2562099644119</v>
      </c>
      <c r="AC87" s="9">
        <f t="shared" si="53"/>
        <v>401.91814946619218</v>
      </c>
      <c r="AD87" s="9">
        <f t="shared" si="53"/>
        <v>812.71530249110322</v>
      </c>
      <c r="AE87" s="9">
        <f t="shared" si="53"/>
        <v>1280.6334519572954</v>
      </c>
      <c r="AF87" s="9">
        <f t="shared" si="53"/>
        <v>442.27041474025742</v>
      </c>
      <c r="AG87" s="9">
        <f t="shared" si="53"/>
        <v>0</v>
      </c>
      <c r="AH87" s="9">
        <f t="shared" si="53"/>
        <v>292.7260657681486</v>
      </c>
      <c r="AI87" s="9">
        <f t="shared" si="64"/>
        <v>9147.5195943874096</v>
      </c>
      <c r="AJ87" s="3" t="s">
        <v>608</v>
      </c>
      <c r="AK87" s="11">
        <v>1652821</v>
      </c>
      <c r="AL87" s="11">
        <v>0</v>
      </c>
      <c r="AM87" s="11">
        <v>3797</v>
      </c>
      <c r="AN87" s="9">
        <v>9492</v>
      </c>
      <c r="AO87" s="11">
        <v>229278</v>
      </c>
      <c r="AP87" s="11">
        <v>-905</v>
      </c>
      <c r="AQ87" s="9">
        <v>73580</v>
      </c>
      <c r="AR87" s="9">
        <v>33204</v>
      </c>
      <c r="AS87" s="11">
        <v>111136</v>
      </c>
      <c r="AT87" s="11">
        <v>0</v>
      </c>
      <c r="AU87" s="11">
        <v>0</v>
      </c>
      <c r="AV87" s="11">
        <v>0</v>
      </c>
      <c r="AW87" s="9">
        <v>0</v>
      </c>
      <c r="AX87" s="9">
        <v>121505.32226490529</v>
      </c>
      <c r="AY87" s="9">
        <v>20153.243626743628</v>
      </c>
      <c r="AZ87" s="9">
        <v>-14864.32</v>
      </c>
      <c r="BA87" s="11">
        <v>67429</v>
      </c>
      <c r="BB87" s="11">
        <v>62065</v>
      </c>
      <c r="BC87" s="11">
        <v>0</v>
      </c>
      <c r="BD87" s="11">
        <v>4180</v>
      </c>
      <c r="BE87" s="11">
        <v>0</v>
      </c>
      <c r="BF87" s="11">
        <v>112989</v>
      </c>
      <c r="BG87" s="11">
        <v>0</v>
      </c>
      <c r="BH87" s="11">
        <v>0</v>
      </c>
      <c r="BI87" s="9">
        <v>0</v>
      </c>
      <c r="BJ87" s="9">
        <v>0</v>
      </c>
      <c r="BK87" s="9">
        <v>10015.599867224437</v>
      </c>
      <c r="BL87" s="9">
        <v>19641.600000000002</v>
      </c>
      <c r="BM87" s="9">
        <v>15082</v>
      </c>
      <c r="BN87" s="9">
        <v>4446.51</v>
      </c>
      <c r="BO87" s="11">
        <f t="shared" ref="BO87:BO150" si="68">AK87*1.015</f>
        <v>1677613.3149999999</v>
      </c>
      <c r="BP87" s="11">
        <v>0</v>
      </c>
      <c r="BQ87" s="11">
        <v>3797</v>
      </c>
      <c r="BR87" s="11">
        <f t="shared" ref="BR87:BR150" si="69">AN87</f>
        <v>9492</v>
      </c>
      <c r="BS87" s="11">
        <v>229278</v>
      </c>
      <c r="BT87" s="11">
        <v>-905</v>
      </c>
      <c r="BU87" s="9">
        <v>73580</v>
      </c>
      <c r="BV87" s="9">
        <v>33204</v>
      </c>
      <c r="BW87" s="11">
        <v>112939</v>
      </c>
      <c r="BX87" s="11">
        <v>0</v>
      </c>
      <c r="BY87" s="11">
        <v>0</v>
      </c>
      <c r="BZ87" s="11">
        <v>0</v>
      </c>
      <c r="CA87" s="9">
        <v>0</v>
      </c>
      <c r="CB87" s="9">
        <v>124277.98654201234</v>
      </c>
      <c r="CC87" s="9">
        <v>20153.243626743628</v>
      </c>
      <c r="CD87" s="9">
        <v>-14864.32</v>
      </c>
      <c r="CE87" s="11">
        <v>67429</v>
      </c>
      <c r="CF87" s="11">
        <v>62992</v>
      </c>
      <c r="CG87" s="11">
        <v>0</v>
      </c>
      <c r="CH87" s="11">
        <v>4180</v>
      </c>
      <c r="CI87" s="11">
        <v>0</v>
      </c>
      <c r="CJ87" s="11">
        <v>114676</v>
      </c>
      <c r="CK87" s="11">
        <v>0</v>
      </c>
      <c r="CL87" s="11">
        <v>0</v>
      </c>
      <c r="CM87" s="11">
        <v>0</v>
      </c>
      <c r="CN87" s="9">
        <v>0</v>
      </c>
      <c r="CO87" s="9">
        <v>13440.67085410612</v>
      </c>
      <c r="CP87" s="9">
        <v>19641.600000000002</v>
      </c>
      <c r="CQ87" s="9">
        <v>15082</v>
      </c>
      <c r="CR87" s="9">
        <v>4446.51</v>
      </c>
      <c r="CS87" s="11"/>
      <c r="CT87" s="11"/>
      <c r="CU87" s="11"/>
      <c r="CV87" s="11"/>
      <c r="CW87" s="11"/>
      <c r="DD87" s="20"/>
      <c r="DE87" s="20"/>
    </row>
    <row r="88" spans="1:109" ht="16.5" x14ac:dyDescent="0.3">
      <c r="A88" s="12">
        <v>208</v>
      </c>
      <c r="B88" s="12">
        <v>1</v>
      </c>
      <c r="C88" s="13" t="s">
        <v>111</v>
      </c>
      <c r="D88" s="14">
        <v>6</v>
      </c>
      <c r="E88" s="9">
        <v>170</v>
      </c>
      <c r="F88" s="9">
        <f t="shared" si="54"/>
        <v>10272.240537303376</v>
      </c>
      <c r="G88" s="9">
        <f t="shared" si="55"/>
        <v>10407.348330990751</v>
      </c>
      <c r="H88" s="9">
        <f t="shared" si="56"/>
        <v>135.10779368737531</v>
      </c>
      <c r="I88" s="10">
        <f t="shared" si="51"/>
        <v>1.3152709303947357E-2</v>
      </c>
      <c r="J88" s="9">
        <f t="shared" si="57"/>
        <v>90.611823529411595</v>
      </c>
      <c r="K88" s="9">
        <f t="shared" si="58"/>
        <v>8.1352941176470495</v>
      </c>
      <c r="L88" s="9">
        <f t="shared" si="59"/>
        <v>0</v>
      </c>
      <c r="M88" s="9">
        <f t="shared" si="60"/>
        <v>11.876470588235179</v>
      </c>
      <c r="N88" s="9">
        <f t="shared" si="61"/>
        <v>4.3367290586615468</v>
      </c>
      <c r="O88" s="9">
        <f t="shared" si="62"/>
        <v>0</v>
      </c>
      <c r="P88" s="9">
        <f t="shared" si="63"/>
        <v>20.147476393421641</v>
      </c>
      <c r="Q88" s="15">
        <f t="shared" si="65"/>
        <v>1746280.891341574</v>
      </c>
      <c r="R88" s="15">
        <f t="shared" si="66"/>
        <v>1769249.2162684279</v>
      </c>
      <c r="S88" s="9">
        <f t="shared" si="67"/>
        <v>22968.324926853878</v>
      </c>
      <c r="T88" s="9"/>
      <c r="U88" s="9">
        <f t="shared" si="52"/>
        <v>5977.3113529411767</v>
      </c>
      <c r="V88" s="9">
        <f t="shared" si="52"/>
        <v>501.26470588235293</v>
      </c>
      <c r="W88" s="9">
        <f t="shared" si="52"/>
        <v>1909.5764705882352</v>
      </c>
      <c r="X88" s="9">
        <f t="shared" si="52"/>
        <v>1395.6882352941177</v>
      </c>
      <c r="Y88" s="9">
        <f t="shared" si="52"/>
        <v>225.78485784308089</v>
      </c>
      <c r="Z88" s="9">
        <f t="shared" si="52"/>
        <v>0</v>
      </c>
      <c r="AA88" s="9">
        <f t="shared" si="52"/>
        <v>262.61491475441227</v>
      </c>
      <c r="AB88" s="9">
        <f t="shared" si="53"/>
        <v>6067.9231764705883</v>
      </c>
      <c r="AC88" s="9">
        <f t="shared" si="53"/>
        <v>509.4</v>
      </c>
      <c r="AD88" s="9">
        <f t="shared" si="53"/>
        <v>1909.5764705882352</v>
      </c>
      <c r="AE88" s="9">
        <f t="shared" si="53"/>
        <v>1407.5647058823529</v>
      </c>
      <c r="AF88" s="9">
        <f t="shared" si="53"/>
        <v>230.12158690174243</v>
      </c>
      <c r="AG88" s="9">
        <f t="shared" si="53"/>
        <v>0</v>
      </c>
      <c r="AH88" s="9">
        <f t="shared" si="53"/>
        <v>282.76239114783391</v>
      </c>
      <c r="AI88" s="9">
        <f t="shared" si="64"/>
        <v>10407.348330990751</v>
      </c>
      <c r="AJ88" s="3" t="s">
        <v>608</v>
      </c>
      <c r="AK88" s="11">
        <v>1026934</v>
      </c>
      <c r="AL88" s="11">
        <v>0</v>
      </c>
      <c r="AM88" s="11">
        <v>2359</v>
      </c>
      <c r="AN88" s="9">
        <v>5924.1</v>
      </c>
      <c r="AO88" s="11">
        <v>334388</v>
      </c>
      <c r="AP88" s="11">
        <v>-9760</v>
      </c>
      <c r="AQ88" s="9">
        <v>43420</v>
      </c>
      <c r="AR88" s="9">
        <v>12936</v>
      </c>
      <c r="AS88" s="11">
        <v>85215</v>
      </c>
      <c r="AT88" s="11">
        <v>0</v>
      </c>
      <c r="AU88" s="11">
        <v>0</v>
      </c>
      <c r="AV88" s="11">
        <v>0</v>
      </c>
      <c r="AW88" s="9">
        <v>0</v>
      </c>
      <c r="AX88" s="9">
        <v>38383.425833323752</v>
      </c>
      <c r="AY88" s="9">
        <v>6697.0256410256407</v>
      </c>
      <c r="AZ88" s="9">
        <v>-10791.07</v>
      </c>
      <c r="BA88" s="11">
        <v>43316</v>
      </c>
      <c r="BB88" s="11">
        <v>52730</v>
      </c>
      <c r="BC88" s="11">
        <v>0</v>
      </c>
      <c r="BD88" s="11">
        <v>0</v>
      </c>
      <c r="BE88" s="11">
        <v>0</v>
      </c>
      <c r="BF88" s="11">
        <v>82506</v>
      </c>
      <c r="BG88" s="11">
        <v>0</v>
      </c>
      <c r="BH88" s="11">
        <v>0</v>
      </c>
      <c r="BI88" s="9">
        <v>0</v>
      </c>
      <c r="BJ88" s="9">
        <v>0</v>
      </c>
      <c r="BK88" s="9">
        <v>10015.599867224437</v>
      </c>
      <c r="BL88" s="9">
        <v>9637.2000000000007</v>
      </c>
      <c r="BM88" s="9">
        <v>7924.1</v>
      </c>
      <c r="BN88" s="9">
        <v>4446.51</v>
      </c>
      <c r="BO88" s="11">
        <f t="shared" si="68"/>
        <v>1042338.0099999999</v>
      </c>
      <c r="BP88" s="11">
        <v>0</v>
      </c>
      <c r="BQ88" s="11">
        <v>2359</v>
      </c>
      <c r="BR88" s="11">
        <f t="shared" si="69"/>
        <v>5924.1</v>
      </c>
      <c r="BS88" s="11">
        <v>334388</v>
      </c>
      <c r="BT88" s="11">
        <v>-9760</v>
      </c>
      <c r="BU88" s="9">
        <v>43420</v>
      </c>
      <c r="BV88" s="9">
        <v>12936</v>
      </c>
      <c r="BW88" s="11">
        <v>86598</v>
      </c>
      <c r="BX88" s="11">
        <v>0</v>
      </c>
      <c r="BY88" s="11">
        <v>0</v>
      </c>
      <c r="BZ88" s="11">
        <v>0</v>
      </c>
      <c r="CA88" s="9">
        <v>0</v>
      </c>
      <c r="CB88" s="9">
        <v>39120.669773296213</v>
      </c>
      <c r="CC88" s="9">
        <v>6697.0256410256407</v>
      </c>
      <c r="CD88" s="9">
        <v>-10791.07</v>
      </c>
      <c r="CE88" s="11">
        <v>43316</v>
      </c>
      <c r="CF88" s="11">
        <v>53517</v>
      </c>
      <c r="CG88" s="11">
        <v>0</v>
      </c>
      <c r="CH88" s="11">
        <v>0</v>
      </c>
      <c r="CI88" s="11">
        <v>0</v>
      </c>
      <c r="CJ88" s="11">
        <v>83738</v>
      </c>
      <c r="CK88" s="11">
        <v>0</v>
      </c>
      <c r="CL88" s="11">
        <v>0</v>
      </c>
      <c r="CM88" s="11">
        <v>0</v>
      </c>
      <c r="CN88" s="9">
        <v>0</v>
      </c>
      <c r="CO88" s="9">
        <v>13440.67085410612</v>
      </c>
      <c r="CP88" s="9">
        <v>9637.2000000000007</v>
      </c>
      <c r="CQ88" s="9">
        <v>7924.1</v>
      </c>
      <c r="CR88" s="9">
        <v>4446.51</v>
      </c>
      <c r="CS88" s="11"/>
      <c r="CT88" s="11"/>
      <c r="CU88" s="11"/>
      <c r="CV88" s="11"/>
      <c r="CW88" s="11"/>
      <c r="DD88" s="20"/>
      <c r="DE88" s="20"/>
    </row>
    <row r="89" spans="1:109" ht="16.5" x14ac:dyDescent="0.3">
      <c r="A89" s="12">
        <v>213</v>
      </c>
      <c r="B89" s="12">
        <v>1</v>
      </c>
      <c r="C89" s="13" t="s">
        <v>112</v>
      </c>
      <c r="D89" s="14">
        <v>6</v>
      </c>
      <c r="E89" s="9">
        <v>838</v>
      </c>
      <c r="F89" s="9">
        <f t="shared" si="54"/>
        <v>8236.5252832887963</v>
      </c>
      <c r="G89" s="9">
        <f t="shared" si="55"/>
        <v>8333.8010270209052</v>
      </c>
      <c r="H89" s="9">
        <f t="shared" si="56"/>
        <v>97.275743732108822</v>
      </c>
      <c r="I89" s="10">
        <f t="shared" si="51"/>
        <v>1.1810288973369993E-2</v>
      </c>
      <c r="J89" s="9">
        <f t="shared" si="57"/>
        <v>91.88878281622965</v>
      </c>
      <c r="K89" s="9">
        <f t="shared" si="58"/>
        <v>5.2028639618138186</v>
      </c>
      <c r="L89" s="9">
        <f t="shared" si="59"/>
        <v>0</v>
      </c>
      <c r="M89" s="9">
        <f t="shared" si="60"/>
        <v>2.9867284486605286</v>
      </c>
      <c r="N89" s="9">
        <f t="shared" si="61"/>
        <v>8.1945892272231049</v>
      </c>
      <c r="O89" s="9">
        <f t="shared" si="62"/>
        <v>-16.873305489260147</v>
      </c>
      <c r="P89" s="9">
        <f t="shared" si="63"/>
        <v>5.8760847674401191</v>
      </c>
      <c r="Q89" s="15">
        <f t="shared" si="65"/>
        <v>6902208.1873960132</v>
      </c>
      <c r="R89" s="15">
        <f t="shared" si="66"/>
        <v>6983725.2606435185</v>
      </c>
      <c r="S89" s="9">
        <f t="shared" si="67"/>
        <v>81517.073247505352</v>
      </c>
      <c r="T89" s="9"/>
      <c r="U89" s="9">
        <f t="shared" si="52"/>
        <v>6099.9955131264915</v>
      </c>
      <c r="V89" s="9">
        <f t="shared" si="52"/>
        <v>320.79116945107398</v>
      </c>
      <c r="W89" s="9">
        <f t="shared" si="52"/>
        <v>23.62887828162291</v>
      </c>
      <c r="X89" s="9">
        <f t="shared" si="52"/>
        <v>597.61895244333959</v>
      </c>
      <c r="Y89" s="9">
        <f t="shared" si="52"/>
        <v>875.4298829950211</v>
      </c>
      <c r="Z89" s="9">
        <f t="shared" si="52"/>
        <v>100.23866348448688</v>
      </c>
      <c r="AA89" s="9">
        <f t="shared" si="52"/>
        <v>218.82222350676139</v>
      </c>
      <c r="AB89" s="9">
        <f t="shared" si="53"/>
        <v>6191.8842959427211</v>
      </c>
      <c r="AC89" s="9">
        <f t="shared" si="53"/>
        <v>325.9940334128878</v>
      </c>
      <c r="AD89" s="9">
        <f t="shared" si="53"/>
        <v>23.62887828162291</v>
      </c>
      <c r="AE89" s="9">
        <f t="shared" si="53"/>
        <v>600.60568089200012</v>
      </c>
      <c r="AF89" s="9">
        <f t="shared" si="53"/>
        <v>883.62447222224421</v>
      </c>
      <c r="AG89" s="9">
        <f t="shared" si="53"/>
        <v>83.365357995226731</v>
      </c>
      <c r="AH89" s="9">
        <f t="shared" si="53"/>
        <v>224.69830827420151</v>
      </c>
      <c r="AI89" s="9">
        <f t="shared" si="64"/>
        <v>8333.8010270209052</v>
      </c>
      <c r="AJ89" s="3" t="s">
        <v>608</v>
      </c>
      <c r="AK89" s="11">
        <v>5133520</v>
      </c>
      <c r="AL89" s="11">
        <v>0</v>
      </c>
      <c r="AM89" s="11">
        <v>11792</v>
      </c>
      <c r="AN89" s="9">
        <v>29480.7</v>
      </c>
      <c r="AO89" s="11">
        <v>0</v>
      </c>
      <c r="AP89" s="11">
        <v>19801</v>
      </c>
      <c r="AQ89" s="9">
        <v>0</v>
      </c>
      <c r="AR89" s="9">
        <v>126427.68214751859</v>
      </c>
      <c r="AS89" s="11">
        <v>268823</v>
      </c>
      <c r="AT89" s="11">
        <v>0</v>
      </c>
      <c r="AU89" s="11">
        <v>0</v>
      </c>
      <c r="AV89" s="11">
        <v>0</v>
      </c>
      <c r="AW89" s="9">
        <v>84000</v>
      </c>
      <c r="AX89" s="9">
        <v>733610.24194982764</v>
      </c>
      <c r="AY89" s="9">
        <v>46624.52131410646</v>
      </c>
      <c r="AZ89" s="9">
        <v>-21723.759999999998</v>
      </c>
      <c r="BA89" s="11">
        <v>195760</v>
      </c>
      <c r="BB89" s="11">
        <v>157934</v>
      </c>
      <c r="BC89" s="11">
        <v>0</v>
      </c>
      <c r="BD89" s="11">
        <v>0</v>
      </c>
      <c r="BE89" s="11">
        <v>0</v>
      </c>
      <c r="BF89" s="11">
        <v>8891</v>
      </c>
      <c r="BG89" s="11">
        <v>0</v>
      </c>
      <c r="BH89" s="11">
        <v>0</v>
      </c>
      <c r="BI89" s="9">
        <v>0</v>
      </c>
      <c r="BJ89" s="9">
        <v>0</v>
      </c>
      <c r="BK89" s="9">
        <v>14399.236327416751</v>
      </c>
      <c r="BL89" s="9">
        <v>49441.355657142856</v>
      </c>
      <c r="BM89" s="9">
        <v>38980.699999999997</v>
      </c>
      <c r="BN89" s="9">
        <v>4446.51</v>
      </c>
      <c r="BO89" s="11">
        <f t="shared" si="68"/>
        <v>5210522.8</v>
      </c>
      <c r="BP89" s="11">
        <v>0</v>
      </c>
      <c r="BQ89" s="11">
        <v>11792</v>
      </c>
      <c r="BR89" s="11">
        <f t="shared" si="69"/>
        <v>29480.7</v>
      </c>
      <c r="BS89" s="11">
        <v>0</v>
      </c>
      <c r="BT89" s="11">
        <v>19801</v>
      </c>
      <c r="BU89" s="9">
        <v>0</v>
      </c>
      <c r="BV89" s="9">
        <v>126439.56058749607</v>
      </c>
      <c r="BW89" s="11">
        <v>273183</v>
      </c>
      <c r="BX89" s="11">
        <v>0</v>
      </c>
      <c r="BY89" s="11">
        <v>0</v>
      </c>
      <c r="BZ89" s="11">
        <v>0</v>
      </c>
      <c r="CA89" s="9">
        <v>69860.17</v>
      </c>
      <c r="CB89" s="9">
        <v>740477.30772224069</v>
      </c>
      <c r="CC89" s="9">
        <v>46624.52131410646</v>
      </c>
      <c r="CD89" s="9">
        <v>-21723.759999999998</v>
      </c>
      <c r="CE89" s="11">
        <v>195760</v>
      </c>
      <c r="CF89" s="11">
        <v>160292</v>
      </c>
      <c r="CG89" s="11">
        <v>0</v>
      </c>
      <c r="CH89" s="11">
        <v>0</v>
      </c>
      <c r="CI89" s="11">
        <v>0</v>
      </c>
      <c r="CJ89" s="11">
        <v>9024</v>
      </c>
      <c r="CK89" s="11">
        <v>0</v>
      </c>
      <c r="CL89" s="11">
        <v>0</v>
      </c>
      <c r="CM89" s="11">
        <v>0</v>
      </c>
      <c r="CN89" s="9">
        <v>0</v>
      </c>
      <c r="CO89" s="9">
        <v>19323.395362531559</v>
      </c>
      <c r="CP89" s="9">
        <v>49441.355657142856</v>
      </c>
      <c r="CQ89" s="9">
        <v>38980.699999999997</v>
      </c>
      <c r="CR89" s="9">
        <v>4446.51</v>
      </c>
      <c r="CS89" s="11"/>
      <c r="CT89" s="11"/>
      <c r="CU89" s="11"/>
      <c r="CV89" s="11"/>
      <c r="CW89" s="11"/>
      <c r="DD89" s="20"/>
      <c r="DE89" s="20"/>
    </row>
    <row r="90" spans="1:109" ht="16.5" x14ac:dyDescent="0.3">
      <c r="A90" s="12">
        <v>227</v>
      </c>
      <c r="B90" s="12">
        <v>1</v>
      </c>
      <c r="C90" s="13" t="s">
        <v>113</v>
      </c>
      <c r="D90" s="14">
        <v>6</v>
      </c>
      <c r="E90" s="9">
        <v>902</v>
      </c>
      <c r="F90" s="9">
        <f t="shared" si="54"/>
        <v>8199.9631867519493</v>
      </c>
      <c r="G90" s="9">
        <f t="shared" si="55"/>
        <v>8314.6841303496039</v>
      </c>
      <c r="H90" s="9">
        <f t="shared" si="56"/>
        <v>114.7209435976547</v>
      </c>
      <c r="I90" s="10">
        <f t="shared" si="51"/>
        <v>1.3990421784210021E-2</v>
      </c>
      <c r="J90" s="9">
        <f t="shared" si="57"/>
        <v>90.165249445676636</v>
      </c>
      <c r="K90" s="9">
        <f t="shared" si="58"/>
        <v>3.1297117516629669</v>
      </c>
      <c r="L90" s="9">
        <f t="shared" si="59"/>
        <v>0</v>
      </c>
      <c r="M90" s="9">
        <f t="shared" si="60"/>
        <v>2.484478935698462</v>
      </c>
      <c r="N90" s="9">
        <f t="shared" si="61"/>
        <v>6.8174772116927898</v>
      </c>
      <c r="O90" s="9">
        <f t="shared" si="62"/>
        <v>5.2003658536585391</v>
      </c>
      <c r="P90" s="9">
        <f t="shared" si="63"/>
        <v>6.9236603992644632</v>
      </c>
      <c r="Q90" s="15">
        <f t="shared" si="65"/>
        <v>7396366.7944502607</v>
      </c>
      <c r="R90" s="15">
        <f t="shared" si="66"/>
        <v>7499845.085575344</v>
      </c>
      <c r="S90" s="9">
        <f t="shared" si="67"/>
        <v>103478.29112508334</v>
      </c>
      <c r="T90" s="9"/>
      <c r="U90" s="9">
        <f t="shared" si="52"/>
        <v>5971.4653436807093</v>
      </c>
      <c r="V90" s="9">
        <f t="shared" si="52"/>
        <v>193</v>
      </c>
      <c r="W90" s="9">
        <f t="shared" si="52"/>
        <v>682.33481152993352</v>
      </c>
      <c r="X90" s="9">
        <f t="shared" si="52"/>
        <v>535.00332594235033</v>
      </c>
      <c r="Y90" s="9">
        <f t="shared" si="52"/>
        <v>554.40143351927077</v>
      </c>
      <c r="Z90" s="9">
        <f t="shared" si="52"/>
        <v>34.035476718403551</v>
      </c>
      <c r="AA90" s="9">
        <f t="shared" si="52"/>
        <v>229.72279536128315</v>
      </c>
      <c r="AB90" s="9">
        <f t="shared" si="53"/>
        <v>6061.630593126386</v>
      </c>
      <c r="AC90" s="9">
        <f t="shared" si="53"/>
        <v>196.12971175166297</v>
      </c>
      <c r="AD90" s="9">
        <f t="shared" si="53"/>
        <v>682.33481152993352</v>
      </c>
      <c r="AE90" s="9">
        <f t="shared" si="53"/>
        <v>537.48780487804879</v>
      </c>
      <c r="AF90" s="9">
        <f t="shared" si="53"/>
        <v>561.21891073096356</v>
      </c>
      <c r="AG90" s="9">
        <f t="shared" si="53"/>
        <v>39.23584257206209</v>
      </c>
      <c r="AH90" s="9">
        <f t="shared" si="53"/>
        <v>236.64645576054761</v>
      </c>
      <c r="AI90" s="9">
        <f t="shared" si="64"/>
        <v>8314.6841303496039</v>
      </c>
      <c r="AJ90" s="3" t="s">
        <v>608</v>
      </c>
      <c r="AK90" s="11">
        <v>5421937</v>
      </c>
      <c r="AL90" s="11">
        <v>0</v>
      </c>
      <c r="AM90" s="11">
        <v>12455</v>
      </c>
      <c r="AN90" s="9">
        <v>31136.7</v>
      </c>
      <c r="AO90" s="11">
        <v>611956</v>
      </c>
      <c r="AP90" s="11">
        <v>3510</v>
      </c>
      <c r="AQ90" s="9">
        <v>0</v>
      </c>
      <c r="AR90" s="9">
        <v>114544</v>
      </c>
      <c r="AS90" s="11">
        <v>174086</v>
      </c>
      <c r="AT90" s="11">
        <v>0</v>
      </c>
      <c r="AU90" s="11">
        <v>0</v>
      </c>
      <c r="AV90" s="11">
        <v>0</v>
      </c>
      <c r="AW90" s="9">
        <v>30700</v>
      </c>
      <c r="AX90" s="9">
        <v>500070.09303438221</v>
      </c>
      <c r="AY90" s="9">
        <v>56605.820884429573</v>
      </c>
      <c r="AZ90" s="9">
        <v>-35675.26</v>
      </c>
      <c r="BA90" s="11">
        <v>205450</v>
      </c>
      <c r="BB90" s="11">
        <v>150124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9">
        <v>0</v>
      </c>
      <c r="BJ90" s="9">
        <v>0</v>
      </c>
      <c r="BK90" s="9">
        <v>18262.056588590684</v>
      </c>
      <c r="BL90" s="9">
        <v>47813.793942857141</v>
      </c>
      <c r="BM90" s="9">
        <v>39196.699999999997</v>
      </c>
      <c r="BN90" s="9">
        <v>14194.89</v>
      </c>
      <c r="BO90" s="11">
        <f t="shared" si="68"/>
        <v>5503266.0549999997</v>
      </c>
      <c r="BP90" s="11">
        <v>0</v>
      </c>
      <c r="BQ90" s="11">
        <v>12455</v>
      </c>
      <c r="BR90" s="11">
        <f t="shared" si="69"/>
        <v>31136.7</v>
      </c>
      <c r="BS90" s="11">
        <v>611956</v>
      </c>
      <c r="BT90" s="11">
        <v>3510</v>
      </c>
      <c r="BU90" s="9">
        <v>0</v>
      </c>
      <c r="BV90" s="9">
        <v>114544</v>
      </c>
      <c r="BW90" s="11">
        <v>176909</v>
      </c>
      <c r="BX90" s="11">
        <v>0</v>
      </c>
      <c r="BY90" s="11">
        <v>0</v>
      </c>
      <c r="BZ90" s="11">
        <v>0</v>
      </c>
      <c r="CA90" s="9">
        <v>35390.730000000003</v>
      </c>
      <c r="CB90" s="9">
        <v>506219.45747932908</v>
      </c>
      <c r="CC90" s="9">
        <v>56605.820884429573</v>
      </c>
      <c r="CD90" s="9">
        <v>-35675.26</v>
      </c>
      <c r="CE90" s="11">
        <v>205450</v>
      </c>
      <c r="CF90" s="11">
        <v>152365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  <c r="CL90" s="11">
        <v>0</v>
      </c>
      <c r="CM90" s="11">
        <v>0</v>
      </c>
      <c r="CN90" s="9">
        <v>0</v>
      </c>
      <c r="CO90" s="9">
        <v>24507.198268727232</v>
      </c>
      <c r="CP90" s="9">
        <v>47813.793942857141</v>
      </c>
      <c r="CQ90" s="9">
        <v>39196.699999999997</v>
      </c>
      <c r="CR90" s="9">
        <v>14194.89</v>
      </c>
      <c r="CS90" s="11"/>
      <c r="CT90" s="11"/>
      <c r="CU90" s="11"/>
      <c r="CV90" s="11"/>
      <c r="CW90" s="11"/>
      <c r="DD90" s="20"/>
      <c r="DE90" s="20"/>
    </row>
    <row r="91" spans="1:109" ht="16.5" x14ac:dyDescent="0.3">
      <c r="A91" s="12">
        <v>229</v>
      </c>
      <c r="B91" s="12">
        <v>1</v>
      </c>
      <c r="C91" s="13" t="s">
        <v>114</v>
      </c>
      <c r="D91" s="14">
        <v>6</v>
      </c>
      <c r="E91" s="9">
        <v>308</v>
      </c>
      <c r="F91" s="9">
        <f t="shared" si="54"/>
        <v>8792.9848673214601</v>
      </c>
      <c r="G91" s="9">
        <f t="shared" si="55"/>
        <v>8934.7965060233164</v>
      </c>
      <c r="H91" s="9">
        <f t="shared" si="56"/>
        <v>141.81163870185628</v>
      </c>
      <c r="I91" s="10">
        <f t="shared" si="51"/>
        <v>1.6127815621392656E-2</v>
      </c>
      <c r="J91" s="9">
        <f t="shared" si="57"/>
        <v>91.414042207791681</v>
      </c>
      <c r="K91" s="9">
        <f t="shared" si="58"/>
        <v>6.9415584415584703</v>
      </c>
      <c r="L91" s="9">
        <f t="shared" si="59"/>
        <v>0</v>
      </c>
      <c r="M91" s="9">
        <f t="shared" si="60"/>
        <v>10.168511424388726</v>
      </c>
      <c r="N91" s="9">
        <f t="shared" si="61"/>
        <v>5.9239089545238812</v>
      </c>
      <c r="O91" s="9">
        <f t="shared" si="62"/>
        <v>0</v>
      </c>
      <c r="P91" s="9">
        <f t="shared" si="63"/>
        <v>27.363617673593012</v>
      </c>
      <c r="Q91" s="15">
        <f t="shared" si="65"/>
        <v>2708239.3391350098</v>
      </c>
      <c r="R91" s="15">
        <f t="shared" si="66"/>
        <v>2751917.3238551817</v>
      </c>
      <c r="S91" s="9">
        <f t="shared" si="67"/>
        <v>43677.984720171895</v>
      </c>
      <c r="T91" s="9"/>
      <c r="U91" s="9">
        <f t="shared" si="52"/>
        <v>6029.2865584415586</v>
      </c>
      <c r="V91" s="9">
        <f t="shared" si="52"/>
        <v>427.97077922077921</v>
      </c>
      <c r="W91" s="9">
        <f t="shared" si="52"/>
        <v>65.532467532467535</v>
      </c>
      <c r="X91" s="9">
        <f t="shared" si="52"/>
        <v>1186.1122012896685</v>
      </c>
      <c r="Y91" s="9">
        <f t="shared" si="52"/>
        <v>754.32219522959701</v>
      </c>
      <c r="Z91" s="9">
        <f t="shared" si="52"/>
        <v>0</v>
      </c>
      <c r="AA91" s="9">
        <f t="shared" si="52"/>
        <v>329.76066560738997</v>
      </c>
      <c r="AB91" s="9">
        <f t="shared" si="53"/>
        <v>6120.7006006493502</v>
      </c>
      <c r="AC91" s="9">
        <f t="shared" si="53"/>
        <v>434.91233766233768</v>
      </c>
      <c r="AD91" s="9">
        <f t="shared" si="53"/>
        <v>65.532467532467535</v>
      </c>
      <c r="AE91" s="9">
        <f t="shared" si="53"/>
        <v>1196.2807127140572</v>
      </c>
      <c r="AF91" s="9">
        <f t="shared" si="53"/>
        <v>760.2461041841209</v>
      </c>
      <c r="AG91" s="9">
        <f t="shared" si="53"/>
        <v>0</v>
      </c>
      <c r="AH91" s="9">
        <f t="shared" si="53"/>
        <v>357.12428328098298</v>
      </c>
      <c r="AI91" s="9">
        <f t="shared" si="64"/>
        <v>8934.7965060233164</v>
      </c>
      <c r="AJ91" s="3" t="s">
        <v>608</v>
      </c>
      <c r="AK91" s="11">
        <v>1877035</v>
      </c>
      <c r="AL91" s="11">
        <v>0</v>
      </c>
      <c r="AM91" s="11">
        <v>4312</v>
      </c>
      <c r="AN91" s="9">
        <v>10779.6</v>
      </c>
      <c r="AO91" s="11">
        <v>0</v>
      </c>
      <c r="AP91" s="11">
        <v>20184</v>
      </c>
      <c r="AQ91" s="9">
        <v>0</v>
      </c>
      <c r="AR91" s="9">
        <v>43681.557997217911</v>
      </c>
      <c r="AS91" s="11">
        <v>131815</v>
      </c>
      <c r="AT91" s="11">
        <v>0</v>
      </c>
      <c r="AU91" s="11">
        <v>20014</v>
      </c>
      <c r="AV91" s="11">
        <v>0</v>
      </c>
      <c r="AW91" s="9">
        <v>0</v>
      </c>
      <c r="AX91" s="9">
        <v>232331.23613071587</v>
      </c>
      <c r="AY91" s="9">
        <v>23687.586308428414</v>
      </c>
      <c r="AZ91" s="9">
        <v>-20014.740000000002</v>
      </c>
      <c r="BA91" s="11">
        <v>74801</v>
      </c>
      <c r="BB91" s="11">
        <v>89247</v>
      </c>
      <c r="BC91" s="11">
        <v>0</v>
      </c>
      <c r="BD91" s="11">
        <v>13007</v>
      </c>
      <c r="BE91" s="11">
        <v>0</v>
      </c>
      <c r="BF91" s="11">
        <v>120260</v>
      </c>
      <c r="BG91" s="11">
        <v>0</v>
      </c>
      <c r="BH91" s="11">
        <v>0</v>
      </c>
      <c r="BI91" s="9">
        <v>0</v>
      </c>
      <c r="BJ91" s="9">
        <v>0</v>
      </c>
      <c r="BK91" s="9">
        <v>24645.158698647683</v>
      </c>
      <c r="BL91" s="9">
        <v>21225</v>
      </c>
      <c r="BM91" s="9">
        <v>21228.940000000002</v>
      </c>
      <c r="BN91" s="9">
        <v>0</v>
      </c>
      <c r="BO91" s="11">
        <f t="shared" si="68"/>
        <v>1905190.5249999999</v>
      </c>
      <c r="BP91" s="11">
        <v>0</v>
      </c>
      <c r="BQ91" s="11">
        <v>4312</v>
      </c>
      <c r="BR91" s="11">
        <f t="shared" si="69"/>
        <v>10779.6</v>
      </c>
      <c r="BS91" s="11">
        <v>0</v>
      </c>
      <c r="BT91" s="11">
        <v>20184</v>
      </c>
      <c r="BU91" s="9">
        <v>0</v>
      </c>
      <c r="BV91" s="9">
        <v>43685.459515929637</v>
      </c>
      <c r="BW91" s="11">
        <v>133953</v>
      </c>
      <c r="BX91" s="11">
        <v>0</v>
      </c>
      <c r="BY91" s="11">
        <v>20014</v>
      </c>
      <c r="BZ91" s="11">
        <v>0</v>
      </c>
      <c r="CA91" s="9">
        <v>0</v>
      </c>
      <c r="CB91" s="9">
        <v>234155.80008870922</v>
      </c>
      <c r="CC91" s="9">
        <v>23687.586308428414</v>
      </c>
      <c r="CD91" s="9">
        <v>-20014.740000000002</v>
      </c>
      <c r="CE91" s="11">
        <v>74801</v>
      </c>
      <c r="CF91" s="11">
        <v>90580</v>
      </c>
      <c r="CG91" s="11">
        <v>0</v>
      </c>
      <c r="CH91" s="11">
        <v>13007</v>
      </c>
      <c r="CI91" s="11">
        <v>0</v>
      </c>
      <c r="CJ91" s="11">
        <v>122055</v>
      </c>
      <c r="CK91" s="11">
        <v>0</v>
      </c>
      <c r="CL91" s="11">
        <v>0</v>
      </c>
      <c r="CM91" s="11">
        <v>0</v>
      </c>
      <c r="CN91" s="9">
        <v>0</v>
      </c>
      <c r="CO91" s="9">
        <v>33073.152942114335</v>
      </c>
      <c r="CP91" s="9">
        <v>21225</v>
      </c>
      <c r="CQ91" s="9">
        <v>21228.940000000002</v>
      </c>
      <c r="CR91" s="9">
        <v>0</v>
      </c>
      <c r="CS91" s="11"/>
      <c r="CT91" s="11"/>
      <c r="CU91" s="11"/>
      <c r="CV91" s="11"/>
      <c r="CW91" s="11"/>
      <c r="DD91" s="20"/>
      <c r="DE91" s="20"/>
    </row>
    <row r="92" spans="1:109" ht="16.5" x14ac:dyDescent="0.3">
      <c r="A92" s="12">
        <v>238</v>
      </c>
      <c r="B92" s="12">
        <v>1</v>
      </c>
      <c r="C92" s="13" t="s">
        <v>115</v>
      </c>
      <c r="D92" s="14">
        <v>6</v>
      </c>
      <c r="E92" s="9">
        <v>253</v>
      </c>
      <c r="F92" s="9">
        <f t="shared" si="54"/>
        <v>9797.7915507945982</v>
      </c>
      <c r="G92" s="9">
        <f t="shared" si="55"/>
        <v>9929.713799481211</v>
      </c>
      <c r="H92" s="9">
        <f t="shared" si="56"/>
        <v>131.92224868661287</v>
      </c>
      <c r="I92" s="10">
        <f t="shared" si="51"/>
        <v>1.3464488196415448E-2</v>
      </c>
      <c r="J92" s="9">
        <f t="shared" si="57"/>
        <v>90.72415019762866</v>
      </c>
      <c r="K92" s="9">
        <f t="shared" si="58"/>
        <v>5.0513833992094987</v>
      </c>
      <c r="L92" s="9">
        <f t="shared" si="59"/>
        <v>0</v>
      </c>
      <c r="M92" s="9">
        <f t="shared" si="60"/>
        <v>10.241106719367735</v>
      </c>
      <c r="N92" s="9">
        <f t="shared" si="61"/>
        <v>9.3438436340272801</v>
      </c>
      <c r="O92" s="9">
        <f t="shared" si="62"/>
        <v>0</v>
      </c>
      <c r="P92" s="9">
        <f t="shared" si="63"/>
        <v>16.5617647363797</v>
      </c>
      <c r="Q92" s="15">
        <f t="shared" si="65"/>
        <v>2478841.2623510337</v>
      </c>
      <c r="R92" s="15">
        <f t="shared" si="66"/>
        <v>2512217.5912687462</v>
      </c>
      <c r="S92" s="9">
        <f t="shared" si="67"/>
        <v>33376.328917712439</v>
      </c>
      <c r="T92" s="9"/>
      <c r="U92" s="9">
        <f t="shared" ref="U92:AA101" si="70">IF($E92=0,0,SUMIF($AK$4:$BN$4,U$4,$AK92:$BN92)/$E92)</f>
        <v>5967.5332015810272</v>
      </c>
      <c r="V92" s="9">
        <f t="shared" si="70"/>
        <v>311.3478260869565</v>
      </c>
      <c r="W92" s="9">
        <f t="shared" si="70"/>
        <v>1541.407114624506</v>
      </c>
      <c r="X92" s="9">
        <f t="shared" si="70"/>
        <v>1050.3636363636363</v>
      </c>
      <c r="Y92" s="9">
        <f t="shared" si="70"/>
        <v>639.62188875566449</v>
      </c>
      <c r="Z92" s="9">
        <f t="shared" si="70"/>
        <v>0</v>
      </c>
      <c r="AA92" s="9">
        <f t="shared" si="70"/>
        <v>287.51788338280932</v>
      </c>
      <c r="AB92" s="9">
        <f t="shared" ref="AB92:AH101" si="71">IF($E92=0,0,SUMIF($BO$4:$CR$4,AB$4,$BO92:$CR92)/$E92)</f>
        <v>6058.2573517786559</v>
      </c>
      <c r="AC92" s="9">
        <f t="shared" si="71"/>
        <v>316.399209486166</v>
      </c>
      <c r="AD92" s="9">
        <f t="shared" si="71"/>
        <v>1541.407114624506</v>
      </c>
      <c r="AE92" s="9">
        <f t="shared" si="71"/>
        <v>1060.604743083004</v>
      </c>
      <c r="AF92" s="9">
        <f t="shared" si="71"/>
        <v>648.96573238969177</v>
      </c>
      <c r="AG92" s="9">
        <f t="shared" si="71"/>
        <v>0</v>
      </c>
      <c r="AH92" s="9">
        <f t="shared" si="71"/>
        <v>304.07964811918902</v>
      </c>
      <c r="AI92" s="9">
        <f t="shared" si="64"/>
        <v>9929.713799481211</v>
      </c>
      <c r="AJ92" s="3" t="s">
        <v>608</v>
      </c>
      <c r="AK92" s="11">
        <v>1530214</v>
      </c>
      <c r="AL92" s="11">
        <v>0</v>
      </c>
      <c r="AM92" s="11">
        <v>3515</v>
      </c>
      <c r="AN92" s="9">
        <v>8787.9</v>
      </c>
      <c r="AO92" s="11">
        <v>393831</v>
      </c>
      <c r="AP92" s="11">
        <v>-3855</v>
      </c>
      <c r="AQ92" s="9">
        <v>0</v>
      </c>
      <c r="AR92" s="9">
        <v>23462</v>
      </c>
      <c r="AS92" s="11">
        <v>78771</v>
      </c>
      <c r="AT92" s="11">
        <v>0</v>
      </c>
      <c r="AU92" s="11">
        <v>0</v>
      </c>
      <c r="AV92" s="11">
        <v>0</v>
      </c>
      <c r="AW92" s="9">
        <v>0</v>
      </c>
      <c r="AX92" s="9">
        <v>161824.33785518311</v>
      </c>
      <c r="AY92" s="9">
        <v>17278.247732831325</v>
      </c>
      <c r="AZ92" s="9">
        <v>-20428.099999999999</v>
      </c>
      <c r="BA92" s="11">
        <v>62002</v>
      </c>
      <c r="BB92" s="11">
        <v>65302</v>
      </c>
      <c r="BC92" s="11">
        <v>0</v>
      </c>
      <c r="BD92" s="11">
        <v>3263</v>
      </c>
      <c r="BE92" s="11">
        <v>0</v>
      </c>
      <c r="BF92" s="11">
        <v>108198</v>
      </c>
      <c r="BG92" s="11">
        <v>0</v>
      </c>
      <c r="BH92" s="11">
        <v>0</v>
      </c>
      <c r="BI92" s="9">
        <v>0</v>
      </c>
      <c r="BJ92" s="9">
        <v>0</v>
      </c>
      <c r="BK92" s="9">
        <v>12252.776763019419</v>
      </c>
      <c r="BL92" s="9">
        <v>17575.2</v>
      </c>
      <c r="BM92" s="9">
        <v>16847.900000000001</v>
      </c>
      <c r="BN92" s="9">
        <v>0</v>
      </c>
      <c r="BO92" s="11">
        <f t="shared" si="68"/>
        <v>1553167.21</v>
      </c>
      <c r="BP92" s="11">
        <v>0</v>
      </c>
      <c r="BQ92" s="11">
        <v>3515</v>
      </c>
      <c r="BR92" s="11">
        <f t="shared" si="69"/>
        <v>8787.9</v>
      </c>
      <c r="BS92" s="11">
        <v>393831</v>
      </c>
      <c r="BT92" s="11">
        <v>-3855</v>
      </c>
      <c r="BU92" s="9">
        <v>0</v>
      </c>
      <c r="BV92" s="9">
        <v>23462</v>
      </c>
      <c r="BW92" s="11">
        <v>80049</v>
      </c>
      <c r="BX92" s="11">
        <v>0</v>
      </c>
      <c r="BY92" s="11">
        <v>0</v>
      </c>
      <c r="BZ92" s="11">
        <v>0</v>
      </c>
      <c r="CA92" s="9">
        <v>0</v>
      </c>
      <c r="CB92" s="9">
        <v>164188.33029459201</v>
      </c>
      <c r="CC92" s="9">
        <v>17278.247732831325</v>
      </c>
      <c r="CD92" s="9">
        <v>-20428.099999999999</v>
      </c>
      <c r="CE92" s="11">
        <v>62002</v>
      </c>
      <c r="CF92" s="11">
        <v>66277</v>
      </c>
      <c r="CG92" s="11">
        <v>0</v>
      </c>
      <c r="CH92" s="11">
        <v>3263</v>
      </c>
      <c r="CI92" s="11">
        <v>0</v>
      </c>
      <c r="CJ92" s="11">
        <v>109814</v>
      </c>
      <c r="CK92" s="11">
        <v>0</v>
      </c>
      <c r="CL92" s="11">
        <v>0</v>
      </c>
      <c r="CM92" s="11">
        <v>0</v>
      </c>
      <c r="CN92" s="9">
        <v>0</v>
      </c>
      <c r="CO92" s="9">
        <v>16442.903241323493</v>
      </c>
      <c r="CP92" s="9">
        <v>17575.2</v>
      </c>
      <c r="CQ92" s="9">
        <v>16847.900000000001</v>
      </c>
      <c r="CR92" s="9">
        <v>0</v>
      </c>
      <c r="CS92" s="11"/>
      <c r="CT92" s="11"/>
      <c r="CU92" s="11"/>
      <c r="CV92" s="11"/>
      <c r="CW92" s="11"/>
      <c r="DD92" s="20"/>
      <c r="DE92" s="20"/>
    </row>
    <row r="93" spans="1:109" ht="16.5" x14ac:dyDescent="0.3">
      <c r="A93" s="12">
        <v>239</v>
      </c>
      <c r="B93" s="12">
        <v>1</v>
      </c>
      <c r="C93" s="13" t="s">
        <v>116</v>
      </c>
      <c r="D93" s="14">
        <v>6</v>
      </c>
      <c r="E93" s="9">
        <v>675</v>
      </c>
      <c r="F93" s="9">
        <f t="shared" si="54"/>
        <v>9495.5840612092288</v>
      </c>
      <c r="G93" s="9">
        <f t="shared" si="55"/>
        <v>9614.817092164576</v>
      </c>
      <c r="H93" s="9">
        <f t="shared" si="56"/>
        <v>119.2330309553472</v>
      </c>
      <c r="I93" s="10">
        <f t="shared" si="51"/>
        <v>1.2556682157386251E-2</v>
      </c>
      <c r="J93" s="9">
        <f t="shared" si="57"/>
        <v>90.126777777777534</v>
      </c>
      <c r="K93" s="9">
        <f t="shared" si="58"/>
        <v>5.4192592592592632</v>
      </c>
      <c r="L93" s="9">
        <f t="shared" si="59"/>
        <v>0</v>
      </c>
      <c r="M93" s="9">
        <f t="shared" si="60"/>
        <v>4.9496296296296123</v>
      </c>
      <c r="N93" s="9">
        <f t="shared" si="61"/>
        <v>10.087584727447279</v>
      </c>
      <c r="O93" s="9">
        <f t="shared" si="62"/>
        <v>0</v>
      </c>
      <c r="P93" s="9">
        <f t="shared" si="63"/>
        <v>8.649779561233828</v>
      </c>
      <c r="Q93" s="15">
        <f t="shared" si="65"/>
        <v>6409519.2413162282</v>
      </c>
      <c r="R93" s="15">
        <f t="shared" si="66"/>
        <v>6490001.5372110875</v>
      </c>
      <c r="S93" s="9">
        <f t="shared" si="67"/>
        <v>80482.295894859359</v>
      </c>
      <c r="T93" s="9"/>
      <c r="U93" s="9">
        <f t="shared" si="70"/>
        <v>5956.0514814814815</v>
      </c>
      <c r="V93" s="9">
        <f t="shared" si="70"/>
        <v>334.13629629629628</v>
      </c>
      <c r="W93" s="9">
        <f t="shared" si="70"/>
        <v>1147.4903703703703</v>
      </c>
      <c r="X93" s="9">
        <f t="shared" si="70"/>
        <v>989.07259259259263</v>
      </c>
      <c r="Y93" s="9">
        <f t="shared" si="70"/>
        <v>838.78381742963631</v>
      </c>
      <c r="Z93" s="9">
        <f t="shared" si="70"/>
        <v>0</v>
      </c>
      <c r="AA93" s="9">
        <f t="shared" si="70"/>
        <v>230.04950303885158</v>
      </c>
      <c r="AB93" s="9">
        <f t="shared" si="71"/>
        <v>6046.178259259259</v>
      </c>
      <c r="AC93" s="9">
        <f t="shared" si="71"/>
        <v>339.55555555555554</v>
      </c>
      <c r="AD93" s="9">
        <f t="shared" si="71"/>
        <v>1147.4903703703703</v>
      </c>
      <c r="AE93" s="9">
        <f t="shared" si="71"/>
        <v>994.02222222222224</v>
      </c>
      <c r="AF93" s="9">
        <f t="shared" si="71"/>
        <v>848.87140215708359</v>
      </c>
      <c r="AG93" s="9">
        <f t="shared" si="71"/>
        <v>0</v>
      </c>
      <c r="AH93" s="9">
        <f t="shared" si="71"/>
        <v>238.69928260008541</v>
      </c>
      <c r="AI93" s="9">
        <f t="shared" si="64"/>
        <v>9614.817092164576</v>
      </c>
      <c r="AJ93" s="3" t="s">
        <v>608</v>
      </c>
      <c r="AK93" s="11">
        <v>4055705</v>
      </c>
      <c r="AL93" s="11">
        <v>0</v>
      </c>
      <c r="AM93" s="11">
        <v>9316</v>
      </c>
      <c r="AN93" s="9">
        <v>23291.1</v>
      </c>
      <c r="AO93" s="11">
        <v>774154</v>
      </c>
      <c r="AP93" s="11">
        <v>402</v>
      </c>
      <c r="AQ93" s="9">
        <v>172640</v>
      </c>
      <c r="AR93" s="9">
        <v>72997</v>
      </c>
      <c r="AS93" s="11">
        <v>225542</v>
      </c>
      <c r="AT93" s="11">
        <v>0</v>
      </c>
      <c r="AU93" s="11">
        <v>0</v>
      </c>
      <c r="AV93" s="11">
        <v>0</v>
      </c>
      <c r="AW93" s="9">
        <v>0</v>
      </c>
      <c r="AX93" s="9">
        <v>566179.07676500455</v>
      </c>
      <c r="AY93" s="9">
        <v>41608.164488421215</v>
      </c>
      <c r="AZ93" s="9">
        <v>-35370.25</v>
      </c>
      <c r="BA93" s="11">
        <v>172212</v>
      </c>
      <c r="BB93" s="11">
        <v>133057</v>
      </c>
      <c r="BC93" s="11">
        <v>0</v>
      </c>
      <c r="BD93" s="11">
        <v>16700</v>
      </c>
      <c r="BE93" s="11">
        <v>0</v>
      </c>
      <c r="BF93" s="11">
        <v>90702</v>
      </c>
      <c r="BG93" s="11">
        <v>0</v>
      </c>
      <c r="BH93" s="11">
        <v>0</v>
      </c>
      <c r="BI93" s="9">
        <v>0</v>
      </c>
      <c r="BJ93" s="9">
        <v>0</v>
      </c>
      <c r="BK93" s="9">
        <v>17073.250062803621</v>
      </c>
      <c r="BL93" s="9">
        <v>45019.8</v>
      </c>
      <c r="BM93" s="9">
        <v>28291.1</v>
      </c>
      <c r="BN93" s="9">
        <v>0</v>
      </c>
      <c r="BO93" s="11">
        <f t="shared" si="68"/>
        <v>4116540.5749999997</v>
      </c>
      <c r="BP93" s="11">
        <v>0</v>
      </c>
      <c r="BQ93" s="11">
        <v>9316</v>
      </c>
      <c r="BR93" s="11">
        <f t="shared" si="69"/>
        <v>23291.1</v>
      </c>
      <c r="BS93" s="11">
        <v>774154</v>
      </c>
      <c r="BT93" s="11">
        <v>402</v>
      </c>
      <c r="BU93" s="9">
        <v>172640</v>
      </c>
      <c r="BV93" s="9">
        <v>72997</v>
      </c>
      <c r="BW93" s="11">
        <v>229200</v>
      </c>
      <c r="BX93" s="11">
        <v>0</v>
      </c>
      <c r="BY93" s="11">
        <v>0</v>
      </c>
      <c r="BZ93" s="11">
        <v>0</v>
      </c>
      <c r="CA93" s="9">
        <v>0</v>
      </c>
      <c r="CB93" s="9">
        <v>572988.19645603141</v>
      </c>
      <c r="CC93" s="9">
        <v>41608.164488421215</v>
      </c>
      <c r="CD93" s="9">
        <v>-35370.25</v>
      </c>
      <c r="CE93" s="11">
        <v>172212</v>
      </c>
      <c r="CF93" s="11">
        <v>135044</v>
      </c>
      <c r="CG93" s="11">
        <v>0</v>
      </c>
      <c r="CH93" s="11">
        <v>16700</v>
      </c>
      <c r="CI93" s="11">
        <v>0</v>
      </c>
      <c r="CJ93" s="11">
        <v>92056</v>
      </c>
      <c r="CK93" s="11">
        <v>0</v>
      </c>
      <c r="CL93" s="11">
        <v>0</v>
      </c>
      <c r="CM93" s="11">
        <v>0</v>
      </c>
      <c r="CN93" s="9">
        <v>0</v>
      </c>
      <c r="CO93" s="9">
        <v>22911.851266636451</v>
      </c>
      <c r="CP93" s="9">
        <v>45019.8</v>
      </c>
      <c r="CQ93" s="9">
        <v>28291.1</v>
      </c>
      <c r="CR93" s="9">
        <v>0</v>
      </c>
      <c r="CS93" s="11"/>
      <c r="CT93" s="11"/>
      <c r="CU93" s="11"/>
      <c r="CV93" s="11"/>
      <c r="CW93" s="11"/>
      <c r="DD93" s="20"/>
      <c r="DE93" s="20"/>
    </row>
    <row r="94" spans="1:109" ht="16.5" x14ac:dyDescent="0.3">
      <c r="A94" s="12">
        <v>241</v>
      </c>
      <c r="B94" s="12">
        <v>1</v>
      </c>
      <c r="C94" s="13" t="s">
        <v>117</v>
      </c>
      <c r="D94" s="14">
        <v>4</v>
      </c>
      <c r="E94" s="9">
        <v>3261</v>
      </c>
      <c r="F94" s="9">
        <f t="shared" si="54"/>
        <v>11087.432400261127</v>
      </c>
      <c r="G94" s="9">
        <f t="shared" si="55"/>
        <v>11330.505254595462</v>
      </c>
      <c r="H94" s="9">
        <f t="shared" si="56"/>
        <v>243.07285433433572</v>
      </c>
      <c r="I94" s="10">
        <f t="shared" si="51"/>
        <v>2.1923277234917885E-2</v>
      </c>
      <c r="J94" s="9">
        <f t="shared" si="57"/>
        <v>90.319213431462231</v>
      </c>
      <c r="K94" s="9">
        <f t="shared" si="58"/>
        <v>111.44066237350501</v>
      </c>
      <c r="L94" s="9">
        <f t="shared" si="59"/>
        <v>0</v>
      </c>
      <c r="M94" s="9">
        <f t="shared" si="60"/>
        <v>1.6421343146273557</v>
      </c>
      <c r="N94" s="9">
        <f t="shared" si="61"/>
        <v>22.208133901744986</v>
      </c>
      <c r="O94" s="9">
        <f t="shared" si="62"/>
        <v>9.7219687212511587</v>
      </c>
      <c r="P94" s="9">
        <f t="shared" si="63"/>
        <v>7.7407415917447224</v>
      </c>
      <c r="Q94" s="15">
        <f t="shared" si="65"/>
        <v>36156117.057251535</v>
      </c>
      <c r="R94" s="15">
        <f t="shared" si="66"/>
        <v>36948777.635235801</v>
      </c>
      <c r="S94" s="9">
        <f t="shared" si="67"/>
        <v>792660.57798426598</v>
      </c>
      <c r="T94" s="9"/>
      <c r="U94" s="9">
        <f t="shared" si="70"/>
        <v>5958.0335694572213</v>
      </c>
      <c r="V94" s="9">
        <f t="shared" si="70"/>
        <v>866.69886537871821</v>
      </c>
      <c r="W94" s="9">
        <f t="shared" si="70"/>
        <v>1252.4179699478686</v>
      </c>
      <c r="X94" s="9">
        <f t="shared" si="70"/>
        <v>947.26893590923032</v>
      </c>
      <c r="Y94" s="9">
        <f t="shared" si="70"/>
        <v>1713.617670081122</v>
      </c>
      <c r="Z94" s="9">
        <f t="shared" si="70"/>
        <v>101.94388224471021</v>
      </c>
      <c r="AA94" s="9">
        <f t="shared" si="70"/>
        <v>247.45150724225533</v>
      </c>
      <c r="AB94" s="9">
        <f t="shared" si="71"/>
        <v>6048.3527828886836</v>
      </c>
      <c r="AC94" s="9">
        <f t="shared" si="71"/>
        <v>978.13952775222322</v>
      </c>
      <c r="AD94" s="9">
        <f t="shared" si="71"/>
        <v>1252.4179699478686</v>
      </c>
      <c r="AE94" s="9">
        <f t="shared" si="71"/>
        <v>948.91107022385768</v>
      </c>
      <c r="AF94" s="9">
        <f t="shared" si="71"/>
        <v>1735.825803982867</v>
      </c>
      <c r="AG94" s="9">
        <f t="shared" si="71"/>
        <v>111.66585096596137</v>
      </c>
      <c r="AH94" s="9">
        <f t="shared" si="71"/>
        <v>255.19224883400005</v>
      </c>
      <c r="AI94" s="9">
        <f t="shared" si="64"/>
        <v>11330.505254595462</v>
      </c>
      <c r="AJ94" s="3" t="s">
        <v>608</v>
      </c>
      <c r="AK94" s="11">
        <v>19635397</v>
      </c>
      <c r="AL94" s="11">
        <v>0</v>
      </c>
      <c r="AM94" s="11">
        <v>45104</v>
      </c>
      <c r="AN94" s="9">
        <v>112761</v>
      </c>
      <c r="AO94" s="11">
        <v>4126943</v>
      </c>
      <c r="AP94" s="11">
        <v>-42808</v>
      </c>
      <c r="AQ94" s="9">
        <v>867100</v>
      </c>
      <c r="AR94" s="9">
        <v>338215</v>
      </c>
      <c r="AS94" s="11">
        <v>2676305</v>
      </c>
      <c r="AT94" s="11">
        <v>150000</v>
      </c>
      <c r="AU94" s="11">
        <v>379859</v>
      </c>
      <c r="AV94" s="11">
        <v>0</v>
      </c>
      <c r="AW94" s="9">
        <v>332439</v>
      </c>
      <c r="AX94" s="9">
        <v>5588107.2221345389</v>
      </c>
      <c r="AY94" s="9">
        <v>190885.34233885093</v>
      </c>
      <c r="AZ94" s="9">
        <v>-206249.53</v>
      </c>
      <c r="BA94" s="11">
        <v>787918</v>
      </c>
      <c r="BB94" s="11">
        <v>358620</v>
      </c>
      <c r="BC94" s="11">
        <v>0</v>
      </c>
      <c r="BD94" s="11">
        <v>166886</v>
      </c>
      <c r="BE94" s="11">
        <v>0</v>
      </c>
      <c r="BF94" s="11">
        <v>0</v>
      </c>
      <c r="BG94" s="11">
        <v>0</v>
      </c>
      <c r="BH94" s="11">
        <v>0</v>
      </c>
      <c r="BI94" s="9">
        <v>145342</v>
      </c>
      <c r="BJ94" s="9">
        <v>0</v>
      </c>
      <c r="BK94" s="9">
        <v>73814.342778143677</v>
      </c>
      <c r="BL94" s="9">
        <v>211629.59999999998</v>
      </c>
      <c r="BM94" s="9">
        <v>200552</v>
      </c>
      <c r="BN94" s="9">
        <v>17297.080000000002</v>
      </c>
      <c r="BO94" s="11">
        <f t="shared" si="68"/>
        <v>19929927.954999998</v>
      </c>
      <c r="BP94" s="11">
        <v>0</v>
      </c>
      <c r="BQ94" s="11">
        <v>45104</v>
      </c>
      <c r="BR94" s="11">
        <f t="shared" si="69"/>
        <v>112761</v>
      </c>
      <c r="BS94" s="11">
        <v>4126943</v>
      </c>
      <c r="BT94" s="11">
        <v>-42808</v>
      </c>
      <c r="BU94" s="9">
        <v>867100</v>
      </c>
      <c r="BV94" s="9">
        <v>338215</v>
      </c>
      <c r="BW94" s="11">
        <v>2719713</v>
      </c>
      <c r="BX94" s="11">
        <v>470000</v>
      </c>
      <c r="BY94" s="11">
        <v>379859</v>
      </c>
      <c r="BZ94" s="11">
        <v>0</v>
      </c>
      <c r="CA94" s="9">
        <v>364142.34</v>
      </c>
      <c r="CB94" s="9">
        <v>5660527.9467881294</v>
      </c>
      <c r="CC94" s="9">
        <v>190885.34233885093</v>
      </c>
      <c r="CD94" s="9">
        <v>-206249.53</v>
      </c>
      <c r="CE94" s="11">
        <v>787918</v>
      </c>
      <c r="CF94" s="11">
        <v>363975</v>
      </c>
      <c r="CG94" s="11">
        <v>0</v>
      </c>
      <c r="CH94" s="11">
        <v>166886</v>
      </c>
      <c r="CI94" s="11">
        <v>0</v>
      </c>
      <c r="CJ94" s="11">
        <v>0</v>
      </c>
      <c r="CK94" s="11">
        <v>0</v>
      </c>
      <c r="CL94" s="11">
        <v>0</v>
      </c>
      <c r="CM94" s="11">
        <v>145342</v>
      </c>
      <c r="CN94" s="9">
        <v>0</v>
      </c>
      <c r="CO94" s="9">
        <v>99056.901108823251</v>
      </c>
      <c r="CP94" s="9">
        <v>211629.59999999998</v>
      </c>
      <c r="CQ94" s="9">
        <v>200552</v>
      </c>
      <c r="CR94" s="9">
        <v>17297.080000000002</v>
      </c>
      <c r="CS94" s="11"/>
      <c r="CT94" s="11"/>
      <c r="CU94" s="11"/>
      <c r="CV94" s="11"/>
      <c r="CW94" s="11"/>
      <c r="DD94" s="20"/>
      <c r="DE94" s="20"/>
    </row>
    <row r="95" spans="1:109" ht="16.5" x14ac:dyDescent="0.3">
      <c r="A95" s="12">
        <v>242</v>
      </c>
      <c r="B95" s="12">
        <v>1</v>
      </c>
      <c r="C95" s="13" t="s">
        <v>118</v>
      </c>
      <c r="D95" s="14">
        <v>6</v>
      </c>
      <c r="E95" s="9">
        <v>508</v>
      </c>
      <c r="F95" s="9">
        <f t="shared" si="54"/>
        <v>9266.5244647948275</v>
      </c>
      <c r="G95" s="9">
        <f t="shared" si="55"/>
        <v>9384.2352849978815</v>
      </c>
      <c r="H95" s="9">
        <f t="shared" si="56"/>
        <v>117.71082020305403</v>
      </c>
      <c r="I95" s="10">
        <f t="shared" si="51"/>
        <v>1.2702801427898706E-2</v>
      </c>
      <c r="J95" s="9">
        <f t="shared" si="57"/>
        <v>90.076978346455689</v>
      </c>
      <c r="K95" s="9">
        <f t="shared" si="58"/>
        <v>8.1574803149605941</v>
      </c>
      <c r="L95" s="9">
        <f t="shared" si="59"/>
        <v>0</v>
      </c>
      <c r="M95" s="9">
        <f t="shared" si="60"/>
        <v>7.3228346456694453</v>
      </c>
      <c r="N95" s="9">
        <f t="shared" si="61"/>
        <v>5.4112611737604084</v>
      </c>
      <c r="O95" s="9">
        <f t="shared" si="62"/>
        <v>0</v>
      </c>
      <c r="P95" s="9">
        <f t="shared" si="63"/>
        <v>6.7422657222080602</v>
      </c>
      <c r="Q95" s="15">
        <f t="shared" si="65"/>
        <v>4707394.4281157739</v>
      </c>
      <c r="R95" s="15">
        <f t="shared" si="66"/>
        <v>4767191.5247789258</v>
      </c>
      <c r="S95" s="9">
        <f t="shared" si="67"/>
        <v>59797.096663151868</v>
      </c>
      <c r="T95" s="9"/>
      <c r="U95" s="9">
        <f t="shared" si="70"/>
        <v>5976.2067519685033</v>
      </c>
      <c r="V95" s="9">
        <f t="shared" si="70"/>
        <v>502.95669291338584</v>
      </c>
      <c r="W95" s="9">
        <f t="shared" si="70"/>
        <v>670.72834645669286</v>
      </c>
      <c r="X95" s="9">
        <f t="shared" si="70"/>
        <v>1028.4547244094488</v>
      </c>
      <c r="Y95" s="9">
        <f t="shared" si="70"/>
        <v>821.60234548547908</v>
      </c>
      <c r="Z95" s="9">
        <f t="shared" si="70"/>
        <v>0</v>
      </c>
      <c r="AA95" s="9">
        <f t="shared" si="70"/>
        <v>266.57560356131728</v>
      </c>
      <c r="AB95" s="9">
        <f t="shared" si="71"/>
        <v>6066.283730314959</v>
      </c>
      <c r="AC95" s="9">
        <f t="shared" si="71"/>
        <v>511.11417322834643</v>
      </c>
      <c r="AD95" s="9">
        <f t="shared" si="71"/>
        <v>670.72834645669286</v>
      </c>
      <c r="AE95" s="9">
        <f t="shared" si="71"/>
        <v>1035.7775590551182</v>
      </c>
      <c r="AF95" s="9">
        <f t="shared" si="71"/>
        <v>827.01360665923949</v>
      </c>
      <c r="AG95" s="9">
        <f t="shared" si="71"/>
        <v>0</v>
      </c>
      <c r="AH95" s="9">
        <f t="shared" si="71"/>
        <v>273.31786928352534</v>
      </c>
      <c r="AI95" s="9">
        <f t="shared" si="64"/>
        <v>9384.2352849978815</v>
      </c>
      <c r="AJ95" s="3" t="s">
        <v>608</v>
      </c>
      <c r="AK95" s="11">
        <v>3050607</v>
      </c>
      <c r="AL95" s="11">
        <v>0</v>
      </c>
      <c r="AM95" s="11">
        <v>7008</v>
      </c>
      <c r="AN95" s="9">
        <v>17519.400000000001</v>
      </c>
      <c r="AO95" s="11">
        <v>129433</v>
      </c>
      <c r="AP95" s="11">
        <v>211297</v>
      </c>
      <c r="AQ95" s="9">
        <v>71500</v>
      </c>
      <c r="AR95" s="9">
        <v>73061</v>
      </c>
      <c r="AS95" s="11">
        <v>255502</v>
      </c>
      <c r="AT95" s="11">
        <v>0</v>
      </c>
      <c r="AU95" s="11">
        <v>0</v>
      </c>
      <c r="AV95" s="11">
        <v>0</v>
      </c>
      <c r="AW95" s="9">
        <v>0</v>
      </c>
      <c r="AX95" s="9">
        <v>417373.9915066234</v>
      </c>
      <c r="AY95" s="9">
        <v>39866.92474192474</v>
      </c>
      <c r="AZ95" s="9">
        <v>-14693.97</v>
      </c>
      <c r="BA95" s="11">
        <v>118042</v>
      </c>
      <c r="BB95" s="11">
        <v>122166</v>
      </c>
      <c r="BC95" s="11">
        <v>0</v>
      </c>
      <c r="BD95" s="11">
        <v>3761</v>
      </c>
      <c r="BE95" s="11">
        <v>0</v>
      </c>
      <c r="BF95" s="11">
        <v>126917</v>
      </c>
      <c r="BG95" s="11">
        <v>0</v>
      </c>
      <c r="BH95" s="11">
        <v>0</v>
      </c>
      <c r="BI95" s="9">
        <v>0</v>
      </c>
      <c r="BJ95" s="9">
        <v>0</v>
      </c>
      <c r="BK95" s="9">
        <v>10015.599867224437</v>
      </c>
      <c r="BL95" s="9">
        <v>33696.851999999999</v>
      </c>
      <c r="BM95" s="9">
        <v>20719.400000000001</v>
      </c>
      <c r="BN95" s="9">
        <v>13602.23</v>
      </c>
      <c r="BO95" s="11">
        <f t="shared" si="68"/>
        <v>3096366.1049999995</v>
      </c>
      <c r="BP95" s="11">
        <v>0</v>
      </c>
      <c r="BQ95" s="11">
        <v>7008</v>
      </c>
      <c r="BR95" s="11">
        <f t="shared" si="69"/>
        <v>17519.400000000001</v>
      </c>
      <c r="BS95" s="11">
        <v>129433</v>
      </c>
      <c r="BT95" s="11">
        <v>211297</v>
      </c>
      <c r="BU95" s="9">
        <v>71500</v>
      </c>
      <c r="BV95" s="9">
        <v>73061</v>
      </c>
      <c r="BW95" s="11">
        <v>259646</v>
      </c>
      <c r="BX95" s="11">
        <v>0</v>
      </c>
      <c r="BY95" s="11">
        <v>0</v>
      </c>
      <c r="BZ95" s="11">
        <v>0</v>
      </c>
      <c r="CA95" s="9">
        <v>0</v>
      </c>
      <c r="CB95" s="9">
        <v>420122.91218289366</v>
      </c>
      <c r="CC95" s="9">
        <v>39866.92474192474</v>
      </c>
      <c r="CD95" s="9">
        <v>-14693.97</v>
      </c>
      <c r="CE95" s="11">
        <v>118042</v>
      </c>
      <c r="CF95" s="11">
        <v>123991</v>
      </c>
      <c r="CG95" s="11">
        <v>0</v>
      </c>
      <c r="CH95" s="11">
        <v>3761</v>
      </c>
      <c r="CI95" s="11">
        <v>0</v>
      </c>
      <c r="CJ95" s="11">
        <v>128812</v>
      </c>
      <c r="CK95" s="11">
        <v>0</v>
      </c>
      <c r="CL95" s="11">
        <v>0</v>
      </c>
      <c r="CM95" s="11">
        <v>0</v>
      </c>
      <c r="CN95" s="9">
        <v>0</v>
      </c>
      <c r="CO95" s="9">
        <v>13440.67085410612</v>
      </c>
      <c r="CP95" s="9">
        <v>33696.851999999999</v>
      </c>
      <c r="CQ95" s="9">
        <v>20719.400000000001</v>
      </c>
      <c r="CR95" s="9">
        <v>13602.23</v>
      </c>
      <c r="CS95" s="11"/>
      <c r="CT95" s="11"/>
      <c r="CU95" s="11"/>
      <c r="CV95" s="11"/>
      <c r="CW95" s="11"/>
      <c r="DD95" s="20"/>
      <c r="DE95" s="20"/>
    </row>
    <row r="96" spans="1:109" ht="16.5" x14ac:dyDescent="0.3">
      <c r="A96" s="12">
        <v>252</v>
      </c>
      <c r="B96" s="12">
        <v>1</v>
      </c>
      <c r="C96" s="13" t="s">
        <v>119</v>
      </c>
      <c r="D96" s="14">
        <v>5</v>
      </c>
      <c r="E96" s="9">
        <v>1195</v>
      </c>
      <c r="F96" s="9">
        <f t="shared" si="54"/>
        <v>7966.8290880855402</v>
      </c>
      <c r="G96" s="9">
        <f t="shared" si="55"/>
        <v>8083.9927185334518</v>
      </c>
      <c r="H96" s="9">
        <f t="shared" si="56"/>
        <v>117.1636304479116</v>
      </c>
      <c r="I96" s="10">
        <f t="shared" si="51"/>
        <v>1.470643202615339E-2</v>
      </c>
      <c r="J96" s="9">
        <f t="shared" si="57"/>
        <v>91.152677824266902</v>
      </c>
      <c r="K96" s="9">
        <f t="shared" si="58"/>
        <v>2.3882845188284421</v>
      </c>
      <c r="L96" s="9">
        <f t="shared" si="59"/>
        <v>0</v>
      </c>
      <c r="M96" s="9">
        <f t="shared" si="60"/>
        <v>2.0661087866108119</v>
      </c>
      <c r="N96" s="9">
        <f t="shared" si="61"/>
        <v>13.826384450627472</v>
      </c>
      <c r="O96" s="9">
        <f t="shared" si="62"/>
        <v>0</v>
      </c>
      <c r="P96" s="9">
        <f t="shared" si="63"/>
        <v>7.730174867578711</v>
      </c>
      <c r="Q96" s="15">
        <f t="shared" si="65"/>
        <v>9520360.7602622211</v>
      </c>
      <c r="R96" s="15">
        <f t="shared" si="66"/>
        <v>9660371.2986474764</v>
      </c>
      <c r="S96" s="9">
        <f t="shared" si="67"/>
        <v>140010.53838525526</v>
      </c>
      <c r="T96" s="9"/>
      <c r="U96" s="9">
        <f t="shared" si="70"/>
        <v>6022.3962510460251</v>
      </c>
      <c r="V96" s="9">
        <f t="shared" si="70"/>
        <v>147.24769874476988</v>
      </c>
      <c r="W96" s="9">
        <f t="shared" si="70"/>
        <v>581.62761506276149</v>
      </c>
      <c r="X96" s="9">
        <f t="shared" si="70"/>
        <v>532.98410041841009</v>
      </c>
      <c r="Y96" s="9">
        <f t="shared" si="70"/>
        <v>496.65319446829022</v>
      </c>
      <c r="Z96" s="9">
        <f t="shared" si="70"/>
        <v>0</v>
      </c>
      <c r="AA96" s="9">
        <f t="shared" si="70"/>
        <v>185.92022834528311</v>
      </c>
      <c r="AB96" s="9">
        <f t="shared" si="71"/>
        <v>6113.548928870292</v>
      </c>
      <c r="AC96" s="9">
        <f t="shared" si="71"/>
        <v>149.63598326359832</v>
      </c>
      <c r="AD96" s="9">
        <f t="shared" si="71"/>
        <v>581.62761506276149</v>
      </c>
      <c r="AE96" s="9">
        <f t="shared" si="71"/>
        <v>535.05020920502091</v>
      </c>
      <c r="AF96" s="9">
        <f t="shared" si="71"/>
        <v>510.4795789189177</v>
      </c>
      <c r="AG96" s="9">
        <f t="shared" si="71"/>
        <v>0</v>
      </c>
      <c r="AH96" s="9">
        <f t="shared" si="71"/>
        <v>193.65040321286182</v>
      </c>
      <c r="AI96" s="9">
        <f t="shared" si="64"/>
        <v>8083.9927185334518</v>
      </c>
      <c r="AJ96" s="3" t="s">
        <v>608</v>
      </c>
      <c r="AK96" s="11">
        <v>7261830</v>
      </c>
      <c r="AL96" s="11">
        <v>0</v>
      </c>
      <c r="AM96" s="11">
        <v>16681</v>
      </c>
      <c r="AN96" s="9">
        <v>0</v>
      </c>
      <c r="AO96" s="11">
        <v>695045</v>
      </c>
      <c r="AP96" s="11">
        <v>0</v>
      </c>
      <c r="AQ96" s="9">
        <v>0</v>
      </c>
      <c r="AR96" s="9">
        <v>158407</v>
      </c>
      <c r="AS96" s="11">
        <v>175961</v>
      </c>
      <c r="AT96" s="11">
        <v>0</v>
      </c>
      <c r="AU96" s="11">
        <v>0</v>
      </c>
      <c r="AV96" s="11">
        <v>0</v>
      </c>
      <c r="AW96" s="9">
        <v>0</v>
      </c>
      <c r="AX96" s="9">
        <v>593500.56738960685</v>
      </c>
      <c r="AY96" s="9">
        <v>78057.141116214611</v>
      </c>
      <c r="AZ96" s="9">
        <v>-65066.48</v>
      </c>
      <c r="BA96" s="11">
        <v>282480</v>
      </c>
      <c r="BB96" s="11">
        <v>165302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9">
        <v>14046</v>
      </c>
      <c r="BJ96" s="9">
        <v>0</v>
      </c>
      <c r="BK96" s="9">
        <v>27012.489584970128</v>
      </c>
      <c r="BL96" s="9">
        <v>75760.902171428577</v>
      </c>
      <c r="BM96" s="9">
        <v>25535</v>
      </c>
      <c r="BN96" s="9">
        <v>15809.14</v>
      </c>
      <c r="BO96" s="11">
        <f t="shared" si="68"/>
        <v>7370757.4499999993</v>
      </c>
      <c r="BP96" s="11">
        <v>0</v>
      </c>
      <c r="BQ96" s="11">
        <v>16681</v>
      </c>
      <c r="BR96" s="11">
        <f t="shared" si="69"/>
        <v>0</v>
      </c>
      <c r="BS96" s="11">
        <v>695045</v>
      </c>
      <c r="BT96" s="11">
        <v>0</v>
      </c>
      <c r="BU96" s="9">
        <v>0</v>
      </c>
      <c r="BV96" s="9">
        <v>158407</v>
      </c>
      <c r="BW96" s="11">
        <v>178815</v>
      </c>
      <c r="BX96" s="11">
        <v>0</v>
      </c>
      <c r="BY96" s="11">
        <v>0</v>
      </c>
      <c r="BZ96" s="11">
        <v>0</v>
      </c>
      <c r="CA96" s="9">
        <v>0</v>
      </c>
      <c r="CB96" s="9">
        <v>610023.09680810664</v>
      </c>
      <c r="CC96" s="9">
        <v>78057.141116214611</v>
      </c>
      <c r="CD96" s="9">
        <v>-65066.48</v>
      </c>
      <c r="CE96" s="11">
        <v>282480</v>
      </c>
      <c r="CF96" s="11">
        <v>167771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14046</v>
      </c>
      <c r="CN96" s="9">
        <v>0</v>
      </c>
      <c r="CO96" s="9">
        <v>36250.048551726679</v>
      </c>
      <c r="CP96" s="9">
        <v>75760.902171428577</v>
      </c>
      <c r="CQ96" s="9">
        <v>25535</v>
      </c>
      <c r="CR96" s="9">
        <v>15809.14</v>
      </c>
      <c r="CS96" s="11"/>
      <c r="CT96" s="11"/>
      <c r="CU96" s="11"/>
      <c r="CV96" s="11"/>
      <c r="CW96" s="11"/>
      <c r="DD96" s="20"/>
      <c r="DE96" s="20"/>
    </row>
    <row r="97" spans="1:109" ht="16.5" x14ac:dyDescent="0.3">
      <c r="A97" s="12">
        <v>253</v>
      </c>
      <c r="B97" s="12">
        <v>1</v>
      </c>
      <c r="C97" s="13" t="s">
        <v>120</v>
      </c>
      <c r="D97" s="14">
        <v>6</v>
      </c>
      <c r="E97" s="9">
        <v>644</v>
      </c>
      <c r="F97" s="9">
        <f t="shared" si="54"/>
        <v>8097.3369374598569</v>
      </c>
      <c r="G97" s="9">
        <f t="shared" si="55"/>
        <v>8207.346919706868</v>
      </c>
      <c r="H97" s="9">
        <f t="shared" si="56"/>
        <v>110.00998224701107</v>
      </c>
      <c r="I97" s="10">
        <f t="shared" si="51"/>
        <v>1.3585945984053532E-2</v>
      </c>
      <c r="J97" s="9">
        <f t="shared" si="57"/>
        <v>90.312344720496185</v>
      </c>
      <c r="K97" s="9">
        <f t="shared" si="58"/>
        <v>2.3555900621117871</v>
      </c>
      <c r="L97" s="9">
        <f t="shared" si="59"/>
        <v>0</v>
      </c>
      <c r="M97" s="9">
        <f t="shared" si="60"/>
        <v>4.8059006211179849</v>
      </c>
      <c r="N97" s="9">
        <f t="shared" si="61"/>
        <v>5.4149727815384381</v>
      </c>
      <c r="O97" s="9">
        <f t="shared" si="62"/>
        <v>0</v>
      </c>
      <c r="P97" s="9">
        <f t="shared" si="63"/>
        <v>7.1211740617478085</v>
      </c>
      <c r="Q97" s="15">
        <f t="shared" si="65"/>
        <v>5214684.9877241477</v>
      </c>
      <c r="R97" s="15">
        <f t="shared" si="66"/>
        <v>5285531.4162912238</v>
      </c>
      <c r="S97" s="9">
        <f t="shared" si="67"/>
        <v>70846.428567076102</v>
      </c>
      <c r="T97" s="9"/>
      <c r="U97" s="9">
        <f t="shared" si="70"/>
        <v>5985.3240217391303</v>
      </c>
      <c r="V97" s="9">
        <f t="shared" si="70"/>
        <v>145.24068322981367</v>
      </c>
      <c r="W97" s="9">
        <f t="shared" si="70"/>
        <v>582.31366459627327</v>
      </c>
      <c r="X97" s="9">
        <f t="shared" si="70"/>
        <v>751.13354037267084</v>
      </c>
      <c r="Y97" s="9">
        <f t="shared" si="70"/>
        <v>348.86220841553603</v>
      </c>
      <c r="Z97" s="9">
        <f t="shared" si="70"/>
        <v>0</v>
      </c>
      <c r="AA97" s="9">
        <f t="shared" si="70"/>
        <v>284.46281910643324</v>
      </c>
      <c r="AB97" s="9">
        <f t="shared" si="71"/>
        <v>6075.6363664596265</v>
      </c>
      <c r="AC97" s="9">
        <f t="shared" si="71"/>
        <v>147.59627329192546</v>
      </c>
      <c r="AD97" s="9">
        <f t="shared" si="71"/>
        <v>582.31366459627327</v>
      </c>
      <c r="AE97" s="9">
        <f t="shared" si="71"/>
        <v>755.93944099378882</v>
      </c>
      <c r="AF97" s="9">
        <f t="shared" si="71"/>
        <v>354.27718119707447</v>
      </c>
      <c r="AG97" s="9">
        <f t="shared" si="71"/>
        <v>0</v>
      </c>
      <c r="AH97" s="9">
        <f t="shared" si="71"/>
        <v>291.58399316818105</v>
      </c>
      <c r="AI97" s="9">
        <f t="shared" si="64"/>
        <v>8207.346919706868</v>
      </c>
      <c r="AJ97" s="3" t="s">
        <v>608</v>
      </c>
      <c r="AK97" s="11">
        <v>3877410</v>
      </c>
      <c r="AL97" s="11">
        <v>0</v>
      </c>
      <c r="AM97" s="11">
        <v>8907</v>
      </c>
      <c r="AN97" s="9">
        <v>22267.200000000001</v>
      </c>
      <c r="AO97" s="11">
        <v>378580</v>
      </c>
      <c r="AP97" s="11">
        <v>-3570</v>
      </c>
      <c r="AQ97" s="9">
        <v>0</v>
      </c>
      <c r="AR97" s="9">
        <v>84282</v>
      </c>
      <c r="AS97" s="11">
        <v>93535</v>
      </c>
      <c r="AT97" s="11">
        <v>0</v>
      </c>
      <c r="AU97" s="11">
        <v>0</v>
      </c>
      <c r="AV97" s="11">
        <v>0</v>
      </c>
      <c r="AW97" s="9">
        <v>0</v>
      </c>
      <c r="AX97" s="9">
        <v>224667.26221960521</v>
      </c>
      <c r="AY97" s="9">
        <v>39966.848995781766</v>
      </c>
      <c r="AZ97" s="9">
        <v>-22861.33</v>
      </c>
      <c r="BA97" s="11">
        <v>157568</v>
      </c>
      <c r="BB97" s="11">
        <v>107377</v>
      </c>
      <c r="BC97" s="11">
        <v>0</v>
      </c>
      <c r="BD97" s="11">
        <v>1574</v>
      </c>
      <c r="BE97" s="11">
        <v>0</v>
      </c>
      <c r="BF97" s="11">
        <v>99948</v>
      </c>
      <c r="BG97" s="11">
        <v>0</v>
      </c>
      <c r="BH97" s="11">
        <v>0</v>
      </c>
      <c r="BI97" s="9">
        <v>24074</v>
      </c>
      <c r="BJ97" s="9">
        <v>0</v>
      </c>
      <c r="BK97" s="9">
        <v>13410.496508761262</v>
      </c>
      <c r="BL97" s="9">
        <v>44472</v>
      </c>
      <c r="BM97" s="9">
        <v>41076.199999999997</v>
      </c>
      <c r="BN97" s="9">
        <v>22001.31</v>
      </c>
      <c r="BO97" s="11">
        <f t="shared" si="68"/>
        <v>3935571.1499999994</v>
      </c>
      <c r="BP97" s="11">
        <v>0</v>
      </c>
      <c r="BQ97" s="11">
        <v>8907</v>
      </c>
      <c r="BR97" s="11">
        <f t="shared" si="69"/>
        <v>22267.200000000001</v>
      </c>
      <c r="BS97" s="11">
        <v>378580</v>
      </c>
      <c r="BT97" s="11">
        <v>-3570</v>
      </c>
      <c r="BU97" s="9">
        <v>0</v>
      </c>
      <c r="BV97" s="9">
        <v>84282</v>
      </c>
      <c r="BW97" s="11">
        <v>95052</v>
      </c>
      <c r="BX97" s="11">
        <v>0</v>
      </c>
      <c r="BY97" s="11">
        <v>0</v>
      </c>
      <c r="BZ97" s="11">
        <v>0</v>
      </c>
      <c r="CA97" s="9">
        <v>0</v>
      </c>
      <c r="CB97" s="9">
        <v>228154.50469091596</v>
      </c>
      <c r="CC97" s="9">
        <v>39966.848995781766</v>
      </c>
      <c r="CD97" s="9">
        <v>-22861.33</v>
      </c>
      <c r="CE97" s="11">
        <v>157568</v>
      </c>
      <c r="CF97" s="11">
        <v>108980</v>
      </c>
      <c r="CG97" s="11">
        <v>0</v>
      </c>
      <c r="CH97" s="11">
        <v>1574</v>
      </c>
      <c r="CI97" s="11">
        <v>0</v>
      </c>
      <c r="CJ97" s="11">
        <v>101440</v>
      </c>
      <c r="CK97" s="11">
        <v>0</v>
      </c>
      <c r="CL97" s="11">
        <v>0</v>
      </c>
      <c r="CM97" s="11">
        <v>24074</v>
      </c>
      <c r="CN97" s="9">
        <v>0</v>
      </c>
      <c r="CO97" s="9">
        <v>17996.532604526848</v>
      </c>
      <c r="CP97" s="9">
        <v>44472</v>
      </c>
      <c r="CQ97" s="9">
        <v>41076.199999999997</v>
      </c>
      <c r="CR97" s="9">
        <v>22001.31</v>
      </c>
      <c r="CS97" s="11"/>
      <c r="CT97" s="11"/>
      <c r="CU97" s="11"/>
      <c r="CV97" s="11"/>
      <c r="CW97" s="11"/>
      <c r="DD97" s="20"/>
      <c r="DE97" s="20"/>
    </row>
    <row r="98" spans="1:109" ht="16.5" x14ac:dyDescent="0.3">
      <c r="A98" s="12">
        <v>255</v>
      </c>
      <c r="B98" s="12">
        <v>1</v>
      </c>
      <c r="C98" s="13" t="s">
        <v>121</v>
      </c>
      <c r="D98" s="14">
        <v>5</v>
      </c>
      <c r="E98" s="9">
        <v>1188</v>
      </c>
      <c r="F98" s="9">
        <f t="shared" si="54"/>
        <v>8256.5721055407066</v>
      </c>
      <c r="G98" s="9">
        <f t="shared" si="55"/>
        <v>8366.9477790264336</v>
      </c>
      <c r="H98" s="9">
        <f t="shared" si="56"/>
        <v>110.37567348572702</v>
      </c>
      <c r="I98" s="10">
        <f t="shared" si="51"/>
        <v>1.336822013722349E-2</v>
      </c>
      <c r="J98" s="9">
        <f t="shared" si="57"/>
        <v>90.367941919191253</v>
      </c>
      <c r="K98" s="9">
        <f t="shared" si="58"/>
        <v>2.1153198653198615</v>
      </c>
      <c r="L98" s="9">
        <f t="shared" si="59"/>
        <v>0</v>
      </c>
      <c r="M98" s="9">
        <f t="shared" si="60"/>
        <v>1.785353535353579</v>
      </c>
      <c r="N98" s="9">
        <f t="shared" si="61"/>
        <v>6.3672716095112492</v>
      </c>
      <c r="O98" s="9">
        <f t="shared" si="62"/>
        <v>0</v>
      </c>
      <c r="P98" s="9">
        <f t="shared" si="63"/>
        <v>9.739786556352783</v>
      </c>
      <c r="Q98" s="15">
        <f t="shared" si="65"/>
        <v>9808807.6613823585</v>
      </c>
      <c r="R98" s="15">
        <f t="shared" si="66"/>
        <v>9939933.9614834022</v>
      </c>
      <c r="S98" s="9">
        <f t="shared" si="67"/>
        <v>131126.30010104366</v>
      </c>
      <c r="T98" s="9"/>
      <c r="U98" s="9">
        <f t="shared" si="70"/>
        <v>5984.9120202020204</v>
      </c>
      <c r="V98" s="9">
        <f t="shared" si="70"/>
        <v>130.42592592592592</v>
      </c>
      <c r="W98" s="9">
        <f t="shared" si="70"/>
        <v>769.47474747474746</v>
      </c>
      <c r="X98" s="9">
        <f t="shared" si="70"/>
        <v>504.81313131313129</v>
      </c>
      <c r="Y98" s="9">
        <f t="shared" si="70"/>
        <v>544.72230027844569</v>
      </c>
      <c r="Z98" s="9">
        <f t="shared" si="70"/>
        <v>0</v>
      </c>
      <c r="AA98" s="9">
        <f t="shared" si="70"/>
        <v>322.22398034643476</v>
      </c>
      <c r="AB98" s="9">
        <f t="shared" si="71"/>
        <v>6075.2799621212116</v>
      </c>
      <c r="AC98" s="9">
        <f t="shared" si="71"/>
        <v>132.54124579124579</v>
      </c>
      <c r="AD98" s="9">
        <f t="shared" si="71"/>
        <v>769.47474747474746</v>
      </c>
      <c r="AE98" s="9">
        <f t="shared" si="71"/>
        <v>506.59848484848487</v>
      </c>
      <c r="AF98" s="9">
        <f t="shared" si="71"/>
        <v>551.08957188795694</v>
      </c>
      <c r="AG98" s="9">
        <f t="shared" si="71"/>
        <v>0</v>
      </c>
      <c r="AH98" s="9">
        <f t="shared" si="71"/>
        <v>331.96376690278754</v>
      </c>
      <c r="AI98" s="9">
        <f t="shared" si="64"/>
        <v>8366.9477790264336</v>
      </c>
      <c r="AJ98" s="3" t="s">
        <v>608</v>
      </c>
      <c r="AK98" s="11">
        <v>7157141</v>
      </c>
      <c r="AL98" s="11">
        <v>0</v>
      </c>
      <c r="AM98" s="11">
        <v>16441</v>
      </c>
      <c r="AN98" s="9">
        <v>41101.800000000003</v>
      </c>
      <c r="AO98" s="11">
        <v>898583</v>
      </c>
      <c r="AP98" s="11">
        <v>15553</v>
      </c>
      <c r="AQ98" s="9">
        <v>0</v>
      </c>
      <c r="AR98" s="9">
        <v>147562</v>
      </c>
      <c r="AS98" s="11">
        <v>154946</v>
      </c>
      <c r="AT98" s="11">
        <v>0</v>
      </c>
      <c r="AU98" s="11">
        <v>5981</v>
      </c>
      <c r="AV98" s="11">
        <v>0</v>
      </c>
      <c r="AW98" s="9">
        <v>0</v>
      </c>
      <c r="AX98" s="9">
        <v>647130.09273079352</v>
      </c>
      <c r="AY98" s="9">
        <v>76286.976421172803</v>
      </c>
      <c r="AZ98" s="9">
        <v>-47065.52</v>
      </c>
      <c r="BA98" s="11">
        <v>287697</v>
      </c>
      <c r="BB98" s="11">
        <v>142037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9">
        <v>0</v>
      </c>
      <c r="BJ98" s="9">
        <v>0</v>
      </c>
      <c r="BK98" s="9">
        <v>33835.55223039168</v>
      </c>
      <c r="BL98" s="9">
        <v>83296.2</v>
      </c>
      <c r="BM98" s="9">
        <v>133133.62</v>
      </c>
      <c r="BN98" s="9">
        <v>15147.94</v>
      </c>
      <c r="BO98" s="11">
        <f t="shared" si="68"/>
        <v>7264498.1149999993</v>
      </c>
      <c r="BP98" s="11">
        <v>0</v>
      </c>
      <c r="BQ98" s="11">
        <v>16441</v>
      </c>
      <c r="BR98" s="11">
        <f t="shared" si="69"/>
        <v>41101.800000000003</v>
      </c>
      <c r="BS98" s="11">
        <v>898583</v>
      </c>
      <c r="BT98" s="11">
        <v>15553</v>
      </c>
      <c r="BU98" s="9">
        <v>0</v>
      </c>
      <c r="BV98" s="9">
        <v>147562</v>
      </c>
      <c r="BW98" s="11">
        <v>157459</v>
      </c>
      <c r="BX98" s="11">
        <v>0</v>
      </c>
      <c r="BY98" s="11">
        <v>5981</v>
      </c>
      <c r="BZ98" s="11">
        <v>0</v>
      </c>
      <c r="CA98" s="9">
        <v>0</v>
      </c>
      <c r="CB98" s="9">
        <v>654694.41140289279</v>
      </c>
      <c r="CC98" s="9">
        <v>76286.976421172803</v>
      </c>
      <c r="CD98" s="9">
        <v>-47065.52</v>
      </c>
      <c r="CE98" s="11">
        <v>287697</v>
      </c>
      <c r="CF98" s="11">
        <v>144158</v>
      </c>
      <c r="CG98" s="11">
        <v>0</v>
      </c>
      <c r="CH98" s="11">
        <v>0</v>
      </c>
      <c r="CI98" s="11">
        <v>0</v>
      </c>
      <c r="CJ98" s="11">
        <v>0</v>
      </c>
      <c r="CK98" s="11">
        <v>0</v>
      </c>
      <c r="CL98" s="11">
        <v>0</v>
      </c>
      <c r="CM98" s="11">
        <v>0</v>
      </c>
      <c r="CN98" s="9">
        <v>0</v>
      </c>
      <c r="CO98" s="9">
        <v>45406.418659338793</v>
      </c>
      <c r="CP98" s="9">
        <v>83296.2</v>
      </c>
      <c r="CQ98" s="9">
        <v>133133.62</v>
      </c>
      <c r="CR98" s="9">
        <v>15147.94</v>
      </c>
      <c r="CS98" s="11"/>
      <c r="CT98" s="11"/>
      <c r="CU98" s="11"/>
      <c r="CV98" s="11"/>
      <c r="CW98" s="11"/>
      <c r="DD98" s="20"/>
      <c r="DE98" s="20"/>
    </row>
    <row r="99" spans="1:109" ht="16.5" x14ac:dyDescent="0.3">
      <c r="A99" s="12">
        <v>256</v>
      </c>
      <c r="B99" s="12">
        <v>1</v>
      </c>
      <c r="C99" s="13" t="s">
        <v>122</v>
      </c>
      <c r="D99" s="14">
        <v>4</v>
      </c>
      <c r="E99" s="9">
        <v>2851</v>
      </c>
      <c r="F99" s="9">
        <f t="shared" si="54"/>
        <v>9747.7235095098658</v>
      </c>
      <c r="G99" s="9">
        <f t="shared" si="55"/>
        <v>9874.908908556099</v>
      </c>
      <c r="H99" s="9">
        <f t="shared" si="56"/>
        <v>127.18539904623321</v>
      </c>
      <c r="I99" s="10">
        <f t="shared" si="51"/>
        <v>1.3047702771026621E-2</v>
      </c>
      <c r="J99" s="9">
        <f t="shared" si="57"/>
        <v>90.332230796211661</v>
      </c>
      <c r="K99" s="9">
        <f t="shared" si="58"/>
        <v>5.8877586811645415</v>
      </c>
      <c r="L99" s="9">
        <f t="shared" si="59"/>
        <v>0</v>
      </c>
      <c r="M99" s="9">
        <f t="shared" si="60"/>
        <v>1.4629954401964369</v>
      </c>
      <c r="N99" s="9">
        <f t="shared" si="61"/>
        <v>21.942483327423815</v>
      </c>
      <c r="O99" s="9">
        <f t="shared" si="62"/>
        <v>0</v>
      </c>
      <c r="P99" s="9">
        <f t="shared" si="63"/>
        <v>7.5599308012352822</v>
      </c>
      <c r="Q99" s="15">
        <f t="shared" si="65"/>
        <v>27790759.725612629</v>
      </c>
      <c r="R99" s="15">
        <f t="shared" si="66"/>
        <v>28153365.29829343</v>
      </c>
      <c r="S99" s="9">
        <f t="shared" si="67"/>
        <v>362605.57268080115</v>
      </c>
      <c r="T99" s="9"/>
      <c r="U99" s="9">
        <f t="shared" si="70"/>
        <v>5957.0022553489998</v>
      </c>
      <c r="V99" s="9">
        <f t="shared" si="70"/>
        <v>363.01122413188352</v>
      </c>
      <c r="W99" s="9">
        <f t="shared" si="70"/>
        <v>1322.4647492108031</v>
      </c>
      <c r="X99" s="9">
        <f t="shared" si="70"/>
        <v>514.11539810592774</v>
      </c>
      <c r="Y99" s="9">
        <f t="shared" si="70"/>
        <v>1236.4765489937313</v>
      </c>
      <c r="Z99" s="9">
        <f t="shared" si="70"/>
        <v>0</v>
      </c>
      <c r="AA99" s="9">
        <f t="shared" si="70"/>
        <v>354.65333371852012</v>
      </c>
      <c r="AB99" s="9">
        <f t="shared" si="71"/>
        <v>6047.3344861452115</v>
      </c>
      <c r="AC99" s="9">
        <f t="shared" si="71"/>
        <v>368.89898281304806</v>
      </c>
      <c r="AD99" s="9">
        <f t="shared" si="71"/>
        <v>1322.4647492108031</v>
      </c>
      <c r="AE99" s="9">
        <f t="shared" si="71"/>
        <v>515.57839354612418</v>
      </c>
      <c r="AF99" s="9">
        <f t="shared" si="71"/>
        <v>1258.4190323211551</v>
      </c>
      <c r="AG99" s="9">
        <f t="shared" si="71"/>
        <v>0</v>
      </c>
      <c r="AH99" s="9">
        <f t="shared" si="71"/>
        <v>362.2132645197554</v>
      </c>
      <c r="AI99" s="9">
        <f t="shared" si="64"/>
        <v>9874.908908556099</v>
      </c>
      <c r="AJ99" s="3" t="s">
        <v>608</v>
      </c>
      <c r="AK99" s="11">
        <v>17169146</v>
      </c>
      <c r="AL99" s="11">
        <v>0</v>
      </c>
      <c r="AM99" s="11">
        <v>39439</v>
      </c>
      <c r="AN99" s="9">
        <v>98597.7</v>
      </c>
      <c r="AO99" s="11">
        <v>3770347</v>
      </c>
      <c r="AP99" s="11">
        <v>0</v>
      </c>
      <c r="AQ99" s="9">
        <v>0</v>
      </c>
      <c r="AR99" s="9">
        <v>289249</v>
      </c>
      <c r="AS99" s="11">
        <v>1034945</v>
      </c>
      <c r="AT99" s="11">
        <v>0</v>
      </c>
      <c r="AU99" s="11">
        <v>150637</v>
      </c>
      <c r="AV99" s="11">
        <v>0</v>
      </c>
      <c r="AW99" s="9">
        <v>0</v>
      </c>
      <c r="AX99" s="9">
        <v>3525194.6411811281</v>
      </c>
      <c r="AY99" s="9">
        <v>170323.71452406235</v>
      </c>
      <c r="AZ99" s="9">
        <v>-185732.57</v>
      </c>
      <c r="BA99" s="11">
        <v>664598</v>
      </c>
      <c r="BB99" s="11">
        <v>297247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-17866</v>
      </c>
      <c r="BI99" s="9">
        <v>42439</v>
      </c>
      <c r="BJ99" s="9">
        <v>0</v>
      </c>
      <c r="BK99" s="9">
        <v>63026.389107438386</v>
      </c>
      <c r="BL99" s="9">
        <v>178222.03080000004</v>
      </c>
      <c r="BM99" s="9">
        <v>497530.47000000003</v>
      </c>
      <c r="BN99" s="9">
        <v>3416.35</v>
      </c>
      <c r="BO99" s="11">
        <f t="shared" si="68"/>
        <v>17426683.189999998</v>
      </c>
      <c r="BP99" s="11">
        <v>0</v>
      </c>
      <c r="BQ99" s="11">
        <v>39439</v>
      </c>
      <c r="BR99" s="11">
        <f t="shared" si="69"/>
        <v>98597.7</v>
      </c>
      <c r="BS99" s="11">
        <v>3770347</v>
      </c>
      <c r="BT99" s="11">
        <v>0</v>
      </c>
      <c r="BU99" s="9">
        <v>0</v>
      </c>
      <c r="BV99" s="9">
        <v>289249</v>
      </c>
      <c r="BW99" s="11">
        <v>1051731</v>
      </c>
      <c r="BX99" s="11">
        <v>0</v>
      </c>
      <c r="BY99" s="11">
        <v>150637</v>
      </c>
      <c r="BZ99" s="11">
        <v>0</v>
      </c>
      <c r="CA99" s="9">
        <v>0</v>
      </c>
      <c r="CB99" s="9">
        <v>3587752.6611476131</v>
      </c>
      <c r="CC99" s="9">
        <v>170323.71452406235</v>
      </c>
      <c r="CD99" s="9">
        <v>-185732.57</v>
      </c>
      <c r="CE99" s="11">
        <v>664598</v>
      </c>
      <c r="CF99" s="11">
        <v>301685</v>
      </c>
      <c r="CG99" s="11">
        <v>0</v>
      </c>
      <c r="CH99" s="11">
        <v>0</v>
      </c>
      <c r="CI99" s="11">
        <v>0</v>
      </c>
      <c r="CJ99" s="11">
        <v>0</v>
      </c>
      <c r="CK99" s="11">
        <v>0</v>
      </c>
      <c r="CL99" s="11">
        <v>-18133</v>
      </c>
      <c r="CM99" s="11">
        <v>42439</v>
      </c>
      <c r="CN99" s="9">
        <v>0</v>
      </c>
      <c r="CO99" s="9">
        <v>84579.751821760336</v>
      </c>
      <c r="CP99" s="9">
        <v>178222.03080000004</v>
      </c>
      <c r="CQ99" s="9">
        <v>497530.47000000003</v>
      </c>
      <c r="CR99" s="9">
        <v>3416.35</v>
      </c>
      <c r="CS99" s="11"/>
      <c r="CT99" s="11"/>
      <c r="CU99" s="11"/>
      <c r="CV99" s="11"/>
      <c r="CW99" s="11"/>
      <c r="DD99" s="20"/>
      <c r="DE99" s="20"/>
    </row>
    <row r="100" spans="1:109" ht="16.5" x14ac:dyDescent="0.3">
      <c r="A100" s="12">
        <v>261</v>
      </c>
      <c r="B100" s="12">
        <v>1</v>
      </c>
      <c r="C100" s="13" t="s">
        <v>123</v>
      </c>
      <c r="D100" s="14">
        <v>6</v>
      </c>
      <c r="E100" s="9">
        <v>258</v>
      </c>
      <c r="F100" s="9">
        <f t="shared" si="54"/>
        <v>9569.0928268752832</v>
      </c>
      <c r="G100" s="9">
        <f t="shared" si="55"/>
        <v>9691.2095118148336</v>
      </c>
      <c r="H100" s="9">
        <f t="shared" si="56"/>
        <v>122.1166849395504</v>
      </c>
      <c r="I100" s="10">
        <f t="shared" si="51"/>
        <v>1.2761573865871536E-2</v>
      </c>
      <c r="J100" s="9">
        <f t="shared" si="57"/>
        <v>88.747267441860458</v>
      </c>
      <c r="K100" s="9">
        <f t="shared" si="58"/>
        <v>6.8178294573643825</v>
      </c>
      <c r="L100" s="9">
        <f t="shared" si="59"/>
        <v>0</v>
      </c>
      <c r="M100" s="9">
        <f t="shared" si="60"/>
        <v>10.131782945736404</v>
      </c>
      <c r="N100" s="9">
        <f t="shared" si="61"/>
        <v>3.1443361531876235</v>
      </c>
      <c r="O100" s="9">
        <f t="shared" si="62"/>
        <v>0</v>
      </c>
      <c r="P100" s="9">
        <f t="shared" si="63"/>
        <v>13.275468941401869</v>
      </c>
      <c r="Q100" s="15">
        <f t="shared" si="65"/>
        <v>2468825.9493338228</v>
      </c>
      <c r="R100" s="15">
        <f t="shared" si="66"/>
        <v>2500332.0540482271</v>
      </c>
      <c r="S100" s="9">
        <f t="shared" si="67"/>
        <v>31506.104714404326</v>
      </c>
      <c r="T100" s="9"/>
      <c r="U100" s="9">
        <f t="shared" si="70"/>
        <v>5869.455503875969</v>
      </c>
      <c r="V100" s="9">
        <f t="shared" si="70"/>
        <v>420.32170542635657</v>
      </c>
      <c r="W100" s="9">
        <f t="shared" si="70"/>
        <v>1436.5813953488373</v>
      </c>
      <c r="X100" s="9">
        <f t="shared" si="70"/>
        <v>1017.3527131782946</v>
      </c>
      <c r="Y100" s="9">
        <f t="shared" si="70"/>
        <v>553.07249885829913</v>
      </c>
      <c r="Z100" s="9">
        <f t="shared" si="70"/>
        <v>0</v>
      </c>
      <c r="AA100" s="9">
        <f t="shared" si="70"/>
        <v>272.30901018752803</v>
      </c>
      <c r="AB100" s="9">
        <f t="shared" si="71"/>
        <v>5958.2027713178295</v>
      </c>
      <c r="AC100" s="9">
        <f t="shared" si="71"/>
        <v>427.13953488372096</v>
      </c>
      <c r="AD100" s="9">
        <f t="shared" si="71"/>
        <v>1436.5813953488373</v>
      </c>
      <c r="AE100" s="9">
        <f t="shared" si="71"/>
        <v>1027.484496124031</v>
      </c>
      <c r="AF100" s="9">
        <f t="shared" si="71"/>
        <v>556.21683501148675</v>
      </c>
      <c r="AG100" s="9">
        <f t="shared" si="71"/>
        <v>0</v>
      </c>
      <c r="AH100" s="9">
        <f t="shared" si="71"/>
        <v>285.5844791289299</v>
      </c>
      <c r="AI100" s="9">
        <f t="shared" si="64"/>
        <v>9691.2095118148336</v>
      </c>
      <c r="AJ100" s="3" t="s">
        <v>608</v>
      </c>
      <c r="AK100" s="11">
        <v>1526453</v>
      </c>
      <c r="AL100" s="11">
        <v>0</v>
      </c>
      <c r="AM100" s="11">
        <v>3506</v>
      </c>
      <c r="AN100" s="9">
        <v>8766.2999999999993</v>
      </c>
      <c r="AO100" s="11">
        <v>363734</v>
      </c>
      <c r="AP100" s="11">
        <v>6904</v>
      </c>
      <c r="AQ100" s="9">
        <v>0</v>
      </c>
      <c r="AR100" s="9">
        <v>24572</v>
      </c>
      <c r="AS100" s="11">
        <v>108443</v>
      </c>
      <c r="AT100" s="11">
        <v>0</v>
      </c>
      <c r="AU100" s="11">
        <v>0</v>
      </c>
      <c r="AV100" s="11">
        <v>0</v>
      </c>
      <c r="AW100" s="9">
        <v>0</v>
      </c>
      <c r="AX100" s="9">
        <v>142692.70470544117</v>
      </c>
      <c r="AY100" s="9">
        <v>17158.069561157798</v>
      </c>
      <c r="AZ100" s="9">
        <v>-12133.48</v>
      </c>
      <c r="BA100" s="11">
        <v>57154</v>
      </c>
      <c r="BB100" s="11">
        <v>67000</v>
      </c>
      <c r="BC100" s="11">
        <v>0</v>
      </c>
      <c r="BD100" s="11">
        <v>2203</v>
      </c>
      <c r="BE100" s="11">
        <v>0</v>
      </c>
      <c r="BF100" s="11">
        <v>108042</v>
      </c>
      <c r="BG100" s="11">
        <v>0</v>
      </c>
      <c r="BH100" s="11">
        <v>0</v>
      </c>
      <c r="BI100" s="9">
        <v>0</v>
      </c>
      <c r="BJ100" s="9">
        <v>0</v>
      </c>
      <c r="BK100" s="9">
        <v>10015.599867224437</v>
      </c>
      <c r="BL100" s="9">
        <v>11673.115200000002</v>
      </c>
      <c r="BM100" s="9">
        <v>18437.3</v>
      </c>
      <c r="BN100" s="9">
        <v>4205.34</v>
      </c>
      <c r="BO100" s="11">
        <f t="shared" si="68"/>
        <v>1549349.7949999999</v>
      </c>
      <c r="BP100" s="11">
        <v>0</v>
      </c>
      <c r="BQ100" s="11">
        <v>3506</v>
      </c>
      <c r="BR100" s="11">
        <f t="shared" si="69"/>
        <v>8766.2999999999993</v>
      </c>
      <c r="BS100" s="11">
        <v>363734</v>
      </c>
      <c r="BT100" s="11">
        <v>6904</v>
      </c>
      <c r="BU100" s="9">
        <v>0</v>
      </c>
      <c r="BV100" s="9">
        <v>24572</v>
      </c>
      <c r="BW100" s="11">
        <v>110202</v>
      </c>
      <c r="BX100" s="11">
        <v>0</v>
      </c>
      <c r="BY100" s="11">
        <v>0</v>
      </c>
      <c r="BZ100" s="11">
        <v>0</v>
      </c>
      <c r="CA100" s="9">
        <v>0</v>
      </c>
      <c r="CB100" s="9">
        <v>143503.94343296357</v>
      </c>
      <c r="CC100" s="9">
        <v>17158.069561157798</v>
      </c>
      <c r="CD100" s="9">
        <v>-12133.48</v>
      </c>
      <c r="CE100" s="11">
        <v>57154</v>
      </c>
      <c r="CF100" s="11">
        <v>68000</v>
      </c>
      <c r="CG100" s="11">
        <v>0</v>
      </c>
      <c r="CH100" s="11">
        <v>2203</v>
      </c>
      <c r="CI100" s="11">
        <v>0</v>
      </c>
      <c r="CJ100" s="11">
        <v>109656</v>
      </c>
      <c r="CK100" s="11">
        <v>0</v>
      </c>
      <c r="CL100" s="11">
        <v>0</v>
      </c>
      <c r="CM100" s="11">
        <v>0</v>
      </c>
      <c r="CN100" s="9">
        <v>0</v>
      </c>
      <c r="CO100" s="9">
        <v>13440.67085410612</v>
      </c>
      <c r="CP100" s="9">
        <v>11673.115200000002</v>
      </c>
      <c r="CQ100" s="9">
        <v>18437.3</v>
      </c>
      <c r="CR100" s="9">
        <v>4205.34</v>
      </c>
      <c r="CS100" s="11"/>
      <c r="CT100" s="11"/>
      <c r="CU100" s="11"/>
      <c r="CV100" s="11"/>
      <c r="CW100" s="11"/>
      <c r="DD100" s="20"/>
      <c r="DE100" s="20"/>
    </row>
    <row r="101" spans="1:109" ht="16.5" x14ac:dyDescent="0.3">
      <c r="A101" s="12">
        <v>264</v>
      </c>
      <c r="B101" s="12">
        <v>1</v>
      </c>
      <c r="C101" s="13" t="s">
        <v>124</v>
      </c>
      <c r="D101" s="14">
        <v>6</v>
      </c>
      <c r="E101" s="9">
        <v>103</v>
      </c>
      <c r="F101" s="9">
        <f t="shared" si="54"/>
        <v>14386.025749039005</v>
      </c>
      <c r="G101" s="9">
        <f t="shared" si="55"/>
        <v>14547.143098062032</v>
      </c>
      <c r="H101" s="9">
        <f t="shared" si="56"/>
        <v>161.11734902302669</v>
      </c>
      <c r="I101" s="10">
        <f t="shared" si="51"/>
        <v>1.1199573240982794E-2</v>
      </c>
      <c r="J101" s="9">
        <f t="shared" si="57"/>
        <v>85.754708737864348</v>
      </c>
      <c r="K101" s="9">
        <f t="shared" si="58"/>
        <v>8.6504854368931774</v>
      </c>
      <c r="L101" s="9">
        <f t="shared" si="59"/>
        <v>0</v>
      </c>
      <c r="M101" s="9">
        <f t="shared" si="60"/>
        <v>45.077669902912476</v>
      </c>
      <c r="N101" s="9">
        <f t="shared" si="61"/>
        <v>15.781936462917429</v>
      </c>
      <c r="O101" s="9">
        <f t="shared" si="62"/>
        <v>0</v>
      </c>
      <c r="P101" s="9">
        <f t="shared" si="63"/>
        <v>5.8525484824386353</v>
      </c>
      <c r="Q101" s="15">
        <f t="shared" si="65"/>
        <v>1481760.6521510172</v>
      </c>
      <c r="R101" s="15">
        <f t="shared" si="66"/>
        <v>1498355.7391003892</v>
      </c>
      <c r="S101" s="9">
        <f t="shared" si="67"/>
        <v>16595.086949371966</v>
      </c>
      <c r="T101" s="9"/>
      <c r="U101" s="9">
        <f t="shared" si="70"/>
        <v>5616.019417475728</v>
      </c>
      <c r="V101" s="9">
        <f t="shared" si="70"/>
        <v>533.19417475728153</v>
      </c>
      <c r="W101" s="9">
        <f t="shared" si="70"/>
        <v>3968.8932038834951</v>
      </c>
      <c r="X101" s="9">
        <f t="shared" si="70"/>
        <v>3367.7572815533981</v>
      </c>
      <c r="Y101" s="9">
        <f t="shared" si="70"/>
        <v>570.70943129000761</v>
      </c>
      <c r="Z101" s="9">
        <f t="shared" si="70"/>
        <v>0</v>
      </c>
      <c r="AA101" s="9">
        <f t="shared" si="70"/>
        <v>329.45224007909371</v>
      </c>
      <c r="AB101" s="9">
        <f t="shared" si="71"/>
        <v>5701.7741262135924</v>
      </c>
      <c r="AC101" s="9">
        <f t="shared" si="71"/>
        <v>541.84466019417471</v>
      </c>
      <c r="AD101" s="9">
        <f t="shared" si="71"/>
        <v>3968.8932038834951</v>
      </c>
      <c r="AE101" s="9">
        <f t="shared" si="71"/>
        <v>3412.8349514563106</v>
      </c>
      <c r="AF101" s="9">
        <f t="shared" si="71"/>
        <v>586.49136775292504</v>
      </c>
      <c r="AG101" s="9">
        <f t="shared" si="71"/>
        <v>0</v>
      </c>
      <c r="AH101" s="9">
        <f t="shared" si="71"/>
        <v>335.30478856153235</v>
      </c>
      <c r="AI101" s="9">
        <f t="shared" si="64"/>
        <v>14547.143098062032</v>
      </c>
      <c r="AJ101" s="3" t="s">
        <v>608</v>
      </c>
      <c r="AK101" s="11">
        <v>588849</v>
      </c>
      <c r="AL101" s="11">
        <v>0</v>
      </c>
      <c r="AM101" s="11">
        <v>1353</v>
      </c>
      <c r="AN101" s="9">
        <v>3381.9</v>
      </c>
      <c r="AO101" s="11">
        <v>408796</v>
      </c>
      <c r="AP101" s="11">
        <v>0</v>
      </c>
      <c r="AQ101" s="9">
        <v>0</v>
      </c>
      <c r="AR101" s="9">
        <v>5185</v>
      </c>
      <c r="AS101" s="11">
        <v>54919</v>
      </c>
      <c r="AT101" s="11">
        <v>0</v>
      </c>
      <c r="AU101" s="11">
        <v>0</v>
      </c>
      <c r="AV101" s="11">
        <v>0</v>
      </c>
      <c r="AW101" s="9">
        <v>0</v>
      </c>
      <c r="AX101" s="9">
        <v>58783.071422870788</v>
      </c>
      <c r="AY101" s="9">
        <v>4641.515151515151</v>
      </c>
      <c r="AZ101" s="9">
        <v>-10399</v>
      </c>
      <c r="BA101" s="11">
        <v>24933</v>
      </c>
      <c r="BB101" s="11">
        <v>45244</v>
      </c>
      <c r="BC101" s="11">
        <v>0</v>
      </c>
      <c r="BD101" s="11">
        <v>4454</v>
      </c>
      <c r="BE101" s="11">
        <v>213463</v>
      </c>
      <c r="BF101" s="11">
        <v>52247</v>
      </c>
      <c r="BG101" s="11">
        <v>0</v>
      </c>
      <c r="BH101" s="11">
        <v>0</v>
      </c>
      <c r="BI101" s="9">
        <v>0</v>
      </c>
      <c r="BJ101" s="9">
        <v>0</v>
      </c>
      <c r="BK101" s="9">
        <v>1762.7455766315013</v>
      </c>
      <c r="BL101" s="9">
        <v>6035.4000000000005</v>
      </c>
      <c r="BM101" s="9">
        <v>15381.9</v>
      </c>
      <c r="BN101" s="9">
        <v>2730.12</v>
      </c>
      <c r="BO101" s="11">
        <f t="shared" si="68"/>
        <v>597681.73499999999</v>
      </c>
      <c r="BP101" s="11">
        <v>0</v>
      </c>
      <c r="BQ101" s="11">
        <v>1353</v>
      </c>
      <c r="BR101" s="11">
        <f t="shared" si="69"/>
        <v>3381.9</v>
      </c>
      <c r="BS101" s="11">
        <v>408796</v>
      </c>
      <c r="BT101" s="11">
        <v>0</v>
      </c>
      <c r="BU101" s="9">
        <v>0</v>
      </c>
      <c r="BV101" s="9">
        <v>5185</v>
      </c>
      <c r="BW101" s="11">
        <v>55810</v>
      </c>
      <c r="BX101" s="11">
        <v>0</v>
      </c>
      <c r="BY101" s="11">
        <v>0</v>
      </c>
      <c r="BZ101" s="11">
        <v>0</v>
      </c>
      <c r="CA101" s="9">
        <v>0</v>
      </c>
      <c r="CB101" s="9">
        <v>60408.610878551284</v>
      </c>
      <c r="CC101" s="9">
        <v>4641.515151515151</v>
      </c>
      <c r="CD101" s="9">
        <v>-10399</v>
      </c>
      <c r="CE101" s="11">
        <v>24933</v>
      </c>
      <c r="CF101" s="11">
        <v>45919</v>
      </c>
      <c r="CG101" s="11">
        <v>0</v>
      </c>
      <c r="CH101" s="11">
        <v>4454</v>
      </c>
      <c r="CI101" s="11">
        <v>216650</v>
      </c>
      <c r="CJ101" s="11">
        <v>53028</v>
      </c>
      <c r="CK101" s="11">
        <v>0</v>
      </c>
      <c r="CL101" s="11">
        <v>0</v>
      </c>
      <c r="CM101" s="11">
        <v>0</v>
      </c>
      <c r="CN101" s="9">
        <v>0</v>
      </c>
      <c r="CO101" s="9">
        <v>2365.5580703226778</v>
      </c>
      <c r="CP101" s="9">
        <v>6035.4000000000005</v>
      </c>
      <c r="CQ101" s="9">
        <v>15381.9</v>
      </c>
      <c r="CR101" s="9">
        <v>2730.12</v>
      </c>
      <c r="CS101" s="11"/>
      <c r="CT101" s="11"/>
      <c r="CU101" s="11"/>
      <c r="CV101" s="11"/>
      <c r="CW101" s="11"/>
      <c r="DD101" s="20"/>
      <c r="DE101" s="20"/>
    </row>
    <row r="102" spans="1:109" ht="16.5" x14ac:dyDescent="0.3">
      <c r="A102" s="12">
        <v>270</v>
      </c>
      <c r="B102" s="12">
        <v>1</v>
      </c>
      <c r="C102" s="13" t="s">
        <v>125</v>
      </c>
      <c r="D102" s="14">
        <v>2</v>
      </c>
      <c r="E102" s="9">
        <v>6896</v>
      </c>
      <c r="F102" s="9">
        <f t="shared" si="54"/>
        <v>11633.458097268518</v>
      </c>
      <c r="G102" s="9">
        <f t="shared" si="55"/>
        <v>11763.260304846957</v>
      </c>
      <c r="H102" s="9">
        <f t="shared" si="56"/>
        <v>129.80220757843927</v>
      </c>
      <c r="I102" s="10">
        <f t="shared" si="51"/>
        <v>1.1157663223879771E-2</v>
      </c>
      <c r="J102" s="9">
        <f t="shared" si="57"/>
        <v>91.254061774941874</v>
      </c>
      <c r="K102" s="9">
        <f t="shared" si="58"/>
        <v>6.9985498839907336</v>
      </c>
      <c r="L102" s="9">
        <f t="shared" si="59"/>
        <v>0</v>
      </c>
      <c r="M102" s="9">
        <f t="shared" si="60"/>
        <v>0.13761600928080497</v>
      </c>
      <c r="N102" s="9">
        <f t="shared" si="61"/>
        <v>19.169139061053556</v>
      </c>
      <c r="O102" s="9">
        <f t="shared" si="62"/>
        <v>4.525778712296983</v>
      </c>
      <c r="P102" s="9">
        <f t="shared" si="63"/>
        <v>7.7170621368716183</v>
      </c>
      <c r="Q102" s="15">
        <f t="shared" si="65"/>
        <v>80224327.038763732</v>
      </c>
      <c r="R102" s="15">
        <f t="shared" si="66"/>
        <v>81119443.062224627</v>
      </c>
      <c r="S102" s="9">
        <f t="shared" si="67"/>
        <v>895116.02346089482</v>
      </c>
      <c r="T102" s="9"/>
      <c r="U102" s="9">
        <f t="shared" ref="U102:AA111" si="72">IF($E102=0,0,SUMIF($AK$4:$BN$4,U$4,$AK102:$BN102)/$E102)</f>
        <v>6011.3355133410678</v>
      </c>
      <c r="V102" s="9">
        <f t="shared" si="72"/>
        <v>431.49202436194895</v>
      </c>
      <c r="W102" s="9">
        <f t="shared" si="72"/>
        <v>2083.2469547563805</v>
      </c>
      <c r="X102" s="9">
        <f t="shared" si="72"/>
        <v>710.77334686774941</v>
      </c>
      <c r="Y102" s="9">
        <f t="shared" si="72"/>
        <v>1057.0793331944085</v>
      </c>
      <c r="Z102" s="9">
        <f t="shared" si="72"/>
        <v>175.14133555684452</v>
      </c>
      <c r="AA102" s="9">
        <f t="shared" si="72"/>
        <v>1164.3895891901218</v>
      </c>
      <c r="AB102" s="9">
        <f t="shared" ref="AB102:AH111" si="73">IF($E102=0,0,SUMIF($BO$4:$CR$4,AB$4,$BO102:$CR102)/$E102)</f>
        <v>6102.5895751160097</v>
      </c>
      <c r="AC102" s="9">
        <f t="shared" si="73"/>
        <v>438.49057424593968</v>
      </c>
      <c r="AD102" s="9">
        <f t="shared" si="73"/>
        <v>2083.2469547563805</v>
      </c>
      <c r="AE102" s="9">
        <f t="shared" si="73"/>
        <v>710.91096287703022</v>
      </c>
      <c r="AF102" s="9">
        <f t="shared" si="73"/>
        <v>1076.248472255462</v>
      </c>
      <c r="AG102" s="9">
        <f t="shared" si="73"/>
        <v>179.66711426914151</v>
      </c>
      <c r="AH102" s="9">
        <f t="shared" si="73"/>
        <v>1172.1066513269934</v>
      </c>
      <c r="AI102" s="9">
        <f t="shared" si="64"/>
        <v>11763.260304846957</v>
      </c>
      <c r="AJ102" s="3" t="s">
        <v>608</v>
      </c>
      <c r="AK102" s="11">
        <v>41952534</v>
      </c>
      <c r="AL102" s="11">
        <v>0</v>
      </c>
      <c r="AM102" s="11">
        <v>96369</v>
      </c>
      <c r="AN102" s="9">
        <v>240921.9</v>
      </c>
      <c r="AO102" s="11">
        <v>14366071</v>
      </c>
      <c r="AP102" s="11">
        <v>0</v>
      </c>
      <c r="AQ102" s="9">
        <v>1828840</v>
      </c>
      <c r="AR102" s="9">
        <v>369414</v>
      </c>
      <c r="AS102" s="11">
        <v>2975569</v>
      </c>
      <c r="AT102" s="11">
        <v>0</v>
      </c>
      <c r="AU102" s="11">
        <v>391269</v>
      </c>
      <c r="AV102" s="11">
        <v>0</v>
      </c>
      <c r="AW102" s="9">
        <v>1207774.6499999999</v>
      </c>
      <c r="AX102" s="9">
        <v>7289619.0817086417</v>
      </c>
      <c r="AY102" s="9">
        <v>409117.67036570603</v>
      </c>
      <c r="AZ102" s="9">
        <v>-498364.3</v>
      </c>
      <c r="BA102" s="11">
        <v>1707494</v>
      </c>
      <c r="BB102" s="11">
        <v>1940</v>
      </c>
      <c r="BC102" s="11">
        <v>0</v>
      </c>
      <c r="BD102" s="11">
        <v>2240</v>
      </c>
      <c r="BE102" s="11">
        <v>0</v>
      </c>
      <c r="BF102" s="11">
        <v>0</v>
      </c>
      <c r="BG102" s="11">
        <v>68454</v>
      </c>
      <c r="BH102" s="11">
        <v>-6791</v>
      </c>
      <c r="BI102" s="9">
        <v>442264</v>
      </c>
      <c r="BJ102" s="9">
        <v>0</v>
      </c>
      <c r="BK102" s="9">
        <v>155616.85668937454</v>
      </c>
      <c r="BL102" s="9">
        <v>6169732</v>
      </c>
      <c r="BM102" s="9">
        <v>1020451.09</v>
      </c>
      <c r="BN102" s="9">
        <v>33791.089999999997</v>
      </c>
      <c r="BO102" s="11">
        <f t="shared" si="68"/>
        <v>42581822.009999998</v>
      </c>
      <c r="BP102" s="11">
        <v>0</v>
      </c>
      <c r="BQ102" s="11">
        <v>96369</v>
      </c>
      <c r="BR102" s="11">
        <f t="shared" si="69"/>
        <v>240921.9</v>
      </c>
      <c r="BS102" s="11">
        <v>14366071</v>
      </c>
      <c r="BT102" s="11">
        <v>0</v>
      </c>
      <c r="BU102" s="9">
        <v>1828840</v>
      </c>
      <c r="BV102" s="9">
        <v>369414</v>
      </c>
      <c r="BW102" s="11">
        <v>3023831</v>
      </c>
      <c r="BX102" s="11">
        <v>0</v>
      </c>
      <c r="BY102" s="11">
        <v>391269</v>
      </c>
      <c r="BZ102" s="11">
        <v>0</v>
      </c>
      <c r="CA102" s="9">
        <v>1238984.42</v>
      </c>
      <c r="CB102" s="9">
        <v>7421809.4646736663</v>
      </c>
      <c r="CC102" s="9">
        <v>409117.67036570603</v>
      </c>
      <c r="CD102" s="9">
        <v>-498364.3</v>
      </c>
      <c r="CE102" s="11">
        <v>1707494</v>
      </c>
      <c r="CF102" s="11">
        <v>1969</v>
      </c>
      <c r="CG102" s="11">
        <v>0</v>
      </c>
      <c r="CH102" s="11">
        <v>2240</v>
      </c>
      <c r="CI102" s="11">
        <v>0</v>
      </c>
      <c r="CJ102" s="11">
        <v>0</v>
      </c>
      <c r="CK102" s="11">
        <v>69476</v>
      </c>
      <c r="CL102" s="11">
        <v>-6893</v>
      </c>
      <c r="CM102" s="11">
        <v>442264</v>
      </c>
      <c r="CN102" s="9">
        <v>0</v>
      </c>
      <c r="CO102" s="9">
        <v>208833.71718524097</v>
      </c>
      <c r="CP102" s="9">
        <v>6169732</v>
      </c>
      <c r="CQ102" s="9">
        <v>1020451.09</v>
      </c>
      <c r="CR102" s="9">
        <v>33791.089999999997</v>
      </c>
      <c r="CS102" s="11"/>
      <c r="CT102" s="11"/>
      <c r="CU102" s="11"/>
      <c r="CV102" s="11"/>
      <c r="CW102" s="11"/>
      <c r="DD102" s="20"/>
      <c r="DE102" s="20"/>
    </row>
    <row r="103" spans="1:109" ht="16.5" x14ac:dyDescent="0.3">
      <c r="A103" s="12">
        <v>271</v>
      </c>
      <c r="B103" s="12">
        <v>1</v>
      </c>
      <c r="C103" s="13" t="s">
        <v>126</v>
      </c>
      <c r="D103" s="14">
        <v>3</v>
      </c>
      <c r="E103" s="9">
        <v>9993</v>
      </c>
      <c r="F103" s="9">
        <f t="shared" si="54"/>
        <v>11738.527570158105</v>
      </c>
      <c r="G103" s="9">
        <f t="shared" si="55"/>
        <v>11911.061079961952</v>
      </c>
      <c r="H103" s="9">
        <f t="shared" si="56"/>
        <v>172.53350980384675</v>
      </c>
      <c r="I103" s="10">
        <f t="shared" si="51"/>
        <v>1.4698053803823278E-2</v>
      </c>
      <c r="J103" s="9">
        <f t="shared" si="57"/>
        <v>91.106967877512943</v>
      </c>
      <c r="K103" s="9">
        <f t="shared" si="58"/>
        <v>10.047233063144176</v>
      </c>
      <c r="L103" s="9">
        <f t="shared" si="59"/>
        <v>0</v>
      </c>
      <c r="M103" s="9">
        <f t="shared" si="60"/>
        <v>4.2029420593507893E-3</v>
      </c>
      <c r="N103" s="9">
        <f t="shared" si="61"/>
        <v>20.060448255075471</v>
      </c>
      <c r="O103" s="9">
        <f t="shared" si="62"/>
        <v>44.164759331532082</v>
      </c>
      <c r="P103" s="9">
        <f t="shared" si="63"/>
        <v>7.1498983345213674</v>
      </c>
      <c r="Q103" s="15">
        <f t="shared" si="65"/>
        <v>117303106.00858998</v>
      </c>
      <c r="R103" s="15">
        <f t="shared" si="66"/>
        <v>119027233.37205979</v>
      </c>
      <c r="S103" s="9">
        <f t="shared" si="67"/>
        <v>1724127.3634698093</v>
      </c>
      <c r="T103" s="9"/>
      <c r="U103" s="9">
        <f t="shared" si="72"/>
        <v>6016.9530851596119</v>
      </c>
      <c r="V103" s="9">
        <f t="shared" si="72"/>
        <v>619.45291704192937</v>
      </c>
      <c r="W103" s="9">
        <f t="shared" si="72"/>
        <v>1998.6512558791153</v>
      </c>
      <c r="X103" s="9">
        <f t="shared" si="72"/>
        <v>741.66979385569903</v>
      </c>
      <c r="Y103" s="9">
        <f t="shared" si="72"/>
        <v>1160.1079790579211</v>
      </c>
      <c r="Z103" s="9">
        <f t="shared" si="72"/>
        <v>150.53287301110777</v>
      </c>
      <c r="AA103" s="9">
        <f t="shared" si="72"/>
        <v>1051.1596661527219</v>
      </c>
      <c r="AB103" s="9">
        <f t="shared" si="73"/>
        <v>6108.0600530371248</v>
      </c>
      <c r="AC103" s="9">
        <f t="shared" si="73"/>
        <v>629.50015010507354</v>
      </c>
      <c r="AD103" s="9">
        <f t="shared" si="73"/>
        <v>1998.6512558791153</v>
      </c>
      <c r="AE103" s="9">
        <f t="shared" si="73"/>
        <v>741.67399679775838</v>
      </c>
      <c r="AF103" s="9">
        <f t="shared" si="73"/>
        <v>1180.1684273129965</v>
      </c>
      <c r="AG103" s="9">
        <f t="shared" si="73"/>
        <v>194.69763234263985</v>
      </c>
      <c r="AH103" s="9">
        <f t="shared" si="73"/>
        <v>1058.3095644872433</v>
      </c>
      <c r="AI103" s="9">
        <f t="shared" si="64"/>
        <v>11911.061079961952</v>
      </c>
      <c r="AJ103" s="3" t="s">
        <v>608</v>
      </c>
      <c r="AK103" s="11">
        <v>60695462</v>
      </c>
      <c r="AL103" s="11">
        <v>0</v>
      </c>
      <c r="AM103" s="11">
        <v>139423</v>
      </c>
      <c r="AN103" s="9">
        <v>348557.4</v>
      </c>
      <c r="AO103" s="11">
        <v>19972522</v>
      </c>
      <c r="AP103" s="11">
        <v>0</v>
      </c>
      <c r="AQ103" s="9">
        <v>2714140</v>
      </c>
      <c r="AR103" s="9">
        <v>731366.25</v>
      </c>
      <c r="AS103" s="11">
        <v>6190193</v>
      </c>
      <c r="AT103" s="11">
        <v>0</v>
      </c>
      <c r="AU103" s="11">
        <v>509147</v>
      </c>
      <c r="AV103" s="11">
        <v>0</v>
      </c>
      <c r="AW103" s="9">
        <v>1504275</v>
      </c>
      <c r="AX103" s="9">
        <v>11592959.034725806</v>
      </c>
      <c r="AY103" s="9">
        <v>622532.83887603204</v>
      </c>
      <c r="AZ103" s="9">
        <v>-568049.81999999995</v>
      </c>
      <c r="BA103" s="11">
        <v>2495787</v>
      </c>
      <c r="BB103" s="11">
        <v>2807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9">
        <v>818836</v>
      </c>
      <c r="BJ103" s="9">
        <v>0</v>
      </c>
      <c r="BK103" s="9">
        <v>208931.12498811688</v>
      </c>
      <c r="BL103" s="9">
        <v>8253209</v>
      </c>
      <c r="BM103" s="9">
        <v>1033693.42</v>
      </c>
      <c r="BN103" s="9">
        <v>37314.76</v>
      </c>
      <c r="BO103" s="11">
        <f t="shared" si="68"/>
        <v>61605893.929999992</v>
      </c>
      <c r="BP103" s="11">
        <v>0</v>
      </c>
      <c r="BQ103" s="11">
        <v>139423</v>
      </c>
      <c r="BR103" s="11">
        <f t="shared" si="69"/>
        <v>348557.4</v>
      </c>
      <c r="BS103" s="11">
        <v>19972522</v>
      </c>
      <c r="BT103" s="11">
        <v>0</v>
      </c>
      <c r="BU103" s="9">
        <v>2714140</v>
      </c>
      <c r="BV103" s="9">
        <v>731366.25</v>
      </c>
      <c r="BW103" s="11">
        <v>6290595</v>
      </c>
      <c r="BX103" s="11">
        <v>0</v>
      </c>
      <c r="BY103" s="11">
        <v>509147</v>
      </c>
      <c r="BZ103" s="11">
        <v>0</v>
      </c>
      <c r="CA103" s="9">
        <v>1945613.44</v>
      </c>
      <c r="CB103" s="9">
        <v>11793423.094138775</v>
      </c>
      <c r="CC103" s="9">
        <v>622532.83887603204</v>
      </c>
      <c r="CD103" s="9">
        <v>-568049.81999999995</v>
      </c>
      <c r="CE103" s="11">
        <v>2495787</v>
      </c>
      <c r="CF103" s="11">
        <v>2849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0</v>
      </c>
      <c r="CM103" s="11">
        <v>818836</v>
      </c>
      <c r="CN103" s="9">
        <v>0</v>
      </c>
      <c r="CO103" s="9">
        <v>280380.05904499034</v>
      </c>
      <c r="CP103" s="9">
        <v>8253209</v>
      </c>
      <c r="CQ103" s="9">
        <v>1033693.42</v>
      </c>
      <c r="CR103" s="9">
        <v>37314.76</v>
      </c>
      <c r="CS103" s="11"/>
      <c r="CT103" s="11"/>
      <c r="CU103" s="11"/>
      <c r="CV103" s="11"/>
      <c r="CW103" s="11"/>
      <c r="DD103" s="20"/>
      <c r="DE103" s="20"/>
    </row>
    <row r="104" spans="1:109" ht="16.5" x14ac:dyDescent="0.3">
      <c r="A104" s="12">
        <v>272</v>
      </c>
      <c r="B104" s="12">
        <v>1</v>
      </c>
      <c r="C104" s="13" t="s">
        <v>127</v>
      </c>
      <c r="D104" s="14">
        <v>3</v>
      </c>
      <c r="E104" s="9">
        <v>9035</v>
      </c>
      <c r="F104" s="9">
        <f t="shared" si="54"/>
        <v>9855.209997191816</v>
      </c>
      <c r="G104" s="9">
        <f t="shared" si="55"/>
        <v>9997.8358356390563</v>
      </c>
      <c r="H104" s="9">
        <f t="shared" si="56"/>
        <v>142.62583844724031</v>
      </c>
      <c r="I104" s="10">
        <f t="shared" si="51"/>
        <v>1.4472125757632836E-2</v>
      </c>
      <c r="J104" s="9">
        <f t="shared" si="57"/>
        <v>91.524132816823112</v>
      </c>
      <c r="K104" s="9">
        <f t="shared" si="58"/>
        <v>2.1530713890425943</v>
      </c>
      <c r="L104" s="9">
        <f t="shared" si="59"/>
        <v>0</v>
      </c>
      <c r="M104" s="9">
        <f t="shared" si="60"/>
        <v>-7.083563918058644E-3</v>
      </c>
      <c r="N104" s="9">
        <f t="shared" si="61"/>
        <v>16.808941960294533</v>
      </c>
      <c r="O104" s="9">
        <f t="shared" si="62"/>
        <v>24.521407858328715</v>
      </c>
      <c r="P104" s="9">
        <f t="shared" si="63"/>
        <v>7.6253679866673565</v>
      </c>
      <c r="Q104" s="15">
        <f t="shared" si="65"/>
        <v>89041822.32462807</v>
      </c>
      <c r="R104" s="15">
        <f t="shared" si="66"/>
        <v>90330446.774998859</v>
      </c>
      <c r="S104" s="9">
        <f t="shared" si="67"/>
        <v>1288624.4503707886</v>
      </c>
      <c r="T104" s="9"/>
      <c r="U104" s="9">
        <f t="shared" si="72"/>
        <v>6060.242480354178</v>
      </c>
      <c r="V104" s="9">
        <f t="shared" si="72"/>
        <v>132.74654122855563</v>
      </c>
      <c r="W104" s="9">
        <f t="shared" si="72"/>
        <v>1443.5528500276703</v>
      </c>
      <c r="X104" s="9">
        <f t="shared" si="72"/>
        <v>732.99214167127832</v>
      </c>
      <c r="Y104" s="9">
        <f t="shared" si="72"/>
        <v>962.68156491259231</v>
      </c>
      <c r="Z104" s="9">
        <f t="shared" si="72"/>
        <v>111.7484803541782</v>
      </c>
      <c r="AA104" s="9">
        <f t="shared" si="72"/>
        <v>411.24593864336424</v>
      </c>
      <c r="AB104" s="9">
        <f t="shared" si="73"/>
        <v>6151.7666131710012</v>
      </c>
      <c r="AC104" s="9">
        <f t="shared" si="73"/>
        <v>134.89961261759822</v>
      </c>
      <c r="AD104" s="9">
        <f t="shared" si="73"/>
        <v>1443.5528500276703</v>
      </c>
      <c r="AE104" s="9">
        <f t="shared" si="73"/>
        <v>732.98505810736026</v>
      </c>
      <c r="AF104" s="9">
        <f t="shared" si="73"/>
        <v>979.49050687288684</v>
      </c>
      <c r="AG104" s="9">
        <f t="shared" si="73"/>
        <v>136.26988821250691</v>
      </c>
      <c r="AH104" s="9">
        <f t="shared" si="73"/>
        <v>418.8713066300316</v>
      </c>
      <c r="AI104" s="9">
        <f t="shared" si="64"/>
        <v>9997.8358356390563</v>
      </c>
      <c r="AJ104" s="3" t="s">
        <v>608</v>
      </c>
      <c r="AK104" s="11">
        <v>55128036</v>
      </c>
      <c r="AL104" s="11">
        <v>0</v>
      </c>
      <c r="AM104" s="11">
        <v>126634</v>
      </c>
      <c r="AN104" s="9">
        <v>316584.90000000002</v>
      </c>
      <c r="AO104" s="11">
        <v>13042500</v>
      </c>
      <c r="AP104" s="11">
        <v>0</v>
      </c>
      <c r="AQ104" s="9">
        <v>2409420</v>
      </c>
      <c r="AR104" s="9">
        <v>1019031</v>
      </c>
      <c r="AS104" s="11">
        <v>1199365</v>
      </c>
      <c r="AT104" s="11">
        <v>0</v>
      </c>
      <c r="AU104" s="11">
        <v>579266</v>
      </c>
      <c r="AV104" s="11">
        <v>0</v>
      </c>
      <c r="AW104" s="9">
        <v>1009647.52</v>
      </c>
      <c r="AX104" s="9">
        <v>8697827.9389852714</v>
      </c>
      <c r="AY104" s="9">
        <v>586418.77592041949</v>
      </c>
      <c r="AZ104" s="9">
        <v>-373745.19</v>
      </c>
      <c r="BA104" s="11">
        <v>2099910</v>
      </c>
      <c r="BB104" s="11">
        <v>2550</v>
      </c>
      <c r="BC104" s="11">
        <v>0</v>
      </c>
      <c r="BD104" s="11">
        <v>55508</v>
      </c>
      <c r="BE104" s="11">
        <v>0</v>
      </c>
      <c r="BF104" s="11">
        <v>0</v>
      </c>
      <c r="BG104" s="11">
        <v>0</v>
      </c>
      <c r="BH104" s="11">
        <v>-6791</v>
      </c>
      <c r="BI104" s="9">
        <v>337056</v>
      </c>
      <c r="BJ104" s="9">
        <v>0</v>
      </c>
      <c r="BK104" s="9">
        <v>201463.48972237614</v>
      </c>
      <c r="BL104" s="9">
        <v>1031514</v>
      </c>
      <c r="BM104" s="9">
        <v>1551482.81</v>
      </c>
      <c r="BN104" s="9">
        <v>28143.08</v>
      </c>
      <c r="BO104" s="11">
        <f t="shared" si="68"/>
        <v>55954956.539999992</v>
      </c>
      <c r="BP104" s="11">
        <v>0</v>
      </c>
      <c r="BQ104" s="11">
        <v>126634</v>
      </c>
      <c r="BR104" s="11">
        <f t="shared" si="69"/>
        <v>316584.90000000002</v>
      </c>
      <c r="BS104" s="11">
        <v>13042500</v>
      </c>
      <c r="BT104" s="11">
        <v>0</v>
      </c>
      <c r="BU104" s="9">
        <v>2409420</v>
      </c>
      <c r="BV104" s="9">
        <v>1019031</v>
      </c>
      <c r="BW104" s="11">
        <v>1218818</v>
      </c>
      <c r="BX104" s="11">
        <v>0</v>
      </c>
      <c r="BY104" s="11">
        <v>579266</v>
      </c>
      <c r="BZ104" s="11">
        <v>0</v>
      </c>
      <c r="CA104" s="9">
        <v>1231198.44</v>
      </c>
      <c r="CB104" s="9">
        <v>8849696.7295965329</v>
      </c>
      <c r="CC104" s="9">
        <v>586418.77592041949</v>
      </c>
      <c r="CD104" s="9">
        <v>-373745.19</v>
      </c>
      <c r="CE104" s="11">
        <v>2099910</v>
      </c>
      <c r="CF104" s="11">
        <v>2588</v>
      </c>
      <c r="CG104" s="11">
        <v>0</v>
      </c>
      <c r="CH104" s="11">
        <v>55508</v>
      </c>
      <c r="CI104" s="11">
        <v>0</v>
      </c>
      <c r="CJ104" s="11">
        <v>0</v>
      </c>
      <c r="CK104" s="11">
        <v>0</v>
      </c>
      <c r="CL104" s="11">
        <v>-6893</v>
      </c>
      <c r="CM104" s="11">
        <v>337056</v>
      </c>
      <c r="CN104" s="9">
        <v>0</v>
      </c>
      <c r="CO104" s="9">
        <v>270358.68948191579</v>
      </c>
      <c r="CP104" s="9">
        <v>1031514</v>
      </c>
      <c r="CQ104" s="9">
        <v>1551482.81</v>
      </c>
      <c r="CR104" s="9">
        <v>28143.08</v>
      </c>
      <c r="CS104" s="11"/>
      <c r="CT104" s="11"/>
      <c r="CU104" s="11"/>
      <c r="CV104" s="11"/>
      <c r="CW104" s="11"/>
      <c r="DD104" s="20"/>
      <c r="DE104" s="20"/>
    </row>
    <row r="105" spans="1:109" ht="16.5" x14ac:dyDescent="0.3">
      <c r="A105" s="12">
        <v>273</v>
      </c>
      <c r="B105" s="12">
        <v>1</v>
      </c>
      <c r="C105" s="13" t="s">
        <v>128</v>
      </c>
      <c r="D105" s="14">
        <v>2</v>
      </c>
      <c r="E105" s="9">
        <v>8435</v>
      </c>
      <c r="F105" s="9">
        <f t="shared" si="54"/>
        <v>10473.91467419641</v>
      </c>
      <c r="G105" s="9">
        <f t="shared" si="55"/>
        <v>10586.356505906708</v>
      </c>
      <c r="H105" s="9">
        <f t="shared" si="56"/>
        <v>112.44183171029727</v>
      </c>
      <c r="I105" s="10">
        <f t="shared" si="51"/>
        <v>1.0735416051011904E-2</v>
      </c>
      <c r="J105" s="9">
        <f t="shared" si="57"/>
        <v>91.07438589211506</v>
      </c>
      <c r="K105" s="9">
        <f t="shared" si="58"/>
        <v>0.38684054534676804</v>
      </c>
      <c r="L105" s="9">
        <f t="shared" si="59"/>
        <v>6.9493775933610777</v>
      </c>
      <c r="M105" s="9">
        <f t="shared" si="60"/>
        <v>-0.47866034380547262</v>
      </c>
      <c r="N105" s="9">
        <f t="shared" si="61"/>
        <v>14.27294945380936</v>
      </c>
      <c r="O105" s="9">
        <f t="shared" si="62"/>
        <v>-1.5807599288678063</v>
      </c>
      <c r="P105" s="9">
        <f t="shared" si="63"/>
        <v>1.8176984983376769</v>
      </c>
      <c r="Q105" s="15">
        <f t="shared" si="65"/>
        <v>88347470.276846722</v>
      </c>
      <c r="R105" s="15">
        <f t="shared" si="66"/>
        <v>89295917.127323076</v>
      </c>
      <c r="S105" s="9">
        <f t="shared" si="67"/>
        <v>948446.85047635436</v>
      </c>
      <c r="T105" s="9"/>
      <c r="U105" s="9">
        <f t="shared" si="72"/>
        <v>6037.8196633076468</v>
      </c>
      <c r="V105" s="9">
        <f t="shared" si="72"/>
        <v>23.854060462359218</v>
      </c>
      <c r="W105" s="9">
        <f t="shared" si="72"/>
        <v>1864.0439834024896</v>
      </c>
      <c r="X105" s="9">
        <f t="shared" si="72"/>
        <v>642.83755186721987</v>
      </c>
      <c r="Y105" s="9">
        <f t="shared" si="72"/>
        <v>1022.6266000072947</v>
      </c>
      <c r="Z105" s="9">
        <f t="shared" si="72"/>
        <v>116.30669828097214</v>
      </c>
      <c r="AA105" s="9">
        <f t="shared" si="72"/>
        <v>766.42611686842736</v>
      </c>
      <c r="AB105" s="9">
        <f t="shared" si="73"/>
        <v>6128.8940491997619</v>
      </c>
      <c r="AC105" s="9">
        <f t="shared" si="73"/>
        <v>24.240901007705986</v>
      </c>
      <c r="AD105" s="9">
        <f t="shared" si="73"/>
        <v>1870.9933609958507</v>
      </c>
      <c r="AE105" s="9">
        <f t="shared" si="73"/>
        <v>642.3588915234144</v>
      </c>
      <c r="AF105" s="9">
        <f t="shared" si="73"/>
        <v>1036.899549461104</v>
      </c>
      <c r="AG105" s="9">
        <f t="shared" si="73"/>
        <v>114.72593835210434</v>
      </c>
      <c r="AH105" s="9">
        <f t="shared" si="73"/>
        <v>768.24381536676503</v>
      </c>
      <c r="AI105" s="9">
        <f t="shared" si="64"/>
        <v>10586.356505906708</v>
      </c>
      <c r="AJ105" s="3" t="s">
        <v>608</v>
      </c>
      <c r="AK105" s="11">
        <v>51214163</v>
      </c>
      <c r="AL105" s="11">
        <v>0</v>
      </c>
      <c r="AM105" s="11">
        <v>117644</v>
      </c>
      <c r="AN105" s="9">
        <v>294108.90000000002</v>
      </c>
      <c r="AO105" s="11">
        <v>15723211</v>
      </c>
      <c r="AP105" s="11">
        <v>0</v>
      </c>
      <c r="AQ105" s="9">
        <v>2193100</v>
      </c>
      <c r="AR105" s="9">
        <v>695705.75</v>
      </c>
      <c r="AS105" s="11">
        <v>201209</v>
      </c>
      <c r="AT105" s="11">
        <v>0</v>
      </c>
      <c r="AU105" s="11">
        <v>173228</v>
      </c>
      <c r="AV105" s="11">
        <v>0</v>
      </c>
      <c r="AW105" s="9">
        <v>981047</v>
      </c>
      <c r="AX105" s="9">
        <v>8625855.37106153</v>
      </c>
      <c r="AY105" s="9">
        <v>590461.61000484391</v>
      </c>
      <c r="AZ105" s="9">
        <v>-285154.14</v>
      </c>
      <c r="BA105" s="11">
        <v>2089840</v>
      </c>
      <c r="BB105" s="11">
        <v>2369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9">
        <v>150448</v>
      </c>
      <c r="BJ105" s="9">
        <v>0</v>
      </c>
      <c r="BK105" s="9">
        <v>44834.70578034137</v>
      </c>
      <c r="BL105" s="9">
        <v>4488373</v>
      </c>
      <c r="BM105" s="9">
        <v>1003824.85</v>
      </c>
      <c r="BN105" s="9">
        <v>43201.23</v>
      </c>
      <c r="BO105" s="11">
        <f t="shared" si="68"/>
        <v>51982375.444999993</v>
      </c>
      <c r="BP105" s="11">
        <v>0</v>
      </c>
      <c r="BQ105" s="11">
        <v>117644</v>
      </c>
      <c r="BR105" s="11">
        <f t="shared" si="69"/>
        <v>294108.90000000002</v>
      </c>
      <c r="BS105" s="11">
        <v>15781829</v>
      </c>
      <c r="BT105" s="11">
        <v>0</v>
      </c>
      <c r="BU105" s="9">
        <v>2193100</v>
      </c>
      <c r="BV105" s="9">
        <v>691633.25</v>
      </c>
      <c r="BW105" s="11">
        <v>204472</v>
      </c>
      <c r="BX105" s="11">
        <v>0</v>
      </c>
      <c r="BY105" s="11">
        <v>173228</v>
      </c>
      <c r="BZ105" s="11">
        <v>0</v>
      </c>
      <c r="CA105" s="9">
        <v>967713.29</v>
      </c>
      <c r="CB105" s="9">
        <v>8746247.6997044124</v>
      </c>
      <c r="CC105" s="9">
        <v>590461.61000484391</v>
      </c>
      <c r="CD105" s="9">
        <v>-285154.14</v>
      </c>
      <c r="CE105" s="11">
        <v>2089840</v>
      </c>
      <c r="CF105" s="11">
        <v>2404</v>
      </c>
      <c r="CG105" s="11">
        <v>0</v>
      </c>
      <c r="CH105" s="11">
        <v>0</v>
      </c>
      <c r="CI105" s="11">
        <v>0</v>
      </c>
      <c r="CJ105" s="11">
        <v>0</v>
      </c>
      <c r="CK105" s="11">
        <v>0</v>
      </c>
      <c r="CL105" s="11">
        <v>0</v>
      </c>
      <c r="CM105" s="11">
        <v>150448</v>
      </c>
      <c r="CN105" s="9">
        <v>0</v>
      </c>
      <c r="CO105" s="9">
        <v>60166.992613818817</v>
      </c>
      <c r="CP105" s="9">
        <v>4488373</v>
      </c>
      <c r="CQ105" s="9">
        <v>1003824.85</v>
      </c>
      <c r="CR105" s="9">
        <v>43201.23</v>
      </c>
      <c r="CS105" s="11"/>
      <c r="CT105" s="11"/>
      <c r="CU105" s="11"/>
      <c r="CV105" s="11"/>
      <c r="CW105" s="11"/>
      <c r="DD105" s="20"/>
      <c r="DE105" s="20"/>
    </row>
    <row r="106" spans="1:109" ht="16.5" x14ac:dyDescent="0.3">
      <c r="A106" s="12">
        <v>276</v>
      </c>
      <c r="B106" s="12">
        <v>1</v>
      </c>
      <c r="C106" s="13" t="s">
        <v>129</v>
      </c>
      <c r="D106" s="14">
        <v>3</v>
      </c>
      <c r="E106" s="9">
        <v>9651</v>
      </c>
      <c r="F106" s="9">
        <f t="shared" si="54"/>
        <v>10028.401888050812</v>
      </c>
      <c r="G106" s="9">
        <f t="shared" si="55"/>
        <v>10183.025067892553</v>
      </c>
      <c r="H106" s="9">
        <f t="shared" si="56"/>
        <v>154.62317984174115</v>
      </c>
      <c r="I106" s="10">
        <f t="shared" si="51"/>
        <v>1.5418526457937433E-2</v>
      </c>
      <c r="J106" s="9">
        <f t="shared" si="57"/>
        <v>89.842082685731839</v>
      </c>
      <c r="K106" s="9">
        <f t="shared" si="58"/>
        <v>0.27572272303388345</v>
      </c>
      <c r="L106" s="9">
        <f t="shared" si="59"/>
        <v>6.1807066625221978</v>
      </c>
      <c r="M106" s="9">
        <f t="shared" si="60"/>
        <v>-0.42586260491145822</v>
      </c>
      <c r="N106" s="9">
        <f t="shared" si="61"/>
        <v>10.96663280390726</v>
      </c>
      <c r="O106" s="9">
        <f t="shared" si="62"/>
        <v>43.272134493834827</v>
      </c>
      <c r="P106" s="9">
        <f t="shared" si="63"/>
        <v>4.5117630776222768</v>
      </c>
      <c r="Q106" s="15">
        <f t="shared" si="65"/>
        <v>96784106.62157838</v>
      </c>
      <c r="R106" s="15">
        <f t="shared" si="66"/>
        <v>98276374.930231005</v>
      </c>
      <c r="S106" s="9">
        <f t="shared" si="67"/>
        <v>1492268.3086526245</v>
      </c>
      <c r="T106" s="9"/>
      <c r="U106" s="9">
        <f t="shared" si="72"/>
        <v>5953.5050678686139</v>
      </c>
      <c r="V106" s="9">
        <f t="shared" si="72"/>
        <v>16.996684281421615</v>
      </c>
      <c r="W106" s="9">
        <f t="shared" si="72"/>
        <v>1678.0505647083203</v>
      </c>
      <c r="X106" s="9">
        <f t="shared" si="72"/>
        <v>619.93283079473633</v>
      </c>
      <c r="Y106" s="9">
        <f t="shared" si="72"/>
        <v>1033.9163903387569</v>
      </c>
      <c r="Z106" s="9">
        <f t="shared" si="72"/>
        <v>15.007429281939697</v>
      </c>
      <c r="AA106" s="9">
        <f t="shared" si="72"/>
        <v>710.99292077702353</v>
      </c>
      <c r="AB106" s="9">
        <f t="shared" si="73"/>
        <v>6043.3471505543457</v>
      </c>
      <c r="AC106" s="9">
        <f t="shared" si="73"/>
        <v>17.272407004455498</v>
      </c>
      <c r="AD106" s="9">
        <f t="shared" si="73"/>
        <v>1684.2312713708425</v>
      </c>
      <c r="AE106" s="9">
        <f t="shared" si="73"/>
        <v>619.50696818982487</v>
      </c>
      <c r="AF106" s="9">
        <f t="shared" si="73"/>
        <v>1044.8830231426641</v>
      </c>
      <c r="AG106" s="9">
        <f t="shared" si="73"/>
        <v>58.279563775774527</v>
      </c>
      <c r="AH106" s="9">
        <f t="shared" si="73"/>
        <v>715.5046838546458</v>
      </c>
      <c r="AI106" s="9">
        <f t="shared" si="64"/>
        <v>10183.025067892553</v>
      </c>
      <c r="AJ106" s="3" t="s">
        <v>608</v>
      </c>
      <c r="AK106" s="11">
        <v>57804396</v>
      </c>
      <c r="AL106" s="11">
        <v>0</v>
      </c>
      <c r="AM106" s="11">
        <v>132782</v>
      </c>
      <c r="AN106" s="9">
        <v>331955.09999999998</v>
      </c>
      <c r="AO106" s="11">
        <v>16055558</v>
      </c>
      <c r="AP106" s="11">
        <v>139308</v>
      </c>
      <c r="AQ106" s="9">
        <v>2487420</v>
      </c>
      <c r="AR106" s="9">
        <v>902895.75</v>
      </c>
      <c r="AS106" s="11">
        <v>164035</v>
      </c>
      <c r="AT106" s="11">
        <v>0</v>
      </c>
      <c r="AU106" s="11">
        <v>29078</v>
      </c>
      <c r="AV106" s="11">
        <v>0</v>
      </c>
      <c r="AW106" s="9">
        <v>144836.70000000001</v>
      </c>
      <c r="AX106" s="9">
        <v>9978327.0831593424</v>
      </c>
      <c r="AY106" s="9">
        <v>659984.97071795585</v>
      </c>
      <c r="AZ106" s="9">
        <v>-347118.59</v>
      </c>
      <c r="BA106" s="11">
        <v>2329106</v>
      </c>
      <c r="BB106" s="11">
        <v>2673</v>
      </c>
      <c r="BC106" s="11">
        <v>0</v>
      </c>
      <c r="BD106" s="11">
        <v>16266</v>
      </c>
      <c r="BE106" s="11">
        <v>0</v>
      </c>
      <c r="BF106" s="11">
        <v>0</v>
      </c>
      <c r="BG106" s="11">
        <v>0</v>
      </c>
      <c r="BH106" s="11">
        <v>0</v>
      </c>
      <c r="BI106" s="9">
        <v>82751</v>
      </c>
      <c r="BJ106" s="9">
        <v>0</v>
      </c>
      <c r="BK106" s="9">
        <v>127328.60770109959</v>
      </c>
      <c r="BL106" s="9">
        <v>3937302</v>
      </c>
      <c r="BM106" s="9">
        <v>1779960.19</v>
      </c>
      <c r="BN106" s="9">
        <v>25261.81</v>
      </c>
      <c r="BO106" s="11">
        <f t="shared" si="68"/>
        <v>58671461.939999998</v>
      </c>
      <c r="BP106" s="11">
        <v>0</v>
      </c>
      <c r="BQ106" s="11">
        <v>132782</v>
      </c>
      <c r="BR106" s="11">
        <f t="shared" si="69"/>
        <v>331955.09999999998</v>
      </c>
      <c r="BS106" s="11">
        <v>16115208</v>
      </c>
      <c r="BT106" s="11">
        <v>139308</v>
      </c>
      <c r="BU106" s="9">
        <v>2487420</v>
      </c>
      <c r="BV106" s="9">
        <v>898745.75</v>
      </c>
      <c r="BW106" s="11">
        <v>166696</v>
      </c>
      <c r="BX106" s="11">
        <v>0</v>
      </c>
      <c r="BY106" s="11">
        <v>29078</v>
      </c>
      <c r="BZ106" s="11">
        <v>0</v>
      </c>
      <c r="CA106" s="9">
        <v>562456.06999999995</v>
      </c>
      <c r="CB106" s="9">
        <v>10084166.056349851</v>
      </c>
      <c r="CC106" s="9">
        <v>659984.97071795585</v>
      </c>
      <c r="CD106" s="9">
        <v>-347118.59</v>
      </c>
      <c r="CE106" s="11">
        <v>2329106</v>
      </c>
      <c r="CF106" s="11">
        <v>2713</v>
      </c>
      <c r="CG106" s="11">
        <v>0</v>
      </c>
      <c r="CH106" s="11">
        <v>16266</v>
      </c>
      <c r="CI106" s="11">
        <v>0</v>
      </c>
      <c r="CJ106" s="11">
        <v>0</v>
      </c>
      <c r="CK106" s="11">
        <v>0</v>
      </c>
      <c r="CL106" s="11">
        <v>0</v>
      </c>
      <c r="CM106" s="11">
        <v>82751</v>
      </c>
      <c r="CN106" s="9">
        <v>0</v>
      </c>
      <c r="CO106" s="9">
        <v>170871.63316323122</v>
      </c>
      <c r="CP106" s="9">
        <v>3937302</v>
      </c>
      <c r="CQ106" s="9">
        <v>1779960.19</v>
      </c>
      <c r="CR106" s="9">
        <v>25261.81</v>
      </c>
      <c r="CS106" s="11"/>
      <c r="CT106" s="11"/>
      <c r="CU106" s="11"/>
      <c r="CV106" s="11"/>
      <c r="CW106" s="11"/>
      <c r="DD106" s="20"/>
      <c r="DE106" s="20"/>
    </row>
    <row r="107" spans="1:109" ht="16.5" x14ac:dyDescent="0.3">
      <c r="A107" s="12">
        <v>277</v>
      </c>
      <c r="B107" s="12">
        <v>1</v>
      </c>
      <c r="C107" s="13" t="s">
        <v>130</v>
      </c>
      <c r="D107" s="14">
        <v>3</v>
      </c>
      <c r="E107" s="9">
        <v>2184</v>
      </c>
      <c r="F107" s="9">
        <f t="shared" si="54"/>
        <v>10054.003130812942</v>
      </c>
      <c r="G107" s="9">
        <f t="shared" si="55"/>
        <v>10175.618604907075</v>
      </c>
      <c r="H107" s="9">
        <f t="shared" si="56"/>
        <v>121.61547409413288</v>
      </c>
      <c r="I107" s="10">
        <f t="shared" si="51"/>
        <v>1.2096224012643543E-2</v>
      </c>
      <c r="J107" s="9">
        <f t="shared" si="57"/>
        <v>90.511902472527254</v>
      </c>
      <c r="K107" s="9">
        <f t="shared" si="58"/>
        <v>3.5361721611721748</v>
      </c>
      <c r="L107" s="9">
        <f t="shared" si="59"/>
        <v>0</v>
      </c>
      <c r="M107" s="9">
        <f t="shared" si="60"/>
        <v>0.39697802197804322</v>
      </c>
      <c r="N107" s="9">
        <f t="shared" si="61"/>
        <v>19.840892839300523</v>
      </c>
      <c r="O107" s="9">
        <f t="shared" si="62"/>
        <v>0</v>
      </c>
      <c r="P107" s="9">
        <f t="shared" si="63"/>
        <v>7.3295285991563333</v>
      </c>
      <c r="Q107" s="15">
        <f t="shared" si="65"/>
        <v>21957942.837695464</v>
      </c>
      <c r="R107" s="15">
        <f t="shared" si="66"/>
        <v>22223551.033117056</v>
      </c>
      <c r="S107" s="9">
        <f t="shared" si="67"/>
        <v>265608.1954215914</v>
      </c>
      <c r="T107" s="9"/>
      <c r="U107" s="9">
        <f t="shared" si="72"/>
        <v>5980.5298580586086</v>
      </c>
      <c r="V107" s="9">
        <f t="shared" si="72"/>
        <v>218.01236263736263</v>
      </c>
      <c r="W107" s="9">
        <f t="shared" si="72"/>
        <v>1987.1002747252746</v>
      </c>
      <c r="X107" s="9">
        <f t="shared" si="72"/>
        <v>418.54727564102564</v>
      </c>
      <c r="Y107" s="9">
        <f t="shared" si="72"/>
        <v>1032.4025029641016</v>
      </c>
      <c r="Z107" s="9">
        <f t="shared" si="72"/>
        <v>0</v>
      </c>
      <c r="AA107" s="9">
        <f t="shared" si="72"/>
        <v>417.41085678656947</v>
      </c>
      <c r="AB107" s="9">
        <f t="shared" si="73"/>
        <v>6071.0417605311359</v>
      </c>
      <c r="AC107" s="9">
        <f t="shared" si="73"/>
        <v>221.5485347985348</v>
      </c>
      <c r="AD107" s="9">
        <f t="shared" si="73"/>
        <v>1987.1002747252746</v>
      </c>
      <c r="AE107" s="9">
        <f t="shared" si="73"/>
        <v>418.94425366300368</v>
      </c>
      <c r="AF107" s="9">
        <f t="shared" si="73"/>
        <v>1052.2433958034021</v>
      </c>
      <c r="AG107" s="9">
        <f t="shared" si="73"/>
        <v>0</v>
      </c>
      <c r="AH107" s="9">
        <f t="shared" si="73"/>
        <v>424.7403853857258</v>
      </c>
      <c r="AI107" s="9">
        <f t="shared" si="64"/>
        <v>10175.618604907075</v>
      </c>
      <c r="AJ107" s="3" t="s">
        <v>608</v>
      </c>
      <c r="AK107" s="11">
        <v>13178533</v>
      </c>
      <c r="AL107" s="11">
        <v>0</v>
      </c>
      <c r="AM107" s="11">
        <v>30272</v>
      </c>
      <c r="AN107" s="9">
        <v>75681.3</v>
      </c>
      <c r="AO107" s="11">
        <v>4339827</v>
      </c>
      <c r="AP107" s="11">
        <v>0</v>
      </c>
      <c r="AQ107" s="9">
        <v>0</v>
      </c>
      <c r="AR107" s="9">
        <v>158570.25</v>
      </c>
      <c r="AS107" s="11">
        <v>476139</v>
      </c>
      <c r="AT107" s="11">
        <v>0</v>
      </c>
      <c r="AU107" s="11">
        <v>97219</v>
      </c>
      <c r="AV107" s="11">
        <v>0</v>
      </c>
      <c r="AW107" s="9">
        <v>0</v>
      </c>
      <c r="AX107" s="9">
        <v>2254767.0664735977</v>
      </c>
      <c r="AY107" s="9">
        <v>162343.07871818997</v>
      </c>
      <c r="AZ107" s="9">
        <v>-117055.79</v>
      </c>
      <c r="BA107" s="11">
        <v>545456</v>
      </c>
      <c r="BB107" s="11">
        <v>58075</v>
      </c>
      <c r="BC107" s="11">
        <v>0</v>
      </c>
      <c r="BD107" s="11">
        <v>10343</v>
      </c>
      <c r="BE107" s="11">
        <v>0</v>
      </c>
      <c r="BF107" s="11">
        <v>0</v>
      </c>
      <c r="BG107" s="11">
        <v>0</v>
      </c>
      <c r="BH107" s="11">
        <v>0</v>
      </c>
      <c r="BI107" s="9">
        <v>14172</v>
      </c>
      <c r="BJ107" s="9">
        <v>0</v>
      </c>
      <c r="BK107" s="9">
        <v>46809.722503677745</v>
      </c>
      <c r="BL107" s="9">
        <v>151361.4</v>
      </c>
      <c r="BM107" s="9">
        <v>469738.98</v>
      </c>
      <c r="BN107" s="9">
        <v>5690.83</v>
      </c>
      <c r="BO107" s="11">
        <f t="shared" si="68"/>
        <v>13376210.994999999</v>
      </c>
      <c r="BP107" s="11">
        <v>0</v>
      </c>
      <c r="BQ107" s="11">
        <v>30272</v>
      </c>
      <c r="BR107" s="11">
        <f t="shared" si="69"/>
        <v>75681.3</v>
      </c>
      <c r="BS107" s="11">
        <v>4339827</v>
      </c>
      <c r="BT107" s="11">
        <v>0</v>
      </c>
      <c r="BU107" s="9">
        <v>0</v>
      </c>
      <c r="BV107" s="9">
        <v>158570.25</v>
      </c>
      <c r="BW107" s="11">
        <v>483862</v>
      </c>
      <c r="BX107" s="11">
        <v>0</v>
      </c>
      <c r="BY107" s="11">
        <v>97219</v>
      </c>
      <c r="BZ107" s="11">
        <v>0</v>
      </c>
      <c r="CA107" s="9">
        <v>0</v>
      </c>
      <c r="CB107" s="9">
        <v>2298099.5764346304</v>
      </c>
      <c r="CC107" s="9">
        <v>162343.07871818997</v>
      </c>
      <c r="CD107" s="9">
        <v>-117055.79</v>
      </c>
      <c r="CE107" s="11">
        <v>545456</v>
      </c>
      <c r="CF107" s="11">
        <v>58942</v>
      </c>
      <c r="CG107" s="11">
        <v>0</v>
      </c>
      <c r="CH107" s="11">
        <v>10343</v>
      </c>
      <c r="CI107" s="11">
        <v>0</v>
      </c>
      <c r="CJ107" s="11">
        <v>0</v>
      </c>
      <c r="CK107" s="11">
        <v>0</v>
      </c>
      <c r="CL107" s="11">
        <v>0</v>
      </c>
      <c r="CM107" s="11">
        <v>14172</v>
      </c>
      <c r="CN107" s="9">
        <v>0</v>
      </c>
      <c r="CO107" s="9">
        <v>62817.412964235213</v>
      </c>
      <c r="CP107" s="9">
        <v>151361.4</v>
      </c>
      <c r="CQ107" s="9">
        <v>469738.98</v>
      </c>
      <c r="CR107" s="9">
        <v>5690.83</v>
      </c>
      <c r="CS107" s="11"/>
      <c r="CT107" s="11"/>
      <c r="CU107" s="11"/>
      <c r="CV107" s="11"/>
      <c r="CW107" s="11"/>
      <c r="DD107" s="20"/>
      <c r="DE107" s="20"/>
    </row>
    <row r="108" spans="1:109" ht="16.5" x14ac:dyDescent="0.3">
      <c r="A108" s="12">
        <v>278</v>
      </c>
      <c r="B108" s="12">
        <v>1</v>
      </c>
      <c r="C108" s="13" t="s">
        <v>131</v>
      </c>
      <c r="D108" s="14">
        <v>3</v>
      </c>
      <c r="E108" s="9">
        <v>2660</v>
      </c>
      <c r="F108" s="9">
        <f t="shared" si="54"/>
        <v>9527.6297611773371</v>
      </c>
      <c r="G108" s="9">
        <f t="shared" si="55"/>
        <v>9632.7895742586879</v>
      </c>
      <c r="H108" s="9">
        <f t="shared" si="56"/>
        <v>105.15981308135088</v>
      </c>
      <c r="I108" s="10">
        <f t="shared" si="51"/>
        <v>1.1037353016156265E-2</v>
      </c>
      <c r="J108" s="9">
        <f t="shared" si="57"/>
        <v>91.88269736841994</v>
      </c>
      <c r="K108" s="9">
        <f t="shared" si="58"/>
        <v>0.36127819548872253</v>
      </c>
      <c r="L108" s="9">
        <f t="shared" si="59"/>
        <v>0</v>
      </c>
      <c r="M108" s="9">
        <f t="shared" si="60"/>
        <v>0.87255639097747917</v>
      </c>
      <c r="N108" s="9">
        <f t="shared" si="61"/>
        <v>6.1429556062238362</v>
      </c>
      <c r="O108" s="9">
        <f t="shared" si="62"/>
        <v>0</v>
      </c>
      <c r="P108" s="9">
        <f t="shared" si="63"/>
        <v>5.9003255202422338</v>
      </c>
      <c r="Q108" s="15">
        <f t="shared" si="65"/>
        <v>25343495.164731707</v>
      </c>
      <c r="R108" s="15">
        <f t="shared" si="66"/>
        <v>25623220.267528106</v>
      </c>
      <c r="S108" s="9">
        <f t="shared" si="67"/>
        <v>279725.1027963981</v>
      </c>
      <c r="T108" s="9"/>
      <c r="U108" s="9">
        <f t="shared" si="72"/>
        <v>6075.1418533834585</v>
      </c>
      <c r="V108" s="9">
        <f t="shared" si="72"/>
        <v>22.27330827067669</v>
      </c>
      <c r="W108" s="9">
        <f t="shared" si="72"/>
        <v>1526.4398496240601</v>
      </c>
      <c r="X108" s="9">
        <f t="shared" si="72"/>
        <v>708.80037593984957</v>
      </c>
      <c r="Y108" s="9">
        <f t="shared" si="72"/>
        <v>856.89960192023057</v>
      </c>
      <c r="Z108" s="9">
        <f t="shared" si="72"/>
        <v>0</v>
      </c>
      <c r="AA108" s="9">
        <f t="shared" si="72"/>
        <v>338.07477203906075</v>
      </c>
      <c r="AB108" s="9">
        <f t="shared" si="73"/>
        <v>6167.0245507518785</v>
      </c>
      <c r="AC108" s="9">
        <f t="shared" si="73"/>
        <v>22.634586466165413</v>
      </c>
      <c r="AD108" s="9">
        <f t="shared" si="73"/>
        <v>1526.4398496240601</v>
      </c>
      <c r="AE108" s="9">
        <f t="shared" si="73"/>
        <v>709.67293233082705</v>
      </c>
      <c r="AF108" s="9">
        <f t="shared" si="73"/>
        <v>863.0425575264544</v>
      </c>
      <c r="AG108" s="9">
        <f t="shared" si="73"/>
        <v>0</v>
      </c>
      <c r="AH108" s="9">
        <f t="shared" si="73"/>
        <v>343.97509755930298</v>
      </c>
      <c r="AI108" s="9">
        <f t="shared" si="64"/>
        <v>9632.7895742586879</v>
      </c>
      <c r="AJ108" s="3" t="s">
        <v>608</v>
      </c>
      <c r="AK108" s="11">
        <v>16293865</v>
      </c>
      <c r="AL108" s="11">
        <v>0</v>
      </c>
      <c r="AM108" s="11">
        <v>37428</v>
      </c>
      <c r="AN108" s="9">
        <v>93571.5</v>
      </c>
      <c r="AO108" s="11">
        <v>4032260</v>
      </c>
      <c r="AP108" s="11">
        <v>28070</v>
      </c>
      <c r="AQ108" s="9">
        <v>725140</v>
      </c>
      <c r="AR108" s="9">
        <v>288846</v>
      </c>
      <c r="AS108" s="11">
        <v>59247</v>
      </c>
      <c r="AT108" s="11">
        <v>0</v>
      </c>
      <c r="AU108" s="11">
        <v>0</v>
      </c>
      <c r="AV108" s="11">
        <v>0</v>
      </c>
      <c r="AW108" s="9">
        <v>0</v>
      </c>
      <c r="AX108" s="9">
        <v>2279352.9411078133</v>
      </c>
      <c r="AY108" s="9">
        <v>178921.65341303265</v>
      </c>
      <c r="AZ108" s="9">
        <v>-133987.67000000001</v>
      </c>
      <c r="BA108" s="11">
        <v>657275</v>
      </c>
      <c r="BB108" s="11">
        <v>155406</v>
      </c>
      <c r="BC108" s="11">
        <v>0</v>
      </c>
      <c r="BD108" s="11">
        <v>2558</v>
      </c>
      <c r="BE108" s="11">
        <v>0</v>
      </c>
      <c r="BF108" s="11">
        <v>0</v>
      </c>
      <c r="BG108" s="11">
        <v>0</v>
      </c>
      <c r="BH108" s="11">
        <v>0</v>
      </c>
      <c r="BI108" s="9">
        <v>18756</v>
      </c>
      <c r="BJ108" s="9">
        <v>0</v>
      </c>
      <c r="BK108" s="9">
        <v>45894.960210868987</v>
      </c>
      <c r="BL108" s="9">
        <v>187142.39999999999</v>
      </c>
      <c r="BM108" s="9">
        <v>392082.77</v>
      </c>
      <c r="BN108" s="9">
        <v>1665.61</v>
      </c>
      <c r="BO108" s="11">
        <f t="shared" si="68"/>
        <v>16538272.974999998</v>
      </c>
      <c r="BP108" s="11">
        <v>0</v>
      </c>
      <c r="BQ108" s="11">
        <v>37428</v>
      </c>
      <c r="BR108" s="11">
        <f t="shared" si="69"/>
        <v>93571.5</v>
      </c>
      <c r="BS108" s="11">
        <v>4032260</v>
      </c>
      <c r="BT108" s="11">
        <v>28070</v>
      </c>
      <c r="BU108" s="9">
        <v>725140</v>
      </c>
      <c r="BV108" s="9">
        <v>288846</v>
      </c>
      <c r="BW108" s="11">
        <v>60208</v>
      </c>
      <c r="BX108" s="11">
        <v>0</v>
      </c>
      <c r="BY108" s="11">
        <v>0</v>
      </c>
      <c r="BZ108" s="11">
        <v>0</v>
      </c>
      <c r="CA108" s="9">
        <v>0</v>
      </c>
      <c r="CB108" s="9">
        <v>2295693.2030203687</v>
      </c>
      <c r="CC108" s="9">
        <v>178921.65341303265</v>
      </c>
      <c r="CD108" s="9">
        <v>-133987.67000000001</v>
      </c>
      <c r="CE108" s="11">
        <v>657275</v>
      </c>
      <c r="CF108" s="11">
        <v>157727</v>
      </c>
      <c r="CG108" s="11">
        <v>0</v>
      </c>
      <c r="CH108" s="11">
        <v>2558</v>
      </c>
      <c r="CI108" s="11">
        <v>0</v>
      </c>
      <c r="CJ108" s="11">
        <v>0</v>
      </c>
      <c r="CK108" s="11">
        <v>0</v>
      </c>
      <c r="CL108" s="11">
        <v>0</v>
      </c>
      <c r="CM108" s="11">
        <v>18756</v>
      </c>
      <c r="CN108" s="9">
        <v>0</v>
      </c>
      <c r="CO108" s="9">
        <v>61589.826094713317</v>
      </c>
      <c r="CP108" s="9">
        <v>187142.39999999999</v>
      </c>
      <c r="CQ108" s="9">
        <v>392082.77</v>
      </c>
      <c r="CR108" s="9">
        <v>1665.61</v>
      </c>
      <c r="CS108" s="11"/>
      <c r="CT108" s="11"/>
      <c r="CU108" s="11"/>
      <c r="CV108" s="11"/>
      <c r="CW108" s="11"/>
      <c r="DD108" s="20"/>
      <c r="DE108" s="20"/>
    </row>
    <row r="109" spans="1:109" ht="16.5" x14ac:dyDescent="0.3">
      <c r="A109" s="12">
        <v>279</v>
      </c>
      <c r="B109" s="12">
        <v>1</v>
      </c>
      <c r="C109" s="13" t="s">
        <v>132</v>
      </c>
      <c r="D109" s="14">
        <v>3</v>
      </c>
      <c r="E109" s="9">
        <v>20209</v>
      </c>
      <c r="F109" s="9">
        <f t="shared" si="54"/>
        <v>10884.205077093189</v>
      </c>
      <c r="G109" s="9">
        <f t="shared" si="55"/>
        <v>11100.755384795199</v>
      </c>
      <c r="H109" s="9">
        <f t="shared" si="56"/>
        <v>216.55030770200938</v>
      </c>
      <c r="I109" s="10">
        <f t="shared" si="51"/>
        <v>1.9895831268170371E-2</v>
      </c>
      <c r="J109" s="9">
        <f t="shared" si="57"/>
        <v>90.103375971101741</v>
      </c>
      <c r="K109" s="9">
        <f t="shared" si="58"/>
        <v>33.358454154089827</v>
      </c>
      <c r="L109" s="9">
        <f t="shared" si="59"/>
        <v>0</v>
      </c>
      <c r="M109" s="9">
        <f t="shared" si="60"/>
        <v>-9.4017516937583423E-4</v>
      </c>
      <c r="N109" s="9">
        <f t="shared" si="61"/>
        <v>23.157335471211354</v>
      </c>
      <c r="O109" s="9">
        <f t="shared" si="62"/>
        <v>62.980410213271313</v>
      </c>
      <c r="P109" s="9">
        <f t="shared" si="63"/>
        <v>6.951672067506081</v>
      </c>
      <c r="Q109" s="15">
        <f t="shared" si="65"/>
        <v>219958900.40297621</v>
      </c>
      <c r="R109" s="15">
        <f t="shared" si="66"/>
        <v>224335165.5713262</v>
      </c>
      <c r="S109" s="9">
        <f t="shared" si="67"/>
        <v>4376265.1683499813</v>
      </c>
      <c r="T109" s="9"/>
      <c r="U109" s="9">
        <f t="shared" si="72"/>
        <v>5962.989217180464</v>
      </c>
      <c r="V109" s="9">
        <f t="shared" si="72"/>
        <v>694.20268197337816</v>
      </c>
      <c r="W109" s="9">
        <f t="shared" si="72"/>
        <v>1663.4823098619427</v>
      </c>
      <c r="X109" s="9">
        <f t="shared" si="72"/>
        <v>762.76400366173482</v>
      </c>
      <c r="Y109" s="9">
        <f t="shared" si="72"/>
        <v>1191.0272362829894</v>
      </c>
      <c r="Z109" s="9">
        <f t="shared" si="72"/>
        <v>150.28933593943293</v>
      </c>
      <c r="AA109" s="9">
        <f t="shared" si="72"/>
        <v>459.45029219324709</v>
      </c>
      <c r="AB109" s="9">
        <f t="shared" si="73"/>
        <v>6053.0925931515658</v>
      </c>
      <c r="AC109" s="9">
        <f t="shared" si="73"/>
        <v>727.56113612746799</v>
      </c>
      <c r="AD109" s="9">
        <f t="shared" si="73"/>
        <v>1663.4823098619427</v>
      </c>
      <c r="AE109" s="9">
        <f t="shared" si="73"/>
        <v>762.76306348656544</v>
      </c>
      <c r="AF109" s="9">
        <f t="shared" si="73"/>
        <v>1214.1845717542008</v>
      </c>
      <c r="AG109" s="9">
        <f t="shared" si="73"/>
        <v>213.26974615270424</v>
      </c>
      <c r="AH109" s="9">
        <f t="shared" si="73"/>
        <v>466.40196426075318</v>
      </c>
      <c r="AI109" s="9">
        <f t="shared" si="64"/>
        <v>11100.755384795199</v>
      </c>
      <c r="AJ109" s="3" t="s">
        <v>608</v>
      </c>
      <c r="AK109" s="11">
        <v>121393275</v>
      </c>
      <c r="AL109" s="11">
        <v>0</v>
      </c>
      <c r="AM109" s="11">
        <v>278851</v>
      </c>
      <c r="AN109" s="9">
        <v>697127.7</v>
      </c>
      <c r="AO109" s="11">
        <v>33645624</v>
      </c>
      <c r="AP109" s="11">
        <v>-28310</v>
      </c>
      <c r="AQ109" s="9">
        <v>5361980</v>
      </c>
      <c r="AR109" s="9">
        <v>1901158.75</v>
      </c>
      <c r="AS109" s="11">
        <v>13819142</v>
      </c>
      <c r="AT109" s="11">
        <v>210000</v>
      </c>
      <c r="AU109" s="11">
        <v>1242776</v>
      </c>
      <c r="AV109" s="11">
        <v>0</v>
      </c>
      <c r="AW109" s="9">
        <v>3037197.19</v>
      </c>
      <c r="AX109" s="9">
        <v>24069469.418042932</v>
      </c>
      <c r="AY109" s="9">
        <v>1262897.3982231026</v>
      </c>
      <c r="AZ109" s="9">
        <v>-887225.91</v>
      </c>
      <c r="BA109" s="11">
        <v>4766030</v>
      </c>
      <c r="BB109" s="11">
        <v>5615</v>
      </c>
      <c r="BC109" s="11">
        <v>0</v>
      </c>
      <c r="BD109" s="11">
        <v>719669</v>
      </c>
      <c r="BE109" s="11">
        <v>0</v>
      </c>
      <c r="BF109" s="11">
        <v>0</v>
      </c>
      <c r="BG109" s="11">
        <v>0</v>
      </c>
      <c r="BH109" s="11">
        <v>-6791</v>
      </c>
      <c r="BI109" s="9">
        <v>1145409</v>
      </c>
      <c r="BJ109" s="9">
        <v>0</v>
      </c>
      <c r="BK109" s="9">
        <v>410810.45671022823</v>
      </c>
      <c r="BL109" s="9">
        <v>4073162</v>
      </c>
      <c r="BM109" s="9">
        <v>2819537.67</v>
      </c>
      <c r="BN109" s="9">
        <v>21495.73</v>
      </c>
      <c r="BO109" s="11">
        <f t="shared" si="68"/>
        <v>123214174.12499999</v>
      </c>
      <c r="BP109" s="11">
        <v>0</v>
      </c>
      <c r="BQ109" s="11">
        <v>278851</v>
      </c>
      <c r="BR109" s="11">
        <f t="shared" si="69"/>
        <v>697127.7</v>
      </c>
      <c r="BS109" s="11">
        <v>33645624</v>
      </c>
      <c r="BT109" s="11">
        <v>-28310</v>
      </c>
      <c r="BU109" s="9">
        <v>5361980</v>
      </c>
      <c r="BV109" s="9">
        <v>1901158.75</v>
      </c>
      <c r="BW109" s="11">
        <v>14043283</v>
      </c>
      <c r="BX109" s="11">
        <v>660000</v>
      </c>
      <c r="BY109" s="11">
        <v>1242776</v>
      </c>
      <c r="BZ109" s="11">
        <v>0</v>
      </c>
      <c r="CA109" s="9">
        <v>4309968.3</v>
      </c>
      <c r="CB109" s="9">
        <v>24537456.010580644</v>
      </c>
      <c r="CC109" s="9">
        <v>1262897.3982231026</v>
      </c>
      <c r="CD109" s="9">
        <v>-887225.91</v>
      </c>
      <c r="CE109" s="11">
        <v>4766030</v>
      </c>
      <c r="CF109" s="11">
        <v>5698</v>
      </c>
      <c r="CG109" s="11">
        <v>0</v>
      </c>
      <c r="CH109" s="11">
        <v>719669</v>
      </c>
      <c r="CI109" s="11">
        <v>0</v>
      </c>
      <c r="CJ109" s="11">
        <v>0</v>
      </c>
      <c r="CK109" s="11">
        <v>0</v>
      </c>
      <c r="CL109" s="11">
        <v>-6893</v>
      </c>
      <c r="CM109" s="11">
        <v>1145409</v>
      </c>
      <c r="CN109" s="9">
        <v>0</v>
      </c>
      <c r="CO109" s="9">
        <v>551296.79752245813</v>
      </c>
      <c r="CP109" s="9">
        <v>4073162</v>
      </c>
      <c r="CQ109" s="9">
        <v>2819537.67</v>
      </c>
      <c r="CR109" s="9">
        <v>21495.73</v>
      </c>
      <c r="CS109" s="11"/>
      <c r="CT109" s="11"/>
      <c r="CU109" s="11"/>
      <c r="CV109" s="11"/>
      <c r="CW109" s="11"/>
      <c r="DD109" s="20"/>
      <c r="DE109" s="20"/>
    </row>
    <row r="110" spans="1:109" ht="16.5" x14ac:dyDescent="0.3">
      <c r="A110" s="12">
        <v>280</v>
      </c>
      <c r="B110" s="12">
        <v>1</v>
      </c>
      <c r="C110" s="13" t="s">
        <v>133</v>
      </c>
      <c r="D110" s="14">
        <v>2</v>
      </c>
      <c r="E110" s="9">
        <v>4516</v>
      </c>
      <c r="F110" s="9">
        <f t="shared" si="54"/>
        <v>10854.085451310195</v>
      </c>
      <c r="G110" s="9">
        <f t="shared" si="55"/>
        <v>11127.498426094135</v>
      </c>
      <c r="H110" s="9">
        <f t="shared" si="56"/>
        <v>273.41297478393972</v>
      </c>
      <c r="I110" s="10">
        <f t="shared" si="51"/>
        <v>2.5189867539778404E-2</v>
      </c>
      <c r="J110" s="9">
        <f t="shared" si="57"/>
        <v>89.256307573073173</v>
      </c>
      <c r="K110" s="9">
        <f t="shared" si="58"/>
        <v>21.018157661647592</v>
      </c>
      <c r="L110" s="9">
        <f t="shared" si="59"/>
        <v>0</v>
      </c>
      <c r="M110" s="9">
        <f t="shared" si="60"/>
        <v>0.23671390611161769</v>
      </c>
      <c r="N110" s="9">
        <f t="shared" si="61"/>
        <v>22.446270297840329</v>
      </c>
      <c r="O110" s="9">
        <f t="shared" si="62"/>
        <v>134.15618246235607</v>
      </c>
      <c r="P110" s="9">
        <f t="shared" si="63"/>
        <v>6.2993428829137201</v>
      </c>
      <c r="Q110" s="15">
        <f t="shared" si="65"/>
        <v>49017049.898116842</v>
      </c>
      <c r="R110" s="15">
        <f t="shared" si="66"/>
        <v>50251782.89224112</v>
      </c>
      <c r="S110" s="9">
        <f t="shared" si="67"/>
        <v>1234732.9941242784</v>
      </c>
      <c r="T110" s="9"/>
      <c r="U110" s="9">
        <f t="shared" si="72"/>
        <v>5899.690575730735</v>
      </c>
      <c r="V110" s="9">
        <f t="shared" si="72"/>
        <v>1295.852967227635</v>
      </c>
      <c r="W110" s="9">
        <f t="shared" si="72"/>
        <v>1399.8514171833481</v>
      </c>
      <c r="X110" s="9">
        <f t="shared" si="72"/>
        <v>691.22713684676705</v>
      </c>
      <c r="Y110" s="9">
        <f t="shared" si="72"/>
        <v>1009.0081354089195</v>
      </c>
      <c r="Z110" s="9">
        <f t="shared" si="72"/>
        <v>153.72984942426928</v>
      </c>
      <c r="AA110" s="9">
        <f t="shared" si="72"/>
        <v>404.72536948852064</v>
      </c>
      <c r="AB110" s="9">
        <f t="shared" si="73"/>
        <v>5988.9468833038081</v>
      </c>
      <c r="AC110" s="9">
        <f t="shared" si="73"/>
        <v>1316.8711248892826</v>
      </c>
      <c r="AD110" s="9">
        <f t="shared" si="73"/>
        <v>1399.8514171833481</v>
      </c>
      <c r="AE110" s="9">
        <f t="shared" si="73"/>
        <v>691.46385075287867</v>
      </c>
      <c r="AF110" s="9">
        <f t="shared" si="73"/>
        <v>1031.4544057067599</v>
      </c>
      <c r="AG110" s="9">
        <f t="shared" si="73"/>
        <v>287.88603188662535</v>
      </c>
      <c r="AH110" s="9">
        <f t="shared" si="73"/>
        <v>411.02471237143436</v>
      </c>
      <c r="AI110" s="9">
        <f t="shared" si="64"/>
        <v>11127.498426094135</v>
      </c>
      <c r="AJ110" s="3" t="s">
        <v>608</v>
      </c>
      <c r="AK110" s="11">
        <v>26872099</v>
      </c>
      <c r="AL110" s="11">
        <v>0</v>
      </c>
      <c r="AM110" s="11">
        <v>61728</v>
      </c>
      <c r="AN110" s="9">
        <v>149876.4</v>
      </c>
      <c r="AO110" s="11">
        <v>6321729</v>
      </c>
      <c r="AP110" s="11">
        <v>0</v>
      </c>
      <c r="AQ110" s="9">
        <v>0</v>
      </c>
      <c r="AR110" s="9">
        <v>499216.75</v>
      </c>
      <c r="AS110" s="11">
        <v>5852072</v>
      </c>
      <c r="AT110" s="11">
        <v>0</v>
      </c>
      <c r="AU110" s="11">
        <v>498978</v>
      </c>
      <c r="AV110" s="11">
        <v>0</v>
      </c>
      <c r="AW110" s="9">
        <v>694244</v>
      </c>
      <c r="AX110" s="9">
        <v>4556680.7395066805</v>
      </c>
      <c r="AY110" s="9">
        <v>208052.91640555201</v>
      </c>
      <c r="AZ110" s="9">
        <v>-229096.36</v>
      </c>
      <c r="BA110" s="11">
        <v>1134451</v>
      </c>
      <c r="BB110" s="11">
        <v>1243</v>
      </c>
      <c r="BC110" s="11">
        <v>0</v>
      </c>
      <c r="BD110" s="11">
        <v>0</v>
      </c>
      <c r="BE110" s="11">
        <v>0</v>
      </c>
      <c r="BF110" s="11">
        <v>0</v>
      </c>
      <c r="BG110" s="11">
        <v>70965</v>
      </c>
      <c r="BH110" s="11">
        <v>0</v>
      </c>
      <c r="BI110" s="9">
        <v>855000</v>
      </c>
      <c r="BJ110" s="9">
        <v>0</v>
      </c>
      <c r="BK110" s="9">
        <v>83187.212204607189</v>
      </c>
      <c r="BL110" s="9">
        <v>299752.2</v>
      </c>
      <c r="BM110" s="9">
        <v>1064622.0800000001</v>
      </c>
      <c r="BN110" s="9">
        <v>22248.959999999999</v>
      </c>
      <c r="BO110" s="11">
        <f t="shared" si="68"/>
        <v>27275180.484999996</v>
      </c>
      <c r="BP110" s="11">
        <v>0</v>
      </c>
      <c r="BQ110" s="11">
        <v>61728</v>
      </c>
      <c r="BR110" s="11">
        <f t="shared" si="69"/>
        <v>149876.4</v>
      </c>
      <c r="BS110" s="11">
        <v>6321729</v>
      </c>
      <c r="BT110" s="11">
        <v>0</v>
      </c>
      <c r="BU110" s="9">
        <v>0</v>
      </c>
      <c r="BV110" s="9">
        <v>499216.75</v>
      </c>
      <c r="BW110" s="11">
        <v>5946990</v>
      </c>
      <c r="BX110" s="11">
        <v>0</v>
      </c>
      <c r="BY110" s="11">
        <v>498978</v>
      </c>
      <c r="BZ110" s="11">
        <v>0</v>
      </c>
      <c r="CA110" s="9">
        <v>1300093.32</v>
      </c>
      <c r="CB110" s="9">
        <v>4658048.0961717274</v>
      </c>
      <c r="CC110" s="9">
        <v>208052.91640555201</v>
      </c>
      <c r="CD110" s="9">
        <v>-229096.36</v>
      </c>
      <c r="CE110" s="11">
        <v>1134451</v>
      </c>
      <c r="CF110" s="11">
        <v>1261</v>
      </c>
      <c r="CG110" s="11">
        <v>0</v>
      </c>
      <c r="CH110" s="11">
        <v>0</v>
      </c>
      <c r="CI110" s="11">
        <v>0</v>
      </c>
      <c r="CJ110" s="11">
        <v>0</v>
      </c>
      <c r="CK110" s="11">
        <v>72016</v>
      </c>
      <c r="CL110" s="11">
        <v>0</v>
      </c>
      <c r="CM110" s="11">
        <v>855000</v>
      </c>
      <c r="CN110" s="9">
        <v>0</v>
      </c>
      <c r="CO110" s="9">
        <v>111635.04466384547</v>
      </c>
      <c r="CP110" s="9">
        <v>299752.2</v>
      </c>
      <c r="CQ110" s="9">
        <v>1064622.0800000001</v>
      </c>
      <c r="CR110" s="9">
        <v>22248.959999999999</v>
      </c>
      <c r="CS110" s="11"/>
      <c r="CT110" s="11"/>
      <c r="CU110" s="11"/>
      <c r="CV110" s="11"/>
      <c r="CW110" s="11"/>
      <c r="DD110" s="20"/>
      <c r="DE110" s="20"/>
    </row>
    <row r="111" spans="1:109" ht="16.5" x14ac:dyDescent="0.3">
      <c r="A111" s="12">
        <v>281</v>
      </c>
      <c r="B111" s="12">
        <v>1</v>
      </c>
      <c r="C111" s="13" t="s">
        <v>134</v>
      </c>
      <c r="D111" s="14">
        <v>2</v>
      </c>
      <c r="E111" s="9">
        <v>12313</v>
      </c>
      <c r="F111" s="9">
        <f t="shared" si="54"/>
        <v>12044.86563311489</v>
      </c>
      <c r="G111" s="9">
        <f t="shared" si="55"/>
        <v>12258.313221409422</v>
      </c>
      <c r="H111" s="9">
        <f t="shared" si="56"/>
        <v>213.44758829453167</v>
      </c>
      <c r="I111" s="10">
        <f t="shared" si="51"/>
        <v>1.7721043538061667E-2</v>
      </c>
      <c r="J111" s="9">
        <f t="shared" si="57"/>
        <v>90.780438560869698</v>
      </c>
      <c r="K111" s="9">
        <f t="shared" si="58"/>
        <v>41.128969381954107</v>
      </c>
      <c r="L111" s="9">
        <f t="shared" si="59"/>
        <v>0</v>
      </c>
      <c r="M111" s="9">
        <f t="shared" si="60"/>
        <v>4.141963778124591E-3</v>
      </c>
      <c r="N111" s="9">
        <f t="shared" si="61"/>
        <v>21.992321452121814</v>
      </c>
      <c r="O111" s="9">
        <f t="shared" si="62"/>
        <v>52.858605538861354</v>
      </c>
      <c r="P111" s="9">
        <f t="shared" si="63"/>
        <v>6.6831113969490161</v>
      </c>
      <c r="Q111" s="15">
        <f t="shared" si="65"/>
        <v>148308430.54054362</v>
      </c>
      <c r="R111" s="15">
        <f t="shared" si="66"/>
        <v>150936610.69521424</v>
      </c>
      <c r="S111" s="9">
        <f t="shared" si="67"/>
        <v>2628180.1546706259</v>
      </c>
      <c r="T111" s="9"/>
      <c r="U111" s="9">
        <f t="shared" si="72"/>
        <v>5991.4644806302285</v>
      </c>
      <c r="V111" s="9">
        <f t="shared" si="72"/>
        <v>846.29919597173716</v>
      </c>
      <c r="W111" s="9">
        <f t="shared" si="72"/>
        <v>1863.486477706489</v>
      </c>
      <c r="X111" s="9">
        <f t="shared" si="72"/>
        <v>514.75741086656376</v>
      </c>
      <c r="Y111" s="9">
        <f t="shared" si="72"/>
        <v>818.5470304873628</v>
      </c>
      <c r="Z111" s="9">
        <f t="shared" si="72"/>
        <v>166.53252659790465</v>
      </c>
      <c r="AA111" s="9">
        <f t="shared" si="72"/>
        <v>1843.7785108546043</v>
      </c>
      <c r="AB111" s="9">
        <f t="shared" si="73"/>
        <v>6082.2449191910982</v>
      </c>
      <c r="AC111" s="9">
        <f t="shared" si="73"/>
        <v>887.42816535369127</v>
      </c>
      <c r="AD111" s="9">
        <f t="shared" si="73"/>
        <v>1863.486477706489</v>
      </c>
      <c r="AE111" s="9">
        <f t="shared" si="73"/>
        <v>514.76155283034188</v>
      </c>
      <c r="AF111" s="9">
        <f t="shared" si="73"/>
        <v>840.53935193948462</v>
      </c>
      <c r="AG111" s="9">
        <f t="shared" si="73"/>
        <v>219.391132136766</v>
      </c>
      <c r="AH111" s="9">
        <f t="shared" si="73"/>
        <v>1850.4616222515533</v>
      </c>
      <c r="AI111" s="9">
        <f t="shared" si="64"/>
        <v>12258.313221409422</v>
      </c>
      <c r="AJ111" s="3" t="s">
        <v>608</v>
      </c>
      <c r="AK111" s="11">
        <v>74518636</v>
      </c>
      <c r="AL111" s="11">
        <v>0</v>
      </c>
      <c r="AM111" s="11">
        <v>171176</v>
      </c>
      <c r="AN111" s="9">
        <v>427940.4</v>
      </c>
      <c r="AO111" s="11">
        <v>22945109</v>
      </c>
      <c r="AP111" s="11">
        <v>0</v>
      </c>
      <c r="AQ111" s="9">
        <v>0</v>
      </c>
      <c r="AR111" s="9">
        <v>1007605</v>
      </c>
      <c r="AS111" s="11">
        <v>10260482</v>
      </c>
      <c r="AT111" s="11">
        <v>160000</v>
      </c>
      <c r="AU111" s="11">
        <v>868807</v>
      </c>
      <c r="AV111" s="11">
        <v>0</v>
      </c>
      <c r="AW111" s="9">
        <v>2050515</v>
      </c>
      <c r="AX111" s="9">
        <v>10078769.586390898</v>
      </c>
      <c r="AY111" s="9">
        <v>691523.28479535074</v>
      </c>
      <c r="AZ111" s="9">
        <v>-745733.85</v>
      </c>
      <c r="BA111" s="11">
        <v>3088872</v>
      </c>
      <c r="BB111" s="11">
        <v>3447</v>
      </c>
      <c r="BC111" s="11">
        <v>0</v>
      </c>
      <c r="BD111" s="11">
        <v>260428</v>
      </c>
      <c r="BE111" s="11">
        <v>0</v>
      </c>
      <c r="BF111" s="11">
        <v>0</v>
      </c>
      <c r="BG111" s="11">
        <v>0</v>
      </c>
      <c r="BH111" s="11">
        <v>0</v>
      </c>
      <c r="BI111" s="9">
        <v>937873</v>
      </c>
      <c r="BJ111" s="9">
        <v>0</v>
      </c>
      <c r="BK111" s="9">
        <v>240630.10935739131</v>
      </c>
      <c r="BL111" s="9">
        <v>19101924</v>
      </c>
      <c r="BM111" s="9">
        <v>2176771.39</v>
      </c>
      <c r="BN111" s="9">
        <v>63655.62</v>
      </c>
      <c r="BO111" s="11">
        <f t="shared" si="68"/>
        <v>75636415.539999992</v>
      </c>
      <c r="BP111" s="11">
        <v>0</v>
      </c>
      <c r="BQ111" s="11">
        <v>171176</v>
      </c>
      <c r="BR111" s="11">
        <f t="shared" si="69"/>
        <v>427940.4</v>
      </c>
      <c r="BS111" s="11">
        <v>22945109</v>
      </c>
      <c r="BT111" s="11">
        <v>0</v>
      </c>
      <c r="BU111" s="9">
        <v>0</v>
      </c>
      <c r="BV111" s="9">
        <v>1007605</v>
      </c>
      <c r="BW111" s="11">
        <v>10426903</v>
      </c>
      <c r="BX111" s="11">
        <v>500000</v>
      </c>
      <c r="BY111" s="11">
        <v>868807</v>
      </c>
      <c r="BZ111" s="11">
        <v>0</v>
      </c>
      <c r="CA111" s="9">
        <v>2701363.01</v>
      </c>
      <c r="CB111" s="9">
        <v>10349561.040430874</v>
      </c>
      <c r="CC111" s="9">
        <v>691523.28479535074</v>
      </c>
      <c r="CD111" s="9">
        <v>-745733.85</v>
      </c>
      <c r="CE111" s="11">
        <v>3088872</v>
      </c>
      <c r="CF111" s="11">
        <v>3498</v>
      </c>
      <c r="CG111" s="11">
        <v>0</v>
      </c>
      <c r="CH111" s="11">
        <v>260428</v>
      </c>
      <c r="CI111" s="11">
        <v>0</v>
      </c>
      <c r="CJ111" s="11">
        <v>0</v>
      </c>
      <c r="CK111" s="11">
        <v>0</v>
      </c>
      <c r="CL111" s="11">
        <v>0</v>
      </c>
      <c r="CM111" s="11">
        <v>937873</v>
      </c>
      <c r="CN111" s="9">
        <v>0</v>
      </c>
      <c r="CO111" s="9">
        <v>322919.25998802308</v>
      </c>
      <c r="CP111" s="9">
        <v>19101924</v>
      </c>
      <c r="CQ111" s="9">
        <v>2176771.39</v>
      </c>
      <c r="CR111" s="9">
        <v>63655.62</v>
      </c>
      <c r="CS111" s="11"/>
      <c r="CT111" s="11"/>
      <c r="CU111" s="11"/>
      <c r="CV111" s="11"/>
      <c r="CW111" s="11"/>
      <c r="DD111" s="20"/>
      <c r="DE111" s="20"/>
    </row>
    <row r="112" spans="1:109" ht="16.5" x14ac:dyDescent="0.3">
      <c r="A112" s="12">
        <v>282</v>
      </c>
      <c r="B112" s="12">
        <v>1</v>
      </c>
      <c r="C112" s="13" t="s">
        <v>135</v>
      </c>
      <c r="D112" s="14">
        <v>2</v>
      </c>
      <c r="E112" s="9">
        <v>1710</v>
      </c>
      <c r="F112" s="9">
        <f t="shared" si="54"/>
        <v>9443.7431056437854</v>
      </c>
      <c r="G112" s="9">
        <f t="shared" si="55"/>
        <v>9554.9606689185439</v>
      </c>
      <c r="H112" s="9">
        <f t="shared" si="56"/>
        <v>111.2175632747585</v>
      </c>
      <c r="I112" s="10">
        <f t="shared" si="51"/>
        <v>1.1776851829894915E-2</v>
      </c>
      <c r="J112" s="9">
        <f t="shared" si="57"/>
        <v>92.289754385963533</v>
      </c>
      <c r="K112" s="9">
        <f t="shared" si="58"/>
        <v>2.0461988304093524</v>
      </c>
      <c r="L112" s="9">
        <f t="shared" si="59"/>
        <v>0</v>
      </c>
      <c r="M112" s="9">
        <f t="shared" si="60"/>
        <v>4.0935672515161059E-3</v>
      </c>
      <c r="N112" s="9">
        <f t="shared" si="61"/>
        <v>6.3444587964448829</v>
      </c>
      <c r="O112" s="9">
        <f t="shared" si="62"/>
        <v>6.6445906432748671</v>
      </c>
      <c r="P112" s="9">
        <f t="shared" si="63"/>
        <v>3.888467051414807</v>
      </c>
      <c r="Q112" s="15">
        <f t="shared" si="65"/>
        <v>16148800.710650871</v>
      </c>
      <c r="R112" s="15">
        <f t="shared" si="66"/>
        <v>16338982.74385071</v>
      </c>
      <c r="S112" s="9">
        <f t="shared" si="67"/>
        <v>190182.03319983929</v>
      </c>
      <c r="T112" s="9"/>
      <c r="U112" s="9">
        <f t="shared" ref="U112:AA121" si="74">IF($E112=0,0,SUMIF($AK$4:$BN$4,U$4,$AK112:$BN112)/$E112)</f>
        <v>6115.7271812865501</v>
      </c>
      <c r="V112" s="9">
        <f t="shared" si="74"/>
        <v>126.15906432748538</v>
      </c>
      <c r="W112" s="9">
        <f t="shared" si="74"/>
        <v>1294.4608187134502</v>
      </c>
      <c r="X112" s="9">
        <f t="shared" si="74"/>
        <v>708.63640350877188</v>
      </c>
      <c r="Y112" s="9">
        <f t="shared" si="74"/>
        <v>780.90829684566643</v>
      </c>
      <c r="Z112" s="9">
        <f t="shared" si="74"/>
        <v>113.4672514619883</v>
      </c>
      <c r="AA112" s="9">
        <f t="shared" si="74"/>
        <v>304.38408949987195</v>
      </c>
      <c r="AB112" s="9">
        <f t="shared" ref="AB112:AH121" si="75">IF($E112=0,0,SUMIF($BO$4:$CR$4,AB$4,$BO112:$CR112)/$E112)</f>
        <v>6208.0169356725137</v>
      </c>
      <c r="AC112" s="9">
        <f t="shared" si="75"/>
        <v>128.20526315789473</v>
      </c>
      <c r="AD112" s="9">
        <f t="shared" si="75"/>
        <v>1294.4608187134502</v>
      </c>
      <c r="AE112" s="9">
        <f t="shared" si="75"/>
        <v>708.64049707602339</v>
      </c>
      <c r="AF112" s="9">
        <f t="shared" si="75"/>
        <v>787.25275564211131</v>
      </c>
      <c r="AG112" s="9">
        <f t="shared" si="75"/>
        <v>120.11184210526316</v>
      </c>
      <c r="AH112" s="9">
        <f t="shared" si="75"/>
        <v>308.27255655128675</v>
      </c>
      <c r="AI112" s="9">
        <f t="shared" si="64"/>
        <v>9554.9606689185439</v>
      </c>
      <c r="AJ112" s="3" t="s">
        <v>608</v>
      </c>
      <c r="AK112" s="11">
        <v>10521032</v>
      </c>
      <c r="AL112" s="11">
        <v>0</v>
      </c>
      <c r="AM112" s="11">
        <v>24168</v>
      </c>
      <c r="AN112" s="9">
        <v>60419.7</v>
      </c>
      <c r="AO112" s="11">
        <v>1875980</v>
      </c>
      <c r="AP112" s="11">
        <v>337548</v>
      </c>
      <c r="AQ112" s="9">
        <v>458120</v>
      </c>
      <c r="AR112" s="9">
        <v>237144.25</v>
      </c>
      <c r="AS112" s="11">
        <v>215732</v>
      </c>
      <c r="AT112" s="11">
        <v>0</v>
      </c>
      <c r="AU112" s="11">
        <v>0</v>
      </c>
      <c r="AV112" s="11">
        <v>0</v>
      </c>
      <c r="AW112" s="9">
        <v>194029</v>
      </c>
      <c r="AX112" s="9">
        <v>1335353.1876060895</v>
      </c>
      <c r="AY112" s="9">
        <v>107217.44824589172</v>
      </c>
      <c r="AZ112" s="9">
        <v>-63138.52</v>
      </c>
      <c r="BA112" s="11">
        <v>439652</v>
      </c>
      <c r="BB112" s="11">
        <v>487</v>
      </c>
      <c r="BC112" s="11">
        <v>0</v>
      </c>
      <c r="BD112" s="11">
        <v>5599</v>
      </c>
      <c r="BE112" s="11">
        <v>0</v>
      </c>
      <c r="BF112" s="11">
        <v>0</v>
      </c>
      <c r="BG112" s="11">
        <v>0</v>
      </c>
      <c r="BH112" s="11">
        <v>0</v>
      </c>
      <c r="BI112" s="9">
        <v>46598</v>
      </c>
      <c r="BJ112" s="9">
        <v>0</v>
      </c>
      <c r="BK112" s="9">
        <v>19443.834798889256</v>
      </c>
      <c r="BL112" s="9">
        <v>122709</v>
      </c>
      <c r="BM112" s="9">
        <v>207958.55</v>
      </c>
      <c r="BN112" s="9">
        <v>2748.26</v>
      </c>
      <c r="BO112" s="11">
        <f t="shared" si="68"/>
        <v>10678847.479999999</v>
      </c>
      <c r="BP112" s="11">
        <v>0</v>
      </c>
      <c r="BQ112" s="11">
        <v>24168</v>
      </c>
      <c r="BR112" s="11">
        <f t="shared" si="69"/>
        <v>60419.7</v>
      </c>
      <c r="BS112" s="11">
        <v>1875980</v>
      </c>
      <c r="BT112" s="11">
        <v>337548</v>
      </c>
      <c r="BU112" s="9">
        <v>458120</v>
      </c>
      <c r="BV112" s="9">
        <v>237144.25</v>
      </c>
      <c r="BW112" s="11">
        <v>219231</v>
      </c>
      <c r="BX112" s="11">
        <v>0</v>
      </c>
      <c r="BY112" s="11">
        <v>0</v>
      </c>
      <c r="BZ112" s="11">
        <v>0</v>
      </c>
      <c r="CA112" s="9">
        <v>205391.25</v>
      </c>
      <c r="CB112" s="9">
        <v>1346202.2121480103</v>
      </c>
      <c r="CC112" s="9">
        <v>107217.44824589172</v>
      </c>
      <c r="CD112" s="9">
        <v>-63138.52</v>
      </c>
      <c r="CE112" s="11">
        <v>439652</v>
      </c>
      <c r="CF112" s="11">
        <v>494</v>
      </c>
      <c r="CG112" s="11">
        <v>0</v>
      </c>
      <c r="CH112" s="11">
        <v>5599</v>
      </c>
      <c r="CI112" s="11">
        <v>0</v>
      </c>
      <c r="CJ112" s="11">
        <v>0</v>
      </c>
      <c r="CK112" s="11">
        <v>0</v>
      </c>
      <c r="CL112" s="11">
        <v>0</v>
      </c>
      <c r="CM112" s="11">
        <v>46598</v>
      </c>
      <c r="CN112" s="9">
        <v>0</v>
      </c>
      <c r="CO112" s="9">
        <v>26093.113456808675</v>
      </c>
      <c r="CP112" s="9">
        <v>122709</v>
      </c>
      <c r="CQ112" s="9">
        <v>207958.55</v>
      </c>
      <c r="CR112" s="9">
        <v>2748.26</v>
      </c>
      <c r="CS112" s="11"/>
      <c r="CT112" s="11"/>
      <c r="CU112" s="11"/>
      <c r="CV112" s="11"/>
      <c r="CW112" s="11"/>
      <c r="DD112" s="20"/>
      <c r="DE112" s="20"/>
    </row>
    <row r="113" spans="1:109" ht="16.5" x14ac:dyDescent="0.3">
      <c r="A113" s="12">
        <v>283</v>
      </c>
      <c r="B113" s="12">
        <v>1</v>
      </c>
      <c r="C113" s="13" t="s">
        <v>136</v>
      </c>
      <c r="D113" s="14">
        <v>2</v>
      </c>
      <c r="E113" s="9">
        <v>4465</v>
      </c>
      <c r="F113" s="9">
        <f t="shared" si="54"/>
        <v>10433.949105338281</v>
      </c>
      <c r="G113" s="9">
        <f t="shared" si="55"/>
        <v>10568.530478656779</v>
      </c>
      <c r="H113" s="9">
        <f t="shared" si="56"/>
        <v>134.58137331849866</v>
      </c>
      <c r="I113" s="10">
        <f t="shared" si="51"/>
        <v>1.2898411901361807E-2</v>
      </c>
      <c r="J113" s="9">
        <f t="shared" si="57"/>
        <v>90.125055991041336</v>
      </c>
      <c r="K113" s="9">
        <f t="shared" si="58"/>
        <v>6.4833146696528274</v>
      </c>
      <c r="L113" s="9">
        <f t="shared" si="59"/>
        <v>6.9025755879060853</v>
      </c>
      <c r="M113" s="9">
        <f t="shared" si="60"/>
        <v>-1.7917133258606555E-2</v>
      </c>
      <c r="N113" s="9">
        <f t="shared" si="61"/>
        <v>19.170480633895181</v>
      </c>
      <c r="O113" s="9">
        <f t="shared" si="62"/>
        <v>5.6518141097424461</v>
      </c>
      <c r="P113" s="9">
        <f t="shared" si="63"/>
        <v>6.2660494595195928</v>
      </c>
      <c r="Q113" s="15">
        <f t="shared" si="65"/>
        <v>46587582.755335435</v>
      </c>
      <c r="R113" s="15">
        <f t="shared" si="66"/>
        <v>47188488.587202527</v>
      </c>
      <c r="S113" s="9">
        <f t="shared" si="67"/>
        <v>600905.83186709136</v>
      </c>
      <c r="T113" s="9"/>
      <c r="U113" s="9">
        <f t="shared" si="74"/>
        <v>5962.6604837625973</v>
      </c>
      <c r="V113" s="9">
        <f t="shared" si="74"/>
        <v>399.72318029115343</v>
      </c>
      <c r="W113" s="9">
        <f t="shared" si="74"/>
        <v>2052.3072788353861</v>
      </c>
      <c r="X113" s="9">
        <f t="shared" si="74"/>
        <v>733.62463605823064</v>
      </c>
      <c r="Y113" s="9">
        <f t="shared" si="74"/>
        <v>795.30743007416095</v>
      </c>
      <c r="Z113" s="9">
        <f t="shared" si="74"/>
        <v>174.15251959686449</v>
      </c>
      <c r="AA113" s="9">
        <f t="shared" si="74"/>
        <v>316.17357671988776</v>
      </c>
      <c r="AB113" s="9">
        <f t="shared" si="75"/>
        <v>6052.7855397536387</v>
      </c>
      <c r="AC113" s="9">
        <f t="shared" si="75"/>
        <v>406.20649496080625</v>
      </c>
      <c r="AD113" s="9">
        <f t="shared" si="75"/>
        <v>2059.2098544232922</v>
      </c>
      <c r="AE113" s="9">
        <f t="shared" si="75"/>
        <v>733.60671892497203</v>
      </c>
      <c r="AF113" s="9">
        <f t="shared" si="75"/>
        <v>814.47791070805613</v>
      </c>
      <c r="AG113" s="9">
        <f t="shared" si="75"/>
        <v>179.80433370660694</v>
      </c>
      <c r="AH113" s="9">
        <f t="shared" si="75"/>
        <v>322.43962617940736</v>
      </c>
      <c r="AI113" s="9">
        <f t="shared" si="64"/>
        <v>10568.530478656779</v>
      </c>
      <c r="AJ113" s="3" t="s">
        <v>608</v>
      </c>
      <c r="AK113" s="11">
        <v>26827225</v>
      </c>
      <c r="AL113" s="11">
        <v>0</v>
      </c>
      <c r="AM113" s="11">
        <v>61625</v>
      </c>
      <c r="AN113" s="9">
        <v>154061.70000000001</v>
      </c>
      <c r="AO113" s="11">
        <v>9163552</v>
      </c>
      <c r="AP113" s="11">
        <v>0</v>
      </c>
      <c r="AQ113" s="9">
        <v>1197300</v>
      </c>
      <c r="AR113" s="9">
        <v>236227</v>
      </c>
      <c r="AS113" s="11">
        <v>1784764</v>
      </c>
      <c r="AT113" s="11">
        <v>0</v>
      </c>
      <c r="AU113" s="11">
        <v>315445</v>
      </c>
      <c r="AV113" s="11">
        <v>0</v>
      </c>
      <c r="AW113" s="9">
        <v>777591</v>
      </c>
      <c r="AX113" s="9">
        <v>3551047.6752811288</v>
      </c>
      <c r="AY113" s="9">
        <v>287658.87365798966</v>
      </c>
      <c r="AZ113" s="9">
        <v>-203945.94</v>
      </c>
      <c r="BA113" s="11">
        <v>1127627</v>
      </c>
      <c r="BB113" s="11">
        <v>1241</v>
      </c>
      <c r="BC113" s="11">
        <v>0</v>
      </c>
      <c r="BD113" s="11">
        <v>106456</v>
      </c>
      <c r="BE113" s="11">
        <v>0</v>
      </c>
      <c r="BF113" s="11">
        <v>0</v>
      </c>
      <c r="BG113" s="11">
        <v>0</v>
      </c>
      <c r="BH113" s="11">
        <v>-6530</v>
      </c>
      <c r="BI113" s="9">
        <v>236243</v>
      </c>
      <c r="BJ113" s="9">
        <v>0</v>
      </c>
      <c r="BK113" s="9">
        <v>81813.066396309019</v>
      </c>
      <c r="BL113" s="9">
        <v>307393.2</v>
      </c>
      <c r="BM113" s="9">
        <v>562727.16</v>
      </c>
      <c r="BN113" s="9">
        <v>18061.02</v>
      </c>
      <c r="BO113" s="11">
        <f t="shared" si="68"/>
        <v>27229633.374999996</v>
      </c>
      <c r="BP113" s="11">
        <v>0</v>
      </c>
      <c r="BQ113" s="11">
        <v>61625</v>
      </c>
      <c r="BR113" s="11">
        <f t="shared" si="69"/>
        <v>154061.70000000001</v>
      </c>
      <c r="BS113" s="11">
        <v>9194372</v>
      </c>
      <c r="BT113" s="11">
        <v>0</v>
      </c>
      <c r="BU113" s="9">
        <v>1197300</v>
      </c>
      <c r="BV113" s="9">
        <v>236227</v>
      </c>
      <c r="BW113" s="11">
        <v>1813712</v>
      </c>
      <c r="BX113" s="11">
        <v>0</v>
      </c>
      <c r="BY113" s="11">
        <v>315445</v>
      </c>
      <c r="BZ113" s="11">
        <v>0</v>
      </c>
      <c r="CA113" s="9">
        <v>802826.35</v>
      </c>
      <c r="CB113" s="9">
        <v>3636643.8713114709</v>
      </c>
      <c r="CC113" s="9">
        <v>287658.87365798966</v>
      </c>
      <c r="CD113" s="9">
        <v>-203945.94</v>
      </c>
      <c r="CE113" s="11">
        <v>1127627</v>
      </c>
      <c r="CF113" s="11">
        <v>1259</v>
      </c>
      <c r="CG113" s="11">
        <v>0</v>
      </c>
      <c r="CH113" s="11">
        <v>106456</v>
      </c>
      <c r="CI113" s="11">
        <v>0</v>
      </c>
      <c r="CJ113" s="11">
        <v>0</v>
      </c>
      <c r="CK113" s="11">
        <v>0</v>
      </c>
      <c r="CL113" s="11">
        <v>-6628</v>
      </c>
      <c r="CM113" s="11">
        <v>236243</v>
      </c>
      <c r="CN113" s="9">
        <v>0</v>
      </c>
      <c r="CO113" s="9">
        <v>109790.97723306424</v>
      </c>
      <c r="CP113" s="9">
        <v>307393.2</v>
      </c>
      <c r="CQ113" s="9">
        <v>562727.16</v>
      </c>
      <c r="CR113" s="9">
        <v>18061.02</v>
      </c>
      <c r="CS113" s="11"/>
      <c r="CT113" s="11"/>
      <c r="CU113" s="11"/>
      <c r="CV113" s="11"/>
      <c r="CW113" s="11"/>
      <c r="DD113" s="20"/>
      <c r="DE113" s="20"/>
    </row>
    <row r="114" spans="1:109" ht="16.5" x14ac:dyDescent="0.3">
      <c r="A114" s="12">
        <v>284</v>
      </c>
      <c r="B114" s="12">
        <v>1</v>
      </c>
      <c r="C114" s="13" t="s">
        <v>137</v>
      </c>
      <c r="D114" s="14">
        <v>3</v>
      </c>
      <c r="E114" s="9">
        <v>10800</v>
      </c>
      <c r="F114" s="9">
        <f t="shared" si="54"/>
        <v>9890.8270260577265</v>
      </c>
      <c r="G114" s="9">
        <f t="shared" si="55"/>
        <v>9999.2667132321021</v>
      </c>
      <c r="H114" s="9">
        <f t="shared" si="56"/>
        <v>108.43968717437565</v>
      </c>
      <c r="I114" s="10">
        <f t="shared" si="51"/>
        <v>1.0963662279068023E-2</v>
      </c>
      <c r="J114" s="9">
        <f t="shared" si="57"/>
        <v>90.773602777778251</v>
      </c>
      <c r="K114" s="9">
        <f t="shared" si="58"/>
        <v>1.4212962962962905</v>
      </c>
      <c r="L114" s="9">
        <f t="shared" si="59"/>
        <v>0</v>
      </c>
      <c r="M114" s="9">
        <f t="shared" si="60"/>
        <v>4.1666666667197205E-3</v>
      </c>
      <c r="N114" s="9">
        <f t="shared" si="61"/>
        <v>14.50209153804326</v>
      </c>
      <c r="O114" s="9">
        <f t="shared" si="62"/>
        <v>-4.4380685185184916</v>
      </c>
      <c r="P114" s="9">
        <f t="shared" si="63"/>
        <v>6.1765984141125614</v>
      </c>
      <c r="Q114" s="15">
        <f t="shared" si="65"/>
        <v>106820931.88142341</v>
      </c>
      <c r="R114" s="15">
        <f t="shared" si="66"/>
        <v>107992080.50290671</v>
      </c>
      <c r="S114" s="9">
        <f t="shared" si="67"/>
        <v>1171148.6214832962</v>
      </c>
      <c r="T114" s="9"/>
      <c r="U114" s="9">
        <f t="shared" si="74"/>
        <v>6023.0974861111108</v>
      </c>
      <c r="V114" s="9">
        <f t="shared" si="74"/>
        <v>87.626203703703709</v>
      </c>
      <c r="W114" s="9">
        <f t="shared" si="74"/>
        <v>1793.8085185185184</v>
      </c>
      <c r="X114" s="9">
        <f t="shared" si="74"/>
        <v>635.34312499999999</v>
      </c>
      <c r="Y114" s="9">
        <f t="shared" si="74"/>
        <v>757.00553929240368</v>
      </c>
      <c r="Z114" s="9">
        <f t="shared" si="74"/>
        <v>154.62962962962962</v>
      </c>
      <c r="AA114" s="9">
        <f t="shared" si="74"/>
        <v>439.3165238023588</v>
      </c>
      <c r="AB114" s="9">
        <f t="shared" si="75"/>
        <v>6113.8710888888891</v>
      </c>
      <c r="AC114" s="9">
        <f t="shared" si="75"/>
        <v>89.047499999999999</v>
      </c>
      <c r="AD114" s="9">
        <f t="shared" si="75"/>
        <v>1793.8085185185184</v>
      </c>
      <c r="AE114" s="9">
        <f t="shared" si="75"/>
        <v>635.34729166666671</v>
      </c>
      <c r="AF114" s="9">
        <f t="shared" si="75"/>
        <v>771.50763083044694</v>
      </c>
      <c r="AG114" s="9">
        <f t="shared" si="75"/>
        <v>150.19156111111113</v>
      </c>
      <c r="AH114" s="9">
        <f t="shared" si="75"/>
        <v>445.49312221647136</v>
      </c>
      <c r="AI114" s="9">
        <f t="shared" si="64"/>
        <v>9999.2667132321021</v>
      </c>
      <c r="AJ114" s="3" t="s">
        <v>608</v>
      </c>
      <c r="AK114" s="11">
        <v>65356994</v>
      </c>
      <c r="AL114" s="11">
        <v>0</v>
      </c>
      <c r="AM114" s="11">
        <v>150131</v>
      </c>
      <c r="AN114" s="9">
        <v>375327.6</v>
      </c>
      <c r="AO114" s="11">
        <v>19373132</v>
      </c>
      <c r="AP114" s="11">
        <v>0</v>
      </c>
      <c r="AQ114" s="9">
        <v>2761720</v>
      </c>
      <c r="AR114" s="9">
        <v>935985.75</v>
      </c>
      <c r="AS114" s="11">
        <v>946363</v>
      </c>
      <c r="AT114" s="11">
        <v>0</v>
      </c>
      <c r="AU114" s="11">
        <v>299525</v>
      </c>
      <c r="AV114" s="11">
        <v>0</v>
      </c>
      <c r="AW114" s="9">
        <v>1670000</v>
      </c>
      <c r="AX114" s="9">
        <v>8175659.8243579604</v>
      </c>
      <c r="AY114" s="9">
        <v>712970.04704361246</v>
      </c>
      <c r="AZ114" s="9">
        <v>-307541.15000000002</v>
      </c>
      <c r="BA114" s="11">
        <v>2576288</v>
      </c>
      <c r="BB114" s="11">
        <v>3023</v>
      </c>
      <c r="BC114" s="11">
        <v>0</v>
      </c>
      <c r="BD114" s="11">
        <v>14012</v>
      </c>
      <c r="BE114" s="11">
        <v>0</v>
      </c>
      <c r="BF114" s="11">
        <v>0</v>
      </c>
      <c r="BG114" s="11">
        <v>0</v>
      </c>
      <c r="BH114" s="11">
        <v>0</v>
      </c>
      <c r="BI114" s="9">
        <v>121021</v>
      </c>
      <c r="BJ114" s="9">
        <v>0</v>
      </c>
      <c r="BK114" s="9">
        <v>195065.52002186276</v>
      </c>
      <c r="BL114" s="9">
        <v>401363</v>
      </c>
      <c r="BM114" s="9">
        <v>3024391.3200000003</v>
      </c>
      <c r="BN114" s="9">
        <v>35500.97</v>
      </c>
      <c r="BO114" s="11">
        <f t="shared" si="68"/>
        <v>66337348.909999996</v>
      </c>
      <c r="BP114" s="11">
        <v>0</v>
      </c>
      <c r="BQ114" s="11">
        <v>150131</v>
      </c>
      <c r="BR114" s="11">
        <f t="shared" si="69"/>
        <v>375327.6</v>
      </c>
      <c r="BS114" s="11">
        <v>19373132</v>
      </c>
      <c r="BT114" s="11">
        <v>0</v>
      </c>
      <c r="BU114" s="9">
        <v>2761720</v>
      </c>
      <c r="BV114" s="9">
        <v>935985.75</v>
      </c>
      <c r="BW114" s="11">
        <v>961713</v>
      </c>
      <c r="BX114" s="11">
        <v>0</v>
      </c>
      <c r="BY114" s="11">
        <v>299525</v>
      </c>
      <c r="BZ114" s="11">
        <v>0</v>
      </c>
      <c r="CA114" s="9">
        <v>1622068.86</v>
      </c>
      <c r="CB114" s="9">
        <v>8332282.4129688265</v>
      </c>
      <c r="CC114" s="9">
        <v>712970.04704361246</v>
      </c>
      <c r="CD114" s="9">
        <v>-307541.15000000002</v>
      </c>
      <c r="CE114" s="11">
        <v>2576288</v>
      </c>
      <c r="CF114" s="11">
        <v>3068</v>
      </c>
      <c r="CG114" s="11">
        <v>0</v>
      </c>
      <c r="CH114" s="11">
        <v>14012</v>
      </c>
      <c r="CI114" s="11">
        <v>0</v>
      </c>
      <c r="CJ114" s="11">
        <v>0</v>
      </c>
      <c r="CK114" s="11">
        <v>0</v>
      </c>
      <c r="CL114" s="11">
        <v>0</v>
      </c>
      <c r="CM114" s="11">
        <v>121021</v>
      </c>
      <c r="CN114" s="9">
        <v>0</v>
      </c>
      <c r="CO114" s="9">
        <v>261772.78289427824</v>
      </c>
      <c r="CP114" s="9">
        <v>401363</v>
      </c>
      <c r="CQ114" s="9">
        <v>3024391.3200000003</v>
      </c>
      <c r="CR114" s="9">
        <v>35500.97</v>
      </c>
      <c r="CS114" s="11"/>
      <c r="CT114" s="11"/>
      <c r="CU114" s="11"/>
      <c r="CV114" s="11"/>
      <c r="CW114" s="11"/>
      <c r="DD114" s="20"/>
      <c r="DE114" s="20"/>
    </row>
    <row r="115" spans="1:109" ht="16.5" x14ac:dyDescent="0.3">
      <c r="A115" s="12">
        <v>286</v>
      </c>
      <c r="B115" s="12">
        <v>1</v>
      </c>
      <c r="C115" s="13" t="s">
        <v>138</v>
      </c>
      <c r="D115" s="14">
        <v>2</v>
      </c>
      <c r="E115" s="9">
        <v>2264</v>
      </c>
      <c r="F115" s="9">
        <f t="shared" si="54"/>
        <v>10191.248637292932</v>
      </c>
      <c r="G115" s="9">
        <f t="shared" si="55"/>
        <v>10573.99689056948</v>
      </c>
      <c r="H115" s="9">
        <f t="shared" si="56"/>
        <v>382.74825327654798</v>
      </c>
      <c r="I115" s="10">
        <f t="shared" si="51"/>
        <v>3.7556561212328164E-2</v>
      </c>
      <c r="J115" s="9">
        <f t="shared" si="57"/>
        <v>90.347623674911119</v>
      </c>
      <c r="K115" s="9">
        <f t="shared" si="58"/>
        <v>100.04328621908144</v>
      </c>
      <c r="L115" s="9">
        <f t="shared" si="59"/>
        <v>0</v>
      </c>
      <c r="M115" s="9">
        <f t="shared" si="60"/>
        <v>3.9752650176296811E-3</v>
      </c>
      <c r="N115" s="9">
        <f t="shared" si="61"/>
        <v>13.664474267375795</v>
      </c>
      <c r="O115" s="9">
        <f t="shared" si="62"/>
        <v>171.60790636042401</v>
      </c>
      <c r="P115" s="9">
        <f t="shared" si="63"/>
        <v>7.0809874897361738</v>
      </c>
      <c r="Q115" s="15">
        <f t="shared" si="65"/>
        <v>23072986.914831199</v>
      </c>
      <c r="R115" s="15">
        <f t="shared" si="66"/>
        <v>23939528.960249301</v>
      </c>
      <c r="S115" s="9">
        <f t="shared" si="67"/>
        <v>866542.04541810229</v>
      </c>
      <c r="T115" s="9"/>
      <c r="U115" s="9">
        <f t="shared" si="74"/>
        <v>5998.3352252650175</v>
      </c>
      <c r="V115" s="9">
        <f t="shared" si="74"/>
        <v>1707.8657243816253</v>
      </c>
      <c r="W115" s="9">
        <f t="shared" si="74"/>
        <v>354.65636042402826</v>
      </c>
      <c r="X115" s="9">
        <f t="shared" si="74"/>
        <v>901.55896643109543</v>
      </c>
      <c r="Y115" s="9">
        <f t="shared" si="74"/>
        <v>678.92184900255984</v>
      </c>
      <c r="Z115" s="9">
        <f t="shared" si="74"/>
        <v>132.9505300353357</v>
      </c>
      <c r="AA115" s="9">
        <f t="shared" si="74"/>
        <v>416.95998175327099</v>
      </c>
      <c r="AB115" s="9">
        <f t="shared" si="75"/>
        <v>6088.6828489399286</v>
      </c>
      <c r="AC115" s="9">
        <f t="shared" si="75"/>
        <v>1807.9090106007068</v>
      </c>
      <c r="AD115" s="9">
        <f t="shared" si="75"/>
        <v>354.65636042402826</v>
      </c>
      <c r="AE115" s="9">
        <f t="shared" si="75"/>
        <v>901.56294169611306</v>
      </c>
      <c r="AF115" s="9">
        <f t="shared" si="75"/>
        <v>692.58632326993563</v>
      </c>
      <c r="AG115" s="9">
        <f t="shared" si="75"/>
        <v>304.55843639575971</v>
      </c>
      <c r="AH115" s="9">
        <f t="shared" si="75"/>
        <v>424.04096924300717</v>
      </c>
      <c r="AI115" s="9">
        <f t="shared" si="64"/>
        <v>10573.99689056948</v>
      </c>
      <c r="AJ115" s="3" t="s">
        <v>608</v>
      </c>
      <c r="AK115" s="11">
        <v>13636468</v>
      </c>
      <c r="AL115" s="11">
        <v>0</v>
      </c>
      <c r="AM115" s="11">
        <v>31324</v>
      </c>
      <c r="AN115" s="9">
        <v>78310.5</v>
      </c>
      <c r="AO115" s="11">
        <v>562444</v>
      </c>
      <c r="AP115" s="11">
        <v>240498</v>
      </c>
      <c r="AQ115" s="9">
        <v>566020</v>
      </c>
      <c r="AR115" s="9">
        <v>437423.5</v>
      </c>
      <c r="AS115" s="11">
        <v>3791608</v>
      </c>
      <c r="AT115" s="11">
        <v>75000</v>
      </c>
      <c r="AU115" s="11">
        <v>197015</v>
      </c>
      <c r="AV115" s="11">
        <v>0</v>
      </c>
      <c r="AW115" s="9">
        <v>301000</v>
      </c>
      <c r="AX115" s="9">
        <v>1537079.0661417954</v>
      </c>
      <c r="AY115" s="9">
        <v>120796.67156729169</v>
      </c>
      <c r="AZ115" s="9">
        <v>-56237.05</v>
      </c>
      <c r="BA115" s="11">
        <v>523584</v>
      </c>
      <c r="BB115" s="11">
        <v>631</v>
      </c>
      <c r="BC115" s="11">
        <v>0</v>
      </c>
      <c r="BD115" s="11">
        <v>36232</v>
      </c>
      <c r="BE115" s="11">
        <v>0</v>
      </c>
      <c r="BF115" s="11">
        <v>0</v>
      </c>
      <c r="BG115" s="11">
        <v>0</v>
      </c>
      <c r="BH115" s="11">
        <v>0</v>
      </c>
      <c r="BI115" s="9">
        <v>248900</v>
      </c>
      <c r="BJ115" s="9">
        <v>0</v>
      </c>
      <c r="BK115" s="9">
        <v>46878.924379256656</v>
      </c>
      <c r="BL115" s="9">
        <v>138910.56274285715</v>
      </c>
      <c r="BM115" s="9">
        <v>552422.71</v>
      </c>
      <c r="BN115" s="9">
        <v>6678.03</v>
      </c>
      <c r="BO115" s="11">
        <f t="shared" si="68"/>
        <v>13841015.02</v>
      </c>
      <c r="BP115" s="11">
        <v>0</v>
      </c>
      <c r="BQ115" s="11">
        <v>31324</v>
      </c>
      <c r="BR115" s="11">
        <f t="shared" si="69"/>
        <v>78310.5</v>
      </c>
      <c r="BS115" s="11">
        <v>562444</v>
      </c>
      <c r="BT115" s="11">
        <v>240498</v>
      </c>
      <c r="BU115" s="9">
        <v>566020</v>
      </c>
      <c r="BV115" s="9">
        <v>437423.5</v>
      </c>
      <c r="BW115" s="11">
        <v>3853106</v>
      </c>
      <c r="BX115" s="11">
        <v>240000</v>
      </c>
      <c r="BY115" s="11">
        <v>197015</v>
      </c>
      <c r="BZ115" s="11">
        <v>0</v>
      </c>
      <c r="CA115" s="9">
        <v>689520.3</v>
      </c>
      <c r="CB115" s="9">
        <v>1568015.4358831344</v>
      </c>
      <c r="CC115" s="9">
        <v>120796.67156729169</v>
      </c>
      <c r="CD115" s="9">
        <v>-56237.05</v>
      </c>
      <c r="CE115" s="11">
        <v>523584</v>
      </c>
      <c r="CF115" s="11">
        <v>640</v>
      </c>
      <c r="CG115" s="11">
        <v>0</v>
      </c>
      <c r="CH115" s="11">
        <v>36232</v>
      </c>
      <c r="CI115" s="11">
        <v>0</v>
      </c>
      <c r="CJ115" s="11">
        <v>0</v>
      </c>
      <c r="CK115" s="11">
        <v>0</v>
      </c>
      <c r="CL115" s="11">
        <v>0</v>
      </c>
      <c r="CM115" s="11">
        <v>248900</v>
      </c>
      <c r="CN115" s="9">
        <v>0</v>
      </c>
      <c r="CO115" s="9">
        <v>62910.280056019372</v>
      </c>
      <c r="CP115" s="9">
        <v>138910.56274285715</v>
      </c>
      <c r="CQ115" s="9">
        <v>552422.71</v>
      </c>
      <c r="CR115" s="9">
        <v>6678.03</v>
      </c>
      <c r="CS115" s="11"/>
      <c r="CT115" s="11"/>
      <c r="CU115" s="11"/>
      <c r="CV115" s="11"/>
      <c r="CW115" s="11"/>
      <c r="DD115" s="20"/>
      <c r="DE115" s="20"/>
    </row>
    <row r="116" spans="1:109" ht="16.5" x14ac:dyDescent="0.3">
      <c r="A116" s="12">
        <v>294</v>
      </c>
      <c r="B116" s="12">
        <v>1</v>
      </c>
      <c r="C116" s="13" t="s">
        <v>139</v>
      </c>
      <c r="D116" s="14">
        <v>5</v>
      </c>
      <c r="E116" s="9">
        <v>2338</v>
      </c>
      <c r="F116" s="9">
        <f t="shared" si="54"/>
        <v>8330.7795575518467</v>
      </c>
      <c r="G116" s="9">
        <f t="shared" si="55"/>
        <v>8439.7238224106877</v>
      </c>
      <c r="H116" s="9">
        <f t="shared" si="56"/>
        <v>108.94426485884105</v>
      </c>
      <c r="I116" s="10">
        <f t="shared" si="51"/>
        <v>1.3077319368039591E-2</v>
      </c>
      <c r="J116" s="9">
        <f t="shared" si="57"/>
        <v>92.244937981180556</v>
      </c>
      <c r="K116" s="9">
        <f t="shared" si="58"/>
        <v>4.8781009409751732</v>
      </c>
      <c r="L116" s="9">
        <f t="shared" si="59"/>
        <v>0</v>
      </c>
      <c r="M116" s="9">
        <f t="shared" si="60"/>
        <v>3.4375534644995014</v>
      </c>
      <c r="N116" s="9">
        <f t="shared" si="61"/>
        <v>6.9157845402779117</v>
      </c>
      <c r="O116" s="9">
        <f t="shared" si="62"/>
        <v>0</v>
      </c>
      <c r="P116" s="9">
        <f t="shared" si="63"/>
        <v>1.4678879319085638</v>
      </c>
      <c r="Q116" s="15">
        <f t="shared" si="65"/>
        <v>19477362.605556209</v>
      </c>
      <c r="R116" s="15">
        <f t="shared" si="66"/>
        <v>19732074.29679618</v>
      </c>
      <c r="S116" s="9">
        <f t="shared" si="67"/>
        <v>254711.69123997167</v>
      </c>
      <c r="T116" s="9"/>
      <c r="U116" s="9">
        <f t="shared" si="74"/>
        <v>6142.227912745936</v>
      </c>
      <c r="V116" s="9">
        <f t="shared" si="74"/>
        <v>300.75791274593672</v>
      </c>
      <c r="W116" s="9">
        <f t="shared" si="74"/>
        <v>347.32078699743369</v>
      </c>
      <c r="X116" s="9">
        <f t="shared" si="74"/>
        <v>859.12745936698036</v>
      </c>
      <c r="Y116" s="9">
        <f t="shared" si="74"/>
        <v>477.86836171233682</v>
      </c>
      <c r="Z116" s="9">
        <f t="shared" si="74"/>
        <v>0</v>
      </c>
      <c r="AA116" s="9">
        <f t="shared" si="74"/>
        <v>203.47712398322233</v>
      </c>
      <c r="AB116" s="9">
        <f t="shared" si="75"/>
        <v>6234.4728507271166</v>
      </c>
      <c r="AC116" s="9">
        <f t="shared" si="75"/>
        <v>305.63601368691189</v>
      </c>
      <c r="AD116" s="9">
        <f t="shared" si="75"/>
        <v>347.32078699743369</v>
      </c>
      <c r="AE116" s="9">
        <f t="shared" si="75"/>
        <v>862.56501283147986</v>
      </c>
      <c r="AF116" s="9">
        <f t="shared" si="75"/>
        <v>484.78414625261473</v>
      </c>
      <c r="AG116" s="9">
        <f t="shared" si="75"/>
        <v>0</v>
      </c>
      <c r="AH116" s="9">
        <f t="shared" si="75"/>
        <v>204.94501191513089</v>
      </c>
      <c r="AI116" s="9">
        <f t="shared" si="64"/>
        <v>8439.7238224106877</v>
      </c>
      <c r="AJ116" s="3" t="s">
        <v>608</v>
      </c>
      <c r="AK116" s="11">
        <v>14377911</v>
      </c>
      <c r="AL116" s="11">
        <v>0</v>
      </c>
      <c r="AM116" s="11">
        <v>33027</v>
      </c>
      <c r="AN116" s="9">
        <v>82568.399999999994</v>
      </c>
      <c r="AO116" s="11">
        <v>565662</v>
      </c>
      <c r="AP116" s="11">
        <v>246374</v>
      </c>
      <c r="AQ116" s="9">
        <v>433823</v>
      </c>
      <c r="AR116" s="9">
        <v>346129</v>
      </c>
      <c r="AS116" s="11">
        <v>703172</v>
      </c>
      <c r="AT116" s="11">
        <v>0</v>
      </c>
      <c r="AU116" s="11">
        <v>0</v>
      </c>
      <c r="AV116" s="11">
        <v>0</v>
      </c>
      <c r="AW116" s="9">
        <v>0</v>
      </c>
      <c r="AX116" s="9">
        <v>1117256.2296834434</v>
      </c>
      <c r="AY116" s="9">
        <v>123038.02224571069</v>
      </c>
      <c r="AZ116" s="9">
        <v>-17382.14</v>
      </c>
      <c r="BA116" s="11">
        <v>608006</v>
      </c>
      <c r="BB116" s="11">
        <v>545208</v>
      </c>
      <c r="BC116" s="11">
        <v>0</v>
      </c>
      <c r="BD116" s="11">
        <v>49238</v>
      </c>
      <c r="BE116" s="11">
        <v>0</v>
      </c>
      <c r="BF116" s="11">
        <v>0</v>
      </c>
      <c r="BG116" s="11">
        <v>0</v>
      </c>
      <c r="BH116" s="11">
        <v>-6791</v>
      </c>
      <c r="BI116" s="9">
        <v>0</v>
      </c>
      <c r="BJ116" s="9">
        <v>0</v>
      </c>
      <c r="BK116" s="9">
        <v>10035.633569920243</v>
      </c>
      <c r="BL116" s="9">
        <v>138667.73005714288</v>
      </c>
      <c r="BM116" s="9">
        <v>108568.4</v>
      </c>
      <c r="BN116" s="9">
        <v>12851.33</v>
      </c>
      <c r="BO116" s="11">
        <f t="shared" si="68"/>
        <v>14593579.664999999</v>
      </c>
      <c r="BP116" s="11">
        <v>0</v>
      </c>
      <c r="BQ116" s="11">
        <v>33027</v>
      </c>
      <c r="BR116" s="11">
        <f t="shared" si="69"/>
        <v>82568.399999999994</v>
      </c>
      <c r="BS116" s="11">
        <v>565662</v>
      </c>
      <c r="BT116" s="11">
        <v>246374</v>
      </c>
      <c r="BU116" s="9">
        <v>433823</v>
      </c>
      <c r="BV116" s="9">
        <v>346128</v>
      </c>
      <c r="BW116" s="11">
        <v>714577</v>
      </c>
      <c r="BX116" s="11">
        <v>0</v>
      </c>
      <c r="BY116" s="11">
        <v>0</v>
      </c>
      <c r="BZ116" s="11">
        <v>0</v>
      </c>
      <c r="CA116" s="9">
        <v>0</v>
      </c>
      <c r="CB116" s="9">
        <v>1133425.3339386133</v>
      </c>
      <c r="CC116" s="9">
        <v>123038.02224571069</v>
      </c>
      <c r="CD116" s="9">
        <v>-17382.14</v>
      </c>
      <c r="CE116" s="11">
        <v>608006</v>
      </c>
      <c r="CF116" s="11">
        <v>553348</v>
      </c>
      <c r="CG116" s="11">
        <v>0</v>
      </c>
      <c r="CH116" s="11">
        <v>49238</v>
      </c>
      <c r="CI116" s="11">
        <v>0</v>
      </c>
      <c r="CJ116" s="11">
        <v>0</v>
      </c>
      <c r="CK116" s="11">
        <v>0</v>
      </c>
      <c r="CL116" s="11">
        <v>-6893</v>
      </c>
      <c r="CM116" s="11">
        <v>0</v>
      </c>
      <c r="CN116" s="9">
        <v>0</v>
      </c>
      <c r="CO116" s="9">
        <v>13467.555554722458</v>
      </c>
      <c r="CP116" s="9">
        <v>138667.73005714288</v>
      </c>
      <c r="CQ116" s="9">
        <v>108568.4</v>
      </c>
      <c r="CR116" s="9">
        <v>12851.33</v>
      </c>
      <c r="CS116" s="11"/>
      <c r="CT116" s="11"/>
      <c r="CU116" s="11"/>
      <c r="CV116" s="11"/>
      <c r="CW116" s="11"/>
      <c r="DD116" s="20"/>
      <c r="DE116" s="20"/>
    </row>
    <row r="117" spans="1:109" ht="16.5" x14ac:dyDescent="0.3">
      <c r="A117" s="12">
        <v>297</v>
      </c>
      <c r="B117" s="12">
        <v>1</v>
      </c>
      <c r="C117" s="13" t="s">
        <v>140</v>
      </c>
      <c r="D117" s="14">
        <v>6</v>
      </c>
      <c r="E117" s="9">
        <v>342</v>
      </c>
      <c r="F117" s="9">
        <f t="shared" si="54"/>
        <v>9685.9712369146855</v>
      </c>
      <c r="G117" s="9">
        <f t="shared" si="55"/>
        <v>9805.1877252184349</v>
      </c>
      <c r="H117" s="9">
        <f t="shared" si="56"/>
        <v>119.21648830374943</v>
      </c>
      <c r="I117" s="10">
        <f t="shared" si="51"/>
        <v>1.2308160471238812E-2</v>
      </c>
      <c r="J117" s="9">
        <f t="shared" si="57"/>
        <v>90.712017543859474</v>
      </c>
      <c r="K117" s="9">
        <f t="shared" si="58"/>
        <v>4</v>
      </c>
      <c r="L117" s="9">
        <f t="shared" si="59"/>
        <v>8.7719298246611288E-3</v>
      </c>
      <c r="M117" s="9">
        <f t="shared" si="60"/>
        <v>8.4005847953214925</v>
      </c>
      <c r="N117" s="9">
        <f t="shared" si="61"/>
        <v>6.0802865877203089</v>
      </c>
      <c r="O117" s="9">
        <f t="shared" si="62"/>
        <v>0</v>
      </c>
      <c r="P117" s="9">
        <f t="shared" si="63"/>
        <v>10.014827447022441</v>
      </c>
      <c r="Q117" s="15">
        <f t="shared" si="65"/>
        <v>3312602.1630248218</v>
      </c>
      <c r="R117" s="15">
        <f t="shared" si="66"/>
        <v>3353374.2020247034</v>
      </c>
      <c r="S117" s="9">
        <f t="shared" si="67"/>
        <v>40772.038999881595</v>
      </c>
      <c r="T117" s="9"/>
      <c r="U117" s="9">
        <f t="shared" si="74"/>
        <v>5986.685263157895</v>
      </c>
      <c r="V117" s="9">
        <f t="shared" si="74"/>
        <v>246.63742690058479</v>
      </c>
      <c r="W117" s="9">
        <f t="shared" si="74"/>
        <v>1599.2251461988303</v>
      </c>
      <c r="X117" s="9">
        <f t="shared" si="74"/>
        <v>1174.1988304093568</v>
      </c>
      <c r="Y117" s="9">
        <f t="shared" si="74"/>
        <v>430.14595124827468</v>
      </c>
      <c r="Z117" s="9">
        <f t="shared" si="74"/>
        <v>0</v>
      </c>
      <c r="AA117" s="9">
        <f t="shared" si="74"/>
        <v>249.0786189997435</v>
      </c>
      <c r="AB117" s="9">
        <f t="shared" si="75"/>
        <v>6077.3972807017544</v>
      </c>
      <c r="AC117" s="9">
        <f t="shared" si="75"/>
        <v>250.63742690058479</v>
      </c>
      <c r="AD117" s="9">
        <f t="shared" si="75"/>
        <v>1599.233918128655</v>
      </c>
      <c r="AE117" s="9">
        <f t="shared" si="75"/>
        <v>1182.5994152046783</v>
      </c>
      <c r="AF117" s="9">
        <f t="shared" si="75"/>
        <v>436.22623783599499</v>
      </c>
      <c r="AG117" s="9">
        <f t="shared" si="75"/>
        <v>0</v>
      </c>
      <c r="AH117" s="9">
        <f t="shared" si="75"/>
        <v>259.09344644676594</v>
      </c>
      <c r="AI117" s="9">
        <f t="shared" si="64"/>
        <v>9805.1877252184349</v>
      </c>
      <c r="AJ117" s="3" t="s">
        <v>608</v>
      </c>
      <c r="AK117" s="11">
        <v>2068234</v>
      </c>
      <c r="AL117" s="11">
        <v>0</v>
      </c>
      <c r="AM117" s="11">
        <v>4751</v>
      </c>
      <c r="AN117" s="9">
        <v>11877.3</v>
      </c>
      <c r="AO117" s="11">
        <v>546386</v>
      </c>
      <c r="AP117" s="11">
        <v>549</v>
      </c>
      <c r="AQ117" s="9">
        <v>87100</v>
      </c>
      <c r="AR117" s="9">
        <v>31147</v>
      </c>
      <c r="AS117" s="11">
        <v>84350</v>
      </c>
      <c r="AT117" s="11">
        <v>0</v>
      </c>
      <c r="AU117" s="11">
        <v>0</v>
      </c>
      <c r="AV117" s="11">
        <v>0</v>
      </c>
      <c r="AW117" s="9">
        <v>0</v>
      </c>
      <c r="AX117" s="9">
        <v>147109.91532690995</v>
      </c>
      <c r="AY117" s="9">
        <v>19694.687830687835</v>
      </c>
      <c r="AZ117" s="9">
        <v>-20787.64</v>
      </c>
      <c r="BA117" s="11">
        <v>86158</v>
      </c>
      <c r="BB117" s="11">
        <v>67480</v>
      </c>
      <c r="BC117" s="11">
        <v>0</v>
      </c>
      <c r="BD117" s="11">
        <v>0</v>
      </c>
      <c r="BE117" s="11">
        <v>0</v>
      </c>
      <c r="BF117" s="11">
        <v>124940</v>
      </c>
      <c r="BG117" s="11">
        <v>0</v>
      </c>
      <c r="BH117" s="11">
        <v>0</v>
      </c>
      <c r="BI117" s="9">
        <v>0</v>
      </c>
      <c r="BJ117" s="9">
        <v>0</v>
      </c>
      <c r="BK117" s="9">
        <v>10015.599867224437</v>
      </c>
      <c r="BL117" s="9">
        <v>21720</v>
      </c>
      <c r="BM117" s="9">
        <v>21877.3</v>
      </c>
      <c r="BN117" s="9">
        <v>0</v>
      </c>
      <c r="BO117" s="11">
        <f t="shared" si="68"/>
        <v>2099257.5099999998</v>
      </c>
      <c r="BP117" s="11">
        <v>0</v>
      </c>
      <c r="BQ117" s="11">
        <v>4751</v>
      </c>
      <c r="BR117" s="11">
        <f t="shared" si="69"/>
        <v>11877.3</v>
      </c>
      <c r="BS117" s="11">
        <v>546386</v>
      </c>
      <c r="BT117" s="11">
        <v>552</v>
      </c>
      <c r="BU117" s="9">
        <v>87100</v>
      </c>
      <c r="BV117" s="9">
        <v>31147</v>
      </c>
      <c r="BW117" s="11">
        <v>85718</v>
      </c>
      <c r="BX117" s="11">
        <v>0</v>
      </c>
      <c r="BY117" s="11">
        <v>0</v>
      </c>
      <c r="BZ117" s="11">
        <v>0</v>
      </c>
      <c r="CA117" s="9">
        <v>0</v>
      </c>
      <c r="CB117" s="9">
        <v>149189.37333991029</v>
      </c>
      <c r="CC117" s="9">
        <v>19694.687830687835</v>
      </c>
      <c r="CD117" s="9">
        <v>-20787.64</v>
      </c>
      <c r="CE117" s="11">
        <v>86158</v>
      </c>
      <c r="CF117" s="11">
        <v>68488</v>
      </c>
      <c r="CG117" s="11">
        <v>0</v>
      </c>
      <c r="CH117" s="11">
        <v>0</v>
      </c>
      <c r="CI117" s="11">
        <v>0</v>
      </c>
      <c r="CJ117" s="11">
        <v>126805</v>
      </c>
      <c r="CK117" s="11">
        <v>0</v>
      </c>
      <c r="CL117" s="11">
        <v>0</v>
      </c>
      <c r="CM117" s="11">
        <v>0</v>
      </c>
      <c r="CN117" s="9">
        <v>0</v>
      </c>
      <c r="CO117" s="9">
        <v>13440.67085410612</v>
      </c>
      <c r="CP117" s="9">
        <v>21720</v>
      </c>
      <c r="CQ117" s="9">
        <v>21877.3</v>
      </c>
      <c r="CR117" s="9">
        <v>0</v>
      </c>
      <c r="CS117" s="11"/>
      <c r="CT117" s="11"/>
      <c r="CU117" s="11"/>
      <c r="CV117" s="11"/>
      <c r="CW117" s="11"/>
      <c r="DD117" s="20"/>
      <c r="DE117" s="20"/>
    </row>
    <row r="118" spans="1:109" ht="16.5" x14ac:dyDescent="0.3">
      <c r="A118" s="12">
        <v>299</v>
      </c>
      <c r="B118" s="12">
        <v>1</v>
      </c>
      <c r="C118" s="13" t="s">
        <v>141</v>
      </c>
      <c r="D118" s="14">
        <v>6</v>
      </c>
      <c r="E118" s="9">
        <v>655</v>
      </c>
      <c r="F118" s="9">
        <f t="shared" si="54"/>
        <v>9350.3005791994437</v>
      </c>
      <c r="G118" s="9">
        <f t="shared" si="55"/>
        <v>9479.8173202308626</v>
      </c>
      <c r="H118" s="9">
        <f t="shared" si="56"/>
        <v>129.51674103141886</v>
      </c>
      <c r="I118" s="10">
        <f t="shared" si="51"/>
        <v>1.3851612569497509E-2</v>
      </c>
      <c r="J118" s="9">
        <f t="shared" si="57"/>
        <v>92.176488549617716</v>
      </c>
      <c r="K118" s="9">
        <f t="shared" si="58"/>
        <v>5.6916030534351307</v>
      </c>
      <c r="L118" s="9">
        <f t="shared" si="59"/>
        <v>0</v>
      </c>
      <c r="M118" s="9">
        <f t="shared" si="60"/>
        <v>5.6198473282443047</v>
      </c>
      <c r="N118" s="9">
        <f t="shared" si="61"/>
        <v>13.89090196141683</v>
      </c>
      <c r="O118" s="9">
        <f t="shared" si="62"/>
        <v>0</v>
      </c>
      <c r="P118" s="9">
        <f t="shared" si="63"/>
        <v>12.137900138704708</v>
      </c>
      <c r="Q118" s="15">
        <f t="shared" si="65"/>
        <v>6124446.8793756366</v>
      </c>
      <c r="R118" s="15">
        <f t="shared" si="66"/>
        <v>6209280.3447512155</v>
      </c>
      <c r="S118" s="9">
        <f t="shared" si="67"/>
        <v>84833.465375578962</v>
      </c>
      <c r="T118" s="9"/>
      <c r="U118" s="9">
        <f t="shared" si="74"/>
        <v>6076.4249007633589</v>
      </c>
      <c r="V118" s="9">
        <f t="shared" si="74"/>
        <v>350.87328244274806</v>
      </c>
      <c r="W118" s="9">
        <f t="shared" si="74"/>
        <v>892.76641221374041</v>
      </c>
      <c r="X118" s="9">
        <f t="shared" si="74"/>
        <v>764.83816793893129</v>
      </c>
      <c r="Y118" s="9">
        <f t="shared" si="74"/>
        <v>991.77289806323279</v>
      </c>
      <c r="Z118" s="9">
        <f t="shared" si="74"/>
        <v>0</v>
      </c>
      <c r="AA118" s="9">
        <f t="shared" si="74"/>
        <v>273.62491777743338</v>
      </c>
      <c r="AB118" s="9">
        <f t="shared" si="75"/>
        <v>6168.6013893129766</v>
      </c>
      <c r="AC118" s="9">
        <f t="shared" si="75"/>
        <v>356.56488549618319</v>
      </c>
      <c r="AD118" s="9">
        <f t="shared" si="75"/>
        <v>892.76641221374041</v>
      </c>
      <c r="AE118" s="9">
        <f t="shared" si="75"/>
        <v>770.4580152671756</v>
      </c>
      <c r="AF118" s="9">
        <f t="shared" si="75"/>
        <v>1005.6638000246496</v>
      </c>
      <c r="AG118" s="9">
        <f t="shared" si="75"/>
        <v>0</v>
      </c>
      <c r="AH118" s="9">
        <f t="shared" si="75"/>
        <v>285.76281791613809</v>
      </c>
      <c r="AI118" s="9">
        <f t="shared" si="64"/>
        <v>9479.8173202308626</v>
      </c>
      <c r="AJ118" s="3" t="s">
        <v>608</v>
      </c>
      <c r="AK118" s="11">
        <v>4025040</v>
      </c>
      <c r="AL118" s="11">
        <v>0</v>
      </c>
      <c r="AM118" s="11">
        <v>9246</v>
      </c>
      <c r="AN118" s="9">
        <v>23115</v>
      </c>
      <c r="AO118" s="11">
        <v>590155</v>
      </c>
      <c r="AP118" s="11">
        <v>-5393</v>
      </c>
      <c r="AQ118" s="9">
        <v>0</v>
      </c>
      <c r="AR118" s="9">
        <v>79587</v>
      </c>
      <c r="AS118" s="11">
        <v>229822</v>
      </c>
      <c r="AT118" s="11">
        <v>0</v>
      </c>
      <c r="AU118" s="11">
        <v>0</v>
      </c>
      <c r="AV118" s="11">
        <v>0</v>
      </c>
      <c r="AW118" s="9">
        <v>0</v>
      </c>
      <c r="AX118" s="9">
        <v>649611.2482314175</v>
      </c>
      <c r="AY118" s="9">
        <v>36504.565060066576</v>
      </c>
      <c r="AZ118" s="9">
        <v>-44981.69</v>
      </c>
      <c r="BA118" s="11">
        <v>151586</v>
      </c>
      <c r="BB118" s="11">
        <v>154140</v>
      </c>
      <c r="BC118" s="11">
        <v>0</v>
      </c>
      <c r="BD118" s="11">
        <v>0</v>
      </c>
      <c r="BE118" s="11">
        <v>0</v>
      </c>
      <c r="BF118" s="11">
        <v>92379</v>
      </c>
      <c r="BG118" s="11">
        <v>0</v>
      </c>
      <c r="BH118" s="11">
        <v>0</v>
      </c>
      <c r="BI118" s="9">
        <v>14031</v>
      </c>
      <c r="BJ118" s="9">
        <v>0</v>
      </c>
      <c r="BK118" s="9">
        <v>23248.356084152299</v>
      </c>
      <c r="BL118" s="9">
        <v>46241.4</v>
      </c>
      <c r="BM118" s="9">
        <v>50115</v>
      </c>
      <c r="BN118" s="9">
        <v>0</v>
      </c>
      <c r="BO118" s="11">
        <f t="shared" si="68"/>
        <v>4085415.5999999996</v>
      </c>
      <c r="BP118" s="11">
        <v>0</v>
      </c>
      <c r="BQ118" s="11">
        <v>9246</v>
      </c>
      <c r="BR118" s="11">
        <f t="shared" si="69"/>
        <v>23115</v>
      </c>
      <c r="BS118" s="11">
        <v>590155</v>
      </c>
      <c r="BT118" s="11">
        <v>-5393</v>
      </c>
      <c r="BU118" s="9">
        <v>0</v>
      </c>
      <c r="BV118" s="9">
        <v>79587</v>
      </c>
      <c r="BW118" s="11">
        <v>233550</v>
      </c>
      <c r="BX118" s="11">
        <v>0</v>
      </c>
      <c r="BY118" s="11">
        <v>0</v>
      </c>
      <c r="BZ118" s="11">
        <v>0</v>
      </c>
      <c r="CA118" s="9">
        <v>0</v>
      </c>
      <c r="CB118" s="9">
        <v>658709.78901614551</v>
      </c>
      <c r="CC118" s="9">
        <v>36504.565060066576</v>
      </c>
      <c r="CD118" s="9">
        <v>-44981.69</v>
      </c>
      <c r="CE118" s="11">
        <v>151586</v>
      </c>
      <c r="CF118" s="11">
        <v>156442</v>
      </c>
      <c r="CG118" s="11">
        <v>0</v>
      </c>
      <c r="CH118" s="11">
        <v>0</v>
      </c>
      <c r="CI118" s="11">
        <v>0</v>
      </c>
      <c r="CJ118" s="11">
        <v>93758</v>
      </c>
      <c r="CK118" s="11">
        <v>0</v>
      </c>
      <c r="CL118" s="11">
        <v>0</v>
      </c>
      <c r="CM118" s="11">
        <v>14031</v>
      </c>
      <c r="CN118" s="9">
        <v>0</v>
      </c>
      <c r="CO118" s="9">
        <v>31198.680675003881</v>
      </c>
      <c r="CP118" s="9">
        <v>46241.4</v>
      </c>
      <c r="CQ118" s="9">
        <v>50115</v>
      </c>
      <c r="CR118" s="9">
        <v>0</v>
      </c>
      <c r="CS118" s="11"/>
      <c r="CT118" s="11"/>
      <c r="CU118" s="11"/>
      <c r="CV118" s="11"/>
      <c r="CW118" s="11"/>
      <c r="DD118" s="20"/>
      <c r="DE118" s="20"/>
    </row>
    <row r="119" spans="1:109" ht="16.5" x14ac:dyDescent="0.3">
      <c r="A119" s="12">
        <v>300</v>
      </c>
      <c r="B119" s="12">
        <v>1</v>
      </c>
      <c r="C119" s="13" t="s">
        <v>142</v>
      </c>
      <c r="D119" s="14">
        <v>5</v>
      </c>
      <c r="E119" s="9">
        <v>1223</v>
      </c>
      <c r="F119" s="9">
        <f t="shared" si="54"/>
        <v>9234.1971774528301</v>
      </c>
      <c r="G119" s="9">
        <f t="shared" si="55"/>
        <v>9346.6025686661796</v>
      </c>
      <c r="H119" s="9">
        <f t="shared" si="56"/>
        <v>112.4053912133495</v>
      </c>
      <c r="I119" s="10">
        <f t="shared" si="51"/>
        <v>1.2172730238835501E-2</v>
      </c>
      <c r="J119" s="9">
        <f t="shared" si="57"/>
        <v>91.732457072771467</v>
      </c>
      <c r="K119" s="9">
        <f t="shared" si="58"/>
        <v>2.091578086672115</v>
      </c>
      <c r="L119" s="9">
        <f t="shared" si="59"/>
        <v>0</v>
      </c>
      <c r="M119" s="9">
        <f t="shared" si="60"/>
        <v>2.025347506132448</v>
      </c>
      <c r="N119" s="9">
        <f t="shared" si="61"/>
        <v>12.272848127792258</v>
      </c>
      <c r="O119" s="9">
        <f t="shared" si="62"/>
        <v>0</v>
      </c>
      <c r="P119" s="9">
        <f t="shared" si="63"/>
        <v>4.2831604199801347</v>
      </c>
      <c r="Q119" s="15">
        <f t="shared" si="65"/>
        <v>11293423.148024812</v>
      </c>
      <c r="R119" s="15">
        <f t="shared" si="66"/>
        <v>11430894.941478735</v>
      </c>
      <c r="S119" s="9">
        <f t="shared" si="67"/>
        <v>137471.7934539225</v>
      </c>
      <c r="T119" s="9"/>
      <c r="U119" s="9">
        <f t="shared" si="74"/>
        <v>6061.1949959116928</v>
      </c>
      <c r="V119" s="9">
        <f t="shared" si="74"/>
        <v>128.93458708094849</v>
      </c>
      <c r="W119" s="9">
        <f t="shared" si="74"/>
        <v>672.41291905151263</v>
      </c>
      <c r="X119" s="9">
        <f t="shared" si="74"/>
        <v>876.63532297628785</v>
      </c>
      <c r="Y119" s="9">
        <f t="shared" si="74"/>
        <v>1299.55874325025</v>
      </c>
      <c r="Z119" s="9">
        <f t="shared" si="74"/>
        <v>0</v>
      </c>
      <c r="AA119" s="9">
        <f t="shared" si="74"/>
        <v>195.46060918213848</v>
      </c>
      <c r="AB119" s="9">
        <f t="shared" si="75"/>
        <v>6152.9274529844643</v>
      </c>
      <c r="AC119" s="9">
        <f t="shared" si="75"/>
        <v>131.0261651676206</v>
      </c>
      <c r="AD119" s="9">
        <f t="shared" si="75"/>
        <v>672.41291905151263</v>
      </c>
      <c r="AE119" s="9">
        <f t="shared" si="75"/>
        <v>878.6606704824203</v>
      </c>
      <c r="AF119" s="9">
        <f t="shared" si="75"/>
        <v>1311.8315913780423</v>
      </c>
      <c r="AG119" s="9">
        <f t="shared" si="75"/>
        <v>0</v>
      </c>
      <c r="AH119" s="9">
        <f t="shared" si="75"/>
        <v>199.74376960211862</v>
      </c>
      <c r="AI119" s="9">
        <f t="shared" si="64"/>
        <v>9346.6025686661796</v>
      </c>
      <c r="AJ119" s="3" t="s">
        <v>608</v>
      </c>
      <c r="AK119" s="11">
        <v>7479253</v>
      </c>
      <c r="AL119" s="11">
        <v>0</v>
      </c>
      <c r="AM119" s="11">
        <v>17181</v>
      </c>
      <c r="AN119" s="9">
        <v>42951</v>
      </c>
      <c r="AO119" s="11">
        <v>819822</v>
      </c>
      <c r="AP119" s="11">
        <v>2539</v>
      </c>
      <c r="AQ119" s="9">
        <v>326040</v>
      </c>
      <c r="AR119" s="9">
        <v>158982</v>
      </c>
      <c r="AS119" s="11">
        <v>157687</v>
      </c>
      <c r="AT119" s="11">
        <v>0</v>
      </c>
      <c r="AU119" s="11">
        <v>103891</v>
      </c>
      <c r="AV119" s="11">
        <v>0</v>
      </c>
      <c r="AW119" s="9">
        <v>0</v>
      </c>
      <c r="AX119" s="9">
        <v>1589360.3429950557</v>
      </c>
      <c r="AY119" s="9">
        <v>57597.895037195703</v>
      </c>
      <c r="AZ119" s="9">
        <v>-66411.520000000004</v>
      </c>
      <c r="BA119" s="11">
        <v>300002</v>
      </c>
      <c r="BB119" s="11">
        <v>152252</v>
      </c>
      <c r="BC119" s="11">
        <v>0</v>
      </c>
      <c r="BD119" s="11">
        <v>0</v>
      </c>
      <c r="BE119" s="11">
        <v>0</v>
      </c>
      <c r="BF119" s="11">
        <v>0</v>
      </c>
      <c r="BG119" s="11">
        <v>20568</v>
      </c>
      <c r="BH119" s="11">
        <v>-6791</v>
      </c>
      <c r="BI119" s="9">
        <v>0</v>
      </c>
      <c r="BJ119" s="9">
        <v>0</v>
      </c>
      <c r="BK119" s="9">
        <v>15317.863192559635</v>
      </c>
      <c r="BL119" s="9">
        <v>63295.516800000005</v>
      </c>
      <c r="BM119" s="9">
        <v>59886.05</v>
      </c>
      <c r="BN119" s="9">
        <v>0</v>
      </c>
      <c r="BO119" s="11">
        <f t="shared" si="68"/>
        <v>7591441.794999999</v>
      </c>
      <c r="BP119" s="11">
        <v>0</v>
      </c>
      <c r="BQ119" s="11">
        <v>17181</v>
      </c>
      <c r="BR119" s="11">
        <f t="shared" si="69"/>
        <v>42951</v>
      </c>
      <c r="BS119" s="11">
        <v>819822</v>
      </c>
      <c r="BT119" s="11">
        <v>2539</v>
      </c>
      <c r="BU119" s="9">
        <v>326040</v>
      </c>
      <c r="BV119" s="9">
        <v>158982</v>
      </c>
      <c r="BW119" s="11">
        <v>160245</v>
      </c>
      <c r="BX119" s="11">
        <v>0</v>
      </c>
      <c r="BY119" s="11">
        <v>103891</v>
      </c>
      <c r="BZ119" s="11">
        <v>0</v>
      </c>
      <c r="CA119" s="9">
        <v>0</v>
      </c>
      <c r="CB119" s="9">
        <v>1604370.0362553457</v>
      </c>
      <c r="CC119" s="9">
        <v>57597.895037195703</v>
      </c>
      <c r="CD119" s="9">
        <v>-66411.520000000004</v>
      </c>
      <c r="CE119" s="11">
        <v>300002</v>
      </c>
      <c r="CF119" s="11">
        <v>154525</v>
      </c>
      <c r="CG119" s="11">
        <v>0</v>
      </c>
      <c r="CH119" s="11">
        <v>0</v>
      </c>
      <c r="CI119" s="11">
        <v>0</v>
      </c>
      <c r="CJ119" s="11">
        <v>0</v>
      </c>
      <c r="CK119" s="11">
        <v>20874</v>
      </c>
      <c r="CL119" s="11">
        <v>-6893</v>
      </c>
      <c r="CM119" s="11">
        <v>0</v>
      </c>
      <c r="CN119" s="9">
        <v>0</v>
      </c>
      <c r="CO119" s="9">
        <v>20556.168386195335</v>
      </c>
      <c r="CP119" s="9">
        <v>63295.516800000005</v>
      </c>
      <c r="CQ119" s="9">
        <v>59886.05</v>
      </c>
      <c r="CR119" s="9">
        <v>0</v>
      </c>
      <c r="CS119" s="11"/>
      <c r="CT119" s="11"/>
      <c r="CU119" s="11"/>
      <c r="CV119" s="11"/>
      <c r="CW119" s="11"/>
      <c r="DD119" s="20"/>
      <c r="DE119" s="20"/>
    </row>
    <row r="120" spans="1:109" ht="16.5" x14ac:dyDescent="0.3">
      <c r="A120" s="12">
        <v>306</v>
      </c>
      <c r="B120" s="12">
        <v>1</v>
      </c>
      <c r="C120" s="13" t="s">
        <v>143</v>
      </c>
      <c r="D120" s="14">
        <v>6</v>
      </c>
      <c r="E120" s="9">
        <v>270</v>
      </c>
      <c r="F120" s="9">
        <f t="shared" si="54"/>
        <v>10340.225004323687</v>
      </c>
      <c r="G120" s="9">
        <f t="shared" si="55"/>
        <v>10464.626690935547</v>
      </c>
      <c r="H120" s="9">
        <f t="shared" si="56"/>
        <v>124.40168661185999</v>
      </c>
      <c r="I120" s="10">
        <f t="shared" si="51"/>
        <v>1.2030849092726933E-2</v>
      </c>
      <c r="J120" s="9">
        <f t="shared" si="57"/>
        <v>90.320055555554973</v>
      </c>
      <c r="K120" s="9">
        <f t="shared" si="58"/>
        <v>21.651851851851916</v>
      </c>
      <c r="L120" s="9">
        <f t="shared" si="59"/>
        <v>0</v>
      </c>
      <c r="M120" s="9">
        <f t="shared" si="60"/>
        <v>13.408294612893542</v>
      </c>
      <c r="N120" s="9">
        <f t="shared" si="61"/>
        <v>-0.97851540844021656</v>
      </c>
      <c r="O120" s="9">
        <f t="shared" si="62"/>
        <v>0</v>
      </c>
      <c r="P120" s="9">
        <f t="shared" si="63"/>
        <v>0</v>
      </c>
      <c r="Q120" s="15">
        <f t="shared" si="65"/>
        <v>2791860.7511673961</v>
      </c>
      <c r="R120" s="15">
        <f t="shared" si="66"/>
        <v>2825449.2065525982</v>
      </c>
      <c r="S120" s="9">
        <f t="shared" si="67"/>
        <v>33588.455385202076</v>
      </c>
      <c r="T120" s="9"/>
      <c r="U120" s="9">
        <f t="shared" si="74"/>
        <v>5970.4459259259256</v>
      </c>
      <c r="V120" s="9">
        <f t="shared" si="74"/>
        <v>1334.762962962963</v>
      </c>
      <c r="W120" s="9">
        <f t="shared" si="74"/>
        <v>94.333333333333329</v>
      </c>
      <c r="X120" s="9">
        <f t="shared" si="74"/>
        <v>1328.5997321602015</v>
      </c>
      <c r="Y120" s="9">
        <f t="shared" si="74"/>
        <v>1392.781285582704</v>
      </c>
      <c r="Z120" s="9">
        <f t="shared" si="74"/>
        <v>0</v>
      </c>
      <c r="AA120" s="9">
        <f t="shared" si="74"/>
        <v>219.30176435856146</v>
      </c>
      <c r="AB120" s="9">
        <f t="shared" si="75"/>
        <v>6060.7659814814806</v>
      </c>
      <c r="AC120" s="9">
        <f t="shared" si="75"/>
        <v>1356.4148148148149</v>
      </c>
      <c r="AD120" s="9">
        <f t="shared" si="75"/>
        <v>94.333333333333329</v>
      </c>
      <c r="AE120" s="9">
        <f t="shared" si="75"/>
        <v>1342.008026773095</v>
      </c>
      <c r="AF120" s="9">
        <f t="shared" si="75"/>
        <v>1391.8027701742637</v>
      </c>
      <c r="AG120" s="9">
        <f t="shared" si="75"/>
        <v>0</v>
      </c>
      <c r="AH120" s="9">
        <f t="shared" si="75"/>
        <v>219.30176435856146</v>
      </c>
      <c r="AI120" s="9">
        <f t="shared" si="64"/>
        <v>10464.626690935547</v>
      </c>
      <c r="AJ120" s="3" t="s">
        <v>608</v>
      </c>
      <c r="AK120" s="11">
        <v>1625761</v>
      </c>
      <c r="AL120" s="11">
        <v>0</v>
      </c>
      <c r="AM120" s="11">
        <v>3735</v>
      </c>
      <c r="AN120" s="9">
        <v>9288.6</v>
      </c>
      <c r="AO120" s="11">
        <v>0</v>
      </c>
      <c r="AP120" s="11">
        <v>25470</v>
      </c>
      <c r="AQ120" s="9">
        <v>0</v>
      </c>
      <c r="AR120" s="9">
        <v>37029.92768325442</v>
      </c>
      <c r="AS120" s="11">
        <v>360386</v>
      </c>
      <c r="AT120" s="11">
        <v>0</v>
      </c>
      <c r="AU120" s="11">
        <v>0</v>
      </c>
      <c r="AV120" s="11">
        <v>0</v>
      </c>
      <c r="AW120" s="9">
        <v>0</v>
      </c>
      <c r="AX120" s="9">
        <v>376050.94710733008</v>
      </c>
      <c r="AY120" s="9">
        <v>15080.996376811594</v>
      </c>
      <c r="AZ120" s="9">
        <v>-13740.6</v>
      </c>
      <c r="BA120" s="11">
        <v>61221</v>
      </c>
      <c r="BB120" s="11">
        <v>104099</v>
      </c>
      <c r="BC120" s="11">
        <v>0</v>
      </c>
      <c r="BD120" s="11">
        <v>14490</v>
      </c>
      <c r="BE120" s="11">
        <v>26166</v>
      </c>
      <c r="BF120" s="11">
        <v>111981</v>
      </c>
      <c r="BG120" s="11">
        <v>0</v>
      </c>
      <c r="BH120" s="11">
        <v>0</v>
      </c>
      <c r="BI120" s="9">
        <v>0</v>
      </c>
      <c r="BJ120" s="9">
        <v>0</v>
      </c>
      <c r="BK120" s="9">
        <v>0</v>
      </c>
      <c r="BL120" s="9">
        <v>18620.399999999998</v>
      </c>
      <c r="BM120" s="9">
        <v>16221.48</v>
      </c>
      <c r="BN120" s="9">
        <v>0</v>
      </c>
      <c r="BO120" s="11">
        <f t="shared" si="68"/>
        <v>1650147.4149999998</v>
      </c>
      <c r="BP120" s="11">
        <v>0</v>
      </c>
      <c r="BQ120" s="11">
        <v>3735</v>
      </c>
      <c r="BR120" s="11">
        <f t="shared" si="69"/>
        <v>9288.6</v>
      </c>
      <c r="BS120" s="11">
        <v>0</v>
      </c>
      <c r="BT120" s="11">
        <v>25470</v>
      </c>
      <c r="BU120" s="9">
        <v>0</v>
      </c>
      <c r="BV120" s="9">
        <v>37033.167228735605</v>
      </c>
      <c r="BW120" s="11">
        <v>366232</v>
      </c>
      <c r="BX120" s="11">
        <v>0</v>
      </c>
      <c r="BY120" s="11">
        <v>0</v>
      </c>
      <c r="BZ120" s="11">
        <v>0</v>
      </c>
      <c r="CA120" s="9">
        <v>0</v>
      </c>
      <c r="CB120" s="9">
        <v>375786.74794705119</v>
      </c>
      <c r="CC120" s="9">
        <v>15080.996376811594</v>
      </c>
      <c r="CD120" s="9">
        <v>-13740.6</v>
      </c>
      <c r="CE120" s="11">
        <v>61221</v>
      </c>
      <c r="CF120" s="11">
        <v>105653</v>
      </c>
      <c r="CG120" s="11">
        <v>0</v>
      </c>
      <c r="CH120" s="11">
        <v>14490</v>
      </c>
      <c r="CI120" s="11">
        <v>26557</v>
      </c>
      <c r="CJ120" s="11">
        <v>113653</v>
      </c>
      <c r="CK120" s="11">
        <v>0</v>
      </c>
      <c r="CL120" s="11">
        <v>0</v>
      </c>
      <c r="CM120" s="11">
        <v>0</v>
      </c>
      <c r="CN120" s="9">
        <v>0</v>
      </c>
      <c r="CO120" s="9">
        <v>0</v>
      </c>
      <c r="CP120" s="9">
        <v>18620.399999999998</v>
      </c>
      <c r="CQ120" s="9">
        <v>16221.48</v>
      </c>
      <c r="CR120" s="9">
        <v>0</v>
      </c>
      <c r="CS120" s="11"/>
      <c r="CT120" s="11"/>
      <c r="CU120" s="11"/>
      <c r="CV120" s="11"/>
      <c r="CW120" s="11"/>
      <c r="DD120" s="20"/>
      <c r="DE120" s="20"/>
    </row>
    <row r="121" spans="1:109" ht="16.5" x14ac:dyDescent="0.3">
      <c r="A121" s="12">
        <v>308</v>
      </c>
      <c r="B121" s="12">
        <v>1</v>
      </c>
      <c r="C121" s="13" t="s">
        <v>144</v>
      </c>
      <c r="D121" s="14">
        <v>6</v>
      </c>
      <c r="E121" s="9">
        <v>523</v>
      </c>
      <c r="F121" s="9">
        <f t="shared" si="54"/>
        <v>9397.8978151177198</v>
      </c>
      <c r="G121" s="9">
        <f t="shared" si="55"/>
        <v>9529.5010920216773</v>
      </c>
      <c r="H121" s="9">
        <f t="shared" si="56"/>
        <v>131.60327690395752</v>
      </c>
      <c r="I121" s="10">
        <f t="shared" si="51"/>
        <v>1.400348029878095E-2</v>
      </c>
      <c r="J121" s="9">
        <f t="shared" si="57"/>
        <v>91.550850860419814</v>
      </c>
      <c r="K121" s="9">
        <f t="shared" si="58"/>
        <v>14.248565965583111</v>
      </c>
      <c r="L121" s="9">
        <f t="shared" si="59"/>
        <v>0</v>
      </c>
      <c r="M121" s="9">
        <f t="shared" si="60"/>
        <v>7.6099426386233517</v>
      </c>
      <c r="N121" s="9">
        <f t="shared" si="61"/>
        <v>6.7681573646681272</v>
      </c>
      <c r="O121" s="9">
        <f t="shared" si="62"/>
        <v>0</v>
      </c>
      <c r="P121" s="9">
        <f t="shared" si="63"/>
        <v>11.425760074664311</v>
      </c>
      <c r="Q121" s="15">
        <f t="shared" si="65"/>
        <v>4915100.5573065672</v>
      </c>
      <c r="R121" s="15">
        <f t="shared" si="66"/>
        <v>4983929.0711273383</v>
      </c>
      <c r="S121" s="9">
        <f t="shared" si="67"/>
        <v>68828.513820771128</v>
      </c>
      <c r="T121" s="9"/>
      <c r="U121" s="9">
        <f t="shared" si="74"/>
        <v>6076.8215296367116</v>
      </c>
      <c r="V121" s="9">
        <f t="shared" si="74"/>
        <v>878.49330783938819</v>
      </c>
      <c r="W121" s="9">
        <f t="shared" si="74"/>
        <v>404.08795411089864</v>
      </c>
      <c r="X121" s="9">
        <f t="shared" si="74"/>
        <v>1002.9502868068834</v>
      </c>
      <c r="Y121" s="9">
        <f t="shared" si="74"/>
        <v>810.11294496296807</v>
      </c>
      <c r="Z121" s="9">
        <f t="shared" si="74"/>
        <v>0</v>
      </c>
      <c r="AA121" s="9">
        <f t="shared" si="74"/>
        <v>225.43179176086878</v>
      </c>
      <c r="AB121" s="9">
        <f t="shared" si="75"/>
        <v>6168.3723804971314</v>
      </c>
      <c r="AC121" s="9">
        <f t="shared" si="75"/>
        <v>892.74187380497131</v>
      </c>
      <c r="AD121" s="9">
        <f t="shared" si="75"/>
        <v>404.08795411089864</v>
      </c>
      <c r="AE121" s="9">
        <f t="shared" si="75"/>
        <v>1010.5602294455067</v>
      </c>
      <c r="AF121" s="9">
        <f t="shared" si="75"/>
        <v>816.8811023276362</v>
      </c>
      <c r="AG121" s="9">
        <f t="shared" si="75"/>
        <v>0</v>
      </c>
      <c r="AH121" s="9">
        <f t="shared" si="75"/>
        <v>236.85755183553309</v>
      </c>
      <c r="AI121" s="9">
        <f t="shared" si="64"/>
        <v>9529.5010920216773</v>
      </c>
      <c r="AJ121" s="3" t="s">
        <v>608</v>
      </c>
      <c r="AK121" s="11">
        <v>3192073</v>
      </c>
      <c r="AL121" s="11">
        <v>0</v>
      </c>
      <c r="AM121" s="11">
        <v>7332</v>
      </c>
      <c r="AN121" s="9">
        <v>18190.2</v>
      </c>
      <c r="AO121" s="11">
        <v>81900</v>
      </c>
      <c r="AP121" s="11">
        <v>129438</v>
      </c>
      <c r="AQ121" s="9">
        <v>0</v>
      </c>
      <c r="AR121" s="9">
        <v>78596</v>
      </c>
      <c r="AS121" s="11">
        <v>459452</v>
      </c>
      <c r="AT121" s="11">
        <v>0</v>
      </c>
      <c r="AU121" s="11">
        <v>17944</v>
      </c>
      <c r="AV121" s="11">
        <v>0</v>
      </c>
      <c r="AW121" s="9">
        <v>0</v>
      </c>
      <c r="AX121" s="9">
        <v>423689.07021563232</v>
      </c>
      <c r="AY121" s="9">
        <v>30933.824796533274</v>
      </c>
      <c r="AZ121" s="9">
        <v>-13895.34</v>
      </c>
      <c r="BA121" s="11">
        <v>121915</v>
      </c>
      <c r="BB121" s="11">
        <v>142414</v>
      </c>
      <c r="BC121" s="11">
        <v>0</v>
      </c>
      <c r="BD121" s="11">
        <v>32183</v>
      </c>
      <c r="BE121" s="11">
        <v>0</v>
      </c>
      <c r="BF121" s="11">
        <v>124159</v>
      </c>
      <c r="BG121" s="11">
        <v>0</v>
      </c>
      <c r="BH121" s="11">
        <v>0</v>
      </c>
      <c r="BI121" s="9">
        <v>0</v>
      </c>
      <c r="BJ121" s="9">
        <v>0</v>
      </c>
      <c r="BK121" s="9">
        <v>17474.0742944011</v>
      </c>
      <c r="BL121" s="9">
        <v>27360.767999999996</v>
      </c>
      <c r="BM121" s="9">
        <v>19850.810000000001</v>
      </c>
      <c r="BN121" s="9">
        <v>4091.15</v>
      </c>
      <c r="BO121" s="11">
        <f t="shared" si="68"/>
        <v>3239954.0949999997</v>
      </c>
      <c r="BP121" s="11">
        <v>0</v>
      </c>
      <c r="BQ121" s="11">
        <v>7332</v>
      </c>
      <c r="BR121" s="11">
        <f t="shared" si="69"/>
        <v>18190.2</v>
      </c>
      <c r="BS121" s="11">
        <v>81900</v>
      </c>
      <c r="BT121" s="11">
        <v>129438</v>
      </c>
      <c r="BU121" s="9">
        <v>0</v>
      </c>
      <c r="BV121" s="9">
        <v>78596</v>
      </c>
      <c r="BW121" s="11">
        <v>466904</v>
      </c>
      <c r="BX121" s="11">
        <v>0</v>
      </c>
      <c r="BY121" s="11">
        <v>17944</v>
      </c>
      <c r="BZ121" s="11">
        <v>0</v>
      </c>
      <c r="CA121" s="9">
        <v>0</v>
      </c>
      <c r="CB121" s="9">
        <v>427228.81651735376</v>
      </c>
      <c r="CC121" s="9">
        <v>30933.824796533274</v>
      </c>
      <c r="CD121" s="9">
        <v>-13895.34</v>
      </c>
      <c r="CE121" s="11">
        <v>121915</v>
      </c>
      <c r="CF121" s="11">
        <v>144540</v>
      </c>
      <c r="CG121" s="11">
        <v>0</v>
      </c>
      <c r="CH121" s="11">
        <v>32183</v>
      </c>
      <c r="CI121" s="11">
        <v>0</v>
      </c>
      <c r="CJ121" s="11">
        <v>126013</v>
      </c>
      <c r="CK121" s="11">
        <v>0</v>
      </c>
      <c r="CL121" s="11">
        <v>0</v>
      </c>
      <c r="CM121" s="11">
        <v>0</v>
      </c>
      <c r="CN121" s="9">
        <v>0</v>
      </c>
      <c r="CO121" s="9">
        <v>23449.746813450532</v>
      </c>
      <c r="CP121" s="9">
        <v>27360.767999999996</v>
      </c>
      <c r="CQ121" s="9">
        <v>19850.810000000001</v>
      </c>
      <c r="CR121" s="9">
        <v>4091.15</v>
      </c>
      <c r="CS121" s="11"/>
      <c r="CT121" s="11"/>
      <c r="CU121" s="11"/>
      <c r="CV121" s="11"/>
      <c r="CW121" s="11"/>
      <c r="DD121" s="20"/>
      <c r="DE121" s="20"/>
    </row>
    <row r="122" spans="1:109" ht="16.5" x14ac:dyDescent="0.3">
      <c r="A122" s="12">
        <v>309</v>
      </c>
      <c r="B122" s="12">
        <v>1</v>
      </c>
      <c r="C122" s="13" t="s">
        <v>145</v>
      </c>
      <c r="D122" s="14">
        <v>5</v>
      </c>
      <c r="E122" s="9">
        <v>1504</v>
      </c>
      <c r="F122" s="9">
        <f t="shared" si="54"/>
        <v>9294.8950487087732</v>
      </c>
      <c r="G122" s="9">
        <f t="shared" si="55"/>
        <v>9424.391902632673</v>
      </c>
      <c r="H122" s="9">
        <f t="shared" si="56"/>
        <v>129.49685392389983</v>
      </c>
      <c r="I122" s="10">
        <f t="shared" si="51"/>
        <v>1.3932040463640228E-2</v>
      </c>
      <c r="J122" s="9">
        <f t="shared" si="57"/>
        <v>90.367729388297448</v>
      </c>
      <c r="K122" s="9">
        <f t="shared" si="58"/>
        <v>12.517952127659555</v>
      </c>
      <c r="L122" s="9">
        <f t="shared" si="59"/>
        <v>0</v>
      </c>
      <c r="M122" s="9">
        <f t="shared" si="60"/>
        <v>3.5478723404255561</v>
      </c>
      <c r="N122" s="9">
        <f t="shared" si="61"/>
        <v>14.109347934593302</v>
      </c>
      <c r="O122" s="9">
        <f t="shared" si="62"/>
        <v>0</v>
      </c>
      <c r="P122" s="9">
        <f t="shared" si="63"/>
        <v>8.9539521329241722</v>
      </c>
      <c r="Q122" s="15">
        <f t="shared" si="65"/>
        <v>13979522.153257996</v>
      </c>
      <c r="R122" s="15">
        <f t="shared" si="66"/>
        <v>14174285.421559541</v>
      </c>
      <c r="S122" s="9">
        <f t="shared" si="67"/>
        <v>194763.26830154471</v>
      </c>
      <c r="T122" s="9"/>
      <c r="U122" s="9">
        <f t="shared" ref="U122:AA131" si="76">IF($E122=0,0,SUMIF($AK$4:$BN$4,U$4,$AK122:$BN122)/$E122)</f>
        <v>5956.4138364361706</v>
      </c>
      <c r="V122" s="9">
        <f t="shared" si="76"/>
        <v>771.77393617021278</v>
      </c>
      <c r="W122" s="9">
        <f t="shared" si="76"/>
        <v>753.92553191489367</v>
      </c>
      <c r="X122" s="9">
        <f t="shared" si="76"/>
        <v>627.78523936170211</v>
      </c>
      <c r="Y122" s="9">
        <f t="shared" si="76"/>
        <v>955.69639493672719</v>
      </c>
      <c r="Z122" s="9">
        <f t="shared" si="76"/>
        <v>0</v>
      </c>
      <c r="AA122" s="9">
        <f t="shared" si="76"/>
        <v>229.30010988906662</v>
      </c>
      <c r="AB122" s="9">
        <f t="shared" ref="AB122:AH131" si="77">IF($E122=0,0,SUMIF($BO$4:$CR$4,AB$4,$BO122:$CR122)/$E122)</f>
        <v>6046.7815658244681</v>
      </c>
      <c r="AC122" s="9">
        <f t="shared" si="77"/>
        <v>784.29188829787233</v>
      </c>
      <c r="AD122" s="9">
        <f t="shared" si="77"/>
        <v>753.92553191489367</v>
      </c>
      <c r="AE122" s="9">
        <f t="shared" si="77"/>
        <v>631.33311170212767</v>
      </c>
      <c r="AF122" s="9">
        <f t="shared" si="77"/>
        <v>969.80574287132049</v>
      </c>
      <c r="AG122" s="9">
        <f t="shared" si="77"/>
        <v>0</v>
      </c>
      <c r="AH122" s="9">
        <f t="shared" si="77"/>
        <v>238.25406202199079</v>
      </c>
      <c r="AI122" s="9">
        <f t="shared" si="64"/>
        <v>9424.391902632673</v>
      </c>
      <c r="AJ122" s="3" t="s">
        <v>608</v>
      </c>
      <c r="AK122" s="11">
        <v>9060871</v>
      </c>
      <c r="AL122" s="11">
        <v>0</v>
      </c>
      <c r="AM122" s="11">
        <v>20814</v>
      </c>
      <c r="AN122" s="9">
        <v>52034.400000000001</v>
      </c>
      <c r="AO122" s="11">
        <v>1133904</v>
      </c>
      <c r="AP122" s="11">
        <v>0</v>
      </c>
      <c r="AQ122" s="9">
        <v>0</v>
      </c>
      <c r="AR122" s="9">
        <v>186961</v>
      </c>
      <c r="AS122" s="11">
        <v>1160748</v>
      </c>
      <c r="AT122" s="11">
        <v>0</v>
      </c>
      <c r="AU122" s="11">
        <v>17944</v>
      </c>
      <c r="AV122" s="11">
        <v>0</v>
      </c>
      <c r="AW122" s="9">
        <v>0</v>
      </c>
      <c r="AX122" s="9">
        <v>1437367.3779848376</v>
      </c>
      <c r="AY122" s="9">
        <v>88496.078706841829</v>
      </c>
      <c r="AZ122" s="9">
        <v>-102424.59</v>
      </c>
      <c r="BA122" s="11">
        <v>347085</v>
      </c>
      <c r="BB122" s="11">
        <v>357379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9">
        <v>14006</v>
      </c>
      <c r="BJ122" s="9">
        <v>0</v>
      </c>
      <c r="BK122" s="9">
        <v>39379.481480600123</v>
      </c>
      <c r="BL122" s="9">
        <v>82475.655085714272</v>
      </c>
      <c r="BM122" s="9">
        <v>80563.81</v>
      </c>
      <c r="BN122" s="9">
        <v>1917.94</v>
      </c>
      <c r="BO122" s="11">
        <f t="shared" si="68"/>
        <v>9196784.0649999995</v>
      </c>
      <c r="BP122" s="11">
        <v>0</v>
      </c>
      <c r="BQ122" s="11">
        <v>20814</v>
      </c>
      <c r="BR122" s="11">
        <f t="shared" si="69"/>
        <v>52034.400000000001</v>
      </c>
      <c r="BS122" s="11">
        <v>1133904</v>
      </c>
      <c r="BT122" s="11">
        <v>0</v>
      </c>
      <c r="BU122" s="9">
        <v>0</v>
      </c>
      <c r="BV122" s="9">
        <v>186961</v>
      </c>
      <c r="BW122" s="11">
        <v>1179575</v>
      </c>
      <c r="BX122" s="11">
        <v>0</v>
      </c>
      <c r="BY122" s="11">
        <v>17944</v>
      </c>
      <c r="BZ122" s="11">
        <v>0</v>
      </c>
      <c r="CA122" s="9">
        <v>0</v>
      </c>
      <c r="CB122" s="9">
        <v>1458587.837278466</v>
      </c>
      <c r="CC122" s="9">
        <v>88496.078706841829</v>
      </c>
      <c r="CD122" s="9">
        <v>-102424.59</v>
      </c>
      <c r="CE122" s="11">
        <v>347085</v>
      </c>
      <c r="CF122" s="11">
        <v>362715</v>
      </c>
      <c r="CG122" s="11">
        <v>0</v>
      </c>
      <c r="CH122" s="11">
        <v>0</v>
      </c>
      <c r="CI122" s="11">
        <v>0</v>
      </c>
      <c r="CJ122" s="11">
        <v>0</v>
      </c>
      <c r="CK122" s="11">
        <v>0</v>
      </c>
      <c r="CL122" s="11">
        <v>0</v>
      </c>
      <c r="CM122" s="11">
        <v>14006</v>
      </c>
      <c r="CN122" s="9">
        <v>0</v>
      </c>
      <c r="CO122" s="9">
        <v>52846.225488518023</v>
      </c>
      <c r="CP122" s="9">
        <v>82475.655085714272</v>
      </c>
      <c r="CQ122" s="9">
        <v>80563.81</v>
      </c>
      <c r="CR122" s="9">
        <v>1917.94</v>
      </c>
      <c r="CS122" s="11"/>
      <c r="CT122" s="11"/>
      <c r="CU122" s="11"/>
      <c r="CV122" s="11"/>
      <c r="CW122" s="11"/>
      <c r="DD122" s="20"/>
      <c r="DE122" s="20"/>
    </row>
    <row r="123" spans="1:109" ht="16.5" x14ac:dyDescent="0.3">
      <c r="A123" s="12">
        <v>314</v>
      </c>
      <c r="B123" s="12">
        <v>1</v>
      </c>
      <c r="C123" s="13" t="s">
        <v>146</v>
      </c>
      <c r="D123" s="14">
        <v>6</v>
      </c>
      <c r="E123" s="9">
        <v>900</v>
      </c>
      <c r="F123" s="9">
        <f t="shared" si="54"/>
        <v>8537.5868577151341</v>
      </c>
      <c r="G123" s="9">
        <f t="shared" si="55"/>
        <v>8655.9836770103193</v>
      </c>
      <c r="H123" s="9">
        <f t="shared" si="56"/>
        <v>118.3968192951852</v>
      </c>
      <c r="I123" s="10">
        <f t="shared" si="51"/>
        <v>1.3867714761600805E-2</v>
      </c>
      <c r="J123" s="9">
        <f t="shared" si="57"/>
        <v>90.463999999999032</v>
      </c>
      <c r="K123" s="9">
        <f t="shared" si="58"/>
        <v>10.651111111111163</v>
      </c>
      <c r="L123" s="9">
        <f t="shared" si="59"/>
        <v>0</v>
      </c>
      <c r="M123" s="9">
        <f t="shared" si="60"/>
        <v>2.1955555555555293</v>
      </c>
      <c r="N123" s="9">
        <f t="shared" si="61"/>
        <v>9.0604776014645836</v>
      </c>
      <c r="O123" s="9">
        <f t="shared" si="62"/>
        <v>0</v>
      </c>
      <c r="P123" s="9">
        <f t="shared" si="63"/>
        <v>6.025675027055172</v>
      </c>
      <c r="Q123" s="15">
        <f t="shared" si="65"/>
        <v>7683828.1719436208</v>
      </c>
      <c r="R123" s="15">
        <f t="shared" si="66"/>
        <v>7790385.3093092879</v>
      </c>
      <c r="S123" s="9">
        <f t="shared" si="67"/>
        <v>106557.13736566715</v>
      </c>
      <c r="T123" s="9"/>
      <c r="U123" s="9">
        <f t="shared" si="76"/>
        <v>5980.181833333334</v>
      </c>
      <c r="V123" s="9">
        <f t="shared" si="76"/>
        <v>656.69555555555553</v>
      </c>
      <c r="W123" s="9">
        <f t="shared" si="76"/>
        <v>599.96555555555551</v>
      </c>
      <c r="X123" s="9">
        <f t="shared" si="76"/>
        <v>600.86111111111109</v>
      </c>
      <c r="Y123" s="9">
        <f t="shared" si="76"/>
        <v>392.13041281239879</v>
      </c>
      <c r="Z123" s="9">
        <f t="shared" si="76"/>
        <v>0</v>
      </c>
      <c r="AA123" s="9">
        <f t="shared" si="76"/>
        <v>307.75238934717981</v>
      </c>
      <c r="AB123" s="9">
        <f t="shared" si="77"/>
        <v>6070.645833333333</v>
      </c>
      <c r="AC123" s="9">
        <f t="shared" si="77"/>
        <v>667.34666666666669</v>
      </c>
      <c r="AD123" s="9">
        <f t="shared" si="77"/>
        <v>599.96555555555551</v>
      </c>
      <c r="AE123" s="9">
        <f t="shared" si="77"/>
        <v>603.05666666666662</v>
      </c>
      <c r="AF123" s="9">
        <f t="shared" si="77"/>
        <v>401.19089041386337</v>
      </c>
      <c r="AG123" s="9">
        <f t="shared" si="77"/>
        <v>0</v>
      </c>
      <c r="AH123" s="9">
        <f t="shared" si="77"/>
        <v>313.77806437423499</v>
      </c>
      <c r="AI123" s="9">
        <f t="shared" si="64"/>
        <v>8655.9836770103193</v>
      </c>
      <c r="AJ123" s="3" t="s">
        <v>608</v>
      </c>
      <c r="AK123" s="11">
        <v>5427840</v>
      </c>
      <c r="AL123" s="11">
        <v>0</v>
      </c>
      <c r="AM123" s="11">
        <v>12468</v>
      </c>
      <c r="AN123" s="9">
        <v>31170.6</v>
      </c>
      <c r="AO123" s="11">
        <v>577871</v>
      </c>
      <c r="AP123" s="11">
        <v>-37902</v>
      </c>
      <c r="AQ123" s="9">
        <v>0</v>
      </c>
      <c r="AR123" s="9">
        <v>116062</v>
      </c>
      <c r="AS123" s="11">
        <v>591026</v>
      </c>
      <c r="AT123" s="11">
        <v>0</v>
      </c>
      <c r="AU123" s="11">
        <v>53832</v>
      </c>
      <c r="AV123" s="11">
        <v>0</v>
      </c>
      <c r="AW123" s="9">
        <v>0</v>
      </c>
      <c r="AX123" s="9">
        <v>352917.37153115892</v>
      </c>
      <c r="AY123" s="9">
        <v>63873.215108375007</v>
      </c>
      <c r="AZ123" s="9">
        <v>-45676.35</v>
      </c>
      <c r="BA123" s="11">
        <v>211919</v>
      </c>
      <c r="BB123" s="11">
        <v>132336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9">
        <v>14158</v>
      </c>
      <c r="BJ123" s="9">
        <v>0</v>
      </c>
      <c r="BK123" s="9">
        <v>15858.262561229689</v>
      </c>
      <c r="BL123" s="9">
        <v>50906.042742857135</v>
      </c>
      <c r="BM123" s="9">
        <v>99055.07</v>
      </c>
      <c r="BN123" s="9">
        <v>16113.96</v>
      </c>
      <c r="BO123" s="11">
        <f t="shared" si="68"/>
        <v>5509257.5999999996</v>
      </c>
      <c r="BP123" s="11">
        <v>0</v>
      </c>
      <c r="BQ123" s="11">
        <v>12468</v>
      </c>
      <c r="BR123" s="11">
        <f t="shared" si="69"/>
        <v>31170.6</v>
      </c>
      <c r="BS123" s="11">
        <v>577871</v>
      </c>
      <c r="BT123" s="11">
        <v>-37902</v>
      </c>
      <c r="BU123" s="9">
        <v>0</v>
      </c>
      <c r="BV123" s="9">
        <v>116062</v>
      </c>
      <c r="BW123" s="11">
        <v>600612</v>
      </c>
      <c r="BX123" s="11">
        <v>0</v>
      </c>
      <c r="BY123" s="11">
        <v>53832</v>
      </c>
      <c r="BZ123" s="11">
        <v>0</v>
      </c>
      <c r="CA123" s="9">
        <v>0</v>
      </c>
      <c r="CB123" s="9">
        <v>361071.80137247703</v>
      </c>
      <c r="CC123" s="9">
        <v>63873.215108375007</v>
      </c>
      <c r="CD123" s="9">
        <v>-45676.35</v>
      </c>
      <c r="CE123" s="11">
        <v>211919</v>
      </c>
      <c r="CF123" s="11">
        <v>134312</v>
      </c>
      <c r="CG123" s="11">
        <v>0</v>
      </c>
      <c r="CH123" s="11">
        <v>0</v>
      </c>
      <c r="CI123" s="11">
        <v>0</v>
      </c>
      <c r="CJ123" s="11">
        <v>0</v>
      </c>
      <c r="CK123" s="11">
        <v>0</v>
      </c>
      <c r="CL123" s="11">
        <v>0</v>
      </c>
      <c r="CM123" s="11">
        <v>14158</v>
      </c>
      <c r="CN123" s="9">
        <v>0</v>
      </c>
      <c r="CO123" s="9">
        <v>21281.370085579299</v>
      </c>
      <c r="CP123" s="9">
        <v>50906.042742857135</v>
      </c>
      <c r="CQ123" s="9">
        <v>99055.07</v>
      </c>
      <c r="CR123" s="9">
        <v>16113.96</v>
      </c>
      <c r="CS123" s="11"/>
      <c r="CT123" s="11"/>
      <c r="CU123" s="11"/>
      <c r="CV123" s="11"/>
      <c r="CW123" s="11"/>
      <c r="DD123" s="20"/>
      <c r="DE123" s="20"/>
    </row>
    <row r="124" spans="1:109" ht="16.5" x14ac:dyDescent="0.3">
      <c r="A124" s="12">
        <v>316</v>
      </c>
      <c r="B124" s="12">
        <v>1</v>
      </c>
      <c r="C124" s="13" t="s">
        <v>147</v>
      </c>
      <c r="D124" s="14">
        <v>5</v>
      </c>
      <c r="E124" s="9">
        <v>1056</v>
      </c>
      <c r="F124" s="9">
        <f t="shared" si="54"/>
        <v>8988.0283404698457</v>
      </c>
      <c r="G124" s="9">
        <f t="shared" si="55"/>
        <v>9116.4081312168873</v>
      </c>
      <c r="H124" s="9">
        <f t="shared" si="56"/>
        <v>128.37979074704162</v>
      </c>
      <c r="I124" s="10">
        <f t="shared" si="51"/>
        <v>1.4283420777501757E-2</v>
      </c>
      <c r="J124" s="9">
        <f t="shared" si="57"/>
        <v>90.264630681817835</v>
      </c>
      <c r="K124" s="9">
        <f t="shared" si="58"/>
        <v>12.111742424242379</v>
      </c>
      <c r="L124" s="9">
        <f t="shared" si="59"/>
        <v>0</v>
      </c>
      <c r="M124" s="9">
        <f t="shared" si="60"/>
        <v>2.4450757575757507</v>
      </c>
      <c r="N124" s="9">
        <f t="shared" si="61"/>
        <v>14.322387713084481</v>
      </c>
      <c r="O124" s="9">
        <f t="shared" si="62"/>
        <v>0</v>
      </c>
      <c r="P124" s="9">
        <f t="shared" si="63"/>
        <v>9.2359541703200989</v>
      </c>
      <c r="Q124" s="15">
        <f t="shared" si="65"/>
        <v>9491357.927536156</v>
      </c>
      <c r="R124" s="15">
        <f t="shared" si="66"/>
        <v>9626926.9865650292</v>
      </c>
      <c r="S124" s="9">
        <f t="shared" si="67"/>
        <v>135569.05902887322</v>
      </c>
      <c r="T124" s="9"/>
      <c r="U124" s="9">
        <f t="shared" si="76"/>
        <v>5953.9609848484843</v>
      </c>
      <c r="V124" s="9">
        <f t="shared" si="76"/>
        <v>746.76136363636363</v>
      </c>
      <c r="W124" s="9">
        <f t="shared" si="76"/>
        <v>0</v>
      </c>
      <c r="X124" s="9">
        <f t="shared" si="76"/>
        <v>624.55871212121212</v>
      </c>
      <c r="Y124" s="9">
        <f t="shared" si="76"/>
        <v>1228.1383927162628</v>
      </c>
      <c r="Z124" s="9">
        <f t="shared" si="76"/>
        <v>0</v>
      </c>
      <c r="AA124" s="9">
        <f t="shared" si="76"/>
        <v>434.60888714752213</v>
      </c>
      <c r="AB124" s="9">
        <f t="shared" si="77"/>
        <v>6044.2256155303021</v>
      </c>
      <c r="AC124" s="9">
        <f t="shared" si="77"/>
        <v>758.87310606060601</v>
      </c>
      <c r="AD124" s="9">
        <f t="shared" si="77"/>
        <v>0</v>
      </c>
      <c r="AE124" s="9">
        <f t="shared" si="77"/>
        <v>627.00378787878788</v>
      </c>
      <c r="AF124" s="9">
        <f t="shared" si="77"/>
        <v>1242.4607804293473</v>
      </c>
      <c r="AG124" s="9">
        <f t="shared" si="77"/>
        <v>0</v>
      </c>
      <c r="AH124" s="9">
        <f t="shared" si="77"/>
        <v>443.84484131784222</v>
      </c>
      <c r="AI124" s="9">
        <f t="shared" si="64"/>
        <v>9116.4081312168873</v>
      </c>
      <c r="AJ124" s="3" t="s">
        <v>608</v>
      </c>
      <c r="AK124" s="11">
        <v>6354630</v>
      </c>
      <c r="AL124" s="11">
        <v>0</v>
      </c>
      <c r="AM124" s="11">
        <v>14597</v>
      </c>
      <c r="AN124" s="9">
        <v>36493.5</v>
      </c>
      <c r="AO124" s="11">
        <v>0</v>
      </c>
      <c r="AP124" s="11">
        <v>0</v>
      </c>
      <c r="AQ124" s="9">
        <v>0</v>
      </c>
      <c r="AR124" s="9">
        <v>171770</v>
      </c>
      <c r="AS124" s="11">
        <v>788580</v>
      </c>
      <c r="AT124" s="11">
        <v>0</v>
      </c>
      <c r="AU124" s="11">
        <v>0</v>
      </c>
      <c r="AV124" s="11">
        <v>0</v>
      </c>
      <c r="AW124" s="9">
        <v>0</v>
      </c>
      <c r="AX124" s="9">
        <v>1296914.1427083735</v>
      </c>
      <c r="AY124" s="9">
        <v>62424.309426304149</v>
      </c>
      <c r="AZ124" s="9">
        <v>-67247.199999999997</v>
      </c>
      <c r="BA124" s="11">
        <v>270096</v>
      </c>
      <c r="BB124" s="11">
        <v>172928</v>
      </c>
      <c r="BC124" s="11">
        <v>0</v>
      </c>
      <c r="BD124" s="11">
        <v>30143</v>
      </c>
      <c r="BE124" s="11">
        <v>0</v>
      </c>
      <c r="BF124" s="11">
        <v>0</v>
      </c>
      <c r="BG124" s="11">
        <v>0</v>
      </c>
      <c r="BH124" s="11">
        <v>0</v>
      </c>
      <c r="BI124" s="9">
        <v>0</v>
      </c>
      <c r="BJ124" s="9">
        <v>0</v>
      </c>
      <c r="BK124" s="9">
        <v>28520.23345862205</v>
      </c>
      <c r="BL124" s="9">
        <v>66646.461942857146</v>
      </c>
      <c r="BM124" s="9">
        <v>260957.94</v>
      </c>
      <c r="BN124" s="9">
        <v>3904.54</v>
      </c>
      <c r="BO124" s="11">
        <f t="shared" si="68"/>
        <v>6449949.4499999993</v>
      </c>
      <c r="BP124" s="11">
        <v>0</v>
      </c>
      <c r="BQ124" s="11">
        <v>14597</v>
      </c>
      <c r="BR124" s="11">
        <f t="shared" si="69"/>
        <v>36493.5</v>
      </c>
      <c r="BS124" s="11">
        <v>0</v>
      </c>
      <c r="BT124" s="11">
        <v>0</v>
      </c>
      <c r="BU124" s="9">
        <v>0</v>
      </c>
      <c r="BV124" s="9">
        <v>171770</v>
      </c>
      <c r="BW124" s="11">
        <v>801370</v>
      </c>
      <c r="BX124" s="11">
        <v>0</v>
      </c>
      <c r="BY124" s="11">
        <v>0</v>
      </c>
      <c r="BZ124" s="11">
        <v>0</v>
      </c>
      <c r="CA124" s="9">
        <v>0</v>
      </c>
      <c r="CB124" s="9">
        <v>1312038.5841333908</v>
      </c>
      <c r="CC124" s="9">
        <v>62424.309426304149</v>
      </c>
      <c r="CD124" s="9">
        <v>-67247.199999999997</v>
      </c>
      <c r="CE124" s="11">
        <v>270096</v>
      </c>
      <c r="CF124" s="11">
        <v>175510</v>
      </c>
      <c r="CG124" s="11">
        <v>0</v>
      </c>
      <c r="CH124" s="11">
        <v>30143</v>
      </c>
      <c r="CI124" s="11">
        <v>0</v>
      </c>
      <c r="CJ124" s="11">
        <v>0</v>
      </c>
      <c r="CK124" s="11">
        <v>0</v>
      </c>
      <c r="CL124" s="11">
        <v>0</v>
      </c>
      <c r="CM124" s="11">
        <v>0</v>
      </c>
      <c r="CN124" s="9">
        <v>0</v>
      </c>
      <c r="CO124" s="9">
        <v>38273.401062480123</v>
      </c>
      <c r="CP124" s="9">
        <v>66646.461942857146</v>
      </c>
      <c r="CQ124" s="9">
        <v>260957.94</v>
      </c>
      <c r="CR124" s="9">
        <v>3904.54</v>
      </c>
      <c r="CS124" s="11"/>
      <c r="CT124" s="11"/>
      <c r="CU124" s="11"/>
      <c r="CV124" s="11"/>
      <c r="CW124" s="11"/>
      <c r="DD124" s="20"/>
      <c r="DE124" s="20"/>
    </row>
    <row r="125" spans="1:109" ht="16.5" x14ac:dyDescent="0.3">
      <c r="A125" s="12">
        <v>317</v>
      </c>
      <c r="B125" s="12">
        <v>1</v>
      </c>
      <c r="C125" s="13" t="s">
        <v>148</v>
      </c>
      <c r="D125" s="14">
        <v>6</v>
      </c>
      <c r="E125" s="9">
        <v>891</v>
      </c>
      <c r="F125" s="9">
        <f t="shared" si="54"/>
        <v>10139.607580192478</v>
      </c>
      <c r="G125" s="9">
        <f t="shared" si="55"/>
        <v>10279.761987783744</v>
      </c>
      <c r="H125" s="9">
        <f t="shared" si="56"/>
        <v>140.15440759126614</v>
      </c>
      <c r="I125" s="10">
        <f t="shared" si="51"/>
        <v>1.3822468619501113E-2</v>
      </c>
      <c r="J125" s="9">
        <f t="shared" si="57"/>
        <v>89.692744107743238</v>
      </c>
      <c r="K125" s="9">
        <f t="shared" si="58"/>
        <v>24.632996632996537</v>
      </c>
      <c r="L125" s="9">
        <f t="shared" si="59"/>
        <v>0</v>
      </c>
      <c r="M125" s="9">
        <f t="shared" si="60"/>
        <v>4.4713804713804848</v>
      </c>
      <c r="N125" s="9">
        <f t="shared" si="61"/>
        <v>14.2297532888565</v>
      </c>
      <c r="O125" s="9">
        <f t="shared" si="62"/>
        <v>0</v>
      </c>
      <c r="P125" s="9">
        <f t="shared" si="63"/>
        <v>7.1275330902913083</v>
      </c>
      <c r="Q125" s="15">
        <f t="shared" si="65"/>
        <v>9034390.353951497</v>
      </c>
      <c r="R125" s="15">
        <f t="shared" si="66"/>
        <v>9159267.9311153162</v>
      </c>
      <c r="S125" s="9">
        <f t="shared" si="67"/>
        <v>124877.57716381922</v>
      </c>
      <c r="T125" s="9"/>
      <c r="U125" s="9">
        <f t="shared" si="76"/>
        <v>5909.9340404040413</v>
      </c>
      <c r="V125" s="9">
        <f t="shared" si="76"/>
        <v>1518.6936026936028</v>
      </c>
      <c r="W125" s="9">
        <f t="shared" si="76"/>
        <v>0</v>
      </c>
      <c r="X125" s="9">
        <f t="shared" si="76"/>
        <v>915.24698092031429</v>
      </c>
      <c r="Y125" s="9">
        <f t="shared" si="76"/>
        <v>1464.62167752292</v>
      </c>
      <c r="Z125" s="9">
        <f t="shared" si="76"/>
        <v>0</v>
      </c>
      <c r="AA125" s="9">
        <f t="shared" si="76"/>
        <v>331.1112786515987</v>
      </c>
      <c r="AB125" s="9">
        <f t="shared" si="77"/>
        <v>5999.6267845117845</v>
      </c>
      <c r="AC125" s="9">
        <f t="shared" si="77"/>
        <v>1543.3265993265993</v>
      </c>
      <c r="AD125" s="9">
        <f t="shared" si="77"/>
        <v>0</v>
      </c>
      <c r="AE125" s="9">
        <f t="shared" si="77"/>
        <v>919.71836139169477</v>
      </c>
      <c r="AF125" s="9">
        <f t="shared" si="77"/>
        <v>1478.8514308117765</v>
      </c>
      <c r="AG125" s="9">
        <f t="shared" si="77"/>
        <v>0</v>
      </c>
      <c r="AH125" s="9">
        <f t="shared" si="77"/>
        <v>338.23881174189</v>
      </c>
      <c r="AI125" s="9">
        <f t="shared" si="64"/>
        <v>10279.761987783744</v>
      </c>
      <c r="AJ125" s="3" t="s">
        <v>608</v>
      </c>
      <c r="AK125" s="11">
        <v>5327749</v>
      </c>
      <c r="AL125" s="11">
        <v>0</v>
      </c>
      <c r="AM125" s="11">
        <v>12238</v>
      </c>
      <c r="AN125" s="9">
        <v>29758.5</v>
      </c>
      <c r="AO125" s="11">
        <v>0</v>
      </c>
      <c r="AP125" s="11">
        <v>0</v>
      </c>
      <c r="AQ125" s="9">
        <v>0</v>
      </c>
      <c r="AR125" s="9">
        <v>160172</v>
      </c>
      <c r="AS125" s="11">
        <v>1353156</v>
      </c>
      <c r="AT125" s="11">
        <v>0</v>
      </c>
      <c r="AU125" s="11">
        <v>0</v>
      </c>
      <c r="AV125" s="11">
        <v>0</v>
      </c>
      <c r="AW125" s="9">
        <v>0</v>
      </c>
      <c r="AX125" s="9">
        <v>1304977.9146729216</v>
      </c>
      <c r="AY125" s="9">
        <v>42486.957720588231</v>
      </c>
      <c r="AZ125" s="9">
        <v>-61997.77</v>
      </c>
      <c r="BA125" s="11">
        <v>209693</v>
      </c>
      <c r="BB125" s="11">
        <v>266874</v>
      </c>
      <c r="BC125" s="11">
        <v>0</v>
      </c>
      <c r="BD125" s="11">
        <v>43528</v>
      </c>
      <c r="BE125" s="11">
        <v>122980.06</v>
      </c>
      <c r="BF125" s="11">
        <v>0</v>
      </c>
      <c r="BG125" s="11">
        <v>0</v>
      </c>
      <c r="BH125" s="11">
        <v>0</v>
      </c>
      <c r="BI125" s="9">
        <v>0</v>
      </c>
      <c r="BJ125" s="9">
        <v>0</v>
      </c>
      <c r="BK125" s="9">
        <v>18570.531557986211</v>
      </c>
      <c r="BL125" s="9">
        <v>59046.6</v>
      </c>
      <c r="BM125" s="9">
        <v>137377.76</v>
      </c>
      <c r="BN125" s="9">
        <v>7779.8</v>
      </c>
      <c r="BO125" s="11">
        <f t="shared" si="68"/>
        <v>5407665.2349999994</v>
      </c>
      <c r="BP125" s="11">
        <v>0</v>
      </c>
      <c r="BQ125" s="11">
        <v>12238</v>
      </c>
      <c r="BR125" s="11">
        <f t="shared" si="69"/>
        <v>29758.5</v>
      </c>
      <c r="BS125" s="11">
        <v>0</v>
      </c>
      <c r="BT125" s="11">
        <v>0</v>
      </c>
      <c r="BU125" s="9">
        <v>0</v>
      </c>
      <c r="BV125" s="9">
        <v>160172</v>
      </c>
      <c r="BW125" s="11">
        <v>1375104</v>
      </c>
      <c r="BX125" s="11">
        <v>0</v>
      </c>
      <c r="BY125" s="11">
        <v>0</v>
      </c>
      <c r="BZ125" s="11">
        <v>0</v>
      </c>
      <c r="CA125" s="9">
        <v>0</v>
      </c>
      <c r="CB125" s="9">
        <v>1317656.6248532929</v>
      </c>
      <c r="CC125" s="9">
        <v>42486.957720588231</v>
      </c>
      <c r="CD125" s="9">
        <v>-61997.77</v>
      </c>
      <c r="CE125" s="11">
        <v>209693</v>
      </c>
      <c r="CF125" s="11">
        <v>270858</v>
      </c>
      <c r="CG125" s="11">
        <v>0</v>
      </c>
      <c r="CH125" s="11">
        <v>43528</v>
      </c>
      <c r="CI125" s="11">
        <v>122980.06</v>
      </c>
      <c r="CJ125" s="11">
        <v>0</v>
      </c>
      <c r="CK125" s="11">
        <v>0</v>
      </c>
      <c r="CL125" s="11">
        <v>0</v>
      </c>
      <c r="CM125" s="11">
        <v>0</v>
      </c>
      <c r="CN125" s="9">
        <v>0</v>
      </c>
      <c r="CO125" s="9">
        <v>24921.163541435828</v>
      </c>
      <c r="CP125" s="9">
        <v>59046.6</v>
      </c>
      <c r="CQ125" s="9">
        <v>137377.76</v>
      </c>
      <c r="CR125" s="9">
        <v>7779.8</v>
      </c>
      <c r="CS125" s="11"/>
      <c r="CT125" s="11"/>
      <c r="CU125" s="11"/>
      <c r="CV125" s="11"/>
      <c r="CW125" s="11"/>
      <c r="DD125" s="20"/>
      <c r="DE125" s="20"/>
    </row>
    <row r="126" spans="1:109" ht="16.5" x14ac:dyDescent="0.3">
      <c r="A126" s="12">
        <v>318</v>
      </c>
      <c r="B126" s="12">
        <v>1</v>
      </c>
      <c r="C126" s="13" t="s">
        <v>149</v>
      </c>
      <c r="D126" s="14">
        <v>4</v>
      </c>
      <c r="E126" s="9">
        <v>3962</v>
      </c>
      <c r="F126" s="9">
        <f t="shared" si="54"/>
        <v>8765.9076540697824</v>
      </c>
      <c r="G126" s="9">
        <f t="shared" si="55"/>
        <v>8885.7483811225393</v>
      </c>
      <c r="H126" s="9">
        <f t="shared" si="56"/>
        <v>119.84072705275685</v>
      </c>
      <c r="I126" s="10">
        <f t="shared" si="51"/>
        <v>1.3671228557503447E-2</v>
      </c>
      <c r="J126" s="9">
        <f t="shared" si="57"/>
        <v>89.860646138313314</v>
      </c>
      <c r="K126" s="9">
        <f t="shared" si="58"/>
        <v>9.2642604745078643</v>
      </c>
      <c r="L126" s="9">
        <f t="shared" si="59"/>
        <v>0</v>
      </c>
      <c r="M126" s="9">
        <f t="shared" si="60"/>
        <v>6.4114083796062005</v>
      </c>
      <c r="N126" s="9">
        <f t="shared" si="61"/>
        <v>6.771172285299599</v>
      </c>
      <c r="O126" s="9">
        <f t="shared" si="62"/>
        <v>0</v>
      </c>
      <c r="P126" s="9">
        <f t="shared" si="63"/>
        <v>7.5332397750295854</v>
      </c>
      <c r="Q126" s="15">
        <f t="shared" si="65"/>
        <v>34730526.125424474</v>
      </c>
      <c r="R126" s="15">
        <f t="shared" si="66"/>
        <v>35205335.086007491</v>
      </c>
      <c r="S126" s="9">
        <f t="shared" si="67"/>
        <v>474808.96058301628</v>
      </c>
      <c r="T126" s="9"/>
      <c r="U126" s="9">
        <f t="shared" si="76"/>
        <v>5924.0228218071688</v>
      </c>
      <c r="V126" s="9">
        <f t="shared" si="76"/>
        <v>571.18096920747098</v>
      </c>
      <c r="W126" s="9">
        <f t="shared" si="76"/>
        <v>0</v>
      </c>
      <c r="X126" s="9">
        <f t="shared" si="76"/>
        <v>872.90131246845033</v>
      </c>
      <c r="Y126" s="9">
        <f t="shared" si="76"/>
        <v>996.75756436632753</v>
      </c>
      <c r="Z126" s="9">
        <f t="shared" si="76"/>
        <v>0</v>
      </c>
      <c r="AA126" s="9">
        <f t="shared" si="76"/>
        <v>401.04498622036465</v>
      </c>
      <c r="AB126" s="9">
        <f t="shared" si="77"/>
        <v>6013.8834679454822</v>
      </c>
      <c r="AC126" s="9">
        <f t="shared" si="77"/>
        <v>580.44522968197884</v>
      </c>
      <c r="AD126" s="9">
        <f t="shared" si="77"/>
        <v>0</v>
      </c>
      <c r="AE126" s="9">
        <f t="shared" si="77"/>
        <v>879.31272084805653</v>
      </c>
      <c r="AF126" s="9">
        <f t="shared" si="77"/>
        <v>1003.5287366516271</v>
      </c>
      <c r="AG126" s="9">
        <f t="shared" si="77"/>
        <v>0</v>
      </c>
      <c r="AH126" s="9">
        <f t="shared" si="77"/>
        <v>408.57822599539423</v>
      </c>
      <c r="AI126" s="9">
        <f t="shared" si="64"/>
        <v>8885.7483811225393</v>
      </c>
      <c r="AJ126" s="3" t="s">
        <v>608</v>
      </c>
      <c r="AK126" s="11">
        <v>23735192</v>
      </c>
      <c r="AL126" s="11">
        <v>0</v>
      </c>
      <c r="AM126" s="11">
        <v>54522</v>
      </c>
      <c r="AN126" s="9">
        <v>136304.70000000001</v>
      </c>
      <c r="AO126" s="11">
        <v>0</v>
      </c>
      <c r="AP126" s="11">
        <v>0</v>
      </c>
      <c r="AQ126" s="9">
        <v>0</v>
      </c>
      <c r="AR126" s="9">
        <v>368066</v>
      </c>
      <c r="AS126" s="11">
        <v>2263019</v>
      </c>
      <c r="AT126" s="11">
        <v>0</v>
      </c>
      <c r="AU126" s="11">
        <v>267272</v>
      </c>
      <c r="AV126" s="11">
        <v>0</v>
      </c>
      <c r="AW126" s="9">
        <v>0</v>
      </c>
      <c r="AX126" s="9">
        <v>3949153.4700193899</v>
      </c>
      <c r="AY126" s="9">
        <v>218931.06440570272</v>
      </c>
      <c r="AZ126" s="9">
        <v>-264213.58</v>
      </c>
      <c r="BA126" s="11">
        <v>923716</v>
      </c>
      <c r="BB126" s="11">
        <v>1126571</v>
      </c>
      <c r="BC126" s="11">
        <v>0</v>
      </c>
      <c r="BD126" s="11">
        <v>129580</v>
      </c>
      <c r="BE126" s="11">
        <v>574707</v>
      </c>
      <c r="BF126" s="11">
        <v>0</v>
      </c>
      <c r="BG126" s="11">
        <v>0</v>
      </c>
      <c r="BH126" s="11">
        <v>0</v>
      </c>
      <c r="BI126" s="9">
        <v>14001</v>
      </c>
      <c r="BJ126" s="9">
        <v>0</v>
      </c>
      <c r="BK126" s="9">
        <v>87277.771913667922</v>
      </c>
      <c r="BL126" s="9">
        <v>265388.79908571427</v>
      </c>
      <c r="BM126" s="9">
        <v>867966.91999999993</v>
      </c>
      <c r="BN126" s="9">
        <v>13070.98</v>
      </c>
      <c r="BO126" s="11">
        <f t="shared" si="68"/>
        <v>24091219.879999999</v>
      </c>
      <c r="BP126" s="11">
        <v>0</v>
      </c>
      <c r="BQ126" s="11">
        <v>54522</v>
      </c>
      <c r="BR126" s="11">
        <f t="shared" si="69"/>
        <v>136304.70000000001</v>
      </c>
      <c r="BS126" s="11">
        <v>0</v>
      </c>
      <c r="BT126" s="11">
        <v>0</v>
      </c>
      <c r="BU126" s="9">
        <v>0</v>
      </c>
      <c r="BV126" s="9">
        <v>368066</v>
      </c>
      <c r="BW126" s="11">
        <v>2299724</v>
      </c>
      <c r="BX126" s="11">
        <v>0</v>
      </c>
      <c r="BY126" s="11">
        <v>267272</v>
      </c>
      <c r="BZ126" s="11">
        <v>0</v>
      </c>
      <c r="CA126" s="9">
        <v>0</v>
      </c>
      <c r="CB126" s="9">
        <v>3975980.8546137465</v>
      </c>
      <c r="CC126" s="9">
        <v>218931.06440570272</v>
      </c>
      <c r="CD126" s="9">
        <v>-264213.58</v>
      </c>
      <c r="CE126" s="11">
        <v>923716</v>
      </c>
      <c r="CF126" s="11">
        <v>1143391</v>
      </c>
      <c r="CG126" s="11">
        <v>0</v>
      </c>
      <c r="CH126" s="11">
        <v>129580</v>
      </c>
      <c r="CI126" s="11">
        <v>583289</v>
      </c>
      <c r="CJ126" s="11">
        <v>0</v>
      </c>
      <c r="CK126" s="11">
        <v>0</v>
      </c>
      <c r="CL126" s="11">
        <v>0</v>
      </c>
      <c r="CM126" s="11">
        <v>14001</v>
      </c>
      <c r="CN126" s="9">
        <v>0</v>
      </c>
      <c r="CO126" s="9">
        <v>117124.46790233489</v>
      </c>
      <c r="CP126" s="9">
        <v>265388.79908571427</v>
      </c>
      <c r="CQ126" s="9">
        <v>867966.91999999993</v>
      </c>
      <c r="CR126" s="9">
        <v>13070.98</v>
      </c>
      <c r="CS126" s="11"/>
      <c r="CT126" s="11"/>
      <c r="CU126" s="11"/>
      <c r="CV126" s="11"/>
      <c r="CW126" s="11"/>
      <c r="DD126" s="20"/>
      <c r="DE126" s="20"/>
    </row>
    <row r="127" spans="1:109" ht="16.5" x14ac:dyDescent="0.3">
      <c r="A127" s="12">
        <v>319</v>
      </c>
      <c r="B127" s="12">
        <v>1</v>
      </c>
      <c r="C127" s="13" t="s">
        <v>150</v>
      </c>
      <c r="D127" s="14">
        <v>6</v>
      </c>
      <c r="E127" s="9">
        <v>567</v>
      </c>
      <c r="F127" s="9">
        <f t="shared" si="54"/>
        <v>10749.328951428686</v>
      </c>
      <c r="G127" s="9">
        <f t="shared" si="55"/>
        <v>10880.350247161401</v>
      </c>
      <c r="H127" s="9">
        <f t="shared" si="56"/>
        <v>131.02129573271486</v>
      </c>
      <c r="I127" s="10">
        <f t="shared" si="51"/>
        <v>1.2188788372254709E-2</v>
      </c>
      <c r="J127" s="9">
        <f t="shared" si="57"/>
        <v>90.060105820105491</v>
      </c>
      <c r="K127" s="9">
        <f t="shared" si="58"/>
        <v>12.925925925925867</v>
      </c>
      <c r="L127" s="9">
        <f t="shared" si="59"/>
        <v>0</v>
      </c>
      <c r="M127" s="9">
        <f t="shared" si="60"/>
        <v>10.5590828924162</v>
      </c>
      <c r="N127" s="9">
        <f t="shared" si="61"/>
        <v>8.6475868563998119</v>
      </c>
      <c r="O127" s="9">
        <f t="shared" si="62"/>
        <v>0</v>
      </c>
      <c r="P127" s="9">
        <f t="shared" si="63"/>
        <v>8.8285942378647064</v>
      </c>
      <c r="Q127" s="15">
        <f t="shared" si="65"/>
        <v>6094869.5154600646</v>
      </c>
      <c r="R127" s="15">
        <f t="shared" si="66"/>
        <v>6169158.5901405131</v>
      </c>
      <c r="S127" s="9">
        <f t="shared" si="67"/>
        <v>74289.07468044851</v>
      </c>
      <c r="T127" s="9"/>
      <c r="U127" s="9">
        <f t="shared" si="76"/>
        <v>5949.7711992945324</v>
      </c>
      <c r="V127" s="9">
        <f t="shared" si="76"/>
        <v>796.92063492063494</v>
      </c>
      <c r="W127" s="9">
        <f t="shared" si="76"/>
        <v>802.89065255731919</v>
      </c>
      <c r="X127" s="9">
        <f t="shared" si="76"/>
        <v>1134.4003527336861</v>
      </c>
      <c r="Y127" s="9">
        <f t="shared" si="76"/>
        <v>1613.5912447158803</v>
      </c>
      <c r="Z127" s="9">
        <f t="shared" si="76"/>
        <v>0</v>
      </c>
      <c r="AA127" s="9">
        <f t="shared" si="76"/>
        <v>451.754867206634</v>
      </c>
      <c r="AB127" s="9">
        <f t="shared" si="77"/>
        <v>6039.8313051146379</v>
      </c>
      <c r="AC127" s="9">
        <f t="shared" si="77"/>
        <v>809.84656084656081</v>
      </c>
      <c r="AD127" s="9">
        <f t="shared" si="77"/>
        <v>802.89065255731919</v>
      </c>
      <c r="AE127" s="9">
        <f t="shared" si="77"/>
        <v>1144.9594356261023</v>
      </c>
      <c r="AF127" s="9">
        <f t="shared" si="77"/>
        <v>1622.2388315722801</v>
      </c>
      <c r="AG127" s="9">
        <f t="shared" si="77"/>
        <v>0</v>
      </c>
      <c r="AH127" s="9">
        <f t="shared" si="77"/>
        <v>460.58346144449871</v>
      </c>
      <c r="AI127" s="9">
        <f t="shared" si="64"/>
        <v>10880.350247161401</v>
      </c>
      <c r="AJ127" s="3" t="s">
        <v>608</v>
      </c>
      <c r="AK127" s="11">
        <v>3404272</v>
      </c>
      <c r="AL127" s="11">
        <v>0</v>
      </c>
      <c r="AM127" s="11">
        <v>7820</v>
      </c>
      <c r="AN127" s="9">
        <v>19550.099999999999</v>
      </c>
      <c r="AO127" s="11">
        <v>454727</v>
      </c>
      <c r="AP127" s="11">
        <v>512</v>
      </c>
      <c r="AQ127" s="9">
        <v>0</v>
      </c>
      <c r="AR127" s="9">
        <v>69092</v>
      </c>
      <c r="AS127" s="11">
        <v>451854</v>
      </c>
      <c r="AT127" s="11">
        <v>0</v>
      </c>
      <c r="AU127" s="11">
        <v>0</v>
      </c>
      <c r="AV127" s="11">
        <v>0</v>
      </c>
      <c r="AW127" s="9">
        <v>0</v>
      </c>
      <c r="AX127" s="9">
        <v>914906.2357539041</v>
      </c>
      <c r="AY127" s="9">
        <v>35708.480877199363</v>
      </c>
      <c r="AZ127" s="9">
        <v>-30751.73</v>
      </c>
      <c r="BA127" s="11">
        <v>139253</v>
      </c>
      <c r="BB127" s="11">
        <v>158905</v>
      </c>
      <c r="BC127" s="11">
        <v>0</v>
      </c>
      <c r="BD127" s="11">
        <v>26034</v>
      </c>
      <c r="BE127" s="11">
        <v>123517</v>
      </c>
      <c r="BF127" s="11">
        <v>118584</v>
      </c>
      <c r="BG127" s="11">
        <v>0</v>
      </c>
      <c r="BH127" s="11">
        <v>0</v>
      </c>
      <c r="BI127" s="9">
        <v>0</v>
      </c>
      <c r="BJ127" s="9">
        <v>0</v>
      </c>
      <c r="BK127" s="9">
        <v>14638.008828962107</v>
      </c>
      <c r="BL127" s="9">
        <v>38119.200000000004</v>
      </c>
      <c r="BM127" s="9">
        <v>143155.81</v>
      </c>
      <c r="BN127" s="9">
        <v>4973.41</v>
      </c>
      <c r="BO127" s="11">
        <f t="shared" si="68"/>
        <v>3455336.0799999996</v>
      </c>
      <c r="BP127" s="11">
        <v>0</v>
      </c>
      <c r="BQ127" s="11">
        <v>7820</v>
      </c>
      <c r="BR127" s="11">
        <f t="shared" si="69"/>
        <v>19550.099999999999</v>
      </c>
      <c r="BS127" s="11">
        <v>454727</v>
      </c>
      <c r="BT127" s="11">
        <v>512</v>
      </c>
      <c r="BU127" s="9">
        <v>0</v>
      </c>
      <c r="BV127" s="9">
        <v>69092</v>
      </c>
      <c r="BW127" s="11">
        <v>459183</v>
      </c>
      <c r="BX127" s="11">
        <v>0</v>
      </c>
      <c r="BY127" s="11">
        <v>0</v>
      </c>
      <c r="BZ127" s="11">
        <v>0</v>
      </c>
      <c r="CA127" s="9">
        <v>0</v>
      </c>
      <c r="CB127" s="9">
        <v>919809.41750148288</v>
      </c>
      <c r="CC127" s="9">
        <v>35708.480877199363</v>
      </c>
      <c r="CD127" s="9">
        <v>-30751.73</v>
      </c>
      <c r="CE127" s="11">
        <v>139253</v>
      </c>
      <c r="CF127" s="11">
        <v>161277</v>
      </c>
      <c r="CG127" s="11">
        <v>0</v>
      </c>
      <c r="CH127" s="11">
        <v>26034</v>
      </c>
      <c r="CI127" s="11">
        <v>125361</v>
      </c>
      <c r="CJ127" s="11">
        <v>120355</v>
      </c>
      <c r="CK127" s="11">
        <v>0</v>
      </c>
      <c r="CL127" s="11">
        <v>0</v>
      </c>
      <c r="CM127" s="11">
        <v>0</v>
      </c>
      <c r="CN127" s="9">
        <v>0</v>
      </c>
      <c r="CO127" s="9">
        <v>19643.821761831397</v>
      </c>
      <c r="CP127" s="9">
        <v>38119.200000000004</v>
      </c>
      <c r="CQ127" s="9">
        <v>143155.81</v>
      </c>
      <c r="CR127" s="9">
        <v>4973.41</v>
      </c>
      <c r="CS127" s="11"/>
      <c r="CT127" s="11"/>
      <c r="CU127" s="11"/>
      <c r="CV127" s="11"/>
      <c r="CW127" s="11"/>
      <c r="DD127" s="20"/>
      <c r="DE127" s="20"/>
    </row>
    <row r="128" spans="1:109" ht="16.5" x14ac:dyDescent="0.3">
      <c r="A128" s="12">
        <v>323</v>
      </c>
      <c r="B128" s="12">
        <v>2</v>
      </c>
      <c r="C128" s="13" t="s">
        <v>151</v>
      </c>
      <c r="D128" s="14">
        <v>6</v>
      </c>
      <c r="E128" s="9">
        <v>32</v>
      </c>
      <c r="F128" s="9">
        <f t="shared" si="54"/>
        <v>6529.2238271956394</v>
      </c>
      <c r="G128" s="9">
        <f t="shared" si="55"/>
        <v>6679.3470554810992</v>
      </c>
      <c r="H128" s="9">
        <f t="shared" si="56"/>
        <v>150.12322828545985</v>
      </c>
      <c r="I128" s="10">
        <f t="shared" si="51"/>
        <v>2.2992507571905241E-2</v>
      </c>
      <c r="J128" s="9">
        <f t="shared" si="57"/>
        <v>91.411874999999782</v>
      </c>
      <c r="K128" s="9">
        <f t="shared" si="58"/>
        <v>0</v>
      </c>
      <c r="L128" s="9">
        <f t="shared" si="59"/>
        <v>0</v>
      </c>
      <c r="M128" s="9">
        <f t="shared" si="60"/>
        <v>11.3125</v>
      </c>
      <c r="N128" s="9">
        <f t="shared" si="61"/>
        <v>47.398853285460063</v>
      </c>
      <c r="O128" s="9">
        <f t="shared" si="62"/>
        <v>0</v>
      </c>
      <c r="P128" s="9">
        <f t="shared" si="63"/>
        <v>0</v>
      </c>
      <c r="Q128" s="15">
        <f t="shared" si="65"/>
        <v>208935.16247026046</v>
      </c>
      <c r="R128" s="15">
        <f t="shared" si="66"/>
        <v>213739.10577539518</v>
      </c>
      <c r="S128" s="9">
        <f t="shared" si="67"/>
        <v>4803.943305134715</v>
      </c>
      <c r="T128" s="9"/>
      <c r="U128" s="9">
        <f t="shared" si="76"/>
        <v>6094.125</v>
      </c>
      <c r="V128" s="9">
        <f t="shared" si="76"/>
        <v>0</v>
      </c>
      <c r="W128" s="9">
        <f t="shared" si="76"/>
        <v>1418.125</v>
      </c>
      <c r="X128" s="9">
        <f t="shared" si="76"/>
        <v>1073.875</v>
      </c>
      <c r="Y128" s="9">
        <f t="shared" si="76"/>
        <v>-2056.9011728043602</v>
      </c>
      <c r="Z128" s="9">
        <f t="shared" si="76"/>
        <v>0</v>
      </c>
      <c r="AA128" s="9">
        <f t="shared" si="76"/>
        <v>0</v>
      </c>
      <c r="AB128" s="9">
        <f t="shared" si="77"/>
        <v>6185.5368749999998</v>
      </c>
      <c r="AC128" s="9">
        <f t="shared" si="77"/>
        <v>0</v>
      </c>
      <c r="AD128" s="9">
        <f t="shared" si="77"/>
        <v>1418.125</v>
      </c>
      <c r="AE128" s="9">
        <f t="shared" si="77"/>
        <v>1085.1875</v>
      </c>
      <c r="AF128" s="9">
        <f t="shared" si="77"/>
        <v>-2009.5023195189001</v>
      </c>
      <c r="AG128" s="9">
        <f t="shared" si="77"/>
        <v>0</v>
      </c>
      <c r="AH128" s="9">
        <f t="shared" si="77"/>
        <v>0</v>
      </c>
      <c r="AI128" s="9">
        <f t="shared" si="64"/>
        <v>6679.3470554810992</v>
      </c>
      <c r="AJ128" s="3" t="s">
        <v>608</v>
      </c>
      <c r="AK128" s="11">
        <v>195012</v>
      </c>
      <c r="AL128" s="11">
        <v>0</v>
      </c>
      <c r="AM128" s="11">
        <v>448</v>
      </c>
      <c r="AN128" s="9">
        <v>0</v>
      </c>
      <c r="AO128" s="11">
        <v>43942</v>
      </c>
      <c r="AP128" s="11">
        <v>1438</v>
      </c>
      <c r="AQ128" s="9">
        <v>0</v>
      </c>
      <c r="AR128" s="9">
        <v>3240</v>
      </c>
      <c r="AS128" s="11">
        <v>0</v>
      </c>
      <c r="AT128" s="11">
        <v>0</v>
      </c>
      <c r="AU128" s="11">
        <v>0</v>
      </c>
      <c r="AV128" s="11">
        <v>0</v>
      </c>
      <c r="AW128" s="9">
        <v>0</v>
      </c>
      <c r="AX128" s="9">
        <v>-65820.837529739525</v>
      </c>
      <c r="AY128" s="9">
        <v>0</v>
      </c>
      <c r="AZ128" s="9">
        <v>0</v>
      </c>
      <c r="BA128" s="11">
        <v>6458</v>
      </c>
      <c r="BB128" s="11">
        <v>5445</v>
      </c>
      <c r="BC128" s="11">
        <v>0</v>
      </c>
      <c r="BD128" s="11">
        <v>0</v>
      </c>
      <c r="BE128" s="11">
        <v>0</v>
      </c>
      <c r="BF128" s="11">
        <v>18773</v>
      </c>
      <c r="BG128" s="11">
        <v>0</v>
      </c>
      <c r="BH128" s="11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11">
        <f t="shared" si="68"/>
        <v>197937.18</v>
      </c>
      <c r="BP128" s="11">
        <v>0</v>
      </c>
      <c r="BQ128" s="11">
        <v>448</v>
      </c>
      <c r="BR128" s="11">
        <f t="shared" si="69"/>
        <v>0</v>
      </c>
      <c r="BS128" s="11">
        <v>43942</v>
      </c>
      <c r="BT128" s="11">
        <v>1438</v>
      </c>
      <c r="BU128" s="9">
        <v>0</v>
      </c>
      <c r="BV128" s="9">
        <v>3240</v>
      </c>
      <c r="BW128" s="11">
        <v>0</v>
      </c>
      <c r="BX128" s="11">
        <v>0</v>
      </c>
      <c r="BY128" s="11">
        <v>0</v>
      </c>
      <c r="BZ128" s="11">
        <v>0</v>
      </c>
      <c r="CA128" s="9">
        <v>0</v>
      </c>
      <c r="CB128" s="9">
        <v>-64304.074224604803</v>
      </c>
      <c r="CC128" s="9">
        <v>0</v>
      </c>
      <c r="CD128" s="9">
        <v>0</v>
      </c>
      <c r="CE128" s="11">
        <v>6458</v>
      </c>
      <c r="CF128" s="11">
        <v>5526</v>
      </c>
      <c r="CG128" s="11">
        <v>0</v>
      </c>
      <c r="CH128" s="11">
        <v>0</v>
      </c>
      <c r="CI128" s="11">
        <v>0</v>
      </c>
      <c r="CJ128" s="11">
        <v>19054</v>
      </c>
      <c r="CK128" s="11">
        <v>0</v>
      </c>
      <c r="CL128" s="11">
        <v>0</v>
      </c>
      <c r="CM128" s="11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11"/>
      <c r="CT128" s="11"/>
      <c r="CU128" s="11"/>
      <c r="CV128" s="11"/>
      <c r="CW128" s="11"/>
      <c r="DD128" s="20"/>
      <c r="DE128" s="20"/>
    </row>
    <row r="129" spans="1:109" ht="16.5" x14ac:dyDescent="0.3">
      <c r="A129" s="12">
        <v>330</v>
      </c>
      <c r="B129" s="12">
        <v>1</v>
      </c>
      <c r="C129" s="13" t="s">
        <v>152</v>
      </c>
      <c r="D129" s="14">
        <v>6</v>
      </c>
      <c r="E129" s="9">
        <v>287</v>
      </c>
      <c r="F129" s="9">
        <f t="shared" si="54"/>
        <v>11573.089614598288</v>
      </c>
      <c r="G129" s="9">
        <f t="shared" si="55"/>
        <v>11700.229763807074</v>
      </c>
      <c r="H129" s="9">
        <f t="shared" si="56"/>
        <v>127.14014920878617</v>
      </c>
      <c r="I129" s="10">
        <f t="shared" si="51"/>
        <v>1.0985843317795766E-2</v>
      </c>
      <c r="J129" s="9">
        <f t="shared" si="57"/>
        <v>93.657961672472993</v>
      </c>
      <c r="K129" s="9">
        <f t="shared" si="58"/>
        <v>7.5923344947735245</v>
      </c>
      <c r="L129" s="9">
        <f t="shared" si="59"/>
        <v>0</v>
      </c>
      <c r="M129" s="9">
        <f t="shared" si="60"/>
        <v>19.567944250871051</v>
      </c>
      <c r="N129" s="9">
        <f t="shared" si="61"/>
        <v>7.8940951354434219</v>
      </c>
      <c r="O129" s="9">
        <f t="shared" si="62"/>
        <v>-22.393344947735216</v>
      </c>
      <c r="P129" s="9">
        <f t="shared" si="63"/>
        <v>20.821158602959713</v>
      </c>
      <c r="Q129" s="15">
        <f t="shared" si="65"/>
        <v>3321476.7193897087</v>
      </c>
      <c r="R129" s="15">
        <f t="shared" si="66"/>
        <v>3357965.9422126296</v>
      </c>
      <c r="S129" s="9">
        <f t="shared" si="67"/>
        <v>36489.222822920885</v>
      </c>
      <c r="T129" s="9"/>
      <c r="U129" s="9">
        <f t="shared" si="76"/>
        <v>6166.6473867595823</v>
      </c>
      <c r="V129" s="9">
        <f t="shared" si="76"/>
        <v>467.9965156794425</v>
      </c>
      <c r="W129" s="9">
        <f t="shared" si="76"/>
        <v>1965.3658536585365</v>
      </c>
      <c r="X129" s="9">
        <f t="shared" si="76"/>
        <v>1771.6236933797909</v>
      </c>
      <c r="Y129" s="9">
        <f t="shared" si="76"/>
        <v>740.75493069761046</v>
      </c>
      <c r="Z129" s="9">
        <f t="shared" si="76"/>
        <v>166.30662020905925</v>
      </c>
      <c r="AA129" s="9">
        <f t="shared" si="76"/>
        <v>294.39461421426671</v>
      </c>
      <c r="AB129" s="9">
        <f t="shared" si="77"/>
        <v>6260.3053484320553</v>
      </c>
      <c r="AC129" s="9">
        <f t="shared" si="77"/>
        <v>475.58885017421602</v>
      </c>
      <c r="AD129" s="9">
        <f t="shared" si="77"/>
        <v>1965.3658536585365</v>
      </c>
      <c r="AE129" s="9">
        <f t="shared" si="77"/>
        <v>1791.1916376306619</v>
      </c>
      <c r="AF129" s="9">
        <f t="shared" si="77"/>
        <v>748.64902583305388</v>
      </c>
      <c r="AG129" s="9">
        <f t="shared" si="77"/>
        <v>143.91327526132403</v>
      </c>
      <c r="AH129" s="9">
        <f t="shared" si="77"/>
        <v>315.21577281722642</v>
      </c>
      <c r="AI129" s="9">
        <f t="shared" si="64"/>
        <v>11700.229763807074</v>
      </c>
      <c r="AJ129" s="3" t="s">
        <v>608</v>
      </c>
      <c r="AK129" s="11">
        <v>1791989</v>
      </c>
      <c r="AL129" s="11">
        <v>0</v>
      </c>
      <c r="AM129" s="11">
        <v>4116</v>
      </c>
      <c r="AN129" s="9">
        <v>10374.9</v>
      </c>
      <c r="AO129" s="11">
        <v>560421</v>
      </c>
      <c r="AP129" s="11">
        <v>3639</v>
      </c>
      <c r="AQ129" s="9">
        <v>0</v>
      </c>
      <c r="AR129" s="9">
        <v>23498</v>
      </c>
      <c r="AS129" s="11">
        <v>134315</v>
      </c>
      <c r="AT129" s="11">
        <v>0</v>
      </c>
      <c r="AU129" s="11">
        <v>0</v>
      </c>
      <c r="AV129" s="11">
        <v>0</v>
      </c>
      <c r="AW129" s="9">
        <v>47730</v>
      </c>
      <c r="AX129" s="9">
        <v>212596.66511021421</v>
      </c>
      <c r="AY129" s="9">
        <v>15766.279985093453</v>
      </c>
      <c r="AZ129" s="9">
        <v>-22161.200000000001</v>
      </c>
      <c r="BA129" s="11">
        <v>74877</v>
      </c>
      <c r="BB129" s="11">
        <v>97987</v>
      </c>
      <c r="BC129" s="11">
        <v>0</v>
      </c>
      <c r="BD129" s="11">
        <v>1911</v>
      </c>
      <c r="BE129" s="11">
        <v>160455</v>
      </c>
      <c r="BF129" s="11">
        <v>117728</v>
      </c>
      <c r="BG129" s="11">
        <v>0</v>
      </c>
      <c r="BH129" s="11">
        <v>0</v>
      </c>
      <c r="BI129" s="9">
        <v>27884</v>
      </c>
      <c r="BJ129" s="9">
        <v>0</v>
      </c>
      <c r="BK129" s="9">
        <v>17474.0742944011</v>
      </c>
      <c r="BL129" s="9">
        <v>17977.2</v>
      </c>
      <c r="BM129" s="9">
        <v>10374.9</v>
      </c>
      <c r="BN129" s="9">
        <v>12523.9</v>
      </c>
      <c r="BO129" s="11">
        <f t="shared" si="68"/>
        <v>1818868.8349999997</v>
      </c>
      <c r="BP129" s="11">
        <v>0</v>
      </c>
      <c r="BQ129" s="11">
        <v>4116</v>
      </c>
      <c r="BR129" s="11">
        <f t="shared" si="69"/>
        <v>10374.9</v>
      </c>
      <c r="BS129" s="11">
        <v>560421</v>
      </c>
      <c r="BT129" s="11">
        <v>3639</v>
      </c>
      <c r="BU129" s="9">
        <v>0</v>
      </c>
      <c r="BV129" s="9">
        <v>23498</v>
      </c>
      <c r="BW129" s="11">
        <v>136494</v>
      </c>
      <c r="BX129" s="11">
        <v>0</v>
      </c>
      <c r="BY129" s="11">
        <v>0</v>
      </c>
      <c r="BZ129" s="11">
        <v>0</v>
      </c>
      <c r="CA129" s="9">
        <v>41303.11</v>
      </c>
      <c r="CB129" s="9">
        <v>214862.27041408647</v>
      </c>
      <c r="CC129" s="9">
        <v>15766.279985093453</v>
      </c>
      <c r="CD129" s="9">
        <v>-22161.200000000001</v>
      </c>
      <c r="CE129" s="11">
        <v>74877</v>
      </c>
      <c r="CF129" s="11">
        <v>99450</v>
      </c>
      <c r="CG129" s="11">
        <v>0</v>
      </c>
      <c r="CH129" s="11">
        <v>1911</v>
      </c>
      <c r="CI129" s="11">
        <v>162850</v>
      </c>
      <c r="CJ129" s="11">
        <v>119486</v>
      </c>
      <c r="CK129" s="11">
        <v>0</v>
      </c>
      <c r="CL129" s="11">
        <v>0</v>
      </c>
      <c r="CM129" s="11">
        <v>27884</v>
      </c>
      <c r="CN129" s="9">
        <v>0</v>
      </c>
      <c r="CO129" s="9">
        <v>23449.746813450532</v>
      </c>
      <c r="CP129" s="9">
        <v>17977.2</v>
      </c>
      <c r="CQ129" s="9">
        <v>10374.9</v>
      </c>
      <c r="CR129" s="9">
        <v>12523.9</v>
      </c>
      <c r="CS129" s="11"/>
      <c r="CT129" s="11"/>
      <c r="CU129" s="11"/>
      <c r="CV129" s="11"/>
      <c r="CW129" s="11"/>
      <c r="DD129" s="20"/>
      <c r="DE129" s="20"/>
    </row>
    <row r="130" spans="1:109" ht="16.5" x14ac:dyDescent="0.3">
      <c r="A130" s="12">
        <v>332</v>
      </c>
      <c r="B130" s="12">
        <v>1</v>
      </c>
      <c r="C130" s="13" t="s">
        <v>153</v>
      </c>
      <c r="D130" s="14">
        <v>5</v>
      </c>
      <c r="E130" s="9">
        <v>1725</v>
      </c>
      <c r="F130" s="9">
        <f t="shared" si="54"/>
        <v>8297.8535950285495</v>
      </c>
      <c r="G130" s="9">
        <f t="shared" si="55"/>
        <v>8418.4573378985151</v>
      </c>
      <c r="H130" s="9">
        <f t="shared" si="56"/>
        <v>120.60374286996557</v>
      </c>
      <c r="I130" s="10">
        <f t="shared" si="51"/>
        <v>1.4534330051595785E-2</v>
      </c>
      <c r="J130" s="9">
        <f t="shared" si="57"/>
        <v>90.354304347825746</v>
      </c>
      <c r="K130" s="9">
        <f t="shared" si="58"/>
        <v>9.80463768115942</v>
      </c>
      <c r="L130" s="9">
        <f t="shared" si="59"/>
        <v>0</v>
      </c>
      <c r="M130" s="9">
        <f t="shared" si="60"/>
        <v>2.3136231884058134</v>
      </c>
      <c r="N130" s="9">
        <f t="shared" si="61"/>
        <v>10.847686949776175</v>
      </c>
      <c r="O130" s="9">
        <f t="shared" si="62"/>
        <v>0</v>
      </c>
      <c r="P130" s="9">
        <f t="shared" si="63"/>
        <v>7.283490702799611</v>
      </c>
      <c r="Q130" s="15">
        <f t="shared" si="65"/>
        <v>14313797.451424245</v>
      </c>
      <c r="R130" s="15">
        <f t="shared" si="66"/>
        <v>14521838.907874936</v>
      </c>
      <c r="S130" s="9">
        <f t="shared" si="67"/>
        <v>208041.45645069145</v>
      </c>
      <c r="T130" s="9"/>
      <c r="U130" s="9">
        <f t="shared" si="76"/>
        <v>5977.1341333333339</v>
      </c>
      <c r="V130" s="9">
        <f t="shared" si="76"/>
        <v>604.51246376811594</v>
      </c>
      <c r="W130" s="9">
        <f t="shared" si="76"/>
        <v>145.62666666666667</v>
      </c>
      <c r="X130" s="9">
        <f t="shared" si="76"/>
        <v>576.08463768115939</v>
      </c>
      <c r="Y130" s="9">
        <f t="shared" si="76"/>
        <v>702.62517485804881</v>
      </c>
      <c r="Z130" s="9">
        <f t="shared" si="76"/>
        <v>0</v>
      </c>
      <c r="AA130" s="9">
        <f t="shared" si="76"/>
        <v>291.87051872122385</v>
      </c>
      <c r="AB130" s="9">
        <f t="shared" si="77"/>
        <v>6067.4884376811597</v>
      </c>
      <c r="AC130" s="9">
        <f t="shared" si="77"/>
        <v>614.31710144927536</v>
      </c>
      <c r="AD130" s="9">
        <f t="shared" si="77"/>
        <v>145.62666666666667</v>
      </c>
      <c r="AE130" s="9">
        <f t="shared" si="77"/>
        <v>578.39826086956521</v>
      </c>
      <c r="AF130" s="9">
        <f t="shared" si="77"/>
        <v>713.47286180782498</v>
      </c>
      <c r="AG130" s="9">
        <f t="shared" si="77"/>
        <v>0</v>
      </c>
      <c r="AH130" s="9">
        <f t="shared" si="77"/>
        <v>299.15400942402346</v>
      </c>
      <c r="AI130" s="9">
        <f t="shared" si="64"/>
        <v>8418.4573378985151</v>
      </c>
      <c r="AJ130" s="3" t="s">
        <v>608</v>
      </c>
      <c r="AK130" s="11">
        <v>10390745</v>
      </c>
      <c r="AL130" s="11">
        <v>0</v>
      </c>
      <c r="AM130" s="11">
        <v>23868</v>
      </c>
      <c r="AN130" s="9">
        <v>59671.199999999997</v>
      </c>
      <c r="AO130" s="11">
        <v>251324</v>
      </c>
      <c r="AP130" s="11">
        <v>-118</v>
      </c>
      <c r="AQ130" s="9">
        <v>0</v>
      </c>
      <c r="AR130" s="9">
        <v>256456</v>
      </c>
      <c r="AS130" s="11">
        <v>1042784</v>
      </c>
      <c r="AT130" s="11">
        <v>0</v>
      </c>
      <c r="AU130" s="11">
        <v>28296</v>
      </c>
      <c r="AV130" s="11">
        <v>0</v>
      </c>
      <c r="AW130" s="9">
        <v>0</v>
      </c>
      <c r="AX130" s="9">
        <v>1212028.4266301342</v>
      </c>
      <c r="AY130" s="9">
        <v>105961.32650200751</v>
      </c>
      <c r="AZ130" s="9">
        <v>-80188.62</v>
      </c>
      <c r="BA130" s="11">
        <v>417849</v>
      </c>
      <c r="BB130" s="11">
        <v>267277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9">
        <v>0</v>
      </c>
      <c r="BJ130" s="9">
        <v>0</v>
      </c>
      <c r="BK130" s="9">
        <v>36739.73829210367</v>
      </c>
      <c r="BL130" s="9">
        <v>119636.40000000001</v>
      </c>
      <c r="BM130" s="9">
        <v>167585.10999999999</v>
      </c>
      <c r="BN130" s="9">
        <v>13882.87</v>
      </c>
      <c r="BO130" s="11">
        <f t="shared" si="68"/>
        <v>10546606.174999999</v>
      </c>
      <c r="BP130" s="11">
        <v>0</v>
      </c>
      <c r="BQ130" s="11">
        <v>23868</v>
      </c>
      <c r="BR130" s="11">
        <f t="shared" si="69"/>
        <v>59671.199999999997</v>
      </c>
      <c r="BS130" s="11">
        <v>251324</v>
      </c>
      <c r="BT130" s="11">
        <v>-118</v>
      </c>
      <c r="BU130" s="9">
        <v>0</v>
      </c>
      <c r="BV130" s="9">
        <v>256456</v>
      </c>
      <c r="BW130" s="11">
        <v>1059697</v>
      </c>
      <c r="BX130" s="11">
        <v>0</v>
      </c>
      <c r="BY130" s="11">
        <v>28296</v>
      </c>
      <c r="BZ130" s="11">
        <v>0</v>
      </c>
      <c r="CA130" s="9">
        <v>0</v>
      </c>
      <c r="CB130" s="9">
        <v>1230740.6866184981</v>
      </c>
      <c r="CC130" s="9">
        <v>105961.32650200751</v>
      </c>
      <c r="CD130" s="9">
        <v>-80188.62</v>
      </c>
      <c r="CE130" s="11">
        <v>417849</v>
      </c>
      <c r="CF130" s="11">
        <v>271268</v>
      </c>
      <c r="CG130" s="11">
        <v>0</v>
      </c>
      <c r="CH130" s="11">
        <v>0</v>
      </c>
      <c r="CI130" s="11">
        <v>0</v>
      </c>
      <c r="CJ130" s="11">
        <v>0</v>
      </c>
      <c r="CK130" s="11">
        <v>0</v>
      </c>
      <c r="CL130" s="11">
        <v>0</v>
      </c>
      <c r="CM130" s="11">
        <v>0</v>
      </c>
      <c r="CN130" s="9">
        <v>0</v>
      </c>
      <c r="CO130" s="9">
        <v>49303.759754432962</v>
      </c>
      <c r="CP130" s="9">
        <v>119636.40000000001</v>
      </c>
      <c r="CQ130" s="9">
        <v>167585.10999999999</v>
      </c>
      <c r="CR130" s="9">
        <v>13882.87</v>
      </c>
      <c r="CS130" s="11"/>
      <c r="CT130" s="11"/>
      <c r="CU130" s="11"/>
      <c r="CV130" s="11"/>
      <c r="CW130" s="11"/>
      <c r="DD130" s="20"/>
      <c r="DE130" s="20"/>
    </row>
    <row r="131" spans="1:109" ht="16.5" x14ac:dyDescent="0.3">
      <c r="A131" s="12">
        <v>333</v>
      </c>
      <c r="B131" s="12">
        <v>1</v>
      </c>
      <c r="C131" s="13" t="s">
        <v>154</v>
      </c>
      <c r="D131" s="14">
        <v>6</v>
      </c>
      <c r="E131" s="9">
        <v>536</v>
      </c>
      <c r="F131" s="9">
        <f t="shared" si="54"/>
        <v>9120.7641000847889</v>
      </c>
      <c r="G131" s="9">
        <f t="shared" si="55"/>
        <v>9256.0677807866559</v>
      </c>
      <c r="H131" s="9">
        <f t="shared" si="56"/>
        <v>135.30368070186705</v>
      </c>
      <c r="I131" s="10">
        <f t="shared" si="51"/>
        <v>1.4834687008362516E-2</v>
      </c>
      <c r="J131" s="9">
        <f t="shared" si="57"/>
        <v>90.045279850745828</v>
      </c>
      <c r="K131" s="9">
        <f t="shared" si="58"/>
        <v>15.305970149253653</v>
      </c>
      <c r="L131" s="9">
        <f t="shared" si="59"/>
        <v>0</v>
      </c>
      <c r="M131" s="9">
        <f t="shared" si="60"/>
        <v>6.2531413798008089</v>
      </c>
      <c r="N131" s="9">
        <f t="shared" si="61"/>
        <v>16.167443237601219</v>
      </c>
      <c r="O131" s="9">
        <f t="shared" si="62"/>
        <v>0</v>
      </c>
      <c r="P131" s="9">
        <f t="shared" si="63"/>
        <v>7.5318460844643482</v>
      </c>
      <c r="Q131" s="15">
        <f t="shared" si="65"/>
        <v>4888729.5576454476</v>
      </c>
      <c r="R131" s="15">
        <f t="shared" si="66"/>
        <v>4961252.3305016467</v>
      </c>
      <c r="S131" s="9">
        <f t="shared" si="67"/>
        <v>72522.772856199183</v>
      </c>
      <c r="T131" s="9"/>
      <c r="U131" s="9">
        <f t="shared" si="76"/>
        <v>5939.6122201492535</v>
      </c>
      <c r="V131" s="9">
        <f t="shared" si="76"/>
        <v>943.67723880597021</v>
      </c>
      <c r="W131" s="9">
        <f t="shared" si="76"/>
        <v>0</v>
      </c>
      <c r="X131" s="9">
        <f t="shared" si="76"/>
        <v>1204.9103521500781</v>
      </c>
      <c r="Y131" s="9">
        <f t="shared" si="76"/>
        <v>718.35077191263963</v>
      </c>
      <c r="Z131" s="9">
        <f t="shared" si="76"/>
        <v>0</v>
      </c>
      <c r="AA131" s="9">
        <f t="shared" si="76"/>
        <v>314.213517066848</v>
      </c>
      <c r="AB131" s="9">
        <f t="shared" si="77"/>
        <v>6029.6574999999993</v>
      </c>
      <c r="AC131" s="9">
        <f t="shared" si="77"/>
        <v>958.98320895522386</v>
      </c>
      <c r="AD131" s="9">
        <f t="shared" si="77"/>
        <v>0</v>
      </c>
      <c r="AE131" s="9">
        <f t="shared" si="77"/>
        <v>1211.1634935298789</v>
      </c>
      <c r="AF131" s="9">
        <f t="shared" si="77"/>
        <v>734.51821515024085</v>
      </c>
      <c r="AG131" s="9">
        <f t="shared" si="77"/>
        <v>0</v>
      </c>
      <c r="AH131" s="9">
        <f t="shared" si="77"/>
        <v>321.74536315131235</v>
      </c>
      <c r="AI131" s="9">
        <f t="shared" si="64"/>
        <v>9256.0677807866559</v>
      </c>
      <c r="AJ131" s="3" t="s">
        <v>608</v>
      </c>
      <c r="AK131" s="11">
        <v>3217618</v>
      </c>
      <c r="AL131" s="11">
        <v>0</v>
      </c>
      <c r="AM131" s="11">
        <v>7391</v>
      </c>
      <c r="AN131" s="9">
        <v>18477.900000000001</v>
      </c>
      <c r="AO131" s="11">
        <v>0</v>
      </c>
      <c r="AP131" s="11">
        <v>0</v>
      </c>
      <c r="AQ131" s="9">
        <v>144300</v>
      </c>
      <c r="AR131" s="9">
        <v>103667.94875244192</v>
      </c>
      <c r="AS131" s="11">
        <v>505811</v>
      </c>
      <c r="AT131" s="11">
        <v>0</v>
      </c>
      <c r="AU131" s="11">
        <v>23925</v>
      </c>
      <c r="AV131" s="11">
        <v>0</v>
      </c>
      <c r="AW131" s="9">
        <v>0</v>
      </c>
      <c r="AX131" s="9">
        <v>385036.01374517486</v>
      </c>
      <c r="AY131" s="9">
        <v>34384.387922698814</v>
      </c>
      <c r="AZ131" s="9">
        <v>-33985.85</v>
      </c>
      <c r="BA131" s="11">
        <v>119786</v>
      </c>
      <c r="BB131" s="11">
        <v>100172</v>
      </c>
      <c r="BC131" s="11">
        <v>0</v>
      </c>
      <c r="BD131" s="11">
        <v>23011</v>
      </c>
      <c r="BE131" s="11">
        <v>0</v>
      </c>
      <c r="BF131" s="11">
        <v>123579</v>
      </c>
      <c r="BG131" s="11">
        <v>0</v>
      </c>
      <c r="BH131" s="11">
        <v>0</v>
      </c>
      <c r="BI131" s="9">
        <v>0</v>
      </c>
      <c r="BJ131" s="9">
        <v>0</v>
      </c>
      <c r="BK131" s="9">
        <v>11805.207225131726</v>
      </c>
      <c r="BL131" s="9">
        <v>38495.4</v>
      </c>
      <c r="BM131" s="9">
        <v>55514.78</v>
      </c>
      <c r="BN131" s="9">
        <v>9740.77</v>
      </c>
      <c r="BO131" s="11">
        <f t="shared" si="68"/>
        <v>3265882.2699999996</v>
      </c>
      <c r="BP131" s="11">
        <v>0</v>
      </c>
      <c r="BQ131" s="11">
        <v>7391</v>
      </c>
      <c r="BR131" s="11">
        <f t="shared" si="69"/>
        <v>18477.900000000001</v>
      </c>
      <c r="BS131" s="11">
        <v>0</v>
      </c>
      <c r="BT131" s="11">
        <v>0</v>
      </c>
      <c r="BU131" s="9">
        <v>144300</v>
      </c>
      <c r="BV131" s="9">
        <v>103679.63253201506</v>
      </c>
      <c r="BW131" s="11">
        <v>514015</v>
      </c>
      <c r="BX131" s="11">
        <v>0</v>
      </c>
      <c r="BY131" s="11">
        <v>23925</v>
      </c>
      <c r="BZ131" s="11">
        <v>0</v>
      </c>
      <c r="CA131" s="9">
        <v>0</v>
      </c>
      <c r="CB131" s="9">
        <v>393701.76332052908</v>
      </c>
      <c r="CC131" s="9">
        <v>34384.387922698814</v>
      </c>
      <c r="CD131" s="9">
        <v>-33985.85</v>
      </c>
      <c r="CE131" s="11">
        <v>119786</v>
      </c>
      <c r="CF131" s="11">
        <v>101667</v>
      </c>
      <c r="CG131" s="11">
        <v>0</v>
      </c>
      <c r="CH131" s="11">
        <v>23011</v>
      </c>
      <c r="CI131" s="11">
        <v>0</v>
      </c>
      <c r="CJ131" s="11">
        <v>125424</v>
      </c>
      <c r="CK131" s="11">
        <v>0</v>
      </c>
      <c r="CL131" s="11">
        <v>0</v>
      </c>
      <c r="CM131" s="11">
        <v>0</v>
      </c>
      <c r="CN131" s="9">
        <v>0</v>
      </c>
      <c r="CO131" s="9">
        <v>15842.276726404625</v>
      </c>
      <c r="CP131" s="9">
        <v>38495.4</v>
      </c>
      <c r="CQ131" s="9">
        <v>55514.78</v>
      </c>
      <c r="CR131" s="9">
        <v>9740.77</v>
      </c>
      <c r="CS131" s="11"/>
      <c r="CT131" s="11"/>
      <c r="CU131" s="11"/>
      <c r="CV131" s="11"/>
      <c r="CW131" s="11"/>
      <c r="DD131" s="20"/>
      <c r="DE131" s="20"/>
    </row>
    <row r="132" spans="1:109" ht="16.5" x14ac:dyDescent="0.3">
      <c r="A132" s="12">
        <v>345</v>
      </c>
      <c r="B132" s="12">
        <v>1</v>
      </c>
      <c r="C132" s="13" t="s">
        <v>155</v>
      </c>
      <c r="D132" s="14">
        <v>5</v>
      </c>
      <c r="E132" s="9">
        <v>1405</v>
      </c>
      <c r="F132" s="9">
        <f t="shared" si="54"/>
        <v>8710.0213752795589</v>
      </c>
      <c r="G132" s="9">
        <f t="shared" si="55"/>
        <v>8810.996270555559</v>
      </c>
      <c r="H132" s="9">
        <f t="shared" si="56"/>
        <v>100.9748952760001</v>
      </c>
      <c r="I132" s="10">
        <f t="shared" si="51"/>
        <v>1.1592956081897008E-2</v>
      </c>
      <c r="J132" s="9">
        <f t="shared" si="57"/>
        <v>91.919348754447128</v>
      </c>
      <c r="K132" s="9">
        <f t="shared" si="58"/>
        <v>3.8391459074733234</v>
      </c>
      <c r="L132" s="9">
        <f t="shared" si="59"/>
        <v>0</v>
      </c>
      <c r="M132" s="9">
        <f t="shared" si="60"/>
        <v>2.2092526690391878</v>
      </c>
      <c r="N132" s="9">
        <f t="shared" si="61"/>
        <v>9.6205065270614796</v>
      </c>
      <c r="O132" s="9">
        <f t="shared" si="62"/>
        <v>-15.214021352313154</v>
      </c>
      <c r="P132" s="9">
        <f t="shared" si="63"/>
        <v>8.6006627702904836</v>
      </c>
      <c r="Q132" s="15">
        <f t="shared" si="65"/>
        <v>12237580.032267781</v>
      </c>
      <c r="R132" s="15">
        <f t="shared" si="66"/>
        <v>12379449.76013056</v>
      </c>
      <c r="S132" s="9">
        <f t="shared" si="67"/>
        <v>141869.72786277905</v>
      </c>
      <c r="T132" s="9"/>
      <c r="U132" s="9">
        <f t="shared" ref="U132:AA141" si="78">IF($E132=0,0,SUMIF($AK$4:$BN$4,U$4,$AK132:$BN132)/$E132)</f>
        <v>6073.8782775800719</v>
      </c>
      <c r="V132" s="9">
        <f t="shared" si="78"/>
        <v>236.68469750889679</v>
      </c>
      <c r="W132" s="9">
        <f t="shared" si="78"/>
        <v>639.76298932384339</v>
      </c>
      <c r="X132" s="9">
        <f t="shared" si="78"/>
        <v>573.21352313167256</v>
      </c>
      <c r="Y132" s="9">
        <f t="shared" si="78"/>
        <v>828.73361806479443</v>
      </c>
      <c r="Z132" s="9">
        <f t="shared" si="78"/>
        <v>107.19145907473309</v>
      </c>
      <c r="AA132" s="9">
        <f t="shared" si="78"/>
        <v>250.55681059554789</v>
      </c>
      <c r="AB132" s="9">
        <f t="shared" ref="AB132:AH141" si="79">IF($E132=0,0,SUMIF($BO$4:$CR$4,AB$4,$BO132:$CR132)/$E132)</f>
        <v>6165.797626334519</v>
      </c>
      <c r="AC132" s="9">
        <f t="shared" si="79"/>
        <v>240.52384341637011</v>
      </c>
      <c r="AD132" s="9">
        <f t="shared" si="79"/>
        <v>639.76298932384339</v>
      </c>
      <c r="AE132" s="9">
        <f t="shared" si="79"/>
        <v>575.42277580071175</v>
      </c>
      <c r="AF132" s="9">
        <f t="shared" si="79"/>
        <v>838.35412459185591</v>
      </c>
      <c r="AG132" s="9">
        <f t="shared" si="79"/>
        <v>91.977437722419936</v>
      </c>
      <c r="AH132" s="9">
        <f t="shared" si="79"/>
        <v>259.15747336583837</v>
      </c>
      <c r="AI132" s="9">
        <f t="shared" si="64"/>
        <v>8810.996270555559</v>
      </c>
      <c r="AJ132" s="3" t="s">
        <v>608</v>
      </c>
      <c r="AK132" s="11">
        <v>8609779</v>
      </c>
      <c r="AL132" s="11">
        <v>0</v>
      </c>
      <c r="AM132" s="11">
        <v>19777</v>
      </c>
      <c r="AN132" s="9">
        <v>49444.2</v>
      </c>
      <c r="AO132" s="11">
        <v>898867</v>
      </c>
      <c r="AP132" s="11">
        <v>0</v>
      </c>
      <c r="AQ132" s="9">
        <v>0</v>
      </c>
      <c r="AR132" s="9">
        <v>184813</v>
      </c>
      <c r="AS132" s="11">
        <v>332542</v>
      </c>
      <c r="AT132" s="11">
        <v>0</v>
      </c>
      <c r="AU132" s="11">
        <v>47850</v>
      </c>
      <c r="AV132" s="11">
        <v>0</v>
      </c>
      <c r="AW132" s="9">
        <v>150604</v>
      </c>
      <c r="AX132" s="9">
        <v>1164370.7333810362</v>
      </c>
      <c r="AY132" s="9">
        <v>91057.407126709251</v>
      </c>
      <c r="AZ132" s="9">
        <v>-75980.02</v>
      </c>
      <c r="BA132" s="11">
        <v>330877</v>
      </c>
      <c r="BB132" s="11">
        <v>207891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1">
        <v>0</v>
      </c>
      <c r="BI132" s="9">
        <v>14157</v>
      </c>
      <c r="BJ132" s="9">
        <v>0</v>
      </c>
      <c r="BK132" s="9">
        <v>35335.857302892691</v>
      </c>
      <c r="BL132" s="9">
        <v>61105.264457142861</v>
      </c>
      <c r="BM132" s="9">
        <v>102248.2</v>
      </c>
      <c r="BN132" s="9">
        <v>12841.39</v>
      </c>
      <c r="BO132" s="11">
        <f t="shared" si="68"/>
        <v>8738925.6849999987</v>
      </c>
      <c r="BP132" s="11">
        <v>0</v>
      </c>
      <c r="BQ132" s="11">
        <v>19777</v>
      </c>
      <c r="BR132" s="11">
        <f t="shared" si="69"/>
        <v>49444.2</v>
      </c>
      <c r="BS132" s="11">
        <v>898867</v>
      </c>
      <c r="BT132" s="11">
        <v>0</v>
      </c>
      <c r="BU132" s="9">
        <v>0</v>
      </c>
      <c r="BV132" s="9">
        <v>184813</v>
      </c>
      <c r="BW132" s="11">
        <v>337936</v>
      </c>
      <c r="BX132" s="11">
        <v>0</v>
      </c>
      <c r="BY132" s="11">
        <v>47850</v>
      </c>
      <c r="BZ132" s="11">
        <v>0</v>
      </c>
      <c r="CA132" s="9">
        <v>129228.3</v>
      </c>
      <c r="CB132" s="9">
        <v>1177887.5450515575</v>
      </c>
      <c r="CC132" s="9">
        <v>91057.407126709251</v>
      </c>
      <c r="CD132" s="9">
        <v>-75980.02</v>
      </c>
      <c r="CE132" s="11">
        <v>330877</v>
      </c>
      <c r="CF132" s="11">
        <v>210995</v>
      </c>
      <c r="CG132" s="11">
        <v>0</v>
      </c>
      <c r="CH132" s="11">
        <v>0</v>
      </c>
      <c r="CI132" s="11">
        <v>0</v>
      </c>
      <c r="CJ132" s="11">
        <v>0</v>
      </c>
      <c r="CK132" s="11">
        <v>0</v>
      </c>
      <c r="CL132" s="11">
        <v>0</v>
      </c>
      <c r="CM132" s="11">
        <v>14157</v>
      </c>
      <c r="CN132" s="9">
        <v>0</v>
      </c>
      <c r="CO132" s="9">
        <v>47419.788495150744</v>
      </c>
      <c r="CP132" s="9">
        <v>61105.264457142861</v>
      </c>
      <c r="CQ132" s="9">
        <v>102248.2</v>
      </c>
      <c r="CR132" s="9">
        <v>12841.39</v>
      </c>
      <c r="CS132" s="11"/>
      <c r="CT132" s="11"/>
      <c r="CU132" s="11"/>
      <c r="CV132" s="11"/>
      <c r="CW132" s="11"/>
      <c r="DD132" s="20"/>
      <c r="DE132" s="20"/>
    </row>
    <row r="133" spans="1:109" ht="16.5" x14ac:dyDescent="0.3">
      <c r="A133" s="12">
        <v>347</v>
      </c>
      <c r="B133" s="12">
        <v>1</v>
      </c>
      <c r="C133" s="13" t="s">
        <v>156</v>
      </c>
      <c r="D133" s="14">
        <v>4</v>
      </c>
      <c r="E133" s="9">
        <v>4112</v>
      </c>
      <c r="F133" s="9">
        <f t="shared" si="54"/>
        <v>10044.38990302509</v>
      </c>
      <c r="G133" s="9">
        <f t="shared" si="55"/>
        <v>10216.370942229425</v>
      </c>
      <c r="H133" s="9">
        <f t="shared" si="56"/>
        <v>171.98103920433459</v>
      </c>
      <c r="I133" s="10">
        <f t="shared" si="51"/>
        <v>1.7122099088620474E-2</v>
      </c>
      <c r="J133" s="9">
        <f t="shared" si="57"/>
        <v>89.822436770427885</v>
      </c>
      <c r="K133" s="9">
        <f t="shared" si="58"/>
        <v>16.785505836576021</v>
      </c>
      <c r="L133" s="9">
        <f t="shared" si="59"/>
        <v>0</v>
      </c>
      <c r="M133" s="9">
        <f t="shared" si="60"/>
        <v>1.4375</v>
      </c>
      <c r="N133" s="9">
        <f t="shared" si="61"/>
        <v>13.317212992802524</v>
      </c>
      <c r="O133" s="9">
        <f t="shared" si="62"/>
        <v>43.947621595330759</v>
      </c>
      <c r="P133" s="9">
        <f t="shared" si="63"/>
        <v>6.6707620091973467</v>
      </c>
      <c r="Q133" s="15">
        <f t="shared" si="65"/>
        <v>41302531.281239174</v>
      </c>
      <c r="R133" s="15">
        <f t="shared" si="66"/>
        <v>42009717.314447403</v>
      </c>
      <c r="S133" s="9">
        <f t="shared" si="67"/>
        <v>707186.03320822865</v>
      </c>
      <c r="T133" s="9"/>
      <c r="U133" s="9">
        <f t="shared" si="78"/>
        <v>5919.7707174124516</v>
      </c>
      <c r="V133" s="9">
        <f t="shared" si="78"/>
        <v>1034.8939688715952</v>
      </c>
      <c r="W133" s="9">
        <f t="shared" si="78"/>
        <v>821.68214980544747</v>
      </c>
      <c r="X133" s="9">
        <f t="shared" si="78"/>
        <v>741.43652723735408</v>
      </c>
      <c r="Y133" s="9">
        <f t="shared" si="78"/>
        <v>1150.84697760223</v>
      </c>
      <c r="Z133" s="9">
        <f t="shared" si="78"/>
        <v>144.73630593385212</v>
      </c>
      <c r="AA133" s="9">
        <f t="shared" si="78"/>
        <v>231.02325616215984</v>
      </c>
      <c r="AB133" s="9">
        <f t="shared" si="79"/>
        <v>6009.5931541828795</v>
      </c>
      <c r="AC133" s="9">
        <f t="shared" si="79"/>
        <v>1051.6794747081713</v>
      </c>
      <c r="AD133" s="9">
        <f t="shared" si="79"/>
        <v>821.68214980544747</v>
      </c>
      <c r="AE133" s="9">
        <f t="shared" si="79"/>
        <v>742.87402723735408</v>
      </c>
      <c r="AF133" s="9">
        <f t="shared" si="79"/>
        <v>1164.1641905950326</v>
      </c>
      <c r="AG133" s="9">
        <f t="shared" si="79"/>
        <v>188.68392752918288</v>
      </c>
      <c r="AH133" s="9">
        <f t="shared" si="79"/>
        <v>237.69401817135719</v>
      </c>
      <c r="AI133" s="9">
        <f t="shared" si="64"/>
        <v>10216.370942229425</v>
      </c>
      <c r="AJ133" s="3" t="s">
        <v>608</v>
      </c>
      <c r="AK133" s="11">
        <v>24623324</v>
      </c>
      <c r="AL133" s="11">
        <v>0</v>
      </c>
      <c r="AM133" s="11">
        <v>56562</v>
      </c>
      <c r="AN133" s="9">
        <v>141405.6</v>
      </c>
      <c r="AO133" s="11">
        <v>3422832</v>
      </c>
      <c r="AP133" s="11">
        <v>-44075</v>
      </c>
      <c r="AQ133" s="9">
        <v>0</v>
      </c>
      <c r="AR133" s="9">
        <v>494386</v>
      </c>
      <c r="AS133" s="11">
        <v>4255484</v>
      </c>
      <c r="AT133" s="11">
        <v>0</v>
      </c>
      <c r="AU133" s="11">
        <v>327315</v>
      </c>
      <c r="AV133" s="11">
        <v>0</v>
      </c>
      <c r="AW133" s="9">
        <v>595155.68999999994</v>
      </c>
      <c r="AX133" s="9">
        <v>4732282.7719003698</v>
      </c>
      <c r="AY133" s="9">
        <v>221941.44043075704</v>
      </c>
      <c r="AZ133" s="9">
        <v>-281226.81</v>
      </c>
      <c r="BA133" s="11">
        <v>982357</v>
      </c>
      <c r="BB133" s="11">
        <v>395892</v>
      </c>
      <c r="BC133" s="11">
        <v>0</v>
      </c>
      <c r="BD133" s="11">
        <v>144375</v>
      </c>
      <c r="BE133" s="11">
        <v>0</v>
      </c>
      <c r="BF133" s="11">
        <v>0</v>
      </c>
      <c r="BG133" s="11">
        <v>0</v>
      </c>
      <c r="BH133" s="11">
        <v>0</v>
      </c>
      <c r="BI133" s="9">
        <v>647900</v>
      </c>
      <c r="BJ133" s="9">
        <v>0</v>
      </c>
      <c r="BK133" s="9">
        <v>80211.371365187122</v>
      </c>
      <c r="BL133" s="9">
        <v>231951.72754285714</v>
      </c>
      <c r="BM133" s="9">
        <v>255530.61</v>
      </c>
      <c r="BN133" s="9">
        <v>18926.88</v>
      </c>
      <c r="BO133" s="11">
        <f t="shared" si="68"/>
        <v>24992673.859999999</v>
      </c>
      <c r="BP133" s="11">
        <v>0</v>
      </c>
      <c r="BQ133" s="11">
        <v>56562</v>
      </c>
      <c r="BR133" s="11">
        <f t="shared" si="69"/>
        <v>141405.6</v>
      </c>
      <c r="BS133" s="11">
        <v>3422832</v>
      </c>
      <c r="BT133" s="11">
        <v>-44075</v>
      </c>
      <c r="BU133" s="9">
        <v>0</v>
      </c>
      <c r="BV133" s="9">
        <v>494386</v>
      </c>
      <c r="BW133" s="11">
        <v>4324506</v>
      </c>
      <c r="BX133" s="11">
        <v>0</v>
      </c>
      <c r="BY133" s="11">
        <v>327315</v>
      </c>
      <c r="BZ133" s="11">
        <v>0</v>
      </c>
      <c r="CA133" s="9">
        <v>775868.31</v>
      </c>
      <c r="CB133" s="9">
        <v>4787043.1517267739</v>
      </c>
      <c r="CC133" s="9">
        <v>221941.44043075704</v>
      </c>
      <c r="CD133" s="9">
        <v>-281226.81</v>
      </c>
      <c r="CE133" s="11">
        <v>982357</v>
      </c>
      <c r="CF133" s="11">
        <v>401803</v>
      </c>
      <c r="CG133" s="11">
        <v>0</v>
      </c>
      <c r="CH133" s="11">
        <v>144375</v>
      </c>
      <c r="CI133" s="11">
        <v>0</v>
      </c>
      <c r="CJ133" s="11">
        <v>0</v>
      </c>
      <c r="CK133" s="11">
        <v>0</v>
      </c>
      <c r="CL133" s="11">
        <v>0</v>
      </c>
      <c r="CM133" s="11">
        <v>647900</v>
      </c>
      <c r="CN133" s="9">
        <v>0</v>
      </c>
      <c r="CO133" s="9">
        <v>107641.54474700661</v>
      </c>
      <c r="CP133" s="9">
        <v>231951.72754285714</v>
      </c>
      <c r="CQ133" s="9">
        <v>255530.61</v>
      </c>
      <c r="CR133" s="9">
        <v>18926.88</v>
      </c>
      <c r="CS133" s="11"/>
      <c r="CT133" s="11"/>
      <c r="CU133" s="11"/>
      <c r="CV133" s="11"/>
      <c r="CW133" s="11"/>
      <c r="DD133" s="20"/>
      <c r="DE133" s="20"/>
    </row>
    <row r="134" spans="1:109" ht="16.5" x14ac:dyDescent="0.3">
      <c r="A134" s="12">
        <v>356</v>
      </c>
      <c r="B134" s="12">
        <v>1</v>
      </c>
      <c r="C134" s="13" t="s">
        <v>157</v>
      </c>
      <c r="D134" s="14">
        <v>6</v>
      </c>
      <c r="E134" s="9">
        <v>155</v>
      </c>
      <c r="F134" s="9">
        <f t="shared" si="54"/>
        <v>13242.659802864162</v>
      </c>
      <c r="G134" s="9">
        <f t="shared" si="55"/>
        <v>13388.785342158173</v>
      </c>
      <c r="H134" s="9">
        <f t="shared" si="56"/>
        <v>146.12553929401111</v>
      </c>
      <c r="I134" s="10">
        <f t="shared" si="51"/>
        <v>1.1034455424310351E-2</v>
      </c>
      <c r="J134" s="9">
        <f t="shared" si="57"/>
        <v>92.338451612902645</v>
      </c>
      <c r="K134" s="9">
        <f t="shared" si="58"/>
        <v>6.0129032258064399</v>
      </c>
      <c r="L134" s="9">
        <f t="shared" si="59"/>
        <v>0</v>
      </c>
      <c r="M134" s="9">
        <f t="shared" si="60"/>
        <v>16.393548387096871</v>
      </c>
      <c r="N134" s="9">
        <f t="shared" si="61"/>
        <v>9.2834038947779618</v>
      </c>
      <c r="O134" s="9">
        <f t="shared" si="62"/>
        <v>0</v>
      </c>
      <c r="P134" s="9">
        <f t="shared" si="63"/>
        <v>22.097232173430257</v>
      </c>
      <c r="Q134" s="15">
        <f t="shared" si="65"/>
        <v>2052612.269443945</v>
      </c>
      <c r="R134" s="15">
        <f t="shared" si="66"/>
        <v>2075261.7280345173</v>
      </c>
      <c r="S134" s="9">
        <f t="shared" si="67"/>
        <v>22649.458590572234</v>
      </c>
      <c r="T134" s="9"/>
      <c r="U134" s="9">
        <f t="shared" si="78"/>
        <v>6092.3431612903223</v>
      </c>
      <c r="V134" s="9">
        <f t="shared" si="78"/>
        <v>370.76129032258063</v>
      </c>
      <c r="W134" s="9">
        <f t="shared" si="78"/>
        <v>2881.0709677419354</v>
      </c>
      <c r="X134" s="9">
        <f t="shared" si="78"/>
        <v>2626.7779999999998</v>
      </c>
      <c r="Y134" s="9">
        <f t="shared" si="78"/>
        <v>963.73396142687079</v>
      </c>
      <c r="Z134" s="9">
        <f t="shared" si="78"/>
        <v>0</v>
      </c>
      <c r="AA134" s="9">
        <f t="shared" si="78"/>
        <v>307.97242208245154</v>
      </c>
      <c r="AB134" s="9">
        <f t="shared" si="79"/>
        <v>6184.681612903225</v>
      </c>
      <c r="AC134" s="9">
        <f t="shared" si="79"/>
        <v>376.77419354838707</v>
      </c>
      <c r="AD134" s="9">
        <f t="shared" si="79"/>
        <v>2881.0709677419354</v>
      </c>
      <c r="AE134" s="9">
        <f t="shared" si="79"/>
        <v>2643.1715483870967</v>
      </c>
      <c r="AF134" s="9">
        <f t="shared" si="79"/>
        <v>973.01736532164875</v>
      </c>
      <c r="AG134" s="9">
        <f t="shared" si="79"/>
        <v>0</v>
      </c>
      <c r="AH134" s="9">
        <f t="shared" si="79"/>
        <v>330.0696542558818</v>
      </c>
      <c r="AI134" s="9">
        <f t="shared" si="64"/>
        <v>13388.785342158173</v>
      </c>
      <c r="AJ134" s="3" t="s">
        <v>608</v>
      </c>
      <c r="AK134" s="11">
        <v>954164</v>
      </c>
      <c r="AL134" s="11">
        <v>0</v>
      </c>
      <c r="AM134" s="11">
        <v>2192</v>
      </c>
      <c r="AN134" s="9">
        <v>5280.3</v>
      </c>
      <c r="AO134" s="11">
        <v>433694</v>
      </c>
      <c r="AP134" s="11">
        <v>12872</v>
      </c>
      <c r="AQ134" s="9">
        <v>0</v>
      </c>
      <c r="AR134" s="9">
        <v>8402</v>
      </c>
      <c r="AS134" s="11">
        <v>57468</v>
      </c>
      <c r="AT134" s="11">
        <v>0</v>
      </c>
      <c r="AU134" s="11">
        <v>0</v>
      </c>
      <c r="AV134" s="11">
        <v>0</v>
      </c>
      <c r="AW134" s="9">
        <v>0</v>
      </c>
      <c r="AX134" s="9">
        <v>149378.76402116497</v>
      </c>
      <c r="AY134" s="9">
        <v>7920.5555555555557</v>
      </c>
      <c r="AZ134" s="9">
        <v>-9850.81</v>
      </c>
      <c r="BA134" s="11">
        <v>38490</v>
      </c>
      <c r="BB134" s="11">
        <v>92248</v>
      </c>
      <c r="BC134" s="11">
        <v>0</v>
      </c>
      <c r="BD134" s="11">
        <v>0</v>
      </c>
      <c r="BE134" s="11">
        <v>187829.59</v>
      </c>
      <c r="BF134" s="11">
        <v>77989</v>
      </c>
      <c r="BG134" s="11">
        <v>0</v>
      </c>
      <c r="BH134" s="11">
        <v>0</v>
      </c>
      <c r="BI134" s="9">
        <v>0</v>
      </c>
      <c r="BJ134" s="9">
        <v>0</v>
      </c>
      <c r="BK134" s="9">
        <v>10015.599867224437</v>
      </c>
      <c r="BL134" s="9">
        <v>11051.4</v>
      </c>
      <c r="BM134" s="9">
        <v>5780.3</v>
      </c>
      <c r="BN134" s="9">
        <v>7687.57</v>
      </c>
      <c r="BO134" s="11">
        <f t="shared" si="68"/>
        <v>968476.46</v>
      </c>
      <c r="BP134" s="11">
        <v>0</v>
      </c>
      <c r="BQ134" s="11">
        <v>2192</v>
      </c>
      <c r="BR134" s="11">
        <f t="shared" si="69"/>
        <v>5280.3</v>
      </c>
      <c r="BS134" s="11">
        <v>433694</v>
      </c>
      <c r="BT134" s="11">
        <v>12872</v>
      </c>
      <c r="BU134" s="9">
        <v>0</v>
      </c>
      <c r="BV134" s="9">
        <v>8402</v>
      </c>
      <c r="BW134" s="11">
        <v>58400</v>
      </c>
      <c r="BX134" s="11">
        <v>0</v>
      </c>
      <c r="BY134" s="11">
        <v>0</v>
      </c>
      <c r="BZ134" s="11">
        <v>0</v>
      </c>
      <c r="CA134" s="9">
        <v>0</v>
      </c>
      <c r="CB134" s="9">
        <v>150817.69162485556</v>
      </c>
      <c r="CC134" s="9">
        <v>7920.5555555555557</v>
      </c>
      <c r="CD134" s="9">
        <v>-9850.81</v>
      </c>
      <c r="CE134" s="11">
        <v>38490</v>
      </c>
      <c r="CF134" s="11">
        <v>93625</v>
      </c>
      <c r="CG134" s="11">
        <v>0</v>
      </c>
      <c r="CH134" s="11">
        <v>0</v>
      </c>
      <c r="CI134" s="11">
        <v>187829.59</v>
      </c>
      <c r="CJ134" s="11">
        <v>79153</v>
      </c>
      <c r="CK134" s="11">
        <v>0</v>
      </c>
      <c r="CL134" s="11">
        <v>0</v>
      </c>
      <c r="CM134" s="11">
        <v>0</v>
      </c>
      <c r="CN134" s="9">
        <v>0</v>
      </c>
      <c r="CO134" s="9">
        <v>13440.67085410612</v>
      </c>
      <c r="CP134" s="9">
        <v>11051.4</v>
      </c>
      <c r="CQ134" s="9">
        <v>5780.3</v>
      </c>
      <c r="CR134" s="9">
        <v>7687.57</v>
      </c>
      <c r="CS134" s="11"/>
      <c r="CT134" s="11"/>
      <c r="CU134" s="11"/>
      <c r="CV134" s="11"/>
      <c r="CW134" s="11"/>
      <c r="DD134" s="20"/>
      <c r="DE134" s="20"/>
    </row>
    <row r="135" spans="1:109" ht="16.5" x14ac:dyDescent="0.3">
      <c r="A135" s="12">
        <v>361</v>
      </c>
      <c r="B135" s="12">
        <v>1</v>
      </c>
      <c r="C135" s="13" t="s">
        <v>158</v>
      </c>
      <c r="D135" s="14">
        <v>5</v>
      </c>
      <c r="E135" s="9">
        <v>1156</v>
      </c>
      <c r="F135" s="9">
        <f t="shared" si="54"/>
        <v>9445.0380660169449</v>
      </c>
      <c r="G135" s="9">
        <f t="shared" si="55"/>
        <v>9565.0553244622097</v>
      </c>
      <c r="H135" s="9">
        <f t="shared" si="56"/>
        <v>120.01725844526482</v>
      </c>
      <c r="I135" s="10">
        <f t="shared" si="51"/>
        <v>1.2706911036926836E-2</v>
      </c>
      <c r="J135" s="9">
        <f t="shared" si="57"/>
        <v>91.262283737023608</v>
      </c>
      <c r="K135" s="9">
        <f t="shared" si="58"/>
        <v>6.6557093425605558</v>
      </c>
      <c r="L135" s="9">
        <f t="shared" si="59"/>
        <v>0</v>
      </c>
      <c r="M135" s="9">
        <f t="shared" si="60"/>
        <v>3.53892733564021</v>
      </c>
      <c r="N135" s="9">
        <f t="shared" si="61"/>
        <v>13.818866823179178</v>
      </c>
      <c r="O135" s="9">
        <f t="shared" si="62"/>
        <v>0</v>
      </c>
      <c r="P135" s="9">
        <f t="shared" si="63"/>
        <v>4.7414712068604103</v>
      </c>
      <c r="Q135" s="15">
        <f t="shared" si="65"/>
        <v>10918464.004315589</v>
      </c>
      <c r="R135" s="15">
        <f t="shared" si="66"/>
        <v>11057203.955078315</v>
      </c>
      <c r="S135" s="9">
        <f t="shared" si="67"/>
        <v>138739.95076272637</v>
      </c>
      <c r="T135" s="9"/>
      <c r="U135" s="9">
        <f t="shared" si="78"/>
        <v>6019.428019031142</v>
      </c>
      <c r="V135" s="9">
        <f t="shared" si="78"/>
        <v>410.34602076124565</v>
      </c>
      <c r="W135" s="9">
        <f t="shared" si="78"/>
        <v>819.0415224913495</v>
      </c>
      <c r="X135" s="9">
        <f t="shared" si="78"/>
        <v>821.2084775086505</v>
      </c>
      <c r="Y135" s="9">
        <f t="shared" si="78"/>
        <v>685.46530633338716</v>
      </c>
      <c r="Z135" s="9">
        <f t="shared" si="78"/>
        <v>0</v>
      </c>
      <c r="AA135" s="9">
        <f t="shared" si="78"/>
        <v>689.54871989117089</v>
      </c>
      <c r="AB135" s="9">
        <f t="shared" si="79"/>
        <v>6110.6903027681656</v>
      </c>
      <c r="AC135" s="9">
        <f t="shared" si="79"/>
        <v>417.00173010380621</v>
      </c>
      <c r="AD135" s="9">
        <f t="shared" si="79"/>
        <v>819.0415224913495</v>
      </c>
      <c r="AE135" s="9">
        <f t="shared" si="79"/>
        <v>824.74740484429071</v>
      </c>
      <c r="AF135" s="9">
        <f t="shared" si="79"/>
        <v>699.28417315656634</v>
      </c>
      <c r="AG135" s="9">
        <f t="shared" si="79"/>
        <v>0</v>
      </c>
      <c r="AH135" s="9">
        <f t="shared" si="79"/>
        <v>694.2901910980313</v>
      </c>
      <c r="AI135" s="9">
        <f t="shared" si="64"/>
        <v>9565.0553244622097</v>
      </c>
      <c r="AJ135" s="3" t="s">
        <v>608</v>
      </c>
      <c r="AK135" s="11">
        <v>7033280</v>
      </c>
      <c r="AL135" s="11">
        <v>0</v>
      </c>
      <c r="AM135" s="11">
        <v>16156</v>
      </c>
      <c r="AN135" s="9">
        <v>40390.800000000003</v>
      </c>
      <c r="AO135" s="11">
        <v>990838</v>
      </c>
      <c r="AP135" s="11">
        <v>-44026</v>
      </c>
      <c r="AQ135" s="9">
        <v>205504</v>
      </c>
      <c r="AR135" s="9">
        <v>140687</v>
      </c>
      <c r="AS135" s="11">
        <v>474360</v>
      </c>
      <c r="AT135" s="11">
        <v>0</v>
      </c>
      <c r="AU135" s="11">
        <v>0</v>
      </c>
      <c r="AV135" s="11">
        <v>0</v>
      </c>
      <c r="AW135" s="9">
        <v>0</v>
      </c>
      <c r="AX135" s="9">
        <v>792397.89412139554</v>
      </c>
      <c r="AY135" s="9">
        <v>78563.366853006853</v>
      </c>
      <c r="AZ135" s="9">
        <v>-74821.210000000006</v>
      </c>
      <c r="BA135" s="11">
        <v>295912</v>
      </c>
      <c r="BB135" s="11">
        <v>273998</v>
      </c>
      <c r="BC135" s="11">
        <v>0</v>
      </c>
      <c r="BD135" s="11">
        <v>3043</v>
      </c>
      <c r="BE135" s="11">
        <v>0</v>
      </c>
      <c r="BF135" s="11">
        <v>0</v>
      </c>
      <c r="BG135" s="11">
        <v>0</v>
      </c>
      <c r="BH135" s="11">
        <v>0</v>
      </c>
      <c r="BI135" s="9">
        <v>14017</v>
      </c>
      <c r="BJ135" s="9">
        <v>0</v>
      </c>
      <c r="BK135" s="9">
        <v>16027.963341186658</v>
      </c>
      <c r="BL135" s="9">
        <v>80272.800000000003</v>
      </c>
      <c r="BM135" s="9">
        <v>572570.07000000007</v>
      </c>
      <c r="BN135" s="9">
        <v>9293.32</v>
      </c>
      <c r="BO135" s="11">
        <f t="shared" si="68"/>
        <v>7138779.1999999993</v>
      </c>
      <c r="BP135" s="11">
        <v>0</v>
      </c>
      <c r="BQ135" s="11">
        <v>16156</v>
      </c>
      <c r="BR135" s="11">
        <f t="shared" si="69"/>
        <v>40390.800000000003</v>
      </c>
      <c r="BS135" s="11">
        <v>990838</v>
      </c>
      <c r="BT135" s="11">
        <v>-44026</v>
      </c>
      <c r="BU135" s="9">
        <v>205504</v>
      </c>
      <c r="BV135" s="9">
        <v>140687</v>
      </c>
      <c r="BW135" s="11">
        <v>482054</v>
      </c>
      <c r="BX135" s="11">
        <v>0</v>
      </c>
      <c r="BY135" s="11">
        <v>0</v>
      </c>
      <c r="BZ135" s="11">
        <v>0</v>
      </c>
      <c r="CA135" s="9">
        <v>0</v>
      </c>
      <c r="CB135" s="9">
        <v>808372.50416899065</v>
      </c>
      <c r="CC135" s="9">
        <v>78563.366853006853</v>
      </c>
      <c r="CD135" s="9">
        <v>-74821.210000000006</v>
      </c>
      <c r="CE135" s="11">
        <v>295912</v>
      </c>
      <c r="CF135" s="11">
        <v>278089</v>
      </c>
      <c r="CG135" s="11">
        <v>0</v>
      </c>
      <c r="CH135" s="11">
        <v>3043</v>
      </c>
      <c r="CI135" s="11">
        <v>0</v>
      </c>
      <c r="CJ135" s="11">
        <v>0</v>
      </c>
      <c r="CK135" s="11">
        <v>0</v>
      </c>
      <c r="CL135" s="11">
        <v>0</v>
      </c>
      <c r="CM135" s="11">
        <v>14017</v>
      </c>
      <c r="CN135" s="9">
        <v>0</v>
      </c>
      <c r="CO135" s="9">
        <v>21509.10405631737</v>
      </c>
      <c r="CP135" s="9">
        <v>80272.800000000003</v>
      </c>
      <c r="CQ135" s="9">
        <v>572570.07000000007</v>
      </c>
      <c r="CR135" s="9">
        <v>9293.32</v>
      </c>
      <c r="CS135" s="11"/>
      <c r="CT135" s="11"/>
      <c r="CU135" s="11"/>
      <c r="CV135" s="11"/>
      <c r="CW135" s="11"/>
      <c r="DD135" s="20"/>
      <c r="DE135" s="20"/>
    </row>
    <row r="136" spans="1:109" ht="16.5" x14ac:dyDescent="0.3">
      <c r="A136" s="12">
        <v>362</v>
      </c>
      <c r="B136" s="12">
        <v>1</v>
      </c>
      <c r="C136" s="13" t="s">
        <v>159</v>
      </c>
      <c r="D136" s="14">
        <v>6</v>
      </c>
      <c r="E136" s="9">
        <v>315</v>
      </c>
      <c r="F136" s="9">
        <f t="shared" si="54"/>
        <v>11406.408618998717</v>
      </c>
      <c r="G136" s="9">
        <f t="shared" si="55"/>
        <v>11552.185619016695</v>
      </c>
      <c r="H136" s="9">
        <f t="shared" si="56"/>
        <v>145.77700001797712</v>
      </c>
      <c r="I136" s="10">
        <f t="shared" si="51"/>
        <v>1.278027159005757E-2</v>
      </c>
      <c r="J136" s="9">
        <f t="shared" si="57"/>
        <v>92.026999999999134</v>
      </c>
      <c r="K136" s="9">
        <f t="shared" si="58"/>
        <v>7.041269841269866</v>
      </c>
      <c r="L136" s="9">
        <f t="shared" si="59"/>
        <v>0</v>
      </c>
      <c r="M136" s="9">
        <f t="shared" si="60"/>
        <v>42.183399828603797</v>
      </c>
      <c r="N136" s="9">
        <f t="shared" si="61"/>
        <v>4.5253303481042622</v>
      </c>
      <c r="O136" s="9">
        <f t="shared" si="62"/>
        <v>0</v>
      </c>
      <c r="P136" s="9">
        <f t="shared" si="63"/>
        <v>0</v>
      </c>
      <c r="Q136" s="15">
        <f t="shared" si="65"/>
        <v>3593018.7149845958</v>
      </c>
      <c r="R136" s="15">
        <f t="shared" si="66"/>
        <v>3638938.469990259</v>
      </c>
      <c r="S136" s="9">
        <f t="shared" si="67"/>
        <v>45919.755005663261</v>
      </c>
      <c r="T136" s="9"/>
      <c r="U136" s="9">
        <f t="shared" si="78"/>
        <v>6077.3425396825396</v>
      </c>
      <c r="V136" s="9">
        <f t="shared" si="78"/>
        <v>434.18412698412698</v>
      </c>
      <c r="W136" s="9">
        <f t="shared" si="78"/>
        <v>109.53650793650793</v>
      </c>
      <c r="X136" s="9">
        <f t="shared" si="78"/>
        <v>3204.1305743394946</v>
      </c>
      <c r="Y136" s="9">
        <f t="shared" si="78"/>
        <v>1153.9868888778049</v>
      </c>
      <c r="Z136" s="9">
        <f t="shared" si="78"/>
        <v>0</v>
      </c>
      <c r="AA136" s="9">
        <f t="shared" si="78"/>
        <v>427.22798117824203</v>
      </c>
      <c r="AB136" s="9">
        <f t="shared" si="79"/>
        <v>6169.3695396825387</v>
      </c>
      <c r="AC136" s="9">
        <f t="shared" si="79"/>
        <v>441.22539682539684</v>
      </c>
      <c r="AD136" s="9">
        <f t="shared" si="79"/>
        <v>109.53650793650793</v>
      </c>
      <c r="AE136" s="9">
        <f t="shared" si="79"/>
        <v>3246.3139741680984</v>
      </c>
      <c r="AF136" s="9">
        <f t="shared" si="79"/>
        <v>1158.5122192259091</v>
      </c>
      <c r="AG136" s="9">
        <f t="shared" si="79"/>
        <v>0</v>
      </c>
      <c r="AH136" s="9">
        <f t="shared" si="79"/>
        <v>427.22798117824203</v>
      </c>
      <c r="AI136" s="9">
        <f t="shared" si="64"/>
        <v>11552.185619016695</v>
      </c>
      <c r="AJ136" s="3" t="s">
        <v>608</v>
      </c>
      <c r="AK136" s="11">
        <v>1932567</v>
      </c>
      <c r="AL136" s="11">
        <v>0</v>
      </c>
      <c r="AM136" s="11">
        <v>4439</v>
      </c>
      <c r="AN136" s="9">
        <v>11354.1</v>
      </c>
      <c r="AO136" s="11">
        <v>0</v>
      </c>
      <c r="AP136" s="11">
        <v>34504</v>
      </c>
      <c r="AQ136" s="9">
        <v>0</v>
      </c>
      <c r="AR136" s="9">
        <v>43556.130916940703</v>
      </c>
      <c r="AS136" s="11">
        <v>136768</v>
      </c>
      <c r="AT136" s="11">
        <v>0</v>
      </c>
      <c r="AU136" s="11">
        <v>0</v>
      </c>
      <c r="AV136" s="11">
        <v>0</v>
      </c>
      <c r="AW136" s="9">
        <v>0</v>
      </c>
      <c r="AX136" s="9">
        <v>363505.86999650853</v>
      </c>
      <c r="AY136" s="9">
        <v>15471.894071146246</v>
      </c>
      <c r="AZ136" s="9">
        <v>-18204.099999999999</v>
      </c>
      <c r="BA136" s="11">
        <v>69919</v>
      </c>
      <c r="BB136" s="11">
        <v>230158</v>
      </c>
      <c r="BC136" s="11">
        <v>0</v>
      </c>
      <c r="BD136" s="11">
        <v>1691</v>
      </c>
      <c r="BE136" s="11">
        <v>537775</v>
      </c>
      <c r="BF136" s="11">
        <v>121763</v>
      </c>
      <c r="BG136" s="11">
        <v>0</v>
      </c>
      <c r="BH136" s="11">
        <v>0</v>
      </c>
      <c r="BI136" s="9">
        <v>0</v>
      </c>
      <c r="BJ136" s="9">
        <v>0</v>
      </c>
      <c r="BK136" s="9">
        <v>0</v>
      </c>
      <c r="BL136" s="9">
        <v>19609.2</v>
      </c>
      <c r="BM136" s="9">
        <v>79945.540000000008</v>
      </c>
      <c r="BN136" s="9">
        <v>8196.08</v>
      </c>
      <c r="BO136" s="11">
        <f t="shared" si="68"/>
        <v>1961555.5049999999</v>
      </c>
      <c r="BP136" s="11">
        <v>0</v>
      </c>
      <c r="BQ136" s="11">
        <v>4439</v>
      </c>
      <c r="BR136" s="11">
        <f t="shared" si="69"/>
        <v>11354.1</v>
      </c>
      <c r="BS136" s="11">
        <v>0</v>
      </c>
      <c r="BT136" s="11">
        <v>34504</v>
      </c>
      <c r="BU136" s="9">
        <v>0</v>
      </c>
      <c r="BV136" s="9">
        <v>43559.901862950996</v>
      </c>
      <c r="BW136" s="11">
        <v>138986</v>
      </c>
      <c r="BX136" s="11">
        <v>0</v>
      </c>
      <c r="BY136" s="11">
        <v>0</v>
      </c>
      <c r="BZ136" s="11">
        <v>0</v>
      </c>
      <c r="CA136" s="9">
        <v>0</v>
      </c>
      <c r="CB136" s="9">
        <v>364931.34905616136</v>
      </c>
      <c r="CC136" s="9">
        <v>15471.894071146246</v>
      </c>
      <c r="CD136" s="9">
        <v>-18204.099999999999</v>
      </c>
      <c r="CE136" s="11">
        <v>69919</v>
      </c>
      <c r="CF136" s="11">
        <v>233594</v>
      </c>
      <c r="CG136" s="11">
        <v>0</v>
      </c>
      <c r="CH136" s="11">
        <v>1691</v>
      </c>
      <c r="CI136" s="11">
        <v>545805</v>
      </c>
      <c r="CJ136" s="11">
        <v>123581</v>
      </c>
      <c r="CK136" s="11">
        <v>0</v>
      </c>
      <c r="CL136" s="11">
        <v>0</v>
      </c>
      <c r="CM136" s="11">
        <v>0</v>
      </c>
      <c r="CN136" s="9">
        <v>0</v>
      </c>
      <c r="CO136" s="9">
        <v>0</v>
      </c>
      <c r="CP136" s="9">
        <v>19609.2</v>
      </c>
      <c r="CQ136" s="9">
        <v>79945.540000000008</v>
      </c>
      <c r="CR136" s="9">
        <v>8196.08</v>
      </c>
      <c r="CS136" s="11"/>
      <c r="CT136" s="11"/>
      <c r="CU136" s="11"/>
      <c r="CV136" s="11"/>
      <c r="CW136" s="11"/>
      <c r="DD136" s="20"/>
      <c r="DE136" s="20"/>
    </row>
    <row r="137" spans="1:109" ht="16.5" x14ac:dyDescent="0.3">
      <c r="A137" s="12">
        <v>363</v>
      </c>
      <c r="B137" s="12">
        <v>1</v>
      </c>
      <c r="C137" s="13" t="s">
        <v>160</v>
      </c>
      <c r="D137" s="14">
        <v>6</v>
      </c>
      <c r="E137" s="9">
        <v>331</v>
      </c>
      <c r="F137" s="9">
        <f t="shared" si="54"/>
        <v>14488.924112217313</v>
      </c>
      <c r="G137" s="9">
        <f t="shared" si="55"/>
        <v>14676.467298086447</v>
      </c>
      <c r="H137" s="9">
        <f t="shared" si="56"/>
        <v>187.54318586913359</v>
      </c>
      <c r="I137" s="10">
        <f t="shared" si="51"/>
        <v>1.2943900072676474E-2</v>
      </c>
      <c r="J137" s="9">
        <f t="shared" si="57"/>
        <v>91.690649546827444</v>
      </c>
      <c r="K137" s="9">
        <f t="shared" si="58"/>
        <v>16.196374622356416</v>
      </c>
      <c r="L137" s="9">
        <f t="shared" si="59"/>
        <v>0</v>
      </c>
      <c r="M137" s="9">
        <f t="shared" si="60"/>
        <v>69.652298478374178</v>
      </c>
      <c r="N137" s="9">
        <f t="shared" si="61"/>
        <v>2.8019012672857571</v>
      </c>
      <c r="O137" s="9">
        <f t="shared" si="62"/>
        <v>0</v>
      </c>
      <c r="P137" s="9">
        <f t="shared" si="63"/>
        <v>7.2019619542889473</v>
      </c>
      <c r="Q137" s="15">
        <f t="shared" si="65"/>
        <v>4795833.8811439313</v>
      </c>
      <c r="R137" s="15">
        <f t="shared" si="66"/>
        <v>4857910.6756666135</v>
      </c>
      <c r="S137" s="9">
        <f t="shared" si="67"/>
        <v>62076.794522682205</v>
      </c>
      <c r="T137" s="9"/>
      <c r="U137" s="9">
        <f t="shared" si="78"/>
        <v>6036.1054078549842</v>
      </c>
      <c r="V137" s="9">
        <f t="shared" si="78"/>
        <v>998.70392749244718</v>
      </c>
      <c r="W137" s="9">
        <f t="shared" si="78"/>
        <v>407.51661631419938</v>
      </c>
      <c r="X137" s="9">
        <f t="shared" si="78"/>
        <v>5039.0468459624544</v>
      </c>
      <c r="Y137" s="9">
        <f t="shared" si="78"/>
        <v>1588.5993230777083</v>
      </c>
      <c r="Z137" s="9">
        <f t="shared" si="78"/>
        <v>0</v>
      </c>
      <c r="AA137" s="9">
        <f t="shared" si="78"/>
        <v>418.95199151552094</v>
      </c>
      <c r="AB137" s="9">
        <f t="shared" si="79"/>
        <v>6127.7960574018116</v>
      </c>
      <c r="AC137" s="9">
        <f t="shared" si="79"/>
        <v>1014.9003021148036</v>
      </c>
      <c r="AD137" s="9">
        <f t="shared" si="79"/>
        <v>407.51661631419938</v>
      </c>
      <c r="AE137" s="9">
        <f t="shared" si="79"/>
        <v>5108.6991444408286</v>
      </c>
      <c r="AF137" s="9">
        <f t="shared" si="79"/>
        <v>1591.401224344994</v>
      </c>
      <c r="AG137" s="9">
        <f t="shared" si="79"/>
        <v>0</v>
      </c>
      <c r="AH137" s="9">
        <f t="shared" si="79"/>
        <v>426.15395346980989</v>
      </c>
      <c r="AI137" s="9">
        <f t="shared" si="64"/>
        <v>14676.467298086447</v>
      </c>
      <c r="AJ137" s="3" t="s">
        <v>608</v>
      </c>
      <c r="AK137" s="11">
        <v>2023307</v>
      </c>
      <c r="AL137" s="11">
        <v>0</v>
      </c>
      <c r="AM137" s="11">
        <v>4648</v>
      </c>
      <c r="AN137" s="9">
        <v>11619.9</v>
      </c>
      <c r="AO137" s="11">
        <v>0</v>
      </c>
      <c r="AP137" s="11">
        <v>134888</v>
      </c>
      <c r="AQ137" s="9">
        <v>0</v>
      </c>
      <c r="AR137" s="9">
        <v>39624.506013572412</v>
      </c>
      <c r="AS137" s="11">
        <v>330571</v>
      </c>
      <c r="AT137" s="11">
        <v>0</v>
      </c>
      <c r="AU137" s="11">
        <v>0</v>
      </c>
      <c r="AV137" s="11">
        <v>0</v>
      </c>
      <c r="AW137" s="9">
        <v>0</v>
      </c>
      <c r="AX137" s="9">
        <v>525826.37593872147</v>
      </c>
      <c r="AY137" s="9">
        <v>21704.035969763525</v>
      </c>
      <c r="AZ137" s="9">
        <v>-25356.11</v>
      </c>
      <c r="BA137" s="11">
        <v>79739</v>
      </c>
      <c r="BB137" s="11">
        <v>323352</v>
      </c>
      <c r="BC137" s="11">
        <v>0</v>
      </c>
      <c r="BD137" s="11">
        <v>0</v>
      </c>
      <c r="BE137" s="11">
        <v>1096595</v>
      </c>
      <c r="BF137" s="11">
        <v>123966</v>
      </c>
      <c r="BG137" s="11">
        <v>0</v>
      </c>
      <c r="BH137" s="11">
        <v>0</v>
      </c>
      <c r="BI137" s="9">
        <v>0</v>
      </c>
      <c r="BJ137" s="9">
        <v>0</v>
      </c>
      <c r="BK137" s="9">
        <v>6970.857507588209</v>
      </c>
      <c r="BL137" s="9">
        <v>11455.765714285713</v>
      </c>
      <c r="BM137" s="9">
        <v>79699.28</v>
      </c>
      <c r="BN137" s="9">
        <v>7223.27</v>
      </c>
      <c r="BO137" s="11">
        <f t="shared" si="68"/>
        <v>2053656.6049999997</v>
      </c>
      <c r="BP137" s="11">
        <v>0</v>
      </c>
      <c r="BQ137" s="11">
        <v>4648</v>
      </c>
      <c r="BR137" s="11">
        <f t="shared" si="69"/>
        <v>11619.9</v>
      </c>
      <c r="BS137" s="11">
        <v>0</v>
      </c>
      <c r="BT137" s="11">
        <v>134888</v>
      </c>
      <c r="BU137" s="9">
        <v>0</v>
      </c>
      <c r="BV137" s="9">
        <v>39627.416809914241</v>
      </c>
      <c r="BW137" s="11">
        <v>335932</v>
      </c>
      <c r="BX137" s="11">
        <v>0</v>
      </c>
      <c r="BY137" s="11">
        <v>0</v>
      </c>
      <c r="BZ137" s="11">
        <v>0</v>
      </c>
      <c r="CA137" s="9">
        <v>0</v>
      </c>
      <c r="CB137" s="9">
        <v>526753.80525819305</v>
      </c>
      <c r="CC137" s="9">
        <v>21704.035969763525</v>
      </c>
      <c r="CD137" s="9">
        <v>-25356.11</v>
      </c>
      <c r="CE137" s="11">
        <v>79739</v>
      </c>
      <c r="CF137" s="11">
        <v>328180</v>
      </c>
      <c r="CG137" s="11">
        <v>0</v>
      </c>
      <c r="CH137" s="11">
        <v>0</v>
      </c>
      <c r="CI137" s="11">
        <v>1112968</v>
      </c>
      <c r="CJ137" s="11">
        <v>125817</v>
      </c>
      <c r="CK137" s="11">
        <v>0</v>
      </c>
      <c r="CL137" s="11">
        <v>0</v>
      </c>
      <c r="CM137" s="11">
        <v>0</v>
      </c>
      <c r="CN137" s="9">
        <v>0</v>
      </c>
      <c r="CO137" s="9">
        <v>9354.7069144578618</v>
      </c>
      <c r="CP137" s="9">
        <v>11455.765714285713</v>
      </c>
      <c r="CQ137" s="9">
        <v>79699.28</v>
      </c>
      <c r="CR137" s="9">
        <v>7223.27</v>
      </c>
      <c r="CS137" s="11"/>
      <c r="CT137" s="11"/>
      <c r="CU137" s="11"/>
      <c r="CV137" s="11"/>
      <c r="CW137" s="11"/>
      <c r="DD137" s="20"/>
      <c r="DE137" s="20"/>
    </row>
    <row r="138" spans="1:109" ht="16.5" x14ac:dyDescent="0.3">
      <c r="A138" s="12">
        <v>378</v>
      </c>
      <c r="B138" s="12">
        <v>1</v>
      </c>
      <c r="C138" s="13" t="s">
        <v>161</v>
      </c>
      <c r="D138" s="14">
        <v>6</v>
      </c>
      <c r="E138" s="9">
        <v>506</v>
      </c>
      <c r="F138" s="9">
        <f t="shared" si="54"/>
        <v>9904.2145865923812</v>
      </c>
      <c r="G138" s="9">
        <f t="shared" si="55"/>
        <v>10025.06407030839</v>
      </c>
      <c r="H138" s="9">
        <f t="shared" si="56"/>
        <v>120.84948371600876</v>
      </c>
      <c r="I138" s="10">
        <f t="shared" si="51"/>
        <v>1.2201824047674226E-2</v>
      </c>
      <c r="J138" s="9">
        <f t="shared" si="57"/>
        <v>91.465938735176678</v>
      </c>
      <c r="K138" s="9">
        <f t="shared" si="58"/>
        <v>7.7450592885375613</v>
      </c>
      <c r="L138" s="9">
        <f t="shared" si="59"/>
        <v>0</v>
      </c>
      <c r="M138" s="9">
        <f t="shared" si="60"/>
        <v>8.1185770750987558</v>
      </c>
      <c r="N138" s="9">
        <f t="shared" si="61"/>
        <v>17.269527602993548</v>
      </c>
      <c r="O138" s="9">
        <f t="shared" si="62"/>
        <v>-11.630019762845862</v>
      </c>
      <c r="P138" s="9">
        <f t="shared" si="63"/>
        <v>7.8804007770463045</v>
      </c>
      <c r="Q138" s="15">
        <f t="shared" si="65"/>
        <v>5011532.5808157455</v>
      </c>
      <c r="R138" s="15">
        <f t="shared" si="66"/>
        <v>5072682.4195760451</v>
      </c>
      <c r="S138" s="9">
        <f t="shared" si="67"/>
        <v>61149.838760299608</v>
      </c>
      <c r="T138" s="9"/>
      <c r="U138" s="9">
        <f t="shared" si="78"/>
        <v>6028.2753359683793</v>
      </c>
      <c r="V138" s="9">
        <f t="shared" si="78"/>
        <v>477.47826086956519</v>
      </c>
      <c r="W138" s="9">
        <f t="shared" si="78"/>
        <v>1118.49604743083</v>
      </c>
      <c r="X138" s="9">
        <f t="shared" si="78"/>
        <v>980.29051383399212</v>
      </c>
      <c r="Y138" s="9">
        <f t="shared" si="78"/>
        <v>955.68212719470318</v>
      </c>
      <c r="Z138" s="9">
        <f t="shared" si="78"/>
        <v>102.72727272727273</v>
      </c>
      <c r="AA138" s="9">
        <f t="shared" si="78"/>
        <v>241.26502856763892</v>
      </c>
      <c r="AB138" s="9">
        <f t="shared" si="79"/>
        <v>6119.741274703556</v>
      </c>
      <c r="AC138" s="9">
        <f t="shared" si="79"/>
        <v>485.22332015810275</v>
      </c>
      <c r="AD138" s="9">
        <f t="shared" si="79"/>
        <v>1118.49604743083</v>
      </c>
      <c r="AE138" s="9">
        <f t="shared" si="79"/>
        <v>988.40909090909088</v>
      </c>
      <c r="AF138" s="9">
        <f t="shared" si="79"/>
        <v>972.95165479769673</v>
      </c>
      <c r="AG138" s="9">
        <f t="shared" si="79"/>
        <v>91.097252964426872</v>
      </c>
      <c r="AH138" s="9">
        <f t="shared" si="79"/>
        <v>249.14542934468523</v>
      </c>
      <c r="AI138" s="9">
        <f t="shared" si="64"/>
        <v>10025.06407030839</v>
      </c>
      <c r="AJ138" s="3" t="s">
        <v>608</v>
      </c>
      <c r="AK138" s="11">
        <v>3085451</v>
      </c>
      <c r="AL138" s="11">
        <v>0</v>
      </c>
      <c r="AM138" s="11">
        <v>7088</v>
      </c>
      <c r="AN138" s="9">
        <v>17727</v>
      </c>
      <c r="AO138" s="11">
        <v>546332</v>
      </c>
      <c r="AP138" s="11">
        <v>19627</v>
      </c>
      <c r="AQ138" s="9">
        <v>0</v>
      </c>
      <c r="AR138" s="9">
        <v>57242</v>
      </c>
      <c r="AS138" s="11">
        <v>241604</v>
      </c>
      <c r="AT138" s="11">
        <v>0</v>
      </c>
      <c r="AU138" s="11">
        <v>0</v>
      </c>
      <c r="AV138" s="11">
        <v>0</v>
      </c>
      <c r="AW138" s="9">
        <v>51980</v>
      </c>
      <c r="AX138" s="9">
        <v>483575.15636051982</v>
      </c>
      <c r="AY138" s="9">
        <v>33019.024215958038</v>
      </c>
      <c r="AZ138" s="9">
        <v>-35143.68</v>
      </c>
      <c r="BA138" s="11">
        <v>123365</v>
      </c>
      <c r="BB138" s="11">
        <v>148780</v>
      </c>
      <c r="BC138" s="11">
        <v>0</v>
      </c>
      <c r="BD138" s="11">
        <v>19172</v>
      </c>
      <c r="BE138" s="11">
        <v>0</v>
      </c>
      <c r="BF138" s="11">
        <v>126309</v>
      </c>
      <c r="BG138" s="11">
        <v>0</v>
      </c>
      <c r="BH138" s="11">
        <v>0</v>
      </c>
      <c r="BI138" s="9">
        <v>14071</v>
      </c>
      <c r="BJ138" s="9">
        <v>0</v>
      </c>
      <c r="BK138" s="9">
        <v>11660.205667838696</v>
      </c>
      <c r="BL138" s="9">
        <v>34157.95457142857</v>
      </c>
      <c r="BM138" s="9">
        <v>17727</v>
      </c>
      <c r="BN138" s="9">
        <v>7788.92</v>
      </c>
      <c r="BO138" s="11">
        <f t="shared" si="68"/>
        <v>3131732.7649999997</v>
      </c>
      <c r="BP138" s="11">
        <v>0</v>
      </c>
      <c r="BQ138" s="11">
        <v>7088</v>
      </c>
      <c r="BR138" s="11">
        <f t="shared" si="69"/>
        <v>17727</v>
      </c>
      <c r="BS138" s="11">
        <v>546332</v>
      </c>
      <c r="BT138" s="11">
        <v>19627</v>
      </c>
      <c r="BU138" s="9">
        <v>0</v>
      </c>
      <c r="BV138" s="9">
        <v>57242</v>
      </c>
      <c r="BW138" s="11">
        <v>245523</v>
      </c>
      <c r="BX138" s="11">
        <v>0</v>
      </c>
      <c r="BY138" s="11">
        <v>0</v>
      </c>
      <c r="BZ138" s="11">
        <v>0</v>
      </c>
      <c r="CA138" s="9">
        <v>46095.21</v>
      </c>
      <c r="CB138" s="9">
        <v>492313.53732763452</v>
      </c>
      <c r="CC138" s="9">
        <v>33019.024215958038</v>
      </c>
      <c r="CD138" s="9">
        <v>-35143.68</v>
      </c>
      <c r="CE138" s="11">
        <v>123365</v>
      </c>
      <c r="CF138" s="11">
        <v>151002</v>
      </c>
      <c r="CG138" s="11">
        <v>0</v>
      </c>
      <c r="CH138" s="11">
        <v>19172</v>
      </c>
      <c r="CI138" s="11">
        <v>0</v>
      </c>
      <c r="CJ138" s="11">
        <v>128195</v>
      </c>
      <c r="CK138" s="11">
        <v>0</v>
      </c>
      <c r="CL138" s="11">
        <v>0</v>
      </c>
      <c r="CM138" s="11">
        <v>14071</v>
      </c>
      <c r="CN138" s="9">
        <v>0</v>
      </c>
      <c r="CO138" s="9">
        <v>15647.688461024125</v>
      </c>
      <c r="CP138" s="9">
        <v>34157.95457142857</v>
      </c>
      <c r="CQ138" s="9">
        <v>17727</v>
      </c>
      <c r="CR138" s="9">
        <v>7788.92</v>
      </c>
      <c r="CS138" s="11"/>
      <c r="CT138" s="11"/>
      <c r="CU138" s="11"/>
      <c r="CV138" s="11"/>
      <c r="CW138" s="11"/>
      <c r="DD138" s="20"/>
      <c r="DE138" s="20"/>
    </row>
    <row r="139" spans="1:109" ht="16.5" x14ac:dyDescent="0.3">
      <c r="A139" s="12">
        <v>381</v>
      </c>
      <c r="B139" s="12">
        <v>1</v>
      </c>
      <c r="C139" s="13" t="s">
        <v>162</v>
      </c>
      <c r="D139" s="14">
        <v>5</v>
      </c>
      <c r="E139" s="9">
        <v>1365</v>
      </c>
      <c r="F139" s="9">
        <f t="shared" si="54"/>
        <v>8791.7772078189373</v>
      </c>
      <c r="G139" s="9">
        <f t="shared" si="55"/>
        <v>8927.7473997539691</v>
      </c>
      <c r="H139" s="9">
        <f t="shared" si="56"/>
        <v>135.97019193503183</v>
      </c>
      <c r="I139" s="10">
        <f t="shared" si="51"/>
        <v>1.5465609366682677E-2</v>
      </c>
      <c r="J139" s="9">
        <f t="shared" si="57"/>
        <v>92.426340659340894</v>
      </c>
      <c r="K139" s="9">
        <f t="shared" si="58"/>
        <v>5.4344322344322791</v>
      </c>
      <c r="L139" s="9">
        <f t="shared" si="59"/>
        <v>0</v>
      </c>
      <c r="M139" s="9">
        <f t="shared" si="60"/>
        <v>13.038827838827956</v>
      </c>
      <c r="N139" s="9">
        <f t="shared" si="61"/>
        <v>17.616229194791686</v>
      </c>
      <c r="O139" s="9">
        <f t="shared" si="62"/>
        <v>0</v>
      </c>
      <c r="P139" s="9">
        <f t="shared" si="63"/>
        <v>7.4543620076379398</v>
      </c>
      <c r="Q139" s="15">
        <f t="shared" si="65"/>
        <v>12000775.888672847</v>
      </c>
      <c r="R139" s="15">
        <f t="shared" si="66"/>
        <v>12186375.200664166</v>
      </c>
      <c r="S139" s="9">
        <f t="shared" si="67"/>
        <v>185599.31199131906</v>
      </c>
      <c r="T139" s="9"/>
      <c r="U139" s="9">
        <f t="shared" si="78"/>
        <v>6087.0749597069598</v>
      </c>
      <c r="V139" s="9">
        <f t="shared" si="78"/>
        <v>335.04468864468862</v>
      </c>
      <c r="W139" s="9">
        <f t="shared" si="78"/>
        <v>0</v>
      </c>
      <c r="X139" s="9">
        <f t="shared" si="78"/>
        <v>1283.287912087912</v>
      </c>
      <c r="Y139" s="9">
        <f t="shared" si="78"/>
        <v>829.89935939135069</v>
      </c>
      <c r="Z139" s="9">
        <f t="shared" si="78"/>
        <v>0</v>
      </c>
      <c r="AA139" s="9">
        <f t="shared" si="78"/>
        <v>256.47028798802688</v>
      </c>
      <c r="AB139" s="9">
        <f t="shared" si="79"/>
        <v>6179.5013003663007</v>
      </c>
      <c r="AC139" s="9">
        <f t="shared" si="79"/>
        <v>340.4791208791209</v>
      </c>
      <c r="AD139" s="9">
        <f t="shared" si="79"/>
        <v>0</v>
      </c>
      <c r="AE139" s="9">
        <f t="shared" si="79"/>
        <v>1296.3267399267399</v>
      </c>
      <c r="AF139" s="9">
        <f t="shared" si="79"/>
        <v>847.51558858614237</v>
      </c>
      <c r="AG139" s="9">
        <f t="shared" si="79"/>
        <v>0</v>
      </c>
      <c r="AH139" s="9">
        <f t="shared" si="79"/>
        <v>263.92464999566482</v>
      </c>
      <c r="AI139" s="9">
        <f t="shared" si="64"/>
        <v>8927.7473997539691</v>
      </c>
      <c r="AJ139" s="3" t="s">
        <v>608</v>
      </c>
      <c r="AK139" s="11">
        <v>8410797</v>
      </c>
      <c r="AL139" s="11">
        <v>0</v>
      </c>
      <c r="AM139" s="11">
        <v>19320</v>
      </c>
      <c r="AN139" s="9">
        <v>48300.9</v>
      </c>
      <c r="AO139" s="11">
        <v>0</v>
      </c>
      <c r="AP139" s="11">
        <v>0</v>
      </c>
      <c r="AQ139" s="9">
        <v>0</v>
      </c>
      <c r="AR139" s="9">
        <v>194991</v>
      </c>
      <c r="AS139" s="11">
        <v>457336</v>
      </c>
      <c r="AT139" s="11">
        <v>0</v>
      </c>
      <c r="AU139" s="11">
        <v>0</v>
      </c>
      <c r="AV139" s="11">
        <v>0</v>
      </c>
      <c r="AW139" s="9">
        <v>0</v>
      </c>
      <c r="AX139" s="9">
        <v>1132812.6255691936</v>
      </c>
      <c r="AY139" s="9">
        <v>71678.02950685317</v>
      </c>
      <c r="AZ139" s="9">
        <v>-101939.68</v>
      </c>
      <c r="BA139" s="11">
        <v>324679</v>
      </c>
      <c r="BB139" s="11">
        <v>671063</v>
      </c>
      <c r="BC139" s="11">
        <v>0</v>
      </c>
      <c r="BD139" s="11">
        <v>20721</v>
      </c>
      <c r="BE139" s="11">
        <v>520914</v>
      </c>
      <c r="BF139" s="11">
        <v>0</v>
      </c>
      <c r="BG139" s="11">
        <v>0</v>
      </c>
      <c r="BH139" s="11">
        <v>0</v>
      </c>
      <c r="BI139" s="9">
        <v>0</v>
      </c>
      <c r="BJ139" s="9">
        <v>0</v>
      </c>
      <c r="BK139" s="9">
        <v>29754.353596803514</v>
      </c>
      <c r="BL139" s="9">
        <v>93961.2</v>
      </c>
      <c r="BM139" s="9">
        <v>94277.290000000008</v>
      </c>
      <c r="BN139" s="9">
        <v>12110.17</v>
      </c>
      <c r="BO139" s="11">
        <f t="shared" si="68"/>
        <v>8536958.9550000001</v>
      </c>
      <c r="BP139" s="11">
        <v>0</v>
      </c>
      <c r="BQ139" s="11">
        <v>19320</v>
      </c>
      <c r="BR139" s="11">
        <f t="shared" si="69"/>
        <v>48300.9</v>
      </c>
      <c r="BS139" s="11">
        <v>0</v>
      </c>
      <c r="BT139" s="11">
        <v>0</v>
      </c>
      <c r="BU139" s="9">
        <v>0</v>
      </c>
      <c r="BV139" s="9">
        <v>194991</v>
      </c>
      <c r="BW139" s="11">
        <v>464754</v>
      </c>
      <c r="BX139" s="11">
        <v>0</v>
      </c>
      <c r="BY139" s="11">
        <v>0</v>
      </c>
      <c r="BZ139" s="11">
        <v>0</v>
      </c>
      <c r="CA139" s="9">
        <v>0</v>
      </c>
      <c r="CB139" s="9">
        <v>1156858.7784200844</v>
      </c>
      <c r="CC139" s="9">
        <v>71678.02950685317</v>
      </c>
      <c r="CD139" s="9">
        <v>-101939.68</v>
      </c>
      <c r="CE139" s="11">
        <v>324679</v>
      </c>
      <c r="CF139" s="11">
        <v>681083</v>
      </c>
      <c r="CG139" s="11">
        <v>0</v>
      </c>
      <c r="CH139" s="11">
        <v>20721</v>
      </c>
      <c r="CI139" s="11">
        <v>528692</v>
      </c>
      <c r="CJ139" s="11">
        <v>0</v>
      </c>
      <c r="CK139" s="11">
        <v>0</v>
      </c>
      <c r="CL139" s="11">
        <v>0</v>
      </c>
      <c r="CM139" s="11">
        <v>0</v>
      </c>
      <c r="CN139" s="9">
        <v>0</v>
      </c>
      <c r="CO139" s="9">
        <v>39929.557737229334</v>
      </c>
      <c r="CP139" s="9">
        <v>93961.2</v>
      </c>
      <c r="CQ139" s="9">
        <v>94277.290000000008</v>
      </c>
      <c r="CR139" s="9">
        <v>12110.17</v>
      </c>
      <c r="CS139" s="11"/>
      <c r="CT139" s="11"/>
      <c r="CU139" s="11"/>
      <c r="CV139" s="11"/>
      <c r="CW139" s="11"/>
      <c r="DD139" s="20"/>
      <c r="DE139" s="20"/>
    </row>
    <row r="140" spans="1:109" ht="16.5" x14ac:dyDescent="0.3">
      <c r="A140" s="12">
        <v>390</v>
      </c>
      <c r="B140" s="12">
        <v>1</v>
      </c>
      <c r="C140" s="13" t="s">
        <v>163</v>
      </c>
      <c r="D140" s="14">
        <v>6</v>
      </c>
      <c r="E140" s="9">
        <v>484</v>
      </c>
      <c r="F140" s="9">
        <f t="shared" si="54"/>
        <v>11388.454174774313</v>
      </c>
      <c r="G140" s="9">
        <f t="shared" si="55"/>
        <v>11541.24610944228</v>
      </c>
      <c r="H140" s="9">
        <f t="shared" si="56"/>
        <v>152.79193466796642</v>
      </c>
      <c r="I140" s="10">
        <f t="shared" si="51"/>
        <v>1.3416389294203251E-2</v>
      </c>
      <c r="J140" s="9">
        <f t="shared" si="57"/>
        <v>89.18953512396638</v>
      </c>
      <c r="K140" s="9">
        <f t="shared" si="58"/>
        <v>13.568181818181756</v>
      </c>
      <c r="L140" s="9">
        <f t="shared" si="59"/>
        <v>0</v>
      </c>
      <c r="M140" s="9">
        <f t="shared" si="60"/>
        <v>28.830578512396642</v>
      </c>
      <c r="N140" s="9">
        <f t="shared" si="61"/>
        <v>12.670960558209117</v>
      </c>
      <c r="O140" s="9">
        <f t="shared" si="62"/>
        <v>0</v>
      </c>
      <c r="P140" s="9">
        <f t="shared" si="63"/>
        <v>8.5326786552139993</v>
      </c>
      <c r="Q140" s="15">
        <f t="shared" si="65"/>
        <v>5512011.8205907661</v>
      </c>
      <c r="R140" s="15">
        <f t="shared" si="66"/>
        <v>5585963.1169700632</v>
      </c>
      <c r="S140" s="9">
        <f t="shared" si="67"/>
        <v>73951.29637929704</v>
      </c>
      <c r="T140" s="9"/>
      <c r="U140" s="9">
        <f t="shared" si="78"/>
        <v>5868.4337396694218</v>
      </c>
      <c r="V140" s="9">
        <f t="shared" si="78"/>
        <v>836.60743801652893</v>
      </c>
      <c r="W140" s="9">
        <f t="shared" si="78"/>
        <v>796.74173553719004</v>
      </c>
      <c r="X140" s="9">
        <f t="shared" si="78"/>
        <v>2302.595041322314</v>
      </c>
      <c r="Y140" s="9">
        <f t="shared" si="78"/>
        <v>981.50533745397274</v>
      </c>
      <c r="Z140" s="9">
        <f t="shared" si="78"/>
        <v>0</v>
      </c>
      <c r="AA140" s="9">
        <f t="shared" si="78"/>
        <v>602.57088277488504</v>
      </c>
      <c r="AB140" s="9">
        <f t="shared" si="79"/>
        <v>5957.6232747933882</v>
      </c>
      <c r="AC140" s="9">
        <f t="shared" si="79"/>
        <v>850.17561983471069</v>
      </c>
      <c r="AD140" s="9">
        <f t="shared" si="79"/>
        <v>796.74173553719004</v>
      </c>
      <c r="AE140" s="9">
        <f t="shared" si="79"/>
        <v>2331.4256198347107</v>
      </c>
      <c r="AF140" s="9">
        <f t="shared" si="79"/>
        <v>994.17629801218186</v>
      </c>
      <c r="AG140" s="9">
        <f t="shared" si="79"/>
        <v>0</v>
      </c>
      <c r="AH140" s="9">
        <f t="shared" si="79"/>
        <v>611.10356143009903</v>
      </c>
      <c r="AI140" s="9">
        <f t="shared" si="64"/>
        <v>11541.24610944228</v>
      </c>
      <c r="AJ140" s="3" t="s">
        <v>608</v>
      </c>
      <c r="AK140" s="11">
        <v>2877849</v>
      </c>
      <c r="AL140" s="11">
        <v>0</v>
      </c>
      <c r="AM140" s="11">
        <v>6611</v>
      </c>
      <c r="AN140" s="9">
        <v>16526.7</v>
      </c>
      <c r="AO140" s="11">
        <v>385623</v>
      </c>
      <c r="AP140" s="11">
        <v>0</v>
      </c>
      <c r="AQ140" s="9">
        <v>0</v>
      </c>
      <c r="AR140" s="9">
        <v>58360</v>
      </c>
      <c r="AS140" s="11">
        <v>404918</v>
      </c>
      <c r="AT140" s="11">
        <v>0</v>
      </c>
      <c r="AU140" s="11">
        <v>0</v>
      </c>
      <c r="AV140" s="11">
        <v>0</v>
      </c>
      <c r="AW140" s="9">
        <v>0</v>
      </c>
      <c r="AX140" s="9">
        <v>475048.58332772279</v>
      </c>
      <c r="AY140" s="9">
        <v>29175.480528618209</v>
      </c>
      <c r="AZ140" s="9">
        <v>-37527.07</v>
      </c>
      <c r="BA140" s="11">
        <v>106305</v>
      </c>
      <c r="BB140" s="11">
        <v>275373</v>
      </c>
      <c r="BC140" s="11">
        <v>0</v>
      </c>
      <c r="BD140" s="11">
        <v>8577</v>
      </c>
      <c r="BE140" s="11">
        <v>529983</v>
      </c>
      <c r="BF140" s="11">
        <v>129247</v>
      </c>
      <c r="BG140" s="11">
        <v>0</v>
      </c>
      <c r="BH140" s="11">
        <v>0</v>
      </c>
      <c r="BI140" s="9">
        <v>0</v>
      </c>
      <c r="BJ140" s="9">
        <v>0</v>
      </c>
      <c r="BK140" s="9">
        <v>12076.418105854696</v>
      </c>
      <c r="BL140" s="9">
        <v>30484.67862857143</v>
      </c>
      <c r="BM140" s="9">
        <v>196348.22</v>
      </c>
      <c r="BN140" s="9">
        <v>7032.81</v>
      </c>
      <c r="BO140" s="11">
        <f t="shared" si="68"/>
        <v>2921016.7349999999</v>
      </c>
      <c r="BP140" s="11">
        <v>0</v>
      </c>
      <c r="BQ140" s="11">
        <v>6611</v>
      </c>
      <c r="BR140" s="11">
        <f t="shared" si="69"/>
        <v>16526.7</v>
      </c>
      <c r="BS140" s="11">
        <v>385623</v>
      </c>
      <c r="BT140" s="11">
        <v>0</v>
      </c>
      <c r="BU140" s="9">
        <v>0</v>
      </c>
      <c r="BV140" s="9">
        <v>58360</v>
      </c>
      <c r="BW140" s="11">
        <v>411485</v>
      </c>
      <c r="BX140" s="11">
        <v>0</v>
      </c>
      <c r="BY140" s="11">
        <v>0</v>
      </c>
      <c r="BZ140" s="11">
        <v>0</v>
      </c>
      <c r="CA140" s="9">
        <v>0</v>
      </c>
      <c r="CB140" s="9">
        <v>481181.32823789603</v>
      </c>
      <c r="CC140" s="9">
        <v>29175.480528618209</v>
      </c>
      <c r="CD140" s="9">
        <v>-37527.07</v>
      </c>
      <c r="CE140" s="11">
        <v>106305</v>
      </c>
      <c r="CF140" s="11">
        <v>279484</v>
      </c>
      <c r="CG140" s="11">
        <v>0</v>
      </c>
      <c r="CH140" s="11">
        <v>8577</v>
      </c>
      <c r="CI140" s="11">
        <v>537896</v>
      </c>
      <c r="CJ140" s="11">
        <v>131177</v>
      </c>
      <c r="CK140" s="11">
        <v>0</v>
      </c>
      <c r="CL140" s="11">
        <v>0</v>
      </c>
      <c r="CM140" s="11">
        <v>0</v>
      </c>
      <c r="CN140" s="9">
        <v>0</v>
      </c>
      <c r="CO140" s="9">
        <v>16206.234574978289</v>
      </c>
      <c r="CP140" s="9">
        <v>30484.67862857143</v>
      </c>
      <c r="CQ140" s="9">
        <v>196348.22</v>
      </c>
      <c r="CR140" s="9">
        <v>7032.81</v>
      </c>
      <c r="CS140" s="11"/>
      <c r="CT140" s="11"/>
      <c r="CU140" s="11"/>
      <c r="CV140" s="11"/>
      <c r="CW140" s="11"/>
      <c r="DD140" s="20"/>
      <c r="DE140" s="20"/>
    </row>
    <row r="141" spans="1:109" ht="16.5" x14ac:dyDescent="0.3">
      <c r="A141" s="12">
        <v>391</v>
      </c>
      <c r="B141" s="12">
        <v>1</v>
      </c>
      <c r="C141" s="13" t="s">
        <v>164</v>
      </c>
      <c r="D141" s="14">
        <v>6</v>
      </c>
      <c r="E141" s="9">
        <v>429</v>
      </c>
      <c r="F141" s="9">
        <f t="shared" si="54"/>
        <v>8963.6583068112559</v>
      </c>
      <c r="G141" s="9">
        <f t="shared" si="55"/>
        <v>9077.8839087859433</v>
      </c>
      <c r="H141" s="9">
        <f t="shared" si="56"/>
        <v>114.22560197468738</v>
      </c>
      <c r="I141" s="10">
        <f t="shared" si="51"/>
        <v>1.2743190120030596E-2</v>
      </c>
      <c r="J141" s="9">
        <f t="shared" si="57"/>
        <v>90.608986013986396</v>
      </c>
      <c r="K141" s="9">
        <f t="shared" si="58"/>
        <v>4.6293706293706123</v>
      </c>
      <c r="L141" s="9">
        <f t="shared" si="59"/>
        <v>0</v>
      </c>
      <c r="M141" s="9">
        <f t="shared" si="60"/>
        <v>7.0163170163169752</v>
      </c>
      <c r="N141" s="9">
        <f t="shared" si="61"/>
        <v>2.4169103617172141</v>
      </c>
      <c r="O141" s="9">
        <f t="shared" si="62"/>
        <v>0</v>
      </c>
      <c r="P141" s="9">
        <f t="shared" si="63"/>
        <v>9.5540179532974321</v>
      </c>
      <c r="Q141" s="15">
        <f t="shared" si="65"/>
        <v>3845409.4136220277</v>
      </c>
      <c r="R141" s="15">
        <f t="shared" si="66"/>
        <v>3894412.1968691689</v>
      </c>
      <c r="S141" s="9">
        <f t="shared" si="67"/>
        <v>49002.783247141168</v>
      </c>
      <c r="T141" s="9"/>
      <c r="U141" s="9">
        <f t="shared" si="78"/>
        <v>5991.4866433566431</v>
      </c>
      <c r="V141" s="9">
        <f t="shared" si="78"/>
        <v>285.40093240093239</v>
      </c>
      <c r="W141" s="9">
        <f t="shared" si="78"/>
        <v>907.37995337995335</v>
      </c>
      <c r="X141" s="9">
        <f t="shared" si="78"/>
        <v>862.26107226107229</v>
      </c>
      <c r="Y141" s="9">
        <f t="shared" si="78"/>
        <v>656.60990074841936</v>
      </c>
      <c r="Z141" s="9">
        <f t="shared" si="78"/>
        <v>0</v>
      </c>
      <c r="AA141" s="9">
        <f t="shared" si="78"/>
        <v>260.51980466423436</v>
      </c>
      <c r="AB141" s="9">
        <f t="shared" si="79"/>
        <v>6082.0956293706295</v>
      </c>
      <c r="AC141" s="9">
        <f t="shared" si="79"/>
        <v>290.030303030303</v>
      </c>
      <c r="AD141" s="9">
        <f t="shared" si="79"/>
        <v>907.37995337995335</v>
      </c>
      <c r="AE141" s="9">
        <f t="shared" si="79"/>
        <v>869.27738927738926</v>
      </c>
      <c r="AF141" s="9">
        <f t="shared" si="79"/>
        <v>659.02681111013658</v>
      </c>
      <c r="AG141" s="9">
        <f t="shared" si="79"/>
        <v>0</v>
      </c>
      <c r="AH141" s="9">
        <f t="shared" si="79"/>
        <v>270.07382261753179</v>
      </c>
      <c r="AI141" s="9">
        <f t="shared" si="64"/>
        <v>9077.8839087859433</v>
      </c>
      <c r="AJ141" s="3" t="s">
        <v>608</v>
      </c>
      <c r="AK141" s="11">
        <v>2591417</v>
      </c>
      <c r="AL141" s="11">
        <v>0</v>
      </c>
      <c r="AM141" s="11">
        <v>5953</v>
      </c>
      <c r="AN141" s="9">
        <v>15030.3</v>
      </c>
      <c r="AO141" s="11">
        <v>389266</v>
      </c>
      <c r="AP141" s="11">
        <v>0</v>
      </c>
      <c r="AQ141" s="9">
        <v>0</v>
      </c>
      <c r="AR141" s="9">
        <v>50867</v>
      </c>
      <c r="AS141" s="11">
        <v>122437</v>
      </c>
      <c r="AT141" s="11">
        <v>0</v>
      </c>
      <c r="AU141" s="11">
        <v>0</v>
      </c>
      <c r="AV141" s="11">
        <v>0</v>
      </c>
      <c r="AW141" s="9">
        <v>0</v>
      </c>
      <c r="AX141" s="9">
        <v>281685.64742107189</v>
      </c>
      <c r="AY141" s="9">
        <v>29338.198355375083</v>
      </c>
      <c r="AZ141" s="9">
        <v>-21069.23</v>
      </c>
      <c r="BA141" s="11">
        <v>106018</v>
      </c>
      <c r="BB141" s="11">
        <v>71058</v>
      </c>
      <c r="BC141" s="11">
        <v>0</v>
      </c>
      <c r="BD141" s="11">
        <v>5422</v>
      </c>
      <c r="BE141" s="11">
        <v>0</v>
      </c>
      <c r="BF141" s="11">
        <v>130592</v>
      </c>
      <c r="BG141" s="11">
        <v>0</v>
      </c>
      <c r="BH141" s="11">
        <v>0</v>
      </c>
      <c r="BI141" s="9">
        <v>0</v>
      </c>
      <c r="BJ141" s="9">
        <v>0</v>
      </c>
      <c r="BK141" s="9">
        <v>11985.350359867169</v>
      </c>
      <c r="BL141" s="9">
        <v>15300.287485714285</v>
      </c>
      <c r="BM141" s="9">
        <v>28226.04</v>
      </c>
      <c r="BN141" s="9">
        <v>11882.82</v>
      </c>
      <c r="BO141" s="11">
        <f t="shared" si="68"/>
        <v>2630288.2549999999</v>
      </c>
      <c r="BP141" s="11">
        <v>0</v>
      </c>
      <c r="BQ141" s="11">
        <v>5953</v>
      </c>
      <c r="BR141" s="11">
        <f t="shared" si="69"/>
        <v>15030.3</v>
      </c>
      <c r="BS141" s="11">
        <v>389266</v>
      </c>
      <c r="BT141" s="11">
        <v>0</v>
      </c>
      <c r="BU141" s="9">
        <v>0</v>
      </c>
      <c r="BV141" s="9">
        <v>50866</v>
      </c>
      <c r="BW141" s="11">
        <v>124423</v>
      </c>
      <c r="BX141" s="11">
        <v>0</v>
      </c>
      <c r="BY141" s="11">
        <v>0</v>
      </c>
      <c r="BZ141" s="11">
        <v>0</v>
      </c>
      <c r="CA141" s="9">
        <v>0</v>
      </c>
      <c r="CB141" s="9">
        <v>282722.50196624862</v>
      </c>
      <c r="CC141" s="9">
        <v>29338.198355375083</v>
      </c>
      <c r="CD141" s="9">
        <v>-21069.23</v>
      </c>
      <c r="CE141" s="11">
        <v>106018</v>
      </c>
      <c r="CF141" s="11">
        <v>72119</v>
      </c>
      <c r="CG141" s="11">
        <v>0</v>
      </c>
      <c r="CH141" s="11">
        <v>5422</v>
      </c>
      <c r="CI141" s="11">
        <v>0</v>
      </c>
      <c r="CJ141" s="11">
        <v>132542</v>
      </c>
      <c r="CK141" s="11">
        <v>0</v>
      </c>
      <c r="CL141" s="11">
        <v>0</v>
      </c>
      <c r="CM141" s="11">
        <v>0</v>
      </c>
      <c r="CN141" s="9">
        <v>0</v>
      </c>
      <c r="CO141" s="9">
        <v>16084.024061831771</v>
      </c>
      <c r="CP141" s="9">
        <v>15300.287485714285</v>
      </c>
      <c r="CQ141" s="9">
        <v>28226.04</v>
      </c>
      <c r="CR141" s="9">
        <v>11882.82</v>
      </c>
      <c r="CS141" s="11"/>
      <c r="CT141" s="11"/>
      <c r="CU141" s="11"/>
      <c r="CV141" s="11"/>
      <c r="CW141" s="11"/>
      <c r="DD141" s="20"/>
      <c r="DE141" s="20"/>
    </row>
    <row r="142" spans="1:109" ht="16.5" x14ac:dyDescent="0.3">
      <c r="A142" s="12">
        <v>402</v>
      </c>
      <c r="B142" s="12">
        <v>1</v>
      </c>
      <c r="C142" s="13" t="s">
        <v>165</v>
      </c>
      <c r="D142" s="14">
        <v>6</v>
      </c>
      <c r="E142" s="9">
        <v>102</v>
      </c>
      <c r="F142" s="9">
        <f t="shared" si="54"/>
        <v>11938.400854635447</v>
      </c>
      <c r="G142" s="9">
        <f t="shared" si="55"/>
        <v>12042.844209452776</v>
      </c>
      <c r="H142" s="9">
        <f t="shared" si="56"/>
        <v>104.44335481732924</v>
      </c>
      <c r="I142" s="10">
        <f t="shared" ref="I142:I205" si="80">IF(F142=0,0,H142/F142)</f>
        <v>8.7485213546650113E-3</v>
      </c>
      <c r="J142" s="9">
        <f t="shared" si="57"/>
        <v>87.225441176470667</v>
      </c>
      <c r="K142" s="9">
        <f t="shared" si="58"/>
        <v>12.970588235294031</v>
      </c>
      <c r="L142" s="9">
        <f t="shared" si="59"/>
        <v>0</v>
      </c>
      <c r="M142" s="9">
        <f t="shared" si="60"/>
        <v>12.382352941176578</v>
      </c>
      <c r="N142" s="9">
        <f t="shared" si="61"/>
        <v>7.9092367675675632</v>
      </c>
      <c r="O142" s="9">
        <f t="shared" si="62"/>
        <v>-20.609313725490196</v>
      </c>
      <c r="P142" s="9">
        <f t="shared" si="63"/>
        <v>4.5650494223088458</v>
      </c>
      <c r="Q142" s="15">
        <f t="shared" si="65"/>
        <v>1217716.8871728161</v>
      </c>
      <c r="R142" s="15">
        <f t="shared" si="66"/>
        <v>1228370.1093641832</v>
      </c>
      <c r="S142" s="9">
        <f t="shared" si="67"/>
        <v>10653.222191367066</v>
      </c>
      <c r="T142" s="9"/>
      <c r="U142" s="9">
        <f t="shared" ref="U142:AA151" si="81">IF($E142=0,0,SUMIF($AK$4:$BN$4,U$4,$AK142:$BN142)/$E142)</f>
        <v>5736.9242156862747</v>
      </c>
      <c r="V142" s="9">
        <f t="shared" si="81"/>
        <v>800.08823529411768</v>
      </c>
      <c r="W142" s="9">
        <f t="shared" si="81"/>
        <v>2433.6176470588234</v>
      </c>
      <c r="X142" s="9">
        <f t="shared" si="81"/>
        <v>1275.3627450980391</v>
      </c>
      <c r="Y142" s="9">
        <f t="shared" si="81"/>
        <v>1218.4662408972954</v>
      </c>
      <c r="Z142" s="9">
        <f t="shared" si="81"/>
        <v>97.84470588235294</v>
      </c>
      <c r="AA142" s="9">
        <f t="shared" si="81"/>
        <v>376.09706471854531</v>
      </c>
      <c r="AB142" s="9">
        <f t="shared" ref="AB142:AH151" si="82">IF($E142=0,0,SUMIF($BO$4:$CR$4,AB$4,$BO142:$CR142)/$E142)</f>
        <v>5824.1496568627454</v>
      </c>
      <c r="AC142" s="9">
        <f t="shared" si="82"/>
        <v>813.05882352941171</v>
      </c>
      <c r="AD142" s="9">
        <f t="shared" si="82"/>
        <v>2433.6176470588234</v>
      </c>
      <c r="AE142" s="9">
        <f t="shared" si="82"/>
        <v>1287.7450980392157</v>
      </c>
      <c r="AF142" s="9">
        <f t="shared" si="82"/>
        <v>1226.375477664863</v>
      </c>
      <c r="AG142" s="9">
        <f t="shared" si="82"/>
        <v>77.235392156862744</v>
      </c>
      <c r="AH142" s="9">
        <f t="shared" si="82"/>
        <v>380.66211414085416</v>
      </c>
      <c r="AI142" s="9">
        <f t="shared" si="64"/>
        <v>12042.844209452776</v>
      </c>
      <c r="AJ142" s="3" t="s">
        <v>608</v>
      </c>
      <c r="AK142" s="11">
        <v>593133</v>
      </c>
      <c r="AL142" s="11">
        <v>0</v>
      </c>
      <c r="AM142" s="11">
        <v>1362</v>
      </c>
      <c r="AN142" s="9">
        <v>3468.6</v>
      </c>
      <c r="AO142" s="11">
        <v>261498</v>
      </c>
      <c r="AP142" s="11">
        <v>-13269</v>
      </c>
      <c r="AQ142" s="9">
        <v>0</v>
      </c>
      <c r="AR142" s="9">
        <v>5223</v>
      </c>
      <c r="AS142" s="11">
        <v>81609</v>
      </c>
      <c r="AT142" s="11">
        <v>0</v>
      </c>
      <c r="AU142" s="11">
        <v>0</v>
      </c>
      <c r="AV142" s="11">
        <v>0</v>
      </c>
      <c r="AW142" s="9">
        <v>9980.16</v>
      </c>
      <c r="AX142" s="9">
        <v>124283.55657152414</v>
      </c>
      <c r="AY142" s="9">
        <v>7232.8296234657792</v>
      </c>
      <c r="AZ142" s="9">
        <v>-7966.73</v>
      </c>
      <c r="BA142" s="11">
        <v>24866</v>
      </c>
      <c r="BB142" s="11">
        <v>32035</v>
      </c>
      <c r="BC142" s="11">
        <v>0</v>
      </c>
      <c r="BD142" s="11">
        <v>0</v>
      </c>
      <c r="BE142" s="11">
        <v>0</v>
      </c>
      <c r="BF142" s="11">
        <v>52579</v>
      </c>
      <c r="BG142" s="11">
        <v>0</v>
      </c>
      <c r="BH142" s="11">
        <v>0</v>
      </c>
      <c r="BI142" s="9">
        <v>14022</v>
      </c>
      <c r="BJ142" s="9">
        <v>0</v>
      </c>
      <c r="BK142" s="9">
        <v>1361.610977825839</v>
      </c>
      <c r="BL142" s="9">
        <v>9602.4</v>
      </c>
      <c r="BM142" s="9">
        <v>8158.6</v>
      </c>
      <c r="BN142" s="9">
        <v>8537.86</v>
      </c>
      <c r="BO142" s="11">
        <f t="shared" si="68"/>
        <v>602029.995</v>
      </c>
      <c r="BP142" s="11">
        <v>0</v>
      </c>
      <c r="BQ142" s="11">
        <v>1362</v>
      </c>
      <c r="BR142" s="11">
        <f t="shared" si="69"/>
        <v>3468.6</v>
      </c>
      <c r="BS142" s="11">
        <v>261498</v>
      </c>
      <c r="BT142" s="11">
        <v>-13269</v>
      </c>
      <c r="BU142" s="9">
        <v>0</v>
      </c>
      <c r="BV142" s="9">
        <v>5223</v>
      </c>
      <c r="BW142" s="11">
        <v>82932</v>
      </c>
      <c r="BX142" s="11">
        <v>0</v>
      </c>
      <c r="BY142" s="11">
        <v>0</v>
      </c>
      <c r="BZ142" s="11">
        <v>0</v>
      </c>
      <c r="CA142" s="9">
        <v>7878.01</v>
      </c>
      <c r="CB142" s="9">
        <v>125090.29872181601</v>
      </c>
      <c r="CC142" s="9">
        <v>7232.8296234657792</v>
      </c>
      <c r="CD142" s="9">
        <v>-7966.73</v>
      </c>
      <c r="CE142" s="11">
        <v>24866</v>
      </c>
      <c r="CF142" s="11">
        <v>32513</v>
      </c>
      <c r="CG142" s="11">
        <v>0</v>
      </c>
      <c r="CH142" s="11">
        <v>0</v>
      </c>
      <c r="CI142" s="11">
        <v>0</v>
      </c>
      <c r="CJ142" s="11">
        <v>53364</v>
      </c>
      <c r="CK142" s="11">
        <v>0</v>
      </c>
      <c r="CL142" s="11">
        <v>0</v>
      </c>
      <c r="CM142" s="11">
        <v>14022</v>
      </c>
      <c r="CN142" s="9">
        <v>0</v>
      </c>
      <c r="CO142" s="9">
        <v>1827.2460189013445</v>
      </c>
      <c r="CP142" s="9">
        <v>9602.4</v>
      </c>
      <c r="CQ142" s="9">
        <v>8158.6</v>
      </c>
      <c r="CR142" s="9">
        <v>8537.86</v>
      </c>
      <c r="CS142" s="11"/>
      <c r="CT142" s="11"/>
      <c r="CU142" s="11"/>
      <c r="CV142" s="11"/>
      <c r="CW142" s="11"/>
      <c r="DD142" s="20"/>
      <c r="DE142" s="20"/>
    </row>
    <row r="143" spans="1:109" ht="16.5" x14ac:dyDescent="0.3">
      <c r="A143" s="12">
        <v>403</v>
      </c>
      <c r="B143" s="12">
        <v>1</v>
      </c>
      <c r="C143" s="13" t="s">
        <v>166</v>
      </c>
      <c r="D143" s="14">
        <v>6</v>
      </c>
      <c r="E143" s="9">
        <v>182</v>
      </c>
      <c r="F143" s="9">
        <f t="shared" si="54"/>
        <v>10735.716114601651</v>
      </c>
      <c r="G143" s="9">
        <f t="shared" si="55"/>
        <v>10854.757720709838</v>
      </c>
      <c r="H143" s="9">
        <f t="shared" si="56"/>
        <v>119.0416061081869</v>
      </c>
      <c r="I143" s="10">
        <f t="shared" si="80"/>
        <v>1.1088371268152142E-2</v>
      </c>
      <c r="J143" s="9">
        <f t="shared" si="57"/>
        <v>91.427142857142826</v>
      </c>
      <c r="K143" s="9">
        <f t="shared" si="58"/>
        <v>5.9505494505494312</v>
      </c>
      <c r="L143" s="9">
        <f t="shared" si="59"/>
        <v>0</v>
      </c>
      <c r="M143" s="9">
        <f t="shared" si="60"/>
        <v>23.049450549450512</v>
      </c>
      <c r="N143" s="9">
        <f t="shared" si="61"/>
        <v>4.9577545319149294</v>
      </c>
      <c r="O143" s="9">
        <f t="shared" si="62"/>
        <v>-25.162362637362634</v>
      </c>
      <c r="P143" s="9">
        <f t="shared" si="63"/>
        <v>18.819071356492827</v>
      </c>
      <c r="Q143" s="15">
        <f t="shared" si="65"/>
        <v>1953900.3328575008</v>
      </c>
      <c r="R143" s="15">
        <f t="shared" si="66"/>
        <v>1975565.9051691908</v>
      </c>
      <c r="S143" s="9">
        <f t="shared" si="67"/>
        <v>21665.572311690077</v>
      </c>
      <c r="T143" s="9"/>
      <c r="U143" s="9">
        <f t="shared" si="81"/>
        <v>6040.1530219780225</v>
      </c>
      <c r="V143" s="9">
        <f t="shared" si="81"/>
        <v>366.75274725274727</v>
      </c>
      <c r="W143" s="9">
        <f t="shared" si="81"/>
        <v>1415.1923076923076</v>
      </c>
      <c r="X143" s="9">
        <f t="shared" si="81"/>
        <v>1915.7967032967033</v>
      </c>
      <c r="Y143" s="9">
        <f t="shared" si="81"/>
        <v>555.05463181470475</v>
      </c>
      <c r="Z143" s="9">
        <f t="shared" si="81"/>
        <v>110.22307692307692</v>
      </c>
      <c r="AA143" s="9">
        <f t="shared" si="81"/>
        <v>332.54362564409024</v>
      </c>
      <c r="AB143" s="9">
        <f t="shared" si="82"/>
        <v>6131.5801648351653</v>
      </c>
      <c r="AC143" s="9">
        <f t="shared" si="82"/>
        <v>372.7032967032967</v>
      </c>
      <c r="AD143" s="9">
        <f t="shared" si="82"/>
        <v>1415.1923076923076</v>
      </c>
      <c r="AE143" s="9">
        <f t="shared" si="82"/>
        <v>1938.8461538461538</v>
      </c>
      <c r="AF143" s="9">
        <f t="shared" si="82"/>
        <v>560.01238634661968</v>
      </c>
      <c r="AG143" s="9">
        <f t="shared" si="82"/>
        <v>85.060714285714283</v>
      </c>
      <c r="AH143" s="9">
        <f t="shared" si="82"/>
        <v>351.36269700058307</v>
      </c>
      <c r="AI143" s="9">
        <f t="shared" si="64"/>
        <v>10854.757720709838</v>
      </c>
      <c r="AJ143" s="3" t="s">
        <v>608</v>
      </c>
      <c r="AK143" s="11">
        <v>1109316</v>
      </c>
      <c r="AL143" s="11">
        <v>0</v>
      </c>
      <c r="AM143" s="11">
        <v>2548</v>
      </c>
      <c r="AN143" s="9">
        <v>7009.2</v>
      </c>
      <c r="AO143" s="11">
        <v>260268</v>
      </c>
      <c r="AP143" s="11">
        <v>-2703</v>
      </c>
      <c r="AQ143" s="9">
        <v>0</v>
      </c>
      <c r="AR143" s="9">
        <v>18021</v>
      </c>
      <c r="AS143" s="11">
        <v>66749</v>
      </c>
      <c r="AT143" s="11">
        <v>0</v>
      </c>
      <c r="AU143" s="11">
        <v>0</v>
      </c>
      <c r="AV143" s="11">
        <v>0</v>
      </c>
      <c r="AW143" s="9">
        <v>20060.599999999999</v>
      </c>
      <c r="AX143" s="9">
        <v>101019.94299027626</v>
      </c>
      <c r="AY143" s="9">
        <v>10070</v>
      </c>
      <c r="AZ143" s="9">
        <v>-10008.15</v>
      </c>
      <c r="BA143" s="11">
        <v>47116</v>
      </c>
      <c r="BB143" s="11">
        <v>65947</v>
      </c>
      <c r="BC143" s="11">
        <v>0</v>
      </c>
      <c r="BD143" s="11">
        <v>0</v>
      </c>
      <c r="BE143" s="11">
        <v>127668</v>
      </c>
      <c r="BF143" s="11">
        <v>87375</v>
      </c>
      <c r="BG143" s="11">
        <v>0</v>
      </c>
      <c r="BH143" s="11">
        <v>0</v>
      </c>
      <c r="BI143" s="9">
        <v>0</v>
      </c>
      <c r="BJ143" s="9">
        <v>0</v>
      </c>
      <c r="BK143" s="9">
        <v>10015.599867224437</v>
      </c>
      <c r="BL143" s="9">
        <v>12772.8</v>
      </c>
      <c r="BM143" s="9">
        <v>12109.2</v>
      </c>
      <c r="BN143" s="9">
        <v>8546.14</v>
      </c>
      <c r="BO143" s="11">
        <f t="shared" si="68"/>
        <v>1125955.74</v>
      </c>
      <c r="BP143" s="11">
        <v>0</v>
      </c>
      <c r="BQ143" s="11">
        <v>2548</v>
      </c>
      <c r="BR143" s="11">
        <f t="shared" si="69"/>
        <v>7009.2</v>
      </c>
      <c r="BS143" s="11">
        <v>260268</v>
      </c>
      <c r="BT143" s="11">
        <v>-2703</v>
      </c>
      <c r="BU143" s="9">
        <v>0</v>
      </c>
      <c r="BV143" s="9">
        <v>18021</v>
      </c>
      <c r="BW143" s="11">
        <v>67832</v>
      </c>
      <c r="BX143" s="11">
        <v>0</v>
      </c>
      <c r="BY143" s="11">
        <v>0</v>
      </c>
      <c r="BZ143" s="11">
        <v>0</v>
      </c>
      <c r="CA143" s="9">
        <v>15481.05</v>
      </c>
      <c r="CB143" s="9">
        <v>101922.25431508478</v>
      </c>
      <c r="CC143" s="9">
        <v>10070</v>
      </c>
      <c r="CD143" s="9">
        <v>-10008.15</v>
      </c>
      <c r="CE143" s="11">
        <v>47116</v>
      </c>
      <c r="CF143" s="11">
        <v>66931</v>
      </c>
      <c r="CG143" s="11">
        <v>0</v>
      </c>
      <c r="CH143" s="11">
        <v>0</v>
      </c>
      <c r="CI143" s="11">
        <v>129574</v>
      </c>
      <c r="CJ143" s="11">
        <v>88680</v>
      </c>
      <c r="CK143" s="11">
        <v>0</v>
      </c>
      <c r="CL143" s="11">
        <v>0</v>
      </c>
      <c r="CM143" s="11">
        <v>0</v>
      </c>
      <c r="CN143" s="9">
        <v>0</v>
      </c>
      <c r="CO143" s="9">
        <v>13440.67085410612</v>
      </c>
      <c r="CP143" s="9">
        <v>12772.8</v>
      </c>
      <c r="CQ143" s="9">
        <v>12109.2</v>
      </c>
      <c r="CR143" s="9">
        <v>8546.14</v>
      </c>
      <c r="CS143" s="11"/>
      <c r="CT143" s="11"/>
      <c r="CU143" s="11"/>
      <c r="CV143" s="11"/>
      <c r="CW143" s="11"/>
      <c r="DD143" s="20"/>
      <c r="DE143" s="20"/>
    </row>
    <row r="144" spans="1:109" ht="16.5" x14ac:dyDescent="0.3">
      <c r="A144" s="12">
        <v>404</v>
      </c>
      <c r="B144" s="12">
        <v>1</v>
      </c>
      <c r="C144" s="13" t="s">
        <v>167</v>
      </c>
      <c r="D144" s="14">
        <v>6</v>
      </c>
      <c r="E144" s="9">
        <v>166</v>
      </c>
      <c r="F144" s="9">
        <f t="shared" si="54"/>
        <v>11137.506917981053</v>
      </c>
      <c r="G144" s="9">
        <f t="shared" si="55"/>
        <v>11251.573414039663</v>
      </c>
      <c r="H144" s="9">
        <f t="shared" si="56"/>
        <v>114.06649605861094</v>
      </c>
      <c r="I144" s="10">
        <f t="shared" si="80"/>
        <v>1.0241654339577128E-2</v>
      </c>
      <c r="J144" s="9">
        <f t="shared" si="57"/>
        <v>88.310783132528741</v>
      </c>
      <c r="K144" s="9">
        <f t="shared" si="58"/>
        <v>4.355421686746979</v>
      </c>
      <c r="L144" s="9">
        <f t="shared" si="59"/>
        <v>0</v>
      </c>
      <c r="M144" s="9">
        <f t="shared" si="60"/>
        <v>11.981927710843365</v>
      </c>
      <c r="N144" s="9">
        <f t="shared" si="61"/>
        <v>9.4183635284914544</v>
      </c>
      <c r="O144" s="9">
        <f t="shared" si="62"/>
        <v>0</v>
      </c>
      <c r="P144" s="9">
        <f t="shared" si="63"/>
        <v>0</v>
      </c>
      <c r="Q144" s="15">
        <f t="shared" si="65"/>
        <v>1848826.1483848547</v>
      </c>
      <c r="R144" s="15">
        <f t="shared" si="66"/>
        <v>1867761.1867305841</v>
      </c>
      <c r="S144" s="9">
        <f t="shared" si="67"/>
        <v>18935.038345729467</v>
      </c>
      <c r="T144" s="9"/>
      <c r="U144" s="9">
        <f t="shared" si="81"/>
        <v>5839.4072289156629</v>
      </c>
      <c r="V144" s="9">
        <f t="shared" si="81"/>
        <v>268.25903614457832</v>
      </c>
      <c r="W144" s="9">
        <f t="shared" si="81"/>
        <v>2384.4879518072289</v>
      </c>
      <c r="X144" s="9">
        <f t="shared" si="81"/>
        <v>1112.1807228915663</v>
      </c>
      <c r="Y144" s="9">
        <f t="shared" si="81"/>
        <v>1175.0569771316821</v>
      </c>
      <c r="Z144" s="9">
        <f t="shared" si="81"/>
        <v>0</v>
      </c>
      <c r="AA144" s="9">
        <f t="shared" si="81"/>
        <v>358.1150010903342</v>
      </c>
      <c r="AB144" s="9">
        <f t="shared" si="82"/>
        <v>5927.7180120481917</v>
      </c>
      <c r="AC144" s="9">
        <f t="shared" si="82"/>
        <v>272.6144578313253</v>
      </c>
      <c r="AD144" s="9">
        <f t="shared" si="82"/>
        <v>2384.4879518072289</v>
      </c>
      <c r="AE144" s="9">
        <f t="shared" si="82"/>
        <v>1124.1626506024097</v>
      </c>
      <c r="AF144" s="9">
        <f t="shared" si="82"/>
        <v>1184.4753406601735</v>
      </c>
      <c r="AG144" s="9">
        <f t="shared" si="82"/>
        <v>0</v>
      </c>
      <c r="AH144" s="9">
        <f t="shared" si="82"/>
        <v>358.1150010903342</v>
      </c>
      <c r="AI144" s="9">
        <f t="shared" si="64"/>
        <v>11251.573414039663</v>
      </c>
      <c r="AJ144" s="3" t="s">
        <v>608</v>
      </c>
      <c r="AK144" s="11">
        <v>977306</v>
      </c>
      <c r="AL144" s="11">
        <v>0</v>
      </c>
      <c r="AM144" s="11">
        <v>2245</v>
      </c>
      <c r="AN144" s="9">
        <v>5730</v>
      </c>
      <c r="AO144" s="11">
        <v>395825</v>
      </c>
      <c r="AP144" s="11">
        <v>0</v>
      </c>
      <c r="AQ144" s="9">
        <v>0</v>
      </c>
      <c r="AR144" s="9">
        <v>8606</v>
      </c>
      <c r="AS144" s="11">
        <v>44531</v>
      </c>
      <c r="AT144" s="11">
        <v>0</v>
      </c>
      <c r="AU144" s="11">
        <v>0</v>
      </c>
      <c r="AV144" s="11">
        <v>0</v>
      </c>
      <c r="AW144" s="9">
        <v>0</v>
      </c>
      <c r="AX144" s="9">
        <v>195059.45820385922</v>
      </c>
      <c r="AY144" s="9">
        <v>12984.760180995476</v>
      </c>
      <c r="AZ144" s="9">
        <v>-7964.4</v>
      </c>
      <c r="BA144" s="11">
        <v>40535</v>
      </c>
      <c r="BB144" s="11">
        <v>53789</v>
      </c>
      <c r="BC144" s="11">
        <v>0</v>
      </c>
      <c r="BD144" s="11">
        <v>0</v>
      </c>
      <c r="BE144" s="11">
        <v>0</v>
      </c>
      <c r="BF144" s="11">
        <v>79447</v>
      </c>
      <c r="BG144" s="11">
        <v>0</v>
      </c>
      <c r="BH144" s="11">
        <v>0</v>
      </c>
      <c r="BI144" s="9">
        <v>0</v>
      </c>
      <c r="BJ144" s="9">
        <v>0</v>
      </c>
      <c r="BK144" s="9">
        <v>0</v>
      </c>
      <c r="BL144" s="9">
        <v>11470.199999999999</v>
      </c>
      <c r="BM144" s="9">
        <v>20725.919999999998</v>
      </c>
      <c r="BN144" s="9">
        <v>8536.2099999999991</v>
      </c>
      <c r="BO144" s="11">
        <f t="shared" si="68"/>
        <v>991965.58999999985</v>
      </c>
      <c r="BP144" s="11">
        <v>0</v>
      </c>
      <c r="BQ144" s="11">
        <v>2245</v>
      </c>
      <c r="BR144" s="11">
        <f t="shared" si="69"/>
        <v>5730</v>
      </c>
      <c r="BS144" s="11">
        <v>395825</v>
      </c>
      <c r="BT144" s="11">
        <v>0</v>
      </c>
      <c r="BU144" s="9">
        <v>0</v>
      </c>
      <c r="BV144" s="9">
        <v>8606</v>
      </c>
      <c r="BW144" s="11">
        <v>45254</v>
      </c>
      <c r="BX144" s="11">
        <v>0</v>
      </c>
      <c r="BY144" s="11">
        <v>0</v>
      </c>
      <c r="BZ144" s="11">
        <v>0</v>
      </c>
      <c r="CA144" s="9">
        <v>0</v>
      </c>
      <c r="CB144" s="9">
        <v>196622.90654958881</v>
      </c>
      <c r="CC144" s="9">
        <v>12984.760180995476</v>
      </c>
      <c r="CD144" s="9">
        <v>-7964.4</v>
      </c>
      <c r="CE144" s="11">
        <v>40535</v>
      </c>
      <c r="CF144" s="11">
        <v>54592</v>
      </c>
      <c r="CG144" s="11">
        <v>0</v>
      </c>
      <c r="CH144" s="11">
        <v>0</v>
      </c>
      <c r="CI144" s="11">
        <v>0</v>
      </c>
      <c r="CJ144" s="11">
        <v>80633</v>
      </c>
      <c r="CK144" s="11">
        <v>0</v>
      </c>
      <c r="CL144" s="11">
        <v>0</v>
      </c>
      <c r="CM144" s="11">
        <v>0</v>
      </c>
      <c r="CN144" s="9">
        <v>0</v>
      </c>
      <c r="CO144" s="9">
        <v>0</v>
      </c>
      <c r="CP144" s="9">
        <v>11470.199999999999</v>
      </c>
      <c r="CQ144" s="9">
        <v>20725.919999999998</v>
      </c>
      <c r="CR144" s="9">
        <v>8536.2099999999991</v>
      </c>
      <c r="CS144" s="11"/>
      <c r="CT144" s="11"/>
      <c r="CU144" s="11"/>
      <c r="CV144" s="11"/>
      <c r="CW144" s="11"/>
      <c r="DD144" s="20"/>
      <c r="DE144" s="20"/>
    </row>
    <row r="145" spans="1:109" ht="16.5" x14ac:dyDescent="0.3">
      <c r="A145" s="12">
        <v>413</v>
      </c>
      <c r="B145" s="12">
        <v>1</v>
      </c>
      <c r="C145" s="13" t="s">
        <v>168</v>
      </c>
      <c r="D145" s="14">
        <v>4</v>
      </c>
      <c r="E145" s="9">
        <v>2211</v>
      </c>
      <c r="F145" s="9">
        <f t="shared" si="54"/>
        <v>9790.1435700838992</v>
      </c>
      <c r="G145" s="9">
        <f t="shared" si="55"/>
        <v>9910.066241826813</v>
      </c>
      <c r="H145" s="9">
        <f t="shared" si="56"/>
        <v>119.92267174291374</v>
      </c>
      <c r="I145" s="10">
        <f t="shared" si="80"/>
        <v>1.2249327181407824E-2</v>
      </c>
      <c r="J145" s="9">
        <f t="shared" si="57"/>
        <v>90.669362279511006</v>
      </c>
      <c r="K145" s="9">
        <f t="shared" si="58"/>
        <v>7.3821800090456691</v>
      </c>
      <c r="L145" s="9">
        <f t="shared" si="59"/>
        <v>0</v>
      </c>
      <c r="M145" s="9">
        <f t="shared" si="60"/>
        <v>1.7471732247851151</v>
      </c>
      <c r="N145" s="9">
        <f t="shared" si="61"/>
        <v>16.860609371156897</v>
      </c>
      <c r="O145" s="9">
        <f t="shared" si="62"/>
        <v>-4.6809633649932039</v>
      </c>
      <c r="P145" s="9">
        <f t="shared" si="63"/>
        <v>7.9443102234064895</v>
      </c>
      <c r="Q145" s="15">
        <f t="shared" si="65"/>
        <v>21646007.433455501</v>
      </c>
      <c r="R145" s="15">
        <f t="shared" si="66"/>
        <v>21911156.46067908</v>
      </c>
      <c r="S145" s="9">
        <f t="shared" si="67"/>
        <v>265149.02722357959</v>
      </c>
      <c r="T145" s="9"/>
      <c r="U145" s="9">
        <f t="shared" si="81"/>
        <v>6002.6680958842153</v>
      </c>
      <c r="V145" s="9">
        <f t="shared" si="81"/>
        <v>455.12573496155585</v>
      </c>
      <c r="W145" s="9">
        <f t="shared" si="81"/>
        <v>762.54047942107638</v>
      </c>
      <c r="X145" s="9">
        <f t="shared" si="81"/>
        <v>921.40162822252375</v>
      </c>
      <c r="Y145" s="9">
        <f t="shared" si="81"/>
        <v>1138.3342502571606</v>
      </c>
      <c r="Z145" s="9">
        <f t="shared" si="81"/>
        <v>143.71867933061964</v>
      </c>
      <c r="AA145" s="9">
        <f t="shared" si="81"/>
        <v>366.35470200674712</v>
      </c>
      <c r="AB145" s="9">
        <f t="shared" si="82"/>
        <v>6093.3374581637263</v>
      </c>
      <c r="AC145" s="9">
        <f t="shared" si="82"/>
        <v>462.50791497060152</v>
      </c>
      <c r="AD145" s="9">
        <f t="shared" si="82"/>
        <v>762.54047942107638</v>
      </c>
      <c r="AE145" s="9">
        <f t="shared" si="82"/>
        <v>923.14880144730887</v>
      </c>
      <c r="AF145" s="9">
        <f t="shared" si="82"/>
        <v>1155.1948596283175</v>
      </c>
      <c r="AG145" s="9">
        <f t="shared" si="82"/>
        <v>139.03771596562643</v>
      </c>
      <c r="AH145" s="9">
        <f t="shared" si="82"/>
        <v>374.29901223015361</v>
      </c>
      <c r="AI145" s="9">
        <f t="shared" si="64"/>
        <v>9910.066241826813</v>
      </c>
      <c r="AJ145" s="3" t="s">
        <v>608</v>
      </c>
      <c r="AK145" s="11">
        <v>13364664</v>
      </c>
      <c r="AL145" s="11">
        <v>0</v>
      </c>
      <c r="AM145" s="11">
        <v>30700</v>
      </c>
      <c r="AN145" s="9">
        <v>76749.600000000006</v>
      </c>
      <c r="AO145" s="11">
        <v>1677051</v>
      </c>
      <c r="AP145" s="11">
        <v>8926</v>
      </c>
      <c r="AQ145" s="9">
        <v>590200</v>
      </c>
      <c r="AR145" s="9">
        <v>275582</v>
      </c>
      <c r="AS145" s="11">
        <v>1006283</v>
      </c>
      <c r="AT145" s="11">
        <v>0</v>
      </c>
      <c r="AU145" s="11">
        <v>189837</v>
      </c>
      <c r="AV145" s="11">
        <v>0</v>
      </c>
      <c r="AW145" s="9">
        <v>317762</v>
      </c>
      <c r="AX145" s="9">
        <v>2516857.0273185824</v>
      </c>
      <c r="AY145" s="9">
        <v>116994.56619171852</v>
      </c>
      <c r="AZ145" s="9">
        <v>-92764.84</v>
      </c>
      <c r="BA145" s="11">
        <v>509285</v>
      </c>
      <c r="BB145" s="11">
        <v>258732</v>
      </c>
      <c r="BC145" s="11">
        <v>0</v>
      </c>
      <c r="BD145" s="11">
        <v>16501</v>
      </c>
      <c r="BE145" s="11">
        <v>0</v>
      </c>
      <c r="BF145" s="11">
        <v>0</v>
      </c>
      <c r="BG145" s="11">
        <v>0</v>
      </c>
      <c r="BH145" s="11">
        <v>0</v>
      </c>
      <c r="BI145" s="9">
        <v>166382</v>
      </c>
      <c r="BJ145" s="9">
        <v>0</v>
      </c>
      <c r="BK145" s="9">
        <v>51363.229945199259</v>
      </c>
      <c r="BL145" s="9">
        <v>153297.60000000001</v>
      </c>
      <c r="BM145" s="9">
        <v>398621.6</v>
      </c>
      <c r="BN145" s="9">
        <v>12983.65</v>
      </c>
      <c r="BO145" s="11">
        <f t="shared" si="68"/>
        <v>13565133.959999999</v>
      </c>
      <c r="BP145" s="11">
        <v>0</v>
      </c>
      <c r="BQ145" s="11">
        <v>30700</v>
      </c>
      <c r="BR145" s="11">
        <f t="shared" si="69"/>
        <v>76749.600000000006</v>
      </c>
      <c r="BS145" s="11">
        <v>1677051</v>
      </c>
      <c r="BT145" s="11">
        <v>8926</v>
      </c>
      <c r="BU145" s="9">
        <v>590200</v>
      </c>
      <c r="BV145" s="9">
        <v>275582</v>
      </c>
      <c r="BW145" s="11">
        <v>1022605</v>
      </c>
      <c r="BX145" s="11">
        <v>0</v>
      </c>
      <c r="BY145" s="11">
        <v>189837</v>
      </c>
      <c r="BZ145" s="11">
        <v>0</v>
      </c>
      <c r="CA145" s="9">
        <v>307412.39</v>
      </c>
      <c r="CB145" s="9">
        <v>2554135.83463821</v>
      </c>
      <c r="CC145" s="9">
        <v>116994.56619171852</v>
      </c>
      <c r="CD145" s="9">
        <v>-92764.84</v>
      </c>
      <c r="CE145" s="11">
        <v>509285</v>
      </c>
      <c r="CF145" s="11">
        <v>262595</v>
      </c>
      <c r="CG145" s="11">
        <v>0</v>
      </c>
      <c r="CH145" s="11">
        <v>16501</v>
      </c>
      <c r="CI145" s="11">
        <v>0</v>
      </c>
      <c r="CJ145" s="11">
        <v>0</v>
      </c>
      <c r="CK145" s="11">
        <v>0</v>
      </c>
      <c r="CL145" s="11">
        <v>0</v>
      </c>
      <c r="CM145" s="11">
        <v>166382</v>
      </c>
      <c r="CN145" s="9">
        <v>0</v>
      </c>
      <c r="CO145" s="9">
        <v>68928.099849151084</v>
      </c>
      <c r="CP145" s="9">
        <v>153297.60000000001</v>
      </c>
      <c r="CQ145" s="9">
        <v>398621.6</v>
      </c>
      <c r="CR145" s="9">
        <v>12983.65</v>
      </c>
      <c r="CS145" s="11"/>
      <c r="CT145" s="11"/>
      <c r="CU145" s="11"/>
      <c r="CV145" s="11"/>
      <c r="CW145" s="11"/>
      <c r="DD145" s="20"/>
      <c r="DE145" s="20"/>
    </row>
    <row r="146" spans="1:109" ht="16.5" x14ac:dyDescent="0.3">
      <c r="A146" s="12">
        <v>414</v>
      </c>
      <c r="B146" s="12">
        <v>1</v>
      </c>
      <c r="C146" s="13" t="s">
        <v>169</v>
      </c>
      <c r="D146" s="14">
        <v>6</v>
      </c>
      <c r="E146" s="9">
        <v>443</v>
      </c>
      <c r="F146" s="9">
        <f t="shared" si="54"/>
        <v>10281.14440337688</v>
      </c>
      <c r="G146" s="9">
        <f t="shared" si="55"/>
        <v>10403.959042805436</v>
      </c>
      <c r="H146" s="9">
        <f t="shared" si="56"/>
        <v>122.81463942855589</v>
      </c>
      <c r="I146" s="10">
        <f t="shared" si="80"/>
        <v>1.1945619535138225E-2</v>
      </c>
      <c r="J146" s="9">
        <f t="shared" si="57"/>
        <v>92.530259593679148</v>
      </c>
      <c r="K146" s="9">
        <f t="shared" si="58"/>
        <v>8.2460496613995815</v>
      </c>
      <c r="L146" s="9">
        <f t="shared" si="59"/>
        <v>0</v>
      </c>
      <c r="M146" s="9">
        <f t="shared" si="60"/>
        <v>10.57787810383752</v>
      </c>
      <c r="N146" s="9">
        <f t="shared" si="61"/>
        <v>9.3629828914577047</v>
      </c>
      <c r="O146" s="9">
        <f t="shared" si="62"/>
        <v>-6.0021444695259589</v>
      </c>
      <c r="P146" s="9">
        <f t="shared" si="63"/>
        <v>8.0996136477083382</v>
      </c>
      <c r="Q146" s="15">
        <f t="shared" si="65"/>
        <v>4554546.9706959594</v>
      </c>
      <c r="R146" s="15">
        <f t="shared" si="66"/>
        <v>4608953.8559628092</v>
      </c>
      <c r="S146" s="9">
        <f t="shared" si="67"/>
        <v>54406.885266849771</v>
      </c>
      <c r="T146" s="9"/>
      <c r="U146" s="9">
        <f t="shared" si="81"/>
        <v>6117.6862753950336</v>
      </c>
      <c r="V146" s="9">
        <f t="shared" si="81"/>
        <v>508.36343115124151</v>
      </c>
      <c r="W146" s="9">
        <f t="shared" si="81"/>
        <v>779.40180586907445</v>
      </c>
      <c r="X146" s="9">
        <f t="shared" si="81"/>
        <v>1394.8984198645599</v>
      </c>
      <c r="Y146" s="9">
        <f t="shared" si="81"/>
        <v>1142.3201768608478</v>
      </c>
      <c r="Z146" s="9">
        <f t="shared" si="81"/>
        <v>105.10428893905191</v>
      </c>
      <c r="AA146" s="9">
        <f t="shared" si="81"/>
        <v>233.37000529707288</v>
      </c>
      <c r="AB146" s="9">
        <f t="shared" si="82"/>
        <v>6210.2165349887127</v>
      </c>
      <c r="AC146" s="9">
        <f t="shared" si="82"/>
        <v>516.6094808126411</v>
      </c>
      <c r="AD146" s="9">
        <f t="shared" si="82"/>
        <v>779.40180586907445</v>
      </c>
      <c r="AE146" s="9">
        <f t="shared" si="82"/>
        <v>1405.4762979683974</v>
      </c>
      <c r="AF146" s="9">
        <f t="shared" si="82"/>
        <v>1151.6831597523055</v>
      </c>
      <c r="AG146" s="9">
        <f t="shared" si="82"/>
        <v>99.102144469525953</v>
      </c>
      <c r="AH146" s="9">
        <f t="shared" si="82"/>
        <v>241.46961894478122</v>
      </c>
      <c r="AI146" s="9">
        <f t="shared" si="64"/>
        <v>10403.959042805436</v>
      </c>
      <c r="AJ146" s="3" t="s">
        <v>608</v>
      </c>
      <c r="AK146" s="11">
        <v>2732727</v>
      </c>
      <c r="AL146" s="11">
        <v>0</v>
      </c>
      <c r="AM146" s="11">
        <v>6277</v>
      </c>
      <c r="AN146" s="9">
        <v>15693.6</v>
      </c>
      <c r="AO146" s="11">
        <v>322672</v>
      </c>
      <c r="AP146" s="11">
        <v>22603</v>
      </c>
      <c r="AQ146" s="9">
        <v>113880</v>
      </c>
      <c r="AR146" s="9">
        <v>57161</v>
      </c>
      <c r="AS146" s="11">
        <v>225205</v>
      </c>
      <c r="AT146" s="11">
        <v>0</v>
      </c>
      <c r="AU146" s="11">
        <v>0</v>
      </c>
      <c r="AV146" s="11">
        <v>0</v>
      </c>
      <c r="AW146" s="9">
        <v>46561.2</v>
      </c>
      <c r="AX146" s="9">
        <v>506047.83834935562</v>
      </c>
      <c r="AY146" s="9">
        <v>24968.507769575619</v>
      </c>
      <c r="AZ146" s="9">
        <v>-22591.98</v>
      </c>
      <c r="BA146" s="11">
        <v>112207</v>
      </c>
      <c r="BB146" s="11">
        <v>120852</v>
      </c>
      <c r="BC146" s="11">
        <v>0</v>
      </c>
      <c r="BD146" s="11">
        <v>0</v>
      </c>
      <c r="BE146" s="11">
        <v>62631</v>
      </c>
      <c r="BF146" s="11">
        <v>130321</v>
      </c>
      <c r="BG146" s="11">
        <v>0</v>
      </c>
      <c r="BH146" s="11">
        <v>0</v>
      </c>
      <c r="BI146" s="9">
        <v>14611</v>
      </c>
      <c r="BJ146" s="9">
        <v>0</v>
      </c>
      <c r="BK146" s="9">
        <v>10492.414005599112</v>
      </c>
      <c r="BL146" s="9">
        <v>26545.04057142857</v>
      </c>
      <c r="BM146" s="9">
        <v>16693.599999999999</v>
      </c>
      <c r="BN146" s="9">
        <v>8989.75</v>
      </c>
      <c r="BO146" s="11">
        <f t="shared" si="68"/>
        <v>2773717.9049999998</v>
      </c>
      <c r="BP146" s="11">
        <v>0</v>
      </c>
      <c r="BQ146" s="11">
        <v>6277</v>
      </c>
      <c r="BR146" s="11">
        <f t="shared" si="69"/>
        <v>15693.6</v>
      </c>
      <c r="BS146" s="11">
        <v>322672</v>
      </c>
      <c r="BT146" s="11">
        <v>22603</v>
      </c>
      <c r="BU146" s="9">
        <v>113880</v>
      </c>
      <c r="BV146" s="9">
        <v>57161</v>
      </c>
      <c r="BW146" s="11">
        <v>228858</v>
      </c>
      <c r="BX146" s="11">
        <v>0</v>
      </c>
      <c r="BY146" s="11">
        <v>0</v>
      </c>
      <c r="BZ146" s="11">
        <v>0</v>
      </c>
      <c r="CA146" s="9">
        <v>43902.25</v>
      </c>
      <c r="CB146" s="9">
        <v>510195.63977027131</v>
      </c>
      <c r="CC146" s="9">
        <v>24968.507769575619</v>
      </c>
      <c r="CD146" s="9">
        <v>-22591.98</v>
      </c>
      <c r="CE146" s="11">
        <v>112207</v>
      </c>
      <c r="CF146" s="11">
        <v>122657</v>
      </c>
      <c r="CG146" s="11">
        <v>0</v>
      </c>
      <c r="CH146" s="11">
        <v>0</v>
      </c>
      <c r="CI146" s="11">
        <v>63566</v>
      </c>
      <c r="CJ146" s="11">
        <v>132267</v>
      </c>
      <c r="CK146" s="11">
        <v>0</v>
      </c>
      <c r="CL146" s="11">
        <v>0</v>
      </c>
      <c r="CM146" s="11">
        <v>14611</v>
      </c>
      <c r="CN146" s="9">
        <v>0</v>
      </c>
      <c r="CO146" s="9">
        <v>14080.54285153389</v>
      </c>
      <c r="CP146" s="9">
        <v>26545.04057142857</v>
      </c>
      <c r="CQ146" s="9">
        <v>16693.599999999999</v>
      </c>
      <c r="CR146" s="9">
        <v>8989.75</v>
      </c>
      <c r="CS146" s="11"/>
      <c r="CT146" s="11"/>
      <c r="CU146" s="11"/>
      <c r="CV146" s="11"/>
      <c r="CW146" s="11"/>
      <c r="DD146" s="20"/>
      <c r="DE146" s="20"/>
    </row>
    <row r="147" spans="1:109" ht="16.5" x14ac:dyDescent="0.3">
      <c r="A147" s="12">
        <v>415</v>
      </c>
      <c r="B147" s="12">
        <v>1</v>
      </c>
      <c r="C147" s="13" t="s">
        <v>170</v>
      </c>
      <c r="D147" s="14">
        <v>6</v>
      </c>
      <c r="E147" s="9">
        <v>159</v>
      </c>
      <c r="F147" s="9">
        <f t="shared" si="54"/>
        <v>11875.546946251045</v>
      </c>
      <c r="G147" s="9">
        <f t="shared" si="55"/>
        <v>12034.900359881256</v>
      </c>
      <c r="H147" s="9">
        <f t="shared" si="56"/>
        <v>159.35341363021143</v>
      </c>
      <c r="I147" s="10">
        <f t="shared" si="80"/>
        <v>1.3418616788889646E-2</v>
      </c>
      <c r="J147" s="9">
        <f t="shared" si="57"/>
        <v>90.113962264150359</v>
      </c>
      <c r="K147" s="9">
        <f t="shared" si="58"/>
        <v>18.503144654087919</v>
      </c>
      <c r="L147" s="9">
        <f t="shared" si="59"/>
        <v>0</v>
      </c>
      <c r="M147" s="9">
        <f t="shared" si="60"/>
        <v>11.446540880503107</v>
      </c>
      <c r="N147" s="9">
        <f t="shared" si="61"/>
        <v>5.1608979069426368</v>
      </c>
      <c r="O147" s="9">
        <f t="shared" si="62"/>
        <v>34.128867924528265</v>
      </c>
      <c r="P147" s="9">
        <f t="shared" si="63"/>
        <v>0</v>
      </c>
      <c r="Q147" s="15">
        <f t="shared" si="65"/>
        <v>1888211.9644539158</v>
      </c>
      <c r="R147" s="15">
        <f t="shared" si="66"/>
        <v>1913549.1572211196</v>
      </c>
      <c r="S147" s="9">
        <f t="shared" si="67"/>
        <v>25337.192767203785</v>
      </c>
      <c r="T147" s="9"/>
      <c r="U147" s="9">
        <f t="shared" si="81"/>
        <v>5990.7495597484276</v>
      </c>
      <c r="V147" s="9">
        <f t="shared" si="81"/>
        <v>1140.5471698113208</v>
      </c>
      <c r="W147" s="9">
        <f t="shared" si="81"/>
        <v>1740.4150943396226</v>
      </c>
      <c r="X147" s="9">
        <f t="shared" si="81"/>
        <v>1540.0817610062893</v>
      </c>
      <c r="Y147" s="9">
        <f t="shared" si="81"/>
        <v>1024.1940811217626</v>
      </c>
      <c r="Z147" s="9">
        <f t="shared" si="81"/>
        <v>148.49603773584909</v>
      </c>
      <c r="AA147" s="9">
        <f t="shared" si="81"/>
        <v>291.06324248777076</v>
      </c>
      <c r="AB147" s="9">
        <f t="shared" si="82"/>
        <v>6080.863522012578</v>
      </c>
      <c r="AC147" s="9">
        <f t="shared" si="82"/>
        <v>1159.0503144654087</v>
      </c>
      <c r="AD147" s="9">
        <f t="shared" si="82"/>
        <v>1740.4150943396226</v>
      </c>
      <c r="AE147" s="9">
        <f t="shared" si="82"/>
        <v>1551.5283018867924</v>
      </c>
      <c r="AF147" s="9">
        <f t="shared" si="82"/>
        <v>1029.3549790287052</v>
      </c>
      <c r="AG147" s="9">
        <f t="shared" si="82"/>
        <v>182.62490566037735</v>
      </c>
      <c r="AH147" s="9">
        <f t="shared" si="82"/>
        <v>291.06324248777076</v>
      </c>
      <c r="AI147" s="9">
        <f t="shared" si="64"/>
        <v>12034.900359881256</v>
      </c>
      <c r="AJ147" s="3" t="s">
        <v>608</v>
      </c>
      <c r="AK147" s="11">
        <v>955208</v>
      </c>
      <c r="AL147" s="11">
        <v>0</v>
      </c>
      <c r="AM147" s="11">
        <v>2194</v>
      </c>
      <c r="AN147" s="9">
        <v>5485.5</v>
      </c>
      <c r="AO147" s="11">
        <v>276020</v>
      </c>
      <c r="AP147" s="11">
        <v>706</v>
      </c>
      <c r="AQ147" s="9">
        <v>31460</v>
      </c>
      <c r="AR147" s="9">
        <v>13436</v>
      </c>
      <c r="AS147" s="11">
        <v>181347</v>
      </c>
      <c r="AT147" s="11">
        <v>0</v>
      </c>
      <c r="AU147" s="11">
        <v>0</v>
      </c>
      <c r="AV147" s="11">
        <v>0</v>
      </c>
      <c r="AW147" s="9">
        <v>23610.870000000003</v>
      </c>
      <c r="AX147" s="9">
        <v>162846.85889836025</v>
      </c>
      <c r="AY147" s="9">
        <v>10915.055555555555</v>
      </c>
      <c r="AZ147" s="9">
        <v>-2678.82</v>
      </c>
      <c r="BA147" s="11">
        <v>40776</v>
      </c>
      <c r="BB147" s="11">
        <v>43861</v>
      </c>
      <c r="BC147" s="11">
        <v>0</v>
      </c>
      <c r="BD147" s="11">
        <v>17341</v>
      </c>
      <c r="BE147" s="11">
        <v>0</v>
      </c>
      <c r="BF147" s="11">
        <v>78055</v>
      </c>
      <c r="BG147" s="11">
        <v>0</v>
      </c>
      <c r="BH147" s="11">
        <v>0</v>
      </c>
      <c r="BI147" s="9">
        <v>17750</v>
      </c>
      <c r="BJ147" s="9">
        <v>0</v>
      </c>
      <c r="BK147" s="9">
        <v>0</v>
      </c>
      <c r="BL147" s="9">
        <v>10971</v>
      </c>
      <c r="BM147" s="9">
        <v>10485.5</v>
      </c>
      <c r="BN147" s="9">
        <v>8422</v>
      </c>
      <c r="BO147" s="11">
        <f t="shared" si="68"/>
        <v>969536.11999999988</v>
      </c>
      <c r="BP147" s="11">
        <v>0</v>
      </c>
      <c r="BQ147" s="11">
        <v>2194</v>
      </c>
      <c r="BR147" s="11">
        <f t="shared" si="69"/>
        <v>5485.5</v>
      </c>
      <c r="BS147" s="11">
        <v>276020</v>
      </c>
      <c r="BT147" s="11">
        <v>706</v>
      </c>
      <c r="BU147" s="9">
        <v>31460</v>
      </c>
      <c r="BV147" s="9">
        <v>13436</v>
      </c>
      <c r="BW147" s="11">
        <v>184289</v>
      </c>
      <c r="BX147" s="11">
        <v>0</v>
      </c>
      <c r="BY147" s="11">
        <v>0</v>
      </c>
      <c r="BZ147" s="11">
        <v>0</v>
      </c>
      <c r="CA147" s="9">
        <v>29037.360000000001</v>
      </c>
      <c r="CB147" s="9">
        <v>163667.44166556414</v>
      </c>
      <c r="CC147" s="9">
        <v>10915.055555555555</v>
      </c>
      <c r="CD147" s="9">
        <v>-2678.82</v>
      </c>
      <c r="CE147" s="11">
        <v>40776</v>
      </c>
      <c r="CF147" s="11">
        <v>44516</v>
      </c>
      <c r="CG147" s="11">
        <v>0</v>
      </c>
      <c r="CH147" s="11">
        <v>17341</v>
      </c>
      <c r="CI147" s="11">
        <v>0</v>
      </c>
      <c r="CJ147" s="11">
        <v>79220</v>
      </c>
      <c r="CK147" s="11">
        <v>0</v>
      </c>
      <c r="CL147" s="11">
        <v>0</v>
      </c>
      <c r="CM147" s="11">
        <v>17750</v>
      </c>
      <c r="CN147" s="9">
        <v>0</v>
      </c>
      <c r="CO147" s="9">
        <v>0</v>
      </c>
      <c r="CP147" s="9">
        <v>10971</v>
      </c>
      <c r="CQ147" s="9">
        <v>10485.5</v>
      </c>
      <c r="CR147" s="9">
        <v>8422</v>
      </c>
      <c r="CS147" s="11"/>
      <c r="CT147" s="11"/>
      <c r="CU147" s="11"/>
      <c r="CV147" s="11"/>
      <c r="CW147" s="11"/>
      <c r="DD147" s="20"/>
      <c r="DE147" s="20"/>
    </row>
    <row r="148" spans="1:109" ht="16.5" x14ac:dyDescent="0.3">
      <c r="A148" s="12">
        <v>423</v>
      </c>
      <c r="B148" s="12">
        <v>1</v>
      </c>
      <c r="C148" s="13" t="s">
        <v>171</v>
      </c>
      <c r="D148" s="14">
        <v>4</v>
      </c>
      <c r="E148" s="9">
        <v>2889</v>
      </c>
      <c r="F148" s="9">
        <f t="shared" si="54"/>
        <v>9048.7834059050929</v>
      </c>
      <c r="G148" s="9">
        <f t="shared" si="55"/>
        <v>9166.3478210461144</v>
      </c>
      <c r="H148" s="9">
        <f t="shared" si="56"/>
        <v>117.56441514102153</v>
      </c>
      <c r="I148" s="10">
        <f t="shared" si="80"/>
        <v>1.2992289666730319E-2</v>
      </c>
      <c r="J148" s="9">
        <f t="shared" si="57"/>
        <v>90.806464174454049</v>
      </c>
      <c r="K148" s="9">
        <f t="shared" si="58"/>
        <v>4.3170647282797177</v>
      </c>
      <c r="L148" s="9">
        <f t="shared" si="59"/>
        <v>0</v>
      </c>
      <c r="M148" s="9">
        <f t="shared" si="60"/>
        <v>2.1813776393215676</v>
      </c>
      <c r="N148" s="9">
        <f t="shared" si="61"/>
        <v>13.626177733809413</v>
      </c>
      <c r="O148" s="9">
        <f t="shared" si="62"/>
        <v>0</v>
      </c>
      <c r="P148" s="9">
        <f t="shared" si="63"/>
        <v>6.6333308651570633</v>
      </c>
      <c r="Q148" s="15">
        <f t="shared" si="65"/>
        <v>26141935.259659812</v>
      </c>
      <c r="R148" s="15">
        <f t="shared" si="66"/>
        <v>26481578.855002221</v>
      </c>
      <c r="S148" s="9">
        <f t="shared" si="67"/>
        <v>339643.59534240887</v>
      </c>
      <c r="T148" s="9"/>
      <c r="U148" s="9">
        <f t="shared" si="81"/>
        <v>6014.5839944617519</v>
      </c>
      <c r="V148" s="9">
        <f t="shared" si="81"/>
        <v>266.16787815853235</v>
      </c>
      <c r="W148" s="9">
        <f t="shared" si="81"/>
        <v>933.80650744202148</v>
      </c>
      <c r="X148" s="9">
        <f t="shared" si="81"/>
        <v>567.50778816199374</v>
      </c>
      <c r="Y148" s="9">
        <f t="shared" si="81"/>
        <v>991.23226109858706</v>
      </c>
      <c r="Z148" s="9">
        <f t="shared" si="81"/>
        <v>0</v>
      </c>
      <c r="AA148" s="9">
        <f t="shared" si="81"/>
        <v>275.48497658220504</v>
      </c>
      <c r="AB148" s="9">
        <f t="shared" si="82"/>
        <v>6105.3904586362059</v>
      </c>
      <c r="AC148" s="9">
        <f t="shared" si="82"/>
        <v>270.48494288681206</v>
      </c>
      <c r="AD148" s="9">
        <f t="shared" si="82"/>
        <v>933.80650744202148</v>
      </c>
      <c r="AE148" s="9">
        <f t="shared" si="82"/>
        <v>569.68916580131531</v>
      </c>
      <c r="AF148" s="9">
        <f t="shared" si="82"/>
        <v>1004.8584388323965</v>
      </c>
      <c r="AG148" s="9">
        <f t="shared" si="82"/>
        <v>0</v>
      </c>
      <c r="AH148" s="9">
        <f t="shared" si="82"/>
        <v>282.1183074473621</v>
      </c>
      <c r="AI148" s="9">
        <f t="shared" si="64"/>
        <v>9166.3478210461144</v>
      </c>
      <c r="AJ148" s="3" t="s">
        <v>608</v>
      </c>
      <c r="AK148" s="11">
        <v>17489325</v>
      </c>
      <c r="AL148" s="11">
        <v>0</v>
      </c>
      <c r="AM148" s="11">
        <v>40175</v>
      </c>
      <c r="AN148" s="9">
        <v>100436.7</v>
      </c>
      <c r="AO148" s="11">
        <v>2694554</v>
      </c>
      <c r="AP148" s="11">
        <v>3213</v>
      </c>
      <c r="AQ148" s="9">
        <v>0</v>
      </c>
      <c r="AR148" s="9">
        <v>340591</v>
      </c>
      <c r="AS148" s="11">
        <v>768959</v>
      </c>
      <c r="AT148" s="11">
        <v>0</v>
      </c>
      <c r="AU148" s="11">
        <v>105041</v>
      </c>
      <c r="AV148" s="11">
        <v>0</v>
      </c>
      <c r="AW148" s="9">
        <v>0</v>
      </c>
      <c r="AX148" s="9">
        <v>2863670.0023138179</v>
      </c>
      <c r="AY148" s="9">
        <v>193750.85588336305</v>
      </c>
      <c r="AZ148" s="9">
        <v>-113191.84</v>
      </c>
      <c r="BA148" s="11">
        <v>708381</v>
      </c>
      <c r="BB148" s="11">
        <v>298735</v>
      </c>
      <c r="BC148" s="11">
        <v>0</v>
      </c>
      <c r="BD148" s="11">
        <v>0</v>
      </c>
      <c r="BE148" s="11">
        <v>0</v>
      </c>
      <c r="BF148" s="11">
        <v>0</v>
      </c>
      <c r="BG148" s="11">
        <v>130217</v>
      </c>
      <c r="BH148" s="11">
        <v>-6791</v>
      </c>
      <c r="BI148" s="9">
        <v>23181</v>
      </c>
      <c r="BJ148" s="9">
        <v>0</v>
      </c>
      <c r="BK148" s="9">
        <v>56038.51146262735</v>
      </c>
      <c r="BL148" s="9">
        <v>198540.6</v>
      </c>
      <c r="BM148" s="9">
        <v>232586.7</v>
      </c>
      <c r="BN148" s="9">
        <v>14522.73</v>
      </c>
      <c r="BO148" s="11">
        <f t="shared" si="68"/>
        <v>17751664.875</v>
      </c>
      <c r="BP148" s="11">
        <v>0</v>
      </c>
      <c r="BQ148" s="11">
        <v>40175</v>
      </c>
      <c r="BR148" s="11">
        <f t="shared" si="69"/>
        <v>100436.7</v>
      </c>
      <c r="BS148" s="11">
        <v>2694554</v>
      </c>
      <c r="BT148" s="11">
        <v>3213</v>
      </c>
      <c r="BU148" s="9">
        <v>0</v>
      </c>
      <c r="BV148" s="9">
        <v>340591</v>
      </c>
      <c r="BW148" s="11">
        <v>781431</v>
      </c>
      <c r="BX148" s="11">
        <v>0</v>
      </c>
      <c r="BY148" s="11">
        <v>105041</v>
      </c>
      <c r="BZ148" s="11">
        <v>0</v>
      </c>
      <c r="CA148" s="9">
        <v>0</v>
      </c>
      <c r="CB148" s="9">
        <v>2903036.0297867935</v>
      </c>
      <c r="CC148" s="9">
        <v>193750.85588336305</v>
      </c>
      <c r="CD148" s="9">
        <v>-113191.84</v>
      </c>
      <c r="CE148" s="11">
        <v>708381</v>
      </c>
      <c r="CF148" s="11">
        <v>303195</v>
      </c>
      <c r="CG148" s="11">
        <v>0</v>
      </c>
      <c r="CH148" s="11">
        <v>0</v>
      </c>
      <c r="CI148" s="11">
        <v>0</v>
      </c>
      <c r="CJ148" s="11">
        <v>0</v>
      </c>
      <c r="CK148" s="11">
        <v>132161</v>
      </c>
      <c r="CL148" s="11">
        <v>-6893</v>
      </c>
      <c r="CM148" s="11">
        <v>23181</v>
      </c>
      <c r="CN148" s="9">
        <v>0</v>
      </c>
      <c r="CO148" s="9">
        <v>75202.204332066191</v>
      </c>
      <c r="CP148" s="9">
        <v>198540.6</v>
      </c>
      <c r="CQ148" s="9">
        <v>232586.7</v>
      </c>
      <c r="CR148" s="9">
        <v>14522.73</v>
      </c>
      <c r="CS148" s="11"/>
      <c r="CT148" s="11"/>
      <c r="CU148" s="11"/>
      <c r="CV148" s="11"/>
      <c r="CW148" s="11"/>
      <c r="DD148" s="20"/>
      <c r="DE148" s="20"/>
    </row>
    <row r="149" spans="1:109" ht="16.5" x14ac:dyDescent="0.3">
      <c r="A149" s="12">
        <v>424</v>
      </c>
      <c r="B149" s="12">
        <v>1</v>
      </c>
      <c r="C149" s="13" t="s">
        <v>172</v>
      </c>
      <c r="D149" s="14">
        <v>6</v>
      </c>
      <c r="E149" s="9">
        <v>400</v>
      </c>
      <c r="F149" s="9">
        <f t="shared" si="54"/>
        <v>9112.48319651376</v>
      </c>
      <c r="G149" s="9">
        <f t="shared" si="55"/>
        <v>9232.9781858166807</v>
      </c>
      <c r="H149" s="9">
        <f t="shared" si="56"/>
        <v>120.49498930292066</v>
      </c>
      <c r="I149" s="10">
        <f t="shared" si="80"/>
        <v>1.3223068476989834E-2</v>
      </c>
      <c r="J149" s="9">
        <f t="shared" si="57"/>
        <v>90.380437499999061</v>
      </c>
      <c r="K149" s="9">
        <f t="shared" si="58"/>
        <v>5.9675000000000296</v>
      </c>
      <c r="L149" s="9">
        <f t="shared" si="59"/>
        <v>0</v>
      </c>
      <c r="M149" s="9">
        <f t="shared" si="60"/>
        <v>6.8449999999999136</v>
      </c>
      <c r="N149" s="9">
        <f t="shared" si="61"/>
        <v>8.7393743357181961</v>
      </c>
      <c r="O149" s="9">
        <f t="shared" si="62"/>
        <v>0</v>
      </c>
      <c r="P149" s="9">
        <f t="shared" si="63"/>
        <v>8.5626774672041961</v>
      </c>
      <c r="Q149" s="15">
        <f t="shared" si="65"/>
        <v>3644993.278605503</v>
      </c>
      <c r="R149" s="15">
        <f t="shared" si="66"/>
        <v>3693191.2743266718</v>
      </c>
      <c r="S149" s="9">
        <f t="shared" si="67"/>
        <v>48197.995721168816</v>
      </c>
      <c r="T149" s="9"/>
      <c r="U149" s="9">
        <f t="shared" si="81"/>
        <v>5980.584350000001</v>
      </c>
      <c r="V149" s="9">
        <f t="shared" si="81"/>
        <v>367.88749999999999</v>
      </c>
      <c r="W149" s="9">
        <f t="shared" si="81"/>
        <v>1177.6224999999999</v>
      </c>
      <c r="X149" s="9">
        <f t="shared" si="81"/>
        <v>904.50750000000005</v>
      </c>
      <c r="Y149" s="9">
        <f t="shared" si="81"/>
        <v>365.98822942145517</v>
      </c>
      <c r="Z149" s="9">
        <f t="shared" si="81"/>
        <v>0</v>
      </c>
      <c r="AA149" s="9">
        <f t="shared" si="81"/>
        <v>315.89311709230356</v>
      </c>
      <c r="AB149" s="9">
        <f t="shared" si="82"/>
        <v>6070.9647875000001</v>
      </c>
      <c r="AC149" s="9">
        <f t="shared" si="82"/>
        <v>373.85500000000002</v>
      </c>
      <c r="AD149" s="9">
        <f t="shared" si="82"/>
        <v>1177.6224999999999</v>
      </c>
      <c r="AE149" s="9">
        <f t="shared" si="82"/>
        <v>911.35249999999996</v>
      </c>
      <c r="AF149" s="9">
        <f t="shared" si="82"/>
        <v>374.72760375717337</v>
      </c>
      <c r="AG149" s="9">
        <f t="shared" si="82"/>
        <v>0</v>
      </c>
      <c r="AH149" s="9">
        <f t="shared" si="82"/>
        <v>324.45579455950775</v>
      </c>
      <c r="AI149" s="9">
        <f t="shared" si="64"/>
        <v>9232.9781858166807</v>
      </c>
      <c r="AJ149" s="3" t="s">
        <v>608</v>
      </c>
      <c r="AK149" s="11">
        <v>2410145</v>
      </c>
      <c r="AL149" s="11">
        <v>0</v>
      </c>
      <c r="AM149" s="11">
        <v>5536</v>
      </c>
      <c r="AN149" s="9">
        <v>13840.8</v>
      </c>
      <c r="AO149" s="11">
        <v>471049</v>
      </c>
      <c r="AP149" s="11">
        <v>0</v>
      </c>
      <c r="AQ149" s="9">
        <v>0</v>
      </c>
      <c r="AR149" s="9">
        <v>42938</v>
      </c>
      <c r="AS149" s="11">
        <v>147155</v>
      </c>
      <c r="AT149" s="11">
        <v>0</v>
      </c>
      <c r="AU149" s="11">
        <v>0</v>
      </c>
      <c r="AV149" s="11">
        <v>0</v>
      </c>
      <c r="AW149" s="9">
        <v>0</v>
      </c>
      <c r="AX149" s="9">
        <v>146395.29176858207</v>
      </c>
      <c r="AY149" s="9">
        <v>26528.34696969697</v>
      </c>
      <c r="AZ149" s="9">
        <v>-17911.259999999998</v>
      </c>
      <c r="BA149" s="11">
        <v>97656</v>
      </c>
      <c r="BB149" s="11">
        <v>53559</v>
      </c>
      <c r="BC149" s="11">
        <v>0</v>
      </c>
      <c r="BD149" s="11">
        <v>0</v>
      </c>
      <c r="BE149" s="11">
        <v>0</v>
      </c>
      <c r="BF149" s="11">
        <v>129820</v>
      </c>
      <c r="BG149" s="11">
        <v>0</v>
      </c>
      <c r="BH149" s="11">
        <v>0</v>
      </c>
      <c r="BI149" s="9">
        <v>32294</v>
      </c>
      <c r="BJ149" s="9">
        <v>0</v>
      </c>
      <c r="BK149" s="9">
        <v>10015.599867224437</v>
      </c>
      <c r="BL149" s="9">
        <v>27080.399999999998</v>
      </c>
      <c r="BM149" s="9">
        <v>36340.800000000003</v>
      </c>
      <c r="BN149" s="9">
        <v>12551.3</v>
      </c>
      <c r="BO149" s="11">
        <f t="shared" si="68"/>
        <v>2446297.1749999998</v>
      </c>
      <c r="BP149" s="11">
        <v>0</v>
      </c>
      <c r="BQ149" s="11">
        <v>5536</v>
      </c>
      <c r="BR149" s="11">
        <f t="shared" si="69"/>
        <v>13840.8</v>
      </c>
      <c r="BS149" s="11">
        <v>471049</v>
      </c>
      <c r="BT149" s="11">
        <v>0</v>
      </c>
      <c r="BU149" s="9">
        <v>0</v>
      </c>
      <c r="BV149" s="9">
        <v>42938</v>
      </c>
      <c r="BW149" s="11">
        <v>149542</v>
      </c>
      <c r="BX149" s="11">
        <v>0</v>
      </c>
      <c r="BY149" s="11">
        <v>0</v>
      </c>
      <c r="BZ149" s="11">
        <v>0</v>
      </c>
      <c r="CA149" s="9">
        <v>0</v>
      </c>
      <c r="CB149" s="9">
        <v>149891.04150286934</v>
      </c>
      <c r="CC149" s="9">
        <v>26528.34696969697</v>
      </c>
      <c r="CD149" s="9">
        <v>-17911.259999999998</v>
      </c>
      <c r="CE149" s="11">
        <v>97656</v>
      </c>
      <c r="CF149" s="11">
        <v>54359</v>
      </c>
      <c r="CG149" s="11">
        <v>0</v>
      </c>
      <c r="CH149" s="11">
        <v>0</v>
      </c>
      <c r="CI149" s="11">
        <v>0</v>
      </c>
      <c r="CJ149" s="11">
        <v>131758</v>
      </c>
      <c r="CK149" s="11">
        <v>0</v>
      </c>
      <c r="CL149" s="11">
        <v>0</v>
      </c>
      <c r="CM149" s="11">
        <v>32294</v>
      </c>
      <c r="CN149" s="9">
        <v>0</v>
      </c>
      <c r="CO149" s="9">
        <v>13440.67085410612</v>
      </c>
      <c r="CP149" s="9">
        <v>27080.399999999998</v>
      </c>
      <c r="CQ149" s="9">
        <v>36340.800000000003</v>
      </c>
      <c r="CR149" s="9">
        <v>12551.3</v>
      </c>
      <c r="CS149" s="11"/>
      <c r="CT149" s="11"/>
      <c r="CU149" s="11"/>
      <c r="CV149" s="11"/>
      <c r="CW149" s="11"/>
      <c r="DD149" s="20"/>
      <c r="DE149" s="20"/>
    </row>
    <row r="150" spans="1:109" ht="16.5" x14ac:dyDescent="0.3">
      <c r="A150" s="12">
        <v>432</v>
      </c>
      <c r="B150" s="12">
        <v>1</v>
      </c>
      <c r="C150" s="13" t="s">
        <v>173</v>
      </c>
      <c r="D150" s="14">
        <v>6</v>
      </c>
      <c r="E150" s="9">
        <v>600</v>
      </c>
      <c r="F150" s="9">
        <f t="shared" ref="F150:F213" si="83">SUM(U150:AA150)</f>
        <v>10078.414523890215</v>
      </c>
      <c r="G150" s="9">
        <f t="shared" ref="G150:G213" si="84">F150+H150</f>
        <v>10249.09207975032</v>
      </c>
      <c r="H150" s="9">
        <f t="shared" ref="H150:H213" si="85">AI150-F150</f>
        <v>170.67755586010571</v>
      </c>
      <c r="I150" s="10">
        <f t="shared" si="80"/>
        <v>1.6934960896431265E-2</v>
      </c>
      <c r="J150" s="9">
        <f t="shared" ref="J150:J213" si="86">AB150-U150</f>
        <v>91.246299999999792</v>
      </c>
      <c r="K150" s="9">
        <f t="shared" ref="K150:K213" si="87">AC150-V150</f>
        <v>26.733333333333348</v>
      </c>
      <c r="L150" s="9">
        <f t="shared" ref="L150:L213" si="88">AD150-W150</f>
        <v>0</v>
      </c>
      <c r="M150" s="9">
        <f t="shared" ref="M150:M213" si="89">AE150-X150</f>
        <v>15.315276872564937</v>
      </c>
      <c r="N150" s="9">
        <f t="shared" ref="N150:N213" si="90">AF150-Y150</f>
        <v>18.219737973269275</v>
      </c>
      <c r="O150" s="9">
        <f t="shared" ref="O150:O213" si="91">AG150-Z150</f>
        <v>0</v>
      </c>
      <c r="P150" s="9">
        <f t="shared" ref="P150:P213" si="92">AH150-AA150</f>
        <v>19.162907680938304</v>
      </c>
      <c r="Q150" s="15">
        <f t="shared" si="65"/>
        <v>6047048.7143341284</v>
      </c>
      <c r="R150" s="15">
        <f t="shared" si="66"/>
        <v>6149455.2478501918</v>
      </c>
      <c r="S150" s="9">
        <f t="shared" si="67"/>
        <v>102406.53351606335</v>
      </c>
      <c r="T150" s="9"/>
      <c r="U150" s="9">
        <f t="shared" si="81"/>
        <v>6002.4252333333334</v>
      </c>
      <c r="V150" s="9">
        <f t="shared" si="81"/>
        <v>1648.2049999999999</v>
      </c>
      <c r="W150" s="9">
        <f t="shared" si="81"/>
        <v>0</v>
      </c>
      <c r="X150" s="9">
        <f t="shared" si="81"/>
        <v>1574.1082472821852</v>
      </c>
      <c r="Y150" s="9">
        <f t="shared" si="81"/>
        <v>586.5324362918542</v>
      </c>
      <c r="Z150" s="9">
        <f t="shared" si="81"/>
        <v>0</v>
      </c>
      <c r="AA150" s="9">
        <f t="shared" si="81"/>
        <v>267.1436069828423</v>
      </c>
      <c r="AB150" s="9">
        <f t="shared" si="82"/>
        <v>6093.6715333333332</v>
      </c>
      <c r="AC150" s="9">
        <f t="shared" si="82"/>
        <v>1674.9383333333333</v>
      </c>
      <c r="AD150" s="9">
        <f t="shared" si="82"/>
        <v>0</v>
      </c>
      <c r="AE150" s="9">
        <f t="shared" si="82"/>
        <v>1589.4235241547501</v>
      </c>
      <c r="AF150" s="9">
        <f t="shared" si="82"/>
        <v>604.75217426512347</v>
      </c>
      <c r="AG150" s="9">
        <f t="shared" si="82"/>
        <v>0</v>
      </c>
      <c r="AH150" s="9">
        <f t="shared" si="82"/>
        <v>286.3065146637806</v>
      </c>
      <c r="AI150" s="9">
        <f t="shared" ref="AI150:AI213" si="93">SUM(AB150:AH150)</f>
        <v>10249.09207975032</v>
      </c>
      <c r="AJ150" s="3" t="s">
        <v>608</v>
      </c>
      <c r="AK150" s="11">
        <v>3649852</v>
      </c>
      <c r="AL150" s="11">
        <v>0</v>
      </c>
      <c r="AM150" s="11">
        <v>8384</v>
      </c>
      <c r="AN150" s="9">
        <v>20960.099999999999</v>
      </c>
      <c r="AO150" s="11">
        <v>0</v>
      </c>
      <c r="AP150" s="11">
        <v>0</v>
      </c>
      <c r="AQ150" s="9">
        <v>0</v>
      </c>
      <c r="AR150" s="9">
        <v>105566.94836931114</v>
      </c>
      <c r="AS150" s="11">
        <v>988923</v>
      </c>
      <c r="AT150" s="11">
        <v>0</v>
      </c>
      <c r="AU150" s="11">
        <v>0</v>
      </c>
      <c r="AV150" s="11">
        <v>0</v>
      </c>
      <c r="AW150" s="9">
        <v>0</v>
      </c>
      <c r="AX150" s="9">
        <v>351919.46177511249</v>
      </c>
      <c r="AY150" s="9">
        <v>26938.194942059508</v>
      </c>
      <c r="AZ150" s="9">
        <v>-48396.86</v>
      </c>
      <c r="BA150" s="11">
        <v>148008</v>
      </c>
      <c r="BB150" s="11">
        <v>185386</v>
      </c>
      <c r="BC150" s="11">
        <v>0</v>
      </c>
      <c r="BD150" s="11">
        <v>67750</v>
      </c>
      <c r="BE150" s="11">
        <v>253194</v>
      </c>
      <c r="BF150" s="11">
        <v>109981</v>
      </c>
      <c r="BG150" s="11">
        <v>66195</v>
      </c>
      <c r="BH150" s="11">
        <v>0</v>
      </c>
      <c r="BI150" s="9">
        <v>0</v>
      </c>
      <c r="BJ150" s="9">
        <v>0</v>
      </c>
      <c r="BK150" s="9">
        <v>33621.729247645904</v>
      </c>
      <c r="BL150" s="9">
        <v>41920.199999999997</v>
      </c>
      <c r="BM150" s="9">
        <v>30960.1</v>
      </c>
      <c r="BN150" s="9">
        <v>5885.84</v>
      </c>
      <c r="BO150" s="11">
        <f t="shared" si="68"/>
        <v>3704599.78</v>
      </c>
      <c r="BP150" s="11">
        <v>0</v>
      </c>
      <c r="BQ150" s="11">
        <v>8384</v>
      </c>
      <c r="BR150" s="11">
        <f t="shared" si="69"/>
        <v>20960.099999999999</v>
      </c>
      <c r="BS150" s="11">
        <v>0</v>
      </c>
      <c r="BT150" s="11">
        <v>0</v>
      </c>
      <c r="BU150" s="9">
        <v>0</v>
      </c>
      <c r="BV150" s="9">
        <v>105578.11449285006</v>
      </c>
      <c r="BW150" s="11">
        <v>1004963</v>
      </c>
      <c r="BX150" s="11">
        <v>0</v>
      </c>
      <c r="BY150" s="11">
        <v>0</v>
      </c>
      <c r="BZ150" s="11">
        <v>0</v>
      </c>
      <c r="CA150" s="9">
        <v>0</v>
      </c>
      <c r="CB150" s="9">
        <v>362851.30455907411</v>
      </c>
      <c r="CC150" s="9">
        <v>26938.194942059508</v>
      </c>
      <c r="CD150" s="9">
        <v>-48396.86</v>
      </c>
      <c r="CE150" s="11">
        <v>148008</v>
      </c>
      <c r="CF150" s="11">
        <v>188154</v>
      </c>
      <c r="CG150" s="11">
        <v>0</v>
      </c>
      <c r="CH150" s="11">
        <v>67750</v>
      </c>
      <c r="CI150" s="11">
        <v>256974</v>
      </c>
      <c r="CJ150" s="11">
        <v>111623</v>
      </c>
      <c r="CK150" s="11">
        <v>67183</v>
      </c>
      <c r="CL150" s="11">
        <v>0</v>
      </c>
      <c r="CM150" s="11">
        <v>0</v>
      </c>
      <c r="CN150" s="9">
        <v>0</v>
      </c>
      <c r="CO150" s="9">
        <v>45119.473856208824</v>
      </c>
      <c r="CP150" s="9">
        <v>41920.199999999997</v>
      </c>
      <c r="CQ150" s="9">
        <v>30960.1</v>
      </c>
      <c r="CR150" s="9">
        <v>5885.84</v>
      </c>
      <c r="CS150" s="11"/>
      <c r="CT150" s="11"/>
      <c r="CU150" s="11"/>
      <c r="CV150" s="11"/>
      <c r="CW150" s="11"/>
      <c r="DD150" s="20"/>
      <c r="DE150" s="20"/>
    </row>
    <row r="151" spans="1:109" ht="16.5" x14ac:dyDescent="0.3">
      <c r="A151" s="12">
        <v>435</v>
      </c>
      <c r="B151" s="12">
        <v>1</v>
      </c>
      <c r="C151" s="13" t="s">
        <v>174</v>
      </c>
      <c r="D151" s="14">
        <v>6</v>
      </c>
      <c r="E151" s="9">
        <v>595</v>
      </c>
      <c r="F151" s="9">
        <f t="shared" si="83"/>
        <v>10135.652631944724</v>
      </c>
      <c r="G151" s="9">
        <f t="shared" si="84"/>
        <v>10293.636744007557</v>
      </c>
      <c r="H151" s="9">
        <f t="shared" si="85"/>
        <v>157.98411206283345</v>
      </c>
      <c r="I151" s="10">
        <f t="shared" si="80"/>
        <v>1.5586969857758542E-2</v>
      </c>
      <c r="J151" s="9">
        <f t="shared" si="86"/>
        <v>91.753638655462055</v>
      </c>
      <c r="K151" s="9">
        <f t="shared" si="87"/>
        <v>23.147899159663893</v>
      </c>
      <c r="L151" s="9">
        <f t="shared" si="88"/>
        <v>0</v>
      </c>
      <c r="M151" s="9">
        <f t="shared" si="89"/>
        <v>16.272495191691405</v>
      </c>
      <c r="N151" s="9">
        <f t="shared" si="90"/>
        <v>16.766931965174876</v>
      </c>
      <c r="O151" s="9">
        <f t="shared" si="91"/>
        <v>0</v>
      </c>
      <c r="P151" s="9">
        <f t="shared" si="92"/>
        <v>10.043147090839398</v>
      </c>
      <c r="Q151" s="15">
        <f t="shared" ref="Q151:Q214" si="94">SUM(AK151:BN151)</f>
        <v>6030713.3160071112</v>
      </c>
      <c r="R151" s="15">
        <f t="shared" ref="R151:R214" si="95">SUM(BO151:CR151)</f>
        <v>6124713.8626844967</v>
      </c>
      <c r="S151" s="9">
        <f t="shared" ref="S151:S214" si="96">R151-Q151</f>
        <v>94000.546677385457</v>
      </c>
      <c r="T151" s="9"/>
      <c r="U151" s="9">
        <f t="shared" si="81"/>
        <v>6068.4005546218486</v>
      </c>
      <c r="V151" s="9">
        <f t="shared" si="81"/>
        <v>1427.1008403361345</v>
      </c>
      <c r="W151" s="9">
        <f t="shared" si="81"/>
        <v>0</v>
      </c>
      <c r="X151" s="9">
        <f t="shared" si="81"/>
        <v>1612.1706194684646</v>
      </c>
      <c r="Y151" s="9">
        <f t="shared" si="81"/>
        <v>778.07241862830256</v>
      </c>
      <c r="Z151" s="9">
        <f t="shared" si="81"/>
        <v>0</v>
      </c>
      <c r="AA151" s="9">
        <f t="shared" si="81"/>
        <v>249.9081988899743</v>
      </c>
      <c r="AB151" s="9">
        <f t="shared" si="82"/>
        <v>6160.1541932773107</v>
      </c>
      <c r="AC151" s="9">
        <f t="shared" si="82"/>
        <v>1450.2487394957984</v>
      </c>
      <c r="AD151" s="9">
        <f t="shared" si="82"/>
        <v>0</v>
      </c>
      <c r="AE151" s="9">
        <f t="shared" si="82"/>
        <v>1628.443114660156</v>
      </c>
      <c r="AF151" s="9">
        <f t="shared" si="82"/>
        <v>794.83935059347743</v>
      </c>
      <c r="AG151" s="9">
        <f t="shared" si="82"/>
        <v>0</v>
      </c>
      <c r="AH151" s="9">
        <f t="shared" si="82"/>
        <v>259.9513459808137</v>
      </c>
      <c r="AI151" s="9">
        <f t="shared" si="93"/>
        <v>10293.636744007557</v>
      </c>
      <c r="AJ151" s="3" t="s">
        <v>608</v>
      </c>
      <c r="AK151" s="11">
        <v>3639561</v>
      </c>
      <c r="AL151" s="11">
        <v>0</v>
      </c>
      <c r="AM151" s="11">
        <v>8360</v>
      </c>
      <c r="AN151" s="9">
        <v>21705</v>
      </c>
      <c r="AO151" s="11">
        <v>0</v>
      </c>
      <c r="AP151" s="11">
        <v>0</v>
      </c>
      <c r="AQ151" s="9">
        <v>0</v>
      </c>
      <c r="AR151" s="9">
        <v>105268.51858373634</v>
      </c>
      <c r="AS151" s="11">
        <v>849125</v>
      </c>
      <c r="AT151" s="11">
        <v>0</v>
      </c>
      <c r="AU151" s="11">
        <v>0</v>
      </c>
      <c r="AV151" s="11">
        <v>0</v>
      </c>
      <c r="AW151" s="9">
        <v>0</v>
      </c>
      <c r="AX151" s="9">
        <v>462953.08908384002</v>
      </c>
      <c r="AY151" s="9">
        <v>36546.764045133605</v>
      </c>
      <c r="AZ151" s="9">
        <v>-28862.67</v>
      </c>
      <c r="BA151" s="11">
        <v>137898</v>
      </c>
      <c r="BB151" s="11">
        <v>198860</v>
      </c>
      <c r="BC151" s="11">
        <v>0</v>
      </c>
      <c r="BD151" s="11">
        <v>60035</v>
      </c>
      <c r="BE151" s="11">
        <v>338432</v>
      </c>
      <c r="BF151" s="11">
        <v>110388</v>
      </c>
      <c r="BG151" s="11">
        <v>0</v>
      </c>
      <c r="BH151" s="11">
        <v>0</v>
      </c>
      <c r="BI151" s="9">
        <v>0</v>
      </c>
      <c r="BJ151" s="9">
        <v>0</v>
      </c>
      <c r="BK151" s="9">
        <v>17474.0742944011</v>
      </c>
      <c r="BL151" s="9">
        <v>43409.4</v>
      </c>
      <c r="BM151" s="9">
        <v>26705</v>
      </c>
      <c r="BN151" s="9">
        <v>2855.14</v>
      </c>
      <c r="BO151" s="11">
        <f t="shared" ref="BO151:BO214" si="97">AK151*1.015</f>
        <v>3694154.4149999996</v>
      </c>
      <c r="BP151" s="11">
        <v>0</v>
      </c>
      <c r="BQ151" s="11">
        <v>8360</v>
      </c>
      <c r="BR151" s="11">
        <f t="shared" ref="BR151:BR214" si="98">AN151</f>
        <v>21705</v>
      </c>
      <c r="BS151" s="11">
        <v>0</v>
      </c>
      <c r="BT151" s="11">
        <v>0</v>
      </c>
      <c r="BU151" s="9">
        <v>0</v>
      </c>
      <c r="BV151" s="9">
        <v>105279.65322279281</v>
      </c>
      <c r="BW151" s="11">
        <v>862898</v>
      </c>
      <c r="BX151" s="11">
        <v>0</v>
      </c>
      <c r="BY151" s="11">
        <v>0</v>
      </c>
      <c r="BZ151" s="11">
        <v>0</v>
      </c>
      <c r="CA151" s="9">
        <v>0</v>
      </c>
      <c r="CB151" s="9">
        <v>472929.41360311909</v>
      </c>
      <c r="CC151" s="9">
        <v>36546.764045133605</v>
      </c>
      <c r="CD151" s="9">
        <v>-28862.67</v>
      </c>
      <c r="CE151" s="11">
        <v>137898</v>
      </c>
      <c r="CF151" s="11">
        <v>201829</v>
      </c>
      <c r="CG151" s="11">
        <v>0</v>
      </c>
      <c r="CH151" s="11">
        <v>60035</v>
      </c>
      <c r="CI151" s="11">
        <v>343486</v>
      </c>
      <c r="CJ151" s="11">
        <v>112036</v>
      </c>
      <c r="CK151" s="11">
        <v>0</v>
      </c>
      <c r="CL151" s="11">
        <v>0</v>
      </c>
      <c r="CM151" s="11">
        <v>0</v>
      </c>
      <c r="CN151" s="9">
        <v>0</v>
      </c>
      <c r="CO151" s="9">
        <v>23449.746813450532</v>
      </c>
      <c r="CP151" s="9">
        <v>43409.4</v>
      </c>
      <c r="CQ151" s="9">
        <v>26705</v>
      </c>
      <c r="CR151" s="9">
        <v>2855.14</v>
      </c>
      <c r="CS151" s="11"/>
      <c r="CT151" s="11"/>
      <c r="CU151" s="11"/>
      <c r="CV151" s="11"/>
      <c r="CW151" s="11"/>
      <c r="DD151" s="20"/>
      <c r="DE151" s="20"/>
    </row>
    <row r="152" spans="1:109" ht="16.5" x14ac:dyDescent="0.3">
      <c r="A152" s="12">
        <v>441</v>
      </c>
      <c r="B152" s="12">
        <v>1</v>
      </c>
      <c r="C152" s="13" t="s">
        <v>175</v>
      </c>
      <c r="D152" s="14">
        <v>6</v>
      </c>
      <c r="E152" s="9">
        <v>410</v>
      </c>
      <c r="F152" s="9">
        <f t="shared" si="83"/>
        <v>11682.432214799161</v>
      </c>
      <c r="G152" s="9">
        <f t="shared" si="84"/>
        <v>11825.15955516153</v>
      </c>
      <c r="H152" s="9">
        <f t="shared" si="85"/>
        <v>142.72734036236943</v>
      </c>
      <c r="I152" s="10">
        <f t="shared" si="80"/>
        <v>1.2217262444849815E-2</v>
      </c>
      <c r="J152" s="9">
        <f t="shared" si="86"/>
        <v>89.827317073169979</v>
      </c>
      <c r="K152" s="9">
        <f t="shared" si="87"/>
        <v>7.5902439024389992</v>
      </c>
      <c r="L152" s="9">
        <f t="shared" si="88"/>
        <v>0</v>
      </c>
      <c r="M152" s="9">
        <f t="shared" si="89"/>
        <v>29.141463414634018</v>
      </c>
      <c r="N152" s="9">
        <f t="shared" si="90"/>
        <v>7.8144842968047215</v>
      </c>
      <c r="O152" s="9">
        <f t="shared" si="91"/>
        <v>0</v>
      </c>
      <c r="P152" s="9">
        <f t="shared" si="92"/>
        <v>8.3538316753211461</v>
      </c>
      <c r="Q152" s="15">
        <f t="shared" si="94"/>
        <v>4789797.2080676574</v>
      </c>
      <c r="R152" s="15">
        <f t="shared" si="95"/>
        <v>4848315.4176162286</v>
      </c>
      <c r="S152" s="9">
        <f t="shared" si="96"/>
        <v>58518.209548571147</v>
      </c>
      <c r="T152" s="9"/>
      <c r="U152" s="9">
        <f t="shared" ref="U152:AA161" si="99">IF($E152=0,0,SUMIF($AK$4:$BN$4,U$4,$AK152:$BN152)/$E152)</f>
        <v>5937.7979512195125</v>
      </c>
      <c r="V152" s="9">
        <f t="shared" si="99"/>
        <v>467.99756097560976</v>
      </c>
      <c r="W152" s="9">
        <f t="shared" si="99"/>
        <v>1479.7073170731708</v>
      </c>
      <c r="X152" s="9">
        <f t="shared" si="99"/>
        <v>2294.3560975609757</v>
      </c>
      <c r="Y152" s="9">
        <f t="shared" si="99"/>
        <v>1224.5664518390611</v>
      </c>
      <c r="Z152" s="9">
        <f t="shared" si="99"/>
        <v>0</v>
      </c>
      <c r="AA152" s="9">
        <f t="shared" si="99"/>
        <v>278.00683613083169</v>
      </c>
      <c r="AB152" s="9">
        <f t="shared" ref="AB152:AH161" si="100">IF($E152=0,0,SUMIF($BO$4:$CR$4,AB$4,$BO152:$CR152)/$E152)</f>
        <v>6027.6252682926824</v>
      </c>
      <c r="AC152" s="9">
        <f t="shared" si="100"/>
        <v>475.58780487804876</v>
      </c>
      <c r="AD152" s="9">
        <f t="shared" si="100"/>
        <v>1479.7073170731708</v>
      </c>
      <c r="AE152" s="9">
        <f t="shared" si="100"/>
        <v>2323.4975609756098</v>
      </c>
      <c r="AF152" s="9">
        <f t="shared" si="100"/>
        <v>1232.3809361358658</v>
      </c>
      <c r="AG152" s="9">
        <f t="shared" si="100"/>
        <v>0</v>
      </c>
      <c r="AH152" s="9">
        <f t="shared" si="100"/>
        <v>286.36066780615283</v>
      </c>
      <c r="AI152" s="9">
        <f t="shared" si="93"/>
        <v>11825.15955516153</v>
      </c>
      <c r="AJ152" s="3" t="s">
        <v>608</v>
      </c>
      <c r="AK152" s="11">
        <v>2455280</v>
      </c>
      <c r="AL152" s="11">
        <v>0</v>
      </c>
      <c r="AM152" s="11">
        <v>5640</v>
      </c>
      <c r="AN152" s="9">
        <v>14100.9</v>
      </c>
      <c r="AO152" s="11">
        <v>593936</v>
      </c>
      <c r="AP152" s="11">
        <v>12744</v>
      </c>
      <c r="AQ152" s="9">
        <v>0</v>
      </c>
      <c r="AR152" s="9">
        <v>39169</v>
      </c>
      <c r="AS152" s="11">
        <v>191879</v>
      </c>
      <c r="AT152" s="11">
        <v>0</v>
      </c>
      <c r="AU152" s="11">
        <v>0</v>
      </c>
      <c r="AV152" s="11">
        <v>0</v>
      </c>
      <c r="AW152" s="9">
        <v>0</v>
      </c>
      <c r="AX152" s="9">
        <v>502072.24525401508</v>
      </c>
      <c r="AY152" s="9">
        <v>23337.845117845118</v>
      </c>
      <c r="AZ152" s="9">
        <v>-20782.84</v>
      </c>
      <c r="BA152" s="11">
        <v>95650</v>
      </c>
      <c r="BB152" s="11">
        <v>159370</v>
      </c>
      <c r="BC152" s="11">
        <v>0</v>
      </c>
      <c r="BD152" s="11">
        <v>0</v>
      </c>
      <c r="BE152" s="11">
        <v>510727</v>
      </c>
      <c r="BF152" s="11">
        <v>130130</v>
      </c>
      <c r="BG152" s="11">
        <v>0</v>
      </c>
      <c r="BH152" s="11">
        <v>0</v>
      </c>
      <c r="BI152" s="9">
        <v>0</v>
      </c>
      <c r="BJ152" s="9">
        <v>0</v>
      </c>
      <c r="BK152" s="9">
        <v>10015.599867224437</v>
      </c>
      <c r="BL152" s="9">
        <v>21395.357828571425</v>
      </c>
      <c r="BM152" s="9">
        <v>34100.9</v>
      </c>
      <c r="BN152" s="9">
        <v>11032.2</v>
      </c>
      <c r="BO152" s="11">
        <f t="shared" si="97"/>
        <v>2492109.1999999997</v>
      </c>
      <c r="BP152" s="11">
        <v>0</v>
      </c>
      <c r="BQ152" s="11">
        <v>5640</v>
      </c>
      <c r="BR152" s="11">
        <f t="shared" si="98"/>
        <v>14100.9</v>
      </c>
      <c r="BS152" s="11">
        <v>593936</v>
      </c>
      <c r="BT152" s="11">
        <v>12744</v>
      </c>
      <c r="BU152" s="9">
        <v>0</v>
      </c>
      <c r="BV152" s="9">
        <v>39169</v>
      </c>
      <c r="BW152" s="11">
        <v>194991</v>
      </c>
      <c r="BX152" s="11">
        <v>0</v>
      </c>
      <c r="BY152" s="11">
        <v>0</v>
      </c>
      <c r="BZ152" s="11">
        <v>0</v>
      </c>
      <c r="CA152" s="9">
        <v>0</v>
      </c>
      <c r="CB152" s="9">
        <v>505276.18381570495</v>
      </c>
      <c r="CC152" s="9">
        <v>23337.845117845118</v>
      </c>
      <c r="CD152" s="9">
        <v>-20782.84</v>
      </c>
      <c r="CE152" s="11">
        <v>95650</v>
      </c>
      <c r="CF152" s="11">
        <v>161750</v>
      </c>
      <c r="CG152" s="11">
        <v>0</v>
      </c>
      <c r="CH152" s="11">
        <v>0</v>
      </c>
      <c r="CI152" s="11">
        <v>518352</v>
      </c>
      <c r="CJ152" s="11">
        <v>132073</v>
      </c>
      <c r="CK152" s="11">
        <v>0</v>
      </c>
      <c r="CL152" s="11">
        <v>0</v>
      </c>
      <c r="CM152" s="11">
        <v>0</v>
      </c>
      <c r="CN152" s="9">
        <v>0</v>
      </c>
      <c r="CO152" s="9">
        <v>13440.67085410612</v>
      </c>
      <c r="CP152" s="9">
        <v>21395.357828571425</v>
      </c>
      <c r="CQ152" s="9">
        <v>34100.9</v>
      </c>
      <c r="CR152" s="9">
        <v>11032.2</v>
      </c>
      <c r="CS152" s="11"/>
      <c r="CT152" s="11"/>
      <c r="CU152" s="11"/>
      <c r="CV152" s="11"/>
      <c r="CW152" s="11"/>
      <c r="DD152" s="20"/>
      <c r="DE152" s="20"/>
    </row>
    <row r="153" spans="1:109" ht="16.5" x14ac:dyDescent="0.3">
      <c r="A153" s="12">
        <v>447</v>
      </c>
      <c r="B153" s="12">
        <v>1</v>
      </c>
      <c r="C153" s="13" t="s">
        <v>176</v>
      </c>
      <c r="D153" s="14">
        <v>6</v>
      </c>
      <c r="E153" s="9">
        <v>157</v>
      </c>
      <c r="F153" s="9">
        <f t="shared" si="83"/>
        <v>14375.908376962267</v>
      </c>
      <c r="G153" s="9">
        <f t="shared" si="84"/>
        <v>14574.100666578064</v>
      </c>
      <c r="H153" s="9">
        <f t="shared" si="85"/>
        <v>198.19228961579756</v>
      </c>
      <c r="I153" s="10">
        <f t="shared" si="80"/>
        <v>1.3786418528752269E-2</v>
      </c>
      <c r="J153" s="9">
        <f t="shared" si="86"/>
        <v>92.73926751592353</v>
      </c>
      <c r="K153" s="9">
        <f t="shared" si="87"/>
        <v>9.3057324840764295</v>
      </c>
      <c r="L153" s="9">
        <f t="shared" si="88"/>
        <v>0</v>
      </c>
      <c r="M153" s="9">
        <f t="shared" si="89"/>
        <v>72.700636942675374</v>
      </c>
      <c r="N153" s="9">
        <f t="shared" si="90"/>
        <v>1.6309139031777704</v>
      </c>
      <c r="O153" s="9">
        <f t="shared" si="91"/>
        <v>0</v>
      </c>
      <c r="P153" s="9">
        <f t="shared" si="92"/>
        <v>21.815738769947018</v>
      </c>
      <c r="Q153" s="15">
        <f t="shared" si="94"/>
        <v>2257017.6151830754</v>
      </c>
      <c r="R153" s="15">
        <f t="shared" si="95"/>
        <v>2288133.8046527561</v>
      </c>
      <c r="S153" s="9">
        <f t="shared" si="96"/>
        <v>31116.189469680656</v>
      </c>
      <c r="T153" s="9"/>
      <c r="U153" s="9">
        <f t="shared" si="99"/>
        <v>6088.7401910828021</v>
      </c>
      <c r="V153" s="9">
        <f t="shared" si="99"/>
        <v>573.7133757961783</v>
      </c>
      <c r="W153" s="9">
        <f t="shared" si="99"/>
        <v>1046.8598726114649</v>
      </c>
      <c r="X153" s="9">
        <f t="shared" si="99"/>
        <v>5265.4777070063692</v>
      </c>
      <c r="Y153" s="9">
        <f t="shared" si="99"/>
        <v>1091.202025703363</v>
      </c>
      <c r="Z153" s="9">
        <f t="shared" si="99"/>
        <v>0</v>
      </c>
      <c r="AA153" s="9">
        <f t="shared" si="99"/>
        <v>309.9152047620874</v>
      </c>
      <c r="AB153" s="9">
        <f t="shared" si="100"/>
        <v>6181.4794585987256</v>
      </c>
      <c r="AC153" s="9">
        <f t="shared" si="100"/>
        <v>583.01910828025473</v>
      </c>
      <c r="AD153" s="9">
        <f t="shared" si="100"/>
        <v>1046.8598726114649</v>
      </c>
      <c r="AE153" s="9">
        <f t="shared" si="100"/>
        <v>5338.1783439490446</v>
      </c>
      <c r="AF153" s="9">
        <f t="shared" si="100"/>
        <v>1092.8329396065408</v>
      </c>
      <c r="AG153" s="9">
        <f t="shared" si="100"/>
        <v>0</v>
      </c>
      <c r="AH153" s="9">
        <f t="shared" si="100"/>
        <v>331.73094353203442</v>
      </c>
      <c r="AI153" s="9">
        <f t="shared" si="93"/>
        <v>14574.100666578064</v>
      </c>
      <c r="AJ153" s="3" t="s">
        <v>608</v>
      </c>
      <c r="AK153" s="11">
        <v>970671</v>
      </c>
      <c r="AL153" s="11">
        <v>0</v>
      </c>
      <c r="AM153" s="11">
        <v>2230</v>
      </c>
      <c r="AN153" s="9">
        <v>5574</v>
      </c>
      <c r="AO153" s="11">
        <v>143360</v>
      </c>
      <c r="AP153" s="11">
        <v>20997</v>
      </c>
      <c r="AQ153" s="9">
        <v>0</v>
      </c>
      <c r="AR153" s="9">
        <v>19151</v>
      </c>
      <c r="AS153" s="11">
        <v>90073</v>
      </c>
      <c r="AT153" s="11">
        <v>0</v>
      </c>
      <c r="AU153" s="11">
        <v>0</v>
      </c>
      <c r="AV153" s="11">
        <v>0</v>
      </c>
      <c r="AW153" s="9">
        <v>0</v>
      </c>
      <c r="AX153" s="9">
        <v>171318.718035428</v>
      </c>
      <c r="AY153" s="9">
        <v>10066.494708994709</v>
      </c>
      <c r="AZ153" s="9">
        <v>-14738.79</v>
      </c>
      <c r="BA153" s="11">
        <v>39278</v>
      </c>
      <c r="BB153" s="11">
        <v>134536</v>
      </c>
      <c r="BC153" s="11">
        <v>0</v>
      </c>
      <c r="BD153" s="11">
        <v>1550</v>
      </c>
      <c r="BE153" s="11">
        <v>550904</v>
      </c>
      <c r="BF153" s="11">
        <v>79031</v>
      </c>
      <c r="BG153" s="11">
        <v>0</v>
      </c>
      <c r="BH153" s="11">
        <v>0</v>
      </c>
      <c r="BI153" s="9">
        <v>0</v>
      </c>
      <c r="BJ153" s="9">
        <v>0</v>
      </c>
      <c r="BK153" s="9">
        <v>10015.599867224437</v>
      </c>
      <c r="BL153" s="9">
        <v>10718.582571428571</v>
      </c>
      <c r="BM153" s="9">
        <v>7574</v>
      </c>
      <c r="BN153" s="9">
        <v>4708.01</v>
      </c>
      <c r="BO153" s="11">
        <f t="shared" si="97"/>
        <v>985231.06499999994</v>
      </c>
      <c r="BP153" s="11">
        <v>0</v>
      </c>
      <c r="BQ153" s="11">
        <v>2230</v>
      </c>
      <c r="BR153" s="11">
        <f t="shared" si="98"/>
        <v>5574</v>
      </c>
      <c r="BS153" s="11">
        <v>143360</v>
      </c>
      <c r="BT153" s="11">
        <v>20997</v>
      </c>
      <c r="BU153" s="9">
        <v>0</v>
      </c>
      <c r="BV153" s="9">
        <v>19151</v>
      </c>
      <c r="BW153" s="11">
        <v>91534</v>
      </c>
      <c r="BX153" s="11">
        <v>0</v>
      </c>
      <c r="BY153" s="11">
        <v>0</v>
      </c>
      <c r="BZ153" s="11">
        <v>0</v>
      </c>
      <c r="CA153" s="9">
        <v>0</v>
      </c>
      <c r="CB153" s="9">
        <v>171574.77151822692</v>
      </c>
      <c r="CC153" s="9">
        <v>10066.494708994709</v>
      </c>
      <c r="CD153" s="9">
        <v>-14738.79</v>
      </c>
      <c r="CE153" s="11">
        <v>39278</v>
      </c>
      <c r="CF153" s="11">
        <v>136545</v>
      </c>
      <c r="CG153" s="11">
        <v>0</v>
      </c>
      <c r="CH153" s="11">
        <v>1550</v>
      </c>
      <c r="CI153" s="11">
        <v>559129</v>
      </c>
      <c r="CJ153" s="11">
        <v>80211</v>
      </c>
      <c r="CK153" s="11">
        <v>0</v>
      </c>
      <c r="CL153" s="11">
        <v>0</v>
      </c>
      <c r="CM153" s="11">
        <v>0</v>
      </c>
      <c r="CN153" s="9">
        <v>0</v>
      </c>
      <c r="CO153" s="9">
        <v>13440.67085410612</v>
      </c>
      <c r="CP153" s="9">
        <v>10718.582571428571</v>
      </c>
      <c r="CQ153" s="9">
        <v>7574</v>
      </c>
      <c r="CR153" s="9">
        <v>4708.01</v>
      </c>
      <c r="CS153" s="11"/>
      <c r="CT153" s="11"/>
      <c r="CU153" s="11"/>
      <c r="CV153" s="11"/>
      <c r="CW153" s="11"/>
      <c r="DD153" s="20"/>
      <c r="DE153" s="20"/>
    </row>
    <row r="154" spans="1:109" ht="16.5" x14ac:dyDescent="0.3">
      <c r="A154" s="12">
        <v>458</v>
      </c>
      <c r="B154" s="12">
        <v>1</v>
      </c>
      <c r="C154" s="13" t="s">
        <v>177</v>
      </c>
      <c r="D154" s="14">
        <v>6</v>
      </c>
      <c r="E154" s="9">
        <v>257</v>
      </c>
      <c r="F154" s="9">
        <f t="shared" si="83"/>
        <v>10612.91900742586</v>
      </c>
      <c r="G154" s="9">
        <f t="shared" si="84"/>
        <v>10734.517777486722</v>
      </c>
      <c r="H154" s="9">
        <f t="shared" si="85"/>
        <v>121.59877006086208</v>
      </c>
      <c r="I154" s="10">
        <f t="shared" si="80"/>
        <v>1.1457617831228091E-2</v>
      </c>
      <c r="J154" s="9">
        <f t="shared" si="86"/>
        <v>91.772684824902171</v>
      </c>
      <c r="K154" s="9">
        <f t="shared" si="87"/>
        <v>12.019455252918306</v>
      </c>
      <c r="L154" s="9">
        <f t="shared" si="88"/>
        <v>0</v>
      </c>
      <c r="M154" s="9">
        <f t="shared" si="89"/>
        <v>10.645914396887065</v>
      </c>
      <c r="N154" s="9">
        <f t="shared" si="90"/>
        <v>11.183630034084388</v>
      </c>
      <c r="O154" s="9">
        <f t="shared" si="91"/>
        <v>-17.350038910505845</v>
      </c>
      <c r="P154" s="9">
        <f t="shared" si="92"/>
        <v>13.327124462574659</v>
      </c>
      <c r="Q154" s="15">
        <f t="shared" si="94"/>
        <v>2727520.1849084459</v>
      </c>
      <c r="R154" s="15">
        <f t="shared" si="95"/>
        <v>2758771.0688140872</v>
      </c>
      <c r="S154" s="9">
        <f t="shared" si="96"/>
        <v>31250.883905641269</v>
      </c>
      <c r="T154" s="9"/>
      <c r="U154" s="9">
        <f t="shared" si="99"/>
        <v>6049.2394552529186</v>
      </c>
      <c r="V154" s="9">
        <f t="shared" si="99"/>
        <v>740.99610894941634</v>
      </c>
      <c r="W154" s="9">
        <f t="shared" si="99"/>
        <v>2073.9182879377431</v>
      </c>
      <c r="X154" s="9">
        <f t="shared" si="99"/>
        <v>1062.1089494163425</v>
      </c>
      <c r="Y154" s="9">
        <f t="shared" si="99"/>
        <v>249.27417871638374</v>
      </c>
      <c r="Z154" s="9">
        <f t="shared" si="99"/>
        <v>112.19346303501946</v>
      </c>
      <c r="AA154" s="9">
        <f t="shared" si="99"/>
        <v>325.18856411803716</v>
      </c>
      <c r="AB154" s="9">
        <f t="shared" si="100"/>
        <v>6141.0121400778207</v>
      </c>
      <c r="AC154" s="9">
        <f t="shared" si="100"/>
        <v>753.01556420233464</v>
      </c>
      <c r="AD154" s="9">
        <f t="shared" si="100"/>
        <v>2073.9182879377431</v>
      </c>
      <c r="AE154" s="9">
        <f t="shared" si="100"/>
        <v>1072.7548638132296</v>
      </c>
      <c r="AF154" s="9">
        <f t="shared" si="100"/>
        <v>260.45780875046813</v>
      </c>
      <c r="AG154" s="9">
        <f t="shared" si="100"/>
        <v>94.843424124513618</v>
      </c>
      <c r="AH154" s="9">
        <f t="shared" si="100"/>
        <v>338.51568858061182</v>
      </c>
      <c r="AI154" s="9">
        <f t="shared" si="93"/>
        <v>10734.517777486722</v>
      </c>
      <c r="AJ154" s="3" t="s">
        <v>608</v>
      </c>
      <c r="AK154" s="11">
        <v>1572372</v>
      </c>
      <c r="AL154" s="11">
        <v>0</v>
      </c>
      <c r="AM154" s="11">
        <v>3612</v>
      </c>
      <c r="AN154" s="9">
        <v>9030</v>
      </c>
      <c r="AO154" s="11">
        <v>532997</v>
      </c>
      <c r="AP154" s="11">
        <v>0</v>
      </c>
      <c r="AQ154" s="9">
        <v>0</v>
      </c>
      <c r="AR154" s="9">
        <v>18965</v>
      </c>
      <c r="AS154" s="11">
        <v>190436</v>
      </c>
      <c r="AT154" s="11">
        <v>0</v>
      </c>
      <c r="AU154" s="11">
        <v>0</v>
      </c>
      <c r="AV154" s="11">
        <v>0</v>
      </c>
      <c r="AW154" s="9">
        <v>28833.72</v>
      </c>
      <c r="AX154" s="9">
        <v>64063.463930110622</v>
      </c>
      <c r="AY154" s="9">
        <v>15178.611111111111</v>
      </c>
      <c r="AZ154" s="9">
        <v>-17717.46</v>
      </c>
      <c r="BA154" s="11">
        <v>67121</v>
      </c>
      <c r="BB154" s="11">
        <v>73354</v>
      </c>
      <c r="BC154" s="11">
        <v>0</v>
      </c>
      <c r="BD154" s="11">
        <v>0</v>
      </c>
      <c r="BE154" s="11">
        <v>0</v>
      </c>
      <c r="BF154" s="11">
        <v>109910</v>
      </c>
      <c r="BG154" s="11">
        <v>0</v>
      </c>
      <c r="BH154" s="11">
        <v>0</v>
      </c>
      <c r="BI154" s="9">
        <v>0</v>
      </c>
      <c r="BJ154" s="9">
        <v>0</v>
      </c>
      <c r="BK154" s="9">
        <v>10015.599867224437</v>
      </c>
      <c r="BL154" s="9">
        <v>16632</v>
      </c>
      <c r="BM154" s="9">
        <v>21030</v>
      </c>
      <c r="BN154" s="9">
        <v>11687.25</v>
      </c>
      <c r="BO154" s="11">
        <f t="shared" si="97"/>
        <v>1595957.5799999998</v>
      </c>
      <c r="BP154" s="11">
        <v>0</v>
      </c>
      <c r="BQ154" s="11">
        <v>3612</v>
      </c>
      <c r="BR154" s="11">
        <f t="shared" si="98"/>
        <v>9030</v>
      </c>
      <c r="BS154" s="11">
        <v>532997</v>
      </c>
      <c r="BT154" s="11">
        <v>0</v>
      </c>
      <c r="BU154" s="9">
        <v>0</v>
      </c>
      <c r="BV154" s="9">
        <v>18965</v>
      </c>
      <c r="BW154" s="11">
        <v>193525</v>
      </c>
      <c r="BX154" s="11">
        <v>0</v>
      </c>
      <c r="BY154" s="11">
        <v>0</v>
      </c>
      <c r="BZ154" s="11">
        <v>0</v>
      </c>
      <c r="CA154" s="9">
        <v>24374.76</v>
      </c>
      <c r="CB154" s="9">
        <v>66937.656848870305</v>
      </c>
      <c r="CC154" s="9">
        <v>15178.611111111111</v>
      </c>
      <c r="CD154" s="9">
        <v>-17717.46</v>
      </c>
      <c r="CE154" s="11">
        <v>67121</v>
      </c>
      <c r="CF154" s="11">
        <v>74449</v>
      </c>
      <c r="CG154" s="11">
        <v>0</v>
      </c>
      <c r="CH154" s="11">
        <v>0</v>
      </c>
      <c r="CI154" s="11">
        <v>0</v>
      </c>
      <c r="CJ154" s="11">
        <v>111551</v>
      </c>
      <c r="CK154" s="11">
        <v>0</v>
      </c>
      <c r="CL154" s="11">
        <v>0</v>
      </c>
      <c r="CM154" s="11">
        <v>0</v>
      </c>
      <c r="CN154" s="9">
        <v>0</v>
      </c>
      <c r="CO154" s="9">
        <v>13440.67085410612</v>
      </c>
      <c r="CP154" s="9">
        <v>16632</v>
      </c>
      <c r="CQ154" s="9">
        <v>21030</v>
      </c>
      <c r="CR154" s="9">
        <v>11687.25</v>
      </c>
      <c r="CS154" s="11"/>
      <c r="CT154" s="11"/>
      <c r="CU154" s="11"/>
      <c r="CV154" s="11"/>
      <c r="CW154" s="11"/>
      <c r="DD154" s="20"/>
      <c r="DE154" s="20"/>
    </row>
    <row r="155" spans="1:109" ht="16.5" x14ac:dyDescent="0.3">
      <c r="A155" s="12">
        <v>463</v>
      </c>
      <c r="B155" s="12">
        <v>1</v>
      </c>
      <c r="C155" s="13" t="s">
        <v>178</v>
      </c>
      <c r="D155" s="14">
        <v>6</v>
      </c>
      <c r="E155" s="9">
        <v>960</v>
      </c>
      <c r="F155" s="9">
        <f t="shared" si="83"/>
        <v>8810.8276538905011</v>
      </c>
      <c r="G155" s="9">
        <f t="shared" si="84"/>
        <v>8926.0616531879095</v>
      </c>
      <c r="H155" s="9">
        <f t="shared" si="85"/>
        <v>115.23399929740845</v>
      </c>
      <c r="I155" s="10">
        <f t="shared" si="80"/>
        <v>1.307868044002947E-2</v>
      </c>
      <c r="J155" s="9">
        <f t="shared" si="86"/>
        <v>89.572015624999949</v>
      </c>
      <c r="K155" s="9">
        <f t="shared" si="87"/>
        <v>6.6593749999999545</v>
      </c>
      <c r="L155" s="9">
        <f t="shared" si="88"/>
        <v>0</v>
      </c>
      <c r="M155" s="9">
        <f t="shared" si="89"/>
        <v>2.0020833333334167</v>
      </c>
      <c r="N155" s="9">
        <f t="shared" si="90"/>
        <v>13.434080477896259</v>
      </c>
      <c r="O155" s="9">
        <f t="shared" si="91"/>
        <v>0</v>
      </c>
      <c r="P155" s="9">
        <f t="shared" si="92"/>
        <v>3.5664448611788089</v>
      </c>
      <c r="Q155" s="15">
        <f t="shared" si="94"/>
        <v>8458394.5477348808</v>
      </c>
      <c r="R155" s="15">
        <f t="shared" si="95"/>
        <v>8569019.1870603915</v>
      </c>
      <c r="S155" s="9">
        <f t="shared" si="96"/>
        <v>110624.63932551071</v>
      </c>
      <c r="T155" s="9"/>
      <c r="U155" s="9">
        <f t="shared" si="99"/>
        <v>5935.2219062499998</v>
      </c>
      <c r="V155" s="9">
        <f t="shared" si="99"/>
        <v>410.56875000000002</v>
      </c>
      <c r="W155" s="9">
        <f t="shared" si="99"/>
        <v>850.39479166666672</v>
      </c>
      <c r="X155" s="9">
        <f t="shared" si="99"/>
        <v>515.2052083333333</v>
      </c>
      <c r="Y155" s="9">
        <f t="shared" si="99"/>
        <v>877.83236625089546</v>
      </c>
      <c r="Z155" s="9">
        <f t="shared" si="99"/>
        <v>0</v>
      </c>
      <c r="AA155" s="9">
        <f t="shared" si="99"/>
        <v>221.60463138960665</v>
      </c>
      <c r="AB155" s="9">
        <f t="shared" si="100"/>
        <v>6024.7939218749998</v>
      </c>
      <c r="AC155" s="9">
        <f t="shared" si="100"/>
        <v>417.22812499999998</v>
      </c>
      <c r="AD155" s="9">
        <f t="shared" si="100"/>
        <v>850.39479166666672</v>
      </c>
      <c r="AE155" s="9">
        <f t="shared" si="100"/>
        <v>517.20729166666672</v>
      </c>
      <c r="AF155" s="9">
        <f t="shared" si="100"/>
        <v>891.26644672879172</v>
      </c>
      <c r="AG155" s="9">
        <f t="shared" si="100"/>
        <v>0</v>
      </c>
      <c r="AH155" s="9">
        <f t="shared" si="100"/>
        <v>225.17107625078546</v>
      </c>
      <c r="AI155" s="9">
        <f t="shared" si="93"/>
        <v>8926.0616531879095</v>
      </c>
      <c r="AJ155" s="3" t="s">
        <v>608</v>
      </c>
      <c r="AK155" s="11">
        <v>5732609</v>
      </c>
      <c r="AL155" s="11">
        <v>0</v>
      </c>
      <c r="AM155" s="11">
        <v>13168</v>
      </c>
      <c r="AN155" s="9">
        <v>32920.199999999997</v>
      </c>
      <c r="AO155" s="11">
        <v>816653</v>
      </c>
      <c r="AP155" s="11">
        <v>-274</v>
      </c>
      <c r="AQ155" s="9">
        <v>0</v>
      </c>
      <c r="AR155" s="9">
        <v>114307</v>
      </c>
      <c r="AS155" s="11">
        <v>394146</v>
      </c>
      <c r="AT155" s="11">
        <v>0</v>
      </c>
      <c r="AU155" s="11">
        <v>0</v>
      </c>
      <c r="AV155" s="11">
        <v>0</v>
      </c>
      <c r="AW155" s="9">
        <v>0</v>
      </c>
      <c r="AX155" s="9">
        <v>842719.07160085964</v>
      </c>
      <c r="AY155" s="9">
        <v>58604.730708832372</v>
      </c>
      <c r="AZ155" s="9">
        <v>-34795.97</v>
      </c>
      <c r="BA155" s="11">
        <v>224344</v>
      </c>
      <c r="BB155" s="11">
        <v>128769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9">
        <v>14009</v>
      </c>
      <c r="BJ155" s="9">
        <v>0</v>
      </c>
      <c r="BK155" s="9">
        <v>10011.845425189991</v>
      </c>
      <c r="BL155" s="9">
        <v>65841.599999999991</v>
      </c>
      <c r="BM155" s="9">
        <v>39820.199999999997</v>
      </c>
      <c r="BN155" s="9">
        <v>5541.87</v>
      </c>
      <c r="BO155" s="11">
        <f t="shared" si="97"/>
        <v>5818598.1349999998</v>
      </c>
      <c r="BP155" s="11">
        <v>0</v>
      </c>
      <c r="BQ155" s="11">
        <v>13168</v>
      </c>
      <c r="BR155" s="11">
        <f t="shared" si="98"/>
        <v>32920.199999999997</v>
      </c>
      <c r="BS155" s="11">
        <v>816653</v>
      </c>
      <c r="BT155" s="11">
        <v>-274</v>
      </c>
      <c r="BU155" s="9">
        <v>0</v>
      </c>
      <c r="BV155" s="9">
        <v>114307</v>
      </c>
      <c r="BW155" s="11">
        <v>400539</v>
      </c>
      <c r="BX155" s="11">
        <v>0</v>
      </c>
      <c r="BY155" s="11">
        <v>0</v>
      </c>
      <c r="BZ155" s="11">
        <v>0</v>
      </c>
      <c r="CA155" s="9">
        <v>0</v>
      </c>
      <c r="CB155" s="9">
        <v>855615.78885964002</v>
      </c>
      <c r="CC155" s="9">
        <v>58604.730708832372</v>
      </c>
      <c r="CD155" s="9">
        <v>-34795.97</v>
      </c>
      <c r="CE155" s="11">
        <v>224344</v>
      </c>
      <c r="CF155" s="11">
        <v>130691</v>
      </c>
      <c r="CG155" s="11">
        <v>0</v>
      </c>
      <c r="CH155" s="11">
        <v>0</v>
      </c>
      <c r="CI155" s="11">
        <v>0</v>
      </c>
      <c r="CJ155" s="11">
        <v>0</v>
      </c>
      <c r="CK155" s="11">
        <v>0</v>
      </c>
      <c r="CL155" s="11">
        <v>0</v>
      </c>
      <c r="CM155" s="11">
        <v>14009</v>
      </c>
      <c r="CN155" s="9">
        <v>0</v>
      </c>
      <c r="CO155" s="9">
        <v>13435.632491921649</v>
      </c>
      <c r="CP155" s="9">
        <v>65841.599999999991</v>
      </c>
      <c r="CQ155" s="9">
        <v>39820.199999999997</v>
      </c>
      <c r="CR155" s="9">
        <v>5541.87</v>
      </c>
      <c r="CS155" s="11"/>
      <c r="CT155" s="11"/>
      <c r="CU155" s="11"/>
      <c r="CV155" s="11"/>
      <c r="CW155" s="11"/>
      <c r="DD155" s="20"/>
      <c r="DE155" s="20"/>
    </row>
    <row r="156" spans="1:109" ht="16.5" x14ac:dyDescent="0.3">
      <c r="A156" s="12">
        <v>465</v>
      </c>
      <c r="B156" s="12">
        <v>1</v>
      </c>
      <c r="C156" s="13" t="s">
        <v>179</v>
      </c>
      <c r="D156" s="14">
        <v>5</v>
      </c>
      <c r="E156" s="9">
        <v>1736</v>
      </c>
      <c r="F156" s="9">
        <f t="shared" si="83"/>
        <v>8783.5280446203506</v>
      </c>
      <c r="G156" s="9">
        <f t="shared" si="84"/>
        <v>8903.8082591926468</v>
      </c>
      <c r="H156" s="9">
        <f t="shared" si="85"/>
        <v>120.28021457229625</v>
      </c>
      <c r="I156" s="10">
        <f t="shared" si="80"/>
        <v>1.3693838507860665E-2</v>
      </c>
      <c r="J156" s="9">
        <f t="shared" si="86"/>
        <v>89.615218894009558</v>
      </c>
      <c r="K156" s="9">
        <f t="shared" si="87"/>
        <v>7.536290322580669</v>
      </c>
      <c r="L156" s="9">
        <f t="shared" si="88"/>
        <v>0</v>
      </c>
      <c r="M156" s="9">
        <f t="shared" si="89"/>
        <v>2.1687788018432457</v>
      </c>
      <c r="N156" s="9">
        <f t="shared" si="90"/>
        <v>13.940971760987964</v>
      </c>
      <c r="O156" s="9">
        <f t="shared" si="91"/>
        <v>0</v>
      </c>
      <c r="P156" s="9">
        <f t="shared" si="92"/>
        <v>7.0189547928744673</v>
      </c>
      <c r="Q156" s="15">
        <f t="shared" si="94"/>
        <v>15248204.685460931</v>
      </c>
      <c r="R156" s="15">
        <f t="shared" si="95"/>
        <v>15457011.137958437</v>
      </c>
      <c r="S156" s="9">
        <f t="shared" si="96"/>
        <v>208806.45249750651</v>
      </c>
      <c r="T156" s="9"/>
      <c r="U156" s="9">
        <f t="shared" si="99"/>
        <v>5923.1186290322576</v>
      </c>
      <c r="V156" s="9">
        <f t="shared" si="99"/>
        <v>464.61117511520735</v>
      </c>
      <c r="W156" s="9">
        <f t="shared" si="99"/>
        <v>722.74251152073737</v>
      </c>
      <c r="X156" s="9">
        <f t="shared" si="99"/>
        <v>567.36520737327191</v>
      </c>
      <c r="Y156" s="9">
        <f t="shared" si="99"/>
        <v>831.133584934944</v>
      </c>
      <c r="Z156" s="9">
        <f t="shared" si="99"/>
        <v>0</v>
      </c>
      <c r="AA156" s="9">
        <f t="shared" si="99"/>
        <v>274.55693664393277</v>
      </c>
      <c r="AB156" s="9">
        <f t="shared" si="100"/>
        <v>6012.7338479262671</v>
      </c>
      <c r="AC156" s="9">
        <f t="shared" si="100"/>
        <v>472.14746543778801</v>
      </c>
      <c r="AD156" s="9">
        <f t="shared" si="100"/>
        <v>722.74251152073737</v>
      </c>
      <c r="AE156" s="9">
        <f t="shared" si="100"/>
        <v>569.53398617511516</v>
      </c>
      <c r="AF156" s="9">
        <f t="shared" si="100"/>
        <v>845.07455669593196</v>
      </c>
      <c r="AG156" s="9">
        <f t="shared" si="100"/>
        <v>0</v>
      </c>
      <c r="AH156" s="9">
        <f t="shared" si="100"/>
        <v>281.57589143680724</v>
      </c>
      <c r="AI156" s="9">
        <f t="shared" si="93"/>
        <v>8903.8082591926468</v>
      </c>
      <c r="AJ156" s="3" t="s">
        <v>608</v>
      </c>
      <c r="AK156" s="11">
        <v>10371468</v>
      </c>
      <c r="AL156" s="11">
        <v>0</v>
      </c>
      <c r="AM156" s="11">
        <v>23824</v>
      </c>
      <c r="AN156" s="9">
        <v>59560.800000000003</v>
      </c>
      <c r="AO156" s="11">
        <v>1280100</v>
      </c>
      <c r="AP156" s="11">
        <v>-25419</v>
      </c>
      <c r="AQ156" s="9">
        <v>0</v>
      </c>
      <c r="AR156" s="9">
        <v>214718</v>
      </c>
      <c r="AS156" s="11">
        <v>806565</v>
      </c>
      <c r="AT156" s="11">
        <v>0</v>
      </c>
      <c r="AU156" s="11">
        <v>23925</v>
      </c>
      <c r="AV156" s="11">
        <v>0</v>
      </c>
      <c r="AW156" s="9">
        <v>0</v>
      </c>
      <c r="AX156" s="9">
        <v>1442847.9034470627</v>
      </c>
      <c r="AY156" s="9">
        <v>104821.73536569491</v>
      </c>
      <c r="AZ156" s="9">
        <v>-88934.06</v>
      </c>
      <c r="BA156" s="11">
        <v>421609</v>
      </c>
      <c r="BB156" s="11">
        <v>252138</v>
      </c>
      <c r="BC156" s="11">
        <v>0</v>
      </c>
      <c r="BD156" s="11">
        <v>21084</v>
      </c>
      <c r="BE156" s="11">
        <v>0</v>
      </c>
      <c r="BF156" s="11">
        <v>0</v>
      </c>
      <c r="BG156" s="11">
        <v>0</v>
      </c>
      <c r="BH156" s="11">
        <v>0</v>
      </c>
      <c r="BI156" s="9">
        <v>27648</v>
      </c>
      <c r="BJ156" s="9">
        <v>0</v>
      </c>
      <c r="BK156" s="9">
        <v>35631.126648172394</v>
      </c>
      <c r="BL156" s="9">
        <v>119121</v>
      </c>
      <c r="BM156" s="9">
        <v>151310.79999999999</v>
      </c>
      <c r="BN156" s="9">
        <v>6185.38</v>
      </c>
      <c r="BO156" s="11">
        <f t="shared" si="97"/>
        <v>10527040.02</v>
      </c>
      <c r="BP156" s="11">
        <v>0</v>
      </c>
      <c r="BQ156" s="11">
        <v>23824</v>
      </c>
      <c r="BR156" s="11">
        <f t="shared" si="98"/>
        <v>59560.800000000003</v>
      </c>
      <c r="BS156" s="11">
        <v>1280100</v>
      </c>
      <c r="BT156" s="11">
        <v>-25419</v>
      </c>
      <c r="BU156" s="9">
        <v>0</v>
      </c>
      <c r="BV156" s="9">
        <v>214718</v>
      </c>
      <c r="BW156" s="11">
        <v>819648</v>
      </c>
      <c r="BX156" s="11">
        <v>0</v>
      </c>
      <c r="BY156" s="11">
        <v>23925</v>
      </c>
      <c r="BZ156" s="11">
        <v>0</v>
      </c>
      <c r="CA156" s="9">
        <v>0</v>
      </c>
      <c r="CB156" s="9">
        <v>1467049.430424138</v>
      </c>
      <c r="CC156" s="9">
        <v>104821.73536569491</v>
      </c>
      <c r="CD156" s="9">
        <v>-88934.06</v>
      </c>
      <c r="CE156" s="11">
        <v>421609</v>
      </c>
      <c r="CF156" s="11">
        <v>255903</v>
      </c>
      <c r="CG156" s="11">
        <v>0</v>
      </c>
      <c r="CH156" s="11">
        <v>21084</v>
      </c>
      <c r="CI156" s="11">
        <v>0</v>
      </c>
      <c r="CJ156" s="11">
        <v>0</v>
      </c>
      <c r="CK156" s="11">
        <v>0</v>
      </c>
      <c r="CL156" s="11">
        <v>0</v>
      </c>
      <c r="CM156" s="11">
        <v>27648</v>
      </c>
      <c r="CN156" s="9">
        <v>0</v>
      </c>
      <c r="CO156" s="9">
        <v>47816.032168602491</v>
      </c>
      <c r="CP156" s="9">
        <v>119121</v>
      </c>
      <c r="CQ156" s="9">
        <v>151310.79999999999</v>
      </c>
      <c r="CR156" s="9">
        <v>6185.38</v>
      </c>
      <c r="CS156" s="11"/>
      <c r="CT156" s="11"/>
      <c r="CU156" s="11"/>
      <c r="CV156" s="11"/>
      <c r="CW156" s="11"/>
      <c r="DD156" s="20"/>
      <c r="DE156" s="20"/>
    </row>
    <row r="157" spans="1:109" ht="16.5" x14ac:dyDescent="0.3">
      <c r="A157" s="12">
        <v>466</v>
      </c>
      <c r="B157" s="12">
        <v>1</v>
      </c>
      <c r="C157" s="13" t="s">
        <v>180</v>
      </c>
      <c r="D157" s="14">
        <v>4</v>
      </c>
      <c r="E157" s="9">
        <v>2225</v>
      </c>
      <c r="F157" s="9">
        <f t="shared" si="83"/>
        <v>8486.8849116855035</v>
      </c>
      <c r="G157" s="9">
        <f t="shared" si="84"/>
        <v>8600.2370092360998</v>
      </c>
      <c r="H157" s="9">
        <f t="shared" si="85"/>
        <v>113.35209755059623</v>
      </c>
      <c r="I157" s="10">
        <f t="shared" si="80"/>
        <v>1.3356148778985198E-2</v>
      </c>
      <c r="J157" s="9">
        <f t="shared" si="86"/>
        <v>90.411943820224224</v>
      </c>
      <c r="K157" s="9">
        <f t="shared" si="87"/>
        <v>4.6053932584270001</v>
      </c>
      <c r="L157" s="9">
        <f t="shared" si="88"/>
        <v>0</v>
      </c>
      <c r="M157" s="9">
        <f t="shared" si="89"/>
        <v>1.8440449438202222</v>
      </c>
      <c r="N157" s="9">
        <f t="shared" si="90"/>
        <v>10.490881843847774</v>
      </c>
      <c r="O157" s="9">
        <f t="shared" si="91"/>
        <v>0</v>
      </c>
      <c r="P157" s="9">
        <f t="shared" si="92"/>
        <v>5.9998336842756714</v>
      </c>
      <c r="Q157" s="15">
        <f t="shared" si="94"/>
        <v>18883318.92850025</v>
      </c>
      <c r="R157" s="15">
        <f t="shared" si="95"/>
        <v>19135527.345550321</v>
      </c>
      <c r="S157" s="9">
        <f t="shared" si="96"/>
        <v>252208.41705007106</v>
      </c>
      <c r="T157" s="9"/>
      <c r="U157" s="9">
        <f t="shared" si="99"/>
        <v>5989.7470921348313</v>
      </c>
      <c r="V157" s="9">
        <f t="shared" si="99"/>
        <v>283.93617977528089</v>
      </c>
      <c r="W157" s="9">
        <f t="shared" si="99"/>
        <v>518.06382022471905</v>
      </c>
      <c r="X157" s="9">
        <f t="shared" si="99"/>
        <v>572.20404494382024</v>
      </c>
      <c r="Y157" s="9">
        <f t="shared" si="99"/>
        <v>876.76363806176812</v>
      </c>
      <c r="Z157" s="9">
        <f t="shared" si="99"/>
        <v>0</v>
      </c>
      <c r="AA157" s="9">
        <f t="shared" si="99"/>
        <v>246.17013654508429</v>
      </c>
      <c r="AB157" s="9">
        <f t="shared" si="100"/>
        <v>6080.1590359550555</v>
      </c>
      <c r="AC157" s="9">
        <f t="shared" si="100"/>
        <v>288.54157303370789</v>
      </c>
      <c r="AD157" s="9">
        <f t="shared" si="100"/>
        <v>518.06382022471905</v>
      </c>
      <c r="AE157" s="9">
        <f t="shared" si="100"/>
        <v>574.04808988764046</v>
      </c>
      <c r="AF157" s="9">
        <f t="shared" si="100"/>
        <v>887.25451990561589</v>
      </c>
      <c r="AG157" s="9">
        <f t="shared" si="100"/>
        <v>0</v>
      </c>
      <c r="AH157" s="9">
        <f t="shared" si="100"/>
        <v>252.16997022935996</v>
      </c>
      <c r="AI157" s="9">
        <f t="shared" si="93"/>
        <v>8600.2370092360998</v>
      </c>
      <c r="AJ157" s="3" t="s">
        <v>608</v>
      </c>
      <c r="AK157" s="11">
        <v>13411105</v>
      </c>
      <c r="AL157" s="11">
        <v>0</v>
      </c>
      <c r="AM157" s="11">
        <v>30807</v>
      </c>
      <c r="AN157" s="9">
        <v>77016.3</v>
      </c>
      <c r="AO157" s="11">
        <v>1111865</v>
      </c>
      <c r="AP157" s="11">
        <v>40827</v>
      </c>
      <c r="AQ157" s="9">
        <v>0</v>
      </c>
      <c r="AR157" s="9">
        <v>299432</v>
      </c>
      <c r="AS157" s="11">
        <v>631758</v>
      </c>
      <c r="AT157" s="11">
        <v>0</v>
      </c>
      <c r="AU157" s="11">
        <v>76101</v>
      </c>
      <c r="AV157" s="11">
        <v>0</v>
      </c>
      <c r="AW157" s="9">
        <v>0</v>
      </c>
      <c r="AX157" s="9">
        <v>1950799.0946874341</v>
      </c>
      <c r="AY157" s="9">
        <v>151462.41751682654</v>
      </c>
      <c r="AZ157" s="9">
        <v>-83917.72</v>
      </c>
      <c r="BA157" s="11">
        <v>529188</v>
      </c>
      <c r="BB157" s="11">
        <v>274781</v>
      </c>
      <c r="BC157" s="11">
        <v>0</v>
      </c>
      <c r="BD157" s="11">
        <v>48649</v>
      </c>
      <c r="BE157" s="11">
        <v>0</v>
      </c>
      <c r="BF157" s="11">
        <v>0</v>
      </c>
      <c r="BG157" s="11">
        <v>0</v>
      </c>
      <c r="BH157" s="11">
        <v>0</v>
      </c>
      <c r="BI157" s="9">
        <v>14196</v>
      </c>
      <c r="BJ157" s="9">
        <v>0</v>
      </c>
      <c r="BK157" s="9">
        <v>39037.016295986075</v>
      </c>
      <c r="BL157" s="9">
        <v>155920.20000000001</v>
      </c>
      <c r="BM157" s="9">
        <v>118936.3</v>
      </c>
      <c r="BN157" s="9">
        <v>5356.32</v>
      </c>
      <c r="BO157" s="11">
        <f t="shared" si="97"/>
        <v>13612271.574999999</v>
      </c>
      <c r="BP157" s="11">
        <v>0</v>
      </c>
      <c r="BQ157" s="11">
        <v>30807</v>
      </c>
      <c r="BR157" s="11">
        <f t="shared" si="98"/>
        <v>77016.3</v>
      </c>
      <c r="BS157" s="11">
        <v>1111865</v>
      </c>
      <c r="BT157" s="11">
        <v>40827</v>
      </c>
      <c r="BU157" s="9">
        <v>0</v>
      </c>
      <c r="BV157" s="9">
        <v>299432</v>
      </c>
      <c r="BW157" s="11">
        <v>642005</v>
      </c>
      <c r="BX157" s="11">
        <v>0</v>
      </c>
      <c r="BY157" s="11">
        <v>76101</v>
      </c>
      <c r="BZ157" s="11">
        <v>0</v>
      </c>
      <c r="CA157" s="9">
        <v>0</v>
      </c>
      <c r="CB157" s="9">
        <v>1974141.3067899954</v>
      </c>
      <c r="CC157" s="9">
        <v>151462.41751682654</v>
      </c>
      <c r="CD157" s="9">
        <v>-83917.72</v>
      </c>
      <c r="CE157" s="11">
        <v>529188</v>
      </c>
      <c r="CF157" s="11">
        <v>278884</v>
      </c>
      <c r="CG157" s="11">
        <v>0</v>
      </c>
      <c r="CH157" s="11">
        <v>48649</v>
      </c>
      <c r="CI157" s="11">
        <v>0</v>
      </c>
      <c r="CJ157" s="11">
        <v>0</v>
      </c>
      <c r="CK157" s="11">
        <v>0</v>
      </c>
      <c r="CL157" s="11">
        <v>0</v>
      </c>
      <c r="CM157" s="11">
        <v>14196</v>
      </c>
      <c r="CN157" s="9">
        <v>0</v>
      </c>
      <c r="CO157" s="9">
        <v>52386.646243499352</v>
      </c>
      <c r="CP157" s="9">
        <v>155920.20000000001</v>
      </c>
      <c r="CQ157" s="9">
        <v>118936.3</v>
      </c>
      <c r="CR157" s="9">
        <v>5356.32</v>
      </c>
      <c r="CS157" s="11"/>
      <c r="CT157" s="11"/>
      <c r="CU157" s="11"/>
      <c r="CV157" s="11"/>
      <c r="CW157" s="11"/>
      <c r="DD157" s="20"/>
      <c r="DE157" s="20"/>
    </row>
    <row r="158" spans="1:109" ht="16.5" x14ac:dyDescent="0.3">
      <c r="A158" s="12">
        <v>473</v>
      </c>
      <c r="B158" s="12">
        <v>1</v>
      </c>
      <c r="C158" s="13" t="s">
        <v>181</v>
      </c>
      <c r="D158" s="14">
        <v>6</v>
      </c>
      <c r="E158" s="9">
        <v>498</v>
      </c>
      <c r="F158" s="9">
        <f t="shared" si="83"/>
        <v>8838.6794897662949</v>
      </c>
      <c r="G158" s="9">
        <f t="shared" si="84"/>
        <v>8964.7548209840897</v>
      </c>
      <c r="H158" s="9">
        <f t="shared" si="85"/>
        <v>126.07533121779488</v>
      </c>
      <c r="I158" s="10">
        <f t="shared" si="80"/>
        <v>1.4264046044860991E-2</v>
      </c>
      <c r="J158" s="9">
        <f t="shared" si="86"/>
        <v>90.611234939758106</v>
      </c>
      <c r="K158" s="9">
        <f t="shared" si="87"/>
        <v>9.5361445783132694</v>
      </c>
      <c r="L158" s="9">
        <f t="shared" si="88"/>
        <v>0</v>
      </c>
      <c r="M158" s="9">
        <f t="shared" si="89"/>
        <v>9.5184929056783858</v>
      </c>
      <c r="N158" s="9">
        <f t="shared" si="90"/>
        <v>9.471257429429329</v>
      </c>
      <c r="O158" s="9">
        <f t="shared" si="91"/>
        <v>0</v>
      </c>
      <c r="P158" s="9">
        <f t="shared" si="92"/>
        <v>6.9382013646152245</v>
      </c>
      <c r="Q158" s="15">
        <f t="shared" si="94"/>
        <v>4401662.3859036136</v>
      </c>
      <c r="R158" s="15">
        <f t="shared" si="95"/>
        <v>4464447.9008500753</v>
      </c>
      <c r="S158" s="9">
        <f t="shared" si="96"/>
        <v>62785.514946461655</v>
      </c>
      <c r="T158" s="9"/>
      <c r="U158" s="9">
        <f t="shared" si="99"/>
        <v>5996.6485943775097</v>
      </c>
      <c r="V158" s="9">
        <f t="shared" si="99"/>
        <v>587.99196787148594</v>
      </c>
      <c r="W158" s="9">
        <f t="shared" si="99"/>
        <v>13.427710843373495</v>
      </c>
      <c r="X158" s="9">
        <f t="shared" si="99"/>
        <v>1121.2844538282986</v>
      </c>
      <c r="Y158" s="9">
        <f t="shared" si="99"/>
        <v>869.72940851566636</v>
      </c>
      <c r="Z158" s="9">
        <f t="shared" si="99"/>
        <v>0</v>
      </c>
      <c r="AA158" s="9">
        <f t="shared" si="99"/>
        <v>249.5973543299599</v>
      </c>
      <c r="AB158" s="9">
        <f t="shared" si="100"/>
        <v>6087.2598293172678</v>
      </c>
      <c r="AC158" s="9">
        <f t="shared" si="100"/>
        <v>597.52811244979921</v>
      </c>
      <c r="AD158" s="9">
        <f t="shared" si="100"/>
        <v>13.427710843373495</v>
      </c>
      <c r="AE158" s="9">
        <f t="shared" si="100"/>
        <v>1130.802946733977</v>
      </c>
      <c r="AF158" s="9">
        <f t="shared" si="100"/>
        <v>879.20066594509569</v>
      </c>
      <c r="AG158" s="9">
        <f t="shared" si="100"/>
        <v>0</v>
      </c>
      <c r="AH158" s="9">
        <f t="shared" si="100"/>
        <v>256.53555569457512</v>
      </c>
      <c r="AI158" s="9">
        <f t="shared" si="93"/>
        <v>8964.7548209840897</v>
      </c>
      <c r="AJ158" s="3" t="s">
        <v>608</v>
      </c>
      <c r="AK158" s="11">
        <v>3008293</v>
      </c>
      <c r="AL158" s="11">
        <v>0</v>
      </c>
      <c r="AM158" s="11">
        <v>6910</v>
      </c>
      <c r="AN158" s="9">
        <v>17275.8</v>
      </c>
      <c r="AO158" s="11">
        <v>0</v>
      </c>
      <c r="AP158" s="11">
        <v>6687</v>
      </c>
      <c r="AQ158" s="9">
        <v>0</v>
      </c>
      <c r="AR158" s="9">
        <v>75520.658006492697</v>
      </c>
      <c r="AS158" s="11">
        <v>292820</v>
      </c>
      <c r="AT158" s="11">
        <v>0</v>
      </c>
      <c r="AU158" s="11">
        <v>23925</v>
      </c>
      <c r="AV158" s="11">
        <v>0</v>
      </c>
      <c r="AW158" s="9">
        <v>0</v>
      </c>
      <c r="AX158" s="9">
        <v>433125.24544080184</v>
      </c>
      <c r="AY158" s="9">
        <v>28001.178266435934</v>
      </c>
      <c r="AZ158" s="9">
        <v>-21962</v>
      </c>
      <c r="BA158" s="11">
        <v>115700</v>
      </c>
      <c r="BB158" s="11">
        <v>153008</v>
      </c>
      <c r="BC158" s="11">
        <v>0</v>
      </c>
      <c r="BD158" s="11">
        <v>19297</v>
      </c>
      <c r="BE158" s="11">
        <v>36445</v>
      </c>
      <c r="BF158" s="11">
        <v>127594</v>
      </c>
      <c r="BG158" s="11">
        <v>0</v>
      </c>
      <c r="BH158" s="11">
        <v>0</v>
      </c>
      <c r="BI158" s="9">
        <v>0</v>
      </c>
      <c r="BJ158" s="9">
        <v>0</v>
      </c>
      <c r="BK158" s="9">
        <v>10103.774189884085</v>
      </c>
      <c r="BL158" s="9">
        <v>34893.599999999999</v>
      </c>
      <c r="BM158" s="9">
        <v>28098.579999999998</v>
      </c>
      <c r="BN158" s="9">
        <v>5926.55</v>
      </c>
      <c r="BO158" s="11">
        <f t="shared" si="97"/>
        <v>3053417.3949999996</v>
      </c>
      <c r="BP158" s="11">
        <v>0</v>
      </c>
      <c r="BQ158" s="11">
        <v>6910</v>
      </c>
      <c r="BR158" s="11">
        <f t="shared" si="98"/>
        <v>17275.8</v>
      </c>
      <c r="BS158" s="11">
        <v>0</v>
      </c>
      <c r="BT158" s="11">
        <v>6687</v>
      </c>
      <c r="BU158" s="9">
        <v>0</v>
      </c>
      <c r="BV158" s="9">
        <v>75527.867473520644</v>
      </c>
      <c r="BW158" s="11">
        <v>297569</v>
      </c>
      <c r="BX158" s="11">
        <v>0</v>
      </c>
      <c r="BY158" s="11">
        <v>23925</v>
      </c>
      <c r="BZ158" s="11">
        <v>0</v>
      </c>
      <c r="CA158" s="9">
        <v>0</v>
      </c>
      <c r="CB158" s="9">
        <v>437841.93164065765</v>
      </c>
      <c r="CC158" s="9">
        <v>28001.178266435934</v>
      </c>
      <c r="CD158" s="9">
        <v>-21962</v>
      </c>
      <c r="CE158" s="11">
        <v>115700</v>
      </c>
      <c r="CF158" s="11">
        <v>155292</v>
      </c>
      <c r="CG158" s="11">
        <v>0</v>
      </c>
      <c r="CH158" s="11">
        <v>19297</v>
      </c>
      <c r="CI158" s="11">
        <v>36989</v>
      </c>
      <c r="CJ158" s="11">
        <v>129499</v>
      </c>
      <c r="CK158" s="11">
        <v>0</v>
      </c>
      <c r="CL158" s="11">
        <v>0</v>
      </c>
      <c r="CM158" s="11">
        <v>0</v>
      </c>
      <c r="CN158" s="9">
        <v>0</v>
      </c>
      <c r="CO158" s="9">
        <v>13558.998469462475</v>
      </c>
      <c r="CP158" s="9">
        <v>34893.599999999999</v>
      </c>
      <c r="CQ158" s="9">
        <v>28098.579999999998</v>
      </c>
      <c r="CR158" s="9">
        <v>5926.55</v>
      </c>
      <c r="CS158" s="11"/>
      <c r="CT158" s="11"/>
      <c r="CU158" s="11"/>
      <c r="CV158" s="11"/>
      <c r="CW158" s="11"/>
      <c r="DD158" s="20"/>
      <c r="DE158" s="20"/>
    </row>
    <row r="159" spans="1:109" ht="16.5" x14ac:dyDescent="0.3">
      <c r="A159" s="12">
        <v>477</v>
      </c>
      <c r="B159" s="12">
        <v>1</v>
      </c>
      <c r="C159" s="13" t="s">
        <v>182</v>
      </c>
      <c r="D159" s="14">
        <v>4</v>
      </c>
      <c r="E159" s="9">
        <v>3357</v>
      </c>
      <c r="F159" s="9">
        <f t="shared" si="83"/>
        <v>8447.3103471478662</v>
      </c>
      <c r="G159" s="9">
        <f t="shared" si="84"/>
        <v>8561.0162433944406</v>
      </c>
      <c r="H159" s="9">
        <f t="shared" si="85"/>
        <v>113.70589624657441</v>
      </c>
      <c r="I159" s="10">
        <f t="shared" si="80"/>
        <v>1.3460603621005336E-2</v>
      </c>
      <c r="J159" s="9">
        <f t="shared" si="86"/>
        <v>90.662774798927785</v>
      </c>
      <c r="K159" s="9">
        <f t="shared" si="87"/>
        <v>4.0357462019660488</v>
      </c>
      <c r="L159" s="9">
        <f t="shared" si="88"/>
        <v>0</v>
      </c>
      <c r="M159" s="9">
        <f t="shared" si="89"/>
        <v>1.6315162347333398</v>
      </c>
      <c r="N159" s="9">
        <f t="shared" si="90"/>
        <v>10.618762810774228</v>
      </c>
      <c r="O159" s="9">
        <f t="shared" si="91"/>
        <v>0</v>
      </c>
      <c r="P159" s="9">
        <f t="shared" si="92"/>
        <v>6.7570962001743737</v>
      </c>
      <c r="Q159" s="15">
        <f t="shared" si="94"/>
        <v>28357620.835375387</v>
      </c>
      <c r="R159" s="15">
        <f t="shared" si="95"/>
        <v>28739331.529075142</v>
      </c>
      <c r="S159" s="9">
        <f t="shared" si="96"/>
        <v>381710.69369975477</v>
      </c>
      <c r="T159" s="9"/>
      <c r="U159" s="9">
        <f t="shared" si="99"/>
        <v>6010.8156687518613</v>
      </c>
      <c r="V159" s="9">
        <f t="shared" si="99"/>
        <v>248.81590705987489</v>
      </c>
      <c r="W159" s="9">
        <f t="shared" si="99"/>
        <v>391.30443848674412</v>
      </c>
      <c r="X159" s="9">
        <f t="shared" si="99"/>
        <v>761.50938337801608</v>
      </c>
      <c r="Y159" s="9">
        <f t="shared" si="99"/>
        <v>662.56606155480029</v>
      </c>
      <c r="Z159" s="9">
        <f t="shared" si="99"/>
        <v>0</v>
      </c>
      <c r="AA159" s="9">
        <f t="shared" si="99"/>
        <v>372.29888791656913</v>
      </c>
      <c r="AB159" s="9">
        <f t="shared" si="100"/>
        <v>6101.4784435507891</v>
      </c>
      <c r="AC159" s="9">
        <f t="shared" si="100"/>
        <v>252.85165326184094</v>
      </c>
      <c r="AD159" s="9">
        <f t="shared" si="100"/>
        <v>391.30443848674412</v>
      </c>
      <c r="AE159" s="9">
        <f t="shared" si="100"/>
        <v>763.14089961274942</v>
      </c>
      <c r="AF159" s="9">
        <f t="shared" si="100"/>
        <v>673.18482436557451</v>
      </c>
      <c r="AG159" s="9">
        <f t="shared" si="100"/>
        <v>0</v>
      </c>
      <c r="AH159" s="9">
        <f t="shared" si="100"/>
        <v>379.0559841167435</v>
      </c>
      <c r="AI159" s="9">
        <f t="shared" si="93"/>
        <v>8561.0162433944406</v>
      </c>
      <c r="AJ159" s="3" t="s">
        <v>608</v>
      </c>
      <c r="AK159" s="11">
        <v>20290329</v>
      </c>
      <c r="AL159" s="11">
        <v>0</v>
      </c>
      <c r="AM159" s="11">
        <v>46609</v>
      </c>
      <c r="AN159" s="9">
        <v>116521.8</v>
      </c>
      <c r="AO159" s="11">
        <v>1347496</v>
      </c>
      <c r="AP159" s="11">
        <v>-33887</v>
      </c>
      <c r="AQ159" s="9">
        <v>849940</v>
      </c>
      <c r="AR159" s="9">
        <v>466443</v>
      </c>
      <c r="AS159" s="11">
        <v>835275</v>
      </c>
      <c r="AT159" s="11">
        <v>0</v>
      </c>
      <c r="AU159" s="11">
        <v>0</v>
      </c>
      <c r="AV159" s="11">
        <v>0</v>
      </c>
      <c r="AW159" s="9">
        <v>0</v>
      </c>
      <c r="AX159" s="9">
        <v>2224234.2686394644</v>
      </c>
      <c r="AY159" s="9">
        <v>219334.37825154478</v>
      </c>
      <c r="AZ159" s="9">
        <v>-112020.8</v>
      </c>
      <c r="BA159" s="11">
        <v>790329</v>
      </c>
      <c r="BB159" s="11">
        <v>366808</v>
      </c>
      <c r="BC159" s="11">
        <v>0</v>
      </c>
      <c r="BD159" s="11">
        <v>22178</v>
      </c>
      <c r="BE159" s="11">
        <v>0</v>
      </c>
      <c r="BF159" s="11">
        <v>0</v>
      </c>
      <c r="BG159" s="11">
        <v>0</v>
      </c>
      <c r="BH159" s="11">
        <v>0</v>
      </c>
      <c r="BI159" s="9">
        <v>14080</v>
      </c>
      <c r="BJ159" s="9">
        <v>0</v>
      </c>
      <c r="BK159" s="9">
        <v>66331.349341520734</v>
      </c>
      <c r="BL159" s="9">
        <v>194182.16914285714</v>
      </c>
      <c r="BM159" s="9">
        <v>634617.42000000004</v>
      </c>
      <c r="BN159" s="9">
        <v>18820.25</v>
      </c>
      <c r="BO159" s="11">
        <f t="shared" si="97"/>
        <v>20594683.934999999</v>
      </c>
      <c r="BP159" s="11">
        <v>0</v>
      </c>
      <c r="BQ159" s="11">
        <v>46609</v>
      </c>
      <c r="BR159" s="11">
        <f t="shared" si="98"/>
        <v>116521.8</v>
      </c>
      <c r="BS159" s="11">
        <v>1347496</v>
      </c>
      <c r="BT159" s="11">
        <v>-33887</v>
      </c>
      <c r="BU159" s="9">
        <v>849940</v>
      </c>
      <c r="BV159" s="9">
        <v>466443</v>
      </c>
      <c r="BW159" s="11">
        <v>848823</v>
      </c>
      <c r="BX159" s="11">
        <v>0</v>
      </c>
      <c r="BY159" s="11">
        <v>0</v>
      </c>
      <c r="BZ159" s="11">
        <v>0</v>
      </c>
      <c r="CA159" s="9">
        <v>0</v>
      </c>
      <c r="CB159" s="9">
        <v>2259881.4553952338</v>
      </c>
      <c r="CC159" s="9">
        <v>219334.37825154478</v>
      </c>
      <c r="CD159" s="9">
        <v>-112020.8</v>
      </c>
      <c r="CE159" s="11">
        <v>790329</v>
      </c>
      <c r="CF159" s="11">
        <v>372285</v>
      </c>
      <c r="CG159" s="11">
        <v>0</v>
      </c>
      <c r="CH159" s="11">
        <v>22178</v>
      </c>
      <c r="CI159" s="11">
        <v>0</v>
      </c>
      <c r="CJ159" s="11">
        <v>0</v>
      </c>
      <c r="CK159" s="11">
        <v>0</v>
      </c>
      <c r="CL159" s="11">
        <v>0</v>
      </c>
      <c r="CM159" s="11">
        <v>14080</v>
      </c>
      <c r="CN159" s="9">
        <v>0</v>
      </c>
      <c r="CO159" s="9">
        <v>89014.921285506105</v>
      </c>
      <c r="CP159" s="9">
        <v>194182.16914285714</v>
      </c>
      <c r="CQ159" s="9">
        <v>634617.42000000004</v>
      </c>
      <c r="CR159" s="9">
        <v>18820.25</v>
      </c>
      <c r="CS159" s="11"/>
      <c r="CT159" s="11"/>
      <c r="CU159" s="11"/>
      <c r="CV159" s="11"/>
      <c r="CW159" s="11"/>
      <c r="DD159" s="20"/>
      <c r="DE159" s="20"/>
    </row>
    <row r="160" spans="1:109" ht="16.5" x14ac:dyDescent="0.3">
      <c r="A160" s="12">
        <v>480</v>
      </c>
      <c r="B160" s="12">
        <v>1</v>
      </c>
      <c r="C160" s="13" t="s">
        <v>183</v>
      </c>
      <c r="D160" s="14">
        <v>6</v>
      </c>
      <c r="E160" s="9">
        <v>580</v>
      </c>
      <c r="F160" s="9">
        <f t="shared" si="83"/>
        <v>13863.646659292404</v>
      </c>
      <c r="G160" s="9">
        <f t="shared" si="84"/>
        <v>14000.739919704603</v>
      </c>
      <c r="H160" s="9">
        <f t="shared" si="85"/>
        <v>137.09326041219902</v>
      </c>
      <c r="I160" s="10">
        <f t="shared" si="80"/>
        <v>9.8886868499572823E-3</v>
      </c>
      <c r="J160" s="9">
        <f t="shared" si="86"/>
        <v>93.424034482757634</v>
      </c>
      <c r="K160" s="9">
        <f t="shared" si="87"/>
        <v>28.432758620689583</v>
      </c>
      <c r="L160" s="9">
        <f t="shared" si="88"/>
        <v>0</v>
      </c>
      <c r="M160" s="9">
        <f t="shared" si="89"/>
        <v>12.537931034482881</v>
      </c>
      <c r="N160" s="9">
        <f t="shared" si="90"/>
        <v>-6.4452242678225957</v>
      </c>
      <c r="O160" s="9">
        <f t="shared" si="91"/>
        <v>0</v>
      </c>
      <c r="P160" s="9">
        <f t="shared" si="92"/>
        <v>9.1437605420914565</v>
      </c>
      <c r="Q160" s="15">
        <f t="shared" si="94"/>
        <v>8040915.0623895945</v>
      </c>
      <c r="R160" s="15">
        <f t="shared" si="95"/>
        <v>8120429.15342867</v>
      </c>
      <c r="S160" s="9">
        <f t="shared" si="96"/>
        <v>79514.091039075516</v>
      </c>
      <c r="T160" s="9"/>
      <c r="U160" s="9">
        <f t="shared" si="99"/>
        <v>6158.4534482758618</v>
      </c>
      <c r="V160" s="9">
        <f t="shared" si="99"/>
        <v>1752.9637931034483</v>
      </c>
      <c r="W160" s="9">
        <f t="shared" si="99"/>
        <v>873.32413793103444</v>
      </c>
      <c r="X160" s="9">
        <f t="shared" si="99"/>
        <v>1380.3706896551723</v>
      </c>
      <c r="Y160" s="9">
        <f t="shared" si="99"/>
        <v>3271.7195139876112</v>
      </c>
      <c r="Z160" s="9">
        <f t="shared" si="99"/>
        <v>0</v>
      </c>
      <c r="AA160" s="9">
        <f t="shared" si="99"/>
        <v>426.81507633927606</v>
      </c>
      <c r="AB160" s="9">
        <f t="shared" si="100"/>
        <v>6251.8774827586194</v>
      </c>
      <c r="AC160" s="9">
        <f t="shared" si="100"/>
        <v>1781.3965517241379</v>
      </c>
      <c r="AD160" s="9">
        <f t="shared" si="100"/>
        <v>873.32413793103444</v>
      </c>
      <c r="AE160" s="9">
        <f t="shared" si="100"/>
        <v>1392.9086206896552</v>
      </c>
      <c r="AF160" s="9">
        <f t="shared" si="100"/>
        <v>3265.2742897197886</v>
      </c>
      <c r="AG160" s="9">
        <f t="shared" si="100"/>
        <v>0</v>
      </c>
      <c r="AH160" s="9">
        <f t="shared" si="100"/>
        <v>435.95883688136752</v>
      </c>
      <c r="AI160" s="9">
        <f t="shared" si="93"/>
        <v>14000.739919704603</v>
      </c>
      <c r="AJ160" s="3" t="s">
        <v>608</v>
      </c>
      <c r="AK160" s="11">
        <v>3612396</v>
      </c>
      <c r="AL160" s="11">
        <v>0</v>
      </c>
      <c r="AM160" s="11">
        <v>8298</v>
      </c>
      <c r="AN160" s="9">
        <v>20745</v>
      </c>
      <c r="AO160" s="11">
        <v>518291</v>
      </c>
      <c r="AP160" s="11">
        <v>-11763</v>
      </c>
      <c r="AQ160" s="9">
        <v>0</v>
      </c>
      <c r="AR160" s="9">
        <v>71883</v>
      </c>
      <c r="AS160" s="11">
        <v>1016719</v>
      </c>
      <c r="AT160" s="11">
        <v>0</v>
      </c>
      <c r="AU160" s="11">
        <v>62482</v>
      </c>
      <c r="AV160" s="11">
        <v>0</v>
      </c>
      <c r="AW160" s="9">
        <v>0</v>
      </c>
      <c r="AX160" s="9">
        <v>1897597.3181128146</v>
      </c>
      <c r="AY160" s="9">
        <v>31112.814966795311</v>
      </c>
      <c r="AZ160" s="9">
        <v>-40493</v>
      </c>
      <c r="BA160" s="11">
        <v>140332</v>
      </c>
      <c r="BB160" s="11">
        <v>178639</v>
      </c>
      <c r="BC160" s="11">
        <v>0</v>
      </c>
      <c r="BD160" s="11">
        <v>30578</v>
      </c>
      <c r="BE160" s="11">
        <v>196961</v>
      </c>
      <c r="BF160" s="11">
        <v>111442</v>
      </c>
      <c r="BG160" s="11">
        <v>0</v>
      </c>
      <c r="BH160" s="11">
        <v>0</v>
      </c>
      <c r="BI160" s="9">
        <v>0</v>
      </c>
      <c r="BJ160" s="9">
        <v>0</v>
      </c>
      <c r="BK160" s="9">
        <v>15508.158338556219</v>
      </c>
      <c r="BL160" s="9">
        <v>37301.710971428569</v>
      </c>
      <c r="BM160" s="9">
        <v>136958.51</v>
      </c>
      <c r="BN160" s="9">
        <v>5926.55</v>
      </c>
      <c r="BO160" s="11">
        <f t="shared" si="97"/>
        <v>3666581.9399999995</v>
      </c>
      <c r="BP160" s="11">
        <v>0</v>
      </c>
      <c r="BQ160" s="11">
        <v>8298</v>
      </c>
      <c r="BR160" s="11">
        <f t="shared" si="98"/>
        <v>20745</v>
      </c>
      <c r="BS160" s="11">
        <v>518291</v>
      </c>
      <c r="BT160" s="11">
        <v>-11763</v>
      </c>
      <c r="BU160" s="9">
        <v>0</v>
      </c>
      <c r="BV160" s="9">
        <v>71883</v>
      </c>
      <c r="BW160" s="11">
        <v>1033210</v>
      </c>
      <c r="BX160" s="11">
        <v>0</v>
      </c>
      <c r="BY160" s="11">
        <v>62482</v>
      </c>
      <c r="BZ160" s="11">
        <v>0</v>
      </c>
      <c r="CA160" s="9">
        <v>0</v>
      </c>
      <c r="CB160" s="9">
        <v>1893859.0880374773</v>
      </c>
      <c r="CC160" s="9">
        <v>31112.814966795311</v>
      </c>
      <c r="CD160" s="9">
        <v>-40493</v>
      </c>
      <c r="CE160" s="11">
        <v>140332</v>
      </c>
      <c r="CF160" s="11">
        <v>181306</v>
      </c>
      <c r="CG160" s="11">
        <v>0</v>
      </c>
      <c r="CH160" s="11">
        <v>30578</v>
      </c>
      <c r="CI160" s="11">
        <v>199902</v>
      </c>
      <c r="CJ160" s="11">
        <v>113106</v>
      </c>
      <c r="CK160" s="11">
        <v>0</v>
      </c>
      <c r="CL160" s="11">
        <v>0</v>
      </c>
      <c r="CM160" s="11">
        <v>0</v>
      </c>
      <c r="CN160" s="9">
        <v>0</v>
      </c>
      <c r="CO160" s="9">
        <v>20811.539452969289</v>
      </c>
      <c r="CP160" s="9">
        <v>37301.710971428569</v>
      </c>
      <c r="CQ160" s="9">
        <v>136958.51</v>
      </c>
      <c r="CR160" s="9">
        <v>5926.55</v>
      </c>
      <c r="CS160" s="11"/>
      <c r="CT160" s="11"/>
      <c r="CU160" s="11"/>
      <c r="CV160" s="11"/>
      <c r="CW160" s="11"/>
      <c r="DD160" s="20"/>
      <c r="DE160" s="20"/>
    </row>
    <row r="161" spans="1:109" ht="16.5" x14ac:dyDescent="0.3">
      <c r="A161" s="12">
        <v>482</v>
      </c>
      <c r="B161" s="12">
        <v>1</v>
      </c>
      <c r="C161" s="13" t="s">
        <v>184</v>
      </c>
      <c r="D161" s="14">
        <v>4</v>
      </c>
      <c r="E161" s="9">
        <v>2184</v>
      </c>
      <c r="F161" s="9">
        <f t="shared" si="83"/>
        <v>9514.8297134386648</v>
      </c>
      <c r="G161" s="9">
        <f t="shared" si="84"/>
        <v>9655.4326603173649</v>
      </c>
      <c r="H161" s="9">
        <f t="shared" si="85"/>
        <v>140.6029468787001</v>
      </c>
      <c r="I161" s="10">
        <f t="shared" si="80"/>
        <v>1.4777242590071127E-2</v>
      </c>
      <c r="J161" s="9">
        <f t="shared" si="86"/>
        <v>91.373001373625812</v>
      </c>
      <c r="K161" s="9">
        <f t="shared" si="87"/>
        <v>10.547161172161168</v>
      </c>
      <c r="L161" s="9">
        <f t="shared" si="88"/>
        <v>0</v>
      </c>
      <c r="M161" s="9">
        <f t="shared" si="89"/>
        <v>2.3411172161171407</v>
      </c>
      <c r="N161" s="9">
        <f t="shared" si="90"/>
        <v>20.736222813121913</v>
      </c>
      <c r="O161" s="9">
        <f t="shared" si="91"/>
        <v>0</v>
      </c>
      <c r="P161" s="9">
        <f t="shared" si="92"/>
        <v>15.605444303670879</v>
      </c>
      <c r="Q161" s="15">
        <f t="shared" si="94"/>
        <v>20780388.094150048</v>
      </c>
      <c r="R161" s="15">
        <f t="shared" si="95"/>
        <v>21087464.930133123</v>
      </c>
      <c r="S161" s="9">
        <f t="shared" si="96"/>
        <v>307076.8359830752</v>
      </c>
      <c r="T161" s="9"/>
      <c r="U161" s="9">
        <f t="shared" si="99"/>
        <v>6027.325567765567</v>
      </c>
      <c r="V161" s="9">
        <f t="shared" si="99"/>
        <v>650.27197802197804</v>
      </c>
      <c r="W161" s="9">
        <f t="shared" si="99"/>
        <v>1103.8960622710622</v>
      </c>
      <c r="X161" s="9">
        <f t="shared" si="99"/>
        <v>575.05906593406598</v>
      </c>
      <c r="Y161" s="9">
        <f t="shared" si="99"/>
        <v>836.52302346208387</v>
      </c>
      <c r="Z161" s="9">
        <f t="shared" si="99"/>
        <v>0</v>
      </c>
      <c r="AA161" s="9">
        <f t="shared" si="99"/>
        <v>321.75401598391028</v>
      </c>
      <c r="AB161" s="9">
        <f t="shared" si="100"/>
        <v>6118.6985691391928</v>
      </c>
      <c r="AC161" s="9">
        <f t="shared" si="100"/>
        <v>660.81913919413921</v>
      </c>
      <c r="AD161" s="9">
        <f t="shared" si="100"/>
        <v>1103.8960622710622</v>
      </c>
      <c r="AE161" s="9">
        <f t="shared" si="100"/>
        <v>577.40018315018312</v>
      </c>
      <c r="AF161" s="9">
        <f t="shared" si="100"/>
        <v>857.25924627520578</v>
      </c>
      <c r="AG161" s="9">
        <f t="shared" si="100"/>
        <v>0</v>
      </c>
      <c r="AH161" s="9">
        <f t="shared" si="100"/>
        <v>337.35946028758116</v>
      </c>
      <c r="AI161" s="9">
        <f t="shared" si="93"/>
        <v>9655.4326603173649</v>
      </c>
      <c r="AJ161" s="3" t="s">
        <v>608</v>
      </c>
      <c r="AK161" s="11">
        <v>13303909</v>
      </c>
      <c r="AL161" s="11">
        <v>0</v>
      </c>
      <c r="AM161" s="11">
        <v>30560</v>
      </c>
      <c r="AN161" s="9">
        <v>76400.7</v>
      </c>
      <c r="AO161" s="11">
        <v>2503494</v>
      </c>
      <c r="AP161" s="11">
        <v>-92585</v>
      </c>
      <c r="AQ161" s="9">
        <v>0</v>
      </c>
      <c r="AR161" s="9">
        <v>240891</v>
      </c>
      <c r="AS161" s="11">
        <v>1420194</v>
      </c>
      <c r="AT161" s="11">
        <v>0</v>
      </c>
      <c r="AU161" s="11">
        <v>0</v>
      </c>
      <c r="AV161" s="11">
        <v>0</v>
      </c>
      <c r="AW161" s="9">
        <v>0</v>
      </c>
      <c r="AX161" s="9">
        <v>1826966.2832411912</v>
      </c>
      <c r="AY161" s="9">
        <v>133151.62303921182</v>
      </c>
      <c r="AZ161" s="9">
        <v>-140229.96</v>
      </c>
      <c r="BA161" s="11">
        <v>546918</v>
      </c>
      <c r="BB161" s="11">
        <v>342449</v>
      </c>
      <c r="BC161" s="11">
        <v>0</v>
      </c>
      <c r="BD161" s="11">
        <v>81061</v>
      </c>
      <c r="BE161" s="11">
        <v>0</v>
      </c>
      <c r="BF161" s="11">
        <v>0</v>
      </c>
      <c r="BG161" s="11">
        <v>0</v>
      </c>
      <c r="BH161" s="11">
        <v>0</v>
      </c>
      <c r="BI161" s="9">
        <v>14050</v>
      </c>
      <c r="BJ161" s="9">
        <v>0</v>
      </c>
      <c r="BK161" s="9">
        <v>99663.50598393385</v>
      </c>
      <c r="BL161" s="9">
        <v>131802.1218857143</v>
      </c>
      <c r="BM161" s="9">
        <v>255766.27</v>
      </c>
      <c r="BN161" s="9">
        <v>5926.55</v>
      </c>
      <c r="BO161" s="11">
        <f t="shared" si="97"/>
        <v>13503467.634999998</v>
      </c>
      <c r="BP161" s="11">
        <v>0</v>
      </c>
      <c r="BQ161" s="11">
        <v>30560</v>
      </c>
      <c r="BR161" s="11">
        <f t="shared" si="98"/>
        <v>76400.7</v>
      </c>
      <c r="BS161" s="11">
        <v>2503494</v>
      </c>
      <c r="BT161" s="11">
        <v>-92585</v>
      </c>
      <c r="BU161" s="9">
        <v>0</v>
      </c>
      <c r="BV161" s="9">
        <v>240891</v>
      </c>
      <c r="BW161" s="11">
        <v>1443229</v>
      </c>
      <c r="BX161" s="11">
        <v>0</v>
      </c>
      <c r="BY161" s="11">
        <v>0</v>
      </c>
      <c r="BZ161" s="11">
        <v>0</v>
      </c>
      <c r="CA161" s="9">
        <v>0</v>
      </c>
      <c r="CB161" s="9">
        <v>1872254.1938650494</v>
      </c>
      <c r="CC161" s="9">
        <v>133151.62303921182</v>
      </c>
      <c r="CD161" s="9">
        <v>-140229.96</v>
      </c>
      <c r="CE161" s="11">
        <v>546918</v>
      </c>
      <c r="CF161" s="11">
        <v>347562</v>
      </c>
      <c r="CG161" s="11">
        <v>0</v>
      </c>
      <c r="CH161" s="11">
        <v>81061</v>
      </c>
      <c r="CI161" s="11">
        <v>0</v>
      </c>
      <c r="CJ161" s="11">
        <v>0</v>
      </c>
      <c r="CK161" s="11">
        <v>0</v>
      </c>
      <c r="CL161" s="11">
        <v>0</v>
      </c>
      <c r="CM161" s="11">
        <v>14050</v>
      </c>
      <c r="CN161" s="9">
        <v>0</v>
      </c>
      <c r="CO161" s="9">
        <v>133745.79634315107</v>
      </c>
      <c r="CP161" s="9">
        <v>131802.1218857143</v>
      </c>
      <c r="CQ161" s="9">
        <v>255766.27</v>
      </c>
      <c r="CR161" s="9">
        <v>5926.55</v>
      </c>
      <c r="CS161" s="11"/>
      <c r="CT161" s="11"/>
      <c r="CU161" s="11"/>
      <c r="CV161" s="11"/>
      <c r="CW161" s="11"/>
      <c r="DD161" s="20"/>
      <c r="DE161" s="20"/>
    </row>
    <row r="162" spans="1:109" ht="16.5" x14ac:dyDescent="0.3">
      <c r="A162" s="12">
        <v>484</v>
      </c>
      <c r="B162" s="12">
        <v>1</v>
      </c>
      <c r="C162" s="13" t="s">
        <v>185</v>
      </c>
      <c r="D162" s="14">
        <v>5</v>
      </c>
      <c r="E162" s="9">
        <v>1080</v>
      </c>
      <c r="F162" s="9">
        <f t="shared" si="83"/>
        <v>8837.7198692103557</v>
      </c>
      <c r="G162" s="9">
        <f t="shared" si="84"/>
        <v>8962.5520787219612</v>
      </c>
      <c r="H162" s="9">
        <f t="shared" si="85"/>
        <v>124.83220951160547</v>
      </c>
      <c r="I162" s="10">
        <f t="shared" si="80"/>
        <v>1.4124933960229624E-2</v>
      </c>
      <c r="J162" s="9">
        <f t="shared" si="86"/>
        <v>92.024388888888097</v>
      </c>
      <c r="K162" s="9">
        <f t="shared" si="87"/>
        <v>7.1157407407407618</v>
      </c>
      <c r="L162" s="9">
        <f t="shared" si="88"/>
        <v>0</v>
      </c>
      <c r="M162" s="9">
        <f t="shared" si="89"/>
        <v>3.0009259259259125</v>
      </c>
      <c r="N162" s="9">
        <f t="shared" si="90"/>
        <v>12.070186054264127</v>
      </c>
      <c r="O162" s="9">
        <f t="shared" si="91"/>
        <v>0</v>
      </c>
      <c r="P162" s="9">
        <f t="shared" si="92"/>
        <v>10.620967901786798</v>
      </c>
      <c r="Q162" s="15">
        <f t="shared" si="94"/>
        <v>9544737.4587471858</v>
      </c>
      <c r="R162" s="15">
        <f t="shared" si="95"/>
        <v>9679556.245019719</v>
      </c>
      <c r="S162" s="9">
        <f t="shared" si="96"/>
        <v>134818.78627253324</v>
      </c>
      <c r="T162" s="9"/>
      <c r="U162" s="9">
        <f t="shared" ref="U162:AA171" si="101">IF($E162=0,0,SUMIF($AK$4:$BN$4,U$4,$AK162:$BN162)/$E162)</f>
        <v>6091.7803888888893</v>
      </c>
      <c r="V162" s="9">
        <f t="shared" si="101"/>
        <v>438.73240740740738</v>
      </c>
      <c r="W162" s="9">
        <f t="shared" si="101"/>
        <v>515.21203703703702</v>
      </c>
      <c r="X162" s="9">
        <f t="shared" si="101"/>
        <v>595.57037037037037</v>
      </c>
      <c r="Y162" s="9">
        <f t="shared" si="101"/>
        <v>824.13072552288827</v>
      </c>
      <c r="Z162" s="9">
        <f t="shared" si="101"/>
        <v>0</v>
      </c>
      <c r="AA162" s="9">
        <f t="shared" si="101"/>
        <v>372.29393998376389</v>
      </c>
      <c r="AB162" s="9">
        <f t="shared" ref="AB162:AH171" si="102">IF($E162=0,0,SUMIF($BO$4:$CR$4,AB$4,$BO162:$CR162)/$E162)</f>
        <v>6183.8047777777774</v>
      </c>
      <c r="AC162" s="9">
        <f t="shared" si="102"/>
        <v>445.84814814814814</v>
      </c>
      <c r="AD162" s="9">
        <f t="shared" si="102"/>
        <v>515.21203703703702</v>
      </c>
      <c r="AE162" s="9">
        <f t="shared" si="102"/>
        <v>598.57129629629628</v>
      </c>
      <c r="AF162" s="9">
        <f t="shared" si="102"/>
        <v>836.2009115771524</v>
      </c>
      <c r="AG162" s="9">
        <f t="shared" si="102"/>
        <v>0</v>
      </c>
      <c r="AH162" s="9">
        <f t="shared" si="102"/>
        <v>382.91490788555069</v>
      </c>
      <c r="AI162" s="9">
        <f t="shared" si="93"/>
        <v>8962.5520787219612</v>
      </c>
      <c r="AJ162" s="3" t="s">
        <v>608</v>
      </c>
      <c r="AK162" s="11">
        <v>6625756</v>
      </c>
      <c r="AL162" s="11">
        <v>0</v>
      </c>
      <c r="AM162" s="11">
        <v>15220</v>
      </c>
      <c r="AN162" s="9">
        <v>38049.599999999999</v>
      </c>
      <c r="AO162" s="11">
        <v>492270</v>
      </c>
      <c r="AP162" s="11">
        <v>64159</v>
      </c>
      <c r="AQ162" s="9">
        <v>0</v>
      </c>
      <c r="AR162" s="9">
        <v>150221</v>
      </c>
      <c r="AS162" s="11">
        <v>473831</v>
      </c>
      <c r="AT162" s="11">
        <v>0</v>
      </c>
      <c r="AU162" s="11">
        <v>0</v>
      </c>
      <c r="AV162" s="11">
        <v>0</v>
      </c>
      <c r="AW162" s="9">
        <v>0</v>
      </c>
      <c r="AX162" s="9">
        <v>890061.18356471928</v>
      </c>
      <c r="AY162" s="9">
        <v>59901.819691359517</v>
      </c>
      <c r="AZ162" s="9">
        <v>-46633.18</v>
      </c>
      <c r="BA162" s="11">
        <v>260667</v>
      </c>
      <c r="BB162" s="11">
        <v>223899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-6791</v>
      </c>
      <c r="BI162" s="9">
        <v>0</v>
      </c>
      <c r="BJ162" s="9">
        <v>0</v>
      </c>
      <c r="BK162" s="9">
        <v>33542.48549110553</v>
      </c>
      <c r="BL162" s="9">
        <v>75646.8</v>
      </c>
      <c r="BM162" s="9">
        <v>189010.2</v>
      </c>
      <c r="BN162" s="9">
        <v>5926.55</v>
      </c>
      <c r="BO162" s="11">
        <f t="shared" si="97"/>
        <v>6725142.3399999989</v>
      </c>
      <c r="BP162" s="11">
        <v>0</v>
      </c>
      <c r="BQ162" s="11">
        <v>15220</v>
      </c>
      <c r="BR162" s="11">
        <f t="shared" si="98"/>
        <v>38049.599999999999</v>
      </c>
      <c r="BS162" s="11">
        <v>492270</v>
      </c>
      <c r="BT162" s="11">
        <v>64159</v>
      </c>
      <c r="BU162" s="9">
        <v>0</v>
      </c>
      <c r="BV162" s="9">
        <v>150221</v>
      </c>
      <c r="BW162" s="11">
        <v>481516</v>
      </c>
      <c r="BX162" s="11">
        <v>0</v>
      </c>
      <c r="BY162" s="11">
        <v>0</v>
      </c>
      <c r="BZ162" s="11">
        <v>0</v>
      </c>
      <c r="CA162" s="9">
        <v>0</v>
      </c>
      <c r="CB162" s="9">
        <v>903096.98450332461</v>
      </c>
      <c r="CC162" s="9">
        <v>59901.819691359517</v>
      </c>
      <c r="CD162" s="9">
        <v>-46633.18</v>
      </c>
      <c r="CE162" s="11">
        <v>260667</v>
      </c>
      <c r="CF162" s="11">
        <v>227242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-6893</v>
      </c>
      <c r="CM162" s="11">
        <v>0</v>
      </c>
      <c r="CN162" s="9">
        <v>0</v>
      </c>
      <c r="CO162" s="9">
        <v>45013.130825035274</v>
      </c>
      <c r="CP162" s="9">
        <v>75646.8</v>
      </c>
      <c r="CQ162" s="9">
        <v>189010.2</v>
      </c>
      <c r="CR162" s="9">
        <v>5926.55</v>
      </c>
      <c r="CS162" s="11"/>
      <c r="CT162" s="11"/>
      <c r="CU162" s="11"/>
      <c r="CV162" s="11"/>
      <c r="CW162" s="11"/>
      <c r="DD162" s="20"/>
      <c r="DE162" s="20"/>
    </row>
    <row r="163" spans="1:109" ht="16.5" x14ac:dyDescent="0.3">
      <c r="A163" s="12">
        <v>485</v>
      </c>
      <c r="B163" s="12">
        <v>1</v>
      </c>
      <c r="C163" s="13" t="s">
        <v>186</v>
      </c>
      <c r="D163" s="14">
        <v>6</v>
      </c>
      <c r="E163" s="9">
        <v>865</v>
      </c>
      <c r="F163" s="9">
        <f t="shared" si="83"/>
        <v>7843.4729662629452</v>
      </c>
      <c r="G163" s="9">
        <f t="shared" si="84"/>
        <v>7954.6923102499222</v>
      </c>
      <c r="H163" s="9">
        <f t="shared" si="85"/>
        <v>111.21934398697704</v>
      </c>
      <c r="I163" s="10">
        <f t="shared" si="80"/>
        <v>1.4179859415001968E-2</v>
      </c>
      <c r="J163" s="9">
        <f t="shared" si="86"/>
        <v>89.359387283236174</v>
      </c>
      <c r="K163" s="9">
        <f t="shared" si="87"/>
        <v>5.2566473988439384</v>
      </c>
      <c r="L163" s="9">
        <f t="shared" si="88"/>
        <v>0</v>
      </c>
      <c r="M163" s="9">
        <f t="shared" si="89"/>
        <v>2.5092276522484553</v>
      </c>
      <c r="N163" s="9">
        <f t="shared" si="90"/>
        <v>6.7493340557424517</v>
      </c>
      <c r="O163" s="9">
        <f t="shared" si="91"/>
        <v>0</v>
      </c>
      <c r="P163" s="9">
        <f t="shared" si="92"/>
        <v>7.3447475969061315</v>
      </c>
      <c r="Q163" s="15">
        <f t="shared" si="94"/>
        <v>6784604.1158174472</v>
      </c>
      <c r="R163" s="15">
        <f t="shared" si="95"/>
        <v>6880808.8483661832</v>
      </c>
      <c r="S163" s="9">
        <f t="shared" si="96"/>
        <v>96204.732548736036</v>
      </c>
      <c r="T163" s="9"/>
      <c r="U163" s="9">
        <f t="shared" si="101"/>
        <v>5911.94</v>
      </c>
      <c r="V163" s="9">
        <f t="shared" si="101"/>
        <v>324.12138728323697</v>
      </c>
      <c r="W163" s="9">
        <f t="shared" si="101"/>
        <v>10.476300578034682</v>
      </c>
      <c r="X163" s="9">
        <f t="shared" si="101"/>
        <v>585.79912123113513</v>
      </c>
      <c r="Y163" s="9">
        <f t="shared" si="101"/>
        <v>762.33430019951425</v>
      </c>
      <c r="Z163" s="9">
        <f t="shared" si="101"/>
        <v>0</v>
      </c>
      <c r="AA163" s="9">
        <f t="shared" si="101"/>
        <v>248.80185697102348</v>
      </c>
      <c r="AB163" s="9">
        <f t="shared" si="102"/>
        <v>6001.2993872832358</v>
      </c>
      <c r="AC163" s="9">
        <f t="shared" si="102"/>
        <v>329.37803468208091</v>
      </c>
      <c r="AD163" s="9">
        <f t="shared" si="102"/>
        <v>10.476300578034682</v>
      </c>
      <c r="AE163" s="9">
        <f t="shared" si="102"/>
        <v>588.30834888338359</v>
      </c>
      <c r="AF163" s="9">
        <f t="shared" si="102"/>
        <v>769.0836342552567</v>
      </c>
      <c r="AG163" s="9">
        <f t="shared" si="102"/>
        <v>0</v>
      </c>
      <c r="AH163" s="9">
        <f t="shared" si="102"/>
        <v>256.14660456792961</v>
      </c>
      <c r="AI163" s="9">
        <f t="shared" si="93"/>
        <v>7954.6923102499222</v>
      </c>
      <c r="AJ163" s="3" t="s">
        <v>608</v>
      </c>
      <c r="AK163" s="11">
        <v>5153058</v>
      </c>
      <c r="AL163" s="11">
        <v>0</v>
      </c>
      <c r="AM163" s="11">
        <v>11837</v>
      </c>
      <c r="AN163" s="9">
        <v>29592.9</v>
      </c>
      <c r="AO163" s="11">
        <v>0</v>
      </c>
      <c r="AP163" s="11">
        <v>9062</v>
      </c>
      <c r="AQ163" s="9">
        <v>0</v>
      </c>
      <c r="AR163" s="9">
        <v>130125.23986493194</v>
      </c>
      <c r="AS163" s="11">
        <v>280365</v>
      </c>
      <c r="AT163" s="11">
        <v>0</v>
      </c>
      <c r="AU163" s="11">
        <v>0</v>
      </c>
      <c r="AV163" s="11">
        <v>0</v>
      </c>
      <c r="AW163" s="9">
        <v>0</v>
      </c>
      <c r="AX163" s="9">
        <v>659419.16967257985</v>
      </c>
      <c r="AY163" s="9">
        <v>57686.819071332233</v>
      </c>
      <c r="AZ163" s="9">
        <v>-39229.9</v>
      </c>
      <c r="BA163" s="11">
        <v>202108</v>
      </c>
      <c r="BB163" s="11">
        <v>137508</v>
      </c>
      <c r="BC163" s="11">
        <v>0</v>
      </c>
      <c r="BD163" s="11">
        <v>18140</v>
      </c>
      <c r="BE163" s="11">
        <v>0</v>
      </c>
      <c r="BF163" s="11">
        <v>6998</v>
      </c>
      <c r="BG163" s="11">
        <v>0</v>
      </c>
      <c r="BH163" s="11">
        <v>0</v>
      </c>
      <c r="BI163" s="9">
        <v>0</v>
      </c>
      <c r="BJ163" s="9">
        <v>0</v>
      </c>
      <c r="BK163" s="9">
        <v>18578.060465745952</v>
      </c>
      <c r="BL163" s="9">
        <v>68836.376742857159</v>
      </c>
      <c r="BM163" s="9">
        <v>34592.9</v>
      </c>
      <c r="BN163" s="9">
        <v>5926.55</v>
      </c>
      <c r="BO163" s="11">
        <f t="shared" si="97"/>
        <v>5230353.8699999992</v>
      </c>
      <c r="BP163" s="11">
        <v>0</v>
      </c>
      <c r="BQ163" s="11">
        <v>11837</v>
      </c>
      <c r="BR163" s="11">
        <f t="shared" si="98"/>
        <v>29592.9</v>
      </c>
      <c r="BS163" s="11">
        <v>0</v>
      </c>
      <c r="BT163" s="11">
        <v>9062</v>
      </c>
      <c r="BU163" s="9">
        <v>0</v>
      </c>
      <c r="BV163" s="9">
        <v>130137.72178412684</v>
      </c>
      <c r="BW163" s="11">
        <v>284912</v>
      </c>
      <c r="BX163" s="11">
        <v>0</v>
      </c>
      <c r="BY163" s="11">
        <v>0</v>
      </c>
      <c r="BZ163" s="11">
        <v>0</v>
      </c>
      <c r="CA163" s="9">
        <v>0</v>
      </c>
      <c r="CB163" s="9">
        <v>665257.343630797</v>
      </c>
      <c r="CC163" s="9">
        <v>57686.819071332233</v>
      </c>
      <c r="CD163" s="9">
        <v>-39229.9</v>
      </c>
      <c r="CE163" s="11">
        <v>202108</v>
      </c>
      <c r="CF163" s="11">
        <v>139562</v>
      </c>
      <c r="CG163" s="11">
        <v>0</v>
      </c>
      <c r="CH163" s="11">
        <v>18140</v>
      </c>
      <c r="CI163" s="11">
        <v>0</v>
      </c>
      <c r="CJ163" s="11">
        <v>7102</v>
      </c>
      <c r="CK163" s="11">
        <v>0</v>
      </c>
      <c r="CL163" s="11">
        <v>0</v>
      </c>
      <c r="CM163" s="11">
        <v>0</v>
      </c>
      <c r="CN163" s="9">
        <v>0</v>
      </c>
      <c r="CO163" s="9">
        <v>24931.267137069754</v>
      </c>
      <c r="CP163" s="9">
        <v>68836.376742857159</v>
      </c>
      <c r="CQ163" s="9">
        <v>34592.9</v>
      </c>
      <c r="CR163" s="9">
        <v>5926.55</v>
      </c>
      <c r="CS163" s="11"/>
      <c r="CT163" s="11"/>
      <c r="CU163" s="11"/>
      <c r="CV163" s="11"/>
      <c r="CW163" s="11"/>
      <c r="DD163" s="20"/>
      <c r="DE163" s="20"/>
    </row>
    <row r="164" spans="1:109" ht="16.5" x14ac:dyDescent="0.3">
      <c r="A164" s="12">
        <v>486</v>
      </c>
      <c r="B164" s="12">
        <v>1</v>
      </c>
      <c r="C164" s="13" t="s">
        <v>187</v>
      </c>
      <c r="D164" s="14">
        <v>6</v>
      </c>
      <c r="E164" s="9">
        <v>284</v>
      </c>
      <c r="F164" s="9">
        <f t="shared" si="83"/>
        <v>9455.7824372313153</v>
      </c>
      <c r="G164" s="9">
        <f t="shared" si="84"/>
        <v>9575.9992902591166</v>
      </c>
      <c r="H164" s="9">
        <f t="shared" si="85"/>
        <v>120.21685302780133</v>
      </c>
      <c r="I164" s="10">
        <f t="shared" si="80"/>
        <v>1.2713580692641363E-2</v>
      </c>
      <c r="J164" s="9">
        <f t="shared" si="86"/>
        <v>91.363890845069363</v>
      </c>
      <c r="K164" s="9">
        <f t="shared" si="87"/>
        <v>8.8838028169013796</v>
      </c>
      <c r="L164" s="9">
        <f t="shared" si="88"/>
        <v>0</v>
      </c>
      <c r="M164" s="9">
        <f t="shared" si="89"/>
        <v>9.1443661971831034</v>
      </c>
      <c r="N164" s="9">
        <f t="shared" si="90"/>
        <v>10.824793168646465</v>
      </c>
      <c r="O164" s="9">
        <f t="shared" si="91"/>
        <v>0</v>
      </c>
      <c r="P164" s="9">
        <f t="shared" si="92"/>
        <v>0</v>
      </c>
      <c r="Q164" s="15">
        <f t="shared" si="94"/>
        <v>2685442.2121736938</v>
      </c>
      <c r="R164" s="15">
        <f t="shared" si="95"/>
        <v>2719583.7984335888</v>
      </c>
      <c r="S164" s="9">
        <f t="shared" si="96"/>
        <v>34141.586259895004</v>
      </c>
      <c r="T164" s="9"/>
      <c r="U164" s="9">
        <f t="shared" si="101"/>
        <v>6028.2627464788739</v>
      </c>
      <c r="V164" s="9">
        <f t="shared" si="101"/>
        <v>547.61619718309862</v>
      </c>
      <c r="W164" s="9">
        <f t="shared" si="101"/>
        <v>1029.5035211267605</v>
      </c>
      <c r="X164" s="9">
        <f t="shared" si="101"/>
        <v>976.72887323943667</v>
      </c>
      <c r="Y164" s="9">
        <f t="shared" si="101"/>
        <v>666.33812652553468</v>
      </c>
      <c r="Z164" s="9">
        <f t="shared" si="101"/>
        <v>0</v>
      </c>
      <c r="AA164" s="9">
        <f t="shared" si="101"/>
        <v>207.33297267761156</v>
      </c>
      <c r="AB164" s="9">
        <f t="shared" si="102"/>
        <v>6119.6266373239432</v>
      </c>
      <c r="AC164" s="9">
        <f t="shared" si="102"/>
        <v>556.5</v>
      </c>
      <c r="AD164" s="9">
        <f t="shared" si="102"/>
        <v>1029.5035211267605</v>
      </c>
      <c r="AE164" s="9">
        <f t="shared" si="102"/>
        <v>985.87323943661977</v>
      </c>
      <c r="AF164" s="9">
        <f t="shared" si="102"/>
        <v>677.16291969418114</v>
      </c>
      <c r="AG164" s="9">
        <f t="shared" si="102"/>
        <v>0</v>
      </c>
      <c r="AH164" s="9">
        <f t="shared" si="102"/>
        <v>207.33297267761156</v>
      </c>
      <c r="AI164" s="9">
        <f t="shared" si="93"/>
        <v>9575.9992902591166</v>
      </c>
      <c r="AJ164" s="3" t="s">
        <v>608</v>
      </c>
      <c r="AK164" s="11">
        <v>1729823</v>
      </c>
      <c r="AL164" s="11">
        <v>0</v>
      </c>
      <c r="AM164" s="11">
        <v>3974</v>
      </c>
      <c r="AN164" s="9">
        <v>9933.9</v>
      </c>
      <c r="AO164" s="11">
        <v>308390</v>
      </c>
      <c r="AP164" s="11">
        <v>-16011</v>
      </c>
      <c r="AQ164" s="9">
        <v>0</v>
      </c>
      <c r="AR164" s="9">
        <v>32008</v>
      </c>
      <c r="AS164" s="11">
        <v>155523</v>
      </c>
      <c r="AT164" s="11">
        <v>0</v>
      </c>
      <c r="AU164" s="11">
        <v>0</v>
      </c>
      <c r="AV164" s="11">
        <v>0</v>
      </c>
      <c r="AW164" s="9">
        <v>0</v>
      </c>
      <c r="AX164" s="9">
        <v>189240.02793325184</v>
      </c>
      <c r="AY164" s="9">
        <v>13890.24292615597</v>
      </c>
      <c r="AZ164" s="9">
        <v>-17796.38</v>
      </c>
      <c r="BA164" s="11">
        <v>67405</v>
      </c>
      <c r="BB164" s="11">
        <v>58301</v>
      </c>
      <c r="BC164" s="11">
        <v>0</v>
      </c>
      <c r="BD164" s="11">
        <v>0</v>
      </c>
      <c r="BE164" s="11">
        <v>0</v>
      </c>
      <c r="BF164" s="11">
        <v>115703</v>
      </c>
      <c r="BG164" s="11">
        <v>0</v>
      </c>
      <c r="BH164" s="11">
        <v>0</v>
      </c>
      <c r="BI164" s="9">
        <v>0</v>
      </c>
      <c r="BJ164" s="9">
        <v>0</v>
      </c>
      <c r="BK164" s="9">
        <v>0</v>
      </c>
      <c r="BL164" s="9">
        <v>19197.971314285714</v>
      </c>
      <c r="BM164" s="9">
        <v>9933.9</v>
      </c>
      <c r="BN164" s="9">
        <v>5926.55</v>
      </c>
      <c r="BO164" s="11">
        <f t="shared" si="97"/>
        <v>1755770.3449999997</v>
      </c>
      <c r="BP164" s="11">
        <v>0</v>
      </c>
      <c r="BQ164" s="11">
        <v>3974</v>
      </c>
      <c r="BR164" s="11">
        <f t="shared" si="98"/>
        <v>9933.9</v>
      </c>
      <c r="BS164" s="11">
        <v>308390</v>
      </c>
      <c r="BT164" s="11">
        <v>-16011</v>
      </c>
      <c r="BU164" s="9">
        <v>0</v>
      </c>
      <c r="BV164" s="9">
        <v>32008</v>
      </c>
      <c r="BW164" s="11">
        <v>158046</v>
      </c>
      <c r="BX164" s="11">
        <v>0</v>
      </c>
      <c r="BY164" s="11">
        <v>0</v>
      </c>
      <c r="BZ164" s="11">
        <v>0</v>
      </c>
      <c r="CA164" s="9">
        <v>0</v>
      </c>
      <c r="CB164" s="9">
        <v>192314.26919314745</v>
      </c>
      <c r="CC164" s="9">
        <v>13890.24292615597</v>
      </c>
      <c r="CD164" s="9">
        <v>-17796.38</v>
      </c>
      <c r="CE164" s="11">
        <v>67405</v>
      </c>
      <c r="CF164" s="11">
        <v>59171</v>
      </c>
      <c r="CG164" s="11">
        <v>0</v>
      </c>
      <c r="CH164" s="11">
        <v>0</v>
      </c>
      <c r="CI164" s="11">
        <v>0</v>
      </c>
      <c r="CJ164" s="11">
        <v>117430</v>
      </c>
      <c r="CK164" s="11">
        <v>0</v>
      </c>
      <c r="CL164" s="11">
        <v>0</v>
      </c>
      <c r="CM164" s="11">
        <v>0</v>
      </c>
      <c r="CN164" s="9">
        <v>0</v>
      </c>
      <c r="CO164" s="9">
        <v>0</v>
      </c>
      <c r="CP164" s="9">
        <v>19197.971314285714</v>
      </c>
      <c r="CQ164" s="9">
        <v>9933.9</v>
      </c>
      <c r="CR164" s="9">
        <v>5926.55</v>
      </c>
      <c r="CS164" s="11"/>
      <c r="CT164" s="11"/>
      <c r="CU164" s="11"/>
      <c r="CV164" s="11"/>
      <c r="CW164" s="11"/>
      <c r="DD164" s="20"/>
      <c r="DE164" s="20"/>
    </row>
    <row r="165" spans="1:109" ht="16.5" x14ac:dyDescent="0.3">
      <c r="A165" s="12">
        <v>487</v>
      </c>
      <c r="B165" s="12">
        <v>1</v>
      </c>
      <c r="C165" s="13" t="s">
        <v>188</v>
      </c>
      <c r="D165" s="14">
        <v>6</v>
      </c>
      <c r="E165" s="9">
        <v>355</v>
      </c>
      <c r="F165" s="9">
        <f t="shared" si="83"/>
        <v>8948.046905269317</v>
      </c>
      <c r="G165" s="9">
        <f t="shared" si="84"/>
        <v>9071.0565288949201</v>
      </c>
      <c r="H165" s="9">
        <f t="shared" si="85"/>
        <v>123.00962362560313</v>
      </c>
      <c r="I165" s="10">
        <f t="shared" si="80"/>
        <v>1.374709195513552E-2</v>
      </c>
      <c r="J165" s="9">
        <f t="shared" si="86"/>
        <v>90.546633802816359</v>
      </c>
      <c r="K165" s="9">
        <f t="shared" si="87"/>
        <v>7.433802816901391</v>
      </c>
      <c r="L165" s="9">
        <f t="shared" si="88"/>
        <v>0</v>
      </c>
      <c r="M165" s="9">
        <f t="shared" si="89"/>
        <v>8.1661971830986886</v>
      </c>
      <c r="N165" s="9">
        <f t="shared" si="90"/>
        <v>7.214902535795602</v>
      </c>
      <c r="O165" s="9">
        <f t="shared" si="91"/>
        <v>0</v>
      </c>
      <c r="P165" s="9">
        <f t="shared" si="92"/>
        <v>9.6480872869906307</v>
      </c>
      <c r="Q165" s="15">
        <f t="shared" si="94"/>
        <v>3176556.6513706073</v>
      </c>
      <c r="R165" s="15">
        <f t="shared" si="95"/>
        <v>3220225.0677576964</v>
      </c>
      <c r="S165" s="9">
        <f t="shared" si="96"/>
        <v>43668.416387089062</v>
      </c>
      <c r="T165" s="9"/>
      <c r="U165" s="9">
        <f t="shared" si="101"/>
        <v>5986.9380281690137</v>
      </c>
      <c r="V165" s="9">
        <f t="shared" si="101"/>
        <v>458.27605633802818</v>
      </c>
      <c r="W165" s="9">
        <f t="shared" si="101"/>
        <v>898.82253521126756</v>
      </c>
      <c r="X165" s="9">
        <f t="shared" si="101"/>
        <v>926.8</v>
      </c>
      <c r="Y165" s="9">
        <f t="shared" si="101"/>
        <v>430.26417616161439</v>
      </c>
      <c r="Z165" s="9">
        <f t="shared" si="101"/>
        <v>0</v>
      </c>
      <c r="AA165" s="9">
        <f t="shared" si="101"/>
        <v>246.94610938939411</v>
      </c>
      <c r="AB165" s="9">
        <f t="shared" si="102"/>
        <v>6077.4846619718301</v>
      </c>
      <c r="AC165" s="9">
        <f t="shared" si="102"/>
        <v>465.70985915492957</v>
      </c>
      <c r="AD165" s="9">
        <f t="shared" si="102"/>
        <v>898.82253521126756</v>
      </c>
      <c r="AE165" s="9">
        <f t="shared" si="102"/>
        <v>934.96619718309864</v>
      </c>
      <c r="AF165" s="9">
        <f t="shared" si="102"/>
        <v>437.47907869740999</v>
      </c>
      <c r="AG165" s="9">
        <f t="shared" si="102"/>
        <v>0</v>
      </c>
      <c r="AH165" s="9">
        <f t="shared" si="102"/>
        <v>256.59419667638474</v>
      </c>
      <c r="AI165" s="9">
        <f t="shared" si="93"/>
        <v>9071.0565288949201</v>
      </c>
      <c r="AJ165" s="3" t="s">
        <v>608</v>
      </c>
      <c r="AK165" s="11">
        <v>2142937</v>
      </c>
      <c r="AL165" s="11">
        <v>0</v>
      </c>
      <c r="AM165" s="11">
        <v>4923</v>
      </c>
      <c r="AN165" s="9">
        <v>12306.3</v>
      </c>
      <c r="AO165" s="11">
        <v>300960</v>
      </c>
      <c r="AP165" s="11">
        <v>18122</v>
      </c>
      <c r="AQ165" s="9">
        <v>0</v>
      </c>
      <c r="AR165" s="9">
        <v>42903</v>
      </c>
      <c r="AS165" s="11">
        <v>162688</v>
      </c>
      <c r="AT165" s="11">
        <v>0</v>
      </c>
      <c r="AU165" s="11">
        <v>0</v>
      </c>
      <c r="AV165" s="11">
        <v>0</v>
      </c>
      <c r="AW165" s="9">
        <v>0</v>
      </c>
      <c r="AX165" s="9">
        <v>152743.7825373731</v>
      </c>
      <c r="AY165" s="9">
        <v>22681.355423153327</v>
      </c>
      <c r="AZ165" s="9">
        <v>-17574</v>
      </c>
      <c r="BA165" s="11">
        <v>81082</v>
      </c>
      <c r="BB165" s="11">
        <v>67786</v>
      </c>
      <c r="BC165" s="11">
        <v>0</v>
      </c>
      <c r="BD165" s="11">
        <v>5932</v>
      </c>
      <c r="BE165" s="11">
        <v>0</v>
      </c>
      <c r="BF165" s="11">
        <v>126388</v>
      </c>
      <c r="BG165" s="11">
        <v>0</v>
      </c>
      <c r="BH165" s="11">
        <v>0</v>
      </c>
      <c r="BI165" s="9">
        <v>0</v>
      </c>
      <c r="BJ165" s="9">
        <v>0</v>
      </c>
      <c r="BK165" s="9">
        <v>10015.599867224437</v>
      </c>
      <c r="BL165" s="9">
        <v>24429.763542857145</v>
      </c>
      <c r="BM165" s="9">
        <v>12306.3</v>
      </c>
      <c r="BN165" s="9">
        <v>5926.55</v>
      </c>
      <c r="BO165" s="11">
        <f t="shared" si="97"/>
        <v>2175081.0549999997</v>
      </c>
      <c r="BP165" s="11">
        <v>0</v>
      </c>
      <c r="BQ165" s="11">
        <v>4923</v>
      </c>
      <c r="BR165" s="11">
        <f t="shared" si="98"/>
        <v>12306.3</v>
      </c>
      <c r="BS165" s="11">
        <v>300960</v>
      </c>
      <c r="BT165" s="11">
        <v>18122</v>
      </c>
      <c r="BU165" s="9">
        <v>0</v>
      </c>
      <c r="BV165" s="9">
        <v>42903</v>
      </c>
      <c r="BW165" s="11">
        <v>165327</v>
      </c>
      <c r="BX165" s="11">
        <v>0</v>
      </c>
      <c r="BY165" s="11">
        <v>0</v>
      </c>
      <c r="BZ165" s="11">
        <v>0</v>
      </c>
      <c r="CA165" s="9">
        <v>0</v>
      </c>
      <c r="CB165" s="9">
        <v>155305.07293758055</v>
      </c>
      <c r="CC165" s="9">
        <v>22681.355423153327</v>
      </c>
      <c r="CD165" s="9">
        <v>-17574</v>
      </c>
      <c r="CE165" s="11">
        <v>81082</v>
      </c>
      <c r="CF165" s="11">
        <v>68798</v>
      </c>
      <c r="CG165" s="11">
        <v>0</v>
      </c>
      <c r="CH165" s="11">
        <v>5932</v>
      </c>
      <c r="CI165" s="11">
        <v>0</v>
      </c>
      <c r="CJ165" s="11">
        <v>128275</v>
      </c>
      <c r="CK165" s="11">
        <v>0</v>
      </c>
      <c r="CL165" s="11">
        <v>0</v>
      </c>
      <c r="CM165" s="11">
        <v>0</v>
      </c>
      <c r="CN165" s="9">
        <v>0</v>
      </c>
      <c r="CO165" s="9">
        <v>13440.67085410612</v>
      </c>
      <c r="CP165" s="9">
        <v>24429.763542857145</v>
      </c>
      <c r="CQ165" s="9">
        <v>12306.3</v>
      </c>
      <c r="CR165" s="9">
        <v>5926.55</v>
      </c>
      <c r="CS165" s="11"/>
      <c r="CT165" s="11"/>
      <c r="CU165" s="11"/>
      <c r="CV165" s="11"/>
      <c r="CW165" s="11"/>
      <c r="DD165" s="20"/>
      <c r="DE165" s="20"/>
    </row>
    <row r="166" spans="1:109" ht="16.5" x14ac:dyDescent="0.3">
      <c r="A166" s="12">
        <v>492</v>
      </c>
      <c r="B166" s="12">
        <v>1</v>
      </c>
      <c r="C166" s="13" t="s">
        <v>189</v>
      </c>
      <c r="D166" s="14">
        <v>4</v>
      </c>
      <c r="E166" s="9">
        <v>4595</v>
      </c>
      <c r="F166" s="9">
        <f t="shared" si="83"/>
        <v>10151.370787491654</v>
      </c>
      <c r="G166" s="9">
        <f t="shared" si="84"/>
        <v>10301.466414472423</v>
      </c>
      <c r="H166" s="9">
        <f t="shared" si="85"/>
        <v>150.09562698076843</v>
      </c>
      <c r="I166" s="10">
        <f t="shared" si="80"/>
        <v>1.4785749641389682E-2</v>
      </c>
      <c r="J166" s="9">
        <f t="shared" si="86"/>
        <v>89.461028291620096</v>
      </c>
      <c r="K166" s="9">
        <f t="shared" si="87"/>
        <v>16.062894450489694</v>
      </c>
      <c r="L166" s="9">
        <f t="shared" si="88"/>
        <v>0</v>
      </c>
      <c r="M166" s="9">
        <f t="shared" si="89"/>
        <v>1.0544069640914131</v>
      </c>
      <c r="N166" s="9">
        <f t="shared" si="90"/>
        <v>17.425481131720744</v>
      </c>
      <c r="O166" s="9">
        <f t="shared" si="91"/>
        <v>20.297442872687697</v>
      </c>
      <c r="P166" s="9">
        <f t="shared" si="92"/>
        <v>5.7943732701617137</v>
      </c>
      <c r="Q166" s="15">
        <f t="shared" si="94"/>
        <v>46645548.768524148</v>
      </c>
      <c r="R166" s="15">
        <f t="shared" si="95"/>
        <v>47335238.174500786</v>
      </c>
      <c r="S166" s="9">
        <f t="shared" si="96"/>
        <v>689689.4059766382</v>
      </c>
      <c r="T166" s="9"/>
      <c r="U166" s="9">
        <f t="shared" si="101"/>
        <v>5920.1689270946681</v>
      </c>
      <c r="V166" s="9">
        <f t="shared" si="101"/>
        <v>990.350598476605</v>
      </c>
      <c r="W166" s="9">
        <f t="shared" si="101"/>
        <v>830.86920565832429</v>
      </c>
      <c r="X166" s="9">
        <f t="shared" si="101"/>
        <v>724.51643090315565</v>
      </c>
      <c r="Y166" s="9">
        <f t="shared" si="101"/>
        <v>1276.3256658450946</v>
      </c>
      <c r="Z166" s="9">
        <f t="shared" si="101"/>
        <v>139.49793253536453</v>
      </c>
      <c r="AA166" s="9">
        <f t="shared" si="101"/>
        <v>269.6420269784403</v>
      </c>
      <c r="AB166" s="9">
        <f t="shared" si="102"/>
        <v>6009.6299553862882</v>
      </c>
      <c r="AC166" s="9">
        <f t="shared" si="102"/>
        <v>1006.4134929270947</v>
      </c>
      <c r="AD166" s="9">
        <f t="shared" si="102"/>
        <v>830.86920565832429</v>
      </c>
      <c r="AE166" s="9">
        <f t="shared" si="102"/>
        <v>725.57083786724706</v>
      </c>
      <c r="AF166" s="9">
        <f t="shared" si="102"/>
        <v>1293.7511469768153</v>
      </c>
      <c r="AG166" s="9">
        <f t="shared" si="102"/>
        <v>159.79537540805222</v>
      </c>
      <c r="AH166" s="9">
        <f t="shared" si="102"/>
        <v>275.43640024860201</v>
      </c>
      <c r="AI166" s="9">
        <f t="shared" si="93"/>
        <v>10301.466414472423</v>
      </c>
      <c r="AJ166" s="3" t="s">
        <v>608</v>
      </c>
      <c r="AK166" s="11">
        <v>27404895</v>
      </c>
      <c r="AL166" s="11">
        <v>0</v>
      </c>
      <c r="AM166" s="11">
        <v>62952</v>
      </c>
      <c r="AN166" s="9">
        <v>157379.1</v>
      </c>
      <c r="AO166" s="11">
        <v>3858537</v>
      </c>
      <c r="AP166" s="11">
        <v>-40693</v>
      </c>
      <c r="AQ166" s="9">
        <v>0</v>
      </c>
      <c r="AR166" s="9">
        <v>548268</v>
      </c>
      <c r="AS166" s="11">
        <v>4550661</v>
      </c>
      <c r="AT166" s="11">
        <v>0</v>
      </c>
      <c r="AU166" s="11">
        <v>551016</v>
      </c>
      <c r="AV166" s="11">
        <v>0</v>
      </c>
      <c r="AW166" s="9">
        <v>640993</v>
      </c>
      <c r="AX166" s="9">
        <v>5864716.43455821</v>
      </c>
      <c r="AY166" s="9">
        <v>273227.33807759441</v>
      </c>
      <c r="AZ166" s="9">
        <v>-201718.78</v>
      </c>
      <c r="BA166" s="11">
        <v>1140793</v>
      </c>
      <c r="BB166" s="11">
        <v>324489</v>
      </c>
      <c r="BC166" s="11">
        <v>0</v>
      </c>
      <c r="BD166" s="11">
        <v>207635</v>
      </c>
      <c r="BE166" s="11">
        <v>0</v>
      </c>
      <c r="BF166" s="11">
        <v>0</v>
      </c>
      <c r="BG166" s="11">
        <v>0</v>
      </c>
      <c r="BH166" s="11">
        <v>0</v>
      </c>
      <c r="BI166" s="9">
        <v>494000</v>
      </c>
      <c r="BJ166" s="9">
        <v>0</v>
      </c>
      <c r="BK166" s="9">
        <v>77857.306174053054</v>
      </c>
      <c r="BL166" s="9">
        <v>245432.74971428569</v>
      </c>
      <c r="BM166" s="9">
        <v>485108.62</v>
      </c>
      <c r="BN166" s="9">
        <v>0</v>
      </c>
      <c r="BO166" s="11">
        <f t="shared" si="97"/>
        <v>27815968.424999997</v>
      </c>
      <c r="BP166" s="11">
        <v>0</v>
      </c>
      <c r="BQ166" s="11">
        <v>62952</v>
      </c>
      <c r="BR166" s="11">
        <f t="shared" si="98"/>
        <v>157379.1</v>
      </c>
      <c r="BS166" s="11">
        <v>3858537</v>
      </c>
      <c r="BT166" s="11">
        <v>-40693</v>
      </c>
      <c r="BU166" s="9">
        <v>0</v>
      </c>
      <c r="BV166" s="9">
        <v>548268</v>
      </c>
      <c r="BW166" s="11">
        <v>4624470</v>
      </c>
      <c r="BX166" s="11">
        <v>0</v>
      </c>
      <c r="BY166" s="11">
        <v>551016</v>
      </c>
      <c r="BZ166" s="11">
        <v>0</v>
      </c>
      <c r="CA166" s="9">
        <v>734259.75</v>
      </c>
      <c r="CB166" s="9">
        <v>5944786.5203584665</v>
      </c>
      <c r="CC166" s="9">
        <v>273227.33807759441</v>
      </c>
      <c r="CD166" s="9">
        <v>-201718.78</v>
      </c>
      <c r="CE166" s="11">
        <v>1140793</v>
      </c>
      <c r="CF166" s="11">
        <v>329334</v>
      </c>
      <c r="CG166" s="11">
        <v>0</v>
      </c>
      <c r="CH166" s="11">
        <v>207635</v>
      </c>
      <c r="CI166" s="11">
        <v>0</v>
      </c>
      <c r="CJ166" s="11">
        <v>0</v>
      </c>
      <c r="CK166" s="11">
        <v>0</v>
      </c>
      <c r="CL166" s="11">
        <v>0</v>
      </c>
      <c r="CM166" s="11">
        <v>494000</v>
      </c>
      <c r="CN166" s="9">
        <v>0</v>
      </c>
      <c r="CO166" s="9">
        <v>104482.45135044608</v>
      </c>
      <c r="CP166" s="9">
        <v>245432.74971428569</v>
      </c>
      <c r="CQ166" s="9">
        <v>485108.62</v>
      </c>
      <c r="CR166" s="9">
        <v>0</v>
      </c>
      <c r="CS166" s="11"/>
      <c r="CT166" s="11"/>
      <c r="CU166" s="11"/>
      <c r="CV166" s="11"/>
      <c r="CW166" s="11"/>
      <c r="DD166" s="20"/>
      <c r="DE166" s="20"/>
    </row>
    <row r="167" spans="1:109" ht="16.5" x14ac:dyDescent="0.3">
      <c r="A167" s="12">
        <v>495</v>
      </c>
      <c r="B167" s="12">
        <v>1</v>
      </c>
      <c r="C167" s="13" t="s">
        <v>190</v>
      </c>
      <c r="D167" s="14">
        <v>6</v>
      </c>
      <c r="E167" s="9">
        <v>390</v>
      </c>
      <c r="F167" s="9">
        <f t="shared" si="83"/>
        <v>10213.484918493325</v>
      </c>
      <c r="G167" s="9">
        <f t="shared" si="84"/>
        <v>10329.96213582476</v>
      </c>
      <c r="H167" s="9">
        <f t="shared" si="85"/>
        <v>116.4772173314359</v>
      </c>
      <c r="I167" s="10">
        <f t="shared" si="80"/>
        <v>1.1404258023677429E-2</v>
      </c>
      <c r="J167" s="9">
        <f t="shared" si="86"/>
        <v>89.026999999999134</v>
      </c>
      <c r="K167" s="9">
        <f t="shared" si="87"/>
        <v>5.5564102564102882</v>
      </c>
      <c r="L167" s="9">
        <f t="shared" si="88"/>
        <v>0</v>
      </c>
      <c r="M167" s="9">
        <f t="shared" si="89"/>
        <v>7.7564102564101631</v>
      </c>
      <c r="N167" s="9">
        <f t="shared" si="90"/>
        <v>5.35516351892079</v>
      </c>
      <c r="O167" s="9">
        <f t="shared" si="91"/>
        <v>0</v>
      </c>
      <c r="P167" s="9">
        <f t="shared" si="92"/>
        <v>8.7822332996965997</v>
      </c>
      <c r="Q167" s="15">
        <f t="shared" si="94"/>
        <v>3983259.1182123963</v>
      </c>
      <c r="R167" s="15">
        <f t="shared" si="95"/>
        <v>4028685.2329716571</v>
      </c>
      <c r="S167" s="9">
        <f t="shared" si="96"/>
        <v>45426.114759260789</v>
      </c>
      <c r="T167" s="9"/>
      <c r="U167" s="9">
        <f t="shared" si="101"/>
        <v>5886.2305384615393</v>
      </c>
      <c r="V167" s="9">
        <f t="shared" si="101"/>
        <v>342.54871794871792</v>
      </c>
      <c r="W167" s="9">
        <f t="shared" si="101"/>
        <v>1468.8487179487179</v>
      </c>
      <c r="X167" s="9">
        <f t="shared" si="101"/>
        <v>1103.6102564102564</v>
      </c>
      <c r="Y167" s="9">
        <f t="shared" si="101"/>
        <v>1052.2868302637826</v>
      </c>
      <c r="Z167" s="9">
        <f t="shared" si="101"/>
        <v>0</v>
      </c>
      <c r="AA167" s="9">
        <f t="shared" si="101"/>
        <v>359.95985746030959</v>
      </c>
      <c r="AB167" s="9">
        <f t="shared" si="102"/>
        <v>5975.2575384615384</v>
      </c>
      <c r="AC167" s="9">
        <f t="shared" si="102"/>
        <v>348.10512820512821</v>
      </c>
      <c r="AD167" s="9">
        <f t="shared" si="102"/>
        <v>1468.8487179487179</v>
      </c>
      <c r="AE167" s="9">
        <f t="shared" si="102"/>
        <v>1111.3666666666666</v>
      </c>
      <c r="AF167" s="9">
        <f t="shared" si="102"/>
        <v>1057.6419937827034</v>
      </c>
      <c r="AG167" s="9">
        <f t="shared" si="102"/>
        <v>0</v>
      </c>
      <c r="AH167" s="9">
        <f t="shared" si="102"/>
        <v>368.74209076000619</v>
      </c>
      <c r="AI167" s="9">
        <f t="shared" si="93"/>
        <v>10329.96213582476</v>
      </c>
      <c r="AJ167" s="3" t="s">
        <v>608</v>
      </c>
      <c r="AK167" s="11">
        <v>2314702</v>
      </c>
      <c r="AL167" s="11">
        <v>0</v>
      </c>
      <c r="AM167" s="11">
        <v>5317</v>
      </c>
      <c r="AN167" s="9">
        <v>13292.7</v>
      </c>
      <c r="AO167" s="11">
        <v>571396</v>
      </c>
      <c r="AP167" s="11">
        <v>1455</v>
      </c>
      <c r="AQ167" s="9">
        <v>104520</v>
      </c>
      <c r="AR167" s="9">
        <v>36467</v>
      </c>
      <c r="AS167" s="11">
        <v>133594</v>
      </c>
      <c r="AT167" s="11">
        <v>0</v>
      </c>
      <c r="AU167" s="11">
        <v>0</v>
      </c>
      <c r="AV167" s="11">
        <v>0</v>
      </c>
      <c r="AW167" s="9">
        <v>0</v>
      </c>
      <c r="AX167" s="9">
        <v>410391.86380287522</v>
      </c>
      <c r="AY167" s="9">
        <v>27330.38454229631</v>
      </c>
      <c r="AZ167" s="9">
        <v>-19072.09</v>
      </c>
      <c r="BA167" s="11">
        <v>81529</v>
      </c>
      <c r="BB167" s="11">
        <v>73667</v>
      </c>
      <c r="BC167" s="11">
        <v>0</v>
      </c>
      <c r="BD167" s="11">
        <v>0</v>
      </c>
      <c r="BE167" s="11">
        <v>0</v>
      </c>
      <c r="BF167" s="11">
        <v>128908</v>
      </c>
      <c r="BG167" s="11">
        <v>0</v>
      </c>
      <c r="BH167" s="11">
        <v>0</v>
      </c>
      <c r="BI167" s="9">
        <v>0</v>
      </c>
      <c r="BJ167" s="9">
        <v>0</v>
      </c>
      <c r="BK167" s="9">
        <v>10015.599867224437</v>
      </c>
      <c r="BL167" s="9">
        <v>26585.399999999998</v>
      </c>
      <c r="BM167" s="9">
        <v>48119.16</v>
      </c>
      <c r="BN167" s="9">
        <v>15041.1</v>
      </c>
      <c r="BO167" s="11">
        <f t="shared" si="97"/>
        <v>2349422.5299999998</v>
      </c>
      <c r="BP167" s="11">
        <v>0</v>
      </c>
      <c r="BQ167" s="11">
        <v>5317</v>
      </c>
      <c r="BR167" s="11">
        <f t="shared" si="98"/>
        <v>13292.7</v>
      </c>
      <c r="BS167" s="11">
        <v>571396</v>
      </c>
      <c r="BT167" s="11">
        <v>1455</v>
      </c>
      <c r="BU167" s="9">
        <v>104520</v>
      </c>
      <c r="BV167" s="9">
        <v>36467</v>
      </c>
      <c r="BW167" s="11">
        <v>135761</v>
      </c>
      <c r="BX167" s="11">
        <v>0</v>
      </c>
      <c r="BY167" s="11">
        <v>0</v>
      </c>
      <c r="BZ167" s="11">
        <v>0</v>
      </c>
      <c r="CA167" s="9">
        <v>0</v>
      </c>
      <c r="CB167" s="9">
        <v>412480.3775752543</v>
      </c>
      <c r="CC167" s="9">
        <v>27330.38454229631</v>
      </c>
      <c r="CD167" s="9">
        <v>-19072.09</v>
      </c>
      <c r="CE167" s="11">
        <v>81529</v>
      </c>
      <c r="CF167" s="11">
        <v>74767</v>
      </c>
      <c r="CG167" s="11">
        <v>0</v>
      </c>
      <c r="CH167" s="11">
        <v>0</v>
      </c>
      <c r="CI167" s="11">
        <v>0</v>
      </c>
      <c r="CJ167" s="11">
        <v>130833</v>
      </c>
      <c r="CK167" s="11">
        <v>0</v>
      </c>
      <c r="CL167" s="11">
        <v>0</v>
      </c>
      <c r="CM167" s="11">
        <v>0</v>
      </c>
      <c r="CN167" s="9">
        <v>0</v>
      </c>
      <c r="CO167" s="9">
        <v>13440.67085410612</v>
      </c>
      <c r="CP167" s="9">
        <v>26585.399999999998</v>
      </c>
      <c r="CQ167" s="9">
        <v>48119.16</v>
      </c>
      <c r="CR167" s="9">
        <v>15041.1</v>
      </c>
      <c r="CS167" s="11"/>
      <c r="CT167" s="11"/>
      <c r="CU167" s="11"/>
      <c r="CV167" s="11"/>
      <c r="CW167" s="11"/>
      <c r="DD167" s="20"/>
      <c r="DE167" s="20"/>
    </row>
    <row r="168" spans="1:109" ht="16.5" x14ac:dyDescent="0.3">
      <c r="A168" s="12">
        <v>497</v>
      </c>
      <c r="B168" s="12">
        <v>1</v>
      </c>
      <c r="C168" s="13" t="s">
        <v>191</v>
      </c>
      <c r="D168" s="14">
        <v>6</v>
      </c>
      <c r="E168" s="9">
        <v>230</v>
      </c>
      <c r="F168" s="9">
        <f t="shared" si="83"/>
        <v>10642.730854726638</v>
      </c>
      <c r="G168" s="9">
        <f t="shared" si="84"/>
        <v>10746.455983357127</v>
      </c>
      <c r="H168" s="9">
        <f t="shared" si="85"/>
        <v>103.72512863048905</v>
      </c>
      <c r="I168" s="10">
        <f t="shared" si="80"/>
        <v>9.7461008876704568E-3</v>
      </c>
      <c r="J168" s="9">
        <f t="shared" si="86"/>
        <v>90.625043478260523</v>
      </c>
      <c r="K168" s="9">
        <f t="shared" si="87"/>
        <v>14.786956521739057</v>
      </c>
      <c r="L168" s="9">
        <f t="shared" si="88"/>
        <v>0</v>
      </c>
      <c r="M168" s="9">
        <f t="shared" si="89"/>
        <v>10.121739130434662</v>
      </c>
      <c r="N168" s="9">
        <f t="shared" si="90"/>
        <v>2.0463895000564207</v>
      </c>
      <c r="O168" s="9">
        <f t="shared" si="91"/>
        <v>-13.855000000000004</v>
      </c>
      <c r="P168" s="9">
        <f t="shared" si="92"/>
        <v>0</v>
      </c>
      <c r="Q168" s="15">
        <f t="shared" si="94"/>
        <v>2447828.0965871266</v>
      </c>
      <c r="R168" s="15">
        <f t="shared" si="95"/>
        <v>2471684.8761721398</v>
      </c>
      <c r="S168" s="9">
        <f t="shared" si="96"/>
        <v>23856.779585013166</v>
      </c>
      <c r="T168" s="9"/>
      <c r="U168" s="9">
        <f t="shared" si="101"/>
        <v>6000.3159565217384</v>
      </c>
      <c r="V168" s="9">
        <f t="shared" si="101"/>
        <v>911.61739130434785</v>
      </c>
      <c r="W168" s="9">
        <f t="shared" si="101"/>
        <v>790.10434782608695</v>
      </c>
      <c r="X168" s="9">
        <f t="shared" si="101"/>
        <v>1059.7826086956522</v>
      </c>
      <c r="Y168" s="9">
        <f t="shared" si="101"/>
        <v>1629.7296329650912</v>
      </c>
      <c r="Z168" s="9">
        <f t="shared" si="101"/>
        <v>88.695652173913047</v>
      </c>
      <c r="AA168" s="9">
        <f t="shared" si="101"/>
        <v>162.48526523980735</v>
      </c>
      <c r="AB168" s="9">
        <f t="shared" si="102"/>
        <v>6090.9409999999989</v>
      </c>
      <c r="AC168" s="9">
        <f t="shared" si="102"/>
        <v>926.40434782608691</v>
      </c>
      <c r="AD168" s="9">
        <f t="shared" si="102"/>
        <v>790.10434782608695</v>
      </c>
      <c r="AE168" s="9">
        <f t="shared" si="102"/>
        <v>1069.9043478260869</v>
      </c>
      <c r="AF168" s="9">
        <f t="shared" si="102"/>
        <v>1631.7760224651477</v>
      </c>
      <c r="AG168" s="9">
        <f t="shared" si="102"/>
        <v>74.840652173913043</v>
      </c>
      <c r="AH168" s="9">
        <f t="shared" si="102"/>
        <v>162.48526523980735</v>
      </c>
      <c r="AI168" s="9">
        <f t="shared" si="93"/>
        <v>10746.455983357127</v>
      </c>
      <c r="AJ168" s="3" t="s">
        <v>608</v>
      </c>
      <c r="AK168" s="11">
        <v>1389584</v>
      </c>
      <c r="AL168" s="11">
        <v>0</v>
      </c>
      <c r="AM168" s="11">
        <v>3192</v>
      </c>
      <c r="AN168" s="9">
        <v>7980</v>
      </c>
      <c r="AO168" s="11">
        <v>180149</v>
      </c>
      <c r="AP168" s="11">
        <v>1575</v>
      </c>
      <c r="AQ168" s="9">
        <v>0</v>
      </c>
      <c r="AR168" s="9">
        <v>28422</v>
      </c>
      <c r="AS168" s="11">
        <v>209672</v>
      </c>
      <c r="AT168" s="11">
        <v>0</v>
      </c>
      <c r="AU168" s="11">
        <v>0</v>
      </c>
      <c r="AV168" s="11">
        <v>0</v>
      </c>
      <c r="AW168" s="9">
        <v>20400</v>
      </c>
      <c r="AX168" s="9">
        <v>374837.81558197096</v>
      </c>
      <c r="AY168" s="9">
        <v>12943.781005155686</v>
      </c>
      <c r="AZ168" s="9">
        <v>-9511.33</v>
      </c>
      <c r="BA168" s="11">
        <v>47880</v>
      </c>
      <c r="BB168" s="11">
        <v>53951</v>
      </c>
      <c r="BC168" s="11">
        <v>0</v>
      </c>
      <c r="BD168" s="11">
        <v>8310</v>
      </c>
      <c r="BE168" s="11">
        <v>0</v>
      </c>
      <c r="BF168" s="11">
        <v>101995</v>
      </c>
      <c r="BG168" s="11">
        <v>0</v>
      </c>
      <c r="BH168" s="11">
        <v>0</v>
      </c>
      <c r="BI168" s="9">
        <v>0</v>
      </c>
      <c r="BJ168" s="9">
        <v>0</v>
      </c>
      <c r="BK168" s="9">
        <v>0</v>
      </c>
      <c r="BL168" s="9">
        <v>5472</v>
      </c>
      <c r="BM168" s="9">
        <v>7980</v>
      </c>
      <c r="BN168" s="9">
        <v>2995.83</v>
      </c>
      <c r="BO168" s="11">
        <f t="shared" si="97"/>
        <v>1410427.7599999998</v>
      </c>
      <c r="BP168" s="11">
        <v>0</v>
      </c>
      <c r="BQ168" s="11">
        <v>3192</v>
      </c>
      <c r="BR168" s="11">
        <f t="shared" si="98"/>
        <v>7980</v>
      </c>
      <c r="BS168" s="11">
        <v>180149</v>
      </c>
      <c r="BT168" s="11">
        <v>1575</v>
      </c>
      <c r="BU168" s="9">
        <v>0</v>
      </c>
      <c r="BV168" s="9">
        <v>28422</v>
      </c>
      <c r="BW168" s="11">
        <v>213073</v>
      </c>
      <c r="BX168" s="11">
        <v>0</v>
      </c>
      <c r="BY168" s="11">
        <v>0</v>
      </c>
      <c r="BZ168" s="11">
        <v>0</v>
      </c>
      <c r="CA168" s="9">
        <v>17213.349999999999</v>
      </c>
      <c r="CB168" s="9">
        <v>375308.48516698397</v>
      </c>
      <c r="CC168" s="9">
        <v>12943.781005155686</v>
      </c>
      <c r="CD168" s="9">
        <v>-9511.33</v>
      </c>
      <c r="CE168" s="11">
        <v>47880</v>
      </c>
      <c r="CF168" s="11">
        <v>54756</v>
      </c>
      <c r="CG168" s="11">
        <v>0</v>
      </c>
      <c r="CH168" s="11">
        <v>8310</v>
      </c>
      <c r="CI168" s="11">
        <v>0</v>
      </c>
      <c r="CJ168" s="11">
        <v>103518</v>
      </c>
      <c r="CK168" s="11">
        <v>0</v>
      </c>
      <c r="CL168" s="11">
        <v>0</v>
      </c>
      <c r="CM168" s="11">
        <v>0</v>
      </c>
      <c r="CN168" s="9">
        <v>0</v>
      </c>
      <c r="CO168" s="9">
        <v>0</v>
      </c>
      <c r="CP168" s="9">
        <v>5472</v>
      </c>
      <c r="CQ168" s="9">
        <v>7980</v>
      </c>
      <c r="CR168" s="9">
        <v>2995.83</v>
      </c>
      <c r="CS168" s="11"/>
      <c r="CT168" s="11"/>
      <c r="CU168" s="11"/>
      <c r="CV168" s="11"/>
      <c r="CW168" s="11"/>
      <c r="DD168" s="20"/>
      <c r="DE168" s="20"/>
    </row>
    <row r="169" spans="1:109" ht="16.5" x14ac:dyDescent="0.3">
      <c r="A169" s="12">
        <v>499</v>
      </c>
      <c r="B169" s="12">
        <v>1</v>
      </c>
      <c r="C169" s="13" t="s">
        <v>192</v>
      </c>
      <c r="D169" s="14">
        <v>6</v>
      </c>
      <c r="E169" s="9">
        <v>300</v>
      </c>
      <c r="F169" s="9">
        <f t="shared" si="83"/>
        <v>10549.273398771702</v>
      </c>
      <c r="G169" s="9">
        <f t="shared" si="84"/>
        <v>10689.322686852231</v>
      </c>
      <c r="H169" s="9">
        <f t="shared" si="85"/>
        <v>140.04928808052864</v>
      </c>
      <c r="I169" s="10">
        <f t="shared" si="80"/>
        <v>1.3275728364081946E-2</v>
      </c>
      <c r="J169" s="9">
        <f t="shared" si="86"/>
        <v>88.813199999998687</v>
      </c>
      <c r="K169" s="9">
        <f t="shared" si="87"/>
        <v>5.5066666666666606</v>
      </c>
      <c r="L169" s="9">
        <f t="shared" si="88"/>
        <v>0</v>
      </c>
      <c r="M169" s="9">
        <f t="shared" si="89"/>
        <v>9.3366666666667015</v>
      </c>
      <c r="N169" s="9">
        <f t="shared" si="90"/>
        <v>12.527908930713011</v>
      </c>
      <c r="O169" s="9">
        <f t="shared" si="91"/>
        <v>0</v>
      </c>
      <c r="P169" s="9">
        <f t="shared" si="92"/>
        <v>23.86484581648682</v>
      </c>
      <c r="Q169" s="15">
        <f t="shared" si="94"/>
        <v>3164782.0196315097</v>
      </c>
      <c r="R169" s="15">
        <f t="shared" si="95"/>
        <v>3206796.8060556692</v>
      </c>
      <c r="S169" s="9">
        <f t="shared" si="96"/>
        <v>42014.786424159538</v>
      </c>
      <c r="T169" s="9"/>
      <c r="U169" s="9">
        <f t="shared" si="101"/>
        <v>5850.3209333333334</v>
      </c>
      <c r="V169" s="9">
        <f t="shared" si="101"/>
        <v>339.51666666666665</v>
      </c>
      <c r="W169" s="9">
        <f t="shared" si="101"/>
        <v>2021.4533333333334</v>
      </c>
      <c r="X169" s="9">
        <f t="shared" si="101"/>
        <v>995.9133333333333</v>
      </c>
      <c r="Y169" s="9">
        <f t="shared" si="101"/>
        <v>1086.9656944302906</v>
      </c>
      <c r="Z169" s="9">
        <f t="shared" si="101"/>
        <v>0</v>
      </c>
      <c r="AA169" s="9">
        <f t="shared" si="101"/>
        <v>255.10343767474274</v>
      </c>
      <c r="AB169" s="9">
        <f t="shared" si="102"/>
        <v>5939.1341333333321</v>
      </c>
      <c r="AC169" s="9">
        <f t="shared" si="102"/>
        <v>345.02333333333331</v>
      </c>
      <c r="AD169" s="9">
        <f t="shared" si="102"/>
        <v>2021.4533333333334</v>
      </c>
      <c r="AE169" s="9">
        <f t="shared" si="102"/>
        <v>1005.25</v>
      </c>
      <c r="AF169" s="9">
        <f t="shared" si="102"/>
        <v>1099.4936033610036</v>
      </c>
      <c r="AG169" s="9">
        <f t="shared" si="102"/>
        <v>0</v>
      </c>
      <c r="AH169" s="9">
        <f t="shared" si="102"/>
        <v>278.96828349122956</v>
      </c>
      <c r="AI169" s="9">
        <f t="shared" si="93"/>
        <v>10689.322686852231</v>
      </c>
      <c r="AJ169" s="3" t="s">
        <v>608</v>
      </c>
      <c r="AK169" s="11">
        <v>1776264</v>
      </c>
      <c r="AL169" s="11">
        <v>0</v>
      </c>
      <c r="AM169" s="11">
        <v>4080</v>
      </c>
      <c r="AN169" s="9">
        <v>10200.6</v>
      </c>
      <c r="AO169" s="11">
        <v>606436</v>
      </c>
      <c r="AP169" s="11">
        <v>0</v>
      </c>
      <c r="AQ169" s="9">
        <v>0</v>
      </c>
      <c r="AR169" s="9">
        <v>21251</v>
      </c>
      <c r="AS169" s="11">
        <v>101855</v>
      </c>
      <c r="AT169" s="11">
        <v>0</v>
      </c>
      <c r="AU169" s="11">
        <v>0</v>
      </c>
      <c r="AV169" s="11">
        <v>0</v>
      </c>
      <c r="AW169" s="9">
        <v>0</v>
      </c>
      <c r="AX169" s="9">
        <v>326089.70832908718</v>
      </c>
      <c r="AY169" s="9">
        <v>18247.142857142859</v>
      </c>
      <c r="AZ169" s="9">
        <v>-21167.72</v>
      </c>
      <c r="BA169" s="11">
        <v>71795</v>
      </c>
      <c r="BB169" s="11">
        <v>70389</v>
      </c>
      <c r="BC169" s="11">
        <v>0</v>
      </c>
      <c r="BD169" s="11">
        <v>0</v>
      </c>
      <c r="BE169" s="11">
        <v>0</v>
      </c>
      <c r="BF169" s="11">
        <v>117230</v>
      </c>
      <c r="BG169" s="11">
        <v>0</v>
      </c>
      <c r="BH169" s="11">
        <v>0</v>
      </c>
      <c r="BI169" s="9">
        <v>14029</v>
      </c>
      <c r="BJ169" s="9">
        <v>0</v>
      </c>
      <c r="BK169" s="9">
        <v>20935.689873851388</v>
      </c>
      <c r="BL169" s="9">
        <v>4784.2285714285717</v>
      </c>
      <c r="BM169" s="9">
        <v>18200.599999999999</v>
      </c>
      <c r="BN169" s="9">
        <v>4162.7700000000004</v>
      </c>
      <c r="BO169" s="11">
        <f t="shared" si="97"/>
        <v>1802907.9599999997</v>
      </c>
      <c r="BP169" s="11">
        <v>0</v>
      </c>
      <c r="BQ169" s="11">
        <v>4080</v>
      </c>
      <c r="BR169" s="11">
        <f t="shared" si="98"/>
        <v>10200.6</v>
      </c>
      <c r="BS169" s="11">
        <v>606436</v>
      </c>
      <c r="BT169" s="11">
        <v>0</v>
      </c>
      <c r="BU169" s="9">
        <v>0</v>
      </c>
      <c r="BV169" s="9">
        <v>21251</v>
      </c>
      <c r="BW169" s="11">
        <v>103507</v>
      </c>
      <c r="BX169" s="11">
        <v>0</v>
      </c>
      <c r="BY169" s="11">
        <v>0</v>
      </c>
      <c r="BZ169" s="11">
        <v>0</v>
      </c>
      <c r="CA169" s="9">
        <v>0</v>
      </c>
      <c r="CB169" s="9">
        <v>329848.08100830106</v>
      </c>
      <c r="CC169" s="9">
        <v>18247.142857142859</v>
      </c>
      <c r="CD169" s="9">
        <v>-21167.72</v>
      </c>
      <c r="CE169" s="11">
        <v>71795</v>
      </c>
      <c r="CF169" s="11">
        <v>71440</v>
      </c>
      <c r="CG169" s="11">
        <v>0</v>
      </c>
      <c r="CH169" s="11">
        <v>0</v>
      </c>
      <c r="CI169" s="11">
        <v>0</v>
      </c>
      <c r="CJ169" s="11">
        <v>118980</v>
      </c>
      <c r="CK169" s="11">
        <v>0</v>
      </c>
      <c r="CL169" s="11">
        <v>0</v>
      </c>
      <c r="CM169" s="11">
        <v>14029</v>
      </c>
      <c r="CN169" s="9">
        <v>0</v>
      </c>
      <c r="CO169" s="9">
        <v>28095.143618797425</v>
      </c>
      <c r="CP169" s="9">
        <v>4784.2285714285717</v>
      </c>
      <c r="CQ169" s="9">
        <v>18200.599999999999</v>
      </c>
      <c r="CR169" s="9">
        <v>4162.7700000000004</v>
      </c>
      <c r="CS169" s="11"/>
      <c r="CT169" s="11"/>
      <c r="CU169" s="11"/>
      <c r="CV169" s="11"/>
      <c r="CW169" s="11"/>
      <c r="DD169" s="20"/>
      <c r="DE169" s="20"/>
    </row>
    <row r="170" spans="1:109" ht="16.5" x14ac:dyDescent="0.3">
      <c r="A170" s="12">
        <v>500</v>
      </c>
      <c r="B170" s="12">
        <v>1</v>
      </c>
      <c r="C170" s="13" t="s">
        <v>193</v>
      </c>
      <c r="D170" s="14">
        <v>6</v>
      </c>
      <c r="E170" s="9">
        <v>454</v>
      </c>
      <c r="F170" s="9">
        <f t="shared" si="83"/>
        <v>9781.9333627918422</v>
      </c>
      <c r="G170" s="9">
        <f t="shared" si="84"/>
        <v>9901.3367644058908</v>
      </c>
      <c r="H170" s="9">
        <f t="shared" si="85"/>
        <v>119.40340161404856</v>
      </c>
      <c r="I170" s="10">
        <f t="shared" si="80"/>
        <v>1.2206523719352947E-2</v>
      </c>
      <c r="J170" s="9">
        <f t="shared" si="86"/>
        <v>93.643645374449079</v>
      </c>
      <c r="K170" s="9">
        <f t="shared" si="87"/>
        <v>4.2290748898678316</v>
      </c>
      <c r="L170" s="9">
        <f t="shared" si="88"/>
        <v>0</v>
      </c>
      <c r="M170" s="9">
        <f t="shared" si="89"/>
        <v>8.3678414096915503</v>
      </c>
      <c r="N170" s="9">
        <f t="shared" si="90"/>
        <v>12.474142348668465</v>
      </c>
      <c r="O170" s="9">
        <f t="shared" si="91"/>
        <v>-11.563105726872251</v>
      </c>
      <c r="P170" s="9">
        <f t="shared" si="92"/>
        <v>12.251803318244356</v>
      </c>
      <c r="Q170" s="15">
        <f t="shared" si="94"/>
        <v>4440997.7467074962</v>
      </c>
      <c r="R170" s="15">
        <f t="shared" si="95"/>
        <v>4495206.8910402739</v>
      </c>
      <c r="S170" s="9">
        <f t="shared" si="96"/>
        <v>54209.144332777709</v>
      </c>
      <c r="T170" s="9"/>
      <c r="U170" s="9">
        <f t="shared" si="101"/>
        <v>6168.8718502202637</v>
      </c>
      <c r="V170" s="9">
        <f t="shared" si="101"/>
        <v>260.68061674008811</v>
      </c>
      <c r="W170" s="9">
        <f t="shared" si="101"/>
        <v>767.09691629955944</v>
      </c>
      <c r="X170" s="9">
        <f t="shared" si="101"/>
        <v>965.75770925110135</v>
      </c>
      <c r="Y170" s="9">
        <f t="shared" si="101"/>
        <v>1273.1690947114917</v>
      </c>
      <c r="Z170" s="9">
        <f t="shared" si="101"/>
        <v>93.235682819383257</v>
      </c>
      <c r="AA170" s="9">
        <f t="shared" si="101"/>
        <v>253.12149274995454</v>
      </c>
      <c r="AB170" s="9">
        <f t="shared" si="102"/>
        <v>6262.5154955947128</v>
      </c>
      <c r="AC170" s="9">
        <f t="shared" si="102"/>
        <v>264.90969162995594</v>
      </c>
      <c r="AD170" s="9">
        <f t="shared" si="102"/>
        <v>767.09691629955944</v>
      </c>
      <c r="AE170" s="9">
        <f t="shared" si="102"/>
        <v>974.1255506607929</v>
      </c>
      <c r="AF170" s="9">
        <f t="shared" si="102"/>
        <v>1285.6432370601601</v>
      </c>
      <c r="AG170" s="9">
        <f t="shared" si="102"/>
        <v>81.672577092511006</v>
      </c>
      <c r="AH170" s="9">
        <f t="shared" si="102"/>
        <v>265.3732960681989</v>
      </c>
      <c r="AI170" s="9">
        <f t="shared" si="93"/>
        <v>9901.3367644058908</v>
      </c>
      <c r="AJ170" s="3" t="s">
        <v>608</v>
      </c>
      <c r="AK170" s="11">
        <v>2834281</v>
      </c>
      <c r="AL170" s="11">
        <v>0</v>
      </c>
      <c r="AM170" s="11">
        <v>6511</v>
      </c>
      <c r="AN170" s="9">
        <v>16275.9</v>
      </c>
      <c r="AO170" s="11">
        <v>348071</v>
      </c>
      <c r="AP170" s="11">
        <v>191</v>
      </c>
      <c r="AQ170" s="9">
        <v>0</v>
      </c>
      <c r="AR170" s="9">
        <v>58747</v>
      </c>
      <c r="AS170" s="11">
        <v>118349</v>
      </c>
      <c r="AT170" s="11">
        <v>0</v>
      </c>
      <c r="AU170" s="11">
        <v>0</v>
      </c>
      <c r="AV170" s="11">
        <v>0</v>
      </c>
      <c r="AW170" s="9">
        <v>42329</v>
      </c>
      <c r="AX170" s="9">
        <v>578018.76899901719</v>
      </c>
      <c r="AY170" s="9">
        <v>25307.843512261465</v>
      </c>
      <c r="AZ170" s="9">
        <v>-33613.18</v>
      </c>
      <c r="BA170" s="11">
        <v>114977</v>
      </c>
      <c r="BB170" s="11">
        <v>124789</v>
      </c>
      <c r="BC170" s="11">
        <v>0</v>
      </c>
      <c r="BD170" s="11">
        <v>3776</v>
      </c>
      <c r="BE170" s="11">
        <v>0</v>
      </c>
      <c r="BF170" s="11">
        <v>129654</v>
      </c>
      <c r="BG170" s="11">
        <v>0</v>
      </c>
      <c r="BH170" s="11">
        <v>0</v>
      </c>
      <c r="BI170" s="9">
        <v>0</v>
      </c>
      <c r="BJ170" s="9">
        <v>0</v>
      </c>
      <c r="BK170" s="9">
        <v>16265.344196217915</v>
      </c>
      <c r="BL170" s="9">
        <v>32384.400000000001</v>
      </c>
      <c r="BM170" s="9">
        <v>19985.900000000001</v>
      </c>
      <c r="BN170" s="9">
        <v>4697.7700000000004</v>
      </c>
      <c r="BO170" s="11">
        <f t="shared" si="97"/>
        <v>2876795.2149999999</v>
      </c>
      <c r="BP170" s="11">
        <v>0</v>
      </c>
      <c r="BQ170" s="11">
        <v>6511</v>
      </c>
      <c r="BR170" s="11">
        <f t="shared" si="98"/>
        <v>16275.9</v>
      </c>
      <c r="BS170" s="11">
        <v>348071</v>
      </c>
      <c r="BT170" s="11">
        <v>191</v>
      </c>
      <c r="BU170" s="9">
        <v>0</v>
      </c>
      <c r="BV170" s="9">
        <v>58747</v>
      </c>
      <c r="BW170" s="11">
        <v>120269</v>
      </c>
      <c r="BX170" s="11">
        <v>0</v>
      </c>
      <c r="BY170" s="11">
        <v>0</v>
      </c>
      <c r="BZ170" s="11">
        <v>0</v>
      </c>
      <c r="CA170" s="9">
        <v>37079.35</v>
      </c>
      <c r="CB170" s="9">
        <v>583682.02962531266</v>
      </c>
      <c r="CC170" s="9">
        <v>25307.843512261465</v>
      </c>
      <c r="CD170" s="9">
        <v>-33613.18</v>
      </c>
      <c r="CE170" s="11">
        <v>114977</v>
      </c>
      <c r="CF170" s="11">
        <v>126652</v>
      </c>
      <c r="CG170" s="11">
        <v>0</v>
      </c>
      <c r="CH170" s="11">
        <v>3776</v>
      </c>
      <c r="CI170" s="11">
        <v>0</v>
      </c>
      <c r="CJ170" s="11">
        <v>131590</v>
      </c>
      <c r="CK170" s="11">
        <v>0</v>
      </c>
      <c r="CL170" s="11">
        <v>0</v>
      </c>
      <c r="CM170" s="11">
        <v>0</v>
      </c>
      <c r="CN170" s="9">
        <v>0</v>
      </c>
      <c r="CO170" s="9">
        <v>21827.662902700835</v>
      </c>
      <c r="CP170" s="9">
        <v>32384.400000000001</v>
      </c>
      <c r="CQ170" s="9">
        <v>19985.900000000001</v>
      </c>
      <c r="CR170" s="9">
        <v>4697.7700000000004</v>
      </c>
      <c r="CS170" s="11"/>
      <c r="CT170" s="11"/>
      <c r="CU170" s="11"/>
      <c r="CV170" s="11"/>
      <c r="CW170" s="11"/>
      <c r="DD170" s="20"/>
      <c r="DE170" s="20"/>
    </row>
    <row r="171" spans="1:109" ht="16.5" x14ac:dyDescent="0.3">
      <c r="A171" s="12">
        <v>505</v>
      </c>
      <c r="B171" s="12">
        <v>1</v>
      </c>
      <c r="C171" s="13" t="s">
        <v>194</v>
      </c>
      <c r="D171" s="14">
        <v>6</v>
      </c>
      <c r="E171" s="9">
        <v>278</v>
      </c>
      <c r="F171" s="9">
        <f t="shared" si="83"/>
        <v>11136.885677804301</v>
      </c>
      <c r="G171" s="9">
        <f t="shared" si="84"/>
        <v>11273.84612187198</v>
      </c>
      <c r="H171" s="9">
        <f t="shared" si="85"/>
        <v>136.96044406767942</v>
      </c>
      <c r="I171" s="10">
        <f t="shared" si="80"/>
        <v>1.2297912363475202E-2</v>
      </c>
      <c r="J171" s="9">
        <f t="shared" si="86"/>
        <v>93.417517985611084</v>
      </c>
      <c r="K171" s="9">
        <f t="shared" si="87"/>
        <v>6.3129496402877976</v>
      </c>
      <c r="L171" s="9">
        <f t="shared" si="88"/>
        <v>0</v>
      </c>
      <c r="M171" s="9">
        <f t="shared" si="89"/>
        <v>15.25899280575527</v>
      </c>
      <c r="N171" s="9">
        <f t="shared" si="90"/>
        <v>19.358096876854233</v>
      </c>
      <c r="O171" s="9">
        <f t="shared" si="91"/>
        <v>-18.882338129496418</v>
      </c>
      <c r="P171" s="9">
        <f t="shared" si="92"/>
        <v>21.495224888667053</v>
      </c>
      <c r="Q171" s="15">
        <f t="shared" si="94"/>
        <v>3096054.2184295962</v>
      </c>
      <c r="R171" s="15">
        <f t="shared" si="95"/>
        <v>3134129.2218804113</v>
      </c>
      <c r="S171" s="9">
        <f t="shared" si="96"/>
        <v>38075.0034508151</v>
      </c>
      <c r="T171" s="9"/>
      <c r="U171" s="9">
        <f t="shared" si="101"/>
        <v>6116.8910791366907</v>
      </c>
      <c r="V171" s="9">
        <f t="shared" si="101"/>
        <v>389.21942446043164</v>
      </c>
      <c r="W171" s="9">
        <f t="shared" si="101"/>
        <v>1192.158273381295</v>
      </c>
      <c r="X171" s="9">
        <f t="shared" si="101"/>
        <v>1410.9640287769785</v>
      </c>
      <c r="Y171" s="9">
        <f t="shared" si="101"/>
        <v>1607.3948377478371</v>
      </c>
      <c r="Z171" s="9">
        <f t="shared" si="101"/>
        <v>115.49640287769785</v>
      </c>
      <c r="AA171" s="9">
        <f t="shared" si="101"/>
        <v>304.76163142337168</v>
      </c>
      <c r="AB171" s="9">
        <f t="shared" si="102"/>
        <v>6210.3085971223018</v>
      </c>
      <c r="AC171" s="9">
        <f t="shared" si="102"/>
        <v>395.53237410071944</v>
      </c>
      <c r="AD171" s="9">
        <f t="shared" si="102"/>
        <v>1192.158273381295</v>
      </c>
      <c r="AE171" s="9">
        <f t="shared" si="102"/>
        <v>1426.2230215827337</v>
      </c>
      <c r="AF171" s="9">
        <f t="shared" si="102"/>
        <v>1626.7529346246913</v>
      </c>
      <c r="AG171" s="9">
        <f t="shared" si="102"/>
        <v>96.614064748201429</v>
      </c>
      <c r="AH171" s="9">
        <f t="shared" si="102"/>
        <v>326.25685631203874</v>
      </c>
      <c r="AI171" s="9">
        <f t="shared" si="93"/>
        <v>11273.84612187198</v>
      </c>
      <c r="AJ171" s="3" t="s">
        <v>608</v>
      </c>
      <c r="AK171" s="11">
        <v>1731338</v>
      </c>
      <c r="AL171" s="11">
        <v>0</v>
      </c>
      <c r="AM171" s="11">
        <v>3977</v>
      </c>
      <c r="AN171" s="9">
        <v>9942.9</v>
      </c>
      <c r="AO171" s="11">
        <v>331420</v>
      </c>
      <c r="AP171" s="11">
        <v>0</v>
      </c>
      <c r="AQ171" s="9">
        <v>0</v>
      </c>
      <c r="AR171" s="9">
        <v>31123</v>
      </c>
      <c r="AS171" s="11">
        <v>108203</v>
      </c>
      <c r="AT171" s="11">
        <v>0</v>
      </c>
      <c r="AU171" s="11">
        <v>0</v>
      </c>
      <c r="AV171" s="11">
        <v>0</v>
      </c>
      <c r="AW171" s="9">
        <v>32108</v>
      </c>
      <c r="AX171" s="9">
        <v>446855.76489389868</v>
      </c>
      <c r="AY171" s="9">
        <v>16169.219241296236</v>
      </c>
      <c r="AZ171" s="9">
        <v>-30842.28</v>
      </c>
      <c r="BA171" s="11">
        <v>73002</v>
      </c>
      <c r="BB171" s="11">
        <v>101214</v>
      </c>
      <c r="BC171" s="11">
        <v>0</v>
      </c>
      <c r="BD171" s="11">
        <v>0</v>
      </c>
      <c r="BE171" s="11">
        <v>67178</v>
      </c>
      <c r="BF171" s="11">
        <v>115754</v>
      </c>
      <c r="BG171" s="11">
        <v>0</v>
      </c>
      <c r="BH171" s="11">
        <v>0</v>
      </c>
      <c r="BI171" s="9">
        <v>0</v>
      </c>
      <c r="BJ171" s="9">
        <v>0</v>
      </c>
      <c r="BK171" s="9">
        <v>17474.0742944011</v>
      </c>
      <c r="BL171" s="9">
        <v>19885.2</v>
      </c>
      <c r="BM171" s="9">
        <v>12217.9</v>
      </c>
      <c r="BN171" s="9">
        <v>9034.44</v>
      </c>
      <c r="BO171" s="11">
        <f t="shared" si="97"/>
        <v>1757308.0699999998</v>
      </c>
      <c r="BP171" s="11">
        <v>0</v>
      </c>
      <c r="BQ171" s="11">
        <v>3977</v>
      </c>
      <c r="BR171" s="11">
        <f t="shared" si="98"/>
        <v>9942.9</v>
      </c>
      <c r="BS171" s="11">
        <v>331420</v>
      </c>
      <c r="BT171" s="11">
        <v>0</v>
      </c>
      <c r="BU171" s="9">
        <v>0</v>
      </c>
      <c r="BV171" s="9">
        <v>31123</v>
      </c>
      <c r="BW171" s="11">
        <v>109958</v>
      </c>
      <c r="BX171" s="11">
        <v>0</v>
      </c>
      <c r="BY171" s="11">
        <v>0</v>
      </c>
      <c r="BZ171" s="11">
        <v>0</v>
      </c>
      <c r="CA171" s="9">
        <v>26858.71</v>
      </c>
      <c r="CB171" s="9">
        <v>452237.31582566421</v>
      </c>
      <c r="CC171" s="9">
        <v>16169.219241296236</v>
      </c>
      <c r="CD171" s="9">
        <v>-30842.28</v>
      </c>
      <c r="CE171" s="11">
        <v>73002</v>
      </c>
      <c r="CF171" s="11">
        <v>102725</v>
      </c>
      <c r="CG171" s="11">
        <v>0</v>
      </c>
      <c r="CH171" s="11">
        <v>0</v>
      </c>
      <c r="CI171" s="11">
        <v>68181</v>
      </c>
      <c r="CJ171" s="11">
        <v>117482</v>
      </c>
      <c r="CK171" s="11">
        <v>0</v>
      </c>
      <c r="CL171" s="11">
        <v>0</v>
      </c>
      <c r="CM171" s="11">
        <v>0</v>
      </c>
      <c r="CN171" s="9">
        <v>0</v>
      </c>
      <c r="CO171" s="9">
        <v>23449.746813450532</v>
      </c>
      <c r="CP171" s="9">
        <v>19885.2</v>
      </c>
      <c r="CQ171" s="9">
        <v>12217.9</v>
      </c>
      <c r="CR171" s="9">
        <v>9034.44</v>
      </c>
      <c r="CS171" s="11"/>
      <c r="CT171" s="11"/>
      <c r="CU171" s="11"/>
      <c r="CV171" s="11"/>
      <c r="CW171" s="11"/>
      <c r="DD171" s="20"/>
      <c r="DE171" s="20"/>
    </row>
    <row r="172" spans="1:109" ht="16.5" x14ac:dyDescent="0.3">
      <c r="A172" s="12">
        <v>507</v>
      </c>
      <c r="B172" s="12">
        <v>1</v>
      </c>
      <c r="C172" s="13" t="s">
        <v>195</v>
      </c>
      <c r="D172" s="14">
        <v>6</v>
      </c>
      <c r="E172" s="9">
        <v>329</v>
      </c>
      <c r="F172" s="9">
        <f t="shared" si="83"/>
        <v>9391.8803533122245</v>
      </c>
      <c r="G172" s="9">
        <f t="shared" si="84"/>
        <v>9496.9704774436559</v>
      </c>
      <c r="H172" s="9">
        <f t="shared" si="85"/>
        <v>105.09012413143137</v>
      </c>
      <c r="I172" s="10">
        <f t="shared" si="80"/>
        <v>1.1189465812814506E-2</v>
      </c>
      <c r="J172" s="9">
        <f t="shared" si="86"/>
        <v>88.608738601823461</v>
      </c>
      <c r="K172" s="9">
        <f t="shared" si="87"/>
        <v>2.3282674772036671</v>
      </c>
      <c r="L172" s="9">
        <f t="shared" si="88"/>
        <v>0</v>
      </c>
      <c r="M172" s="9">
        <f t="shared" si="89"/>
        <v>9.3951367781154431</v>
      </c>
      <c r="N172" s="9">
        <f t="shared" si="90"/>
        <v>18.441555609627585</v>
      </c>
      <c r="O172" s="9">
        <f t="shared" si="91"/>
        <v>-17.959179331306984</v>
      </c>
      <c r="P172" s="9">
        <f t="shared" si="92"/>
        <v>4.2756049959716051</v>
      </c>
      <c r="Q172" s="15">
        <f t="shared" si="94"/>
        <v>3089928.6362397214</v>
      </c>
      <c r="R172" s="15">
        <f t="shared" si="95"/>
        <v>3124503.2870789631</v>
      </c>
      <c r="S172" s="9">
        <f t="shared" si="96"/>
        <v>34574.650839241687</v>
      </c>
      <c r="T172" s="9"/>
      <c r="U172" s="9">
        <f t="shared" ref="U172:AA181" si="103">IF($E172=0,0,SUMIF($AK$4:$BN$4,U$4,$AK172:$BN172)/$E172)</f>
        <v>5854.7352583586626</v>
      </c>
      <c r="V172" s="9">
        <f t="shared" si="103"/>
        <v>143.53799392097264</v>
      </c>
      <c r="W172" s="9">
        <f t="shared" si="103"/>
        <v>1251.7598784194529</v>
      </c>
      <c r="X172" s="9">
        <f t="shared" si="103"/>
        <v>972.10638297872345</v>
      </c>
      <c r="Y172" s="9">
        <f t="shared" si="103"/>
        <v>731.43597127357077</v>
      </c>
      <c r="Z172" s="9">
        <f t="shared" si="103"/>
        <v>99.623100303951361</v>
      </c>
      <c r="AA172" s="9">
        <f t="shared" si="103"/>
        <v>338.68176805689001</v>
      </c>
      <c r="AB172" s="9">
        <f t="shared" ref="AB172:AH181" si="104">IF($E172=0,0,SUMIF($BO$4:$CR$4,AB$4,$BO172:$CR172)/$E172)</f>
        <v>5943.343996960486</v>
      </c>
      <c r="AC172" s="9">
        <f t="shared" si="104"/>
        <v>145.86626139817631</v>
      </c>
      <c r="AD172" s="9">
        <f t="shared" si="104"/>
        <v>1251.7598784194529</v>
      </c>
      <c r="AE172" s="9">
        <f t="shared" si="104"/>
        <v>981.50151975683889</v>
      </c>
      <c r="AF172" s="9">
        <f t="shared" si="104"/>
        <v>749.87752688319836</v>
      </c>
      <c r="AG172" s="9">
        <f t="shared" si="104"/>
        <v>81.663920972644377</v>
      </c>
      <c r="AH172" s="9">
        <f t="shared" si="104"/>
        <v>342.95737305286161</v>
      </c>
      <c r="AI172" s="9">
        <f t="shared" si="93"/>
        <v>9496.9704774436559</v>
      </c>
      <c r="AJ172" s="3" t="s">
        <v>608</v>
      </c>
      <c r="AK172" s="11">
        <v>1943485</v>
      </c>
      <c r="AL172" s="11">
        <v>0</v>
      </c>
      <c r="AM172" s="11">
        <v>4464</v>
      </c>
      <c r="AN172" s="9">
        <v>11161.2</v>
      </c>
      <c r="AO172" s="11">
        <v>411829</v>
      </c>
      <c r="AP172" s="11">
        <v>0</v>
      </c>
      <c r="AQ172" s="9">
        <v>0</v>
      </c>
      <c r="AR172" s="9">
        <v>33341</v>
      </c>
      <c r="AS172" s="11">
        <v>47224</v>
      </c>
      <c r="AT172" s="11">
        <v>0</v>
      </c>
      <c r="AU172" s="11">
        <v>0</v>
      </c>
      <c r="AV172" s="11">
        <v>0</v>
      </c>
      <c r="AW172" s="9">
        <v>32776</v>
      </c>
      <c r="AX172" s="9">
        <v>240642.43454900477</v>
      </c>
      <c r="AY172" s="9">
        <v>25528.062459279852</v>
      </c>
      <c r="AZ172" s="9">
        <v>-17277.099999999999</v>
      </c>
      <c r="BA172" s="11">
        <v>71724</v>
      </c>
      <c r="BB172" s="11">
        <v>84979</v>
      </c>
      <c r="BC172" s="11">
        <v>0</v>
      </c>
      <c r="BD172" s="11">
        <v>3270</v>
      </c>
      <c r="BE172" s="11">
        <v>0</v>
      </c>
      <c r="BF172" s="11">
        <v>122045</v>
      </c>
      <c r="BG172" s="11">
        <v>0</v>
      </c>
      <c r="BH172" s="11">
        <v>0</v>
      </c>
      <c r="BI172" s="9">
        <v>0</v>
      </c>
      <c r="BJ172" s="9">
        <v>0</v>
      </c>
      <c r="BK172" s="9">
        <v>4113.3992314369398</v>
      </c>
      <c r="BL172" s="9">
        <v>22576.799999999999</v>
      </c>
      <c r="BM172" s="9">
        <v>34553.57</v>
      </c>
      <c r="BN172" s="9">
        <v>13493.27</v>
      </c>
      <c r="BO172" s="11">
        <f t="shared" si="97"/>
        <v>1972637.2749999999</v>
      </c>
      <c r="BP172" s="11">
        <v>0</v>
      </c>
      <c r="BQ172" s="11">
        <v>4464</v>
      </c>
      <c r="BR172" s="11">
        <f t="shared" si="98"/>
        <v>11161.2</v>
      </c>
      <c r="BS172" s="11">
        <v>411829</v>
      </c>
      <c r="BT172" s="11">
        <v>0</v>
      </c>
      <c r="BU172" s="9">
        <v>0</v>
      </c>
      <c r="BV172" s="9">
        <v>33341</v>
      </c>
      <c r="BW172" s="11">
        <v>47990</v>
      </c>
      <c r="BX172" s="11">
        <v>0</v>
      </c>
      <c r="BY172" s="11">
        <v>0</v>
      </c>
      <c r="BZ172" s="11">
        <v>0</v>
      </c>
      <c r="CA172" s="9">
        <v>26867.43</v>
      </c>
      <c r="CB172" s="9">
        <v>246709.70634457225</v>
      </c>
      <c r="CC172" s="9">
        <v>25528.062459279852</v>
      </c>
      <c r="CD172" s="9">
        <v>-17277.099999999999</v>
      </c>
      <c r="CE172" s="11">
        <v>71724</v>
      </c>
      <c r="CF172" s="11">
        <v>86248</v>
      </c>
      <c r="CG172" s="11">
        <v>0</v>
      </c>
      <c r="CH172" s="11">
        <v>3270</v>
      </c>
      <c r="CI172" s="11">
        <v>0</v>
      </c>
      <c r="CJ172" s="11">
        <v>123867</v>
      </c>
      <c r="CK172" s="11">
        <v>0</v>
      </c>
      <c r="CL172" s="11">
        <v>0</v>
      </c>
      <c r="CM172" s="11">
        <v>0</v>
      </c>
      <c r="CN172" s="9">
        <v>0</v>
      </c>
      <c r="CO172" s="9">
        <v>5520.0732751116084</v>
      </c>
      <c r="CP172" s="9">
        <v>22576.799999999999</v>
      </c>
      <c r="CQ172" s="9">
        <v>34553.57</v>
      </c>
      <c r="CR172" s="9">
        <v>13493.27</v>
      </c>
      <c r="CS172" s="11"/>
      <c r="CT172" s="11"/>
      <c r="CU172" s="11"/>
      <c r="CV172" s="11"/>
      <c r="CW172" s="11"/>
      <c r="DD172" s="20"/>
      <c r="DE172" s="20"/>
    </row>
    <row r="173" spans="1:109" ht="16.5" x14ac:dyDescent="0.3">
      <c r="A173" s="12">
        <v>508</v>
      </c>
      <c r="B173" s="12">
        <v>1</v>
      </c>
      <c r="C173" s="13" t="s">
        <v>196</v>
      </c>
      <c r="D173" s="14">
        <v>5</v>
      </c>
      <c r="E173" s="9">
        <v>1915</v>
      </c>
      <c r="F173" s="9">
        <f t="shared" si="83"/>
        <v>9552.5163631441319</v>
      </c>
      <c r="G173" s="9">
        <f t="shared" si="84"/>
        <v>9672.5777975291694</v>
      </c>
      <c r="H173" s="9">
        <f t="shared" si="85"/>
        <v>120.0614343850375</v>
      </c>
      <c r="I173" s="10">
        <f t="shared" si="80"/>
        <v>1.2568566210288099E-2</v>
      </c>
      <c r="J173" s="9">
        <f t="shared" si="86"/>
        <v>90.171289817231809</v>
      </c>
      <c r="K173" s="9">
        <f t="shared" si="87"/>
        <v>8.9932114882507221</v>
      </c>
      <c r="L173" s="9">
        <f t="shared" si="88"/>
        <v>0</v>
      </c>
      <c r="M173" s="9">
        <f t="shared" si="89"/>
        <v>1.5639686684072558</v>
      </c>
      <c r="N173" s="9">
        <f t="shared" si="90"/>
        <v>16.934505919410867</v>
      </c>
      <c r="O173" s="9">
        <f t="shared" si="91"/>
        <v>0</v>
      </c>
      <c r="P173" s="9">
        <f t="shared" si="92"/>
        <v>2.3984584917379834</v>
      </c>
      <c r="Q173" s="15">
        <f t="shared" si="94"/>
        <v>18293068.835421015</v>
      </c>
      <c r="R173" s="15">
        <f t="shared" si="95"/>
        <v>18522986.482268363</v>
      </c>
      <c r="S173" s="9">
        <f t="shared" si="96"/>
        <v>229917.64684734866</v>
      </c>
      <c r="T173" s="9"/>
      <c r="U173" s="9">
        <f t="shared" si="103"/>
        <v>5972.2942767624018</v>
      </c>
      <c r="V173" s="9">
        <f t="shared" si="103"/>
        <v>554.45378590078326</v>
      </c>
      <c r="W173" s="9">
        <f t="shared" si="103"/>
        <v>1012.4647519582245</v>
      </c>
      <c r="X173" s="9">
        <f t="shared" si="103"/>
        <v>602.55195822454311</v>
      </c>
      <c r="Y173" s="9">
        <f t="shared" si="103"/>
        <v>1103.0960471308204</v>
      </c>
      <c r="Z173" s="9">
        <f t="shared" si="103"/>
        <v>0</v>
      </c>
      <c r="AA173" s="9">
        <f t="shared" si="103"/>
        <v>307.65554316735921</v>
      </c>
      <c r="AB173" s="9">
        <f t="shared" si="104"/>
        <v>6062.4655665796336</v>
      </c>
      <c r="AC173" s="9">
        <f t="shared" si="104"/>
        <v>563.44699738903398</v>
      </c>
      <c r="AD173" s="9">
        <f t="shared" si="104"/>
        <v>1012.4647519582245</v>
      </c>
      <c r="AE173" s="9">
        <f t="shared" si="104"/>
        <v>604.11592689295037</v>
      </c>
      <c r="AF173" s="9">
        <f t="shared" si="104"/>
        <v>1120.0305530502312</v>
      </c>
      <c r="AG173" s="9">
        <f t="shared" si="104"/>
        <v>0</v>
      </c>
      <c r="AH173" s="9">
        <f t="shared" si="104"/>
        <v>310.0540016590972</v>
      </c>
      <c r="AI173" s="9">
        <f t="shared" si="93"/>
        <v>9672.5777975291694</v>
      </c>
      <c r="AJ173" s="3" t="s">
        <v>608</v>
      </c>
      <c r="AK173" s="11">
        <v>11511868</v>
      </c>
      <c r="AL173" s="11">
        <v>0</v>
      </c>
      <c r="AM173" s="11">
        <v>26444</v>
      </c>
      <c r="AN173" s="9">
        <v>66109.2</v>
      </c>
      <c r="AO173" s="11">
        <v>1947433</v>
      </c>
      <c r="AP173" s="11">
        <v>-8563</v>
      </c>
      <c r="AQ173" s="9">
        <v>0</v>
      </c>
      <c r="AR173" s="9">
        <v>217216</v>
      </c>
      <c r="AS173" s="11">
        <v>1061779</v>
      </c>
      <c r="AT173" s="11">
        <v>0</v>
      </c>
      <c r="AU173" s="11">
        <v>131819</v>
      </c>
      <c r="AV173" s="11">
        <v>0</v>
      </c>
      <c r="AW173" s="9">
        <v>0</v>
      </c>
      <c r="AX173" s="9">
        <v>2112428.9302555211</v>
      </c>
      <c r="AY173" s="9">
        <v>136510.44496872951</v>
      </c>
      <c r="AZ173" s="9">
        <v>-74924.460000000006</v>
      </c>
      <c r="BA173" s="11">
        <v>470764</v>
      </c>
      <c r="BB173" s="11">
        <v>200593</v>
      </c>
      <c r="BC173" s="11">
        <v>0</v>
      </c>
      <c r="BD173" s="11">
        <v>52337</v>
      </c>
      <c r="BE173" s="11">
        <v>0</v>
      </c>
      <c r="BF173" s="11">
        <v>0</v>
      </c>
      <c r="BG173" s="11">
        <v>0</v>
      </c>
      <c r="BH173" s="11">
        <v>0</v>
      </c>
      <c r="BI173" s="9">
        <v>54714</v>
      </c>
      <c r="BJ173" s="9">
        <v>0</v>
      </c>
      <c r="BK173" s="9">
        <v>13431.000768192052</v>
      </c>
      <c r="BL173" s="9">
        <v>75711.039428571428</v>
      </c>
      <c r="BM173" s="9">
        <v>282944.08999999997</v>
      </c>
      <c r="BN173" s="9">
        <v>14454.59</v>
      </c>
      <c r="BO173" s="11">
        <f t="shared" si="97"/>
        <v>11684546.02</v>
      </c>
      <c r="BP173" s="11">
        <v>0</v>
      </c>
      <c r="BQ173" s="11">
        <v>26444</v>
      </c>
      <c r="BR173" s="11">
        <f t="shared" si="98"/>
        <v>66109.2</v>
      </c>
      <c r="BS173" s="11">
        <v>1947433</v>
      </c>
      <c r="BT173" s="11">
        <v>-8563</v>
      </c>
      <c r="BU173" s="9">
        <v>0</v>
      </c>
      <c r="BV173" s="9">
        <v>217216</v>
      </c>
      <c r="BW173" s="11">
        <v>1079001</v>
      </c>
      <c r="BX173" s="11">
        <v>0</v>
      </c>
      <c r="BY173" s="11">
        <v>131819</v>
      </c>
      <c r="BZ173" s="11">
        <v>0</v>
      </c>
      <c r="CA173" s="9">
        <v>0</v>
      </c>
      <c r="CB173" s="9">
        <v>2144858.5090911929</v>
      </c>
      <c r="CC173" s="9">
        <v>136510.44496872951</v>
      </c>
      <c r="CD173" s="9">
        <v>-74924.460000000006</v>
      </c>
      <c r="CE173" s="11">
        <v>470764</v>
      </c>
      <c r="CF173" s="11">
        <v>203588</v>
      </c>
      <c r="CG173" s="11">
        <v>0</v>
      </c>
      <c r="CH173" s="11">
        <v>52337</v>
      </c>
      <c r="CI173" s="11">
        <v>0</v>
      </c>
      <c r="CJ173" s="11">
        <v>0</v>
      </c>
      <c r="CK173" s="11">
        <v>0</v>
      </c>
      <c r="CL173" s="11">
        <v>0</v>
      </c>
      <c r="CM173" s="11">
        <v>54714</v>
      </c>
      <c r="CN173" s="9">
        <v>0</v>
      </c>
      <c r="CO173" s="9">
        <v>18024.048779870303</v>
      </c>
      <c r="CP173" s="9">
        <v>75711.039428571428</v>
      </c>
      <c r="CQ173" s="9">
        <v>282944.08999999997</v>
      </c>
      <c r="CR173" s="9">
        <v>14454.59</v>
      </c>
      <c r="CS173" s="11"/>
      <c r="CT173" s="11"/>
      <c r="CU173" s="11"/>
      <c r="CV173" s="11"/>
      <c r="CW173" s="11"/>
      <c r="DD173" s="20"/>
      <c r="DE173" s="20"/>
    </row>
    <row r="174" spans="1:109" ht="16.5" x14ac:dyDescent="0.3">
      <c r="A174" s="12">
        <v>511</v>
      </c>
      <c r="B174" s="12">
        <v>1</v>
      </c>
      <c r="C174" s="13" t="s">
        <v>197</v>
      </c>
      <c r="D174" s="14">
        <v>6</v>
      </c>
      <c r="E174" s="9">
        <v>586</v>
      </c>
      <c r="F174" s="9">
        <f t="shared" si="83"/>
        <v>9983.9424981155389</v>
      </c>
      <c r="G174" s="9">
        <f t="shared" si="84"/>
        <v>10105.527621844143</v>
      </c>
      <c r="H174" s="9">
        <f t="shared" si="85"/>
        <v>121.58512372860423</v>
      </c>
      <c r="I174" s="10">
        <f t="shared" si="80"/>
        <v>1.2178067306733119E-2</v>
      </c>
      <c r="J174" s="9">
        <f t="shared" si="86"/>
        <v>91.666484641636998</v>
      </c>
      <c r="K174" s="9">
        <f t="shared" si="87"/>
        <v>7.0221843003413369</v>
      </c>
      <c r="L174" s="9">
        <f t="shared" si="88"/>
        <v>0</v>
      </c>
      <c r="M174" s="9">
        <f t="shared" si="89"/>
        <v>6.6228668941979549</v>
      </c>
      <c r="N174" s="9">
        <f t="shared" si="90"/>
        <v>10.572417422913077</v>
      </c>
      <c r="O174" s="9">
        <f t="shared" si="91"/>
        <v>-2.1795051194539354</v>
      </c>
      <c r="P174" s="9">
        <f t="shared" si="92"/>
        <v>7.8806755889694671</v>
      </c>
      <c r="Q174" s="15">
        <f t="shared" si="94"/>
        <v>5850590.3038957044</v>
      </c>
      <c r="R174" s="15">
        <f t="shared" si="95"/>
        <v>5921839.1864006668</v>
      </c>
      <c r="S174" s="9">
        <f t="shared" si="96"/>
        <v>71248.882504962385</v>
      </c>
      <c r="T174" s="9"/>
      <c r="U174" s="9">
        <f t="shared" si="103"/>
        <v>6064.9554436860071</v>
      </c>
      <c r="V174" s="9">
        <f t="shared" si="103"/>
        <v>432.9744027303754</v>
      </c>
      <c r="W174" s="9">
        <f t="shared" si="103"/>
        <v>1285.2218430034129</v>
      </c>
      <c r="X174" s="9">
        <f t="shared" si="103"/>
        <v>833.05972696245738</v>
      </c>
      <c r="Y174" s="9">
        <f t="shared" si="103"/>
        <v>1033.9099678534378</v>
      </c>
      <c r="Z174" s="9">
        <f t="shared" si="103"/>
        <v>100.32081911262799</v>
      </c>
      <c r="AA174" s="9">
        <f t="shared" si="103"/>
        <v>233.50029476721974</v>
      </c>
      <c r="AB174" s="9">
        <f t="shared" si="104"/>
        <v>6156.6219283276441</v>
      </c>
      <c r="AC174" s="9">
        <f t="shared" si="104"/>
        <v>439.99658703071674</v>
      </c>
      <c r="AD174" s="9">
        <f t="shared" si="104"/>
        <v>1285.2218430034129</v>
      </c>
      <c r="AE174" s="9">
        <f t="shared" si="104"/>
        <v>839.68259385665533</v>
      </c>
      <c r="AF174" s="9">
        <f t="shared" si="104"/>
        <v>1044.4823852763509</v>
      </c>
      <c r="AG174" s="9">
        <f t="shared" si="104"/>
        <v>98.141313993174052</v>
      </c>
      <c r="AH174" s="9">
        <f t="shared" si="104"/>
        <v>241.38097035618921</v>
      </c>
      <c r="AI174" s="9">
        <f t="shared" si="93"/>
        <v>10105.527621844143</v>
      </c>
      <c r="AJ174" s="3" t="s">
        <v>608</v>
      </c>
      <c r="AK174" s="11">
        <v>3581104</v>
      </c>
      <c r="AL174" s="11">
        <v>0</v>
      </c>
      <c r="AM174" s="11">
        <v>8226</v>
      </c>
      <c r="AN174" s="9">
        <v>21043.200000000001</v>
      </c>
      <c r="AO174" s="11">
        <v>659675</v>
      </c>
      <c r="AP174" s="11">
        <v>93465</v>
      </c>
      <c r="AQ174" s="9">
        <v>0</v>
      </c>
      <c r="AR174" s="9">
        <v>65411</v>
      </c>
      <c r="AS174" s="11">
        <v>253723</v>
      </c>
      <c r="AT174" s="11">
        <v>0</v>
      </c>
      <c r="AU174" s="11">
        <v>0</v>
      </c>
      <c r="AV174" s="11">
        <v>0</v>
      </c>
      <c r="AW174" s="9">
        <v>58788</v>
      </c>
      <c r="AX174" s="9">
        <v>605871.24116211454</v>
      </c>
      <c r="AY174" s="9">
        <v>33956.065375340593</v>
      </c>
      <c r="AZ174" s="9">
        <v>-27040.11</v>
      </c>
      <c r="BA174" s="11">
        <v>140440</v>
      </c>
      <c r="BB174" s="11">
        <v>147232</v>
      </c>
      <c r="BC174" s="11">
        <v>0</v>
      </c>
      <c r="BD174" s="11">
        <v>0</v>
      </c>
      <c r="BE174" s="11">
        <v>0</v>
      </c>
      <c r="BF174" s="11">
        <v>112622</v>
      </c>
      <c r="BG174" s="11">
        <v>0</v>
      </c>
      <c r="BH174" s="11">
        <v>0</v>
      </c>
      <c r="BI174" s="9">
        <v>14242</v>
      </c>
      <c r="BJ174" s="9">
        <v>0</v>
      </c>
      <c r="BK174" s="9">
        <v>13504.18735825019</v>
      </c>
      <c r="BL174" s="9">
        <v>37983.599999999999</v>
      </c>
      <c r="BM174" s="9">
        <v>21043.200000000001</v>
      </c>
      <c r="BN174" s="9">
        <v>9300.92</v>
      </c>
      <c r="BO174" s="11">
        <f t="shared" si="97"/>
        <v>3634820.5599999996</v>
      </c>
      <c r="BP174" s="11">
        <v>0</v>
      </c>
      <c r="BQ174" s="11">
        <v>8226</v>
      </c>
      <c r="BR174" s="11">
        <f t="shared" si="98"/>
        <v>21043.200000000001</v>
      </c>
      <c r="BS174" s="11">
        <v>659675</v>
      </c>
      <c r="BT174" s="11">
        <v>93465</v>
      </c>
      <c r="BU174" s="9">
        <v>0</v>
      </c>
      <c r="BV174" s="9">
        <v>65411</v>
      </c>
      <c r="BW174" s="11">
        <v>257838</v>
      </c>
      <c r="BX174" s="11">
        <v>0</v>
      </c>
      <c r="BY174" s="11">
        <v>0</v>
      </c>
      <c r="BZ174" s="11">
        <v>0</v>
      </c>
      <c r="CA174" s="9">
        <v>57510.81</v>
      </c>
      <c r="CB174" s="9">
        <v>612066.67777194164</v>
      </c>
      <c r="CC174" s="9">
        <v>33956.065375340593</v>
      </c>
      <c r="CD174" s="9">
        <v>-27040.11</v>
      </c>
      <c r="CE174" s="11">
        <v>140440</v>
      </c>
      <c r="CF174" s="11">
        <v>149431</v>
      </c>
      <c r="CG174" s="11">
        <v>0</v>
      </c>
      <c r="CH174" s="11">
        <v>0</v>
      </c>
      <c r="CI174" s="11">
        <v>0</v>
      </c>
      <c r="CJ174" s="11">
        <v>114304</v>
      </c>
      <c r="CK174" s="11">
        <v>0</v>
      </c>
      <c r="CL174" s="11">
        <v>0</v>
      </c>
      <c r="CM174" s="11">
        <v>14242</v>
      </c>
      <c r="CN174" s="9">
        <v>0</v>
      </c>
      <c r="CO174" s="9">
        <v>18122.263253386252</v>
      </c>
      <c r="CP174" s="9">
        <v>37983.599999999999</v>
      </c>
      <c r="CQ174" s="9">
        <v>21043.200000000001</v>
      </c>
      <c r="CR174" s="9">
        <v>9300.92</v>
      </c>
      <c r="CS174" s="11"/>
      <c r="CT174" s="11"/>
      <c r="CU174" s="11"/>
      <c r="CV174" s="11"/>
      <c r="CW174" s="11"/>
      <c r="DD174" s="20"/>
      <c r="DE174" s="20"/>
    </row>
    <row r="175" spans="1:109" ht="16.5" x14ac:dyDescent="0.3">
      <c r="A175" s="12">
        <v>513</v>
      </c>
      <c r="B175" s="12">
        <v>1</v>
      </c>
      <c r="C175" s="13" t="s">
        <v>198</v>
      </c>
      <c r="D175" s="14">
        <v>6</v>
      </c>
      <c r="E175" s="9">
        <v>172</v>
      </c>
      <c r="F175" s="9">
        <f t="shared" si="83"/>
        <v>10166.443519727762</v>
      </c>
      <c r="G175" s="9">
        <f t="shared" si="84"/>
        <v>10267.880206517415</v>
      </c>
      <c r="H175" s="9">
        <f t="shared" si="85"/>
        <v>101.43668678965332</v>
      </c>
      <c r="I175" s="10">
        <f t="shared" si="80"/>
        <v>9.9775980255846254E-3</v>
      </c>
      <c r="J175" s="9">
        <f t="shared" si="86"/>
        <v>84.077529069767479</v>
      </c>
      <c r="K175" s="9">
        <f t="shared" si="87"/>
        <v>16.436046511627978</v>
      </c>
      <c r="L175" s="9">
        <f t="shared" si="88"/>
        <v>5.232558139550747E-2</v>
      </c>
      <c r="M175" s="9">
        <f t="shared" si="89"/>
        <v>10.813953488372135</v>
      </c>
      <c r="N175" s="9">
        <f t="shared" si="90"/>
        <v>-34.89520274523079</v>
      </c>
      <c r="O175" s="9">
        <f t="shared" si="91"/>
        <v>24.952034883720927</v>
      </c>
      <c r="P175" s="9">
        <f t="shared" si="92"/>
        <v>0</v>
      </c>
      <c r="Q175" s="15">
        <f t="shared" si="94"/>
        <v>1748628.285393175</v>
      </c>
      <c r="R175" s="15">
        <f t="shared" si="95"/>
        <v>1766075.3955209954</v>
      </c>
      <c r="S175" s="9">
        <f t="shared" si="96"/>
        <v>17447.110127820401</v>
      </c>
      <c r="T175" s="9"/>
      <c r="U175" s="9">
        <f t="shared" si="103"/>
        <v>5563.1224999999995</v>
      </c>
      <c r="V175" s="9">
        <f t="shared" si="103"/>
        <v>1013.2441860465116</v>
      </c>
      <c r="W175" s="9">
        <f t="shared" si="103"/>
        <v>1555.5988372093022</v>
      </c>
      <c r="X175" s="9">
        <f t="shared" si="103"/>
        <v>1243.0406976744187</v>
      </c>
      <c r="Y175" s="9">
        <f t="shared" si="103"/>
        <v>200.3395924580054</v>
      </c>
      <c r="Z175" s="9">
        <f t="shared" si="103"/>
        <v>132</v>
      </c>
      <c r="AA175" s="9">
        <f t="shared" si="103"/>
        <v>459.09770633952456</v>
      </c>
      <c r="AB175" s="9">
        <f t="shared" si="104"/>
        <v>5647.200029069767</v>
      </c>
      <c r="AC175" s="9">
        <f t="shared" si="104"/>
        <v>1029.6802325581396</v>
      </c>
      <c r="AD175" s="9">
        <f t="shared" si="104"/>
        <v>1555.6511627906978</v>
      </c>
      <c r="AE175" s="9">
        <f t="shared" si="104"/>
        <v>1253.8546511627908</v>
      </c>
      <c r="AF175" s="9">
        <f t="shared" si="104"/>
        <v>165.44438971277461</v>
      </c>
      <c r="AG175" s="9">
        <f t="shared" si="104"/>
        <v>156.95203488372093</v>
      </c>
      <c r="AH175" s="9">
        <f t="shared" si="104"/>
        <v>459.09770633952456</v>
      </c>
      <c r="AI175" s="9">
        <f t="shared" si="93"/>
        <v>10267.880206517415</v>
      </c>
      <c r="AJ175" s="3" t="s">
        <v>608</v>
      </c>
      <c r="AK175" s="11">
        <v>964089</v>
      </c>
      <c r="AL175" s="11">
        <v>0</v>
      </c>
      <c r="AM175" s="11">
        <v>2215</v>
      </c>
      <c r="AN175" s="9">
        <v>6353.4</v>
      </c>
      <c r="AO175" s="11">
        <v>265815</v>
      </c>
      <c r="AP175" s="11">
        <v>1748</v>
      </c>
      <c r="AQ175" s="9">
        <v>0</v>
      </c>
      <c r="AR175" s="9">
        <v>14073</v>
      </c>
      <c r="AS175" s="11">
        <v>174278</v>
      </c>
      <c r="AT175" s="11">
        <v>0</v>
      </c>
      <c r="AU175" s="11">
        <v>0</v>
      </c>
      <c r="AV175" s="11">
        <v>0</v>
      </c>
      <c r="AW175" s="9">
        <v>22704</v>
      </c>
      <c r="AX175" s="9">
        <v>34458.409902776926</v>
      </c>
      <c r="AY175" s="9">
        <v>19552.995490398236</v>
      </c>
      <c r="AZ175" s="9">
        <v>-7231.93</v>
      </c>
      <c r="BA175" s="11">
        <v>41155</v>
      </c>
      <c r="BB175" s="11">
        <v>46018</v>
      </c>
      <c r="BC175" s="11">
        <v>0</v>
      </c>
      <c r="BD175" s="11">
        <v>1325</v>
      </c>
      <c r="BE175" s="11">
        <v>0</v>
      </c>
      <c r="BF175" s="11">
        <v>78617</v>
      </c>
      <c r="BG175" s="11">
        <v>0</v>
      </c>
      <c r="BH175" s="11">
        <v>0</v>
      </c>
      <c r="BI175" s="9">
        <v>30400</v>
      </c>
      <c r="BJ175" s="9">
        <v>0</v>
      </c>
      <c r="BK175" s="9">
        <v>0</v>
      </c>
      <c r="BL175" s="9">
        <v>12706.8</v>
      </c>
      <c r="BM175" s="9">
        <v>31863.4</v>
      </c>
      <c r="BN175" s="9">
        <v>8488.2099999999991</v>
      </c>
      <c r="BO175" s="11">
        <f t="shared" si="97"/>
        <v>978550.33499999996</v>
      </c>
      <c r="BP175" s="11">
        <v>0</v>
      </c>
      <c r="BQ175" s="11">
        <v>2215</v>
      </c>
      <c r="BR175" s="11">
        <f t="shared" si="98"/>
        <v>6353.4</v>
      </c>
      <c r="BS175" s="11">
        <v>265815</v>
      </c>
      <c r="BT175" s="11">
        <v>1757</v>
      </c>
      <c r="BU175" s="9">
        <v>0</v>
      </c>
      <c r="BV175" s="9">
        <v>14073</v>
      </c>
      <c r="BW175" s="11">
        <v>177105</v>
      </c>
      <c r="BX175" s="11">
        <v>0</v>
      </c>
      <c r="BY175" s="11">
        <v>0</v>
      </c>
      <c r="BZ175" s="11">
        <v>0</v>
      </c>
      <c r="CA175" s="9">
        <v>26995.75</v>
      </c>
      <c r="CB175" s="9">
        <v>28456.435030597233</v>
      </c>
      <c r="CC175" s="9">
        <v>19552.995490398236</v>
      </c>
      <c r="CD175" s="9">
        <v>-7231.93</v>
      </c>
      <c r="CE175" s="11">
        <v>41155</v>
      </c>
      <c r="CF175" s="11">
        <v>46705</v>
      </c>
      <c r="CG175" s="11">
        <v>0</v>
      </c>
      <c r="CH175" s="11">
        <v>1325</v>
      </c>
      <c r="CI175" s="11">
        <v>0</v>
      </c>
      <c r="CJ175" s="11">
        <v>79790</v>
      </c>
      <c r="CK175" s="11">
        <v>0</v>
      </c>
      <c r="CL175" s="11">
        <v>0</v>
      </c>
      <c r="CM175" s="11">
        <v>30400</v>
      </c>
      <c r="CN175" s="9">
        <v>0</v>
      </c>
      <c r="CO175" s="9">
        <v>0</v>
      </c>
      <c r="CP175" s="9">
        <v>12706.8</v>
      </c>
      <c r="CQ175" s="9">
        <v>31863.4</v>
      </c>
      <c r="CR175" s="9">
        <v>8488.2099999999991</v>
      </c>
      <c r="CS175" s="11"/>
      <c r="CT175" s="11"/>
      <c r="CU175" s="11"/>
      <c r="CV175" s="11"/>
      <c r="CW175" s="11"/>
      <c r="DD175" s="20"/>
      <c r="DE175" s="20"/>
    </row>
    <row r="176" spans="1:109" ht="16.5" x14ac:dyDescent="0.3">
      <c r="A176" s="12">
        <v>514</v>
      </c>
      <c r="B176" s="12">
        <v>1</v>
      </c>
      <c r="C176" s="13" t="s">
        <v>199</v>
      </c>
      <c r="D176" s="14">
        <v>6</v>
      </c>
      <c r="E176" s="9">
        <v>161</v>
      </c>
      <c r="F176" s="9">
        <f t="shared" si="83"/>
        <v>10315.988518926484</v>
      </c>
      <c r="G176" s="9">
        <f t="shared" si="84"/>
        <v>10436.661465384905</v>
      </c>
      <c r="H176" s="9">
        <f t="shared" si="85"/>
        <v>120.67294645842048</v>
      </c>
      <c r="I176" s="10">
        <f t="shared" si="80"/>
        <v>1.1697661958136622E-2</v>
      </c>
      <c r="J176" s="9">
        <f t="shared" si="86"/>
        <v>91.603322981365636</v>
      </c>
      <c r="K176" s="9">
        <f t="shared" si="87"/>
        <v>7.894409937888156</v>
      </c>
      <c r="L176" s="9">
        <f t="shared" si="88"/>
        <v>0</v>
      </c>
      <c r="M176" s="9">
        <f t="shared" si="89"/>
        <v>12.341614906832092</v>
      </c>
      <c r="N176" s="9">
        <f t="shared" si="90"/>
        <v>9.5476297697144901</v>
      </c>
      <c r="O176" s="9">
        <f t="shared" si="91"/>
        <v>-21.987763975155275</v>
      </c>
      <c r="P176" s="9">
        <f t="shared" si="92"/>
        <v>21.273732837774446</v>
      </c>
      <c r="Q176" s="15">
        <f t="shared" si="94"/>
        <v>1660874.151547164</v>
      </c>
      <c r="R176" s="15">
        <f t="shared" si="95"/>
        <v>1680302.4959269695</v>
      </c>
      <c r="S176" s="9">
        <f t="shared" si="96"/>
        <v>19428.344379805494</v>
      </c>
      <c r="T176" s="9"/>
      <c r="U176" s="9">
        <f t="shared" si="103"/>
        <v>6039.991925465838</v>
      </c>
      <c r="V176" s="9">
        <f t="shared" si="103"/>
        <v>486.87577639751555</v>
      </c>
      <c r="W176" s="9">
        <f t="shared" si="103"/>
        <v>1217.0807453416148</v>
      </c>
      <c r="X176" s="9">
        <f t="shared" si="103"/>
        <v>1206.7080745341616</v>
      </c>
      <c r="Y176" s="9">
        <f t="shared" si="103"/>
        <v>953.14936861246179</v>
      </c>
      <c r="Z176" s="9">
        <f t="shared" si="103"/>
        <v>108.57142857142857</v>
      </c>
      <c r="AA176" s="9">
        <f t="shared" si="103"/>
        <v>303.61120000346438</v>
      </c>
      <c r="AB176" s="9">
        <f t="shared" si="104"/>
        <v>6131.5952484472036</v>
      </c>
      <c r="AC176" s="9">
        <f t="shared" si="104"/>
        <v>494.77018633540371</v>
      </c>
      <c r="AD176" s="9">
        <f t="shared" si="104"/>
        <v>1217.0807453416148</v>
      </c>
      <c r="AE176" s="9">
        <f t="shared" si="104"/>
        <v>1219.0496894409937</v>
      </c>
      <c r="AF176" s="9">
        <f t="shared" si="104"/>
        <v>962.69699838217628</v>
      </c>
      <c r="AG176" s="9">
        <f t="shared" si="104"/>
        <v>86.583664596273294</v>
      </c>
      <c r="AH176" s="9">
        <f t="shared" si="104"/>
        <v>324.88493284123882</v>
      </c>
      <c r="AI176" s="9">
        <f t="shared" si="93"/>
        <v>10436.661465384905</v>
      </c>
      <c r="AJ176" s="3" t="s">
        <v>608</v>
      </c>
      <c r="AK176" s="11">
        <v>983209</v>
      </c>
      <c r="AL176" s="11">
        <v>0</v>
      </c>
      <c r="AM176" s="11">
        <v>2259</v>
      </c>
      <c r="AN176" s="9">
        <v>5091</v>
      </c>
      <c r="AO176" s="11">
        <v>193157</v>
      </c>
      <c r="AP176" s="11">
        <v>2793</v>
      </c>
      <c r="AQ176" s="9">
        <v>0</v>
      </c>
      <c r="AR176" s="9">
        <v>17477</v>
      </c>
      <c r="AS176" s="11">
        <v>78387</v>
      </c>
      <c r="AT176" s="11">
        <v>0</v>
      </c>
      <c r="AU176" s="11">
        <v>0</v>
      </c>
      <c r="AV176" s="11">
        <v>0</v>
      </c>
      <c r="AW176" s="9">
        <v>17480</v>
      </c>
      <c r="AX176" s="9">
        <v>153457.04834660635</v>
      </c>
      <c r="AY176" s="9">
        <v>9946.3333333333321</v>
      </c>
      <c r="AZ176" s="9">
        <v>-10770.3</v>
      </c>
      <c r="BA176" s="11">
        <v>41512</v>
      </c>
      <c r="BB176" s="11">
        <v>53216</v>
      </c>
      <c r="BC176" s="11">
        <v>0</v>
      </c>
      <c r="BD176" s="11">
        <v>0</v>
      </c>
      <c r="BE176" s="11">
        <v>0</v>
      </c>
      <c r="BF176" s="11">
        <v>79816</v>
      </c>
      <c r="BG176" s="11">
        <v>0</v>
      </c>
      <c r="BH176" s="11">
        <v>0</v>
      </c>
      <c r="BI176" s="9">
        <v>0</v>
      </c>
      <c r="BJ176" s="9">
        <v>0</v>
      </c>
      <c r="BK176" s="9">
        <v>10015.599867224437</v>
      </c>
      <c r="BL176" s="9">
        <v>10181.4</v>
      </c>
      <c r="BM176" s="9">
        <v>5091</v>
      </c>
      <c r="BN176" s="9">
        <v>8556.07</v>
      </c>
      <c r="BO176" s="11">
        <f t="shared" si="97"/>
        <v>997957.13499999989</v>
      </c>
      <c r="BP176" s="11">
        <v>0</v>
      </c>
      <c r="BQ176" s="11">
        <v>2259</v>
      </c>
      <c r="BR176" s="11">
        <f t="shared" si="98"/>
        <v>5091</v>
      </c>
      <c r="BS176" s="11">
        <v>193157</v>
      </c>
      <c r="BT176" s="11">
        <v>2793</v>
      </c>
      <c r="BU176" s="9">
        <v>0</v>
      </c>
      <c r="BV176" s="9">
        <v>17477</v>
      </c>
      <c r="BW176" s="11">
        <v>79658</v>
      </c>
      <c r="BX176" s="11">
        <v>0</v>
      </c>
      <c r="BY176" s="11">
        <v>0</v>
      </c>
      <c r="BZ176" s="11">
        <v>0</v>
      </c>
      <c r="CA176" s="9">
        <v>13939.97</v>
      </c>
      <c r="CB176" s="9">
        <v>154994.21673953038</v>
      </c>
      <c r="CC176" s="9">
        <v>9946.3333333333321</v>
      </c>
      <c r="CD176" s="9">
        <v>-10770.3</v>
      </c>
      <c r="CE176" s="11">
        <v>41512</v>
      </c>
      <c r="CF176" s="11">
        <v>54011</v>
      </c>
      <c r="CG176" s="11">
        <v>0</v>
      </c>
      <c r="CH176" s="11">
        <v>0</v>
      </c>
      <c r="CI176" s="11">
        <v>0</v>
      </c>
      <c r="CJ176" s="11">
        <v>81008</v>
      </c>
      <c r="CK176" s="11">
        <v>0</v>
      </c>
      <c r="CL176" s="11">
        <v>0</v>
      </c>
      <c r="CM176" s="11">
        <v>0</v>
      </c>
      <c r="CN176" s="9">
        <v>0</v>
      </c>
      <c r="CO176" s="9">
        <v>13440.67085410612</v>
      </c>
      <c r="CP176" s="9">
        <v>10181.4</v>
      </c>
      <c r="CQ176" s="9">
        <v>5091</v>
      </c>
      <c r="CR176" s="9">
        <v>8556.07</v>
      </c>
      <c r="CS176" s="11"/>
      <c r="CT176" s="11"/>
      <c r="CU176" s="11"/>
      <c r="CV176" s="11"/>
      <c r="CW176" s="11"/>
      <c r="DD176" s="20"/>
      <c r="DE176" s="20"/>
    </row>
    <row r="177" spans="1:109" ht="16.5" x14ac:dyDescent="0.3">
      <c r="A177" s="12">
        <v>516</v>
      </c>
      <c r="B177" s="12">
        <v>1</v>
      </c>
      <c r="C177" s="13" t="s">
        <v>200</v>
      </c>
      <c r="D177" s="14">
        <v>6</v>
      </c>
      <c r="E177" s="9">
        <v>72</v>
      </c>
      <c r="F177" s="9">
        <f t="shared" si="83"/>
        <v>11571.461427812315</v>
      </c>
      <c r="G177" s="9">
        <f t="shared" si="84"/>
        <v>11705.54321966385</v>
      </c>
      <c r="H177" s="9">
        <f t="shared" si="85"/>
        <v>134.08179185153494</v>
      </c>
      <c r="I177" s="10">
        <f t="shared" si="80"/>
        <v>1.1587282443794505E-2</v>
      </c>
      <c r="J177" s="9">
        <f t="shared" si="86"/>
        <v>93.977499999999054</v>
      </c>
      <c r="K177" s="9">
        <f t="shared" si="87"/>
        <v>13.236111111111086</v>
      </c>
      <c r="L177" s="9">
        <f t="shared" si="88"/>
        <v>0</v>
      </c>
      <c r="M177" s="9">
        <f t="shared" si="89"/>
        <v>13.472222222222172</v>
      </c>
      <c r="N177" s="9">
        <f t="shared" si="90"/>
        <v>-2.0082104263466078</v>
      </c>
      <c r="O177" s="9">
        <f t="shared" si="91"/>
        <v>-2.7715277777777629</v>
      </c>
      <c r="P177" s="9">
        <f t="shared" si="92"/>
        <v>18.175696722324574</v>
      </c>
      <c r="Q177" s="15">
        <f t="shared" si="94"/>
        <v>833145.22280248662</v>
      </c>
      <c r="R177" s="15">
        <f t="shared" si="95"/>
        <v>842799.11181579705</v>
      </c>
      <c r="S177" s="9">
        <f t="shared" si="96"/>
        <v>9653.8890133104287</v>
      </c>
      <c r="T177" s="9"/>
      <c r="U177" s="9">
        <f t="shared" si="103"/>
        <v>6165.2847222222226</v>
      </c>
      <c r="V177" s="9">
        <f t="shared" si="103"/>
        <v>816.19444444444446</v>
      </c>
      <c r="W177" s="9">
        <f t="shared" si="103"/>
        <v>2482.9166666666665</v>
      </c>
      <c r="X177" s="9">
        <f t="shared" si="103"/>
        <v>1434.0138888888889</v>
      </c>
      <c r="Y177" s="9">
        <f t="shared" si="103"/>
        <v>-166.76756654813431</v>
      </c>
      <c r="Z177" s="9">
        <f t="shared" si="103"/>
        <v>120.36666666666666</v>
      </c>
      <c r="AA177" s="9">
        <f t="shared" si="103"/>
        <v>719.45260547156113</v>
      </c>
      <c r="AB177" s="9">
        <f t="shared" si="104"/>
        <v>6259.2622222222217</v>
      </c>
      <c r="AC177" s="9">
        <f t="shared" si="104"/>
        <v>829.43055555555554</v>
      </c>
      <c r="AD177" s="9">
        <f t="shared" si="104"/>
        <v>2482.9166666666665</v>
      </c>
      <c r="AE177" s="9">
        <f t="shared" si="104"/>
        <v>1447.4861111111111</v>
      </c>
      <c r="AF177" s="9">
        <f t="shared" si="104"/>
        <v>-168.77577697448092</v>
      </c>
      <c r="AG177" s="9">
        <f t="shared" si="104"/>
        <v>117.5951388888889</v>
      </c>
      <c r="AH177" s="9">
        <f t="shared" si="104"/>
        <v>737.6283021938857</v>
      </c>
      <c r="AI177" s="9">
        <f t="shared" si="93"/>
        <v>11705.54321966385</v>
      </c>
      <c r="AJ177" s="3" t="s">
        <v>608</v>
      </c>
      <c r="AK177" s="11">
        <v>451092</v>
      </c>
      <c r="AL177" s="11">
        <v>0</v>
      </c>
      <c r="AM177" s="11">
        <v>1036</v>
      </c>
      <c r="AN177" s="9">
        <v>3512.7</v>
      </c>
      <c r="AO177" s="11">
        <v>178770</v>
      </c>
      <c r="AP177" s="11">
        <v>0</v>
      </c>
      <c r="AQ177" s="9">
        <v>0</v>
      </c>
      <c r="AR177" s="9">
        <v>3972</v>
      </c>
      <c r="AS177" s="11">
        <v>58766</v>
      </c>
      <c r="AT177" s="11">
        <v>0</v>
      </c>
      <c r="AU177" s="11">
        <v>0</v>
      </c>
      <c r="AV177" s="11">
        <v>0</v>
      </c>
      <c r="AW177" s="9">
        <v>8666.4</v>
      </c>
      <c r="AX177" s="9">
        <v>-12007.26479146567</v>
      </c>
      <c r="AY177" s="9">
        <v>0</v>
      </c>
      <c r="AZ177" s="9">
        <v>-7191.5</v>
      </c>
      <c r="BA177" s="11">
        <v>19256</v>
      </c>
      <c r="BB177" s="11">
        <v>23743</v>
      </c>
      <c r="BC177" s="11">
        <v>0</v>
      </c>
      <c r="BD177" s="11">
        <v>0</v>
      </c>
      <c r="BE177" s="11">
        <v>0</v>
      </c>
      <c r="BF177" s="11">
        <v>41214</v>
      </c>
      <c r="BG177" s="11">
        <v>0</v>
      </c>
      <c r="BH177" s="11">
        <v>0</v>
      </c>
      <c r="BI177" s="9">
        <v>14028</v>
      </c>
      <c r="BJ177" s="9">
        <v>0</v>
      </c>
      <c r="BK177" s="9">
        <v>3826.7575939523945</v>
      </c>
      <c r="BL177" s="9">
        <v>7025.4000000000005</v>
      </c>
      <c r="BM177" s="9">
        <v>28922.7</v>
      </c>
      <c r="BN177" s="9">
        <v>8513.0300000000007</v>
      </c>
      <c r="BO177" s="11">
        <f t="shared" si="97"/>
        <v>457858.37999999995</v>
      </c>
      <c r="BP177" s="11">
        <v>0</v>
      </c>
      <c r="BQ177" s="11">
        <v>1036</v>
      </c>
      <c r="BR177" s="11">
        <f t="shared" si="98"/>
        <v>3512.7</v>
      </c>
      <c r="BS177" s="11">
        <v>178770</v>
      </c>
      <c r="BT177" s="11">
        <v>0</v>
      </c>
      <c r="BU177" s="9">
        <v>0</v>
      </c>
      <c r="BV177" s="9">
        <v>3972</v>
      </c>
      <c r="BW177" s="11">
        <v>59719</v>
      </c>
      <c r="BX177" s="11">
        <v>0</v>
      </c>
      <c r="BY177" s="11">
        <v>0</v>
      </c>
      <c r="BZ177" s="11">
        <v>0</v>
      </c>
      <c r="CA177" s="9">
        <v>8466.85</v>
      </c>
      <c r="CB177" s="9">
        <v>-12151.855942162627</v>
      </c>
      <c r="CC177" s="9">
        <v>0</v>
      </c>
      <c r="CD177" s="9">
        <v>-7191.5</v>
      </c>
      <c r="CE177" s="11">
        <v>19256</v>
      </c>
      <c r="CF177" s="11">
        <v>24098</v>
      </c>
      <c r="CG177" s="11">
        <v>0</v>
      </c>
      <c r="CH177" s="11">
        <v>0</v>
      </c>
      <c r="CI177" s="11">
        <v>0</v>
      </c>
      <c r="CJ177" s="11">
        <v>41829</v>
      </c>
      <c r="CK177" s="11">
        <v>0</v>
      </c>
      <c r="CL177" s="11">
        <v>0</v>
      </c>
      <c r="CM177" s="11">
        <v>14028</v>
      </c>
      <c r="CN177" s="9">
        <v>0</v>
      </c>
      <c r="CO177" s="9">
        <v>5135.4077579597688</v>
      </c>
      <c r="CP177" s="9">
        <v>7025.4000000000005</v>
      </c>
      <c r="CQ177" s="9">
        <v>28922.7</v>
      </c>
      <c r="CR177" s="9">
        <v>8513.0300000000007</v>
      </c>
      <c r="CS177" s="11"/>
      <c r="CT177" s="11"/>
      <c r="CU177" s="11"/>
      <c r="CV177" s="11"/>
      <c r="CW177" s="11"/>
      <c r="DD177" s="20"/>
      <c r="DE177" s="20"/>
    </row>
    <row r="178" spans="1:109" ht="16.5" x14ac:dyDescent="0.3">
      <c r="A178" s="12">
        <v>518</v>
      </c>
      <c r="B178" s="12">
        <v>1</v>
      </c>
      <c r="C178" s="13" t="s">
        <v>201</v>
      </c>
      <c r="D178" s="14">
        <v>4</v>
      </c>
      <c r="E178" s="9">
        <v>2827</v>
      </c>
      <c r="F178" s="9">
        <f t="shared" si="83"/>
        <v>10761.880963009107</v>
      </c>
      <c r="G178" s="9">
        <f t="shared" si="84"/>
        <v>11037.746346112159</v>
      </c>
      <c r="H178" s="9">
        <f t="shared" si="85"/>
        <v>275.8653831030515</v>
      </c>
      <c r="I178" s="10">
        <f t="shared" si="80"/>
        <v>2.5633565735512221E-2</v>
      </c>
      <c r="J178" s="9">
        <f t="shared" si="86"/>
        <v>89.816858860982393</v>
      </c>
      <c r="K178" s="9">
        <f t="shared" si="87"/>
        <v>21.367173682348721</v>
      </c>
      <c r="L178" s="9">
        <f t="shared" si="88"/>
        <v>0</v>
      </c>
      <c r="M178" s="9">
        <f t="shared" si="89"/>
        <v>1.8864520693314262</v>
      </c>
      <c r="N178" s="9">
        <f t="shared" si="90"/>
        <v>15.562558165183873</v>
      </c>
      <c r="O178" s="9">
        <f t="shared" si="91"/>
        <v>141.125670321896</v>
      </c>
      <c r="P178" s="9">
        <f t="shared" si="92"/>
        <v>6.1066700033098869</v>
      </c>
      <c r="Q178" s="15">
        <f t="shared" si="94"/>
        <v>30423837.482426748</v>
      </c>
      <c r="R178" s="15">
        <f t="shared" si="95"/>
        <v>31203708.920459073</v>
      </c>
      <c r="S178" s="9">
        <f t="shared" si="96"/>
        <v>779871.43803232536</v>
      </c>
      <c r="T178" s="9"/>
      <c r="U178" s="9">
        <f t="shared" si="103"/>
        <v>5948.678167668907</v>
      </c>
      <c r="V178" s="9">
        <f t="shared" si="103"/>
        <v>1317.3802617615847</v>
      </c>
      <c r="W178" s="9">
        <f t="shared" si="103"/>
        <v>1156.7767951892465</v>
      </c>
      <c r="X178" s="9">
        <f t="shared" si="103"/>
        <v>817.81499823134061</v>
      </c>
      <c r="Y178" s="9">
        <f t="shared" si="103"/>
        <v>1075.7987044450731</v>
      </c>
      <c r="Z178" s="9">
        <f t="shared" si="103"/>
        <v>134.15634948708879</v>
      </c>
      <c r="AA178" s="9">
        <f t="shared" si="103"/>
        <v>311.27568622586733</v>
      </c>
      <c r="AB178" s="9">
        <f t="shared" si="104"/>
        <v>6038.4950265298894</v>
      </c>
      <c r="AC178" s="9">
        <f t="shared" si="104"/>
        <v>1338.7474354439335</v>
      </c>
      <c r="AD178" s="9">
        <f t="shared" si="104"/>
        <v>1156.7767951892465</v>
      </c>
      <c r="AE178" s="9">
        <f t="shared" si="104"/>
        <v>819.70145030067204</v>
      </c>
      <c r="AF178" s="9">
        <f t="shared" si="104"/>
        <v>1091.361262610257</v>
      </c>
      <c r="AG178" s="9">
        <f t="shared" si="104"/>
        <v>275.28201980898478</v>
      </c>
      <c r="AH178" s="9">
        <f t="shared" si="104"/>
        <v>317.38235622917722</v>
      </c>
      <c r="AI178" s="9">
        <f t="shared" si="93"/>
        <v>11037.746346112159</v>
      </c>
      <c r="AJ178" s="3" t="s">
        <v>608</v>
      </c>
      <c r="AK178" s="11">
        <v>16927484</v>
      </c>
      <c r="AL178" s="11">
        <v>0</v>
      </c>
      <c r="AM178" s="11">
        <v>38884</v>
      </c>
      <c r="AN178" s="9">
        <v>97210.2</v>
      </c>
      <c r="AO178" s="11">
        <v>3296570</v>
      </c>
      <c r="AP178" s="11">
        <v>-26362</v>
      </c>
      <c r="AQ178" s="9">
        <v>0</v>
      </c>
      <c r="AR178" s="9">
        <v>302043</v>
      </c>
      <c r="AS178" s="11">
        <v>3724234</v>
      </c>
      <c r="AT178" s="11">
        <v>0</v>
      </c>
      <c r="AU178" s="11">
        <v>534360</v>
      </c>
      <c r="AV178" s="11">
        <v>0</v>
      </c>
      <c r="AW178" s="9">
        <v>379260</v>
      </c>
      <c r="AX178" s="9">
        <v>3041282.9374662214</v>
      </c>
      <c r="AY178" s="9">
        <v>150679.99748381693</v>
      </c>
      <c r="AZ178" s="9">
        <v>-110570.82</v>
      </c>
      <c r="BA178" s="11">
        <v>659896</v>
      </c>
      <c r="BB178" s="11">
        <v>357186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9">
        <v>419594</v>
      </c>
      <c r="BJ178" s="9">
        <v>0</v>
      </c>
      <c r="BK178" s="9">
        <v>50482.127476709989</v>
      </c>
      <c r="BL178" s="9">
        <v>191935.2</v>
      </c>
      <c r="BM178" s="9">
        <v>376575.2</v>
      </c>
      <c r="BN178" s="9">
        <v>13093.64</v>
      </c>
      <c r="BO178" s="11">
        <f t="shared" si="97"/>
        <v>17181396.259999998</v>
      </c>
      <c r="BP178" s="11">
        <v>0</v>
      </c>
      <c r="BQ178" s="11">
        <v>38884</v>
      </c>
      <c r="BR178" s="11">
        <f t="shared" si="98"/>
        <v>97210.2</v>
      </c>
      <c r="BS178" s="11">
        <v>3296570</v>
      </c>
      <c r="BT178" s="11">
        <v>-26362</v>
      </c>
      <c r="BU178" s="9">
        <v>0</v>
      </c>
      <c r="BV178" s="9">
        <v>302043</v>
      </c>
      <c r="BW178" s="11">
        <v>3784639</v>
      </c>
      <c r="BX178" s="11">
        <v>0</v>
      </c>
      <c r="BY178" s="11">
        <v>534360</v>
      </c>
      <c r="BZ178" s="11">
        <v>0</v>
      </c>
      <c r="CA178" s="9">
        <v>778222.27</v>
      </c>
      <c r="CB178" s="9">
        <v>3085278.2893991964</v>
      </c>
      <c r="CC178" s="9">
        <v>150679.99748381693</v>
      </c>
      <c r="CD178" s="9">
        <v>-110570.82</v>
      </c>
      <c r="CE178" s="11">
        <v>659896</v>
      </c>
      <c r="CF178" s="11">
        <v>362519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419594</v>
      </c>
      <c r="CN178" s="9">
        <v>0</v>
      </c>
      <c r="CO178" s="9">
        <v>67745.683576067022</v>
      </c>
      <c r="CP178" s="9">
        <v>191935.2</v>
      </c>
      <c r="CQ178" s="9">
        <v>376575.2</v>
      </c>
      <c r="CR178" s="9">
        <v>13093.64</v>
      </c>
      <c r="CS178" s="11"/>
      <c r="CT178" s="11"/>
      <c r="CU178" s="11"/>
      <c r="CV178" s="11"/>
      <c r="CW178" s="11"/>
      <c r="DD178" s="20"/>
      <c r="DE178" s="20"/>
    </row>
    <row r="179" spans="1:109" ht="16.5" x14ac:dyDescent="0.3">
      <c r="A179" s="12">
        <v>531</v>
      </c>
      <c r="B179" s="12">
        <v>1</v>
      </c>
      <c r="C179" s="13" t="s">
        <v>202</v>
      </c>
      <c r="D179" s="14">
        <v>5</v>
      </c>
      <c r="E179" s="9">
        <v>1875</v>
      </c>
      <c r="F179" s="9">
        <f t="shared" si="83"/>
        <v>7642.6206053418755</v>
      </c>
      <c r="G179" s="9">
        <f t="shared" si="84"/>
        <v>7771.052399166897</v>
      </c>
      <c r="H179" s="9">
        <f t="shared" si="85"/>
        <v>128.43179382502149</v>
      </c>
      <c r="I179" s="10">
        <f t="shared" si="80"/>
        <v>1.6804680024971142E-2</v>
      </c>
      <c r="J179" s="9">
        <f t="shared" si="86"/>
        <v>89.758351999998922</v>
      </c>
      <c r="K179" s="9">
        <f t="shared" si="87"/>
        <v>1.090133333333327</v>
      </c>
      <c r="L179" s="9">
        <f t="shared" si="88"/>
        <v>0</v>
      </c>
      <c r="M179" s="9">
        <f t="shared" si="89"/>
        <v>1.3168000000000006</v>
      </c>
      <c r="N179" s="9">
        <f t="shared" si="90"/>
        <v>6.2528523197084951</v>
      </c>
      <c r="O179" s="9">
        <f t="shared" si="91"/>
        <v>24.238490666666667</v>
      </c>
      <c r="P179" s="9">
        <f t="shared" si="92"/>
        <v>5.7751655053129411</v>
      </c>
      <c r="Q179" s="15">
        <f t="shared" si="94"/>
        <v>14329913.635016019</v>
      </c>
      <c r="R179" s="15">
        <f t="shared" si="95"/>
        <v>14570723.248437932</v>
      </c>
      <c r="S179" s="9">
        <f t="shared" si="96"/>
        <v>240809.61342191324</v>
      </c>
      <c r="T179" s="9"/>
      <c r="U179" s="9">
        <f t="shared" si="103"/>
        <v>5951.7896479999999</v>
      </c>
      <c r="V179" s="9">
        <f t="shared" si="103"/>
        <v>67.223466666666667</v>
      </c>
      <c r="W179" s="9">
        <f t="shared" si="103"/>
        <v>285.39093333333335</v>
      </c>
      <c r="X179" s="9">
        <f t="shared" si="103"/>
        <v>486.00266666666664</v>
      </c>
      <c r="Y179" s="9">
        <f t="shared" si="103"/>
        <v>608.68900101727309</v>
      </c>
      <c r="Z179" s="9">
        <f t="shared" si="103"/>
        <v>6.9786666666666664</v>
      </c>
      <c r="AA179" s="9">
        <f t="shared" si="103"/>
        <v>236.54622299126959</v>
      </c>
      <c r="AB179" s="9">
        <f t="shared" si="104"/>
        <v>6041.5479999999989</v>
      </c>
      <c r="AC179" s="9">
        <f t="shared" si="104"/>
        <v>68.313599999999994</v>
      </c>
      <c r="AD179" s="9">
        <f t="shared" si="104"/>
        <v>285.39093333333335</v>
      </c>
      <c r="AE179" s="9">
        <f t="shared" si="104"/>
        <v>487.31946666666664</v>
      </c>
      <c r="AF179" s="9">
        <f t="shared" si="104"/>
        <v>614.94185333698158</v>
      </c>
      <c r="AG179" s="9">
        <f t="shared" si="104"/>
        <v>31.217157333333333</v>
      </c>
      <c r="AH179" s="9">
        <f t="shared" si="104"/>
        <v>242.32138849658253</v>
      </c>
      <c r="AI179" s="9">
        <f t="shared" si="93"/>
        <v>7771.052399166897</v>
      </c>
      <c r="AJ179" s="3" t="s">
        <v>608</v>
      </c>
      <c r="AK179" s="11">
        <v>11219794</v>
      </c>
      <c r="AL179" s="11">
        <v>0</v>
      </c>
      <c r="AM179" s="11">
        <v>25773</v>
      </c>
      <c r="AN179" s="9">
        <v>63374.400000000001</v>
      </c>
      <c r="AO179" s="11">
        <v>503130</v>
      </c>
      <c r="AP179" s="11">
        <v>31978</v>
      </c>
      <c r="AQ179" s="9">
        <v>0</v>
      </c>
      <c r="AR179" s="9">
        <v>267627</v>
      </c>
      <c r="AS179" s="11">
        <v>126044</v>
      </c>
      <c r="AT179" s="11">
        <v>0</v>
      </c>
      <c r="AU179" s="11">
        <v>11963</v>
      </c>
      <c r="AV179" s="11">
        <v>0</v>
      </c>
      <c r="AW179" s="9">
        <v>13085</v>
      </c>
      <c r="AX179" s="9">
        <v>1141291.876907387</v>
      </c>
      <c r="AY179" s="9">
        <v>118310.48038517841</v>
      </c>
      <c r="AZ179" s="9">
        <v>-60188.41</v>
      </c>
      <c r="BA179" s="11">
        <v>423899</v>
      </c>
      <c r="BB179" s="11">
        <v>171902</v>
      </c>
      <c r="BC179" s="11">
        <v>0</v>
      </c>
      <c r="BD179" s="11">
        <v>2620</v>
      </c>
      <c r="BE179" s="11">
        <v>0</v>
      </c>
      <c r="BF179" s="11">
        <v>0</v>
      </c>
      <c r="BG179" s="11">
        <v>0</v>
      </c>
      <c r="BH179" s="11">
        <v>-6530</v>
      </c>
      <c r="BI179" s="9">
        <v>14001</v>
      </c>
      <c r="BJ179" s="9">
        <v>0</v>
      </c>
      <c r="BK179" s="9">
        <v>31664.533609166363</v>
      </c>
      <c r="BL179" s="9">
        <v>115469.70411428572</v>
      </c>
      <c r="BM179" s="9">
        <v>99786.26999999999</v>
      </c>
      <c r="BN179" s="9">
        <v>14918.78</v>
      </c>
      <c r="BO179" s="11">
        <f t="shared" si="97"/>
        <v>11388090.909999998</v>
      </c>
      <c r="BP179" s="11">
        <v>0</v>
      </c>
      <c r="BQ179" s="11">
        <v>25773</v>
      </c>
      <c r="BR179" s="11">
        <f t="shared" si="98"/>
        <v>63374.400000000001</v>
      </c>
      <c r="BS179" s="11">
        <v>503130</v>
      </c>
      <c r="BT179" s="11">
        <v>31978</v>
      </c>
      <c r="BU179" s="9">
        <v>0</v>
      </c>
      <c r="BV179" s="9">
        <v>267627</v>
      </c>
      <c r="BW179" s="11">
        <v>128088</v>
      </c>
      <c r="BX179" s="11">
        <v>0</v>
      </c>
      <c r="BY179" s="11">
        <v>11963</v>
      </c>
      <c r="BZ179" s="11">
        <v>0</v>
      </c>
      <c r="CA179" s="9">
        <v>58532.17</v>
      </c>
      <c r="CB179" s="9">
        <v>1153015.9750068404</v>
      </c>
      <c r="CC179" s="9">
        <v>118310.48038517841</v>
      </c>
      <c r="CD179" s="9">
        <v>-60188.41</v>
      </c>
      <c r="CE179" s="11">
        <v>423899</v>
      </c>
      <c r="CF179" s="11">
        <v>174469</v>
      </c>
      <c r="CG179" s="11">
        <v>0</v>
      </c>
      <c r="CH179" s="11">
        <v>2620</v>
      </c>
      <c r="CI179" s="11">
        <v>0</v>
      </c>
      <c r="CJ179" s="11">
        <v>0</v>
      </c>
      <c r="CK179" s="11">
        <v>0</v>
      </c>
      <c r="CL179" s="11">
        <v>-6628</v>
      </c>
      <c r="CM179" s="11">
        <v>14001</v>
      </c>
      <c r="CN179" s="9">
        <v>0</v>
      </c>
      <c r="CO179" s="9">
        <v>42492.968931628049</v>
      </c>
      <c r="CP179" s="9">
        <v>115469.70411428572</v>
      </c>
      <c r="CQ179" s="9">
        <v>99786.26999999999</v>
      </c>
      <c r="CR179" s="9">
        <v>14918.78</v>
      </c>
      <c r="CS179" s="11"/>
      <c r="CT179" s="11"/>
      <c r="CU179" s="11"/>
      <c r="CV179" s="11"/>
      <c r="CW179" s="11"/>
      <c r="DD179" s="20"/>
      <c r="DE179" s="20"/>
    </row>
    <row r="180" spans="1:109" ht="16.5" x14ac:dyDescent="0.3">
      <c r="A180" s="12">
        <v>533</v>
      </c>
      <c r="B180" s="12">
        <v>1</v>
      </c>
      <c r="C180" s="13" t="s">
        <v>203</v>
      </c>
      <c r="D180" s="14">
        <v>5</v>
      </c>
      <c r="E180" s="9">
        <v>1241</v>
      </c>
      <c r="F180" s="9">
        <f t="shared" si="83"/>
        <v>7951.0502922796095</v>
      </c>
      <c r="G180" s="9">
        <f t="shared" si="84"/>
        <v>8061.1879250242882</v>
      </c>
      <c r="H180" s="9">
        <f t="shared" si="85"/>
        <v>110.13763274467874</v>
      </c>
      <c r="I180" s="10">
        <f t="shared" si="80"/>
        <v>1.3851960268899479E-2</v>
      </c>
      <c r="J180" s="9">
        <f t="shared" si="86"/>
        <v>90.991680096695745</v>
      </c>
      <c r="K180" s="9">
        <f t="shared" si="87"/>
        <v>1.6099919419822726</v>
      </c>
      <c r="L180" s="9">
        <f t="shared" si="88"/>
        <v>0</v>
      </c>
      <c r="M180" s="9">
        <f t="shared" si="89"/>
        <v>2.106365834004805</v>
      </c>
      <c r="N180" s="9">
        <f t="shared" si="90"/>
        <v>6.6757913649576039</v>
      </c>
      <c r="O180" s="9">
        <f t="shared" si="91"/>
        <v>3.5273166800966962</v>
      </c>
      <c r="P180" s="9">
        <f t="shared" si="92"/>
        <v>5.226486826942363</v>
      </c>
      <c r="Q180" s="15">
        <f t="shared" si="94"/>
        <v>9867253.4127189983</v>
      </c>
      <c r="R180" s="15">
        <f t="shared" si="95"/>
        <v>10003934.214955144</v>
      </c>
      <c r="S180" s="9">
        <f t="shared" si="96"/>
        <v>136680.80223614536</v>
      </c>
      <c r="T180" s="9"/>
      <c r="U180" s="9">
        <f t="shared" si="103"/>
        <v>6036.7117244157935</v>
      </c>
      <c r="V180" s="9">
        <f t="shared" si="103"/>
        <v>99.28041901692184</v>
      </c>
      <c r="W180" s="9">
        <f t="shared" si="103"/>
        <v>166.66156325543915</v>
      </c>
      <c r="X180" s="9">
        <f t="shared" si="103"/>
        <v>747.51248992747787</v>
      </c>
      <c r="Y180" s="9">
        <f t="shared" si="103"/>
        <v>621.54834243750156</v>
      </c>
      <c r="Z180" s="9">
        <f t="shared" si="103"/>
        <v>41.348106365834006</v>
      </c>
      <c r="AA180" s="9">
        <f t="shared" si="103"/>
        <v>237.9876468606418</v>
      </c>
      <c r="AB180" s="9">
        <f t="shared" si="104"/>
        <v>6127.7034045124892</v>
      </c>
      <c r="AC180" s="9">
        <f t="shared" si="104"/>
        <v>100.89041095890411</v>
      </c>
      <c r="AD180" s="9">
        <f t="shared" si="104"/>
        <v>166.66156325543915</v>
      </c>
      <c r="AE180" s="9">
        <f t="shared" si="104"/>
        <v>749.61885576148268</v>
      </c>
      <c r="AF180" s="9">
        <f t="shared" si="104"/>
        <v>628.22413380245916</v>
      </c>
      <c r="AG180" s="9">
        <f t="shared" si="104"/>
        <v>44.875423045930702</v>
      </c>
      <c r="AH180" s="9">
        <f t="shared" si="104"/>
        <v>243.21413368758417</v>
      </c>
      <c r="AI180" s="9">
        <f t="shared" si="93"/>
        <v>8061.1879250242882</v>
      </c>
      <c r="AJ180" s="3" t="s">
        <v>608</v>
      </c>
      <c r="AK180" s="11">
        <v>7528045</v>
      </c>
      <c r="AL180" s="11">
        <v>0</v>
      </c>
      <c r="AM180" s="11">
        <v>17293</v>
      </c>
      <c r="AN180" s="9">
        <v>43232.4</v>
      </c>
      <c r="AO180" s="11">
        <v>125224</v>
      </c>
      <c r="AP180" s="11">
        <v>81603</v>
      </c>
      <c r="AQ180" s="9">
        <v>0</v>
      </c>
      <c r="AR180" s="9">
        <v>188080</v>
      </c>
      <c r="AS180" s="11">
        <v>123207</v>
      </c>
      <c r="AT180" s="11">
        <v>0</v>
      </c>
      <c r="AU180" s="11">
        <v>224115</v>
      </c>
      <c r="AV180" s="11">
        <v>0</v>
      </c>
      <c r="AW180" s="9">
        <v>51313</v>
      </c>
      <c r="AX180" s="9">
        <v>771341.49296493945</v>
      </c>
      <c r="AY180" s="9">
        <v>74254.234300454933</v>
      </c>
      <c r="AZ180" s="9">
        <v>-36485.75</v>
      </c>
      <c r="BA180" s="11">
        <v>292418</v>
      </c>
      <c r="BB180" s="11">
        <v>175096</v>
      </c>
      <c r="BC180" s="11">
        <v>0</v>
      </c>
      <c r="BD180" s="11">
        <v>16659</v>
      </c>
      <c r="BE180" s="11">
        <v>0</v>
      </c>
      <c r="BF180" s="11">
        <v>0</v>
      </c>
      <c r="BG180" s="11">
        <v>0</v>
      </c>
      <c r="BH180" s="11">
        <v>0</v>
      </c>
      <c r="BI180" s="9">
        <v>14002</v>
      </c>
      <c r="BJ180" s="9">
        <v>0</v>
      </c>
      <c r="BK180" s="9">
        <v>18966.580139315873</v>
      </c>
      <c r="BL180" s="9">
        <v>64469.495314285719</v>
      </c>
      <c r="BM180" s="9">
        <v>88195.57</v>
      </c>
      <c r="BN180" s="9">
        <v>6224.39</v>
      </c>
      <c r="BO180" s="11">
        <f t="shared" si="97"/>
        <v>7640965.6749999989</v>
      </c>
      <c r="BP180" s="11">
        <v>0</v>
      </c>
      <c r="BQ180" s="11">
        <v>17293</v>
      </c>
      <c r="BR180" s="11">
        <f t="shared" si="98"/>
        <v>43232.4</v>
      </c>
      <c r="BS180" s="11">
        <v>125224</v>
      </c>
      <c r="BT180" s="11">
        <v>81603</v>
      </c>
      <c r="BU180" s="9">
        <v>0</v>
      </c>
      <c r="BV180" s="9">
        <v>188080</v>
      </c>
      <c r="BW180" s="11">
        <v>125205</v>
      </c>
      <c r="BX180" s="11">
        <v>0</v>
      </c>
      <c r="BY180" s="11">
        <v>224115</v>
      </c>
      <c r="BZ180" s="11">
        <v>0</v>
      </c>
      <c r="CA180" s="9">
        <v>55690.400000000001</v>
      </c>
      <c r="CB180" s="9">
        <v>779626.15004885185</v>
      </c>
      <c r="CC180" s="9">
        <v>74254.234300454933</v>
      </c>
      <c r="CD180" s="9">
        <v>-36485.75</v>
      </c>
      <c r="CE180" s="11">
        <v>292418</v>
      </c>
      <c r="CF180" s="11">
        <v>177710</v>
      </c>
      <c r="CG180" s="11">
        <v>0</v>
      </c>
      <c r="CH180" s="11">
        <v>16659</v>
      </c>
      <c r="CI180" s="11">
        <v>0</v>
      </c>
      <c r="CJ180" s="11">
        <v>0</v>
      </c>
      <c r="CK180" s="11">
        <v>0</v>
      </c>
      <c r="CL180" s="11">
        <v>0</v>
      </c>
      <c r="CM180" s="11">
        <v>14002</v>
      </c>
      <c r="CN180" s="9">
        <v>0</v>
      </c>
      <c r="CO180" s="9">
        <v>25452.650291551261</v>
      </c>
      <c r="CP180" s="9">
        <v>64469.495314285719</v>
      </c>
      <c r="CQ180" s="9">
        <v>88195.57</v>
      </c>
      <c r="CR180" s="9">
        <v>6224.39</v>
      </c>
      <c r="CS180" s="11"/>
      <c r="CT180" s="11"/>
      <c r="CU180" s="11"/>
      <c r="CV180" s="11"/>
      <c r="CW180" s="11"/>
      <c r="DD180" s="20"/>
      <c r="DE180" s="20"/>
    </row>
    <row r="181" spans="1:109" ht="16.5" x14ac:dyDescent="0.3">
      <c r="A181" s="12">
        <v>534</v>
      </c>
      <c r="B181" s="12">
        <v>1</v>
      </c>
      <c r="C181" s="13" t="s">
        <v>204</v>
      </c>
      <c r="D181" s="14">
        <v>5</v>
      </c>
      <c r="E181" s="9">
        <v>1951</v>
      </c>
      <c r="F181" s="9">
        <f t="shared" si="83"/>
        <v>8517.1007702802381</v>
      </c>
      <c r="G181" s="9">
        <f t="shared" si="84"/>
        <v>8632.760405391251</v>
      </c>
      <c r="H181" s="9">
        <f t="shared" si="85"/>
        <v>115.6596351110129</v>
      </c>
      <c r="I181" s="10">
        <f t="shared" si="80"/>
        <v>1.3579695512655929E-2</v>
      </c>
      <c r="J181" s="9">
        <f t="shared" si="86"/>
        <v>90.144925679137486</v>
      </c>
      <c r="K181" s="9">
        <f t="shared" si="87"/>
        <v>3.0343413634033709</v>
      </c>
      <c r="L181" s="9">
        <f t="shared" si="88"/>
        <v>0</v>
      </c>
      <c r="M181" s="9">
        <f t="shared" si="89"/>
        <v>1.8462327011788489</v>
      </c>
      <c r="N181" s="9">
        <f t="shared" si="90"/>
        <v>10.064834542815674</v>
      </c>
      <c r="O181" s="9">
        <f t="shared" si="91"/>
        <v>4.5041260891850357</v>
      </c>
      <c r="P181" s="9">
        <f t="shared" si="92"/>
        <v>6.0651747352923167</v>
      </c>
      <c r="Q181" s="15">
        <f t="shared" si="94"/>
        <v>16616863.602816744</v>
      </c>
      <c r="R181" s="15">
        <f t="shared" si="95"/>
        <v>16842515.550918333</v>
      </c>
      <c r="S181" s="9">
        <f t="shared" si="96"/>
        <v>225651.94810158946</v>
      </c>
      <c r="T181" s="9"/>
      <c r="U181" s="9">
        <f t="shared" si="103"/>
        <v>5962.3072834443874</v>
      </c>
      <c r="V181" s="9">
        <f t="shared" si="103"/>
        <v>187.08508457201435</v>
      </c>
      <c r="W181" s="9">
        <f t="shared" si="103"/>
        <v>808.09841107124555</v>
      </c>
      <c r="X181" s="9">
        <f t="shared" si="103"/>
        <v>511.13736545361354</v>
      </c>
      <c r="Y181" s="9">
        <f t="shared" si="103"/>
        <v>760.56366384600142</v>
      </c>
      <c r="Z181" s="9">
        <f t="shared" si="103"/>
        <v>40.492055356227574</v>
      </c>
      <c r="AA181" s="9">
        <f t="shared" si="103"/>
        <v>247.41690653674814</v>
      </c>
      <c r="AB181" s="9">
        <f t="shared" si="104"/>
        <v>6052.4522091235249</v>
      </c>
      <c r="AC181" s="9">
        <f t="shared" si="104"/>
        <v>190.11942593541772</v>
      </c>
      <c r="AD181" s="9">
        <f t="shared" si="104"/>
        <v>808.09841107124555</v>
      </c>
      <c r="AE181" s="9">
        <f t="shared" si="104"/>
        <v>512.98359815479239</v>
      </c>
      <c r="AF181" s="9">
        <f t="shared" si="104"/>
        <v>770.62849838881709</v>
      </c>
      <c r="AG181" s="9">
        <f t="shared" si="104"/>
        <v>44.99618144541261</v>
      </c>
      <c r="AH181" s="9">
        <f t="shared" si="104"/>
        <v>253.48208127204046</v>
      </c>
      <c r="AI181" s="9">
        <f t="shared" si="93"/>
        <v>8632.760405391251</v>
      </c>
      <c r="AJ181" s="3" t="s">
        <v>608</v>
      </c>
      <c r="AK181" s="11">
        <v>11724850</v>
      </c>
      <c r="AL181" s="11">
        <v>0</v>
      </c>
      <c r="AM181" s="11">
        <v>26933</v>
      </c>
      <c r="AN181" s="9">
        <v>67332.600000000006</v>
      </c>
      <c r="AO181" s="11">
        <v>1480453</v>
      </c>
      <c r="AP181" s="11">
        <v>96147</v>
      </c>
      <c r="AQ181" s="9">
        <v>0</v>
      </c>
      <c r="AR181" s="9">
        <v>241401</v>
      </c>
      <c r="AS181" s="11">
        <v>365003</v>
      </c>
      <c r="AT181" s="11">
        <v>0</v>
      </c>
      <c r="AU181" s="11">
        <v>0</v>
      </c>
      <c r="AV181" s="11">
        <v>0</v>
      </c>
      <c r="AW181" s="9">
        <v>79000</v>
      </c>
      <c r="AX181" s="9">
        <v>1483859.7081635487</v>
      </c>
      <c r="AY181" s="9">
        <v>126543.92696847102</v>
      </c>
      <c r="AZ181" s="9">
        <v>-92388.49</v>
      </c>
      <c r="BA181" s="11">
        <v>467019</v>
      </c>
      <c r="BB181" s="11">
        <v>241276</v>
      </c>
      <c r="BC181" s="11">
        <v>0</v>
      </c>
      <c r="BD181" s="11">
        <v>6599</v>
      </c>
      <c r="BE181" s="11">
        <v>0</v>
      </c>
      <c r="BF181" s="11">
        <v>0</v>
      </c>
      <c r="BG181" s="11">
        <v>0</v>
      </c>
      <c r="BH181" s="11">
        <v>0</v>
      </c>
      <c r="BI181" s="9">
        <v>14001</v>
      </c>
      <c r="BJ181" s="9">
        <v>0</v>
      </c>
      <c r="BK181" s="9">
        <v>34602.539684724645</v>
      </c>
      <c r="BL181" s="9">
        <v>130512.52799999999</v>
      </c>
      <c r="BM181" s="9">
        <v>114435.88</v>
      </c>
      <c r="BN181" s="9">
        <v>9282.91</v>
      </c>
      <c r="BO181" s="11">
        <f t="shared" si="97"/>
        <v>11900722.749999998</v>
      </c>
      <c r="BP181" s="11">
        <v>0</v>
      </c>
      <c r="BQ181" s="11">
        <v>26933</v>
      </c>
      <c r="BR181" s="11">
        <f t="shared" si="98"/>
        <v>67332.600000000006</v>
      </c>
      <c r="BS181" s="11">
        <v>1480453</v>
      </c>
      <c r="BT181" s="11">
        <v>96147</v>
      </c>
      <c r="BU181" s="9">
        <v>0</v>
      </c>
      <c r="BV181" s="9">
        <v>241400</v>
      </c>
      <c r="BW181" s="11">
        <v>370923</v>
      </c>
      <c r="BX181" s="11">
        <v>0</v>
      </c>
      <c r="BY181" s="11">
        <v>0</v>
      </c>
      <c r="BZ181" s="11">
        <v>0</v>
      </c>
      <c r="CA181" s="9">
        <v>87787.55</v>
      </c>
      <c r="CB181" s="9">
        <v>1503496.2003565822</v>
      </c>
      <c r="CC181" s="9">
        <v>126543.92696847102</v>
      </c>
      <c r="CD181" s="9">
        <v>-92388.49</v>
      </c>
      <c r="CE181" s="11">
        <v>467019</v>
      </c>
      <c r="CF181" s="11">
        <v>244879</v>
      </c>
      <c r="CG181" s="11">
        <v>0</v>
      </c>
      <c r="CH181" s="11">
        <v>6599</v>
      </c>
      <c r="CI181" s="11">
        <v>0</v>
      </c>
      <c r="CJ181" s="11">
        <v>0</v>
      </c>
      <c r="CK181" s="11">
        <v>0</v>
      </c>
      <c r="CL181" s="11">
        <v>0</v>
      </c>
      <c r="CM181" s="11">
        <v>14001</v>
      </c>
      <c r="CN181" s="9">
        <v>0</v>
      </c>
      <c r="CO181" s="9">
        <v>46435.695593279932</v>
      </c>
      <c r="CP181" s="9">
        <v>130512.52799999999</v>
      </c>
      <c r="CQ181" s="9">
        <v>114435.88</v>
      </c>
      <c r="CR181" s="9">
        <v>9282.91</v>
      </c>
      <c r="CS181" s="11"/>
      <c r="CT181" s="11"/>
      <c r="CU181" s="11"/>
      <c r="CV181" s="11"/>
      <c r="CW181" s="11"/>
      <c r="DD181" s="20"/>
      <c r="DE181" s="20"/>
    </row>
    <row r="182" spans="1:109" ht="16.5" x14ac:dyDescent="0.3">
      <c r="A182" s="12">
        <v>535</v>
      </c>
      <c r="B182" s="12">
        <v>1</v>
      </c>
      <c r="C182" s="13" t="s">
        <v>205</v>
      </c>
      <c r="D182" s="14">
        <v>4</v>
      </c>
      <c r="E182" s="9">
        <v>16299</v>
      </c>
      <c r="F182" s="9">
        <f t="shared" si="83"/>
        <v>9520.6250983514601</v>
      </c>
      <c r="G182" s="9">
        <f t="shared" si="84"/>
        <v>9667.1606981453515</v>
      </c>
      <c r="H182" s="9">
        <f t="shared" si="85"/>
        <v>146.53559979389138</v>
      </c>
      <c r="I182" s="10">
        <f t="shared" si="80"/>
        <v>1.5391384313543099E-2</v>
      </c>
      <c r="J182" s="9">
        <f t="shared" si="86"/>
        <v>89.70722436959295</v>
      </c>
      <c r="K182" s="9">
        <f t="shared" si="87"/>
        <v>29.84410086508376</v>
      </c>
      <c r="L182" s="9">
        <f t="shared" si="88"/>
        <v>0</v>
      </c>
      <c r="M182" s="9">
        <f t="shared" si="89"/>
        <v>0.44419903061532295</v>
      </c>
      <c r="N182" s="9">
        <f t="shared" si="90"/>
        <v>13.174603497917587</v>
      </c>
      <c r="O182" s="9">
        <f t="shared" si="91"/>
        <v>7.2988864347505853</v>
      </c>
      <c r="P182" s="9">
        <f t="shared" si="92"/>
        <v>6.0665855959289274</v>
      </c>
      <c r="Q182" s="15">
        <f t="shared" si="94"/>
        <v>155176668.47803047</v>
      </c>
      <c r="R182" s="15">
        <f t="shared" si="95"/>
        <v>157565052.21907106</v>
      </c>
      <c r="S182" s="9">
        <f t="shared" si="96"/>
        <v>2388383.7410405874</v>
      </c>
      <c r="T182" s="9"/>
      <c r="U182" s="9">
        <f t="shared" ref="U182:AA191" si="105">IF($E182=0,0,SUMIF($AK$4:$BN$4,U$4,$AK182:$BN182)/$E182)</f>
        <v>5938.3096545800354</v>
      </c>
      <c r="V182" s="9">
        <f t="shared" si="105"/>
        <v>507.27756304067736</v>
      </c>
      <c r="W182" s="9">
        <f t="shared" si="105"/>
        <v>595.47285109515917</v>
      </c>
      <c r="X182" s="9">
        <f t="shared" si="105"/>
        <v>599.12644947542799</v>
      </c>
      <c r="Y182" s="9">
        <f t="shared" si="105"/>
        <v>1006.6534582231293</v>
      </c>
      <c r="Z182" s="9">
        <f t="shared" si="105"/>
        <v>147.31825326707161</v>
      </c>
      <c r="AA182" s="9">
        <f t="shared" si="105"/>
        <v>726.46686866995981</v>
      </c>
      <c r="AB182" s="9">
        <f t="shared" ref="AB182:AH191" si="106">IF($E182=0,0,SUMIF($BO$4:$CR$4,AB$4,$BO182:$CR182)/$E182)</f>
        <v>6028.0168789496283</v>
      </c>
      <c r="AC182" s="9">
        <f t="shared" si="106"/>
        <v>537.12166390576112</v>
      </c>
      <c r="AD182" s="9">
        <f t="shared" si="106"/>
        <v>595.47285109515917</v>
      </c>
      <c r="AE182" s="9">
        <f t="shared" si="106"/>
        <v>599.57064850604331</v>
      </c>
      <c r="AF182" s="9">
        <f t="shared" si="106"/>
        <v>1019.8280617210469</v>
      </c>
      <c r="AG182" s="9">
        <f t="shared" si="106"/>
        <v>154.6171397018222</v>
      </c>
      <c r="AH182" s="9">
        <f t="shared" si="106"/>
        <v>732.53345426588874</v>
      </c>
      <c r="AI182" s="9">
        <f t="shared" si="93"/>
        <v>9667.1606981453515</v>
      </c>
      <c r="AJ182" s="3" t="s">
        <v>608</v>
      </c>
      <c r="AK182" s="11">
        <v>97475870</v>
      </c>
      <c r="AL182" s="11">
        <v>0</v>
      </c>
      <c r="AM182" s="11">
        <v>223911</v>
      </c>
      <c r="AN182" s="9">
        <v>552652.5</v>
      </c>
      <c r="AO182" s="11">
        <v>9705612</v>
      </c>
      <c r="AP182" s="11">
        <v>0</v>
      </c>
      <c r="AQ182" s="9">
        <v>0</v>
      </c>
      <c r="AR182" s="9">
        <v>2111238</v>
      </c>
      <c r="AS182" s="11">
        <v>8103117</v>
      </c>
      <c r="AT182" s="11">
        <v>165000</v>
      </c>
      <c r="AU182" s="11">
        <v>1475449</v>
      </c>
      <c r="AV182" s="11">
        <v>0</v>
      </c>
      <c r="AW182" s="9">
        <v>2401140.21</v>
      </c>
      <c r="AX182" s="9">
        <v>16407444.715578785</v>
      </c>
      <c r="AY182" s="9">
        <v>1073526.2255060996</v>
      </c>
      <c r="AZ182" s="9">
        <v>-687360.94</v>
      </c>
      <c r="BA182" s="11">
        <v>3926307</v>
      </c>
      <c r="BB182" s="11">
        <v>504309</v>
      </c>
      <c r="BC182" s="11">
        <v>0</v>
      </c>
      <c r="BD182" s="11">
        <v>458084</v>
      </c>
      <c r="BE182" s="11">
        <v>0</v>
      </c>
      <c r="BF182" s="11">
        <v>0</v>
      </c>
      <c r="BG182" s="11">
        <v>0</v>
      </c>
      <c r="BH182" s="11">
        <v>-19433</v>
      </c>
      <c r="BI182" s="9">
        <v>1085297</v>
      </c>
      <c r="BJ182" s="9">
        <v>0</v>
      </c>
      <c r="BK182" s="9">
        <v>289142.99694557523</v>
      </c>
      <c r="BL182" s="9">
        <v>6729726</v>
      </c>
      <c r="BM182" s="9">
        <v>3095598.66</v>
      </c>
      <c r="BN182" s="9">
        <v>100037.11</v>
      </c>
      <c r="BO182" s="11">
        <f t="shared" si="97"/>
        <v>98938008.049999997</v>
      </c>
      <c r="BP182" s="11">
        <v>0</v>
      </c>
      <c r="BQ182" s="11">
        <v>223911</v>
      </c>
      <c r="BR182" s="11">
        <f t="shared" si="98"/>
        <v>552652.5</v>
      </c>
      <c r="BS182" s="11">
        <v>9705612</v>
      </c>
      <c r="BT182" s="11">
        <v>0</v>
      </c>
      <c r="BU182" s="9">
        <v>0</v>
      </c>
      <c r="BV182" s="9">
        <v>2111238</v>
      </c>
      <c r="BW182" s="11">
        <v>8234546</v>
      </c>
      <c r="BX182" s="11">
        <v>520000</v>
      </c>
      <c r="BY182" s="11">
        <v>1475449</v>
      </c>
      <c r="BZ182" s="11">
        <v>0</v>
      </c>
      <c r="CA182" s="9">
        <v>2520104.7599999998</v>
      </c>
      <c r="CB182" s="9">
        <v>16622177.577991342</v>
      </c>
      <c r="CC182" s="9">
        <v>1073526.2255060996</v>
      </c>
      <c r="CD182" s="9">
        <v>-687360.94</v>
      </c>
      <c r="CE182" s="11">
        <v>3926307</v>
      </c>
      <c r="CF182" s="11">
        <v>511839</v>
      </c>
      <c r="CG182" s="11">
        <v>0</v>
      </c>
      <c r="CH182" s="11">
        <v>458084</v>
      </c>
      <c r="CI182" s="11">
        <v>0</v>
      </c>
      <c r="CJ182" s="11">
        <v>0</v>
      </c>
      <c r="CK182" s="11">
        <v>0</v>
      </c>
      <c r="CL182" s="11">
        <v>-19723</v>
      </c>
      <c r="CM182" s="11">
        <v>1085297</v>
      </c>
      <c r="CN182" s="9">
        <v>0</v>
      </c>
      <c r="CO182" s="9">
        <v>388022.27557362162</v>
      </c>
      <c r="CP182" s="9">
        <v>6729726</v>
      </c>
      <c r="CQ182" s="9">
        <v>3095598.66</v>
      </c>
      <c r="CR182" s="9">
        <v>100037.11</v>
      </c>
      <c r="CS182" s="11"/>
      <c r="CT182" s="11"/>
      <c r="CU182" s="11"/>
      <c r="CV182" s="11"/>
      <c r="CW182" s="11"/>
      <c r="DD182" s="20"/>
      <c r="DE182" s="20"/>
    </row>
    <row r="183" spans="1:109" ht="16.5" x14ac:dyDescent="0.3">
      <c r="A183" s="12">
        <v>542</v>
      </c>
      <c r="B183" s="12">
        <v>1</v>
      </c>
      <c r="C183" s="13" t="s">
        <v>206</v>
      </c>
      <c r="D183" s="14">
        <v>6</v>
      </c>
      <c r="E183" s="9">
        <v>437</v>
      </c>
      <c r="F183" s="9">
        <f t="shared" si="83"/>
        <v>8740.5315401980624</v>
      </c>
      <c r="G183" s="9">
        <f t="shared" si="84"/>
        <v>8854.3141581236541</v>
      </c>
      <c r="H183" s="9">
        <f t="shared" si="85"/>
        <v>113.78261792559169</v>
      </c>
      <c r="I183" s="10">
        <f t="shared" si="80"/>
        <v>1.3017814466122659E-2</v>
      </c>
      <c r="J183" s="9">
        <f t="shared" si="86"/>
        <v>92.036224256291462</v>
      </c>
      <c r="K183" s="9">
        <f t="shared" si="87"/>
        <v>7.0183066361556143</v>
      </c>
      <c r="L183" s="9">
        <f t="shared" si="88"/>
        <v>0</v>
      </c>
      <c r="M183" s="9">
        <f t="shared" si="89"/>
        <v>8.1647597254004722</v>
      </c>
      <c r="N183" s="9">
        <f t="shared" si="90"/>
        <v>11.613480128421202</v>
      </c>
      <c r="O183" s="9">
        <f t="shared" si="91"/>
        <v>-17.16340961098399</v>
      </c>
      <c r="P183" s="9">
        <f t="shared" si="92"/>
        <v>12.113256790307389</v>
      </c>
      <c r="Q183" s="15">
        <f t="shared" si="94"/>
        <v>3819612.2830665526</v>
      </c>
      <c r="R183" s="15">
        <f t="shared" si="95"/>
        <v>3869335.2871000371</v>
      </c>
      <c r="S183" s="9">
        <f t="shared" si="96"/>
        <v>49723.004033484496</v>
      </c>
      <c r="T183" s="9"/>
      <c r="U183" s="9">
        <f t="shared" si="105"/>
        <v>6098.8500228832954</v>
      </c>
      <c r="V183" s="9">
        <f t="shared" si="105"/>
        <v>432.70022883295195</v>
      </c>
      <c r="W183" s="9">
        <f t="shared" si="105"/>
        <v>680.51716247139586</v>
      </c>
      <c r="X183" s="9">
        <f t="shared" si="105"/>
        <v>954.63386727688783</v>
      </c>
      <c r="Y183" s="9">
        <f t="shared" si="105"/>
        <v>192.44981416889209</v>
      </c>
      <c r="Z183" s="9">
        <f t="shared" si="105"/>
        <v>107.05102974828375</v>
      </c>
      <c r="AA183" s="9">
        <f t="shared" si="105"/>
        <v>274.32941481635476</v>
      </c>
      <c r="AB183" s="9">
        <f t="shared" si="106"/>
        <v>6190.8862471395869</v>
      </c>
      <c r="AC183" s="9">
        <f t="shared" si="106"/>
        <v>439.71853546910756</v>
      </c>
      <c r="AD183" s="9">
        <f t="shared" si="106"/>
        <v>680.51716247139586</v>
      </c>
      <c r="AE183" s="9">
        <f t="shared" si="106"/>
        <v>962.7986270022883</v>
      </c>
      <c r="AF183" s="9">
        <f t="shared" si="106"/>
        <v>204.06329429731329</v>
      </c>
      <c r="AG183" s="9">
        <f t="shared" si="106"/>
        <v>89.887620137299763</v>
      </c>
      <c r="AH183" s="9">
        <f t="shared" si="106"/>
        <v>286.44267160666215</v>
      </c>
      <c r="AI183" s="9">
        <f t="shared" si="93"/>
        <v>8854.3141581236541</v>
      </c>
      <c r="AJ183" s="3" t="s">
        <v>608</v>
      </c>
      <c r="AK183" s="11">
        <v>2681322</v>
      </c>
      <c r="AL183" s="11">
        <v>0</v>
      </c>
      <c r="AM183" s="11">
        <v>6159</v>
      </c>
      <c r="AN183" s="9">
        <v>15398.1</v>
      </c>
      <c r="AO183" s="11">
        <v>297386</v>
      </c>
      <c r="AP183" s="11">
        <v>0</v>
      </c>
      <c r="AQ183" s="9">
        <v>0</v>
      </c>
      <c r="AR183" s="9">
        <v>56856</v>
      </c>
      <c r="AS183" s="11">
        <v>189090</v>
      </c>
      <c r="AT183" s="11">
        <v>0</v>
      </c>
      <c r="AU183" s="11">
        <v>0</v>
      </c>
      <c r="AV183" s="11">
        <v>0</v>
      </c>
      <c r="AW183" s="9">
        <v>46781.3</v>
      </c>
      <c r="AX183" s="9">
        <v>84100.568791805839</v>
      </c>
      <c r="AY183" s="9">
        <v>26440.66014577874</v>
      </c>
      <c r="AZ183" s="9">
        <v>-16124.54</v>
      </c>
      <c r="BA183" s="11">
        <v>102628</v>
      </c>
      <c r="BB183" s="11">
        <v>108510</v>
      </c>
      <c r="BC183" s="11">
        <v>0</v>
      </c>
      <c r="BD183" s="11">
        <v>12514</v>
      </c>
      <c r="BE183" s="11">
        <v>0</v>
      </c>
      <c r="BF183" s="11">
        <v>130508</v>
      </c>
      <c r="BG183" s="11">
        <v>0</v>
      </c>
      <c r="BH183" s="11">
        <v>0</v>
      </c>
      <c r="BI183" s="9">
        <v>0</v>
      </c>
      <c r="BJ183" s="9">
        <v>0</v>
      </c>
      <c r="BK183" s="9">
        <v>15479.24412896827</v>
      </c>
      <c r="BL183" s="9">
        <v>31251</v>
      </c>
      <c r="BM183" s="9">
        <v>27221.599999999999</v>
      </c>
      <c r="BN183" s="9">
        <v>4091.35</v>
      </c>
      <c r="BO183" s="11">
        <f t="shared" si="97"/>
        <v>2721541.8299999996</v>
      </c>
      <c r="BP183" s="11">
        <v>0</v>
      </c>
      <c r="BQ183" s="11">
        <v>6159</v>
      </c>
      <c r="BR183" s="11">
        <f t="shared" si="98"/>
        <v>15398.1</v>
      </c>
      <c r="BS183" s="11">
        <v>297386</v>
      </c>
      <c r="BT183" s="11">
        <v>0</v>
      </c>
      <c r="BU183" s="9">
        <v>0</v>
      </c>
      <c r="BV183" s="9">
        <v>56855</v>
      </c>
      <c r="BW183" s="11">
        <v>192157</v>
      </c>
      <c r="BX183" s="11">
        <v>0</v>
      </c>
      <c r="BY183" s="11">
        <v>0</v>
      </c>
      <c r="BZ183" s="11">
        <v>0</v>
      </c>
      <c r="CA183" s="9">
        <v>39280.89</v>
      </c>
      <c r="CB183" s="9">
        <v>89175.659607925903</v>
      </c>
      <c r="CC183" s="9">
        <v>26440.66014577874</v>
      </c>
      <c r="CD183" s="9">
        <v>-16124.54</v>
      </c>
      <c r="CE183" s="11">
        <v>102628</v>
      </c>
      <c r="CF183" s="11">
        <v>110130</v>
      </c>
      <c r="CG183" s="11">
        <v>0</v>
      </c>
      <c r="CH183" s="11">
        <v>12514</v>
      </c>
      <c r="CI183" s="11">
        <v>0</v>
      </c>
      <c r="CJ183" s="11">
        <v>132457</v>
      </c>
      <c r="CK183" s="11">
        <v>0</v>
      </c>
      <c r="CL183" s="11">
        <v>0</v>
      </c>
      <c r="CM183" s="11">
        <v>0</v>
      </c>
      <c r="CN183" s="9">
        <v>0</v>
      </c>
      <c r="CO183" s="9">
        <v>20772.737346332622</v>
      </c>
      <c r="CP183" s="9">
        <v>31251</v>
      </c>
      <c r="CQ183" s="9">
        <v>27221.599999999999</v>
      </c>
      <c r="CR183" s="9">
        <v>4091.35</v>
      </c>
      <c r="CS183" s="11"/>
      <c r="CT183" s="11"/>
      <c r="CU183" s="11"/>
      <c r="CV183" s="11"/>
      <c r="CW183" s="11"/>
      <c r="DD183" s="20"/>
      <c r="DE183" s="20"/>
    </row>
    <row r="184" spans="1:109" ht="16.5" x14ac:dyDescent="0.3">
      <c r="A184" s="12">
        <v>544</v>
      </c>
      <c r="B184" s="12">
        <v>1</v>
      </c>
      <c r="C184" s="13" t="s">
        <v>207</v>
      </c>
      <c r="D184" s="14">
        <v>4</v>
      </c>
      <c r="E184" s="9">
        <v>2484</v>
      </c>
      <c r="F184" s="9">
        <f t="shared" si="83"/>
        <v>8484.2554667735367</v>
      </c>
      <c r="G184" s="9">
        <f t="shared" si="84"/>
        <v>8592.3558976860259</v>
      </c>
      <c r="H184" s="9">
        <f t="shared" si="85"/>
        <v>108.10043091248917</v>
      </c>
      <c r="I184" s="10">
        <f t="shared" si="80"/>
        <v>1.2741298436361029E-2</v>
      </c>
      <c r="J184" s="9">
        <f t="shared" si="86"/>
        <v>92.981521739129676</v>
      </c>
      <c r="K184" s="9">
        <f t="shared" si="87"/>
        <v>5.6264090177133994</v>
      </c>
      <c r="L184" s="9">
        <f t="shared" si="88"/>
        <v>0</v>
      </c>
      <c r="M184" s="9">
        <f t="shared" si="89"/>
        <v>2.480273752012863</v>
      </c>
      <c r="N184" s="9">
        <f t="shared" si="90"/>
        <v>11.813307257802308</v>
      </c>
      <c r="O184" s="9">
        <f t="shared" si="91"/>
        <v>-13.300776972624803</v>
      </c>
      <c r="P184" s="9">
        <f t="shared" si="92"/>
        <v>8.499696118460065</v>
      </c>
      <c r="Q184" s="15">
        <f t="shared" si="94"/>
        <v>21074890.57946546</v>
      </c>
      <c r="R184" s="15">
        <f t="shared" si="95"/>
        <v>21343412.049852092</v>
      </c>
      <c r="S184" s="9">
        <f t="shared" si="96"/>
        <v>268521.47038663179</v>
      </c>
      <c r="T184" s="9"/>
      <c r="U184" s="9">
        <f t="shared" si="105"/>
        <v>6144.2934581320451</v>
      </c>
      <c r="V184" s="9">
        <f t="shared" si="105"/>
        <v>346.89090177133653</v>
      </c>
      <c r="W184" s="9">
        <f t="shared" si="105"/>
        <v>401.53099838969405</v>
      </c>
      <c r="X184" s="9">
        <f t="shared" si="105"/>
        <v>597.21215780998386</v>
      </c>
      <c r="Y184" s="9">
        <f t="shared" si="105"/>
        <v>623.82728935479281</v>
      </c>
      <c r="Z184" s="9">
        <f t="shared" si="105"/>
        <v>108.69565217391305</v>
      </c>
      <c r="AA184" s="9">
        <f t="shared" si="105"/>
        <v>261.80500914176957</v>
      </c>
      <c r="AB184" s="9">
        <f t="shared" si="106"/>
        <v>6237.2749798711748</v>
      </c>
      <c r="AC184" s="9">
        <f t="shared" si="106"/>
        <v>352.51731078904993</v>
      </c>
      <c r="AD184" s="9">
        <f t="shared" si="106"/>
        <v>401.53099838969405</v>
      </c>
      <c r="AE184" s="9">
        <f t="shared" si="106"/>
        <v>599.69243156199673</v>
      </c>
      <c r="AF184" s="9">
        <f t="shared" si="106"/>
        <v>635.64059661259512</v>
      </c>
      <c r="AG184" s="9">
        <f t="shared" si="106"/>
        <v>95.394875201288244</v>
      </c>
      <c r="AH184" s="9">
        <f t="shared" si="106"/>
        <v>270.30470526022964</v>
      </c>
      <c r="AI184" s="9">
        <f t="shared" si="93"/>
        <v>8592.3558976860259</v>
      </c>
      <c r="AJ184" s="3" t="s">
        <v>608</v>
      </c>
      <c r="AK184" s="11">
        <v>15397740</v>
      </c>
      <c r="AL184" s="11">
        <v>0</v>
      </c>
      <c r="AM184" s="11">
        <v>35370</v>
      </c>
      <c r="AN184" s="9">
        <v>88425.600000000006</v>
      </c>
      <c r="AO184" s="11">
        <v>978516</v>
      </c>
      <c r="AP184" s="11">
        <v>18887</v>
      </c>
      <c r="AQ184" s="9">
        <v>0</v>
      </c>
      <c r="AR184" s="9">
        <v>355736</v>
      </c>
      <c r="AS184" s="11">
        <v>861677</v>
      </c>
      <c r="AT184" s="11">
        <v>0</v>
      </c>
      <c r="AU184" s="11">
        <v>0</v>
      </c>
      <c r="AV184" s="11">
        <v>0</v>
      </c>
      <c r="AW184" s="9">
        <v>270000</v>
      </c>
      <c r="AX184" s="9">
        <v>1549586.9867573052</v>
      </c>
      <c r="AY184" s="9">
        <v>121222.29915173195</v>
      </c>
      <c r="AZ184" s="9">
        <v>-135315.04999999999</v>
      </c>
      <c r="BA184" s="11">
        <v>618135</v>
      </c>
      <c r="BB184" s="11">
        <v>412589</v>
      </c>
      <c r="BC184" s="11">
        <v>0</v>
      </c>
      <c r="BD184" s="11">
        <v>47602</v>
      </c>
      <c r="BE184" s="11">
        <v>0</v>
      </c>
      <c r="BF184" s="11">
        <v>0</v>
      </c>
      <c r="BG184" s="11">
        <v>0</v>
      </c>
      <c r="BH184" s="11">
        <v>0</v>
      </c>
      <c r="BI184" s="9">
        <v>14043</v>
      </c>
      <c r="BJ184" s="9">
        <v>0</v>
      </c>
      <c r="BK184" s="9">
        <v>61739.396413566486</v>
      </c>
      <c r="BL184" s="9">
        <v>141227.35714285716</v>
      </c>
      <c r="BM184" s="9">
        <v>222145.81</v>
      </c>
      <c r="BN184" s="9">
        <v>15563.18</v>
      </c>
      <c r="BO184" s="11">
        <f t="shared" si="97"/>
        <v>15628706.099999998</v>
      </c>
      <c r="BP184" s="11">
        <v>0</v>
      </c>
      <c r="BQ184" s="11">
        <v>35370</v>
      </c>
      <c r="BR184" s="11">
        <f t="shared" si="98"/>
        <v>88425.600000000006</v>
      </c>
      <c r="BS184" s="11">
        <v>978516</v>
      </c>
      <c r="BT184" s="11">
        <v>18887</v>
      </c>
      <c r="BU184" s="9">
        <v>0</v>
      </c>
      <c r="BV184" s="9">
        <v>355736</v>
      </c>
      <c r="BW184" s="11">
        <v>875653</v>
      </c>
      <c r="BX184" s="11">
        <v>0</v>
      </c>
      <c r="BY184" s="11">
        <v>0</v>
      </c>
      <c r="BZ184" s="11">
        <v>0</v>
      </c>
      <c r="CA184" s="9">
        <v>236960.87</v>
      </c>
      <c r="CB184" s="9">
        <v>1578931.2419856864</v>
      </c>
      <c r="CC184" s="9">
        <v>121222.29915173195</v>
      </c>
      <c r="CD184" s="9">
        <v>-135315.04999999999</v>
      </c>
      <c r="CE184" s="11">
        <v>618135</v>
      </c>
      <c r="CF184" s="11">
        <v>418750</v>
      </c>
      <c r="CG184" s="11">
        <v>0</v>
      </c>
      <c r="CH184" s="11">
        <v>47602</v>
      </c>
      <c r="CI184" s="11">
        <v>0</v>
      </c>
      <c r="CJ184" s="11">
        <v>0</v>
      </c>
      <c r="CK184" s="11">
        <v>0</v>
      </c>
      <c r="CL184" s="11">
        <v>0</v>
      </c>
      <c r="CM184" s="11">
        <v>14043</v>
      </c>
      <c r="CN184" s="9">
        <v>0</v>
      </c>
      <c r="CO184" s="9">
        <v>82852.641571821281</v>
      </c>
      <c r="CP184" s="9">
        <v>141227.35714285716</v>
      </c>
      <c r="CQ184" s="9">
        <v>222145.81</v>
      </c>
      <c r="CR184" s="9">
        <v>15563.18</v>
      </c>
      <c r="CS184" s="11"/>
      <c r="CT184" s="11"/>
      <c r="CU184" s="11"/>
      <c r="CV184" s="11"/>
      <c r="CW184" s="11"/>
      <c r="DD184" s="20"/>
      <c r="DE184" s="20"/>
    </row>
    <row r="185" spans="1:109" ht="16.5" x14ac:dyDescent="0.3">
      <c r="A185" s="12">
        <v>545</v>
      </c>
      <c r="B185" s="12">
        <v>1</v>
      </c>
      <c r="C185" s="13" t="s">
        <v>208</v>
      </c>
      <c r="D185" s="14">
        <v>6</v>
      </c>
      <c r="E185" s="9">
        <v>373</v>
      </c>
      <c r="F185" s="9">
        <f t="shared" si="83"/>
        <v>10261.781180401256</v>
      </c>
      <c r="G185" s="9">
        <f t="shared" si="84"/>
        <v>10395.976133289507</v>
      </c>
      <c r="H185" s="9">
        <f t="shared" si="85"/>
        <v>134.19495288825055</v>
      </c>
      <c r="I185" s="10">
        <f t="shared" si="80"/>
        <v>1.3077159854523741E-2</v>
      </c>
      <c r="J185" s="9">
        <f t="shared" si="86"/>
        <v>92.017319034852335</v>
      </c>
      <c r="K185" s="9">
        <f t="shared" si="87"/>
        <v>9.9812332439678357</v>
      </c>
      <c r="L185" s="9">
        <f t="shared" si="88"/>
        <v>0</v>
      </c>
      <c r="M185" s="9">
        <f t="shared" si="89"/>
        <v>14.206434316354034</v>
      </c>
      <c r="N185" s="9">
        <f t="shared" si="90"/>
        <v>8.8074703496952793</v>
      </c>
      <c r="O185" s="9">
        <f t="shared" si="91"/>
        <v>0</v>
      </c>
      <c r="P185" s="9">
        <f t="shared" si="92"/>
        <v>9.1824959433824915</v>
      </c>
      <c r="Q185" s="15">
        <f t="shared" si="94"/>
        <v>3827644.3802896687</v>
      </c>
      <c r="R185" s="15">
        <f t="shared" si="95"/>
        <v>3877699.0977169871</v>
      </c>
      <c r="S185" s="9">
        <f t="shared" si="96"/>
        <v>50054.71742731845</v>
      </c>
      <c r="T185" s="9"/>
      <c r="U185" s="9">
        <f t="shared" si="105"/>
        <v>6076.1345040214474</v>
      </c>
      <c r="V185" s="9">
        <f t="shared" si="105"/>
        <v>615.50134048257371</v>
      </c>
      <c r="W185" s="9">
        <f t="shared" si="105"/>
        <v>1348.0857908847186</v>
      </c>
      <c r="X185" s="9">
        <f t="shared" si="105"/>
        <v>1462.0589812332439</v>
      </c>
      <c r="Y185" s="9">
        <f t="shared" si="105"/>
        <v>475.1905461579824</v>
      </c>
      <c r="Z185" s="9">
        <f t="shared" si="105"/>
        <v>0</v>
      </c>
      <c r="AA185" s="9">
        <f t="shared" si="105"/>
        <v>284.81001762128994</v>
      </c>
      <c r="AB185" s="9">
        <f t="shared" si="106"/>
        <v>6168.1518230562997</v>
      </c>
      <c r="AC185" s="9">
        <f t="shared" si="106"/>
        <v>625.48257372654155</v>
      </c>
      <c r="AD185" s="9">
        <f t="shared" si="106"/>
        <v>1348.0857908847186</v>
      </c>
      <c r="AE185" s="9">
        <f t="shared" si="106"/>
        <v>1476.2654155495979</v>
      </c>
      <c r="AF185" s="9">
        <f t="shared" si="106"/>
        <v>483.99801650767768</v>
      </c>
      <c r="AG185" s="9">
        <f t="shared" si="106"/>
        <v>0</v>
      </c>
      <c r="AH185" s="9">
        <f t="shared" si="106"/>
        <v>293.99251356467244</v>
      </c>
      <c r="AI185" s="9">
        <f t="shared" si="93"/>
        <v>10395.976133289507</v>
      </c>
      <c r="AJ185" s="3" t="s">
        <v>608</v>
      </c>
      <c r="AK185" s="11">
        <v>2288164</v>
      </c>
      <c r="AL185" s="11">
        <v>0</v>
      </c>
      <c r="AM185" s="11">
        <v>5256</v>
      </c>
      <c r="AN185" s="9">
        <v>13140.6</v>
      </c>
      <c r="AO185" s="11">
        <v>509423</v>
      </c>
      <c r="AP185" s="11">
        <v>-6587</v>
      </c>
      <c r="AQ185" s="9">
        <v>0</v>
      </c>
      <c r="AR185" s="9">
        <v>38270</v>
      </c>
      <c r="AS185" s="11">
        <v>229582</v>
      </c>
      <c r="AT185" s="11">
        <v>0</v>
      </c>
      <c r="AU185" s="11">
        <v>57605</v>
      </c>
      <c r="AV185" s="11">
        <v>0</v>
      </c>
      <c r="AW185" s="9">
        <v>0</v>
      </c>
      <c r="AX185" s="9">
        <v>177246.07371692744</v>
      </c>
      <c r="AY185" s="9">
        <v>27445.516705516704</v>
      </c>
      <c r="AZ185" s="9">
        <v>-21765.83</v>
      </c>
      <c r="BA185" s="11">
        <v>89284</v>
      </c>
      <c r="BB185" s="11">
        <v>96106</v>
      </c>
      <c r="BC185" s="11">
        <v>0</v>
      </c>
      <c r="BD185" s="11">
        <v>0</v>
      </c>
      <c r="BE185" s="11">
        <v>130234</v>
      </c>
      <c r="BF185" s="11">
        <v>128593</v>
      </c>
      <c r="BG185" s="11">
        <v>0</v>
      </c>
      <c r="BH185" s="11">
        <v>0</v>
      </c>
      <c r="BI185" s="9">
        <v>0</v>
      </c>
      <c r="BJ185" s="9">
        <v>0</v>
      </c>
      <c r="BK185" s="9">
        <v>10015.599867224437</v>
      </c>
      <c r="BL185" s="9">
        <v>25573.200000000001</v>
      </c>
      <c r="BM185" s="9">
        <v>27096.02</v>
      </c>
      <c r="BN185" s="9">
        <v>2963.2</v>
      </c>
      <c r="BO185" s="11">
        <f t="shared" si="97"/>
        <v>2322486.46</v>
      </c>
      <c r="BP185" s="11">
        <v>0</v>
      </c>
      <c r="BQ185" s="11">
        <v>5256</v>
      </c>
      <c r="BR185" s="11">
        <f t="shared" si="98"/>
        <v>13140.6</v>
      </c>
      <c r="BS185" s="11">
        <v>509423</v>
      </c>
      <c r="BT185" s="11">
        <v>-6587</v>
      </c>
      <c r="BU185" s="9">
        <v>0</v>
      </c>
      <c r="BV185" s="9">
        <v>38270</v>
      </c>
      <c r="BW185" s="11">
        <v>233305</v>
      </c>
      <c r="BX185" s="11">
        <v>0</v>
      </c>
      <c r="BY185" s="11">
        <v>57605</v>
      </c>
      <c r="BZ185" s="11">
        <v>0</v>
      </c>
      <c r="CA185" s="9">
        <v>0</v>
      </c>
      <c r="CB185" s="9">
        <v>180531.26015736378</v>
      </c>
      <c r="CC185" s="9">
        <v>27445.516705516704</v>
      </c>
      <c r="CD185" s="9">
        <v>-21765.83</v>
      </c>
      <c r="CE185" s="11">
        <v>89284</v>
      </c>
      <c r="CF185" s="11">
        <v>97541</v>
      </c>
      <c r="CG185" s="11">
        <v>0</v>
      </c>
      <c r="CH185" s="11">
        <v>0</v>
      </c>
      <c r="CI185" s="11">
        <v>132178</v>
      </c>
      <c r="CJ185" s="11">
        <v>130513</v>
      </c>
      <c r="CK185" s="11">
        <v>0</v>
      </c>
      <c r="CL185" s="11">
        <v>0</v>
      </c>
      <c r="CM185" s="11">
        <v>0</v>
      </c>
      <c r="CN185" s="9">
        <v>0</v>
      </c>
      <c r="CO185" s="9">
        <v>13440.67085410612</v>
      </c>
      <c r="CP185" s="9">
        <v>25573.200000000001</v>
      </c>
      <c r="CQ185" s="9">
        <v>27096.02</v>
      </c>
      <c r="CR185" s="9">
        <v>2963.2</v>
      </c>
      <c r="CS185" s="11"/>
      <c r="CT185" s="11"/>
      <c r="CU185" s="11"/>
      <c r="CV185" s="11"/>
      <c r="CW185" s="11"/>
      <c r="DD185" s="20"/>
      <c r="DE185" s="20"/>
    </row>
    <row r="186" spans="1:109" ht="16.5" x14ac:dyDescent="0.3">
      <c r="A186" s="12">
        <v>547</v>
      </c>
      <c r="B186" s="12">
        <v>1</v>
      </c>
      <c r="C186" s="13" t="s">
        <v>209</v>
      </c>
      <c r="D186" s="14">
        <v>6</v>
      </c>
      <c r="E186" s="9">
        <v>498</v>
      </c>
      <c r="F186" s="9">
        <f t="shared" si="83"/>
        <v>10192.733844185606</v>
      </c>
      <c r="G186" s="9">
        <f t="shared" si="84"/>
        <v>10326.04307623957</v>
      </c>
      <c r="H186" s="9">
        <f t="shared" si="85"/>
        <v>133.30923205396357</v>
      </c>
      <c r="I186" s="10">
        <f t="shared" si="80"/>
        <v>1.3078849511018004E-2</v>
      </c>
      <c r="J186" s="9">
        <f t="shared" si="86"/>
        <v>92.422319277107817</v>
      </c>
      <c r="K186" s="9">
        <f t="shared" si="87"/>
        <v>6.3995983935743084</v>
      </c>
      <c r="L186" s="9">
        <f t="shared" si="88"/>
        <v>0</v>
      </c>
      <c r="M186" s="9">
        <f t="shared" si="89"/>
        <v>12.293172690763186</v>
      </c>
      <c r="N186" s="9">
        <f t="shared" si="90"/>
        <v>9.7525051214097402</v>
      </c>
      <c r="O186" s="9">
        <f t="shared" si="91"/>
        <v>0</v>
      </c>
      <c r="P186" s="9">
        <f t="shared" si="92"/>
        <v>12.441636571111388</v>
      </c>
      <c r="Q186" s="15">
        <f t="shared" si="94"/>
        <v>5075981.4544044323</v>
      </c>
      <c r="R186" s="15">
        <f t="shared" si="95"/>
        <v>5142369.4519673064</v>
      </c>
      <c r="S186" s="9">
        <f t="shared" si="96"/>
        <v>66387.997562874109</v>
      </c>
      <c r="T186" s="9"/>
      <c r="U186" s="9">
        <f t="shared" si="105"/>
        <v>6103.9473895582323</v>
      </c>
      <c r="V186" s="9">
        <f t="shared" si="105"/>
        <v>394.57028112449797</v>
      </c>
      <c r="W186" s="9">
        <f t="shared" si="105"/>
        <v>1207.2128514056226</v>
      </c>
      <c r="X186" s="9">
        <f t="shared" si="105"/>
        <v>1197.871485943775</v>
      </c>
      <c r="Y186" s="9">
        <f t="shared" si="105"/>
        <v>1040.2705413704145</v>
      </c>
      <c r="Z186" s="9">
        <f t="shared" si="105"/>
        <v>0</v>
      </c>
      <c r="AA186" s="9">
        <f t="shared" si="105"/>
        <v>248.86129478306319</v>
      </c>
      <c r="AB186" s="9">
        <f t="shared" si="106"/>
        <v>6196.3697088353401</v>
      </c>
      <c r="AC186" s="9">
        <f t="shared" si="106"/>
        <v>400.96987951807228</v>
      </c>
      <c r="AD186" s="9">
        <f t="shared" si="106"/>
        <v>1207.2128514056226</v>
      </c>
      <c r="AE186" s="9">
        <f t="shared" si="106"/>
        <v>1210.1646586345382</v>
      </c>
      <c r="AF186" s="9">
        <f t="shared" si="106"/>
        <v>1050.0230464918243</v>
      </c>
      <c r="AG186" s="9">
        <f t="shared" si="106"/>
        <v>0</v>
      </c>
      <c r="AH186" s="9">
        <f t="shared" si="106"/>
        <v>261.30293135417458</v>
      </c>
      <c r="AI186" s="9">
        <f t="shared" si="93"/>
        <v>10326.04307623957</v>
      </c>
      <c r="AJ186" s="3" t="s">
        <v>608</v>
      </c>
      <c r="AK186" s="11">
        <v>3068421</v>
      </c>
      <c r="AL186" s="11">
        <v>0</v>
      </c>
      <c r="AM186" s="11">
        <v>7048</v>
      </c>
      <c r="AN186" s="9">
        <v>17621.400000000001</v>
      </c>
      <c r="AO186" s="11">
        <v>585588</v>
      </c>
      <c r="AP186" s="11">
        <v>15604</v>
      </c>
      <c r="AQ186" s="9">
        <v>0</v>
      </c>
      <c r="AR186" s="9">
        <v>55231</v>
      </c>
      <c r="AS186" s="11">
        <v>196496</v>
      </c>
      <c r="AT186" s="11">
        <v>0</v>
      </c>
      <c r="AU186" s="11">
        <v>0</v>
      </c>
      <c r="AV186" s="11">
        <v>0</v>
      </c>
      <c r="AW186" s="9">
        <v>0</v>
      </c>
      <c r="AX186" s="9">
        <v>518054.72960246645</v>
      </c>
      <c r="AY186" s="9">
        <v>31305.0018272542</v>
      </c>
      <c r="AZ186" s="9">
        <v>-28655.200000000001</v>
      </c>
      <c r="BA186" s="11">
        <v>124270</v>
      </c>
      <c r="BB186" s="11">
        <v>141789</v>
      </c>
      <c r="BC186" s="11">
        <v>0</v>
      </c>
      <c r="BD186" s="11">
        <v>0</v>
      </c>
      <c r="BE186" s="11">
        <v>141590</v>
      </c>
      <c r="BF186" s="11">
        <v>126612</v>
      </c>
      <c r="BG186" s="11">
        <v>0</v>
      </c>
      <c r="BH186" s="11">
        <v>0</v>
      </c>
      <c r="BI186" s="9">
        <v>0</v>
      </c>
      <c r="BJ186" s="9">
        <v>0</v>
      </c>
      <c r="BK186" s="9">
        <v>18118.166346139849</v>
      </c>
      <c r="BL186" s="9">
        <v>34820.44662857143</v>
      </c>
      <c r="BM186" s="9">
        <v>17621.400000000001</v>
      </c>
      <c r="BN186" s="9">
        <v>4446.51</v>
      </c>
      <c r="BO186" s="11">
        <f t="shared" si="97"/>
        <v>3114447.3149999995</v>
      </c>
      <c r="BP186" s="11">
        <v>0</v>
      </c>
      <c r="BQ186" s="11">
        <v>7048</v>
      </c>
      <c r="BR186" s="11">
        <f t="shared" si="98"/>
        <v>17621.400000000001</v>
      </c>
      <c r="BS186" s="11">
        <v>585588</v>
      </c>
      <c r="BT186" s="11">
        <v>15604</v>
      </c>
      <c r="BU186" s="9">
        <v>0</v>
      </c>
      <c r="BV186" s="9">
        <v>55231</v>
      </c>
      <c r="BW186" s="11">
        <v>199683</v>
      </c>
      <c r="BX186" s="11">
        <v>0</v>
      </c>
      <c r="BY186" s="11">
        <v>0</v>
      </c>
      <c r="BZ186" s="11">
        <v>0</v>
      </c>
      <c r="CA186" s="9">
        <v>0</v>
      </c>
      <c r="CB186" s="9">
        <v>522911.47715292848</v>
      </c>
      <c r="CC186" s="9">
        <v>31305.0018272542</v>
      </c>
      <c r="CD186" s="9">
        <v>-28655.200000000001</v>
      </c>
      <c r="CE186" s="11">
        <v>124270</v>
      </c>
      <c r="CF186" s="11">
        <v>143906</v>
      </c>
      <c r="CG186" s="11">
        <v>0</v>
      </c>
      <c r="CH186" s="11">
        <v>0</v>
      </c>
      <c r="CI186" s="11">
        <v>143704</v>
      </c>
      <c r="CJ186" s="11">
        <v>128503</v>
      </c>
      <c r="CK186" s="11">
        <v>0</v>
      </c>
      <c r="CL186" s="11">
        <v>0</v>
      </c>
      <c r="CM186" s="11">
        <v>0</v>
      </c>
      <c r="CN186" s="9">
        <v>0</v>
      </c>
      <c r="CO186" s="9">
        <v>24314.101358553326</v>
      </c>
      <c r="CP186" s="9">
        <v>34820.44662857143</v>
      </c>
      <c r="CQ186" s="9">
        <v>17621.400000000001</v>
      </c>
      <c r="CR186" s="9">
        <v>4446.51</v>
      </c>
      <c r="CS186" s="11"/>
      <c r="CT186" s="11"/>
      <c r="CU186" s="11"/>
      <c r="CV186" s="11"/>
      <c r="CW186" s="11"/>
      <c r="DD186" s="20"/>
      <c r="DE186" s="20"/>
    </row>
    <row r="187" spans="1:109" ht="16.5" x14ac:dyDescent="0.3">
      <c r="A187" s="12">
        <v>548</v>
      </c>
      <c r="B187" s="12">
        <v>1</v>
      </c>
      <c r="C187" s="13" t="s">
        <v>210</v>
      </c>
      <c r="D187" s="14">
        <v>6</v>
      </c>
      <c r="E187" s="9">
        <v>916</v>
      </c>
      <c r="F187" s="9">
        <f t="shared" si="83"/>
        <v>9354.9600732555955</v>
      </c>
      <c r="G187" s="9">
        <f t="shared" si="84"/>
        <v>9499.1263038996822</v>
      </c>
      <c r="H187" s="9">
        <f t="shared" si="85"/>
        <v>144.16623064408668</v>
      </c>
      <c r="I187" s="10">
        <f t="shared" si="80"/>
        <v>1.5410673002895645E-2</v>
      </c>
      <c r="J187" s="9">
        <f t="shared" si="86"/>
        <v>90.619568777292443</v>
      </c>
      <c r="K187" s="9">
        <f t="shared" si="87"/>
        <v>12.414847161572084</v>
      </c>
      <c r="L187" s="9">
        <f t="shared" si="88"/>
        <v>0</v>
      </c>
      <c r="M187" s="9">
        <f t="shared" si="89"/>
        <v>3.3122270742358069</v>
      </c>
      <c r="N187" s="9">
        <f t="shared" si="90"/>
        <v>9.2409048455174343</v>
      </c>
      <c r="O187" s="9">
        <f t="shared" si="91"/>
        <v>20.001954148471611</v>
      </c>
      <c r="P187" s="9">
        <f t="shared" si="92"/>
        <v>8.5767286369974443</v>
      </c>
      <c r="Q187" s="15">
        <f t="shared" si="94"/>
        <v>8569143.427102128</v>
      </c>
      <c r="R187" s="15">
        <f t="shared" si="95"/>
        <v>8701199.6943721101</v>
      </c>
      <c r="S187" s="9">
        <f t="shared" si="96"/>
        <v>132056.26726998203</v>
      </c>
      <c r="T187" s="9"/>
      <c r="U187" s="9">
        <f t="shared" si="105"/>
        <v>5989.5031331877726</v>
      </c>
      <c r="V187" s="9">
        <f t="shared" si="105"/>
        <v>765.39737991266372</v>
      </c>
      <c r="W187" s="9">
        <f t="shared" si="105"/>
        <v>794.41703056768563</v>
      </c>
      <c r="X187" s="9">
        <f t="shared" si="105"/>
        <v>868.44978165938869</v>
      </c>
      <c r="Y187" s="9">
        <f t="shared" si="105"/>
        <v>552.49376931596521</v>
      </c>
      <c r="Z187" s="9">
        <f t="shared" si="105"/>
        <v>146.05021834061137</v>
      </c>
      <c r="AA187" s="9">
        <f t="shared" si="105"/>
        <v>238.64876027151044</v>
      </c>
      <c r="AB187" s="9">
        <f t="shared" si="106"/>
        <v>6080.1227019650651</v>
      </c>
      <c r="AC187" s="9">
        <f t="shared" si="106"/>
        <v>777.81222707423581</v>
      </c>
      <c r="AD187" s="9">
        <f t="shared" si="106"/>
        <v>794.41703056768563</v>
      </c>
      <c r="AE187" s="9">
        <f t="shared" si="106"/>
        <v>871.7620087336245</v>
      </c>
      <c r="AF187" s="9">
        <f t="shared" si="106"/>
        <v>561.73467416148264</v>
      </c>
      <c r="AG187" s="9">
        <f t="shared" si="106"/>
        <v>166.05217248908298</v>
      </c>
      <c r="AH187" s="9">
        <f t="shared" si="106"/>
        <v>247.22548890850788</v>
      </c>
      <c r="AI187" s="9">
        <f t="shared" si="93"/>
        <v>9499.1263038996822</v>
      </c>
      <c r="AJ187" s="3" t="s">
        <v>608</v>
      </c>
      <c r="AK187" s="11">
        <v>5533835</v>
      </c>
      <c r="AL187" s="11">
        <v>0</v>
      </c>
      <c r="AM187" s="11">
        <v>12712</v>
      </c>
      <c r="AN187" s="9">
        <v>31008.3</v>
      </c>
      <c r="AO187" s="11">
        <v>727686</v>
      </c>
      <c r="AP187" s="11">
        <v>0</v>
      </c>
      <c r="AQ187" s="9">
        <v>0</v>
      </c>
      <c r="AR187" s="9">
        <v>112774</v>
      </c>
      <c r="AS187" s="11">
        <v>701104</v>
      </c>
      <c r="AT187" s="11">
        <v>0</v>
      </c>
      <c r="AU187" s="11">
        <v>90088</v>
      </c>
      <c r="AV187" s="11">
        <v>0</v>
      </c>
      <c r="AW187" s="9">
        <v>133782</v>
      </c>
      <c r="AX187" s="9">
        <v>506084.29269342416</v>
      </c>
      <c r="AY187" s="9">
        <v>49713.063682844935</v>
      </c>
      <c r="AZ187" s="9">
        <v>-47450.13</v>
      </c>
      <c r="BA187" s="11">
        <v>228780</v>
      </c>
      <c r="BB187" s="11">
        <v>203258</v>
      </c>
      <c r="BC187" s="11">
        <v>0</v>
      </c>
      <c r="BD187" s="11">
        <v>28188</v>
      </c>
      <c r="BE187" s="11">
        <v>0</v>
      </c>
      <c r="BF187" s="11">
        <v>0</v>
      </c>
      <c r="BG187" s="11">
        <v>0</v>
      </c>
      <c r="BH187" s="11">
        <v>0</v>
      </c>
      <c r="BI187" s="9">
        <v>119700</v>
      </c>
      <c r="BJ187" s="9">
        <v>0</v>
      </c>
      <c r="BK187" s="9">
        <v>22973.360725858613</v>
      </c>
      <c r="BL187" s="9">
        <v>61297.2</v>
      </c>
      <c r="BM187" s="9">
        <v>47823.3</v>
      </c>
      <c r="BN187" s="9">
        <v>5787.04</v>
      </c>
      <c r="BO187" s="11">
        <f t="shared" si="97"/>
        <v>5616842.5249999994</v>
      </c>
      <c r="BP187" s="11">
        <v>0</v>
      </c>
      <c r="BQ187" s="11">
        <v>12712</v>
      </c>
      <c r="BR187" s="11">
        <f t="shared" si="98"/>
        <v>31008.3</v>
      </c>
      <c r="BS187" s="11">
        <v>727686</v>
      </c>
      <c r="BT187" s="11">
        <v>0</v>
      </c>
      <c r="BU187" s="9">
        <v>0</v>
      </c>
      <c r="BV187" s="9">
        <v>112774</v>
      </c>
      <c r="BW187" s="11">
        <v>712476</v>
      </c>
      <c r="BX187" s="11">
        <v>0</v>
      </c>
      <c r="BY187" s="11">
        <v>90088</v>
      </c>
      <c r="BZ187" s="11">
        <v>0</v>
      </c>
      <c r="CA187" s="9">
        <v>152103.79</v>
      </c>
      <c r="CB187" s="9">
        <v>514548.96153191815</v>
      </c>
      <c r="CC187" s="9">
        <v>49713.063682844935</v>
      </c>
      <c r="CD187" s="9">
        <v>-47450.13</v>
      </c>
      <c r="CE187" s="11">
        <v>228780</v>
      </c>
      <c r="CF187" s="11">
        <v>206292</v>
      </c>
      <c r="CG187" s="11">
        <v>0</v>
      </c>
      <c r="CH187" s="11">
        <v>28188</v>
      </c>
      <c r="CI187" s="11">
        <v>0</v>
      </c>
      <c r="CJ187" s="11">
        <v>0</v>
      </c>
      <c r="CK187" s="11">
        <v>0</v>
      </c>
      <c r="CL187" s="11">
        <v>0</v>
      </c>
      <c r="CM187" s="11">
        <v>119700</v>
      </c>
      <c r="CN187" s="9">
        <v>0</v>
      </c>
      <c r="CO187" s="9">
        <v>30829.644157348277</v>
      </c>
      <c r="CP187" s="9">
        <v>61297.2</v>
      </c>
      <c r="CQ187" s="9">
        <v>47823.3</v>
      </c>
      <c r="CR187" s="9">
        <v>5787.04</v>
      </c>
      <c r="CS187" s="11"/>
      <c r="CT187" s="11"/>
      <c r="CU187" s="11"/>
      <c r="CV187" s="11"/>
      <c r="CW187" s="11"/>
      <c r="DD187" s="20"/>
      <c r="DE187" s="20"/>
    </row>
    <row r="188" spans="1:109" ht="16.5" x14ac:dyDescent="0.3">
      <c r="A188" s="12">
        <v>549</v>
      </c>
      <c r="B188" s="12">
        <v>1</v>
      </c>
      <c r="C188" s="13" t="s">
        <v>211</v>
      </c>
      <c r="D188" s="14">
        <v>5</v>
      </c>
      <c r="E188" s="9">
        <v>1331</v>
      </c>
      <c r="F188" s="9">
        <f t="shared" si="83"/>
        <v>8620.1287500786057</v>
      </c>
      <c r="G188" s="9">
        <f t="shared" si="84"/>
        <v>8735.6162474446992</v>
      </c>
      <c r="H188" s="9">
        <f t="shared" si="85"/>
        <v>115.48749736609352</v>
      </c>
      <c r="I188" s="10">
        <f t="shared" si="80"/>
        <v>1.3397421397567921E-2</v>
      </c>
      <c r="J188" s="9">
        <f t="shared" si="86"/>
        <v>91.726532682193465</v>
      </c>
      <c r="K188" s="9">
        <f t="shared" si="87"/>
        <v>8.0631104432757184</v>
      </c>
      <c r="L188" s="9">
        <f t="shared" si="88"/>
        <v>0</v>
      </c>
      <c r="M188" s="9">
        <f t="shared" si="89"/>
        <v>3.1818181818181301</v>
      </c>
      <c r="N188" s="9">
        <f t="shared" si="90"/>
        <v>17.321043977151248</v>
      </c>
      <c r="O188" s="9">
        <f t="shared" si="91"/>
        <v>-13.495281743050327</v>
      </c>
      <c r="P188" s="9">
        <f t="shared" si="92"/>
        <v>8.6902738247031834</v>
      </c>
      <c r="Q188" s="15">
        <f t="shared" si="94"/>
        <v>11473391.366354624</v>
      </c>
      <c r="R188" s="15">
        <f t="shared" si="95"/>
        <v>11627105.225348892</v>
      </c>
      <c r="S188" s="9">
        <f t="shared" si="96"/>
        <v>153713.85899426788</v>
      </c>
      <c r="T188" s="9"/>
      <c r="U188" s="9">
        <f t="shared" si="105"/>
        <v>6057.1713974455297</v>
      </c>
      <c r="V188" s="9">
        <f t="shared" si="105"/>
        <v>497.12246431254698</v>
      </c>
      <c r="W188" s="9">
        <f t="shared" si="105"/>
        <v>0</v>
      </c>
      <c r="X188" s="9">
        <f t="shared" si="105"/>
        <v>741.4755822689707</v>
      </c>
      <c r="Y188" s="9">
        <f t="shared" si="105"/>
        <v>890.46892368773842</v>
      </c>
      <c r="Z188" s="9">
        <f t="shared" si="105"/>
        <v>108.14734785875281</v>
      </c>
      <c r="AA188" s="9">
        <f t="shared" si="105"/>
        <v>325.74303450506756</v>
      </c>
      <c r="AB188" s="9">
        <f t="shared" si="106"/>
        <v>6148.8979301277232</v>
      </c>
      <c r="AC188" s="9">
        <f t="shared" si="106"/>
        <v>505.1855747558227</v>
      </c>
      <c r="AD188" s="9">
        <f t="shared" si="106"/>
        <v>0</v>
      </c>
      <c r="AE188" s="9">
        <f t="shared" si="106"/>
        <v>744.65740045078883</v>
      </c>
      <c r="AF188" s="9">
        <f t="shared" si="106"/>
        <v>907.78996766488967</v>
      </c>
      <c r="AG188" s="9">
        <f t="shared" si="106"/>
        <v>94.652066115702482</v>
      </c>
      <c r="AH188" s="9">
        <f t="shared" si="106"/>
        <v>334.43330832977074</v>
      </c>
      <c r="AI188" s="9">
        <f t="shared" si="93"/>
        <v>8735.6162474446992</v>
      </c>
      <c r="AJ188" s="3" t="s">
        <v>608</v>
      </c>
      <c r="AK188" s="11">
        <v>8139201</v>
      </c>
      <c r="AL188" s="11">
        <v>0</v>
      </c>
      <c r="AM188" s="11">
        <v>18696</v>
      </c>
      <c r="AN188" s="9">
        <v>46740.9</v>
      </c>
      <c r="AO188" s="11">
        <v>0</v>
      </c>
      <c r="AP188" s="11">
        <v>0</v>
      </c>
      <c r="AQ188" s="9">
        <v>0</v>
      </c>
      <c r="AR188" s="9">
        <v>191925</v>
      </c>
      <c r="AS188" s="11">
        <v>661670</v>
      </c>
      <c r="AT188" s="11">
        <v>0</v>
      </c>
      <c r="AU188" s="11">
        <v>98645</v>
      </c>
      <c r="AV188" s="11">
        <v>0</v>
      </c>
      <c r="AW188" s="9">
        <v>143944.12</v>
      </c>
      <c r="AX188" s="9">
        <v>1185214.1374283799</v>
      </c>
      <c r="AY188" s="9">
        <v>72916.990922208875</v>
      </c>
      <c r="AZ188" s="9">
        <v>-77105.87</v>
      </c>
      <c r="BA188" s="11">
        <v>320410</v>
      </c>
      <c r="BB188" s="11">
        <v>290437</v>
      </c>
      <c r="BC188" s="11">
        <v>0</v>
      </c>
      <c r="BD188" s="11">
        <v>58153</v>
      </c>
      <c r="BE188" s="11">
        <v>0</v>
      </c>
      <c r="BF188" s="11">
        <v>0</v>
      </c>
      <c r="BG188" s="11">
        <v>0</v>
      </c>
      <c r="BH188" s="11">
        <v>-6791</v>
      </c>
      <c r="BI188" s="9">
        <v>15429</v>
      </c>
      <c r="BJ188" s="9">
        <v>0</v>
      </c>
      <c r="BK188" s="9">
        <v>33823.528004036038</v>
      </c>
      <c r="BL188" s="9">
        <v>93482.4</v>
      </c>
      <c r="BM188" s="9">
        <v>179170.29</v>
      </c>
      <c r="BN188" s="9">
        <v>7429.87</v>
      </c>
      <c r="BO188" s="11">
        <f t="shared" si="97"/>
        <v>8261289.0149999997</v>
      </c>
      <c r="BP188" s="11">
        <v>0</v>
      </c>
      <c r="BQ188" s="11">
        <v>18696</v>
      </c>
      <c r="BR188" s="11">
        <f t="shared" si="98"/>
        <v>46740.9</v>
      </c>
      <c r="BS188" s="11">
        <v>0</v>
      </c>
      <c r="BT188" s="11">
        <v>0</v>
      </c>
      <c r="BU188" s="9">
        <v>0</v>
      </c>
      <c r="BV188" s="9">
        <v>191925</v>
      </c>
      <c r="BW188" s="11">
        <v>672402</v>
      </c>
      <c r="BX188" s="11">
        <v>0</v>
      </c>
      <c r="BY188" s="11">
        <v>98645</v>
      </c>
      <c r="BZ188" s="11">
        <v>0</v>
      </c>
      <c r="CA188" s="9">
        <v>125981.9</v>
      </c>
      <c r="CB188" s="9">
        <v>1208268.4469619682</v>
      </c>
      <c r="CC188" s="9">
        <v>72916.990922208875</v>
      </c>
      <c r="CD188" s="9">
        <v>-77105.87</v>
      </c>
      <c r="CE188" s="11">
        <v>320410</v>
      </c>
      <c r="CF188" s="11">
        <v>294774</v>
      </c>
      <c r="CG188" s="11">
        <v>0</v>
      </c>
      <c r="CH188" s="11">
        <v>58153</v>
      </c>
      <c r="CI188" s="11">
        <v>0</v>
      </c>
      <c r="CJ188" s="11">
        <v>0</v>
      </c>
      <c r="CK188" s="11">
        <v>0</v>
      </c>
      <c r="CL188" s="11">
        <v>-6893</v>
      </c>
      <c r="CM188" s="11">
        <v>15429</v>
      </c>
      <c r="CN188" s="9">
        <v>0</v>
      </c>
      <c r="CO188" s="9">
        <v>45390.282464716001</v>
      </c>
      <c r="CP188" s="9">
        <v>93482.4</v>
      </c>
      <c r="CQ188" s="9">
        <v>179170.29</v>
      </c>
      <c r="CR188" s="9">
        <v>7429.87</v>
      </c>
      <c r="CS188" s="11"/>
      <c r="CT188" s="11"/>
      <c r="CU188" s="11"/>
      <c r="CV188" s="11"/>
      <c r="CW188" s="11"/>
      <c r="DD188" s="20"/>
      <c r="DE188" s="20"/>
    </row>
    <row r="189" spans="1:109" ht="16.5" x14ac:dyDescent="0.3">
      <c r="A189" s="12">
        <v>550</v>
      </c>
      <c r="B189" s="12">
        <v>1</v>
      </c>
      <c r="C189" s="13" t="s">
        <v>212</v>
      </c>
      <c r="D189" s="14">
        <v>6</v>
      </c>
      <c r="E189" s="9">
        <v>554</v>
      </c>
      <c r="F189" s="9">
        <f t="shared" si="83"/>
        <v>8866.5900202878038</v>
      </c>
      <c r="G189" s="9">
        <f t="shared" si="84"/>
        <v>8978.3336514700259</v>
      </c>
      <c r="H189" s="9">
        <f t="shared" si="85"/>
        <v>111.74363118222209</v>
      </c>
      <c r="I189" s="10">
        <f t="shared" si="80"/>
        <v>1.2602774113446034E-2</v>
      </c>
      <c r="J189" s="9">
        <f t="shared" si="86"/>
        <v>91.593492779782537</v>
      </c>
      <c r="K189" s="9">
        <f t="shared" si="87"/>
        <v>11.162454873646197</v>
      </c>
      <c r="L189" s="9">
        <f t="shared" si="88"/>
        <v>0</v>
      </c>
      <c r="M189" s="9">
        <f t="shared" si="89"/>
        <v>7.3555898252178622</v>
      </c>
      <c r="N189" s="9">
        <f t="shared" si="90"/>
        <v>3.0095973045005167</v>
      </c>
      <c r="O189" s="9">
        <f t="shared" si="91"/>
        <v>-7.7488808664259992</v>
      </c>
      <c r="P189" s="9">
        <f t="shared" si="92"/>
        <v>6.3713772654978129</v>
      </c>
      <c r="Q189" s="15">
        <f t="shared" si="94"/>
        <v>4912090.8712394424</v>
      </c>
      <c r="R189" s="15">
        <f t="shared" si="95"/>
        <v>4973996.8429143913</v>
      </c>
      <c r="S189" s="9">
        <f t="shared" si="96"/>
        <v>61905.971674948931</v>
      </c>
      <c r="T189" s="9"/>
      <c r="U189" s="9">
        <f t="shared" si="105"/>
        <v>6083.3583393501804</v>
      </c>
      <c r="V189" s="9">
        <f t="shared" si="105"/>
        <v>688.27797833935017</v>
      </c>
      <c r="W189" s="9">
        <f t="shared" si="105"/>
        <v>373.87545126353791</v>
      </c>
      <c r="X189" s="9">
        <f t="shared" si="105"/>
        <v>860.25075817768334</v>
      </c>
      <c r="Y189" s="9">
        <f t="shared" si="105"/>
        <v>533.34251967695354</v>
      </c>
      <c r="Z189" s="9">
        <f t="shared" si="105"/>
        <v>69.906678700361013</v>
      </c>
      <c r="AA189" s="9">
        <f t="shared" si="105"/>
        <v>257.57829477973866</v>
      </c>
      <c r="AB189" s="9">
        <f t="shared" si="106"/>
        <v>6174.9518321299629</v>
      </c>
      <c r="AC189" s="9">
        <f t="shared" si="106"/>
        <v>699.44043321299637</v>
      </c>
      <c r="AD189" s="9">
        <f t="shared" si="106"/>
        <v>373.87545126353791</v>
      </c>
      <c r="AE189" s="9">
        <f t="shared" si="106"/>
        <v>867.6063480029012</v>
      </c>
      <c r="AF189" s="9">
        <f t="shared" si="106"/>
        <v>536.35211698145406</v>
      </c>
      <c r="AG189" s="9">
        <f t="shared" si="106"/>
        <v>62.157797833935014</v>
      </c>
      <c r="AH189" s="9">
        <f t="shared" si="106"/>
        <v>263.94967204523647</v>
      </c>
      <c r="AI189" s="9">
        <f t="shared" si="93"/>
        <v>8978.3336514700259</v>
      </c>
      <c r="AJ189" s="3" t="s">
        <v>608</v>
      </c>
      <c r="AK189" s="11">
        <v>3382853</v>
      </c>
      <c r="AL189" s="11">
        <v>0</v>
      </c>
      <c r="AM189" s="11">
        <v>7771</v>
      </c>
      <c r="AN189" s="9">
        <v>19426.8</v>
      </c>
      <c r="AO189" s="11">
        <v>0</v>
      </c>
      <c r="AP189" s="11">
        <v>207127</v>
      </c>
      <c r="AQ189" s="9">
        <v>0</v>
      </c>
      <c r="AR189" s="9">
        <v>66999.92003043658</v>
      </c>
      <c r="AS189" s="11">
        <v>381306</v>
      </c>
      <c r="AT189" s="11">
        <v>0</v>
      </c>
      <c r="AU189" s="11">
        <v>0</v>
      </c>
      <c r="AV189" s="11">
        <v>0</v>
      </c>
      <c r="AW189" s="9">
        <v>38728.300000000003</v>
      </c>
      <c r="AX189" s="9">
        <v>295471.75590103224</v>
      </c>
      <c r="AY189" s="9">
        <v>37418.983302411871</v>
      </c>
      <c r="AZ189" s="9">
        <v>-12672.48</v>
      </c>
      <c r="BA189" s="11">
        <v>129188</v>
      </c>
      <c r="BB189" s="11">
        <v>153395</v>
      </c>
      <c r="BC189" s="11">
        <v>0</v>
      </c>
      <c r="BD189" s="11">
        <v>0</v>
      </c>
      <c r="BE189" s="11">
        <v>0</v>
      </c>
      <c r="BF189" s="11">
        <v>119225</v>
      </c>
      <c r="BG189" s="11">
        <v>0</v>
      </c>
      <c r="BH189" s="11">
        <v>0</v>
      </c>
      <c r="BI189" s="9">
        <v>0</v>
      </c>
      <c r="BJ189" s="9">
        <v>0</v>
      </c>
      <c r="BK189" s="9">
        <v>10321.682005563347</v>
      </c>
      <c r="BL189" s="9">
        <v>38698.800000000003</v>
      </c>
      <c r="BM189" s="9">
        <v>33162.800000000003</v>
      </c>
      <c r="BN189" s="9">
        <v>3669.31</v>
      </c>
      <c r="BO189" s="11">
        <f t="shared" si="97"/>
        <v>3433595.7949999995</v>
      </c>
      <c r="BP189" s="11">
        <v>0</v>
      </c>
      <c r="BQ189" s="11">
        <v>7771</v>
      </c>
      <c r="BR189" s="11">
        <f t="shared" si="98"/>
        <v>19426.8</v>
      </c>
      <c r="BS189" s="11">
        <v>0</v>
      </c>
      <c r="BT189" s="11">
        <v>207127</v>
      </c>
      <c r="BU189" s="9">
        <v>0</v>
      </c>
      <c r="BV189" s="9">
        <v>67004.916793607248</v>
      </c>
      <c r="BW189" s="11">
        <v>387490</v>
      </c>
      <c r="BX189" s="11">
        <v>0</v>
      </c>
      <c r="BY189" s="11">
        <v>0</v>
      </c>
      <c r="BZ189" s="11">
        <v>0</v>
      </c>
      <c r="CA189" s="9">
        <v>34435.42</v>
      </c>
      <c r="CB189" s="9">
        <v>297139.07280772552</v>
      </c>
      <c r="CC189" s="9">
        <v>37418.983302411871</v>
      </c>
      <c r="CD189" s="9">
        <v>-12672.48</v>
      </c>
      <c r="CE189" s="11">
        <v>129188</v>
      </c>
      <c r="CF189" s="11">
        <v>155685</v>
      </c>
      <c r="CG189" s="11">
        <v>0</v>
      </c>
      <c r="CH189" s="11">
        <v>0</v>
      </c>
      <c r="CI189" s="11">
        <v>0</v>
      </c>
      <c r="CJ189" s="11">
        <v>121005</v>
      </c>
      <c r="CK189" s="11">
        <v>0</v>
      </c>
      <c r="CL189" s="11">
        <v>0</v>
      </c>
      <c r="CM189" s="11">
        <v>0</v>
      </c>
      <c r="CN189" s="9">
        <v>0</v>
      </c>
      <c r="CO189" s="9">
        <v>13851.425010649151</v>
      </c>
      <c r="CP189" s="9">
        <v>38698.800000000003</v>
      </c>
      <c r="CQ189" s="9">
        <v>33162.800000000003</v>
      </c>
      <c r="CR189" s="9">
        <v>3669.31</v>
      </c>
      <c r="CS189" s="11"/>
      <c r="CT189" s="11"/>
      <c r="CU189" s="11"/>
      <c r="CV189" s="11"/>
      <c r="CW189" s="11"/>
      <c r="DD189" s="20"/>
      <c r="DE189" s="20"/>
    </row>
    <row r="190" spans="1:109" ht="16.5" x14ac:dyDescent="0.3">
      <c r="A190" s="12">
        <v>553</v>
      </c>
      <c r="B190" s="12">
        <v>1</v>
      </c>
      <c r="C190" s="13" t="s">
        <v>213</v>
      </c>
      <c r="D190" s="14">
        <v>6</v>
      </c>
      <c r="E190" s="9">
        <v>688</v>
      </c>
      <c r="F190" s="9">
        <f t="shared" si="83"/>
        <v>8777.2619236468927</v>
      </c>
      <c r="G190" s="9">
        <f t="shared" si="84"/>
        <v>8903.0380098290516</v>
      </c>
      <c r="H190" s="9">
        <f t="shared" si="85"/>
        <v>125.77608618215891</v>
      </c>
      <c r="I190" s="10">
        <f t="shared" si="80"/>
        <v>1.4329763344911074E-2</v>
      </c>
      <c r="J190" s="9">
        <f t="shared" si="86"/>
        <v>89.76320494185984</v>
      </c>
      <c r="K190" s="9">
        <f t="shared" si="87"/>
        <v>7.7950581395348877</v>
      </c>
      <c r="L190" s="9">
        <f t="shared" si="88"/>
        <v>0</v>
      </c>
      <c r="M190" s="9">
        <f t="shared" si="89"/>
        <v>5.0203488372092124</v>
      </c>
      <c r="N190" s="9">
        <f t="shared" si="90"/>
        <v>11.672225696688997</v>
      </c>
      <c r="O190" s="9">
        <f t="shared" si="91"/>
        <v>0</v>
      </c>
      <c r="P190" s="9">
        <f t="shared" si="92"/>
        <v>11.525248566865116</v>
      </c>
      <c r="Q190" s="15">
        <f t="shared" si="94"/>
        <v>6038756.2034690622</v>
      </c>
      <c r="R190" s="15">
        <f t="shared" si="95"/>
        <v>6125290.1507623876</v>
      </c>
      <c r="S190" s="9">
        <f t="shared" si="96"/>
        <v>86533.947293325327</v>
      </c>
      <c r="T190" s="9"/>
      <c r="U190" s="9">
        <f t="shared" si="105"/>
        <v>5947.3990261627905</v>
      </c>
      <c r="V190" s="9">
        <f t="shared" si="105"/>
        <v>480.62063953488371</v>
      </c>
      <c r="W190" s="9">
        <f t="shared" si="105"/>
        <v>576.49709302325584</v>
      </c>
      <c r="X190" s="9">
        <f t="shared" si="105"/>
        <v>709.38081395348843</v>
      </c>
      <c r="Y190" s="9">
        <f t="shared" si="105"/>
        <v>806.55493521147469</v>
      </c>
      <c r="Z190" s="9">
        <f t="shared" si="105"/>
        <v>0</v>
      </c>
      <c r="AA190" s="9">
        <f t="shared" si="105"/>
        <v>256.80941576099951</v>
      </c>
      <c r="AB190" s="9">
        <f t="shared" si="106"/>
        <v>6037.1622311046503</v>
      </c>
      <c r="AC190" s="9">
        <f t="shared" si="106"/>
        <v>488.4156976744186</v>
      </c>
      <c r="AD190" s="9">
        <f t="shared" si="106"/>
        <v>576.49709302325584</v>
      </c>
      <c r="AE190" s="9">
        <f t="shared" si="106"/>
        <v>714.40116279069764</v>
      </c>
      <c r="AF190" s="9">
        <f t="shared" si="106"/>
        <v>818.22716090816368</v>
      </c>
      <c r="AG190" s="9">
        <f t="shared" si="106"/>
        <v>0</v>
      </c>
      <c r="AH190" s="9">
        <f t="shared" si="106"/>
        <v>268.33466432786463</v>
      </c>
      <c r="AI190" s="9">
        <f t="shared" si="93"/>
        <v>8903.0380098290516</v>
      </c>
      <c r="AJ190" s="3" t="s">
        <v>608</v>
      </c>
      <c r="AK190" s="11">
        <v>4117139</v>
      </c>
      <c r="AL190" s="11">
        <v>0</v>
      </c>
      <c r="AM190" s="11">
        <v>9457</v>
      </c>
      <c r="AN190" s="9">
        <v>23643.9</v>
      </c>
      <c r="AO190" s="11">
        <v>378200</v>
      </c>
      <c r="AP190" s="11">
        <v>18430</v>
      </c>
      <c r="AQ190" s="9">
        <v>0</v>
      </c>
      <c r="AR190" s="9">
        <v>90446</v>
      </c>
      <c r="AS190" s="11">
        <v>330667</v>
      </c>
      <c r="AT190" s="11">
        <v>0</v>
      </c>
      <c r="AU190" s="11">
        <v>0</v>
      </c>
      <c r="AV190" s="11">
        <v>0</v>
      </c>
      <c r="AW190" s="9">
        <v>0</v>
      </c>
      <c r="AX190" s="9">
        <v>554909.79542549455</v>
      </c>
      <c r="AY190" s="9">
        <v>39420.458910560395</v>
      </c>
      <c r="AZ190" s="9">
        <v>-25328.47</v>
      </c>
      <c r="BA190" s="11">
        <v>156749</v>
      </c>
      <c r="BB190" s="11">
        <v>144168</v>
      </c>
      <c r="BC190" s="11">
        <v>0</v>
      </c>
      <c r="BD190" s="11">
        <v>0</v>
      </c>
      <c r="BE190" s="11">
        <v>0</v>
      </c>
      <c r="BF190" s="11">
        <v>87234</v>
      </c>
      <c r="BG190" s="11">
        <v>0</v>
      </c>
      <c r="BH190" s="11">
        <v>0</v>
      </c>
      <c r="BI190" s="9">
        <v>0</v>
      </c>
      <c r="BJ190" s="9">
        <v>0</v>
      </c>
      <c r="BK190" s="9">
        <v>23187.083590150141</v>
      </c>
      <c r="BL190" s="9">
        <v>45921.475542857144</v>
      </c>
      <c r="BM190" s="9">
        <v>37829.590000000004</v>
      </c>
      <c r="BN190" s="9">
        <v>6682.37</v>
      </c>
      <c r="BO190" s="11">
        <f t="shared" si="97"/>
        <v>4178896.0849999995</v>
      </c>
      <c r="BP190" s="11">
        <v>0</v>
      </c>
      <c r="BQ190" s="11">
        <v>9457</v>
      </c>
      <c r="BR190" s="11">
        <f t="shared" si="98"/>
        <v>23643.9</v>
      </c>
      <c r="BS190" s="11">
        <v>378200</v>
      </c>
      <c r="BT190" s="11">
        <v>18430</v>
      </c>
      <c r="BU190" s="9">
        <v>0</v>
      </c>
      <c r="BV190" s="9">
        <v>90446</v>
      </c>
      <c r="BW190" s="11">
        <v>336030</v>
      </c>
      <c r="BX190" s="11">
        <v>0</v>
      </c>
      <c r="BY190" s="11">
        <v>0</v>
      </c>
      <c r="BZ190" s="11">
        <v>0</v>
      </c>
      <c r="CA190" s="9">
        <v>0</v>
      </c>
      <c r="CB190" s="9">
        <v>562940.28670481662</v>
      </c>
      <c r="CC190" s="9">
        <v>39420.458910560395</v>
      </c>
      <c r="CD190" s="9">
        <v>-25328.47</v>
      </c>
      <c r="CE190" s="11">
        <v>156749</v>
      </c>
      <c r="CF190" s="11">
        <v>146320</v>
      </c>
      <c r="CG190" s="11">
        <v>0</v>
      </c>
      <c r="CH190" s="11">
        <v>0</v>
      </c>
      <c r="CI190" s="11">
        <v>0</v>
      </c>
      <c r="CJ190" s="11">
        <v>88536</v>
      </c>
      <c r="CK190" s="11">
        <v>0</v>
      </c>
      <c r="CL190" s="11">
        <v>0</v>
      </c>
      <c r="CM190" s="11">
        <v>0</v>
      </c>
      <c r="CN190" s="9">
        <v>0</v>
      </c>
      <c r="CO190" s="9">
        <v>31116.454604153325</v>
      </c>
      <c r="CP190" s="9">
        <v>45921.475542857144</v>
      </c>
      <c r="CQ190" s="9">
        <v>37829.590000000004</v>
      </c>
      <c r="CR190" s="9">
        <v>6682.37</v>
      </c>
      <c r="CS190" s="11"/>
      <c r="CT190" s="11"/>
      <c r="CU190" s="11"/>
      <c r="CV190" s="11"/>
      <c r="CW190" s="11"/>
      <c r="DD190" s="20"/>
      <c r="DE190" s="20"/>
    </row>
    <row r="191" spans="1:109" ht="16.5" x14ac:dyDescent="0.3">
      <c r="A191" s="12">
        <v>561</v>
      </c>
      <c r="B191" s="12">
        <v>1</v>
      </c>
      <c r="C191" s="13" t="s">
        <v>214</v>
      </c>
      <c r="D191" s="14">
        <v>6</v>
      </c>
      <c r="E191" s="9">
        <v>195</v>
      </c>
      <c r="F191" s="9">
        <f t="shared" si="83"/>
        <v>12085.359758447696</v>
      </c>
      <c r="G191" s="9">
        <f t="shared" si="84"/>
        <v>12223.300857568507</v>
      </c>
      <c r="H191" s="9">
        <f t="shared" si="85"/>
        <v>137.94109912081149</v>
      </c>
      <c r="I191" s="10">
        <f t="shared" si="80"/>
        <v>1.1413900941127576E-2</v>
      </c>
      <c r="J191" s="9">
        <f t="shared" si="86"/>
        <v>87.112230769230337</v>
      </c>
      <c r="K191" s="9">
        <f t="shared" si="87"/>
        <v>6.0871794871795259</v>
      </c>
      <c r="L191" s="9">
        <f t="shared" si="88"/>
        <v>0</v>
      </c>
      <c r="M191" s="9">
        <f t="shared" si="89"/>
        <v>40.082051282050998</v>
      </c>
      <c r="N191" s="9">
        <f t="shared" si="90"/>
        <v>4.6596375823496601</v>
      </c>
      <c r="O191" s="9">
        <f t="shared" si="91"/>
        <v>0</v>
      </c>
      <c r="P191" s="9">
        <f t="shared" si="92"/>
        <v>0</v>
      </c>
      <c r="Q191" s="15">
        <f t="shared" si="94"/>
        <v>2356645.1528973007</v>
      </c>
      <c r="R191" s="15">
        <f t="shared" si="95"/>
        <v>2383543.6672258587</v>
      </c>
      <c r="S191" s="9">
        <f t="shared" si="96"/>
        <v>26898.514328557998</v>
      </c>
      <c r="T191" s="9"/>
      <c r="U191" s="9">
        <f t="shared" si="105"/>
        <v>5748.1516923076924</v>
      </c>
      <c r="V191" s="9">
        <f t="shared" si="105"/>
        <v>375.34871794871793</v>
      </c>
      <c r="W191" s="9">
        <f t="shared" si="105"/>
        <v>1777.0358974358974</v>
      </c>
      <c r="X191" s="9">
        <f t="shared" si="105"/>
        <v>3031.0256410256411</v>
      </c>
      <c r="Y191" s="9">
        <f t="shared" si="105"/>
        <v>988.18379610560771</v>
      </c>
      <c r="Z191" s="9">
        <f t="shared" si="105"/>
        <v>0</v>
      </c>
      <c r="AA191" s="9">
        <f t="shared" si="105"/>
        <v>165.61401362413909</v>
      </c>
      <c r="AB191" s="9">
        <f t="shared" si="106"/>
        <v>5835.2639230769228</v>
      </c>
      <c r="AC191" s="9">
        <f t="shared" si="106"/>
        <v>381.43589743589746</v>
      </c>
      <c r="AD191" s="9">
        <f t="shared" si="106"/>
        <v>1777.0358974358974</v>
      </c>
      <c r="AE191" s="9">
        <f t="shared" si="106"/>
        <v>3071.1076923076921</v>
      </c>
      <c r="AF191" s="9">
        <f t="shared" si="106"/>
        <v>992.84343368795737</v>
      </c>
      <c r="AG191" s="9">
        <f t="shared" si="106"/>
        <v>0</v>
      </c>
      <c r="AH191" s="9">
        <f t="shared" si="106"/>
        <v>165.61401362413909</v>
      </c>
      <c r="AI191" s="9">
        <f t="shared" si="93"/>
        <v>12223.300857568507</v>
      </c>
      <c r="AJ191" s="3" t="s">
        <v>608</v>
      </c>
      <c r="AK191" s="11">
        <v>1132459</v>
      </c>
      <c r="AL191" s="11">
        <v>0</v>
      </c>
      <c r="AM191" s="11">
        <v>2601</v>
      </c>
      <c r="AN191" s="9">
        <v>0</v>
      </c>
      <c r="AO191" s="11">
        <v>284626</v>
      </c>
      <c r="AP191" s="11">
        <v>61896</v>
      </c>
      <c r="AQ191" s="9">
        <v>0</v>
      </c>
      <c r="AR191" s="9">
        <v>17638</v>
      </c>
      <c r="AS191" s="11">
        <v>73193</v>
      </c>
      <c r="AT191" s="11">
        <v>0</v>
      </c>
      <c r="AU191" s="11">
        <v>0</v>
      </c>
      <c r="AV191" s="11">
        <v>0</v>
      </c>
      <c r="AW191" s="9">
        <v>0</v>
      </c>
      <c r="AX191" s="9">
        <v>192695.8402405935</v>
      </c>
      <c r="AY191" s="9">
        <v>15400.887799564269</v>
      </c>
      <c r="AZ191" s="9">
        <v>-11569.42</v>
      </c>
      <c r="BA191" s="11">
        <v>47308</v>
      </c>
      <c r="BB191" s="11">
        <v>103261</v>
      </c>
      <c r="BC191" s="11">
        <v>0</v>
      </c>
      <c r="BD191" s="11">
        <v>0</v>
      </c>
      <c r="BE191" s="11">
        <v>331546</v>
      </c>
      <c r="BF191" s="11">
        <v>88696</v>
      </c>
      <c r="BG191" s="11">
        <v>0</v>
      </c>
      <c r="BH191" s="11">
        <v>0</v>
      </c>
      <c r="BI191" s="9">
        <v>0</v>
      </c>
      <c r="BJ191" s="9">
        <v>0</v>
      </c>
      <c r="BK191" s="9">
        <v>0</v>
      </c>
      <c r="BL191" s="9">
        <v>10921.134857142857</v>
      </c>
      <c r="BM191" s="9">
        <v>3000</v>
      </c>
      <c r="BN191" s="9">
        <v>2972.71</v>
      </c>
      <c r="BO191" s="11">
        <f t="shared" si="97"/>
        <v>1149445.8849999998</v>
      </c>
      <c r="BP191" s="11">
        <v>0</v>
      </c>
      <c r="BQ191" s="11">
        <v>2601</v>
      </c>
      <c r="BR191" s="11">
        <f t="shared" si="98"/>
        <v>0</v>
      </c>
      <c r="BS191" s="11">
        <v>284626</v>
      </c>
      <c r="BT191" s="11">
        <v>61896</v>
      </c>
      <c r="BU191" s="9">
        <v>0</v>
      </c>
      <c r="BV191" s="9">
        <v>17638</v>
      </c>
      <c r="BW191" s="11">
        <v>74380</v>
      </c>
      <c r="BX191" s="11">
        <v>0</v>
      </c>
      <c r="BY191" s="11">
        <v>0</v>
      </c>
      <c r="BZ191" s="11">
        <v>0</v>
      </c>
      <c r="CA191" s="9">
        <v>0</v>
      </c>
      <c r="CB191" s="9">
        <v>193604.4695691517</v>
      </c>
      <c r="CC191" s="9">
        <v>15400.887799564269</v>
      </c>
      <c r="CD191" s="9">
        <v>-11569.42</v>
      </c>
      <c r="CE191" s="11">
        <v>47308</v>
      </c>
      <c r="CF191" s="11">
        <v>104802</v>
      </c>
      <c r="CG191" s="11">
        <v>0</v>
      </c>
      <c r="CH191" s="11">
        <v>0</v>
      </c>
      <c r="CI191" s="11">
        <v>336496</v>
      </c>
      <c r="CJ191" s="11">
        <v>90021</v>
      </c>
      <c r="CK191" s="11">
        <v>0</v>
      </c>
      <c r="CL191" s="11">
        <v>0</v>
      </c>
      <c r="CM191" s="11">
        <v>0</v>
      </c>
      <c r="CN191" s="9">
        <v>0</v>
      </c>
      <c r="CO191" s="9">
        <v>0</v>
      </c>
      <c r="CP191" s="9">
        <v>10921.134857142857</v>
      </c>
      <c r="CQ191" s="9">
        <v>3000</v>
      </c>
      <c r="CR191" s="9">
        <v>2972.71</v>
      </c>
      <c r="CS191" s="11"/>
      <c r="CT191" s="11"/>
      <c r="CU191" s="11"/>
      <c r="CV191" s="11"/>
      <c r="CW191" s="11"/>
      <c r="DD191" s="20"/>
      <c r="DE191" s="20"/>
    </row>
    <row r="192" spans="1:109" ht="16.5" x14ac:dyDescent="0.3">
      <c r="A192" s="12">
        <v>564</v>
      </c>
      <c r="B192" s="12">
        <v>1</v>
      </c>
      <c r="C192" s="13" t="s">
        <v>215</v>
      </c>
      <c r="D192" s="14">
        <v>5</v>
      </c>
      <c r="E192" s="9">
        <v>1963</v>
      </c>
      <c r="F192" s="9">
        <f t="shared" si="83"/>
        <v>8931.1599749708403</v>
      </c>
      <c r="G192" s="9">
        <f t="shared" si="84"/>
        <v>9048.9689694095632</v>
      </c>
      <c r="H192" s="9">
        <f t="shared" si="85"/>
        <v>117.80899443872295</v>
      </c>
      <c r="I192" s="10">
        <f t="shared" si="80"/>
        <v>1.3190783142265636E-2</v>
      </c>
      <c r="J192" s="9">
        <f t="shared" si="86"/>
        <v>90.627348446255382</v>
      </c>
      <c r="K192" s="9">
        <f t="shared" si="87"/>
        <v>6.1604686704024516</v>
      </c>
      <c r="L192" s="9">
        <f t="shared" si="88"/>
        <v>0</v>
      </c>
      <c r="M192" s="9">
        <f t="shared" si="89"/>
        <v>2.7060621497707871</v>
      </c>
      <c r="N192" s="9">
        <f t="shared" si="90"/>
        <v>10.761218825030596</v>
      </c>
      <c r="O192" s="9">
        <f t="shared" si="91"/>
        <v>0</v>
      </c>
      <c r="P192" s="9">
        <f t="shared" si="92"/>
        <v>7.5538963472645833</v>
      </c>
      <c r="Q192" s="15">
        <f t="shared" si="94"/>
        <v>17531867.030867755</v>
      </c>
      <c r="R192" s="15">
        <f t="shared" si="95"/>
        <v>17763126.086950973</v>
      </c>
      <c r="S192" s="9">
        <f t="shared" si="96"/>
        <v>231259.05608321726</v>
      </c>
      <c r="T192" s="9"/>
      <c r="U192" s="9">
        <f t="shared" ref="U192:AA201" si="107">IF($E192=0,0,SUMIF($AK$4:$BN$4,U$4,$AK192:$BN192)/$E192)</f>
        <v>5990.6944880285273</v>
      </c>
      <c r="V192" s="9">
        <f t="shared" si="107"/>
        <v>379.82017320427917</v>
      </c>
      <c r="W192" s="9">
        <f t="shared" si="107"/>
        <v>884.01222618441159</v>
      </c>
      <c r="X192" s="9">
        <f t="shared" si="107"/>
        <v>686.13092205807436</v>
      </c>
      <c r="Y192" s="9">
        <f t="shared" si="107"/>
        <v>713.87241610765193</v>
      </c>
      <c r="Z192" s="9">
        <f t="shared" si="107"/>
        <v>0</v>
      </c>
      <c r="AA192" s="9">
        <f t="shared" si="107"/>
        <v>276.629749387895</v>
      </c>
      <c r="AB192" s="9">
        <f t="shared" ref="AB192:AH201" si="108">IF($E192=0,0,SUMIF($BO$4:$CR$4,AB$4,$BO192:$CR192)/$E192)</f>
        <v>6081.3218364747827</v>
      </c>
      <c r="AC192" s="9">
        <f t="shared" si="108"/>
        <v>385.98064187468162</v>
      </c>
      <c r="AD192" s="9">
        <f t="shared" si="108"/>
        <v>884.01222618441159</v>
      </c>
      <c r="AE192" s="9">
        <f t="shared" si="108"/>
        <v>688.83698420784515</v>
      </c>
      <c r="AF192" s="9">
        <f t="shared" si="108"/>
        <v>724.63363493268253</v>
      </c>
      <c r="AG192" s="9">
        <f t="shared" si="108"/>
        <v>0</v>
      </c>
      <c r="AH192" s="9">
        <f t="shared" si="108"/>
        <v>284.18364573515959</v>
      </c>
      <c r="AI192" s="9">
        <f t="shared" si="93"/>
        <v>9048.9689694095632</v>
      </c>
      <c r="AJ192" s="3" t="s">
        <v>608</v>
      </c>
      <c r="AK192" s="11">
        <v>11860099</v>
      </c>
      <c r="AL192" s="11">
        <v>0</v>
      </c>
      <c r="AM192" s="11">
        <v>27244</v>
      </c>
      <c r="AN192" s="9">
        <v>68109.600000000006</v>
      </c>
      <c r="AO192" s="11">
        <v>1761099</v>
      </c>
      <c r="AP192" s="11">
        <v>-25783</v>
      </c>
      <c r="AQ192" s="9">
        <v>0</v>
      </c>
      <c r="AR192" s="9">
        <v>233618</v>
      </c>
      <c r="AS192" s="11">
        <v>745587</v>
      </c>
      <c r="AT192" s="11">
        <v>0</v>
      </c>
      <c r="AU192" s="11">
        <v>168719</v>
      </c>
      <c r="AV192" s="11">
        <v>0</v>
      </c>
      <c r="AW192" s="9">
        <v>0</v>
      </c>
      <c r="AX192" s="9">
        <v>1401331.5528193207</v>
      </c>
      <c r="AY192" s="9">
        <v>99545.665938375358</v>
      </c>
      <c r="AZ192" s="9">
        <v>-100365.72</v>
      </c>
      <c r="BA192" s="11">
        <v>477074</v>
      </c>
      <c r="BB192" s="11">
        <v>355788</v>
      </c>
      <c r="BC192" s="11">
        <v>0</v>
      </c>
      <c r="BD192" s="11">
        <v>69982</v>
      </c>
      <c r="BE192" s="11">
        <v>0</v>
      </c>
      <c r="BF192" s="11">
        <v>0</v>
      </c>
      <c r="BG192" s="11">
        <v>0</v>
      </c>
      <c r="BH192" s="11">
        <v>0</v>
      </c>
      <c r="BI192" s="9">
        <v>14450</v>
      </c>
      <c r="BJ192" s="9">
        <v>0</v>
      </c>
      <c r="BK192" s="9">
        <v>43360.942110062548</v>
      </c>
      <c r="BL192" s="9">
        <v>136934.39999999999</v>
      </c>
      <c r="BM192" s="9">
        <v>185644.6</v>
      </c>
      <c r="BN192" s="9">
        <v>9428.99</v>
      </c>
      <c r="BO192" s="11">
        <f t="shared" si="97"/>
        <v>12038000.484999999</v>
      </c>
      <c r="BP192" s="11">
        <v>0</v>
      </c>
      <c r="BQ192" s="11">
        <v>27244</v>
      </c>
      <c r="BR192" s="11">
        <f t="shared" si="98"/>
        <v>68109.600000000006</v>
      </c>
      <c r="BS192" s="11">
        <v>1761099</v>
      </c>
      <c r="BT192" s="11">
        <v>-25783</v>
      </c>
      <c r="BU192" s="9">
        <v>0</v>
      </c>
      <c r="BV192" s="9">
        <v>233618</v>
      </c>
      <c r="BW192" s="11">
        <v>757680</v>
      </c>
      <c r="BX192" s="11">
        <v>0</v>
      </c>
      <c r="BY192" s="11">
        <v>168719</v>
      </c>
      <c r="BZ192" s="11">
        <v>0</v>
      </c>
      <c r="CA192" s="9">
        <v>0</v>
      </c>
      <c r="CB192" s="9">
        <v>1422455.8253728559</v>
      </c>
      <c r="CC192" s="9">
        <v>99545.665938375358</v>
      </c>
      <c r="CD192" s="9">
        <v>-100365.72</v>
      </c>
      <c r="CE192" s="11">
        <v>477074</v>
      </c>
      <c r="CF192" s="11">
        <v>361100</v>
      </c>
      <c r="CG192" s="11">
        <v>0</v>
      </c>
      <c r="CH192" s="11">
        <v>69982</v>
      </c>
      <c r="CI192" s="11">
        <v>0</v>
      </c>
      <c r="CJ192" s="11">
        <v>0</v>
      </c>
      <c r="CK192" s="11">
        <v>0</v>
      </c>
      <c r="CL192" s="11">
        <v>0</v>
      </c>
      <c r="CM192" s="11">
        <v>14450</v>
      </c>
      <c r="CN192" s="9">
        <v>0</v>
      </c>
      <c r="CO192" s="9">
        <v>58189.240639742959</v>
      </c>
      <c r="CP192" s="9">
        <v>136934.39999999999</v>
      </c>
      <c r="CQ192" s="9">
        <v>185644.6</v>
      </c>
      <c r="CR192" s="9">
        <v>9428.99</v>
      </c>
      <c r="CS192" s="11"/>
      <c r="CT192" s="11"/>
      <c r="CU192" s="11"/>
      <c r="CV192" s="11"/>
      <c r="CW192" s="11"/>
      <c r="DD192" s="20"/>
      <c r="DE192" s="20"/>
    </row>
    <row r="193" spans="1:109" ht="16.5" x14ac:dyDescent="0.3">
      <c r="A193" s="12">
        <v>577</v>
      </c>
      <c r="B193" s="12">
        <v>1</v>
      </c>
      <c r="C193" s="13" t="s">
        <v>216</v>
      </c>
      <c r="D193" s="14">
        <v>6</v>
      </c>
      <c r="E193" s="9">
        <v>421</v>
      </c>
      <c r="F193" s="9">
        <f t="shared" si="83"/>
        <v>9455.4945092216531</v>
      </c>
      <c r="G193" s="9">
        <f t="shared" si="84"/>
        <v>9599.6872701099692</v>
      </c>
      <c r="H193" s="9">
        <f t="shared" si="85"/>
        <v>144.19276088831612</v>
      </c>
      <c r="I193" s="10">
        <f t="shared" si="80"/>
        <v>1.5249626632186116E-2</v>
      </c>
      <c r="J193" s="9">
        <f t="shared" si="86"/>
        <v>90.789655581947045</v>
      </c>
      <c r="K193" s="9">
        <f t="shared" si="87"/>
        <v>10.88123515439429</v>
      </c>
      <c r="L193" s="9">
        <f t="shared" si="88"/>
        <v>0</v>
      </c>
      <c r="M193" s="9">
        <f t="shared" si="89"/>
        <v>14.565320665083163</v>
      </c>
      <c r="N193" s="9">
        <f t="shared" si="90"/>
        <v>9.6250507056985271</v>
      </c>
      <c r="O193" s="9">
        <f t="shared" si="91"/>
        <v>10.195938242280286</v>
      </c>
      <c r="P193" s="9">
        <f t="shared" si="92"/>
        <v>8.1355605389113919</v>
      </c>
      <c r="Q193" s="15">
        <f t="shared" si="94"/>
        <v>3980763.1883823164</v>
      </c>
      <c r="R193" s="15">
        <f t="shared" si="95"/>
        <v>4041468.3407162973</v>
      </c>
      <c r="S193" s="9">
        <f t="shared" si="96"/>
        <v>60705.152333980892</v>
      </c>
      <c r="T193" s="9"/>
      <c r="U193" s="9">
        <f t="shared" si="107"/>
        <v>6008.4658907363428</v>
      </c>
      <c r="V193" s="9">
        <f t="shared" si="107"/>
        <v>670.97624703087888</v>
      </c>
      <c r="W193" s="9">
        <f t="shared" si="107"/>
        <v>159.83135391923992</v>
      </c>
      <c r="X193" s="9">
        <f t="shared" si="107"/>
        <v>1425.3444180522565</v>
      </c>
      <c r="Y193" s="9">
        <f t="shared" si="107"/>
        <v>930.52086854619745</v>
      </c>
      <c r="Z193" s="9">
        <f t="shared" si="107"/>
        <v>14.251781472684085</v>
      </c>
      <c r="AA193" s="9">
        <f t="shared" si="107"/>
        <v>246.10394946405532</v>
      </c>
      <c r="AB193" s="9">
        <f t="shared" si="108"/>
        <v>6099.2555463182898</v>
      </c>
      <c r="AC193" s="9">
        <f t="shared" si="108"/>
        <v>681.85748218527317</v>
      </c>
      <c r="AD193" s="9">
        <f t="shared" si="108"/>
        <v>159.83135391923992</v>
      </c>
      <c r="AE193" s="9">
        <f t="shared" si="108"/>
        <v>1439.9097387173397</v>
      </c>
      <c r="AF193" s="9">
        <f t="shared" si="108"/>
        <v>940.14591925189598</v>
      </c>
      <c r="AG193" s="9">
        <f t="shared" si="108"/>
        <v>24.447719714964371</v>
      </c>
      <c r="AH193" s="9">
        <f t="shared" si="108"/>
        <v>254.23951000296671</v>
      </c>
      <c r="AI193" s="9">
        <f t="shared" si="93"/>
        <v>9599.6872701099692</v>
      </c>
      <c r="AJ193" s="3" t="s">
        <v>608</v>
      </c>
      <c r="AK193" s="11">
        <v>2548163</v>
      </c>
      <c r="AL193" s="11">
        <v>0</v>
      </c>
      <c r="AM193" s="11">
        <v>5853</v>
      </c>
      <c r="AN193" s="9">
        <v>14600.7</v>
      </c>
      <c r="AO193" s="11">
        <v>69817</v>
      </c>
      <c r="AP193" s="11">
        <v>-2528</v>
      </c>
      <c r="AQ193" s="9">
        <v>0</v>
      </c>
      <c r="AR193" s="9">
        <v>62564</v>
      </c>
      <c r="AS193" s="11">
        <v>282481</v>
      </c>
      <c r="AT193" s="11">
        <v>0</v>
      </c>
      <c r="AU193" s="11">
        <v>0</v>
      </c>
      <c r="AV193" s="11">
        <v>0</v>
      </c>
      <c r="AW193" s="9">
        <v>6000</v>
      </c>
      <c r="AX193" s="9">
        <v>391749.28565794911</v>
      </c>
      <c r="AY193" s="9">
        <v>22964.142857142855</v>
      </c>
      <c r="AZ193" s="9">
        <v>-18598.86</v>
      </c>
      <c r="BA193" s="11">
        <v>97376</v>
      </c>
      <c r="BB193" s="11">
        <v>116457</v>
      </c>
      <c r="BC193" s="11">
        <v>0</v>
      </c>
      <c r="BD193" s="11">
        <v>23613</v>
      </c>
      <c r="BE193" s="11">
        <v>163685</v>
      </c>
      <c r="BF193" s="11">
        <v>130522</v>
      </c>
      <c r="BG193" s="11">
        <v>0</v>
      </c>
      <c r="BH193" s="11">
        <v>0</v>
      </c>
      <c r="BI193" s="9">
        <v>0</v>
      </c>
      <c r="BJ193" s="9">
        <v>0</v>
      </c>
      <c r="BK193" s="9">
        <v>10015.599867224437</v>
      </c>
      <c r="BL193" s="9">
        <v>29200.799999999999</v>
      </c>
      <c r="BM193" s="9">
        <v>24600.7</v>
      </c>
      <c r="BN193" s="9">
        <v>2227.8200000000002</v>
      </c>
      <c r="BO193" s="11">
        <f t="shared" si="97"/>
        <v>2586385.4449999998</v>
      </c>
      <c r="BP193" s="11">
        <v>0</v>
      </c>
      <c r="BQ193" s="11">
        <v>5853</v>
      </c>
      <c r="BR193" s="11">
        <f t="shared" si="98"/>
        <v>14600.7</v>
      </c>
      <c r="BS193" s="11">
        <v>69817</v>
      </c>
      <c r="BT193" s="11">
        <v>-2528</v>
      </c>
      <c r="BU193" s="9">
        <v>0</v>
      </c>
      <c r="BV193" s="9">
        <v>62564</v>
      </c>
      <c r="BW193" s="11">
        <v>287062</v>
      </c>
      <c r="BX193" s="11">
        <v>0</v>
      </c>
      <c r="BY193" s="11">
        <v>0</v>
      </c>
      <c r="BZ193" s="11">
        <v>0</v>
      </c>
      <c r="CA193" s="9">
        <v>10292.49</v>
      </c>
      <c r="CB193" s="9">
        <v>395801.43200504821</v>
      </c>
      <c r="CC193" s="9">
        <v>22964.142857142855</v>
      </c>
      <c r="CD193" s="9">
        <v>-18598.86</v>
      </c>
      <c r="CE193" s="11">
        <v>97376</v>
      </c>
      <c r="CF193" s="11">
        <v>118196</v>
      </c>
      <c r="CG193" s="11">
        <v>0</v>
      </c>
      <c r="CH193" s="11">
        <v>23613</v>
      </c>
      <c r="CI193" s="11">
        <v>166129</v>
      </c>
      <c r="CJ193" s="11">
        <v>132471</v>
      </c>
      <c r="CK193" s="11">
        <v>0</v>
      </c>
      <c r="CL193" s="11">
        <v>0</v>
      </c>
      <c r="CM193" s="11">
        <v>0</v>
      </c>
      <c r="CN193" s="9">
        <v>0</v>
      </c>
      <c r="CO193" s="9">
        <v>13440.67085410612</v>
      </c>
      <c r="CP193" s="9">
        <v>29200.799999999999</v>
      </c>
      <c r="CQ193" s="9">
        <v>24600.7</v>
      </c>
      <c r="CR193" s="9">
        <v>2227.8200000000002</v>
      </c>
      <c r="CS193" s="11"/>
      <c r="CT193" s="11"/>
      <c r="CU193" s="11"/>
      <c r="CV193" s="11"/>
      <c r="CW193" s="11"/>
      <c r="DD193" s="20"/>
      <c r="DE193" s="20"/>
    </row>
    <row r="194" spans="1:109" ht="16.5" x14ac:dyDescent="0.3">
      <c r="A194" s="12">
        <v>578</v>
      </c>
      <c r="B194" s="12">
        <v>1</v>
      </c>
      <c r="C194" s="13" t="s">
        <v>217</v>
      </c>
      <c r="D194" s="14">
        <v>5</v>
      </c>
      <c r="E194" s="9">
        <v>1596</v>
      </c>
      <c r="F194" s="9">
        <f t="shared" si="83"/>
        <v>9864.0655721990352</v>
      </c>
      <c r="G194" s="9">
        <f t="shared" si="84"/>
        <v>10015.207408846674</v>
      </c>
      <c r="H194" s="9">
        <f t="shared" si="85"/>
        <v>151.14183664763914</v>
      </c>
      <c r="I194" s="10">
        <f t="shared" si="80"/>
        <v>1.5322468767200672E-2</v>
      </c>
      <c r="J194" s="9">
        <f t="shared" si="86"/>
        <v>90.634924812029567</v>
      </c>
      <c r="K194" s="9">
        <f t="shared" si="87"/>
        <v>10.82017543859638</v>
      </c>
      <c r="L194" s="9">
        <f t="shared" si="88"/>
        <v>0</v>
      </c>
      <c r="M194" s="9">
        <f t="shared" si="89"/>
        <v>2.236842105263122</v>
      </c>
      <c r="N194" s="9">
        <f t="shared" si="90"/>
        <v>11.492596073093637</v>
      </c>
      <c r="O194" s="9">
        <f t="shared" si="91"/>
        <v>29.287763157894737</v>
      </c>
      <c r="P194" s="9">
        <f t="shared" si="92"/>
        <v>6.6695350607632804</v>
      </c>
      <c r="Q194" s="15">
        <f t="shared" si="94"/>
        <v>15743048.653229661</v>
      </c>
      <c r="R194" s="15">
        <f t="shared" si="95"/>
        <v>15984271.024519296</v>
      </c>
      <c r="S194" s="9">
        <f t="shared" si="96"/>
        <v>241222.37128963508</v>
      </c>
      <c r="T194" s="9"/>
      <c r="U194" s="9">
        <f t="shared" si="107"/>
        <v>5997.6800814536346</v>
      </c>
      <c r="V194" s="9">
        <f t="shared" si="107"/>
        <v>667.11340852130331</v>
      </c>
      <c r="W194" s="9">
        <f t="shared" si="107"/>
        <v>971.08270676691734</v>
      </c>
      <c r="X194" s="9">
        <f t="shared" si="107"/>
        <v>541.67606516290732</v>
      </c>
      <c r="Y194" s="9">
        <f t="shared" si="107"/>
        <v>1390.1107004752155</v>
      </c>
      <c r="Z194" s="9">
        <f t="shared" si="107"/>
        <v>3.7593984962406015</v>
      </c>
      <c r="AA194" s="9">
        <f t="shared" si="107"/>
        <v>292.64321132281702</v>
      </c>
      <c r="AB194" s="9">
        <f t="shared" si="108"/>
        <v>6088.3150062656641</v>
      </c>
      <c r="AC194" s="9">
        <f t="shared" si="108"/>
        <v>677.93358395989969</v>
      </c>
      <c r="AD194" s="9">
        <f t="shared" si="108"/>
        <v>971.08270676691734</v>
      </c>
      <c r="AE194" s="9">
        <f t="shared" si="108"/>
        <v>543.91290726817044</v>
      </c>
      <c r="AF194" s="9">
        <f t="shared" si="108"/>
        <v>1401.6032965483091</v>
      </c>
      <c r="AG194" s="9">
        <f t="shared" si="108"/>
        <v>33.047161654135337</v>
      </c>
      <c r="AH194" s="9">
        <f t="shared" si="108"/>
        <v>299.3127463835803</v>
      </c>
      <c r="AI194" s="9">
        <f t="shared" si="93"/>
        <v>10015.207408846674</v>
      </c>
      <c r="AJ194" s="3" t="s">
        <v>608</v>
      </c>
      <c r="AK194" s="11">
        <v>9643556</v>
      </c>
      <c r="AL194" s="11">
        <v>0</v>
      </c>
      <c r="AM194" s="11">
        <v>22152</v>
      </c>
      <c r="AN194" s="9">
        <v>55380.6</v>
      </c>
      <c r="AO194" s="11">
        <v>1550318</v>
      </c>
      <c r="AP194" s="11">
        <v>-470</v>
      </c>
      <c r="AQ194" s="9">
        <v>0</v>
      </c>
      <c r="AR194" s="9">
        <v>185212</v>
      </c>
      <c r="AS194" s="11">
        <v>1064713</v>
      </c>
      <c r="AT194" s="11">
        <v>0</v>
      </c>
      <c r="AU194" s="11">
        <v>23925</v>
      </c>
      <c r="AV194" s="11">
        <v>0</v>
      </c>
      <c r="AW194" s="9">
        <v>6000</v>
      </c>
      <c r="AX194" s="9">
        <v>2218616.6779584438</v>
      </c>
      <c r="AY194" s="9">
        <v>99828.929304239442</v>
      </c>
      <c r="AZ194" s="9">
        <v>-71258.59</v>
      </c>
      <c r="BA194" s="11">
        <v>380165</v>
      </c>
      <c r="BB194" s="11">
        <v>239056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9">
        <v>14005</v>
      </c>
      <c r="BJ194" s="9">
        <v>0</v>
      </c>
      <c r="BK194" s="9">
        <v>31126.89750983366</v>
      </c>
      <c r="BL194" s="9">
        <v>90697.108457142851</v>
      </c>
      <c r="BM194" s="9">
        <v>171911.57</v>
      </c>
      <c r="BN194" s="9">
        <v>18113.46</v>
      </c>
      <c r="BO194" s="11">
        <f t="shared" si="97"/>
        <v>9788209.3399999999</v>
      </c>
      <c r="BP194" s="11">
        <v>0</v>
      </c>
      <c r="BQ194" s="11">
        <v>22152</v>
      </c>
      <c r="BR194" s="11">
        <f t="shared" si="98"/>
        <v>55380.6</v>
      </c>
      <c r="BS194" s="11">
        <v>1550318</v>
      </c>
      <c r="BT194" s="11">
        <v>-470</v>
      </c>
      <c r="BU194" s="9">
        <v>0</v>
      </c>
      <c r="BV194" s="9">
        <v>185212</v>
      </c>
      <c r="BW194" s="11">
        <v>1081982</v>
      </c>
      <c r="BX194" s="11">
        <v>0</v>
      </c>
      <c r="BY194" s="11">
        <v>23925</v>
      </c>
      <c r="BZ194" s="11">
        <v>0</v>
      </c>
      <c r="CA194" s="9">
        <v>52743.27</v>
      </c>
      <c r="CB194" s="9">
        <v>2236958.8612911012</v>
      </c>
      <c r="CC194" s="9">
        <v>99828.929304239442</v>
      </c>
      <c r="CD194" s="9">
        <v>-71258.59</v>
      </c>
      <c r="CE194" s="11">
        <v>380165</v>
      </c>
      <c r="CF194" s="11">
        <v>242626</v>
      </c>
      <c r="CG194" s="11">
        <v>0</v>
      </c>
      <c r="CH194" s="11">
        <v>0</v>
      </c>
      <c r="CI194" s="11">
        <v>0</v>
      </c>
      <c r="CJ194" s="11">
        <v>0</v>
      </c>
      <c r="CK194" s="11">
        <v>0</v>
      </c>
      <c r="CL194" s="11">
        <v>0</v>
      </c>
      <c r="CM194" s="11">
        <v>14005</v>
      </c>
      <c r="CN194" s="9">
        <v>0</v>
      </c>
      <c r="CO194" s="9">
        <v>41771.475466811855</v>
      </c>
      <c r="CP194" s="9">
        <v>90697.108457142851</v>
      </c>
      <c r="CQ194" s="9">
        <v>171911.57</v>
      </c>
      <c r="CR194" s="9">
        <v>18113.46</v>
      </c>
      <c r="CS194" s="11"/>
      <c r="CT194" s="11"/>
      <c r="CU194" s="11"/>
      <c r="CV194" s="11"/>
      <c r="CW194" s="11"/>
      <c r="DD194" s="20"/>
      <c r="DE194" s="20"/>
    </row>
    <row r="195" spans="1:109" ht="16.5" x14ac:dyDescent="0.3">
      <c r="A195" s="12">
        <v>581</v>
      </c>
      <c r="B195" s="12">
        <v>1</v>
      </c>
      <c r="C195" s="13" t="s">
        <v>218</v>
      </c>
      <c r="D195" s="14">
        <v>6</v>
      </c>
      <c r="E195" s="9">
        <v>350</v>
      </c>
      <c r="F195" s="9">
        <f t="shared" si="83"/>
        <v>10824.273951673598</v>
      </c>
      <c r="G195" s="9">
        <f t="shared" si="84"/>
        <v>10956.067191814671</v>
      </c>
      <c r="H195" s="9">
        <f t="shared" si="85"/>
        <v>131.7932401410726</v>
      </c>
      <c r="I195" s="10">
        <f t="shared" si="80"/>
        <v>1.2175711805658369E-2</v>
      </c>
      <c r="J195" s="9">
        <f t="shared" si="86"/>
        <v>89.547557142856931</v>
      </c>
      <c r="K195" s="9">
        <f t="shared" si="87"/>
        <v>6.0600000000000023</v>
      </c>
      <c r="L195" s="9">
        <f t="shared" si="88"/>
        <v>0</v>
      </c>
      <c r="M195" s="9">
        <f t="shared" si="89"/>
        <v>14.851428571428642</v>
      </c>
      <c r="N195" s="9">
        <f t="shared" si="90"/>
        <v>11.548337321411736</v>
      </c>
      <c r="O195" s="9">
        <f t="shared" si="91"/>
        <v>0</v>
      </c>
      <c r="P195" s="9">
        <f t="shared" si="92"/>
        <v>9.7859171053762282</v>
      </c>
      <c r="Q195" s="15">
        <f t="shared" si="94"/>
        <v>3788495.8830857589</v>
      </c>
      <c r="R195" s="15">
        <f t="shared" si="95"/>
        <v>3834623.5171351349</v>
      </c>
      <c r="S195" s="9">
        <f t="shared" si="96"/>
        <v>46127.634049376007</v>
      </c>
      <c r="T195" s="9"/>
      <c r="U195" s="9">
        <f t="shared" si="107"/>
        <v>5939.9909142857141</v>
      </c>
      <c r="V195" s="9">
        <f t="shared" si="107"/>
        <v>373.59142857142859</v>
      </c>
      <c r="W195" s="9">
        <f t="shared" si="107"/>
        <v>1053.9314285714286</v>
      </c>
      <c r="X195" s="9">
        <f t="shared" si="107"/>
        <v>1438.7571428571428</v>
      </c>
      <c r="Y195" s="9">
        <f t="shared" si="107"/>
        <v>1784.3835222403306</v>
      </c>
      <c r="Z195" s="9">
        <f t="shared" si="107"/>
        <v>0</v>
      </c>
      <c r="AA195" s="9">
        <f t="shared" si="107"/>
        <v>233.61951514755376</v>
      </c>
      <c r="AB195" s="9">
        <f t="shared" si="108"/>
        <v>6029.538471428571</v>
      </c>
      <c r="AC195" s="9">
        <f t="shared" si="108"/>
        <v>379.6514285714286</v>
      </c>
      <c r="AD195" s="9">
        <f t="shared" si="108"/>
        <v>1053.9314285714286</v>
      </c>
      <c r="AE195" s="9">
        <f t="shared" si="108"/>
        <v>1453.6085714285714</v>
      </c>
      <c r="AF195" s="9">
        <f t="shared" si="108"/>
        <v>1795.9318595617424</v>
      </c>
      <c r="AG195" s="9">
        <f t="shared" si="108"/>
        <v>0</v>
      </c>
      <c r="AH195" s="9">
        <f t="shared" si="108"/>
        <v>243.40543225292998</v>
      </c>
      <c r="AI195" s="9">
        <f t="shared" si="93"/>
        <v>10956.067191814671</v>
      </c>
      <c r="AJ195" s="3" t="s">
        <v>608</v>
      </c>
      <c r="AK195" s="11">
        <v>2089443</v>
      </c>
      <c r="AL195" s="11">
        <v>0</v>
      </c>
      <c r="AM195" s="11">
        <v>4800</v>
      </c>
      <c r="AN195" s="9">
        <v>11795.4</v>
      </c>
      <c r="AO195" s="11">
        <v>341984</v>
      </c>
      <c r="AP195" s="11">
        <v>26892</v>
      </c>
      <c r="AQ195" s="9">
        <v>0</v>
      </c>
      <c r="AR195" s="9">
        <v>39886</v>
      </c>
      <c r="AS195" s="11">
        <v>130757</v>
      </c>
      <c r="AT195" s="11">
        <v>0</v>
      </c>
      <c r="AU195" s="11">
        <v>0</v>
      </c>
      <c r="AV195" s="11">
        <v>0</v>
      </c>
      <c r="AW195" s="9">
        <v>0</v>
      </c>
      <c r="AX195" s="9">
        <v>624534.23278411571</v>
      </c>
      <c r="AY195" s="9">
        <v>17730.740434419382</v>
      </c>
      <c r="AZ195" s="9">
        <v>-10446.18</v>
      </c>
      <c r="BA195" s="11">
        <v>87577</v>
      </c>
      <c r="BB195" s="11">
        <v>109631</v>
      </c>
      <c r="BC195" s="11">
        <v>0</v>
      </c>
      <c r="BD195" s="11">
        <v>6624</v>
      </c>
      <c r="BE195" s="11">
        <v>113135</v>
      </c>
      <c r="BF195" s="11">
        <v>125373</v>
      </c>
      <c r="BG195" s="11">
        <v>0</v>
      </c>
      <c r="BH195" s="11">
        <v>0</v>
      </c>
      <c r="BI195" s="9">
        <v>16539</v>
      </c>
      <c r="BJ195" s="9">
        <v>0</v>
      </c>
      <c r="BK195" s="9">
        <v>10015.599867224437</v>
      </c>
      <c r="BL195" s="9">
        <v>21723</v>
      </c>
      <c r="BM195" s="9">
        <v>11795.4</v>
      </c>
      <c r="BN195" s="9">
        <v>8706.69</v>
      </c>
      <c r="BO195" s="11">
        <f t="shared" si="97"/>
        <v>2120784.645</v>
      </c>
      <c r="BP195" s="11">
        <v>0</v>
      </c>
      <c r="BQ195" s="11">
        <v>4800</v>
      </c>
      <c r="BR195" s="11">
        <f t="shared" si="98"/>
        <v>11795.4</v>
      </c>
      <c r="BS195" s="11">
        <v>341984</v>
      </c>
      <c r="BT195" s="11">
        <v>26892</v>
      </c>
      <c r="BU195" s="9">
        <v>0</v>
      </c>
      <c r="BV195" s="9">
        <v>39886</v>
      </c>
      <c r="BW195" s="11">
        <v>132878</v>
      </c>
      <c r="BX195" s="11">
        <v>0</v>
      </c>
      <c r="BY195" s="11">
        <v>0</v>
      </c>
      <c r="BZ195" s="11">
        <v>0</v>
      </c>
      <c r="CA195" s="9">
        <v>0</v>
      </c>
      <c r="CB195" s="9">
        <v>628576.15084660985</v>
      </c>
      <c r="CC195" s="9">
        <v>17730.740434419382</v>
      </c>
      <c r="CD195" s="9">
        <v>-10446.18</v>
      </c>
      <c r="CE195" s="11">
        <v>87577</v>
      </c>
      <c r="CF195" s="11">
        <v>111268</v>
      </c>
      <c r="CG195" s="11">
        <v>0</v>
      </c>
      <c r="CH195" s="11">
        <v>6624</v>
      </c>
      <c r="CI195" s="11">
        <v>114824</v>
      </c>
      <c r="CJ195" s="11">
        <v>127245</v>
      </c>
      <c r="CK195" s="11">
        <v>0</v>
      </c>
      <c r="CL195" s="11">
        <v>0</v>
      </c>
      <c r="CM195" s="11">
        <v>16539</v>
      </c>
      <c r="CN195" s="9">
        <v>0</v>
      </c>
      <c r="CO195" s="9">
        <v>13440.67085410612</v>
      </c>
      <c r="CP195" s="9">
        <v>21723</v>
      </c>
      <c r="CQ195" s="9">
        <v>11795.4</v>
      </c>
      <c r="CR195" s="9">
        <v>8706.69</v>
      </c>
      <c r="CS195" s="11"/>
      <c r="CT195" s="11"/>
      <c r="CU195" s="11"/>
      <c r="CV195" s="11"/>
      <c r="CW195" s="11"/>
      <c r="DD195" s="20"/>
      <c r="DE195" s="20"/>
    </row>
    <row r="196" spans="1:109" ht="16.5" x14ac:dyDescent="0.3">
      <c r="A196" s="12">
        <v>592</v>
      </c>
      <c r="B196" s="12">
        <v>1</v>
      </c>
      <c r="C196" s="13" t="s">
        <v>219</v>
      </c>
      <c r="D196" s="14">
        <v>6</v>
      </c>
      <c r="E196" s="9">
        <v>132</v>
      </c>
      <c r="F196" s="9">
        <f t="shared" si="83"/>
        <v>12391.19038721357</v>
      </c>
      <c r="G196" s="9">
        <f t="shared" si="84"/>
        <v>12562.628770734609</v>
      </c>
      <c r="H196" s="9">
        <f t="shared" si="85"/>
        <v>171.43838352103921</v>
      </c>
      <c r="I196" s="10">
        <f t="shared" si="80"/>
        <v>1.3835505561914853E-2</v>
      </c>
      <c r="J196" s="9">
        <f t="shared" si="86"/>
        <v>90.606704545454704</v>
      </c>
      <c r="K196" s="9">
        <f t="shared" si="87"/>
        <v>28.212121212121247</v>
      </c>
      <c r="L196" s="9">
        <f t="shared" si="88"/>
        <v>0</v>
      </c>
      <c r="M196" s="9">
        <f t="shared" si="89"/>
        <v>19.022727272727252</v>
      </c>
      <c r="N196" s="9">
        <f t="shared" si="90"/>
        <v>7.6493230143572646</v>
      </c>
      <c r="O196" s="9">
        <f t="shared" si="91"/>
        <v>0</v>
      </c>
      <c r="P196" s="9">
        <f t="shared" si="92"/>
        <v>25.947507476376387</v>
      </c>
      <c r="Q196" s="15">
        <f t="shared" si="94"/>
        <v>1635637.1311121914</v>
      </c>
      <c r="R196" s="15">
        <f t="shared" si="95"/>
        <v>1658266.9977369681</v>
      </c>
      <c r="S196" s="9">
        <f t="shared" si="96"/>
        <v>22629.86662477674</v>
      </c>
      <c r="T196" s="9"/>
      <c r="U196" s="9">
        <f t="shared" si="107"/>
        <v>5964.0114393939393</v>
      </c>
      <c r="V196" s="9">
        <f t="shared" si="107"/>
        <v>1739.621212121212</v>
      </c>
      <c r="W196" s="9">
        <f t="shared" si="107"/>
        <v>1778.6969696969697</v>
      </c>
      <c r="X196" s="9">
        <f t="shared" si="107"/>
        <v>1718.3181818181818</v>
      </c>
      <c r="Y196" s="9">
        <f t="shared" si="107"/>
        <v>965.76876159971357</v>
      </c>
      <c r="Z196" s="9">
        <f t="shared" si="107"/>
        <v>0</v>
      </c>
      <c r="AA196" s="9">
        <f t="shared" si="107"/>
        <v>224.77382258355416</v>
      </c>
      <c r="AB196" s="9">
        <f t="shared" si="108"/>
        <v>6054.618143939394</v>
      </c>
      <c r="AC196" s="9">
        <f t="shared" si="108"/>
        <v>1767.8333333333333</v>
      </c>
      <c r="AD196" s="9">
        <f t="shared" si="108"/>
        <v>1778.6969696969697</v>
      </c>
      <c r="AE196" s="9">
        <f t="shared" si="108"/>
        <v>1737.340909090909</v>
      </c>
      <c r="AF196" s="9">
        <f t="shared" si="108"/>
        <v>973.41808461407084</v>
      </c>
      <c r="AG196" s="9">
        <f t="shared" si="108"/>
        <v>0</v>
      </c>
      <c r="AH196" s="9">
        <f t="shared" si="108"/>
        <v>250.72133005993055</v>
      </c>
      <c r="AI196" s="9">
        <f t="shared" si="93"/>
        <v>12562.628770734609</v>
      </c>
      <c r="AJ196" s="3" t="s">
        <v>608</v>
      </c>
      <c r="AK196" s="11">
        <v>797339</v>
      </c>
      <c r="AL196" s="11">
        <v>0</v>
      </c>
      <c r="AM196" s="11">
        <v>1832</v>
      </c>
      <c r="AN196" s="9">
        <v>0</v>
      </c>
      <c r="AO196" s="11">
        <v>233535</v>
      </c>
      <c r="AP196" s="11">
        <v>1253</v>
      </c>
      <c r="AQ196" s="9">
        <v>0</v>
      </c>
      <c r="AR196" s="9">
        <v>11090</v>
      </c>
      <c r="AS196" s="11">
        <v>229630</v>
      </c>
      <c r="AT196" s="11">
        <v>0</v>
      </c>
      <c r="AU196" s="11">
        <v>0</v>
      </c>
      <c r="AV196" s="11">
        <v>0</v>
      </c>
      <c r="AW196" s="9">
        <v>0</v>
      </c>
      <c r="AX196" s="9">
        <v>127481.47653116219</v>
      </c>
      <c r="AY196" s="9">
        <v>8928.804713804715</v>
      </c>
      <c r="AZ196" s="9">
        <v>-10089.49</v>
      </c>
      <c r="BA196" s="11">
        <v>33792</v>
      </c>
      <c r="BB196" s="11">
        <v>56591</v>
      </c>
      <c r="BC196" s="11">
        <v>0</v>
      </c>
      <c r="BD196" s="11">
        <v>11936</v>
      </c>
      <c r="BE196" s="11">
        <v>44013</v>
      </c>
      <c r="BF196" s="11">
        <v>67564</v>
      </c>
      <c r="BG196" s="11">
        <v>0</v>
      </c>
      <c r="BH196" s="11">
        <v>0</v>
      </c>
      <c r="BI196" s="9">
        <v>0</v>
      </c>
      <c r="BJ196" s="9">
        <v>0</v>
      </c>
      <c r="BK196" s="9">
        <v>10015.599867224437</v>
      </c>
      <c r="BL196" s="9">
        <v>8193</v>
      </c>
      <c r="BM196" s="9">
        <v>0</v>
      </c>
      <c r="BN196" s="9">
        <v>2532.7399999999998</v>
      </c>
      <c r="BO196" s="11">
        <f t="shared" si="97"/>
        <v>809299.08499999996</v>
      </c>
      <c r="BP196" s="11">
        <v>0</v>
      </c>
      <c r="BQ196" s="11">
        <v>1832</v>
      </c>
      <c r="BR196" s="11">
        <f t="shared" si="98"/>
        <v>0</v>
      </c>
      <c r="BS196" s="11">
        <v>233535</v>
      </c>
      <c r="BT196" s="11">
        <v>1253</v>
      </c>
      <c r="BU196" s="9">
        <v>0</v>
      </c>
      <c r="BV196" s="9">
        <v>11090</v>
      </c>
      <c r="BW196" s="11">
        <v>233354</v>
      </c>
      <c r="BX196" s="11">
        <v>0</v>
      </c>
      <c r="BY196" s="11">
        <v>0</v>
      </c>
      <c r="BZ196" s="11">
        <v>0</v>
      </c>
      <c r="CA196" s="9">
        <v>0</v>
      </c>
      <c r="CB196" s="9">
        <v>128491.18716905735</v>
      </c>
      <c r="CC196" s="9">
        <v>8928.804713804715</v>
      </c>
      <c r="CD196" s="9">
        <v>-10089.49</v>
      </c>
      <c r="CE196" s="11">
        <v>33792</v>
      </c>
      <c r="CF196" s="11">
        <v>57436</v>
      </c>
      <c r="CG196" s="11">
        <v>0</v>
      </c>
      <c r="CH196" s="11">
        <v>11936</v>
      </c>
      <c r="CI196" s="11">
        <v>44670</v>
      </c>
      <c r="CJ196" s="11">
        <v>68573</v>
      </c>
      <c r="CK196" s="11">
        <v>0</v>
      </c>
      <c r="CL196" s="11">
        <v>0</v>
      </c>
      <c r="CM196" s="11">
        <v>0</v>
      </c>
      <c r="CN196" s="9">
        <v>0</v>
      </c>
      <c r="CO196" s="9">
        <v>13440.67085410612</v>
      </c>
      <c r="CP196" s="9">
        <v>8193</v>
      </c>
      <c r="CQ196" s="9">
        <v>0</v>
      </c>
      <c r="CR196" s="9">
        <v>2532.7399999999998</v>
      </c>
      <c r="CS196" s="11"/>
      <c r="CT196" s="11"/>
      <c r="CU196" s="11"/>
      <c r="CV196" s="11"/>
      <c r="CW196" s="11"/>
      <c r="DD196" s="20"/>
      <c r="DE196" s="20"/>
    </row>
    <row r="197" spans="1:109" ht="16.5" x14ac:dyDescent="0.3">
      <c r="A197" s="12">
        <v>593</v>
      </c>
      <c r="B197" s="12">
        <v>1</v>
      </c>
      <c r="C197" s="13" t="s">
        <v>220</v>
      </c>
      <c r="D197" s="14">
        <v>5</v>
      </c>
      <c r="E197" s="9">
        <v>1221</v>
      </c>
      <c r="F197" s="9">
        <f t="shared" si="83"/>
        <v>10417.420191967361</v>
      </c>
      <c r="G197" s="9">
        <f t="shared" si="84"/>
        <v>10547.030301092458</v>
      </c>
      <c r="H197" s="9">
        <f t="shared" si="85"/>
        <v>129.61010912509664</v>
      </c>
      <c r="I197" s="10">
        <f t="shared" si="80"/>
        <v>1.2441670465115354E-2</v>
      </c>
      <c r="J197" s="9">
        <f t="shared" si="86"/>
        <v>90.689668304667066</v>
      </c>
      <c r="K197" s="9">
        <f t="shared" si="87"/>
        <v>11.211302211302154</v>
      </c>
      <c r="L197" s="9">
        <f t="shared" si="88"/>
        <v>0</v>
      </c>
      <c r="M197" s="9">
        <f t="shared" si="89"/>
        <v>3.3791973791974215</v>
      </c>
      <c r="N197" s="9">
        <f t="shared" si="90"/>
        <v>14.095851919737015</v>
      </c>
      <c r="O197" s="9">
        <f t="shared" si="91"/>
        <v>0</v>
      </c>
      <c r="P197" s="9">
        <f t="shared" si="92"/>
        <v>10.234089310194179</v>
      </c>
      <c r="Q197" s="15">
        <f t="shared" si="94"/>
        <v>12719670.054392148</v>
      </c>
      <c r="R197" s="15">
        <f t="shared" si="95"/>
        <v>12877923.997633893</v>
      </c>
      <c r="S197" s="9">
        <f t="shared" si="96"/>
        <v>158253.94324174523</v>
      </c>
      <c r="T197" s="9"/>
      <c r="U197" s="9">
        <f t="shared" si="107"/>
        <v>5974.7252743652743</v>
      </c>
      <c r="V197" s="9">
        <f t="shared" si="107"/>
        <v>691.22031122031126</v>
      </c>
      <c r="W197" s="9">
        <f t="shared" si="107"/>
        <v>1606.4463554463555</v>
      </c>
      <c r="X197" s="9">
        <f t="shared" si="107"/>
        <v>664.25143325143324</v>
      </c>
      <c r="Y197" s="9">
        <f t="shared" si="107"/>
        <v>1099.9270882059411</v>
      </c>
      <c r="Z197" s="9">
        <f t="shared" si="107"/>
        <v>0</v>
      </c>
      <c r="AA197" s="9">
        <f t="shared" si="107"/>
        <v>380.84972947804562</v>
      </c>
      <c r="AB197" s="9">
        <f t="shared" si="108"/>
        <v>6065.4149426699414</v>
      </c>
      <c r="AC197" s="9">
        <f t="shared" si="108"/>
        <v>702.43161343161341</v>
      </c>
      <c r="AD197" s="9">
        <f t="shared" si="108"/>
        <v>1606.4463554463555</v>
      </c>
      <c r="AE197" s="9">
        <f t="shared" si="108"/>
        <v>667.63063063063066</v>
      </c>
      <c r="AF197" s="9">
        <f t="shared" si="108"/>
        <v>1114.0229401256781</v>
      </c>
      <c r="AG197" s="9">
        <f t="shared" si="108"/>
        <v>0</v>
      </c>
      <c r="AH197" s="9">
        <f t="shared" si="108"/>
        <v>391.0838187882398</v>
      </c>
      <c r="AI197" s="9">
        <f t="shared" si="93"/>
        <v>10547.030301092458</v>
      </c>
      <c r="AJ197" s="3" t="s">
        <v>608</v>
      </c>
      <c r="AK197" s="11">
        <v>7382139</v>
      </c>
      <c r="AL197" s="11">
        <v>0</v>
      </c>
      <c r="AM197" s="11">
        <v>16957</v>
      </c>
      <c r="AN197" s="9">
        <v>42488.7</v>
      </c>
      <c r="AO197" s="11">
        <v>1978560</v>
      </c>
      <c r="AP197" s="11">
        <v>-17089</v>
      </c>
      <c r="AQ197" s="9">
        <v>0</v>
      </c>
      <c r="AR197" s="9">
        <v>110037</v>
      </c>
      <c r="AS197" s="11">
        <v>843980</v>
      </c>
      <c r="AT197" s="11">
        <v>0</v>
      </c>
      <c r="AU197" s="11">
        <v>23925</v>
      </c>
      <c r="AV197" s="11">
        <v>0</v>
      </c>
      <c r="AW197" s="9">
        <v>0</v>
      </c>
      <c r="AX197" s="9">
        <v>1343010.9746994541</v>
      </c>
      <c r="AY197" s="9">
        <v>72527.19734961442</v>
      </c>
      <c r="AZ197" s="9">
        <v>-86999.44</v>
      </c>
      <c r="BA197" s="11">
        <v>286024</v>
      </c>
      <c r="BB197" s="11">
        <v>276319</v>
      </c>
      <c r="BC197" s="11">
        <v>0</v>
      </c>
      <c r="BD197" s="11">
        <v>81367</v>
      </c>
      <c r="BE197" s="11">
        <v>0</v>
      </c>
      <c r="BF197" s="11">
        <v>0</v>
      </c>
      <c r="BG197" s="11">
        <v>0</v>
      </c>
      <c r="BH197" s="11">
        <v>0</v>
      </c>
      <c r="BI197" s="9">
        <v>16422</v>
      </c>
      <c r="BJ197" s="9">
        <v>0</v>
      </c>
      <c r="BK197" s="9">
        <v>36540.312343079313</v>
      </c>
      <c r="BL197" s="9">
        <v>85611.599999999991</v>
      </c>
      <c r="BM197" s="9">
        <v>207660.57</v>
      </c>
      <c r="BN197" s="9">
        <v>20189.14</v>
      </c>
      <c r="BO197" s="11">
        <f t="shared" si="97"/>
        <v>7492871.084999999</v>
      </c>
      <c r="BP197" s="11">
        <v>0</v>
      </c>
      <c r="BQ197" s="11">
        <v>16957</v>
      </c>
      <c r="BR197" s="11">
        <f t="shared" si="98"/>
        <v>42488.7</v>
      </c>
      <c r="BS197" s="11">
        <v>1978560</v>
      </c>
      <c r="BT197" s="11">
        <v>-17089</v>
      </c>
      <c r="BU197" s="9">
        <v>0</v>
      </c>
      <c r="BV197" s="9">
        <v>110037</v>
      </c>
      <c r="BW197" s="11">
        <v>857669</v>
      </c>
      <c r="BX197" s="11">
        <v>0</v>
      </c>
      <c r="BY197" s="11">
        <v>23925</v>
      </c>
      <c r="BZ197" s="11">
        <v>0</v>
      </c>
      <c r="CA197" s="9">
        <v>0</v>
      </c>
      <c r="CB197" s="9">
        <v>1360222.009893453</v>
      </c>
      <c r="CC197" s="9">
        <v>72527.19734961442</v>
      </c>
      <c r="CD197" s="9">
        <v>-86999.44</v>
      </c>
      <c r="CE197" s="11">
        <v>286024</v>
      </c>
      <c r="CF197" s="11">
        <v>280445</v>
      </c>
      <c r="CG197" s="11">
        <v>0</v>
      </c>
      <c r="CH197" s="11">
        <v>81367</v>
      </c>
      <c r="CI197" s="11">
        <v>0</v>
      </c>
      <c r="CJ197" s="11">
        <v>0</v>
      </c>
      <c r="CK197" s="11">
        <v>0</v>
      </c>
      <c r="CL197" s="11">
        <v>0</v>
      </c>
      <c r="CM197" s="11">
        <v>16422</v>
      </c>
      <c r="CN197" s="9">
        <v>0</v>
      </c>
      <c r="CO197" s="9">
        <v>49036.135390826385</v>
      </c>
      <c r="CP197" s="9">
        <v>85611.599999999991</v>
      </c>
      <c r="CQ197" s="9">
        <v>207660.57</v>
      </c>
      <c r="CR197" s="9">
        <v>20189.14</v>
      </c>
      <c r="CS197" s="11"/>
      <c r="CT197" s="11"/>
      <c r="CU197" s="11"/>
      <c r="CV197" s="11"/>
      <c r="CW197" s="11"/>
      <c r="DD197" s="20"/>
      <c r="DE197" s="20"/>
    </row>
    <row r="198" spans="1:109" ht="16.5" x14ac:dyDescent="0.3">
      <c r="A198" s="12">
        <v>595</v>
      </c>
      <c r="B198" s="12">
        <v>1</v>
      </c>
      <c r="C198" s="13" t="s">
        <v>221</v>
      </c>
      <c r="D198" s="14">
        <v>5</v>
      </c>
      <c r="E198" s="9">
        <v>1678</v>
      </c>
      <c r="F198" s="9">
        <f t="shared" si="83"/>
        <v>8738.1617741490572</v>
      </c>
      <c r="G198" s="9">
        <f t="shared" si="84"/>
        <v>8856.3513289996026</v>
      </c>
      <c r="H198" s="9">
        <f t="shared" si="85"/>
        <v>118.18955485054539</v>
      </c>
      <c r="I198" s="10">
        <f t="shared" si="80"/>
        <v>1.3525677128134305E-2</v>
      </c>
      <c r="J198" s="9">
        <f t="shared" si="86"/>
        <v>90.443688915374878</v>
      </c>
      <c r="K198" s="9">
        <f t="shared" si="87"/>
        <v>4.8843861740166972</v>
      </c>
      <c r="L198" s="9">
        <f t="shared" si="88"/>
        <v>0</v>
      </c>
      <c r="M198" s="9">
        <f t="shared" si="89"/>
        <v>2.076877234803419</v>
      </c>
      <c r="N198" s="9">
        <f t="shared" si="90"/>
        <v>11.252157011321287</v>
      </c>
      <c r="O198" s="9">
        <f t="shared" si="91"/>
        <v>0</v>
      </c>
      <c r="P198" s="9">
        <f t="shared" si="92"/>
        <v>9.5324455150296785</v>
      </c>
      <c r="Q198" s="15">
        <f t="shared" si="94"/>
        <v>14662635.457022117</v>
      </c>
      <c r="R198" s="15">
        <f t="shared" si="95"/>
        <v>14860957.530061334</v>
      </c>
      <c r="S198" s="9">
        <f t="shared" si="96"/>
        <v>198322.07303921692</v>
      </c>
      <c r="T198" s="9"/>
      <c r="U198" s="9">
        <f t="shared" si="107"/>
        <v>5960.7385995232416</v>
      </c>
      <c r="V198" s="9">
        <f t="shared" si="107"/>
        <v>301.15017878426698</v>
      </c>
      <c r="W198" s="9">
        <f t="shared" si="107"/>
        <v>680.7717520858165</v>
      </c>
      <c r="X198" s="9">
        <f t="shared" si="107"/>
        <v>517.32896305125143</v>
      </c>
      <c r="Y198" s="9">
        <f t="shared" si="107"/>
        <v>976.29166460538499</v>
      </c>
      <c r="Z198" s="9">
        <f t="shared" si="107"/>
        <v>0</v>
      </c>
      <c r="AA198" s="9">
        <f t="shared" si="107"/>
        <v>301.88061609909539</v>
      </c>
      <c r="AB198" s="9">
        <f t="shared" si="108"/>
        <v>6051.1822884386165</v>
      </c>
      <c r="AC198" s="9">
        <f t="shared" si="108"/>
        <v>306.03456495828368</v>
      </c>
      <c r="AD198" s="9">
        <f t="shared" si="108"/>
        <v>680.7717520858165</v>
      </c>
      <c r="AE198" s="9">
        <f t="shared" si="108"/>
        <v>519.40584028605485</v>
      </c>
      <c r="AF198" s="9">
        <f t="shared" si="108"/>
        <v>987.54382161670628</v>
      </c>
      <c r="AG198" s="9">
        <f t="shared" si="108"/>
        <v>0</v>
      </c>
      <c r="AH198" s="9">
        <f t="shared" si="108"/>
        <v>311.41306161412507</v>
      </c>
      <c r="AI198" s="9">
        <f t="shared" si="93"/>
        <v>8856.3513289996026</v>
      </c>
      <c r="AJ198" s="3" t="s">
        <v>608</v>
      </c>
      <c r="AK198" s="11">
        <v>10117634</v>
      </c>
      <c r="AL198" s="11">
        <v>0</v>
      </c>
      <c r="AM198" s="11">
        <v>23241</v>
      </c>
      <c r="AN198" s="9">
        <v>58102.5</v>
      </c>
      <c r="AO198" s="11">
        <v>1106618</v>
      </c>
      <c r="AP198" s="11">
        <v>35717</v>
      </c>
      <c r="AQ198" s="9">
        <v>0</v>
      </c>
      <c r="AR198" s="9">
        <v>215161</v>
      </c>
      <c r="AS198" s="11">
        <v>505330</v>
      </c>
      <c r="AT198" s="11">
        <v>0</v>
      </c>
      <c r="AU198" s="11">
        <v>0</v>
      </c>
      <c r="AV198" s="11">
        <v>0</v>
      </c>
      <c r="AW198" s="9">
        <v>0</v>
      </c>
      <c r="AX198" s="9">
        <v>1638217.413207836</v>
      </c>
      <c r="AY198" s="9">
        <v>99357.37608169025</v>
      </c>
      <c r="AZ198" s="9">
        <v>-115514.63</v>
      </c>
      <c r="BA198" s="11">
        <v>382123</v>
      </c>
      <c r="BB198" s="11">
        <v>233363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9">
        <v>14190</v>
      </c>
      <c r="BJ198" s="9">
        <v>0</v>
      </c>
      <c r="BK198" s="9">
        <v>46773.910132591838</v>
      </c>
      <c r="BL198" s="9">
        <v>110760.5376</v>
      </c>
      <c r="BM198" s="9">
        <v>168102.5</v>
      </c>
      <c r="BN198" s="9">
        <v>23458.85</v>
      </c>
      <c r="BO198" s="11">
        <f t="shared" si="97"/>
        <v>10269398.51</v>
      </c>
      <c r="BP198" s="11">
        <v>0</v>
      </c>
      <c r="BQ198" s="11">
        <v>23241</v>
      </c>
      <c r="BR198" s="11">
        <f t="shared" si="98"/>
        <v>58102.5</v>
      </c>
      <c r="BS198" s="11">
        <v>1106618</v>
      </c>
      <c r="BT198" s="11">
        <v>35717</v>
      </c>
      <c r="BU198" s="9">
        <v>0</v>
      </c>
      <c r="BV198" s="9">
        <v>215161</v>
      </c>
      <c r="BW198" s="11">
        <v>513526</v>
      </c>
      <c r="BX198" s="11">
        <v>0</v>
      </c>
      <c r="BY198" s="11">
        <v>0</v>
      </c>
      <c r="BZ198" s="11">
        <v>0</v>
      </c>
      <c r="CA198" s="9">
        <v>0</v>
      </c>
      <c r="CB198" s="9">
        <v>1657098.5326728332</v>
      </c>
      <c r="CC198" s="9">
        <v>99357.37608169025</v>
      </c>
      <c r="CD198" s="9">
        <v>-115514.63</v>
      </c>
      <c r="CE198" s="11">
        <v>382123</v>
      </c>
      <c r="CF198" s="11">
        <v>236848</v>
      </c>
      <c r="CG198" s="11">
        <v>0</v>
      </c>
      <c r="CH198" s="11">
        <v>0</v>
      </c>
      <c r="CI198" s="11">
        <v>0</v>
      </c>
      <c r="CJ198" s="11">
        <v>0</v>
      </c>
      <c r="CK198" s="11">
        <v>0</v>
      </c>
      <c r="CL198" s="11">
        <v>0</v>
      </c>
      <c r="CM198" s="11">
        <v>14190</v>
      </c>
      <c r="CN198" s="9">
        <v>0</v>
      </c>
      <c r="CO198" s="9">
        <v>62769.353706811598</v>
      </c>
      <c r="CP198" s="9">
        <v>110760.5376</v>
      </c>
      <c r="CQ198" s="9">
        <v>168102.5</v>
      </c>
      <c r="CR198" s="9">
        <v>23458.85</v>
      </c>
      <c r="CS198" s="11"/>
      <c r="CT198" s="11"/>
      <c r="CU198" s="11"/>
      <c r="CV198" s="11"/>
      <c r="CW198" s="11"/>
      <c r="DD198" s="20"/>
      <c r="DE198" s="20"/>
    </row>
    <row r="199" spans="1:109" ht="16.5" x14ac:dyDescent="0.3">
      <c r="A199" s="12">
        <v>599</v>
      </c>
      <c r="B199" s="12">
        <v>1</v>
      </c>
      <c r="C199" s="13" t="s">
        <v>222</v>
      </c>
      <c r="D199" s="14">
        <v>6</v>
      </c>
      <c r="E199" s="9">
        <v>462</v>
      </c>
      <c r="F199" s="9">
        <f t="shared" si="83"/>
        <v>10673.491584940381</v>
      </c>
      <c r="G199" s="9">
        <f t="shared" si="84"/>
        <v>10818.259228092067</v>
      </c>
      <c r="H199" s="9">
        <f t="shared" si="85"/>
        <v>144.76764315168657</v>
      </c>
      <c r="I199" s="10">
        <f t="shared" si="80"/>
        <v>1.3563288264165077E-2</v>
      </c>
      <c r="J199" s="9">
        <f t="shared" si="86"/>
        <v>89.798538961038503</v>
      </c>
      <c r="K199" s="9">
        <f t="shared" si="87"/>
        <v>5.6190476190476488</v>
      </c>
      <c r="L199" s="9">
        <f t="shared" si="88"/>
        <v>0</v>
      </c>
      <c r="M199" s="9">
        <f t="shared" si="89"/>
        <v>21.290043290043286</v>
      </c>
      <c r="N199" s="9">
        <f t="shared" si="90"/>
        <v>15.125657179719838</v>
      </c>
      <c r="O199" s="9">
        <f t="shared" si="91"/>
        <v>0</v>
      </c>
      <c r="P199" s="9">
        <f t="shared" si="92"/>
        <v>12.934356101838603</v>
      </c>
      <c r="Q199" s="15">
        <f t="shared" si="94"/>
        <v>4931153.1122424556</v>
      </c>
      <c r="R199" s="15">
        <f t="shared" si="95"/>
        <v>4998035.7633785354</v>
      </c>
      <c r="S199" s="9">
        <f t="shared" si="96"/>
        <v>66882.651136079803</v>
      </c>
      <c r="T199" s="9"/>
      <c r="U199" s="9">
        <f t="shared" si="107"/>
        <v>5926.9806709956711</v>
      </c>
      <c r="V199" s="9">
        <f t="shared" si="107"/>
        <v>346.51948051948051</v>
      </c>
      <c r="W199" s="9">
        <f t="shared" si="107"/>
        <v>1298.4978354978355</v>
      </c>
      <c r="X199" s="9">
        <f t="shared" si="107"/>
        <v>1819.04329004329</v>
      </c>
      <c r="Y199" s="9">
        <f t="shared" si="107"/>
        <v>1045.7736971738072</v>
      </c>
      <c r="Z199" s="9">
        <f t="shared" si="107"/>
        <v>0</v>
      </c>
      <c r="AA199" s="9">
        <f t="shared" si="107"/>
        <v>236.67661071029497</v>
      </c>
      <c r="AB199" s="9">
        <f t="shared" si="108"/>
        <v>6016.7792099567096</v>
      </c>
      <c r="AC199" s="9">
        <f t="shared" si="108"/>
        <v>352.13852813852816</v>
      </c>
      <c r="AD199" s="9">
        <f t="shared" si="108"/>
        <v>1298.4978354978355</v>
      </c>
      <c r="AE199" s="9">
        <f t="shared" si="108"/>
        <v>1840.3333333333333</v>
      </c>
      <c r="AF199" s="9">
        <f t="shared" si="108"/>
        <v>1060.8993543535271</v>
      </c>
      <c r="AG199" s="9">
        <f t="shared" si="108"/>
        <v>0</v>
      </c>
      <c r="AH199" s="9">
        <f t="shared" si="108"/>
        <v>249.61096681213357</v>
      </c>
      <c r="AI199" s="9">
        <f t="shared" si="93"/>
        <v>10818.259228092067</v>
      </c>
      <c r="AJ199" s="3" t="s">
        <v>608</v>
      </c>
      <c r="AK199" s="11">
        <v>2765795</v>
      </c>
      <c r="AL199" s="11">
        <v>0</v>
      </c>
      <c r="AM199" s="11">
        <v>6353</v>
      </c>
      <c r="AN199" s="9">
        <v>15883.5</v>
      </c>
      <c r="AO199" s="11">
        <v>588744</v>
      </c>
      <c r="AP199" s="11">
        <v>11162</v>
      </c>
      <c r="AQ199" s="9">
        <v>0</v>
      </c>
      <c r="AR199" s="9">
        <v>47342</v>
      </c>
      <c r="AS199" s="11">
        <v>160092</v>
      </c>
      <c r="AT199" s="11">
        <v>0</v>
      </c>
      <c r="AU199" s="11">
        <v>0</v>
      </c>
      <c r="AV199" s="11">
        <v>0</v>
      </c>
      <c r="AW199" s="9">
        <v>0</v>
      </c>
      <c r="AX199" s="9">
        <v>483147.44809429895</v>
      </c>
      <c r="AY199" s="9">
        <v>27996.842596612336</v>
      </c>
      <c r="AZ199" s="9">
        <v>-27529.93</v>
      </c>
      <c r="BA199" s="11">
        <v>112538</v>
      </c>
      <c r="BB199" s="11">
        <v>169407</v>
      </c>
      <c r="BC199" s="11">
        <v>0</v>
      </c>
      <c r="BD199" s="11">
        <v>15375</v>
      </c>
      <c r="BE199" s="11">
        <v>359236</v>
      </c>
      <c r="BF199" s="11">
        <v>130147</v>
      </c>
      <c r="BG199" s="11">
        <v>0</v>
      </c>
      <c r="BH199" s="11">
        <v>0</v>
      </c>
      <c r="BI199" s="9">
        <v>0</v>
      </c>
      <c r="BJ199" s="9">
        <v>0</v>
      </c>
      <c r="BK199" s="9">
        <v>17474.0742944011</v>
      </c>
      <c r="BL199" s="9">
        <v>23437.917257142857</v>
      </c>
      <c r="BM199" s="9">
        <v>20883.5</v>
      </c>
      <c r="BN199" s="9">
        <v>3668.76</v>
      </c>
      <c r="BO199" s="11">
        <f t="shared" si="97"/>
        <v>2807281.9249999998</v>
      </c>
      <c r="BP199" s="11">
        <v>0</v>
      </c>
      <c r="BQ199" s="11">
        <v>6353</v>
      </c>
      <c r="BR199" s="11">
        <f t="shared" si="98"/>
        <v>15883.5</v>
      </c>
      <c r="BS199" s="11">
        <v>588744</v>
      </c>
      <c r="BT199" s="11">
        <v>11162</v>
      </c>
      <c r="BU199" s="9">
        <v>0</v>
      </c>
      <c r="BV199" s="9">
        <v>47342</v>
      </c>
      <c r="BW199" s="11">
        <v>162688</v>
      </c>
      <c r="BX199" s="11">
        <v>0</v>
      </c>
      <c r="BY199" s="11">
        <v>0</v>
      </c>
      <c r="BZ199" s="11">
        <v>0</v>
      </c>
      <c r="CA199" s="9">
        <v>0</v>
      </c>
      <c r="CB199" s="9">
        <v>490135.50171132956</v>
      </c>
      <c r="CC199" s="9">
        <v>27996.842596612336</v>
      </c>
      <c r="CD199" s="9">
        <v>-27529.93</v>
      </c>
      <c r="CE199" s="11">
        <v>112538</v>
      </c>
      <c r="CF199" s="11">
        <v>171936</v>
      </c>
      <c r="CG199" s="11">
        <v>0</v>
      </c>
      <c r="CH199" s="11">
        <v>15375</v>
      </c>
      <c r="CI199" s="11">
        <v>364600</v>
      </c>
      <c r="CJ199" s="11">
        <v>132090</v>
      </c>
      <c r="CK199" s="11">
        <v>0</v>
      </c>
      <c r="CL199" s="11">
        <v>0</v>
      </c>
      <c r="CM199" s="11">
        <v>0</v>
      </c>
      <c r="CN199" s="9">
        <v>0</v>
      </c>
      <c r="CO199" s="9">
        <v>23449.746813450532</v>
      </c>
      <c r="CP199" s="9">
        <v>23437.917257142857</v>
      </c>
      <c r="CQ199" s="9">
        <v>20883.5</v>
      </c>
      <c r="CR199" s="9">
        <v>3668.76</v>
      </c>
      <c r="CS199" s="11"/>
      <c r="CT199" s="11"/>
      <c r="CU199" s="11"/>
      <c r="CV199" s="11"/>
      <c r="CW199" s="11"/>
      <c r="DD199" s="20"/>
      <c r="DE199" s="20"/>
    </row>
    <row r="200" spans="1:109" ht="16.5" x14ac:dyDescent="0.3">
      <c r="A200" s="12">
        <v>600</v>
      </c>
      <c r="B200" s="12">
        <v>1</v>
      </c>
      <c r="C200" s="13" t="s">
        <v>223</v>
      </c>
      <c r="D200" s="14">
        <v>6</v>
      </c>
      <c r="E200" s="9">
        <v>252</v>
      </c>
      <c r="F200" s="9">
        <f t="shared" si="83"/>
        <v>9884.9426411763598</v>
      </c>
      <c r="G200" s="9">
        <f t="shared" si="84"/>
        <v>10016.357831004507</v>
      </c>
      <c r="H200" s="9">
        <f t="shared" si="85"/>
        <v>131.41518982814705</v>
      </c>
      <c r="I200" s="10">
        <f t="shared" si="80"/>
        <v>1.3294481778855113E-2</v>
      </c>
      <c r="J200" s="9">
        <f t="shared" si="86"/>
        <v>92.262678571428296</v>
      </c>
      <c r="K200" s="9">
        <f t="shared" si="87"/>
        <v>6.5119047619047592</v>
      </c>
      <c r="L200" s="9">
        <f t="shared" si="88"/>
        <v>0</v>
      </c>
      <c r="M200" s="9">
        <f t="shared" si="89"/>
        <v>12.047619047619037</v>
      </c>
      <c r="N200" s="9">
        <f t="shared" si="90"/>
        <v>7.0014359119502387</v>
      </c>
      <c r="O200" s="9">
        <f t="shared" si="91"/>
        <v>0</v>
      </c>
      <c r="P200" s="9">
        <f t="shared" si="92"/>
        <v>13.591551535244776</v>
      </c>
      <c r="Q200" s="15">
        <f t="shared" si="94"/>
        <v>2491005.5455764425</v>
      </c>
      <c r="R200" s="15">
        <f t="shared" si="95"/>
        <v>2524122.1734131356</v>
      </c>
      <c r="S200" s="9">
        <f t="shared" si="96"/>
        <v>33116.627836693078</v>
      </c>
      <c r="T200" s="9"/>
      <c r="U200" s="9">
        <f t="shared" si="107"/>
        <v>6102.0539682539684</v>
      </c>
      <c r="V200" s="9">
        <f t="shared" si="107"/>
        <v>401.51190476190476</v>
      </c>
      <c r="W200" s="9">
        <f t="shared" si="107"/>
        <v>793.90079365079362</v>
      </c>
      <c r="X200" s="9">
        <f t="shared" si="107"/>
        <v>1203.7857142857142</v>
      </c>
      <c r="Y200" s="9">
        <f t="shared" si="107"/>
        <v>1110.6342370821387</v>
      </c>
      <c r="Z200" s="9">
        <f t="shared" si="107"/>
        <v>0</v>
      </c>
      <c r="AA200" s="9">
        <f t="shared" si="107"/>
        <v>273.0560231418396</v>
      </c>
      <c r="AB200" s="9">
        <f t="shared" si="108"/>
        <v>6194.3166468253967</v>
      </c>
      <c r="AC200" s="9">
        <f t="shared" si="108"/>
        <v>408.02380952380952</v>
      </c>
      <c r="AD200" s="9">
        <f t="shared" si="108"/>
        <v>793.90079365079362</v>
      </c>
      <c r="AE200" s="9">
        <f t="shared" si="108"/>
        <v>1215.8333333333333</v>
      </c>
      <c r="AF200" s="9">
        <f t="shared" si="108"/>
        <v>1117.635672994089</v>
      </c>
      <c r="AG200" s="9">
        <f t="shared" si="108"/>
        <v>0</v>
      </c>
      <c r="AH200" s="9">
        <f t="shared" si="108"/>
        <v>286.64757467708438</v>
      </c>
      <c r="AI200" s="9">
        <f t="shared" si="93"/>
        <v>10016.357831004507</v>
      </c>
      <c r="AJ200" s="3" t="s">
        <v>608</v>
      </c>
      <c r="AK200" s="11">
        <v>1550013</v>
      </c>
      <c r="AL200" s="11">
        <v>0</v>
      </c>
      <c r="AM200" s="11">
        <v>3561</v>
      </c>
      <c r="AN200" s="9">
        <v>8901.2999999999993</v>
      </c>
      <c r="AO200" s="11">
        <v>184446</v>
      </c>
      <c r="AP200" s="11">
        <v>15617</v>
      </c>
      <c r="AQ200" s="9">
        <v>0</v>
      </c>
      <c r="AR200" s="9">
        <v>32365</v>
      </c>
      <c r="AS200" s="11">
        <v>101181</v>
      </c>
      <c r="AT200" s="11">
        <v>0</v>
      </c>
      <c r="AU200" s="11">
        <v>0</v>
      </c>
      <c r="AV200" s="11">
        <v>0</v>
      </c>
      <c r="AW200" s="9">
        <v>0</v>
      </c>
      <c r="AX200" s="9">
        <v>279879.82774469897</v>
      </c>
      <c r="AY200" s="9">
        <v>14326.577964519141</v>
      </c>
      <c r="AZ200" s="9">
        <v>-12295.4</v>
      </c>
      <c r="BA200" s="11">
        <v>59149</v>
      </c>
      <c r="BB200" s="11">
        <v>94334</v>
      </c>
      <c r="BC200" s="11">
        <v>0</v>
      </c>
      <c r="BD200" s="11">
        <v>4934</v>
      </c>
      <c r="BE200" s="11">
        <v>0</v>
      </c>
      <c r="BF200" s="11">
        <v>109011</v>
      </c>
      <c r="BG200" s="11">
        <v>0</v>
      </c>
      <c r="BH200" s="11">
        <v>0</v>
      </c>
      <c r="BI200" s="9">
        <v>0</v>
      </c>
      <c r="BJ200" s="9">
        <v>0</v>
      </c>
      <c r="BK200" s="9">
        <v>10015.599867224437</v>
      </c>
      <c r="BL200" s="9">
        <v>17830.2</v>
      </c>
      <c r="BM200" s="9">
        <v>9901.2999999999993</v>
      </c>
      <c r="BN200" s="9">
        <v>7835.14</v>
      </c>
      <c r="BO200" s="11">
        <f t="shared" si="97"/>
        <v>1573263.1949999998</v>
      </c>
      <c r="BP200" s="11">
        <v>0</v>
      </c>
      <c r="BQ200" s="11">
        <v>3561</v>
      </c>
      <c r="BR200" s="11">
        <f t="shared" si="98"/>
        <v>8901.2999999999993</v>
      </c>
      <c r="BS200" s="11">
        <v>184446</v>
      </c>
      <c r="BT200" s="11">
        <v>15617</v>
      </c>
      <c r="BU200" s="9">
        <v>0</v>
      </c>
      <c r="BV200" s="9">
        <v>32365</v>
      </c>
      <c r="BW200" s="11">
        <v>102822</v>
      </c>
      <c r="BX200" s="11">
        <v>0</v>
      </c>
      <c r="BY200" s="11">
        <v>0</v>
      </c>
      <c r="BZ200" s="11">
        <v>0</v>
      </c>
      <c r="CA200" s="9">
        <v>0</v>
      </c>
      <c r="CB200" s="9">
        <v>281644.18959451042</v>
      </c>
      <c r="CC200" s="9">
        <v>14326.577964519141</v>
      </c>
      <c r="CD200" s="9">
        <v>-12295.4</v>
      </c>
      <c r="CE200" s="11">
        <v>59149</v>
      </c>
      <c r="CF200" s="11">
        <v>95742</v>
      </c>
      <c r="CG200" s="11">
        <v>0</v>
      </c>
      <c r="CH200" s="11">
        <v>4934</v>
      </c>
      <c r="CI200" s="11">
        <v>0</v>
      </c>
      <c r="CJ200" s="11">
        <v>110639</v>
      </c>
      <c r="CK200" s="11">
        <v>0</v>
      </c>
      <c r="CL200" s="11">
        <v>0</v>
      </c>
      <c r="CM200" s="11">
        <v>0</v>
      </c>
      <c r="CN200" s="9">
        <v>0</v>
      </c>
      <c r="CO200" s="9">
        <v>13440.67085410612</v>
      </c>
      <c r="CP200" s="9">
        <v>17830.2</v>
      </c>
      <c r="CQ200" s="9">
        <v>9901.2999999999993</v>
      </c>
      <c r="CR200" s="9">
        <v>7835.14</v>
      </c>
      <c r="CS200" s="11"/>
      <c r="CT200" s="11"/>
      <c r="CU200" s="11"/>
      <c r="CV200" s="11"/>
      <c r="CW200" s="11"/>
      <c r="DD200" s="20"/>
      <c r="DE200" s="20"/>
    </row>
    <row r="201" spans="1:109" ht="16.5" x14ac:dyDescent="0.3">
      <c r="A201" s="12">
        <v>601</v>
      </c>
      <c r="B201" s="12">
        <v>1</v>
      </c>
      <c r="C201" s="13" t="s">
        <v>224</v>
      </c>
      <c r="D201" s="14">
        <v>6</v>
      </c>
      <c r="E201" s="9">
        <v>661</v>
      </c>
      <c r="F201" s="9">
        <f t="shared" si="83"/>
        <v>9890.4145446734165</v>
      </c>
      <c r="G201" s="9">
        <f t="shared" si="84"/>
        <v>10024.22783452476</v>
      </c>
      <c r="H201" s="9">
        <f t="shared" si="85"/>
        <v>133.81328985134314</v>
      </c>
      <c r="I201" s="10">
        <f t="shared" si="80"/>
        <v>1.3529593653221508E-2</v>
      </c>
      <c r="J201" s="9">
        <f t="shared" si="86"/>
        <v>90.78142965204097</v>
      </c>
      <c r="K201" s="9">
        <f t="shared" si="87"/>
        <v>10.804841149773097</v>
      </c>
      <c r="L201" s="9">
        <f t="shared" si="88"/>
        <v>0</v>
      </c>
      <c r="M201" s="9">
        <f t="shared" si="89"/>
        <v>12.329803328290609</v>
      </c>
      <c r="N201" s="9">
        <f t="shared" si="90"/>
        <v>10.856863952632239</v>
      </c>
      <c r="O201" s="9">
        <f t="shared" si="91"/>
        <v>0</v>
      </c>
      <c r="P201" s="9">
        <f t="shared" si="92"/>
        <v>9.0403517686073087</v>
      </c>
      <c r="Q201" s="15">
        <f t="shared" si="94"/>
        <v>6537564.0140291294</v>
      </c>
      <c r="R201" s="15">
        <f t="shared" si="95"/>
        <v>6626014.5986208683</v>
      </c>
      <c r="S201" s="9">
        <f t="shared" si="96"/>
        <v>88450.58459173888</v>
      </c>
      <c r="T201" s="9"/>
      <c r="U201" s="9">
        <f t="shared" si="107"/>
        <v>5998.8166111951587</v>
      </c>
      <c r="V201" s="9">
        <f t="shared" si="107"/>
        <v>666.13010590015131</v>
      </c>
      <c r="W201" s="9">
        <f t="shared" si="107"/>
        <v>757.41603630862335</v>
      </c>
      <c r="X201" s="9">
        <f t="shared" si="107"/>
        <v>1205.5143721633888</v>
      </c>
      <c r="Y201" s="9">
        <f t="shared" si="107"/>
        <v>911.46255230201632</v>
      </c>
      <c r="Z201" s="9">
        <f t="shared" si="107"/>
        <v>0</v>
      </c>
      <c r="AA201" s="9">
        <f t="shared" si="107"/>
        <v>351.07486680407817</v>
      </c>
      <c r="AB201" s="9">
        <f t="shared" si="108"/>
        <v>6089.5980408471996</v>
      </c>
      <c r="AC201" s="9">
        <f t="shared" si="108"/>
        <v>676.9349470499244</v>
      </c>
      <c r="AD201" s="9">
        <f t="shared" si="108"/>
        <v>757.41603630862335</v>
      </c>
      <c r="AE201" s="9">
        <f t="shared" si="108"/>
        <v>1217.8441754916794</v>
      </c>
      <c r="AF201" s="9">
        <f t="shared" si="108"/>
        <v>922.31941625464856</v>
      </c>
      <c r="AG201" s="9">
        <f t="shared" si="108"/>
        <v>0</v>
      </c>
      <c r="AH201" s="9">
        <f t="shared" si="108"/>
        <v>360.11521857268548</v>
      </c>
      <c r="AI201" s="9">
        <f t="shared" si="93"/>
        <v>10024.22783452476</v>
      </c>
      <c r="AJ201" s="3" t="s">
        <v>608</v>
      </c>
      <c r="AK201" s="11">
        <v>4000435</v>
      </c>
      <c r="AL201" s="11">
        <v>0</v>
      </c>
      <c r="AM201" s="11">
        <v>9189</v>
      </c>
      <c r="AN201" s="9">
        <v>22599</v>
      </c>
      <c r="AO201" s="11">
        <v>462252</v>
      </c>
      <c r="AP201" s="11">
        <v>38400</v>
      </c>
      <c r="AQ201" s="9">
        <v>0</v>
      </c>
      <c r="AR201" s="9">
        <v>84083</v>
      </c>
      <c r="AS201" s="11">
        <v>440312</v>
      </c>
      <c r="AT201" s="11">
        <v>0</v>
      </c>
      <c r="AU201" s="11">
        <v>0</v>
      </c>
      <c r="AV201" s="11">
        <v>0</v>
      </c>
      <c r="AW201" s="9">
        <v>0</v>
      </c>
      <c r="AX201" s="9">
        <v>602476.74707163277</v>
      </c>
      <c r="AY201" s="9">
        <v>43857.402263094569</v>
      </c>
      <c r="AZ201" s="9">
        <v>-35217.22</v>
      </c>
      <c r="BA201" s="11">
        <v>157728</v>
      </c>
      <c r="BB201" s="11">
        <v>196115</v>
      </c>
      <c r="BC201" s="11">
        <v>0</v>
      </c>
      <c r="BD201" s="11">
        <v>0</v>
      </c>
      <c r="BE201" s="11">
        <v>256032</v>
      </c>
      <c r="BF201" s="11">
        <v>93698</v>
      </c>
      <c r="BG201" s="11">
        <v>0</v>
      </c>
      <c r="BH201" s="11">
        <v>0</v>
      </c>
      <c r="BI201" s="9">
        <v>0</v>
      </c>
      <c r="BJ201" s="9">
        <v>0</v>
      </c>
      <c r="BK201" s="9">
        <v>17474.0742944011</v>
      </c>
      <c r="BL201" s="9">
        <v>36809.510399999999</v>
      </c>
      <c r="BM201" s="9">
        <v>107237</v>
      </c>
      <c r="BN201" s="9">
        <v>4083.5</v>
      </c>
      <c r="BO201" s="11">
        <f t="shared" si="97"/>
        <v>4060441.5249999994</v>
      </c>
      <c r="BP201" s="11">
        <v>0</v>
      </c>
      <c r="BQ201" s="11">
        <v>9189</v>
      </c>
      <c r="BR201" s="11">
        <f t="shared" si="98"/>
        <v>22599</v>
      </c>
      <c r="BS201" s="11">
        <v>462252</v>
      </c>
      <c r="BT201" s="11">
        <v>38400</v>
      </c>
      <c r="BU201" s="9">
        <v>0</v>
      </c>
      <c r="BV201" s="9">
        <v>84083</v>
      </c>
      <c r="BW201" s="11">
        <v>447454</v>
      </c>
      <c r="BX201" s="11">
        <v>0</v>
      </c>
      <c r="BY201" s="11">
        <v>0</v>
      </c>
      <c r="BZ201" s="11">
        <v>0</v>
      </c>
      <c r="CA201" s="9">
        <v>0</v>
      </c>
      <c r="CB201" s="9">
        <v>609653.13414432271</v>
      </c>
      <c r="CC201" s="9">
        <v>43857.402263094569</v>
      </c>
      <c r="CD201" s="9">
        <v>-35217.22</v>
      </c>
      <c r="CE201" s="11">
        <v>157728</v>
      </c>
      <c r="CF201" s="11">
        <v>199043</v>
      </c>
      <c r="CG201" s="11">
        <v>0</v>
      </c>
      <c r="CH201" s="11">
        <v>0</v>
      </c>
      <c r="CI201" s="11">
        <v>259855</v>
      </c>
      <c r="CJ201" s="11">
        <v>95097</v>
      </c>
      <c r="CK201" s="11">
        <v>0</v>
      </c>
      <c r="CL201" s="11">
        <v>0</v>
      </c>
      <c r="CM201" s="11">
        <v>0</v>
      </c>
      <c r="CN201" s="9">
        <v>0</v>
      </c>
      <c r="CO201" s="9">
        <v>23449.746813450532</v>
      </c>
      <c r="CP201" s="9">
        <v>36809.510399999999</v>
      </c>
      <c r="CQ201" s="9">
        <v>107237</v>
      </c>
      <c r="CR201" s="9">
        <v>4083.5</v>
      </c>
      <c r="CS201" s="11"/>
      <c r="CT201" s="11"/>
      <c r="CU201" s="11"/>
      <c r="CV201" s="11"/>
      <c r="CW201" s="11"/>
      <c r="DD201" s="20"/>
      <c r="DE201" s="20"/>
    </row>
    <row r="202" spans="1:109" ht="16.5" x14ac:dyDescent="0.3">
      <c r="A202" s="12">
        <v>611</v>
      </c>
      <c r="B202" s="12">
        <v>1</v>
      </c>
      <c r="C202" s="13" t="s">
        <v>225</v>
      </c>
      <c r="D202" s="14">
        <v>6</v>
      </c>
      <c r="E202" s="9">
        <v>37</v>
      </c>
      <c r="F202" s="9">
        <f t="shared" si="83"/>
        <v>9149.8856655368199</v>
      </c>
      <c r="G202" s="9">
        <f t="shared" si="84"/>
        <v>9288.5538717480813</v>
      </c>
      <c r="H202" s="9">
        <f t="shared" si="85"/>
        <v>138.66820621126135</v>
      </c>
      <c r="I202" s="10">
        <f t="shared" si="80"/>
        <v>1.515518458701153E-2</v>
      </c>
      <c r="J202" s="9">
        <f t="shared" si="86"/>
        <v>90.918648648648741</v>
      </c>
      <c r="K202" s="9">
        <f t="shared" si="87"/>
        <v>7.7027027027027088</v>
      </c>
      <c r="L202" s="9">
        <f t="shared" si="88"/>
        <v>0</v>
      </c>
      <c r="M202" s="9">
        <f t="shared" si="89"/>
        <v>16.972972972972912</v>
      </c>
      <c r="N202" s="9">
        <f t="shared" si="90"/>
        <v>23.073881886934714</v>
      </c>
      <c r="O202" s="9">
        <f t="shared" si="91"/>
        <v>0</v>
      </c>
      <c r="P202" s="9">
        <f t="shared" si="92"/>
        <v>0</v>
      </c>
      <c r="Q202" s="15">
        <f t="shared" si="94"/>
        <v>338545.76962486241</v>
      </c>
      <c r="R202" s="15">
        <f t="shared" si="95"/>
        <v>343676.49325467896</v>
      </c>
      <c r="S202" s="9">
        <f t="shared" si="96"/>
        <v>5130.7236298165517</v>
      </c>
      <c r="T202" s="9"/>
      <c r="U202" s="9">
        <f t="shared" ref="U202:AA211" si="109">IF($E202=0,0,SUMIF($AK$4:$BN$4,U$4,$AK202:$BN202)/$E202)</f>
        <v>5981.24</v>
      </c>
      <c r="V202" s="9">
        <f t="shared" si="109"/>
        <v>475.70270270270271</v>
      </c>
      <c r="W202" s="9">
        <f t="shared" si="109"/>
        <v>1290.3243243243244</v>
      </c>
      <c r="X202" s="9">
        <f t="shared" si="109"/>
        <v>1525.918918918919</v>
      </c>
      <c r="Y202" s="9">
        <f t="shared" si="109"/>
        <v>-1029.3594395682828</v>
      </c>
      <c r="Z202" s="9">
        <f t="shared" si="109"/>
        <v>0</v>
      </c>
      <c r="AA202" s="9">
        <f t="shared" si="109"/>
        <v>906.05915915915909</v>
      </c>
      <c r="AB202" s="9">
        <f t="shared" ref="AB202:AH211" si="110">IF($E202=0,0,SUMIF($BO$4:$CR$4,AB$4,$BO202:$CR202)/$E202)</f>
        <v>6072.1586486486485</v>
      </c>
      <c r="AC202" s="9">
        <f t="shared" si="110"/>
        <v>483.40540540540542</v>
      </c>
      <c r="AD202" s="9">
        <f t="shared" si="110"/>
        <v>1290.3243243243244</v>
      </c>
      <c r="AE202" s="9">
        <f t="shared" si="110"/>
        <v>1542.8918918918919</v>
      </c>
      <c r="AF202" s="9">
        <f t="shared" si="110"/>
        <v>-1006.2855576813481</v>
      </c>
      <c r="AG202" s="9">
        <f t="shared" si="110"/>
        <v>0</v>
      </c>
      <c r="AH202" s="9">
        <f t="shared" si="110"/>
        <v>906.05915915915909</v>
      </c>
      <c r="AI202" s="9">
        <f t="shared" si="93"/>
        <v>9288.5538717480813</v>
      </c>
      <c r="AJ202" s="3" t="s">
        <v>608</v>
      </c>
      <c r="AK202" s="11">
        <v>224266</v>
      </c>
      <c r="AL202" s="11">
        <v>0</v>
      </c>
      <c r="AM202" s="11">
        <v>515</v>
      </c>
      <c r="AN202" s="9">
        <v>1288.5</v>
      </c>
      <c r="AO202" s="11">
        <v>47742</v>
      </c>
      <c r="AP202" s="11">
        <v>0</v>
      </c>
      <c r="AQ202" s="9">
        <v>0</v>
      </c>
      <c r="AR202" s="9">
        <v>3839</v>
      </c>
      <c r="AS202" s="11">
        <v>17601</v>
      </c>
      <c r="AT202" s="11">
        <v>0</v>
      </c>
      <c r="AU202" s="11">
        <v>0</v>
      </c>
      <c r="AV202" s="11">
        <v>0</v>
      </c>
      <c r="AW202" s="9">
        <v>0</v>
      </c>
      <c r="AX202" s="9">
        <v>-38086.299264026464</v>
      </c>
      <c r="AY202" s="9">
        <v>3371.3888888888891</v>
      </c>
      <c r="AZ202" s="9">
        <v>-2960.12</v>
      </c>
      <c r="BA202" s="11">
        <v>9573</v>
      </c>
      <c r="BB202" s="11">
        <v>20613</v>
      </c>
      <c r="BC202" s="11">
        <v>0</v>
      </c>
      <c r="BD202" s="11">
        <v>455</v>
      </c>
      <c r="BE202" s="11">
        <v>0</v>
      </c>
      <c r="BF202" s="11">
        <v>21464</v>
      </c>
      <c r="BG202" s="11">
        <v>0</v>
      </c>
      <c r="BH202" s="11">
        <v>0</v>
      </c>
      <c r="BI202" s="9">
        <v>0</v>
      </c>
      <c r="BJ202" s="9">
        <v>0</v>
      </c>
      <c r="BK202" s="9">
        <v>0</v>
      </c>
      <c r="BL202" s="9">
        <v>2575.8000000000002</v>
      </c>
      <c r="BM202" s="9">
        <v>26288.5</v>
      </c>
      <c r="BN202" s="9">
        <v>0</v>
      </c>
      <c r="BO202" s="11">
        <f t="shared" si="97"/>
        <v>227629.99</v>
      </c>
      <c r="BP202" s="11">
        <v>0</v>
      </c>
      <c r="BQ202" s="11">
        <v>515</v>
      </c>
      <c r="BR202" s="11">
        <f t="shared" si="98"/>
        <v>1288.5</v>
      </c>
      <c r="BS202" s="11">
        <v>47742</v>
      </c>
      <c r="BT202" s="11">
        <v>0</v>
      </c>
      <c r="BU202" s="9">
        <v>0</v>
      </c>
      <c r="BV202" s="9">
        <v>3839</v>
      </c>
      <c r="BW202" s="11">
        <v>17886</v>
      </c>
      <c r="BX202" s="11">
        <v>0</v>
      </c>
      <c r="BY202" s="11">
        <v>0</v>
      </c>
      <c r="BZ202" s="11">
        <v>0</v>
      </c>
      <c r="CA202" s="9">
        <v>0</v>
      </c>
      <c r="CB202" s="9">
        <v>-37232.565634209881</v>
      </c>
      <c r="CC202" s="9">
        <v>3371.3888888888891</v>
      </c>
      <c r="CD202" s="9">
        <v>-2960.12</v>
      </c>
      <c r="CE202" s="11">
        <v>9573</v>
      </c>
      <c r="CF202" s="11">
        <v>20921</v>
      </c>
      <c r="CG202" s="11">
        <v>0</v>
      </c>
      <c r="CH202" s="11">
        <v>455</v>
      </c>
      <c r="CI202" s="11">
        <v>0</v>
      </c>
      <c r="CJ202" s="11">
        <v>21784</v>
      </c>
      <c r="CK202" s="11">
        <v>0</v>
      </c>
      <c r="CL202" s="11">
        <v>0</v>
      </c>
      <c r="CM202" s="11">
        <v>0</v>
      </c>
      <c r="CN202" s="9">
        <v>0</v>
      </c>
      <c r="CO202" s="9">
        <v>0</v>
      </c>
      <c r="CP202" s="9">
        <v>2575.8000000000002</v>
      </c>
      <c r="CQ202" s="9">
        <v>26288.5</v>
      </c>
      <c r="CR202" s="9">
        <v>0</v>
      </c>
      <c r="CS202" s="11"/>
      <c r="CT202" s="11"/>
      <c r="CU202" s="11"/>
      <c r="CV202" s="11"/>
      <c r="CW202" s="11"/>
      <c r="DD202" s="20"/>
      <c r="DE202" s="20"/>
    </row>
    <row r="203" spans="1:109" ht="16.5" x14ac:dyDescent="0.3">
      <c r="A203" s="12">
        <v>621</v>
      </c>
      <c r="B203" s="12">
        <v>1</v>
      </c>
      <c r="C203" s="13" t="s">
        <v>226</v>
      </c>
      <c r="D203" s="14">
        <v>3</v>
      </c>
      <c r="E203" s="9">
        <v>9985</v>
      </c>
      <c r="F203" s="9">
        <f t="shared" si="83"/>
        <v>11556.610218289246</v>
      </c>
      <c r="G203" s="9">
        <f t="shared" si="84"/>
        <v>11680.825716267076</v>
      </c>
      <c r="H203" s="9">
        <f t="shared" si="85"/>
        <v>124.21549797782973</v>
      </c>
      <c r="I203" s="10">
        <f t="shared" si="80"/>
        <v>1.0748437096307784E-2</v>
      </c>
      <c r="J203" s="9">
        <f t="shared" si="86"/>
        <v>90.521378067100159</v>
      </c>
      <c r="K203" s="9">
        <f t="shared" si="87"/>
        <v>5.9586379569354335</v>
      </c>
      <c r="L203" s="9">
        <f t="shared" si="88"/>
        <v>0</v>
      </c>
      <c r="M203" s="9">
        <f t="shared" si="89"/>
        <v>-6.0090135202699457E-3</v>
      </c>
      <c r="N203" s="9">
        <f t="shared" si="90"/>
        <v>19.261064419896684</v>
      </c>
      <c r="O203" s="9">
        <f t="shared" si="91"/>
        <v>1.9130135202804297</v>
      </c>
      <c r="P203" s="9">
        <f t="shared" si="92"/>
        <v>6.567413027137718</v>
      </c>
      <c r="Q203" s="15">
        <f t="shared" si="94"/>
        <v>115392753.02961813</v>
      </c>
      <c r="R203" s="15">
        <f t="shared" si="95"/>
        <v>116633044.77692677</v>
      </c>
      <c r="S203" s="9">
        <f t="shared" si="96"/>
        <v>1240291.7473086417</v>
      </c>
      <c r="T203" s="9"/>
      <c r="U203" s="9">
        <f t="shared" si="109"/>
        <v>5978.1502583875808</v>
      </c>
      <c r="V203" s="9">
        <f t="shared" si="109"/>
        <v>367.37195793690535</v>
      </c>
      <c r="W203" s="9">
        <f t="shared" si="109"/>
        <v>1767.1695543314972</v>
      </c>
      <c r="X203" s="9">
        <f t="shared" si="109"/>
        <v>746.16014021031549</v>
      </c>
      <c r="Y203" s="9">
        <f t="shared" si="109"/>
        <v>1610.7758467056715</v>
      </c>
      <c r="Z203" s="9">
        <f t="shared" si="109"/>
        <v>146.92038057085628</v>
      </c>
      <c r="AA203" s="9">
        <f t="shared" si="109"/>
        <v>940.06208014641993</v>
      </c>
      <c r="AB203" s="9">
        <f t="shared" si="110"/>
        <v>6068.671636454681</v>
      </c>
      <c r="AC203" s="9">
        <f t="shared" si="110"/>
        <v>373.33059589384078</v>
      </c>
      <c r="AD203" s="9">
        <f t="shared" si="110"/>
        <v>1767.1695543314972</v>
      </c>
      <c r="AE203" s="9">
        <f t="shared" si="110"/>
        <v>746.15413119679522</v>
      </c>
      <c r="AF203" s="9">
        <f t="shared" si="110"/>
        <v>1630.0369111255682</v>
      </c>
      <c r="AG203" s="9">
        <f t="shared" si="110"/>
        <v>148.83339409113671</v>
      </c>
      <c r="AH203" s="9">
        <f t="shared" si="110"/>
        <v>946.62949317355765</v>
      </c>
      <c r="AI203" s="9">
        <f t="shared" si="93"/>
        <v>11680.825716267076</v>
      </c>
      <c r="AJ203" s="3" t="s">
        <v>608</v>
      </c>
      <c r="AK203" s="11">
        <v>60257064</v>
      </c>
      <c r="AL203" s="11">
        <v>0</v>
      </c>
      <c r="AM203" s="11">
        <v>138416</v>
      </c>
      <c r="AN203" s="9">
        <v>346040.1</v>
      </c>
      <c r="AO203" s="11">
        <v>17645188</v>
      </c>
      <c r="AP203" s="11">
        <v>0</v>
      </c>
      <c r="AQ203" s="9">
        <v>2724800</v>
      </c>
      <c r="AR203" s="9">
        <v>877999</v>
      </c>
      <c r="AS203" s="11">
        <v>3668209</v>
      </c>
      <c r="AT203" s="11">
        <v>0</v>
      </c>
      <c r="AU203" s="11">
        <v>947208</v>
      </c>
      <c r="AV203" s="11">
        <v>0</v>
      </c>
      <c r="AW203" s="9">
        <v>1467000</v>
      </c>
      <c r="AX203" s="9">
        <v>16083596.82935613</v>
      </c>
      <c r="AY203" s="9">
        <v>627916.26543745503</v>
      </c>
      <c r="AZ203" s="9">
        <v>-565233.67000000004</v>
      </c>
      <c r="BA203" s="11">
        <v>2440997</v>
      </c>
      <c r="BB203" s="11">
        <v>2787</v>
      </c>
      <c r="BC203" s="11">
        <v>0</v>
      </c>
      <c r="BD203" s="11">
        <v>67478</v>
      </c>
      <c r="BE203" s="11">
        <v>0</v>
      </c>
      <c r="BF203" s="11">
        <v>0</v>
      </c>
      <c r="BG203" s="11">
        <v>0</v>
      </c>
      <c r="BH203" s="11">
        <v>-6791</v>
      </c>
      <c r="BI203" s="9">
        <v>257515</v>
      </c>
      <c r="BJ203" s="9">
        <v>0</v>
      </c>
      <c r="BK203" s="9">
        <v>191756.36482454726</v>
      </c>
      <c r="BL203" s="9">
        <v>7278607</v>
      </c>
      <c r="BM203" s="9">
        <v>875068.24</v>
      </c>
      <c r="BN203" s="9">
        <v>67131.899999999994</v>
      </c>
      <c r="BO203" s="11">
        <f t="shared" si="97"/>
        <v>61160919.959999993</v>
      </c>
      <c r="BP203" s="11">
        <v>0</v>
      </c>
      <c r="BQ203" s="11">
        <v>138416</v>
      </c>
      <c r="BR203" s="11">
        <f t="shared" si="98"/>
        <v>346040.1</v>
      </c>
      <c r="BS203" s="11">
        <v>17645188</v>
      </c>
      <c r="BT203" s="11">
        <v>0</v>
      </c>
      <c r="BU203" s="9">
        <v>2724800</v>
      </c>
      <c r="BV203" s="9">
        <v>877999</v>
      </c>
      <c r="BW203" s="11">
        <v>3727706</v>
      </c>
      <c r="BX203" s="11">
        <v>0</v>
      </c>
      <c r="BY203" s="11">
        <v>947208</v>
      </c>
      <c r="BZ203" s="11">
        <v>0</v>
      </c>
      <c r="CA203" s="9">
        <v>1486101.44</v>
      </c>
      <c r="CB203" s="9">
        <v>16275918.557588797</v>
      </c>
      <c r="CC203" s="9">
        <v>627916.26543745503</v>
      </c>
      <c r="CD203" s="9">
        <v>-565233.67000000004</v>
      </c>
      <c r="CE203" s="11">
        <v>2440997</v>
      </c>
      <c r="CF203" s="11">
        <v>2829</v>
      </c>
      <c r="CG203" s="11">
        <v>0</v>
      </c>
      <c r="CH203" s="11">
        <v>67478</v>
      </c>
      <c r="CI203" s="11">
        <v>0</v>
      </c>
      <c r="CJ203" s="11">
        <v>0</v>
      </c>
      <c r="CK203" s="11">
        <v>0</v>
      </c>
      <c r="CL203" s="11">
        <v>-6893</v>
      </c>
      <c r="CM203" s="11">
        <v>257515</v>
      </c>
      <c r="CN203" s="9">
        <v>0</v>
      </c>
      <c r="CO203" s="9">
        <v>257331.9839005183</v>
      </c>
      <c r="CP203" s="9">
        <v>7278607</v>
      </c>
      <c r="CQ203" s="9">
        <v>875068.24</v>
      </c>
      <c r="CR203" s="9">
        <v>67131.899999999994</v>
      </c>
      <c r="CS203" s="11"/>
      <c r="CT203" s="11"/>
      <c r="CU203" s="11"/>
      <c r="CV203" s="11"/>
      <c r="CW203" s="11"/>
      <c r="DD203" s="20"/>
      <c r="DE203" s="20"/>
    </row>
    <row r="204" spans="1:109" ht="16.5" x14ac:dyDescent="0.3">
      <c r="A204" s="12">
        <v>622</v>
      </c>
      <c r="B204" s="12">
        <v>1</v>
      </c>
      <c r="C204" s="13" t="s">
        <v>227</v>
      </c>
      <c r="D204" s="14">
        <v>2</v>
      </c>
      <c r="E204" s="9">
        <v>10544</v>
      </c>
      <c r="F204" s="9">
        <f t="shared" si="83"/>
        <v>10921.865972328156</v>
      </c>
      <c r="G204" s="9">
        <f t="shared" si="84"/>
        <v>11085.228135310257</v>
      </c>
      <c r="H204" s="9">
        <f t="shared" si="85"/>
        <v>163.36216298210093</v>
      </c>
      <c r="I204" s="10">
        <f t="shared" si="80"/>
        <v>1.495734917421605E-2</v>
      </c>
      <c r="J204" s="9">
        <f t="shared" si="86"/>
        <v>91.514358402882863</v>
      </c>
      <c r="K204" s="9">
        <f t="shared" si="87"/>
        <v>11.922040971168485</v>
      </c>
      <c r="L204" s="9">
        <f t="shared" si="88"/>
        <v>0</v>
      </c>
      <c r="M204" s="9">
        <f t="shared" si="89"/>
        <v>-1.498482549311575E-2</v>
      </c>
      <c r="N204" s="9">
        <f t="shared" si="90"/>
        <v>18.993087264524547</v>
      </c>
      <c r="O204" s="9">
        <f t="shared" si="91"/>
        <v>32.733515743550839</v>
      </c>
      <c r="P204" s="9">
        <f t="shared" si="92"/>
        <v>8.2141454254669952</v>
      </c>
      <c r="Q204" s="15">
        <f t="shared" si="94"/>
        <v>115160154.8122281</v>
      </c>
      <c r="R204" s="15">
        <f t="shared" si="95"/>
        <v>116882645.45871136</v>
      </c>
      <c r="S204" s="9">
        <f t="shared" si="96"/>
        <v>1722490.6464832574</v>
      </c>
      <c r="T204" s="9"/>
      <c r="U204" s="9">
        <f t="shared" si="109"/>
        <v>6054.675044575114</v>
      </c>
      <c r="V204" s="9">
        <f t="shared" si="109"/>
        <v>735.03717754172987</v>
      </c>
      <c r="W204" s="9">
        <f t="shared" si="109"/>
        <v>992.76488998482546</v>
      </c>
      <c r="X204" s="9">
        <f t="shared" si="109"/>
        <v>807.576939491654</v>
      </c>
      <c r="Y204" s="9">
        <f t="shared" si="109"/>
        <v>1056.6496383911842</v>
      </c>
      <c r="Z204" s="9">
        <f t="shared" si="109"/>
        <v>161.24080424886191</v>
      </c>
      <c r="AA204" s="9">
        <f t="shared" si="109"/>
        <v>1113.9214780947873</v>
      </c>
      <c r="AB204" s="9">
        <f t="shared" si="110"/>
        <v>6146.1894029779969</v>
      </c>
      <c r="AC204" s="9">
        <f t="shared" si="110"/>
        <v>746.95921851289836</v>
      </c>
      <c r="AD204" s="9">
        <f t="shared" si="110"/>
        <v>992.76488998482546</v>
      </c>
      <c r="AE204" s="9">
        <f t="shared" si="110"/>
        <v>807.56195466616089</v>
      </c>
      <c r="AF204" s="9">
        <f t="shared" si="110"/>
        <v>1075.6427256557088</v>
      </c>
      <c r="AG204" s="9">
        <f t="shared" si="110"/>
        <v>193.97431999241275</v>
      </c>
      <c r="AH204" s="9">
        <f t="shared" si="110"/>
        <v>1122.1356235202543</v>
      </c>
      <c r="AI204" s="9">
        <f t="shared" si="93"/>
        <v>11085.228135310257</v>
      </c>
      <c r="AJ204" s="3" t="s">
        <v>608</v>
      </c>
      <c r="AK204" s="11">
        <v>64328493</v>
      </c>
      <c r="AL204" s="11">
        <v>0</v>
      </c>
      <c r="AM204" s="11">
        <v>147768</v>
      </c>
      <c r="AN204" s="9">
        <v>369421.5</v>
      </c>
      <c r="AO204" s="11">
        <v>10467713</v>
      </c>
      <c r="AP204" s="11">
        <v>0</v>
      </c>
      <c r="AQ204" s="9">
        <v>2785900</v>
      </c>
      <c r="AR204" s="9">
        <v>1519731.25</v>
      </c>
      <c r="AS204" s="11">
        <v>7750232</v>
      </c>
      <c r="AT204" s="11">
        <v>0</v>
      </c>
      <c r="AU204" s="11">
        <v>1046543</v>
      </c>
      <c r="AV204" s="11">
        <v>0</v>
      </c>
      <c r="AW204" s="9">
        <v>1700123.04</v>
      </c>
      <c r="AX204" s="9">
        <v>11141313.787196647</v>
      </c>
      <c r="AY204" s="9">
        <v>574113.3668185292</v>
      </c>
      <c r="AZ204" s="9">
        <v>-487999.33</v>
      </c>
      <c r="BA204" s="11">
        <v>2568350</v>
      </c>
      <c r="BB204" s="11">
        <v>2975</v>
      </c>
      <c r="BC204" s="11">
        <v>0</v>
      </c>
      <c r="BD204" s="11">
        <v>156019</v>
      </c>
      <c r="BE204" s="11">
        <v>0</v>
      </c>
      <c r="BF204" s="11">
        <v>0</v>
      </c>
      <c r="BG204" s="11">
        <v>0</v>
      </c>
      <c r="BH204" s="11">
        <v>-13582</v>
      </c>
      <c r="BI204" s="9">
        <v>301387</v>
      </c>
      <c r="BJ204" s="9">
        <v>0</v>
      </c>
      <c r="BK204" s="9">
        <v>253264.99821290851</v>
      </c>
      <c r="BL204" s="9">
        <v>8422971</v>
      </c>
      <c r="BM204" s="9">
        <v>2086213.2</v>
      </c>
      <c r="BN204" s="9">
        <v>39204</v>
      </c>
      <c r="BO204" s="11">
        <f t="shared" si="97"/>
        <v>65293420.394999996</v>
      </c>
      <c r="BP204" s="11">
        <v>0</v>
      </c>
      <c r="BQ204" s="11">
        <v>147768</v>
      </c>
      <c r="BR204" s="11">
        <f t="shared" si="98"/>
        <v>369421.5</v>
      </c>
      <c r="BS204" s="11">
        <v>10467713</v>
      </c>
      <c r="BT204" s="11">
        <v>0</v>
      </c>
      <c r="BU204" s="9">
        <v>2785900</v>
      </c>
      <c r="BV204" s="9">
        <v>1519731.25</v>
      </c>
      <c r="BW204" s="11">
        <v>7875938</v>
      </c>
      <c r="BX204" s="11">
        <v>0</v>
      </c>
      <c r="BY204" s="11">
        <v>1046543</v>
      </c>
      <c r="BZ204" s="11">
        <v>0</v>
      </c>
      <c r="CA204" s="9">
        <v>2045265.23</v>
      </c>
      <c r="CB204" s="9">
        <v>11341576.899313793</v>
      </c>
      <c r="CC204" s="9">
        <v>574113.3668185292</v>
      </c>
      <c r="CD204" s="9">
        <v>-487999.33</v>
      </c>
      <c r="CE204" s="11">
        <v>2568350</v>
      </c>
      <c r="CF204" s="11">
        <v>3020</v>
      </c>
      <c r="CG204" s="11">
        <v>0</v>
      </c>
      <c r="CH204" s="11">
        <v>156019</v>
      </c>
      <c r="CI204" s="11">
        <v>0</v>
      </c>
      <c r="CJ204" s="11">
        <v>0</v>
      </c>
      <c r="CK204" s="11">
        <v>0</v>
      </c>
      <c r="CL204" s="11">
        <v>-13785</v>
      </c>
      <c r="CM204" s="11">
        <v>301387</v>
      </c>
      <c r="CN204" s="9">
        <v>0</v>
      </c>
      <c r="CO204" s="9">
        <v>339874.94757903327</v>
      </c>
      <c r="CP204" s="9">
        <v>8422971</v>
      </c>
      <c r="CQ204" s="9">
        <v>2086213.2</v>
      </c>
      <c r="CR204" s="9">
        <v>39204</v>
      </c>
      <c r="CS204" s="11"/>
      <c r="CT204" s="11"/>
      <c r="CU204" s="11"/>
      <c r="CV204" s="11"/>
      <c r="CW204" s="11"/>
      <c r="DD204" s="20"/>
      <c r="DE204" s="20"/>
    </row>
    <row r="205" spans="1:109" ht="16.5" x14ac:dyDescent="0.3">
      <c r="A205" s="12">
        <v>623</v>
      </c>
      <c r="B205" s="12">
        <v>1</v>
      </c>
      <c r="C205" s="13" t="s">
        <v>228</v>
      </c>
      <c r="D205" s="14">
        <v>2</v>
      </c>
      <c r="E205" s="9">
        <v>6807</v>
      </c>
      <c r="F205" s="9">
        <f t="shared" si="83"/>
        <v>10845.190444952441</v>
      </c>
      <c r="G205" s="9">
        <f t="shared" si="84"/>
        <v>11008.706935506902</v>
      </c>
      <c r="H205" s="9">
        <f t="shared" si="85"/>
        <v>163.51649055446069</v>
      </c>
      <c r="I205" s="10">
        <f t="shared" si="80"/>
        <v>1.5077327722775435E-2</v>
      </c>
      <c r="J205" s="9">
        <f t="shared" si="86"/>
        <v>91.160758043190071</v>
      </c>
      <c r="K205" s="9">
        <f t="shared" si="87"/>
        <v>11.609519612163922</v>
      </c>
      <c r="L205" s="9">
        <f t="shared" si="88"/>
        <v>0</v>
      </c>
      <c r="M205" s="9">
        <f t="shared" si="89"/>
        <v>-1.0724254443971404E-2</v>
      </c>
      <c r="N205" s="9">
        <f t="shared" si="90"/>
        <v>19.638370858262647</v>
      </c>
      <c r="O205" s="9">
        <f t="shared" si="91"/>
        <v>34.254734831790813</v>
      </c>
      <c r="P205" s="9">
        <f t="shared" si="92"/>
        <v>6.8638314635015831</v>
      </c>
      <c r="Q205" s="15">
        <f t="shared" si="94"/>
        <v>73823211.358791247</v>
      </c>
      <c r="R205" s="15">
        <f t="shared" si="95"/>
        <v>74936268.109995484</v>
      </c>
      <c r="S205" s="9">
        <f t="shared" si="96"/>
        <v>1113056.7512042373</v>
      </c>
      <c r="T205" s="9"/>
      <c r="U205" s="9">
        <f t="shared" si="109"/>
        <v>6021.4216982517992</v>
      </c>
      <c r="V205" s="9">
        <f t="shared" si="109"/>
        <v>715.76876744527692</v>
      </c>
      <c r="W205" s="9">
        <f t="shared" si="109"/>
        <v>1681.6196562362275</v>
      </c>
      <c r="X205" s="9">
        <f t="shared" si="109"/>
        <v>840.37130894667257</v>
      </c>
      <c r="Y205" s="9">
        <f t="shared" si="109"/>
        <v>885.78548238245048</v>
      </c>
      <c r="Z205" s="9">
        <f t="shared" si="109"/>
        <v>159.31732040546495</v>
      </c>
      <c r="AA205" s="9">
        <f t="shared" si="109"/>
        <v>540.90621128454688</v>
      </c>
      <c r="AB205" s="9">
        <f t="shared" si="110"/>
        <v>6112.5824562949892</v>
      </c>
      <c r="AC205" s="9">
        <f t="shared" si="110"/>
        <v>727.37828705744084</v>
      </c>
      <c r="AD205" s="9">
        <f t="shared" si="110"/>
        <v>1681.6196562362275</v>
      </c>
      <c r="AE205" s="9">
        <f t="shared" si="110"/>
        <v>840.3605846922286</v>
      </c>
      <c r="AF205" s="9">
        <f t="shared" si="110"/>
        <v>905.42385324071313</v>
      </c>
      <c r="AG205" s="9">
        <f t="shared" si="110"/>
        <v>193.57205523725577</v>
      </c>
      <c r="AH205" s="9">
        <f t="shared" si="110"/>
        <v>547.77004274804847</v>
      </c>
      <c r="AI205" s="9">
        <f t="shared" si="93"/>
        <v>11008.706935506902</v>
      </c>
      <c r="AJ205" s="3" t="s">
        <v>608</v>
      </c>
      <c r="AK205" s="11">
        <v>41368752</v>
      </c>
      <c r="AL205" s="11">
        <v>0</v>
      </c>
      <c r="AM205" s="11">
        <v>95028</v>
      </c>
      <c r="AN205" s="9">
        <v>237569.1</v>
      </c>
      <c r="AO205" s="11">
        <v>11446785</v>
      </c>
      <c r="AP205" s="11">
        <v>0</v>
      </c>
      <c r="AQ205" s="9">
        <v>1084980</v>
      </c>
      <c r="AR205" s="9">
        <v>649210.5</v>
      </c>
      <c r="AS205" s="11">
        <v>4872238</v>
      </c>
      <c r="AT205" s="11">
        <v>0</v>
      </c>
      <c r="AU205" s="11">
        <v>1346759</v>
      </c>
      <c r="AV205" s="11">
        <v>0</v>
      </c>
      <c r="AW205" s="9">
        <v>1084473</v>
      </c>
      <c r="AX205" s="9">
        <v>6029541.7785773408</v>
      </c>
      <c r="AY205" s="9">
        <v>410362.86372754152</v>
      </c>
      <c r="AZ205" s="9">
        <v>-380934.5</v>
      </c>
      <c r="BA205" s="11">
        <v>1711023</v>
      </c>
      <c r="BB205" s="11">
        <v>1913</v>
      </c>
      <c r="BC205" s="11">
        <v>0</v>
      </c>
      <c r="BD205" s="11">
        <v>180632</v>
      </c>
      <c r="BE205" s="11">
        <v>0</v>
      </c>
      <c r="BF205" s="11">
        <v>0</v>
      </c>
      <c r="BG205" s="11">
        <v>0</v>
      </c>
      <c r="BH205" s="11">
        <v>-6791</v>
      </c>
      <c r="BI205" s="9">
        <v>657653</v>
      </c>
      <c r="BJ205" s="9">
        <v>0</v>
      </c>
      <c r="BK205" s="9">
        <v>136624.86648636954</v>
      </c>
      <c r="BL205" s="9">
        <v>2271585</v>
      </c>
      <c r="BM205" s="9">
        <v>614164.6399999999</v>
      </c>
      <c r="BN205" s="9">
        <v>11642.11</v>
      </c>
      <c r="BO205" s="11">
        <f t="shared" si="97"/>
        <v>41989283.279999994</v>
      </c>
      <c r="BP205" s="11">
        <v>0</v>
      </c>
      <c r="BQ205" s="11">
        <v>95028</v>
      </c>
      <c r="BR205" s="11">
        <f t="shared" si="98"/>
        <v>237569.1</v>
      </c>
      <c r="BS205" s="11">
        <v>11446785</v>
      </c>
      <c r="BT205" s="11">
        <v>0</v>
      </c>
      <c r="BU205" s="9">
        <v>1084980</v>
      </c>
      <c r="BV205" s="9">
        <v>649210.5</v>
      </c>
      <c r="BW205" s="11">
        <v>4951264</v>
      </c>
      <c r="BX205" s="11">
        <v>0</v>
      </c>
      <c r="BY205" s="11">
        <v>1346759</v>
      </c>
      <c r="BZ205" s="11">
        <v>0</v>
      </c>
      <c r="CA205" s="9">
        <v>1317644.98</v>
      </c>
      <c r="CB205" s="9">
        <v>6163220.1690095346</v>
      </c>
      <c r="CC205" s="9">
        <v>410362.86372754152</v>
      </c>
      <c r="CD205" s="9">
        <v>-380934.5</v>
      </c>
      <c r="CE205" s="11">
        <v>1711023</v>
      </c>
      <c r="CF205" s="11">
        <v>1942</v>
      </c>
      <c r="CG205" s="11">
        <v>0</v>
      </c>
      <c r="CH205" s="11">
        <v>180632</v>
      </c>
      <c r="CI205" s="11">
        <v>0</v>
      </c>
      <c r="CJ205" s="11">
        <v>0</v>
      </c>
      <c r="CK205" s="11">
        <v>0</v>
      </c>
      <c r="CL205" s="11">
        <v>-6893</v>
      </c>
      <c r="CM205" s="11">
        <v>657653</v>
      </c>
      <c r="CN205" s="9">
        <v>0</v>
      </c>
      <c r="CO205" s="9">
        <v>183346.96725842523</v>
      </c>
      <c r="CP205" s="9">
        <v>2271585</v>
      </c>
      <c r="CQ205" s="9">
        <v>614164.6399999999</v>
      </c>
      <c r="CR205" s="9">
        <v>11642.11</v>
      </c>
      <c r="CS205" s="11"/>
      <c r="CT205" s="11"/>
      <c r="CU205" s="11"/>
      <c r="CV205" s="11"/>
      <c r="CW205" s="11"/>
      <c r="DD205" s="20"/>
      <c r="DE205" s="20"/>
    </row>
    <row r="206" spans="1:109" ht="16.5" x14ac:dyDescent="0.3">
      <c r="A206" s="12">
        <v>624</v>
      </c>
      <c r="B206" s="12">
        <v>1</v>
      </c>
      <c r="C206" s="13" t="s">
        <v>229</v>
      </c>
      <c r="D206" s="14">
        <v>3</v>
      </c>
      <c r="E206" s="9">
        <v>7950</v>
      </c>
      <c r="F206" s="9">
        <f t="shared" si="83"/>
        <v>10476.882502169175</v>
      </c>
      <c r="G206" s="9">
        <f t="shared" si="84"/>
        <v>10600.28285838874</v>
      </c>
      <c r="H206" s="9">
        <f t="shared" si="85"/>
        <v>123.40035621956486</v>
      </c>
      <c r="I206" s="10">
        <f t="shared" ref="I206:I269" si="111">IF(F206=0,0,H206/F206)</f>
        <v>1.1778346869311129E-2</v>
      </c>
      <c r="J206" s="9">
        <f t="shared" si="86"/>
        <v>90.221535849055726</v>
      </c>
      <c r="K206" s="9">
        <f t="shared" si="87"/>
        <v>4.9523270440251395</v>
      </c>
      <c r="L206" s="9">
        <f t="shared" si="88"/>
        <v>0</v>
      </c>
      <c r="M206" s="9">
        <f t="shared" si="89"/>
        <v>-1.8238993710667728E-2</v>
      </c>
      <c r="N206" s="9">
        <f t="shared" si="90"/>
        <v>20.848679785133527</v>
      </c>
      <c r="O206" s="9">
        <f t="shared" si="91"/>
        <v>2.8178616352192876E-2</v>
      </c>
      <c r="P206" s="9">
        <f t="shared" si="92"/>
        <v>7.3678739187108704</v>
      </c>
      <c r="Q206" s="15">
        <f t="shared" si="94"/>
        <v>83291215.892244935</v>
      </c>
      <c r="R206" s="15">
        <f t="shared" si="95"/>
        <v>84272248.724190474</v>
      </c>
      <c r="S206" s="9">
        <f t="shared" si="96"/>
        <v>981032.83194553852</v>
      </c>
      <c r="T206" s="9"/>
      <c r="U206" s="9">
        <f t="shared" si="109"/>
        <v>5966.7108226415094</v>
      </c>
      <c r="V206" s="9">
        <f t="shared" si="109"/>
        <v>305.33220125786164</v>
      </c>
      <c r="W206" s="9">
        <f t="shared" si="109"/>
        <v>1875.7305660377358</v>
      </c>
      <c r="X206" s="9">
        <f t="shared" si="109"/>
        <v>400.8316037735849</v>
      </c>
      <c r="Y206" s="9">
        <f t="shared" si="109"/>
        <v>1062.6453303119463</v>
      </c>
      <c r="Z206" s="9">
        <f t="shared" si="109"/>
        <v>109.81069182389938</v>
      </c>
      <c r="AA206" s="9">
        <f t="shared" si="109"/>
        <v>755.8212863226355</v>
      </c>
      <c r="AB206" s="9">
        <f t="shared" si="110"/>
        <v>6056.9323584905651</v>
      </c>
      <c r="AC206" s="9">
        <f t="shared" si="110"/>
        <v>310.28452830188678</v>
      </c>
      <c r="AD206" s="9">
        <f t="shared" si="110"/>
        <v>1875.7305660377358</v>
      </c>
      <c r="AE206" s="9">
        <f t="shared" si="110"/>
        <v>400.81336477987423</v>
      </c>
      <c r="AF206" s="9">
        <f t="shared" si="110"/>
        <v>1083.4940100970798</v>
      </c>
      <c r="AG206" s="9">
        <f t="shared" si="110"/>
        <v>109.83887044025157</v>
      </c>
      <c r="AH206" s="9">
        <f t="shared" si="110"/>
        <v>763.18916024134637</v>
      </c>
      <c r="AI206" s="9">
        <f t="shared" si="93"/>
        <v>10600.28285838874</v>
      </c>
      <c r="AJ206" s="3" t="s">
        <v>608</v>
      </c>
      <c r="AK206" s="11">
        <v>47817414</v>
      </c>
      <c r="AL206" s="11">
        <v>0</v>
      </c>
      <c r="AM206" s="11">
        <v>109841</v>
      </c>
      <c r="AN206" s="9">
        <v>274602.3</v>
      </c>
      <c r="AO206" s="11">
        <v>14912058</v>
      </c>
      <c r="AP206" s="11">
        <v>0</v>
      </c>
      <c r="AQ206" s="9">
        <v>0</v>
      </c>
      <c r="AR206" s="9">
        <v>633443.25</v>
      </c>
      <c r="AS206" s="11">
        <v>2427391</v>
      </c>
      <c r="AT206" s="11">
        <v>0</v>
      </c>
      <c r="AU206" s="11">
        <v>179439</v>
      </c>
      <c r="AV206" s="11">
        <v>0</v>
      </c>
      <c r="AW206" s="9">
        <v>872995</v>
      </c>
      <c r="AX206" s="9">
        <v>8448030.375979973</v>
      </c>
      <c r="AY206" s="9">
        <v>554904.08317905187</v>
      </c>
      <c r="AZ206" s="9">
        <v>-382062.96</v>
      </c>
      <c r="BA206" s="11">
        <v>1955291</v>
      </c>
      <c r="BB206" s="11">
        <v>2617</v>
      </c>
      <c r="BC206" s="11">
        <v>0</v>
      </c>
      <c r="BD206" s="11">
        <v>112404</v>
      </c>
      <c r="BE206" s="11">
        <v>0</v>
      </c>
      <c r="BF206" s="11">
        <v>0</v>
      </c>
      <c r="BG206" s="11">
        <v>0</v>
      </c>
      <c r="BH206" s="11">
        <v>-12329</v>
      </c>
      <c r="BI206" s="9">
        <v>205905</v>
      </c>
      <c r="BJ206" s="9">
        <v>0</v>
      </c>
      <c r="BK206" s="9">
        <v>171283.96308590108</v>
      </c>
      <c r="BL206" s="9">
        <v>3865523</v>
      </c>
      <c r="BM206" s="9">
        <v>1142465.8799999999</v>
      </c>
      <c r="BN206" s="9">
        <v>0</v>
      </c>
      <c r="BO206" s="11">
        <f t="shared" si="97"/>
        <v>48534675.209999993</v>
      </c>
      <c r="BP206" s="11">
        <v>0</v>
      </c>
      <c r="BQ206" s="11">
        <v>109841</v>
      </c>
      <c r="BR206" s="11">
        <f t="shared" si="98"/>
        <v>274602.3</v>
      </c>
      <c r="BS206" s="11">
        <v>14912058</v>
      </c>
      <c r="BT206" s="11">
        <v>0</v>
      </c>
      <c r="BU206" s="9">
        <v>0</v>
      </c>
      <c r="BV206" s="9">
        <v>633443.25</v>
      </c>
      <c r="BW206" s="11">
        <v>2466762</v>
      </c>
      <c r="BX206" s="11">
        <v>0</v>
      </c>
      <c r="BY206" s="11">
        <v>179439</v>
      </c>
      <c r="BZ206" s="11">
        <v>0</v>
      </c>
      <c r="CA206" s="9">
        <v>873219.02</v>
      </c>
      <c r="CB206" s="9">
        <v>8613777.380271785</v>
      </c>
      <c r="CC206" s="9">
        <v>554904.08317905187</v>
      </c>
      <c r="CD206" s="9">
        <v>-382062.96</v>
      </c>
      <c r="CE206" s="11">
        <v>1955291</v>
      </c>
      <c r="CF206" s="11">
        <v>2656</v>
      </c>
      <c r="CG206" s="11">
        <v>0</v>
      </c>
      <c r="CH206" s="11">
        <v>112404</v>
      </c>
      <c r="CI206" s="11">
        <v>0</v>
      </c>
      <c r="CJ206" s="11">
        <v>0</v>
      </c>
      <c r="CK206" s="11">
        <v>0</v>
      </c>
      <c r="CL206" s="11">
        <v>-12513</v>
      </c>
      <c r="CM206" s="11">
        <v>205905</v>
      </c>
      <c r="CN206" s="9">
        <v>0</v>
      </c>
      <c r="CO206" s="9">
        <v>229858.56073965202</v>
      </c>
      <c r="CP206" s="9">
        <v>3865523</v>
      </c>
      <c r="CQ206" s="9">
        <v>1142465.8799999999</v>
      </c>
      <c r="CR206" s="9">
        <v>0</v>
      </c>
      <c r="CS206" s="11"/>
      <c r="CT206" s="11"/>
      <c r="CU206" s="11"/>
      <c r="CV206" s="11"/>
      <c r="CW206" s="11"/>
      <c r="DD206" s="20"/>
      <c r="DE206" s="20"/>
    </row>
    <row r="207" spans="1:109" ht="16.5" x14ac:dyDescent="0.3">
      <c r="A207" s="12">
        <v>625</v>
      </c>
      <c r="B207" s="12">
        <v>1</v>
      </c>
      <c r="C207" s="13" t="s">
        <v>230</v>
      </c>
      <c r="D207" s="14">
        <v>1</v>
      </c>
      <c r="E207" s="9">
        <v>38492</v>
      </c>
      <c r="F207" s="9">
        <f t="shared" si="83"/>
        <v>12304.472969847042</v>
      </c>
      <c r="G207" s="9">
        <f t="shared" si="84"/>
        <v>12396.246782847142</v>
      </c>
      <c r="H207" s="9">
        <f t="shared" si="85"/>
        <v>91.773813000099835</v>
      </c>
      <c r="I207" s="10">
        <f t="shared" si="111"/>
        <v>7.4585732542139663E-3</v>
      </c>
      <c r="J207" s="9">
        <f t="shared" si="86"/>
        <v>89.696834537046016</v>
      </c>
      <c r="K207" s="9">
        <f t="shared" si="87"/>
        <v>28.695235373584183</v>
      </c>
      <c r="L207" s="9">
        <f t="shared" si="88"/>
        <v>0</v>
      </c>
      <c r="M207" s="9">
        <f t="shared" si="89"/>
        <v>-8.6771277149182424E-3</v>
      </c>
      <c r="N207" s="9">
        <f t="shared" si="90"/>
        <v>23.143153786101948</v>
      </c>
      <c r="O207" s="9">
        <f t="shared" si="91"/>
        <v>-55.726475891094196</v>
      </c>
      <c r="P207" s="9">
        <f t="shared" si="92"/>
        <v>5.9737423221771451</v>
      </c>
      <c r="Q207" s="15">
        <f t="shared" si="94"/>
        <v>473623773.55535233</v>
      </c>
      <c r="R207" s="15">
        <f t="shared" si="95"/>
        <v>477156331.16535217</v>
      </c>
      <c r="S207" s="9">
        <f t="shared" si="96"/>
        <v>3532557.6099998355</v>
      </c>
      <c r="T207" s="9"/>
      <c r="U207" s="9">
        <f t="shared" si="109"/>
        <v>5984.5805279019023</v>
      </c>
      <c r="V207" s="9">
        <f t="shared" si="109"/>
        <v>1769.1715421386261</v>
      </c>
      <c r="W207" s="9">
        <f t="shared" si="109"/>
        <v>1104.5333835602203</v>
      </c>
      <c r="X207" s="9">
        <f t="shared" si="109"/>
        <v>1030.3661540060273</v>
      </c>
      <c r="Y207" s="9">
        <f t="shared" si="109"/>
        <v>1488.3561695571591</v>
      </c>
      <c r="Z207" s="9">
        <f t="shared" si="109"/>
        <v>507.51364439364022</v>
      </c>
      <c r="AA207" s="9">
        <f t="shared" si="109"/>
        <v>419.95154828946568</v>
      </c>
      <c r="AB207" s="9">
        <f t="shared" si="110"/>
        <v>6074.2773624389483</v>
      </c>
      <c r="AC207" s="9">
        <f t="shared" si="110"/>
        <v>1797.8667775122103</v>
      </c>
      <c r="AD207" s="9">
        <f t="shared" si="110"/>
        <v>1104.5333835602203</v>
      </c>
      <c r="AE207" s="9">
        <f t="shared" si="110"/>
        <v>1030.3574768783124</v>
      </c>
      <c r="AF207" s="9">
        <f t="shared" si="110"/>
        <v>1511.499323343261</v>
      </c>
      <c r="AG207" s="9">
        <f t="shared" si="110"/>
        <v>451.78716850254602</v>
      </c>
      <c r="AH207" s="9">
        <f t="shared" si="110"/>
        <v>425.92529061164282</v>
      </c>
      <c r="AI207" s="9">
        <f t="shared" si="93"/>
        <v>12396.246782847142</v>
      </c>
      <c r="AJ207" s="3" t="s">
        <v>608</v>
      </c>
      <c r="AK207" s="11">
        <v>230174037</v>
      </c>
      <c r="AL207" s="11">
        <v>0</v>
      </c>
      <c r="AM207" s="11">
        <v>528731</v>
      </c>
      <c r="AN207" s="9">
        <v>1321826.7</v>
      </c>
      <c r="AO207" s="11">
        <v>44106602</v>
      </c>
      <c r="AP207" s="11">
        <v>-1590903</v>
      </c>
      <c r="AQ207" s="9">
        <v>0</v>
      </c>
      <c r="AR207" s="9">
        <v>2026800</v>
      </c>
      <c r="AS207" s="11">
        <v>68098951</v>
      </c>
      <c r="AT207" s="11">
        <v>0</v>
      </c>
      <c r="AU207" s="11">
        <v>10155327</v>
      </c>
      <c r="AV207" s="11">
        <v>0</v>
      </c>
      <c r="AW207" s="9">
        <v>19535215.199999999</v>
      </c>
      <c r="AX207" s="9">
        <v>57289805.678594172</v>
      </c>
      <c r="AY207" s="9">
        <v>2007837.8288670692</v>
      </c>
      <c r="AZ207" s="9">
        <v>184436.68</v>
      </c>
      <c r="BA207" s="11">
        <v>9402180</v>
      </c>
      <c r="BB207" s="11">
        <v>10646</v>
      </c>
      <c r="BC207" s="11">
        <v>0</v>
      </c>
      <c r="BD207" s="11">
        <v>9918886</v>
      </c>
      <c r="BE207" s="11">
        <v>0</v>
      </c>
      <c r="BF207" s="11">
        <v>0</v>
      </c>
      <c r="BG207" s="11">
        <v>0</v>
      </c>
      <c r="BH207" s="11">
        <v>-33016</v>
      </c>
      <c r="BI207" s="9">
        <v>7651300</v>
      </c>
      <c r="BJ207" s="9">
        <v>0</v>
      </c>
      <c r="BK207" s="9">
        <v>672394.80789104383</v>
      </c>
      <c r="BL207" s="9">
        <v>8435863</v>
      </c>
      <c r="BM207" s="9">
        <v>3726852.66</v>
      </c>
      <c r="BN207" s="9">
        <v>0</v>
      </c>
      <c r="BO207" s="11">
        <f t="shared" si="97"/>
        <v>233626647.55499998</v>
      </c>
      <c r="BP207" s="11">
        <v>0</v>
      </c>
      <c r="BQ207" s="11">
        <v>528731</v>
      </c>
      <c r="BR207" s="11">
        <f t="shared" si="98"/>
        <v>1321826.7</v>
      </c>
      <c r="BS207" s="11">
        <v>44106602</v>
      </c>
      <c r="BT207" s="11">
        <v>-1590903</v>
      </c>
      <c r="BU207" s="9">
        <v>0</v>
      </c>
      <c r="BV207" s="9">
        <v>2026800</v>
      </c>
      <c r="BW207" s="11">
        <v>69203488</v>
      </c>
      <c r="BX207" s="11">
        <v>0</v>
      </c>
      <c r="BY207" s="11">
        <v>10155327</v>
      </c>
      <c r="BZ207" s="11">
        <v>0</v>
      </c>
      <c r="CA207" s="9">
        <v>17390191.690000001</v>
      </c>
      <c r="CB207" s="9">
        <v>58180631.954128802</v>
      </c>
      <c r="CC207" s="9">
        <v>2007837.8288670692</v>
      </c>
      <c r="CD207" s="9">
        <v>184436.68</v>
      </c>
      <c r="CE207" s="11">
        <v>9402180</v>
      </c>
      <c r="CF207" s="11">
        <v>10805</v>
      </c>
      <c r="CG207" s="11">
        <v>0</v>
      </c>
      <c r="CH207" s="11">
        <v>9918886</v>
      </c>
      <c r="CI207" s="11">
        <v>0</v>
      </c>
      <c r="CJ207" s="11">
        <v>0</v>
      </c>
      <c r="CK207" s="11">
        <v>0</v>
      </c>
      <c r="CL207" s="11">
        <v>-33509</v>
      </c>
      <c r="CM207" s="11">
        <v>7651300</v>
      </c>
      <c r="CN207" s="9">
        <v>0</v>
      </c>
      <c r="CO207" s="9">
        <v>902336.09735628625</v>
      </c>
      <c r="CP207" s="9">
        <v>8435863</v>
      </c>
      <c r="CQ207" s="9">
        <v>3726852.66</v>
      </c>
      <c r="CR207" s="9">
        <v>0</v>
      </c>
      <c r="CS207" s="11"/>
      <c r="CT207" s="11"/>
      <c r="CU207" s="11"/>
      <c r="CV207" s="11"/>
      <c r="CW207" s="11"/>
      <c r="DD207" s="20"/>
      <c r="DE207" s="20"/>
    </row>
    <row r="208" spans="1:109" ht="16.5" x14ac:dyDescent="0.3">
      <c r="A208" s="12">
        <v>627</v>
      </c>
      <c r="B208" s="12">
        <v>1</v>
      </c>
      <c r="C208" s="13" t="s">
        <v>231</v>
      </c>
      <c r="D208" s="14">
        <v>6</v>
      </c>
      <c r="E208" s="9">
        <v>232</v>
      </c>
      <c r="F208" s="9">
        <f t="shared" si="83"/>
        <v>10581.965240899975</v>
      </c>
      <c r="G208" s="9">
        <f t="shared" si="84"/>
        <v>10747.648674058213</v>
      </c>
      <c r="H208" s="9">
        <f t="shared" si="85"/>
        <v>165.68343315823768</v>
      </c>
      <c r="I208" s="10">
        <f t="shared" si="111"/>
        <v>1.5657151520197834E-2</v>
      </c>
      <c r="J208" s="9">
        <f t="shared" si="86"/>
        <v>90.05657327586141</v>
      </c>
      <c r="K208" s="9">
        <f t="shared" si="87"/>
        <v>9.1724137931034875</v>
      </c>
      <c r="L208" s="9">
        <f t="shared" si="88"/>
        <v>0</v>
      </c>
      <c r="M208" s="9">
        <f t="shared" si="89"/>
        <v>33.745689655172555</v>
      </c>
      <c r="N208" s="9">
        <f t="shared" si="90"/>
        <v>14.661148373997122</v>
      </c>
      <c r="O208" s="9">
        <f t="shared" si="91"/>
        <v>0</v>
      </c>
      <c r="P208" s="9">
        <f t="shared" si="92"/>
        <v>18.047608060103499</v>
      </c>
      <c r="Q208" s="15">
        <f t="shared" si="94"/>
        <v>2455015.9358887943</v>
      </c>
      <c r="R208" s="15">
        <f t="shared" si="95"/>
        <v>2493454.4923815057</v>
      </c>
      <c r="S208" s="9">
        <f t="shared" si="96"/>
        <v>38438.556492711417</v>
      </c>
      <c r="T208" s="9"/>
      <c r="U208" s="9">
        <f t="shared" si="109"/>
        <v>5950.3607327586205</v>
      </c>
      <c r="V208" s="9">
        <f t="shared" si="109"/>
        <v>565.68103448275861</v>
      </c>
      <c r="W208" s="9">
        <f t="shared" si="109"/>
        <v>1004.698275862069</v>
      </c>
      <c r="X208" s="9">
        <f t="shared" si="109"/>
        <v>2660.9913793103447</v>
      </c>
      <c r="Y208" s="9">
        <f t="shared" si="109"/>
        <v>203.56327494249058</v>
      </c>
      <c r="Z208" s="9">
        <f t="shared" si="109"/>
        <v>0</v>
      </c>
      <c r="AA208" s="9">
        <f t="shared" si="109"/>
        <v>196.67054354369287</v>
      </c>
      <c r="AB208" s="9">
        <f t="shared" si="110"/>
        <v>6040.417306034482</v>
      </c>
      <c r="AC208" s="9">
        <f t="shared" si="110"/>
        <v>574.85344827586209</v>
      </c>
      <c r="AD208" s="9">
        <f t="shared" si="110"/>
        <v>1004.698275862069</v>
      </c>
      <c r="AE208" s="9">
        <f t="shared" si="110"/>
        <v>2694.7370689655172</v>
      </c>
      <c r="AF208" s="9">
        <f t="shared" si="110"/>
        <v>218.2244233164877</v>
      </c>
      <c r="AG208" s="9">
        <f t="shared" si="110"/>
        <v>0</v>
      </c>
      <c r="AH208" s="9">
        <f t="shared" si="110"/>
        <v>214.71815160379637</v>
      </c>
      <c r="AI208" s="9">
        <f t="shared" si="93"/>
        <v>10747.648674058213</v>
      </c>
      <c r="AJ208" s="3" t="s">
        <v>608</v>
      </c>
      <c r="AK208" s="11">
        <v>1392875</v>
      </c>
      <c r="AL208" s="11">
        <v>0</v>
      </c>
      <c r="AM208" s="11">
        <v>3200</v>
      </c>
      <c r="AN208" s="9">
        <v>7998.9</v>
      </c>
      <c r="AO208" s="11">
        <v>233090</v>
      </c>
      <c r="AP208" s="11">
        <v>0</v>
      </c>
      <c r="AQ208" s="9">
        <v>0</v>
      </c>
      <c r="AR208" s="9">
        <v>26384</v>
      </c>
      <c r="AS208" s="11">
        <v>131238</v>
      </c>
      <c r="AT208" s="11">
        <v>0</v>
      </c>
      <c r="AU208" s="11">
        <v>0</v>
      </c>
      <c r="AV208" s="11">
        <v>0</v>
      </c>
      <c r="AW208" s="9">
        <v>0</v>
      </c>
      <c r="AX208" s="9">
        <v>47226.679786657813</v>
      </c>
      <c r="AY208" s="9">
        <v>0</v>
      </c>
      <c r="AZ208" s="9">
        <v>-12391.31</v>
      </c>
      <c r="BA208" s="11">
        <v>58240</v>
      </c>
      <c r="BB208" s="11">
        <v>96105</v>
      </c>
      <c r="BC208" s="11">
        <v>0</v>
      </c>
      <c r="BD208" s="11">
        <v>5183</v>
      </c>
      <c r="BE208" s="11">
        <v>326089</v>
      </c>
      <c r="BF208" s="11">
        <v>102149</v>
      </c>
      <c r="BG208" s="11">
        <v>0</v>
      </c>
      <c r="BH208" s="11">
        <v>0</v>
      </c>
      <c r="BI208" s="9">
        <v>0</v>
      </c>
      <c r="BJ208" s="9">
        <v>0</v>
      </c>
      <c r="BK208" s="9">
        <v>12243.766102136746</v>
      </c>
      <c r="BL208" s="9">
        <v>14478.6</v>
      </c>
      <c r="BM208" s="9">
        <v>7998.9</v>
      </c>
      <c r="BN208" s="9">
        <v>2907.4</v>
      </c>
      <c r="BO208" s="11">
        <f t="shared" si="97"/>
        <v>1413768.1249999998</v>
      </c>
      <c r="BP208" s="11">
        <v>0</v>
      </c>
      <c r="BQ208" s="11">
        <v>3200</v>
      </c>
      <c r="BR208" s="11">
        <f t="shared" si="98"/>
        <v>7998.9</v>
      </c>
      <c r="BS208" s="11">
        <v>233090</v>
      </c>
      <c r="BT208" s="11">
        <v>0</v>
      </c>
      <c r="BU208" s="9">
        <v>0</v>
      </c>
      <c r="BV208" s="9">
        <v>26384</v>
      </c>
      <c r="BW208" s="11">
        <v>133366</v>
      </c>
      <c r="BX208" s="11">
        <v>0</v>
      </c>
      <c r="BY208" s="11">
        <v>0</v>
      </c>
      <c r="BZ208" s="11">
        <v>0</v>
      </c>
      <c r="CA208" s="9">
        <v>0</v>
      </c>
      <c r="CB208" s="9">
        <v>50628.066209425146</v>
      </c>
      <c r="CC208" s="9">
        <v>0</v>
      </c>
      <c r="CD208" s="9">
        <v>-12391.31</v>
      </c>
      <c r="CE208" s="11">
        <v>58240</v>
      </c>
      <c r="CF208" s="11">
        <v>97540</v>
      </c>
      <c r="CG208" s="11">
        <v>0</v>
      </c>
      <c r="CH208" s="11">
        <v>5183</v>
      </c>
      <c r="CI208" s="11">
        <v>330958</v>
      </c>
      <c r="CJ208" s="11">
        <v>103674</v>
      </c>
      <c r="CK208" s="11">
        <v>0</v>
      </c>
      <c r="CL208" s="11">
        <v>0</v>
      </c>
      <c r="CM208" s="11">
        <v>0</v>
      </c>
      <c r="CN208" s="9">
        <v>0</v>
      </c>
      <c r="CO208" s="9">
        <v>16430.811172080761</v>
      </c>
      <c r="CP208" s="9">
        <v>14478.6</v>
      </c>
      <c r="CQ208" s="9">
        <v>7998.9</v>
      </c>
      <c r="CR208" s="9">
        <v>2907.4</v>
      </c>
      <c r="CS208" s="11"/>
      <c r="CT208" s="11"/>
      <c r="CU208" s="11"/>
      <c r="CV208" s="11"/>
      <c r="CW208" s="11"/>
      <c r="DD208" s="20"/>
      <c r="DE208" s="20"/>
    </row>
    <row r="209" spans="1:109" ht="16.5" x14ac:dyDescent="0.3">
      <c r="A209" s="12">
        <v>628</v>
      </c>
      <c r="B209" s="12">
        <v>1</v>
      </c>
      <c r="C209" s="13" t="s">
        <v>232</v>
      </c>
      <c r="D209" s="14">
        <v>6</v>
      </c>
      <c r="E209" s="9">
        <v>166</v>
      </c>
      <c r="F209" s="9">
        <f t="shared" si="83"/>
        <v>12629.395050750762</v>
      </c>
      <c r="G209" s="9">
        <f t="shared" si="84"/>
        <v>12748.002492674977</v>
      </c>
      <c r="H209" s="9">
        <f t="shared" si="85"/>
        <v>118.60744192421589</v>
      </c>
      <c r="I209" s="10">
        <f t="shared" si="111"/>
        <v>9.3913795116548522E-3</v>
      </c>
      <c r="J209" s="9">
        <f t="shared" si="86"/>
        <v>87.125963855421105</v>
      </c>
      <c r="K209" s="9">
        <f t="shared" si="87"/>
        <v>22.012048192770862</v>
      </c>
      <c r="L209" s="9">
        <f t="shared" si="88"/>
        <v>0</v>
      </c>
      <c r="M209" s="9">
        <f t="shared" si="89"/>
        <v>12.072289156626539</v>
      </c>
      <c r="N209" s="9">
        <f t="shared" si="90"/>
        <v>-2.6028592806014785</v>
      </c>
      <c r="O209" s="9">
        <f t="shared" si="91"/>
        <v>0</v>
      </c>
      <c r="P209" s="9">
        <f t="shared" si="92"/>
        <v>0</v>
      </c>
      <c r="Q209" s="15">
        <f t="shared" si="94"/>
        <v>2096479.5784246265</v>
      </c>
      <c r="R209" s="15">
        <f t="shared" si="95"/>
        <v>2116168.4137840462</v>
      </c>
      <c r="S209" s="9">
        <f t="shared" si="96"/>
        <v>19688.835359419696</v>
      </c>
      <c r="T209" s="9"/>
      <c r="U209" s="9">
        <f t="shared" si="109"/>
        <v>5751.2251204819277</v>
      </c>
      <c r="V209" s="9">
        <f t="shared" si="109"/>
        <v>1357.2409638554218</v>
      </c>
      <c r="W209" s="9">
        <f t="shared" si="109"/>
        <v>1369.7048192771085</v>
      </c>
      <c r="X209" s="9">
        <f t="shared" si="109"/>
        <v>1160.4518072289156</v>
      </c>
      <c r="Y209" s="9">
        <f t="shared" si="109"/>
        <v>2697.5206220785713</v>
      </c>
      <c r="Z209" s="9">
        <f t="shared" si="109"/>
        <v>0</v>
      </c>
      <c r="AA209" s="9">
        <f t="shared" si="109"/>
        <v>293.25171782881654</v>
      </c>
      <c r="AB209" s="9">
        <f t="shared" si="110"/>
        <v>5838.3510843373488</v>
      </c>
      <c r="AC209" s="9">
        <f t="shared" si="110"/>
        <v>1379.2530120481927</v>
      </c>
      <c r="AD209" s="9">
        <f t="shared" si="110"/>
        <v>1369.7048192771085</v>
      </c>
      <c r="AE209" s="9">
        <f t="shared" si="110"/>
        <v>1172.5240963855422</v>
      </c>
      <c r="AF209" s="9">
        <f t="shared" si="110"/>
        <v>2694.9177627979698</v>
      </c>
      <c r="AG209" s="9">
        <f t="shared" si="110"/>
        <v>0</v>
      </c>
      <c r="AH209" s="9">
        <f t="shared" si="110"/>
        <v>293.25171782881654</v>
      </c>
      <c r="AI209" s="9">
        <f t="shared" si="93"/>
        <v>12748.002492674977</v>
      </c>
      <c r="AJ209" s="3" t="s">
        <v>608</v>
      </c>
      <c r="AK209" s="11">
        <v>964194</v>
      </c>
      <c r="AL209" s="11">
        <v>0</v>
      </c>
      <c r="AM209" s="11">
        <v>2215</v>
      </c>
      <c r="AN209" s="9">
        <v>5537.1</v>
      </c>
      <c r="AO209" s="11">
        <v>226964</v>
      </c>
      <c r="AP209" s="11">
        <v>407</v>
      </c>
      <c r="AQ209" s="9">
        <v>0</v>
      </c>
      <c r="AR209" s="9">
        <v>15633</v>
      </c>
      <c r="AS209" s="11">
        <v>225302</v>
      </c>
      <c r="AT209" s="11">
        <v>0</v>
      </c>
      <c r="AU209" s="11">
        <v>0</v>
      </c>
      <c r="AV209" s="11">
        <v>0</v>
      </c>
      <c r="AW209" s="9">
        <v>0</v>
      </c>
      <c r="AX209" s="9">
        <v>447788.42326504283</v>
      </c>
      <c r="AY209" s="9">
        <v>24313.535159583545</v>
      </c>
      <c r="AZ209" s="9">
        <v>-9490.6299999999992</v>
      </c>
      <c r="BA209" s="11">
        <v>40587</v>
      </c>
      <c r="BB209" s="11">
        <v>55577</v>
      </c>
      <c r="BC209" s="11">
        <v>0</v>
      </c>
      <c r="BD209" s="11">
        <v>0</v>
      </c>
      <c r="BE209" s="11">
        <v>0</v>
      </c>
      <c r="BF209" s="11">
        <v>78623</v>
      </c>
      <c r="BG209" s="11">
        <v>0</v>
      </c>
      <c r="BH209" s="11">
        <v>0</v>
      </c>
      <c r="BI209" s="9">
        <v>0</v>
      </c>
      <c r="BJ209" s="9">
        <v>0</v>
      </c>
      <c r="BK209" s="9">
        <v>0</v>
      </c>
      <c r="BL209" s="9">
        <v>11532</v>
      </c>
      <c r="BM209" s="9">
        <v>5537.1</v>
      </c>
      <c r="BN209" s="9">
        <v>1760.05</v>
      </c>
      <c r="BO209" s="11">
        <f t="shared" si="97"/>
        <v>978656.90999999992</v>
      </c>
      <c r="BP209" s="11">
        <v>0</v>
      </c>
      <c r="BQ209" s="11">
        <v>2215</v>
      </c>
      <c r="BR209" s="11">
        <f t="shared" si="98"/>
        <v>5537.1</v>
      </c>
      <c r="BS209" s="11">
        <v>226964</v>
      </c>
      <c r="BT209" s="11">
        <v>407</v>
      </c>
      <c r="BU209" s="9">
        <v>0</v>
      </c>
      <c r="BV209" s="9">
        <v>15633</v>
      </c>
      <c r="BW209" s="11">
        <v>228956</v>
      </c>
      <c r="BX209" s="11">
        <v>0</v>
      </c>
      <c r="BY209" s="11">
        <v>0</v>
      </c>
      <c r="BZ209" s="11">
        <v>0</v>
      </c>
      <c r="CA209" s="9">
        <v>0</v>
      </c>
      <c r="CB209" s="9">
        <v>447356.34862446296</v>
      </c>
      <c r="CC209" s="9">
        <v>24313.535159583545</v>
      </c>
      <c r="CD209" s="9">
        <v>-9490.6299999999992</v>
      </c>
      <c r="CE209" s="11">
        <v>40587</v>
      </c>
      <c r="CF209" s="11">
        <v>56407</v>
      </c>
      <c r="CG209" s="11">
        <v>0</v>
      </c>
      <c r="CH209" s="11">
        <v>0</v>
      </c>
      <c r="CI209" s="11">
        <v>0</v>
      </c>
      <c r="CJ209" s="11">
        <v>79797</v>
      </c>
      <c r="CK209" s="11">
        <v>0</v>
      </c>
      <c r="CL209" s="11">
        <v>0</v>
      </c>
      <c r="CM209" s="11">
        <v>0</v>
      </c>
      <c r="CN209" s="9">
        <v>0</v>
      </c>
      <c r="CO209" s="9">
        <v>0</v>
      </c>
      <c r="CP209" s="9">
        <v>11532</v>
      </c>
      <c r="CQ209" s="9">
        <v>5537.1</v>
      </c>
      <c r="CR209" s="9">
        <v>1760.05</v>
      </c>
      <c r="CS209" s="11"/>
      <c r="CT209" s="11"/>
      <c r="CU209" s="11"/>
      <c r="CV209" s="11"/>
      <c r="CW209" s="11"/>
      <c r="DD209" s="20"/>
      <c r="DE209" s="20"/>
    </row>
    <row r="210" spans="1:109" ht="16.5" x14ac:dyDescent="0.3">
      <c r="A210" s="12">
        <v>630</v>
      </c>
      <c r="B210" s="12">
        <v>1</v>
      </c>
      <c r="C210" s="13" t="s">
        <v>233</v>
      </c>
      <c r="D210" s="14">
        <v>6</v>
      </c>
      <c r="E210" s="9">
        <v>378</v>
      </c>
      <c r="F210" s="9">
        <f t="shared" si="83"/>
        <v>11012.892219174746</v>
      </c>
      <c r="G210" s="9">
        <f t="shared" si="84"/>
        <v>11149.15241962907</v>
      </c>
      <c r="H210" s="9">
        <f t="shared" si="85"/>
        <v>136.26020045432415</v>
      </c>
      <c r="I210" s="10">
        <f t="shared" si="111"/>
        <v>1.2372789794226719E-2</v>
      </c>
      <c r="J210" s="9">
        <f t="shared" si="86"/>
        <v>90.986746031745497</v>
      </c>
      <c r="K210" s="9">
        <f t="shared" si="87"/>
        <v>4.6772486772486559</v>
      </c>
      <c r="L210" s="9">
        <f t="shared" si="88"/>
        <v>0</v>
      </c>
      <c r="M210" s="9">
        <f t="shared" si="89"/>
        <v>17.661375661375587</v>
      </c>
      <c r="N210" s="9">
        <f t="shared" si="90"/>
        <v>12.915579172690173</v>
      </c>
      <c r="O210" s="9">
        <f t="shared" si="91"/>
        <v>0</v>
      </c>
      <c r="P210" s="9">
        <f t="shared" si="92"/>
        <v>10.019250911265317</v>
      </c>
      <c r="Q210" s="15">
        <f t="shared" si="94"/>
        <v>4162873.2588480529</v>
      </c>
      <c r="R210" s="15">
        <f t="shared" si="95"/>
        <v>4214379.6146197878</v>
      </c>
      <c r="S210" s="9">
        <f t="shared" si="96"/>
        <v>51506.355771734845</v>
      </c>
      <c r="T210" s="9"/>
      <c r="U210" s="9">
        <f t="shared" si="109"/>
        <v>6024.2374867724866</v>
      </c>
      <c r="V210" s="9">
        <f t="shared" si="109"/>
        <v>288.41269841269843</v>
      </c>
      <c r="W210" s="9">
        <f t="shared" si="109"/>
        <v>1818.2671957671957</v>
      </c>
      <c r="X210" s="9">
        <f t="shared" si="109"/>
        <v>1523.7433862433863</v>
      </c>
      <c r="Y210" s="9">
        <f t="shared" si="109"/>
        <v>989.91567976868771</v>
      </c>
      <c r="Z210" s="9">
        <f t="shared" si="109"/>
        <v>0</v>
      </c>
      <c r="AA210" s="9">
        <f t="shared" si="109"/>
        <v>368.31577221028999</v>
      </c>
      <c r="AB210" s="9">
        <f t="shared" si="110"/>
        <v>6115.2242328042321</v>
      </c>
      <c r="AC210" s="9">
        <f t="shared" si="110"/>
        <v>293.08994708994709</v>
      </c>
      <c r="AD210" s="9">
        <f t="shared" si="110"/>
        <v>1818.2671957671957</v>
      </c>
      <c r="AE210" s="9">
        <f t="shared" si="110"/>
        <v>1541.4047619047619</v>
      </c>
      <c r="AF210" s="9">
        <f t="shared" si="110"/>
        <v>1002.8312589413779</v>
      </c>
      <c r="AG210" s="9">
        <f t="shared" si="110"/>
        <v>0</v>
      </c>
      <c r="AH210" s="9">
        <f t="shared" si="110"/>
        <v>378.33502312155531</v>
      </c>
      <c r="AI210" s="9">
        <f t="shared" si="93"/>
        <v>11149.15241962907</v>
      </c>
      <c r="AJ210" s="3" t="s">
        <v>608</v>
      </c>
      <c r="AK210" s="11">
        <v>2292866</v>
      </c>
      <c r="AL210" s="11">
        <v>0</v>
      </c>
      <c r="AM210" s="11">
        <v>5267</v>
      </c>
      <c r="AN210" s="9">
        <v>13167.3</v>
      </c>
      <c r="AO210" s="11">
        <v>670080</v>
      </c>
      <c r="AP210" s="11">
        <v>17225</v>
      </c>
      <c r="AQ210" s="9">
        <v>0</v>
      </c>
      <c r="AR210" s="9">
        <v>31950</v>
      </c>
      <c r="AS210" s="11">
        <v>109020</v>
      </c>
      <c r="AT210" s="11">
        <v>0</v>
      </c>
      <c r="AU210" s="11">
        <v>0</v>
      </c>
      <c r="AV210" s="11">
        <v>0</v>
      </c>
      <c r="AW210" s="9">
        <v>0</v>
      </c>
      <c r="AX210" s="9">
        <v>374188.12695256394</v>
      </c>
      <c r="AY210" s="9">
        <v>22239.388888888891</v>
      </c>
      <c r="AZ210" s="9">
        <v>-15704.23</v>
      </c>
      <c r="BA210" s="11">
        <v>91658</v>
      </c>
      <c r="BB210" s="11">
        <v>111516</v>
      </c>
      <c r="BC210" s="11">
        <v>0</v>
      </c>
      <c r="BD210" s="11">
        <v>0</v>
      </c>
      <c r="BE210" s="11">
        <v>206934</v>
      </c>
      <c r="BF210" s="11">
        <v>128650</v>
      </c>
      <c r="BG210" s="11">
        <v>0</v>
      </c>
      <c r="BH210" s="11">
        <v>0</v>
      </c>
      <c r="BI210" s="9">
        <v>0</v>
      </c>
      <c r="BJ210" s="9">
        <v>0</v>
      </c>
      <c r="BK210" s="9">
        <v>11074.763006600711</v>
      </c>
      <c r="BL210" s="9">
        <v>26377.8</v>
      </c>
      <c r="BM210" s="9">
        <v>62167.3</v>
      </c>
      <c r="BN210" s="9">
        <v>4196.8100000000004</v>
      </c>
      <c r="BO210" s="11">
        <f t="shared" si="97"/>
        <v>2327258.9899999998</v>
      </c>
      <c r="BP210" s="11">
        <v>0</v>
      </c>
      <c r="BQ210" s="11">
        <v>5267</v>
      </c>
      <c r="BR210" s="11">
        <f t="shared" si="98"/>
        <v>13167.3</v>
      </c>
      <c r="BS210" s="11">
        <v>670080</v>
      </c>
      <c r="BT210" s="11">
        <v>17225</v>
      </c>
      <c r="BU210" s="9">
        <v>0</v>
      </c>
      <c r="BV210" s="9">
        <v>31950</v>
      </c>
      <c r="BW210" s="11">
        <v>110788</v>
      </c>
      <c r="BX210" s="11">
        <v>0</v>
      </c>
      <c r="BY210" s="11">
        <v>0</v>
      </c>
      <c r="BZ210" s="11">
        <v>0</v>
      </c>
      <c r="CA210" s="9">
        <v>0</v>
      </c>
      <c r="CB210" s="9">
        <v>379070.21587984083</v>
      </c>
      <c r="CC210" s="9">
        <v>22239.388888888891</v>
      </c>
      <c r="CD210" s="9">
        <v>-15704.23</v>
      </c>
      <c r="CE210" s="11">
        <v>91658</v>
      </c>
      <c r="CF210" s="11">
        <v>113181</v>
      </c>
      <c r="CG210" s="11">
        <v>0</v>
      </c>
      <c r="CH210" s="11">
        <v>0</v>
      </c>
      <c r="CI210" s="11">
        <v>210024</v>
      </c>
      <c r="CJ210" s="11">
        <v>130571</v>
      </c>
      <c r="CK210" s="11">
        <v>0</v>
      </c>
      <c r="CL210" s="11">
        <v>0</v>
      </c>
      <c r="CM210" s="11">
        <v>0</v>
      </c>
      <c r="CN210" s="9">
        <v>0</v>
      </c>
      <c r="CO210" s="9">
        <v>14862.039851059006</v>
      </c>
      <c r="CP210" s="9">
        <v>26377.8</v>
      </c>
      <c r="CQ210" s="9">
        <v>62167.3</v>
      </c>
      <c r="CR210" s="9">
        <v>4196.8100000000004</v>
      </c>
      <c r="CS210" s="11"/>
      <c r="CT210" s="11"/>
      <c r="CU210" s="11"/>
      <c r="CV210" s="11"/>
      <c r="CW210" s="11"/>
      <c r="DD210" s="20"/>
      <c r="DE210" s="20"/>
    </row>
    <row r="211" spans="1:109" ht="16.5" x14ac:dyDescent="0.3">
      <c r="A211" s="12">
        <v>635</v>
      </c>
      <c r="B211" s="12">
        <v>1</v>
      </c>
      <c r="C211" s="13" t="s">
        <v>234</v>
      </c>
      <c r="D211" s="14">
        <v>6</v>
      </c>
      <c r="E211" s="9">
        <v>50</v>
      </c>
      <c r="F211" s="9">
        <f t="shared" si="83"/>
        <v>12831.07145086588</v>
      </c>
      <c r="G211" s="9">
        <f t="shared" si="84"/>
        <v>12936.186070734595</v>
      </c>
      <c r="H211" s="9">
        <f t="shared" si="85"/>
        <v>105.11461986871473</v>
      </c>
      <c r="I211" s="10">
        <f t="shared" si="111"/>
        <v>8.1921934790271361E-3</v>
      </c>
      <c r="J211" s="9">
        <f t="shared" si="86"/>
        <v>100.89629999999852</v>
      </c>
      <c r="K211" s="9">
        <f t="shared" si="87"/>
        <v>4.8000000000000114</v>
      </c>
      <c r="L211" s="9">
        <f t="shared" si="88"/>
        <v>0</v>
      </c>
      <c r="M211" s="9">
        <f t="shared" si="89"/>
        <v>24.200000000000045</v>
      </c>
      <c r="N211" s="9">
        <f t="shared" si="90"/>
        <v>1.1479198687158352</v>
      </c>
      <c r="O211" s="9">
        <f t="shared" si="91"/>
        <v>-25.929599999999979</v>
      </c>
      <c r="P211" s="9">
        <f t="shared" si="92"/>
        <v>0</v>
      </c>
      <c r="Q211" s="15">
        <f t="shared" si="94"/>
        <v>641553.57254329405</v>
      </c>
      <c r="R211" s="15">
        <f t="shared" si="95"/>
        <v>646809.30353672977</v>
      </c>
      <c r="S211" s="9">
        <f t="shared" si="96"/>
        <v>5255.7309934357181</v>
      </c>
      <c r="T211" s="9"/>
      <c r="U211" s="9">
        <f t="shared" si="109"/>
        <v>6654.1274000000003</v>
      </c>
      <c r="V211" s="9">
        <f t="shared" si="109"/>
        <v>296.24</v>
      </c>
      <c r="W211" s="9">
        <f t="shared" si="109"/>
        <v>3405.9</v>
      </c>
      <c r="X211" s="9">
        <f t="shared" si="109"/>
        <v>1995.48</v>
      </c>
      <c r="Y211" s="9">
        <f t="shared" si="109"/>
        <v>28.213250865880255</v>
      </c>
      <c r="Z211" s="9">
        <f t="shared" si="109"/>
        <v>129.44399999999999</v>
      </c>
      <c r="AA211" s="9">
        <f t="shared" si="109"/>
        <v>321.66680000000002</v>
      </c>
      <c r="AB211" s="9">
        <f t="shared" si="110"/>
        <v>6755.0236999999988</v>
      </c>
      <c r="AC211" s="9">
        <f t="shared" si="110"/>
        <v>301.04000000000002</v>
      </c>
      <c r="AD211" s="9">
        <f t="shared" si="110"/>
        <v>3405.9</v>
      </c>
      <c r="AE211" s="9">
        <f t="shared" si="110"/>
        <v>2019.68</v>
      </c>
      <c r="AF211" s="9">
        <f t="shared" si="110"/>
        <v>29.36117073459609</v>
      </c>
      <c r="AG211" s="9">
        <f t="shared" si="110"/>
        <v>103.51440000000001</v>
      </c>
      <c r="AH211" s="9">
        <f t="shared" si="110"/>
        <v>321.66680000000002</v>
      </c>
      <c r="AI211" s="9">
        <f t="shared" si="93"/>
        <v>12936.186070734595</v>
      </c>
      <c r="AJ211" s="3" t="s">
        <v>608</v>
      </c>
      <c r="AK211" s="11">
        <v>336321</v>
      </c>
      <c r="AL211" s="11">
        <v>0</v>
      </c>
      <c r="AM211" s="11">
        <v>773</v>
      </c>
      <c r="AN211" s="9">
        <v>2689.8</v>
      </c>
      <c r="AO211" s="11">
        <v>170295</v>
      </c>
      <c r="AP211" s="11">
        <v>0</v>
      </c>
      <c r="AQ211" s="9">
        <v>0</v>
      </c>
      <c r="AR211" s="9">
        <v>2961</v>
      </c>
      <c r="AS211" s="11">
        <v>14812</v>
      </c>
      <c r="AT211" s="11">
        <v>0</v>
      </c>
      <c r="AU211" s="11">
        <v>0</v>
      </c>
      <c r="AV211" s="11">
        <v>0</v>
      </c>
      <c r="AW211" s="9">
        <v>6472.2</v>
      </c>
      <c r="AX211" s="9">
        <v>1410.6625432940127</v>
      </c>
      <c r="AY211" s="9">
        <v>0</v>
      </c>
      <c r="AZ211" s="9">
        <v>-3614.63</v>
      </c>
      <c r="BA211" s="11">
        <v>14137</v>
      </c>
      <c r="BB211" s="11">
        <v>22197</v>
      </c>
      <c r="BC211" s="11">
        <v>0</v>
      </c>
      <c r="BD211" s="11">
        <v>795</v>
      </c>
      <c r="BE211" s="11">
        <v>0</v>
      </c>
      <c r="BF211" s="11">
        <v>31467</v>
      </c>
      <c r="BG211" s="11">
        <v>27444</v>
      </c>
      <c r="BH211" s="11">
        <v>0</v>
      </c>
      <c r="BI211" s="9">
        <v>0</v>
      </c>
      <c r="BJ211" s="9">
        <v>0</v>
      </c>
      <c r="BK211" s="9">
        <v>0</v>
      </c>
      <c r="BL211" s="9">
        <v>4512.5999999999995</v>
      </c>
      <c r="BM211" s="9">
        <v>4689.8</v>
      </c>
      <c r="BN211" s="9">
        <v>4191.1400000000003</v>
      </c>
      <c r="BO211" s="11">
        <f t="shared" si="97"/>
        <v>341365.81499999994</v>
      </c>
      <c r="BP211" s="11">
        <v>0</v>
      </c>
      <c r="BQ211" s="11">
        <v>773</v>
      </c>
      <c r="BR211" s="11">
        <f t="shared" si="98"/>
        <v>2689.8</v>
      </c>
      <c r="BS211" s="11">
        <v>170295</v>
      </c>
      <c r="BT211" s="11">
        <v>0</v>
      </c>
      <c r="BU211" s="9">
        <v>0</v>
      </c>
      <c r="BV211" s="9">
        <v>2961</v>
      </c>
      <c r="BW211" s="11">
        <v>15052</v>
      </c>
      <c r="BX211" s="11">
        <v>0</v>
      </c>
      <c r="BY211" s="11">
        <v>0</v>
      </c>
      <c r="BZ211" s="11">
        <v>0</v>
      </c>
      <c r="CA211" s="9">
        <v>5175.72</v>
      </c>
      <c r="CB211" s="9">
        <v>1468.0585367298045</v>
      </c>
      <c r="CC211" s="9">
        <v>0</v>
      </c>
      <c r="CD211" s="9">
        <v>-3614.63</v>
      </c>
      <c r="CE211" s="11">
        <v>14137</v>
      </c>
      <c r="CF211" s="11">
        <v>22528</v>
      </c>
      <c r="CG211" s="11">
        <v>0</v>
      </c>
      <c r="CH211" s="11">
        <v>795</v>
      </c>
      <c r="CI211" s="11">
        <v>0</v>
      </c>
      <c r="CJ211" s="11">
        <v>31937</v>
      </c>
      <c r="CK211" s="11">
        <v>27853</v>
      </c>
      <c r="CL211" s="11">
        <v>0</v>
      </c>
      <c r="CM211" s="11">
        <v>0</v>
      </c>
      <c r="CN211" s="9">
        <v>0</v>
      </c>
      <c r="CO211" s="9">
        <v>0</v>
      </c>
      <c r="CP211" s="9">
        <v>4512.5999999999995</v>
      </c>
      <c r="CQ211" s="9">
        <v>4689.8</v>
      </c>
      <c r="CR211" s="9">
        <v>4191.1400000000003</v>
      </c>
      <c r="CS211" s="11"/>
      <c r="CT211" s="11"/>
      <c r="CU211" s="11"/>
      <c r="CV211" s="11"/>
      <c r="CW211" s="11"/>
      <c r="DD211" s="20"/>
      <c r="DE211" s="20"/>
    </row>
    <row r="212" spans="1:109" ht="16.5" x14ac:dyDescent="0.3">
      <c r="A212" s="12">
        <v>640</v>
      </c>
      <c r="B212" s="12">
        <v>1</v>
      </c>
      <c r="C212" s="13" t="s">
        <v>235</v>
      </c>
      <c r="D212" s="14">
        <v>6</v>
      </c>
      <c r="E212" s="9">
        <v>375</v>
      </c>
      <c r="F212" s="9">
        <f t="shared" si="83"/>
        <v>9604.5569160804425</v>
      </c>
      <c r="G212" s="9">
        <f t="shared" si="84"/>
        <v>9709.0440466868968</v>
      </c>
      <c r="H212" s="9">
        <f t="shared" si="85"/>
        <v>104.48713060645423</v>
      </c>
      <c r="I212" s="10">
        <f t="shared" si="111"/>
        <v>1.0878912116343077E-2</v>
      </c>
      <c r="J212" s="9">
        <f t="shared" si="86"/>
        <v>93.405119999999442</v>
      </c>
      <c r="K212" s="9">
        <f t="shared" si="87"/>
        <v>4.2080000000000268</v>
      </c>
      <c r="L212" s="9">
        <f t="shared" si="88"/>
        <v>0</v>
      </c>
      <c r="M212" s="9">
        <f t="shared" si="89"/>
        <v>10.400000000000091</v>
      </c>
      <c r="N212" s="9">
        <f t="shared" si="90"/>
        <v>7.1984366386910779</v>
      </c>
      <c r="O212" s="9">
        <f t="shared" si="91"/>
        <v>-20.282480000000007</v>
      </c>
      <c r="P212" s="9">
        <f t="shared" si="92"/>
        <v>9.5580539677615093</v>
      </c>
      <c r="Q212" s="15">
        <f t="shared" si="94"/>
        <v>3601708.8435301669</v>
      </c>
      <c r="R212" s="15">
        <f t="shared" si="95"/>
        <v>3640891.5175075866</v>
      </c>
      <c r="S212" s="9">
        <f t="shared" si="96"/>
        <v>39182.673977419734</v>
      </c>
      <c r="T212" s="9"/>
      <c r="U212" s="9">
        <f t="shared" ref="U212:AA221" si="112">IF($E212=0,0,SUMIF($AK$4:$BN$4,U$4,$AK212:$BN212)/$E212)</f>
        <v>6174.8844266666674</v>
      </c>
      <c r="V212" s="9">
        <f t="shared" si="112"/>
        <v>259.42933333333332</v>
      </c>
      <c r="W212" s="9">
        <f t="shared" si="112"/>
        <v>1031.7146666666667</v>
      </c>
      <c r="X212" s="9">
        <f t="shared" si="112"/>
        <v>1131.384</v>
      </c>
      <c r="Y212" s="9">
        <f t="shared" si="112"/>
        <v>596.5493557789066</v>
      </c>
      <c r="Z212" s="9">
        <f t="shared" si="112"/>
        <v>106.66666666666667</v>
      </c>
      <c r="AA212" s="9">
        <f t="shared" si="112"/>
        <v>303.92846696820277</v>
      </c>
      <c r="AB212" s="9">
        <f t="shared" ref="AB212:AH221" si="113">IF($E212=0,0,SUMIF($BO$4:$CR$4,AB$4,$BO212:$CR212)/$E212)</f>
        <v>6268.2895466666669</v>
      </c>
      <c r="AC212" s="9">
        <f t="shared" si="113"/>
        <v>263.63733333333334</v>
      </c>
      <c r="AD212" s="9">
        <f t="shared" si="113"/>
        <v>1031.7146666666667</v>
      </c>
      <c r="AE212" s="9">
        <f t="shared" si="113"/>
        <v>1141.7840000000001</v>
      </c>
      <c r="AF212" s="9">
        <f t="shared" si="113"/>
        <v>603.74779241759768</v>
      </c>
      <c r="AG212" s="9">
        <f t="shared" si="113"/>
        <v>86.384186666666665</v>
      </c>
      <c r="AH212" s="9">
        <f t="shared" si="113"/>
        <v>313.48652093596428</v>
      </c>
      <c r="AI212" s="9">
        <f t="shared" si="93"/>
        <v>9709.0440466868968</v>
      </c>
      <c r="AJ212" s="3" t="s">
        <v>608</v>
      </c>
      <c r="AK212" s="11">
        <v>2335128</v>
      </c>
      <c r="AL212" s="11">
        <v>0</v>
      </c>
      <c r="AM212" s="11">
        <v>5364</v>
      </c>
      <c r="AN212" s="9">
        <v>13410.6</v>
      </c>
      <c r="AO212" s="11">
        <v>353040</v>
      </c>
      <c r="AP212" s="11">
        <v>33853</v>
      </c>
      <c r="AQ212" s="9">
        <v>0</v>
      </c>
      <c r="AR212" s="9">
        <v>45745</v>
      </c>
      <c r="AS212" s="11">
        <v>97286</v>
      </c>
      <c r="AT212" s="11">
        <v>0</v>
      </c>
      <c r="AU212" s="11">
        <v>0</v>
      </c>
      <c r="AV212" s="11">
        <v>0</v>
      </c>
      <c r="AW212" s="9">
        <v>40000</v>
      </c>
      <c r="AX212" s="9">
        <v>223706.00841708996</v>
      </c>
      <c r="AY212" s="9">
        <v>23959.354457271122</v>
      </c>
      <c r="AZ212" s="9">
        <v>-19546.34</v>
      </c>
      <c r="BA212" s="11">
        <v>91099</v>
      </c>
      <c r="BB212" s="11">
        <v>132106</v>
      </c>
      <c r="BC212" s="11">
        <v>0</v>
      </c>
      <c r="BD212" s="11">
        <v>6768</v>
      </c>
      <c r="BE212" s="11">
        <v>0</v>
      </c>
      <c r="BF212" s="11">
        <v>129133</v>
      </c>
      <c r="BG212" s="11">
        <v>0</v>
      </c>
      <c r="BH212" s="11">
        <v>0</v>
      </c>
      <c r="BI212" s="9">
        <v>14054</v>
      </c>
      <c r="BJ212" s="9">
        <v>0</v>
      </c>
      <c r="BK212" s="9">
        <v>10481.130655804924</v>
      </c>
      <c r="BL212" s="9">
        <v>23242.2</v>
      </c>
      <c r="BM212" s="9">
        <v>38993.599999999999</v>
      </c>
      <c r="BN212" s="9">
        <v>3886.29</v>
      </c>
      <c r="BO212" s="11">
        <f t="shared" si="97"/>
        <v>2370154.92</v>
      </c>
      <c r="BP212" s="11">
        <v>0</v>
      </c>
      <c r="BQ212" s="11">
        <v>5364</v>
      </c>
      <c r="BR212" s="11">
        <f t="shared" si="98"/>
        <v>13410.6</v>
      </c>
      <c r="BS212" s="11">
        <v>353040</v>
      </c>
      <c r="BT212" s="11">
        <v>33853</v>
      </c>
      <c r="BU212" s="9">
        <v>0</v>
      </c>
      <c r="BV212" s="9">
        <v>45745</v>
      </c>
      <c r="BW212" s="11">
        <v>98864</v>
      </c>
      <c r="BX212" s="11">
        <v>0</v>
      </c>
      <c r="BY212" s="11">
        <v>0</v>
      </c>
      <c r="BZ212" s="11">
        <v>0</v>
      </c>
      <c r="CA212" s="9">
        <v>32394.07</v>
      </c>
      <c r="CB212" s="9">
        <v>226405.42215659912</v>
      </c>
      <c r="CC212" s="9">
        <v>23959.354457271122</v>
      </c>
      <c r="CD212" s="9">
        <v>-19546.34</v>
      </c>
      <c r="CE212" s="11">
        <v>91099</v>
      </c>
      <c r="CF212" s="11">
        <v>134078</v>
      </c>
      <c r="CG212" s="11">
        <v>0</v>
      </c>
      <c r="CH212" s="11">
        <v>6768</v>
      </c>
      <c r="CI212" s="11">
        <v>0</v>
      </c>
      <c r="CJ212" s="11">
        <v>131061</v>
      </c>
      <c r="CK212" s="11">
        <v>0</v>
      </c>
      <c r="CL212" s="11">
        <v>0</v>
      </c>
      <c r="CM212" s="11">
        <v>14054</v>
      </c>
      <c r="CN212" s="9">
        <v>0</v>
      </c>
      <c r="CO212" s="9">
        <v>14065.400893715494</v>
      </c>
      <c r="CP212" s="9">
        <v>23242.2</v>
      </c>
      <c r="CQ212" s="9">
        <v>38993.599999999999</v>
      </c>
      <c r="CR212" s="9">
        <v>3886.29</v>
      </c>
      <c r="CS212" s="11"/>
      <c r="CT212" s="11"/>
      <c r="CU212" s="11"/>
      <c r="CV212" s="11"/>
      <c r="CW212" s="11"/>
      <c r="DD212" s="20"/>
      <c r="DE212" s="20"/>
    </row>
    <row r="213" spans="1:109" ht="16.5" x14ac:dyDescent="0.3">
      <c r="A213" s="12">
        <v>656</v>
      </c>
      <c r="B213" s="12">
        <v>1</v>
      </c>
      <c r="C213" s="13" t="s">
        <v>236</v>
      </c>
      <c r="D213" s="14">
        <v>4</v>
      </c>
      <c r="E213" s="9">
        <v>3887</v>
      </c>
      <c r="F213" s="9">
        <f t="shared" si="83"/>
        <v>9795.7983929368693</v>
      </c>
      <c r="G213" s="9">
        <f t="shared" si="84"/>
        <v>9940.5516523143833</v>
      </c>
      <c r="H213" s="9">
        <f t="shared" si="85"/>
        <v>144.75325937751404</v>
      </c>
      <c r="I213" s="10">
        <f t="shared" si="111"/>
        <v>1.4777076208702545E-2</v>
      </c>
      <c r="J213" s="9">
        <f t="shared" si="86"/>
        <v>90.227095446359272</v>
      </c>
      <c r="K213" s="9">
        <f t="shared" si="87"/>
        <v>16.227682016979657</v>
      </c>
      <c r="L213" s="9">
        <f t="shared" si="88"/>
        <v>0</v>
      </c>
      <c r="M213" s="9">
        <f t="shared" si="89"/>
        <v>2.0794957550810977</v>
      </c>
      <c r="N213" s="9">
        <f t="shared" si="90"/>
        <v>21.011763842924438</v>
      </c>
      <c r="O213" s="9">
        <f t="shared" si="91"/>
        <v>10.4902135322871</v>
      </c>
      <c r="P213" s="9">
        <f t="shared" si="92"/>
        <v>4.717008783883557</v>
      </c>
      <c r="Q213" s="15">
        <f t="shared" si="94"/>
        <v>38076268.35334561</v>
      </c>
      <c r="R213" s="15">
        <f t="shared" si="95"/>
        <v>38638924.272546016</v>
      </c>
      <c r="S213" s="9">
        <f t="shared" si="96"/>
        <v>562655.91920040548</v>
      </c>
      <c r="T213" s="9"/>
      <c r="U213" s="9">
        <f t="shared" si="112"/>
        <v>5955.2926935940313</v>
      </c>
      <c r="V213" s="9">
        <f t="shared" si="112"/>
        <v>1000.4996140982763</v>
      </c>
      <c r="W213" s="9">
        <f t="shared" si="112"/>
        <v>502.62721893491124</v>
      </c>
      <c r="X213" s="9">
        <f t="shared" si="112"/>
        <v>720.84666838178543</v>
      </c>
      <c r="Y213" s="9">
        <f t="shared" si="112"/>
        <v>1157.2181556347114</v>
      </c>
      <c r="Z213" s="9">
        <f t="shared" si="112"/>
        <v>141.38770259840493</v>
      </c>
      <c r="AA213" s="9">
        <f t="shared" si="112"/>
        <v>317.92633969474798</v>
      </c>
      <c r="AB213" s="9">
        <f t="shared" si="113"/>
        <v>6045.5197890403906</v>
      </c>
      <c r="AC213" s="9">
        <f t="shared" si="113"/>
        <v>1016.727296115256</v>
      </c>
      <c r="AD213" s="9">
        <f t="shared" si="113"/>
        <v>502.62721893491124</v>
      </c>
      <c r="AE213" s="9">
        <f t="shared" si="113"/>
        <v>722.92616413686653</v>
      </c>
      <c r="AF213" s="9">
        <f t="shared" si="113"/>
        <v>1178.2299194776358</v>
      </c>
      <c r="AG213" s="9">
        <f t="shared" si="113"/>
        <v>151.87791613069203</v>
      </c>
      <c r="AH213" s="9">
        <f t="shared" si="113"/>
        <v>322.64334847863154</v>
      </c>
      <c r="AI213" s="9">
        <f t="shared" si="93"/>
        <v>9940.5516523143833</v>
      </c>
      <c r="AJ213" s="3" t="s">
        <v>608</v>
      </c>
      <c r="AK213" s="11">
        <v>23380848</v>
      </c>
      <c r="AL213" s="11">
        <v>0</v>
      </c>
      <c r="AM213" s="11">
        <v>53708</v>
      </c>
      <c r="AN213" s="9">
        <v>134269.79999999999</v>
      </c>
      <c r="AO213" s="11">
        <v>2015121</v>
      </c>
      <c r="AP213" s="11">
        <v>-61409</v>
      </c>
      <c r="AQ213" s="9">
        <v>0</v>
      </c>
      <c r="AR213" s="9">
        <v>518951</v>
      </c>
      <c r="AS213" s="11">
        <v>3888942</v>
      </c>
      <c r="AT213" s="11">
        <v>0</v>
      </c>
      <c r="AU213" s="11">
        <v>238240</v>
      </c>
      <c r="AV213" s="11">
        <v>0</v>
      </c>
      <c r="AW213" s="9">
        <v>549574</v>
      </c>
      <c r="AX213" s="9">
        <v>4498106.9709521234</v>
      </c>
      <c r="AY213" s="9">
        <v>218757.20155018946</v>
      </c>
      <c r="AZ213" s="9">
        <v>-232625.3</v>
      </c>
      <c r="BA213" s="11">
        <v>921936</v>
      </c>
      <c r="BB213" s="11">
        <v>363679</v>
      </c>
      <c r="BC213" s="11">
        <v>0</v>
      </c>
      <c r="BD213" s="11">
        <v>52723</v>
      </c>
      <c r="BE213" s="11">
        <v>0</v>
      </c>
      <c r="BF213" s="11">
        <v>0</v>
      </c>
      <c r="BG213" s="11">
        <v>177694</v>
      </c>
      <c r="BH213" s="11">
        <v>0</v>
      </c>
      <c r="BI213" s="9">
        <v>475000</v>
      </c>
      <c r="BJ213" s="9">
        <v>0</v>
      </c>
      <c r="BK213" s="9">
        <v>53615.284443296063</v>
      </c>
      <c r="BL213" s="9">
        <v>254418.7464</v>
      </c>
      <c r="BM213" s="9">
        <v>574718.64999999991</v>
      </c>
      <c r="BN213" s="9">
        <v>0</v>
      </c>
      <c r="BO213" s="11">
        <f t="shared" si="97"/>
        <v>23731560.719999999</v>
      </c>
      <c r="BP213" s="11">
        <v>0</v>
      </c>
      <c r="BQ213" s="11">
        <v>53708</v>
      </c>
      <c r="BR213" s="11">
        <f t="shared" si="98"/>
        <v>134269.79999999999</v>
      </c>
      <c r="BS213" s="11">
        <v>2015121</v>
      </c>
      <c r="BT213" s="11">
        <v>-61409</v>
      </c>
      <c r="BU213" s="9">
        <v>0</v>
      </c>
      <c r="BV213" s="9">
        <v>518951</v>
      </c>
      <c r="BW213" s="11">
        <v>3952019</v>
      </c>
      <c r="BX213" s="11">
        <v>0</v>
      </c>
      <c r="BY213" s="11">
        <v>238240</v>
      </c>
      <c r="BZ213" s="11">
        <v>0</v>
      </c>
      <c r="CA213" s="9">
        <v>590349.46</v>
      </c>
      <c r="CB213" s="9">
        <v>4579779.69700957</v>
      </c>
      <c r="CC213" s="9">
        <v>218757.20155018946</v>
      </c>
      <c r="CD213" s="9">
        <v>-232625.3</v>
      </c>
      <c r="CE213" s="11">
        <v>921936</v>
      </c>
      <c r="CF213" s="11">
        <v>369109</v>
      </c>
      <c r="CG213" s="11">
        <v>0</v>
      </c>
      <c r="CH213" s="11">
        <v>52723</v>
      </c>
      <c r="CI213" s="11">
        <v>0</v>
      </c>
      <c r="CJ213" s="11">
        <v>0</v>
      </c>
      <c r="CK213" s="11">
        <v>180347</v>
      </c>
      <c r="CL213" s="11">
        <v>0</v>
      </c>
      <c r="CM213" s="11">
        <v>475000</v>
      </c>
      <c r="CN213" s="9">
        <v>0</v>
      </c>
      <c r="CO213" s="9">
        <v>71950.297586251443</v>
      </c>
      <c r="CP213" s="9">
        <v>254418.7464</v>
      </c>
      <c r="CQ213" s="9">
        <v>574718.64999999991</v>
      </c>
      <c r="CR213" s="9">
        <v>0</v>
      </c>
      <c r="CS213" s="11"/>
      <c r="CT213" s="11"/>
      <c r="CU213" s="11"/>
      <c r="CV213" s="11"/>
      <c r="CW213" s="11"/>
      <c r="DD213" s="20"/>
      <c r="DE213" s="20"/>
    </row>
    <row r="214" spans="1:109" ht="16.5" x14ac:dyDescent="0.3">
      <c r="A214" s="12">
        <v>659</v>
      </c>
      <c r="B214" s="12">
        <v>1</v>
      </c>
      <c r="C214" s="13" t="s">
        <v>237</v>
      </c>
      <c r="D214" s="14">
        <v>3</v>
      </c>
      <c r="E214" s="9">
        <v>3524</v>
      </c>
      <c r="F214" s="9">
        <f t="shared" ref="F214:F277" si="114">SUM(U214:AA214)</f>
        <v>10166.721878805101</v>
      </c>
      <c r="G214" s="9">
        <f t="shared" ref="G214:G277" si="115">F214+H214</f>
        <v>10283.157980983135</v>
      </c>
      <c r="H214" s="9">
        <f t="shared" ref="H214:H277" si="116">AI214-F214</f>
        <v>116.43610217803325</v>
      </c>
      <c r="I214" s="10">
        <f t="shared" si="111"/>
        <v>1.1452669165738803E-2</v>
      </c>
      <c r="J214" s="9">
        <f t="shared" ref="J214:J277" si="117">AB214-U214</f>
        <v>92.081228717365775</v>
      </c>
      <c r="K214" s="9">
        <f t="shared" ref="K214:K277" si="118">AC214-V214</f>
        <v>4.3010783200907667</v>
      </c>
      <c r="L214" s="9">
        <f t="shared" ref="L214:L277" si="119">AD214-W214</f>
        <v>0</v>
      </c>
      <c r="M214" s="9">
        <f t="shared" ref="M214:M277" si="120">AE214-X214</f>
        <v>1.6889897843359449</v>
      </c>
      <c r="N214" s="9">
        <f t="shared" ref="N214:N277" si="121">AF214-Y214</f>
        <v>16.112496569898212</v>
      </c>
      <c r="O214" s="9">
        <f t="shared" ref="O214:O277" si="122">AG214-Z214</f>
        <v>0</v>
      </c>
      <c r="P214" s="9">
        <f t="shared" ref="P214:P277" si="123">AH214-AA214</f>
        <v>2.2523087863424962</v>
      </c>
      <c r="Q214" s="15">
        <f t="shared" si="94"/>
        <v>35827527.900909171</v>
      </c>
      <c r="R214" s="15">
        <f t="shared" si="95"/>
        <v>36237848.724984564</v>
      </c>
      <c r="S214" s="9">
        <f t="shared" si="96"/>
        <v>410320.82407539338</v>
      </c>
      <c r="T214" s="9"/>
      <c r="U214" s="9">
        <f t="shared" si="112"/>
        <v>6094.7811010215664</v>
      </c>
      <c r="V214" s="9">
        <f t="shared" si="112"/>
        <v>265.1773552780931</v>
      </c>
      <c r="W214" s="9">
        <f t="shared" si="112"/>
        <v>1916.6790578887628</v>
      </c>
      <c r="X214" s="9">
        <f t="shared" si="112"/>
        <v>548.11180476730988</v>
      </c>
      <c r="Y214" s="9">
        <f t="shared" si="112"/>
        <v>1032.8651071193124</v>
      </c>
      <c r="Z214" s="9">
        <f t="shared" si="112"/>
        <v>0</v>
      </c>
      <c r="AA214" s="9">
        <f t="shared" si="112"/>
        <v>309.10745273005648</v>
      </c>
      <c r="AB214" s="9">
        <f t="shared" si="113"/>
        <v>6186.8623297389322</v>
      </c>
      <c r="AC214" s="9">
        <f t="shared" si="113"/>
        <v>269.47843359818387</v>
      </c>
      <c r="AD214" s="9">
        <f t="shared" si="113"/>
        <v>1916.6790578887628</v>
      </c>
      <c r="AE214" s="9">
        <f t="shared" si="113"/>
        <v>549.80079455164582</v>
      </c>
      <c r="AF214" s="9">
        <f t="shared" si="113"/>
        <v>1048.9776036892106</v>
      </c>
      <c r="AG214" s="9">
        <f t="shared" si="113"/>
        <v>0</v>
      </c>
      <c r="AH214" s="9">
        <f t="shared" si="113"/>
        <v>311.35976151639898</v>
      </c>
      <c r="AI214" s="9">
        <f t="shared" ref="AI214:AI277" si="124">SUM(AB214:AH214)</f>
        <v>10283.157980983135</v>
      </c>
      <c r="AJ214" s="3" t="s">
        <v>608</v>
      </c>
      <c r="AK214" s="11">
        <v>21632950</v>
      </c>
      <c r="AL214" s="11">
        <v>0</v>
      </c>
      <c r="AM214" s="11">
        <v>49693</v>
      </c>
      <c r="AN214" s="9">
        <v>124232.1</v>
      </c>
      <c r="AO214" s="11">
        <v>6754377</v>
      </c>
      <c r="AP214" s="11">
        <v>0</v>
      </c>
      <c r="AQ214" s="9">
        <v>0</v>
      </c>
      <c r="AR214" s="9">
        <v>284119</v>
      </c>
      <c r="AS214" s="11">
        <v>934485</v>
      </c>
      <c r="AT214" s="11">
        <v>0</v>
      </c>
      <c r="AU214" s="11">
        <v>242841</v>
      </c>
      <c r="AV214" s="11">
        <v>0</v>
      </c>
      <c r="AW214" s="9">
        <v>0</v>
      </c>
      <c r="AX214" s="9">
        <v>3639816.6374884569</v>
      </c>
      <c r="AY214" s="9">
        <v>233648.90102228755</v>
      </c>
      <c r="AZ214" s="9">
        <v>-154941.4</v>
      </c>
      <c r="BA214" s="11">
        <v>837280</v>
      </c>
      <c r="BB214" s="11">
        <v>339513</v>
      </c>
      <c r="BC214" s="11">
        <v>0</v>
      </c>
      <c r="BD214" s="11">
        <v>0</v>
      </c>
      <c r="BE214" s="11">
        <v>0</v>
      </c>
      <c r="BF214" s="11">
        <v>0</v>
      </c>
      <c r="BG214" s="11">
        <v>117654</v>
      </c>
      <c r="BH214" s="11">
        <v>-58666</v>
      </c>
      <c r="BI214" s="9">
        <v>119112</v>
      </c>
      <c r="BJ214" s="9">
        <v>0</v>
      </c>
      <c r="BK214" s="9">
        <v>23209.790455574472</v>
      </c>
      <c r="BL214" s="9">
        <v>241649.1819428571</v>
      </c>
      <c r="BM214" s="9">
        <v>466554.69000000006</v>
      </c>
      <c r="BN214" s="9">
        <v>0</v>
      </c>
      <c r="BO214" s="11">
        <f t="shared" si="97"/>
        <v>21957444.249999996</v>
      </c>
      <c r="BP214" s="11">
        <v>0</v>
      </c>
      <c r="BQ214" s="11">
        <v>49693</v>
      </c>
      <c r="BR214" s="11">
        <f t="shared" si="98"/>
        <v>124232.1</v>
      </c>
      <c r="BS214" s="11">
        <v>6754377</v>
      </c>
      <c r="BT214" s="11">
        <v>0</v>
      </c>
      <c r="BU214" s="9">
        <v>0</v>
      </c>
      <c r="BV214" s="9">
        <v>284119</v>
      </c>
      <c r="BW214" s="11">
        <v>949642</v>
      </c>
      <c r="BX214" s="11">
        <v>0</v>
      </c>
      <c r="BY214" s="11">
        <v>242841</v>
      </c>
      <c r="BZ214" s="11">
        <v>0</v>
      </c>
      <c r="CA214" s="9">
        <v>0</v>
      </c>
      <c r="CB214" s="9">
        <v>3696597.0754007781</v>
      </c>
      <c r="CC214" s="9">
        <v>233648.90102228755</v>
      </c>
      <c r="CD214" s="9">
        <v>-154941.4</v>
      </c>
      <c r="CE214" s="11">
        <v>837280</v>
      </c>
      <c r="CF214" s="11">
        <v>344583</v>
      </c>
      <c r="CG214" s="11">
        <v>0</v>
      </c>
      <c r="CH214" s="11">
        <v>0</v>
      </c>
      <c r="CI214" s="11">
        <v>0</v>
      </c>
      <c r="CJ214" s="11">
        <v>0</v>
      </c>
      <c r="CK214" s="11">
        <v>119411</v>
      </c>
      <c r="CL214" s="11">
        <v>-59541</v>
      </c>
      <c r="CM214" s="11">
        <v>119112</v>
      </c>
      <c r="CN214" s="9">
        <v>0</v>
      </c>
      <c r="CO214" s="9">
        <v>31146.926618645004</v>
      </c>
      <c r="CP214" s="9">
        <v>241649.1819428571</v>
      </c>
      <c r="CQ214" s="9">
        <v>466554.69000000006</v>
      </c>
      <c r="CR214" s="9">
        <v>0</v>
      </c>
      <c r="CS214" s="11"/>
      <c r="CT214" s="11"/>
      <c r="CU214" s="11"/>
      <c r="CV214" s="11"/>
      <c r="CW214" s="11"/>
      <c r="DD214" s="20"/>
      <c r="DE214" s="20"/>
    </row>
    <row r="215" spans="1:109" ht="16.5" x14ac:dyDescent="0.3">
      <c r="A215" s="12">
        <v>671</v>
      </c>
      <c r="B215" s="12">
        <v>1</v>
      </c>
      <c r="C215" s="13" t="s">
        <v>238</v>
      </c>
      <c r="D215" s="14">
        <v>6</v>
      </c>
      <c r="E215" s="9">
        <v>348</v>
      </c>
      <c r="F215" s="9">
        <f t="shared" si="114"/>
        <v>9913.6654174359392</v>
      </c>
      <c r="G215" s="9">
        <f t="shared" si="115"/>
        <v>10038.500563282712</v>
      </c>
      <c r="H215" s="9">
        <f t="shared" si="116"/>
        <v>124.83514584677323</v>
      </c>
      <c r="I215" s="10">
        <f t="shared" si="111"/>
        <v>1.2592229068697022E-2</v>
      </c>
      <c r="J215" s="9">
        <f t="shared" si="117"/>
        <v>88.087456896550975</v>
      </c>
      <c r="K215" s="9">
        <f t="shared" si="118"/>
        <v>4.3218390804597675</v>
      </c>
      <c r="L215" s="9">
        <f t="shared" si="119"/>
        <v>0</v>
      </c>
      <c r="M215" s="9">
        <f t="shared" si="120"/>
        <v>10.52586206896558</v>
      </c>
      <c r="N215" s="9">
        <f t="shared" si="121"/>
        <v>11.912564803892337</v>
      </c>
      <c r="O215" s="9">
        <f t="shared" si="122"/>
        <v>0</v>
      </c>
      <c r="P215" s="9">
        <f t="shared" si="123"/>
        <v>9.9874229969022394</v>
      </c>
      <c r="Q215" s="15">
        <f t="shared" ref="Q215:Q278" si="125">SUM(AK215:BN215)</f>
        <v>3449955.5652677082</v>
      </c>
      <c r="R215" s="15">
        <f t="shared" ref="R215:R278" si="126">SUM(BO215:CR215)</f>
        <v>3493398.1960223839</v>
      </c>
      <c r="S215" s="9">
        <f t="shared" ref="S215:S278" si="127">R215-Q215</f>
        <v>43442.630754675716</v>
      </c>
      <c r="T215" s="9"/>
      <c r="U215" s="9">
        <f t="shared" si="112"/>
        <v>5825.3216379310343</v>
      </c>
      <c r="V215" s="9">
        <f t="shared" si="112"/>
        <v>266.56896551724139</v>
      </c>
      <c r="W215" s="9">
        <f t="shared" si="112"/>
        <v>1711.8965517241379</v>
      </c>
      <c r="X215" s="9">
        <f t="shared" si="112"/>
        <v>1027.8735632183907</v>
      </c>
      <c r="Y215" s="9">
        <f t="shared" si="112"/>
        <v>812.93452580414191</v>
      </c>
      <c r="Z215" s="9">
        <f t="shared" si="112"/>
        <v>0</v>
      </c>
      <c r="AA215" s="9">
        <f t="shared" si="112"/>
        <v>269.07017324099502</v>
      </c>
      <c r="AB215" s="9">
        <f t="shared" si="113"/>
        <v>5913.4090948275852</v>
      </c>
      <c r="AC215" s="9">
        <f t="shared" si="113"/>
        <v>270.89080459770116</v>
      </c>
      <c r="AD215" s="9">
        <f t="shared" si="113"/>
        <v>1711.8965517241379</v>
      </c>
      <c r="AE215" s="9">
        <f t="shared" si="113"/>
        <v>1038.3994252873563</v>
      </c>
      <c r="AF215" s="9">
        <f t="shared" si="113"/>
        <v>824.84709060803425</v>
      </c>
      <c r="AG215" s="9">
        <f t="shared" si="113"/>
        <v>0</v>
      </c>
      <c r="AH215" s="9">
        <f t="shared" si="113"/>
        <v>279.05759623789726</v>
      </c>
      <c r="AI215" s="9">
        <f t="shared" si="124"/>
        <v>10038.500563282712</v>
      </c>
      <c r="AJ215" s="3" t="s">
        <v>608</v>
      </c>
      <c r="AK215" s="11">
        <v>2043629</v>
      </c>
      <c r="AL215" s="11">
        <v>0</v>
      </c>
      <c r="AM215" s="11">
        <v>4694</v>
      </c>
      <c r="AN215" s="9">
        <v>11736</v>
      </c>
      <c r="AO215" s="11">
        <v>596065</v>
      </c>
      <c r="AP215" s="11">
        <v>-325</v>
      </c>
      <c r="AQ215" s="9">
        <v>0</v>
      </c>
      <c r="AR215" s="9">
        <v>28524</v>
      </c>
      <c r="AS215" s="11">
        <v>92766</v>
      </c>
      <c r="AT215" s="11">
        <v>0</v>
      </c>
      <c r="AU215" s="11">
        <v>6257</v>
      </c>
      <c r="AV215" s="11">
        <v>0</v>
      </c>
      <c r="AW215" s="9">
        <v>0</v>
      </c>
      <c r="AX215" s="9">
        <v>282901.21497984137</v>
      </c>
      <c r="AY215" s="9">
        <v>24523.201008653181</v>
      </c>
      <c r="AZ215" s="9">
        <v>-16417.07</v>
      </c>
      <c r="BA215" s="11">
        <v>72892</v>
      </c>
      <c r="BB215" s="11">
        <v>78603</v>
      </c>
      <c r="BC215" s="11">
        <v>0</v>
      </c>
      <c r="BD215" s="11">
        <v>0</v>
      </c>
      <c r="BE215" s="11">
        <v>42314</v>
      </c>
      <c r="BF215" s="11">
        <v>124416</v>
      </c>
      <c r="BG215" s="11">
        <v>0</v>
      </c>
      <c r="BH215" s="11">
        <v>0</v>
      </c>
      <c r="BI215" s="9">
        <v>0</v>
      </c>
      <c r="BJ215" s="9">
        <v>0</v>
      </c>
      <c r="BK215" s="9">
        <v>10163.424764927368</v>
      </c>
      <c r="BL215" s="9">
        <v>22958.874514285715</v>
      </c>
      <c r="BM215" s="9">
        <v>11736</v>
      </c>
      <c r="BN215" s="9">
        <v>12518.92</v>
      </c>
      <c r="BO215" s="11">
        <f t="shared" ref="BO215:BO278" si="128">AK215*1.015</f>
        <v>2074283.4349999998</v>
      </c>
      <c r="BP215" s="11">
        <v>0</v>
      </c>
      <c r="BQ215" s="11">
        <v>4694</v>
      </c>
      <c r="BR215" s="11">
        <f t="shared" ref="BR215:BR278" si="129">AN215</f>
        <v>11736</v>
      </c>
      <c r="BS215" s="11">
        <v>596065</v>
      </c>
      <c r="BT215" s="11">
        <v>-325</v>
      </c>
      <c r="BU215" s="9">
        <v>0</v>
      </c>
      <c r="BV215" s="9">
        <v>28524</v>
      </c>
      <c r="BW215" s="11">
        <v>94270</v>
      </c>
      <c r="BX215" s="11">
        <v>0</v>
      </c>
      <c r="BY215" s="11">
        <v>6257</v>
      </c>
      <c r="BZ215" s="11">
        <v>0</v>
      </c>
      <c r="CA215" s="9">
        <v>0</v>
      </c>
      <c r="CB215" s="9">
        <v>287046.78753159591</v>
      </c>
      <c r="CC215" s="9">
        <v>24523.201008653181</v>
      </c>
      <c r="CD215" s="9">
        <v>-16417.07</v>
      </c>
      <c r="CE215" s="11">
        <v>72892</v>
      </c>
      <c r="CF215" s="11">
        <v>79776</v>
      </c>
      <c r="CG215" s="11">
        <v>0</v>
      </c>
      <c r="CH215" s="11">
        <v>0</v>
      </c>
      <c r="CI215" s="11">
        <v>42946</v>
      </c>
      <c r="CJ215" s="11">
        <v>126274</v>
      </c>
      <c r="CK215" s="11">
        <v>0</v>
      </c>
      <c r="CL215" s="11">
        <v>0</v>
      </c>
      <c r="CM215" s="11">
        <v>0</v>
      </c>
      <c r="CN215" s="9">
        <v>0</v>
      </c>
      <c r="CO215" s="9">
        <v>13639.047967849345</v>
      </c>
      <c r="CP215" s="9">
        <v>22958.874514285715</v>
      </c>
      <c r="CQ215" s="9">
        <v>11736</v>
      </c>
      <c r="CR215" s="9">
        <v>12518.92</v>
      </c>
      <c r="CS215" s="11"/>
      <c r="CT215" s="11"/>
      <c r="CU215" s="11"/>
      <c r="CV215" s="11"/>
      <c r="CW215" s="11"/>
      <c r="DD215" s="20"/>
      <c r="DE215" s="20"/>
    </row>
    <row r="216" spans="1:109" ht="16.5" x14ac:dyDescent="0.3">
      <c r="A216" s="12">
        <v>676</v>
      </c>
      <c r="B216" s="12">
        <v>1</v>
      </c>
      <c r="C216" s="13" t="s">
        <v>239</v>
      </c>
      <c r="D216" s="14">
        <v>6</v>
      </c>
      <c r="E216" s="9">
        <v>215</v>
      </c>
      <c r="F216" s="9">
        <f t="shared" si="114"/>
        <v>11156.390012007938</v>
      </c>
      <c r="G216" s="9">
        <f t="shared" si="115"/>
        <v>11297.268224942331</v>
      </c>
      <c r="H216" s="9">
        <f t="shared" si="116"/>
        <v>140.87821293439265</v>
      </c>
      <c r="I216" s="10">
        <f t="shared" si="111"/>
        <v>1.2627580497164535E-2</v>
      </c>
      <c r="J216" s="9">
        <f t="shared" si="117"/>
        <v>92.031069767442204</v>
      </c>
      <c r="K216" s="9">
        <f t="shared" si="118"/>
        <v>10.297674418604629</v>
      </c>
      <c r="L216" s="9">
        <f t="shared" si="119"/>
        <v>0</v>
      </c>
      <c r="M216" s="9">
        <f t="shared" si="120"/>
        <v>16.111627906976537</v>
      </c>
      <c r="N216" s="9">
        <f t="shared" si="121"/>
        <v>6.5072781116871283</v>
      </c>
      <c r="O216" s="9">
        <f t="shared" si="122"/>
        <v>0</v>
      </c>
      <c r="P216" s="9">
        <f t="shared" si="123"/>
        <v>15.930562729682208</v>
      </c>
      <c r="Q216" s="15">
        <f t="shared" si="125"/>
        <v>2398623.8525817068</v>
      </c>
      <c r="R216" s="15">
        <f t="shared" si="126"/>
        <v>2428912.6683626012</v>
      </c>
      <c r="S216" s="9">
        <f t="shared" si="127"/>
        <v>30288.815780894365</v>
      </c>
      <c r="T216" s="9"/>
      <c r="U216" s="9">
        <f t="shared" si="112"/>
        <v>6090.4197674418601</v>
      </c>
      <c r="V216" s="9">
        <f t="shared" si="112"/>
        <v>635.01395348837207</v>
      </c>
      <c r="W216" s="9">
        <f t="shared" si="112"/>
        <v>2223.460465116279</v>
      </c>
      <c r="X216" s="9">
        <f t="shared" si="112"/>
        <v>1442.3302325581396</v>
      </c>
      <c r="Y216" s="9">
        <f t="shared" si="112"/>
        <v>503.44690999425086</v>
      </c>
      <c r="Z216" s="9">
        <f t="shared" si="112"/>
        <v>0</v>
      </c>
      <c r="AA216" s="9">
        <f t="shared" si="112"/>
        <v>261.7186834090374</v>
      </c>
      <c r="AB216" s="9">
        <f t="shared" si="113"/>
        <v>6182.4508372093023</v>
      </c>
      <c r="AC216" s="9">
        <f t="shared" si="113"/>
        <v>645.3116279069767</v>
      </c>
      <c r="AD216" s="9">
        <f t="shared" si="113"/>
        <v>2223.460465116279</v>
      </c>
      <c r="AE216" s="9">
        <f t="shared" si="113"/>
        <v>1458.4418604651162</v>
      </c>
      <c r="AF216" s="9">
        <f t="shared" si="113"/>
        <v>509.95418810593799</v>
      </c>
      <c r="AG216" s="9">
        <f t="shared" si="113"/>
        <v>0</v>
      </c>
      <c r="AH216" s="9">
        <f t="shared" si="113"/>
        <v>277.6492461387196</v>
      </c>
      <c r="AI216" s="9">
        <f t="shared" si="124"/>
        <v>11297.268224942331</v>
      </c>
      <c r="AJ216" s="3" t="s">
        <v>608</v>
      </c>
      <c r="AK216" s="11">
        <v>1319112</v>
      </c>
      <c r="AL216" s="11">
        <v>0</v>
      </c>
      <c r="AM216" s="11">
        <v>3030</v>
      </c>
      <c r="AN216" s="9">
        <v>7575.9</v>
      </c>
      <c r="AO216" s="11">
        <v>465820</v>
      </c>
      <c r="AP216" s="11">
        <v>12224</v>
      </c>
      <c r="AQ216" s="9">
        <v>0</v>
      </c>
      <c r="AR216" s="9">
        <v>15161</v>
      </c>
      <c r="AS216" s="11">
        <v>136528</v>
      </c>
      <c r="AT216" s="11">
        <v>0</v>
      </c>
      <c r="AU216" s="11">
        <v>0</v>
      </c>
      <c r="AV216" s="11">
        <v>0</v>
      </c>
      <c r="AW216" s="9">
        <v>0</v>
      </c>
      <c r="AX216" s="9">
        <v>108241.08564876394</v>
      </c>
      <c r="AY216" s="9">
        <v>17439.752208575737</v>
      </c>
      <c r="AZ216" s="9">
        <v>-9671.75</v>
      </c>
      <c r="BA216" s="11">
        <v>52020</v>
      </c>
      <c r="BB216" s="11">
        <v>84033</v>
      </c>
      <c r="BC216" s="11">
        <v>0</v>
      </c>
      <c r="BD216" s="11">
        <v>7888</v>
      </c>
      <c r="BE216" s="11">
        <v>49367</v>
      </c>
      <c r="BF216" s="11">
        <v>98602</v>
      </c>
      <c r="BG216" s="11">
        <v>0</v>
      </c>
      <c r="BH216" s="11">
        <v>0</v>
      </c>
      <c r="BI216" s="9">
        <v>0</v>
      </c>
      <c r="BJ216" s="9">
        <v>0</v>
      </c>
      <c r="BK216" s="9">
        <v>10015.599867224437</v>
      </c>
      <c r="BL216" s="9">
        <v>6904.3448571428562</v>
      </c>
      <c r="BM216" s="9">
        <v>7722.0999999999995</v>
      </c>
      <c r="BN216" s="9">
        <v>6611.82</v>
      </c>
      <c r="BO216" s="11">
        <f t="shared" si="128"/>
        <v>1338898.68</v>
      </c>
      <c r="BP216" s="11">
        <v>0</v>
      </c>
      <c r="BQ216" s="11">
        <v>3030</v>
      </c>
      <c r="BR216" s="11">
        <f t="shared" si="129"/>
        <v>7575.9</v>
      </c>
      <c r="BS216" s="11">
        <v>465820</v>
      </c>
      <c r="BT216" s="11">
        <v>12224</v>
      </c>
      <c r="BU216" s="9">
        <v>0</v>
      </c>
      <c r="BV216" s="9">
        <v>15161</v>
      </c>
      <c r="BW216" s="11">
        <v>138742</v>
      </c>
      <c r="BX216" s="11">
        <v>0</v>
      </c>
      <c r="BY216" s="11">
        <v>0</v>
      </c>
      <c r="BZ216" s="11">
        <v>0</v>
      </c>
      <c r="CA216" s="9">
        <v>0</v>
      </c>
      <c r="CB216" s="9">
        <v>109640.15044277666</v>
      </c>
      <c r="CC216" s="9">
        <v>17439.752208575737</v>
      </c>
      <c r="CD216" s="9">
        <v>-9671.75</v>
      </c>
      <c r="CE216" s="11">
        <v>52020</v>
      </c>
      <c r="CF216" s="11">
        <v>85287</v>
      </c>
      <c r="CG216" s="11">
        <v>0</v>
      </c>
      <c r="CH216" s="11">
        <v>7888</v>
      </c>
      <c r="CI216" s="11">
        <v>50104</v>
      </c>
      <c r="CJ216" s="11">
        <v>100075</v>
      </c>
      <c r="CK216" s="11">
        <v>0</v>
      </c>
      <c r="CL216" s="11">
        <v>0</v>
      </c>
      <c r="CM216" s="11">
        <v>0</v>
      </c>
      <c r="CN216" s="9">
        <v>0</v>
      </c>
      <c r="CO216" s="9">
        <v>13440.67085410612</v>
      </c>
      <c r="CP216" s="9">
        <v>6904.3448571428562</v>
      </c>
      <c r="CQ216" s="9">
        <v>7722.0999999999995</v>
      </c>
      <c r="CR216" s="9">
        <v>6611.82</v>
      </c>
      <c r="CS216" s="11"/>
      <c r="CT216" s="11"/>
      <c r="CU216" s="11"/>
      <c r="CV216" s="11"/>
      <c r="CW216" s="11"/>
      <c r="DD216" s="20"/>
      <c r="DE216" s="20"/>
    </row>
    <row r="217" spans="1:109" ht="16.5" x14ac:dyDescent="0.3">
      <c r="A217" s="12">
        <v>682</v>
      </c>
      <c r="B217" s="12">
        <v>1</v>
      </c>
      <c r="C217" s="13" t="s">
        <v>240</v>
      </c>
      <c r="D217" s="14">
        <v>5</v>
      </c>
      <c r="E217" s="9">
        <v>1222</v>
      </c>
      <c r="F217" s="9">
        <f t="shared" si="114"/>
        <v>8942.7460355575568</v>
      </c>
      <c r="G217" s="9">
        <f t="shared" si="115"/>
        <v>9059.0494170286602</v>
      </c>
      <c r="H217" s="9">
        <f t="shared" si="116"/>
        <v>116.30338147110342</v>
      </c>
      <c r="I217" s="10">
        <f t="shared" si="111"/>
        <v>1.3005332032092334E-2</v>
      </c>
      <c r="J217" s="9">
        <f t="shared" si="117"/>
        <v>90.559664484450877</v>
      </c>
      <c r="K217" s="9">
        <f t="shared" si="118"/>
        <v>2.5204582651390979</v>
      </c>
      <c r="L217" s="9">
        <f t="shared" si="119"/>
        <v>0</v>
      </c>
      <c r="M217" s="9">
        <f t="shared" si="120"/>
        <v>4.6301145662847603</v>
      </c>
      <c r="N217" s="9">
        <f t="shared" si="121"/>
        <v>11.481773112030282</v>
      </c>
      <c r="O217" s="9">
        <f t="shared" si="122"/>
        <v>0</v>
      </c>
      <c r="P217" s="9">
        <f t="shared" si="123"/>
        <v>7.1113710431965274</v>
      </c>
      <c r="Q217" s="15">
        <f t="shared" si="125"/>
        <v>10928035.655451335</v>
      </c>
      <c r="R217" s="15">
        <f t="shared" si="126"/>
        <v>11070158.38760902</v>
      </c>
      <c r="S217" s="9">
        <f t="shared" si="127"/>
        <v>142122.73215768486</v>
      </c>
      <c r="T217" s="9"/>
      <c r="U217" s="9">
        <f t="shared" si="112"/>
        <v>5987.2784697217676</v>
      </c>
      <c r="V217" s="9">
        <f t="shared" si="112"/>
        <v>155.36743044189853</v>
      </c>
      <c r="W217" s="9">
        <f t="shared" si="112"/>
        <v>808.98117839607198</v>
      </c>
      <c r="X217" s="9">
        <f t="shared" si="112"/>
        <v>689.3363338788871</v>
      </c>
      <c r="Y217" s="9">
        <f t="shared" si="112"/>
        <v>924.44758947997798</v>
      </c>
      <c r="Z217" s="9">
        <f t="shared" si="112"/>
        <v>0</v>
      </c>
      <c r="AA217" s="9">
        <f t="shared" si="112"/>
        <v>377.3350336389546</v>
      </c>
      <c r="AB217" s="9">
        <f t="shared" si="113"/>
        <v>6077.8381342062185</v>
      </c>
      <c r="AC217" s="9">
        <f t="shared" si="113"/>
        <v>157.88788870703763</v>
      </c>
      <c r="AD217" s="9">
        <f t="shared" si="113"/>
        <v>808.98117839607198</v>
      </c>
      <c r="AE217" s="9">
        <f t="shared" si="113"/>
        <v>693.96644844517186</v>
      </c>
      <c r="AF217" s="9">
        <f t="shared" si="113"/>
        <v>935.92936259200826</v>
      </c>
      <c r="AG217" s="9">
        <f t="shared" si="113"/>
        <v>0</v>
      </c>
      <c r="AH217" s="9">
        <f t="shared" si="113"/>
        <v>384.44640468215113</v>
      </c>
      <c r="AI217" s="9">
        <f t="shared" si="124"/>
        <v>9059.0494170286602</v>
      </c>
      <c r="AJ217" s="3" t="s">
        <v>608</v>
      </c>
      <c r="AK217" s="11">
        <v>7377594</v>
      </c>
      <c r="AL217" s="11">
        <v>0</v>
      </c>
      <c r="AM217" s="11">
        <v>16947</v>
      </c>
      <c r="AN217" s="9">
        <v>42367.8</v>
      </c>
      <c r="AO217" s="11">
        <v>988575</v>
      </c>
      <c r="AP217" s="11">
        <v>0</v>
      </c>
      <c r="AQ217" s="9">
        <v>0</v>
      </c>
      <c r="AR217" s="9">
        <v>149610</v>
      </c>
      <c r="AS217" s="11">
        <v>189859</v>
      </c>
      <c r="AT217" s="11">
        <v>0</v>
      </c>
      <c r="AU217" s="11">
        <v>0</v>
      </c>
      <c r="AV217" s="11">
        <v>0</v>
      </c>
      <c r="AW217" s="9">
        <v>0</v>
      </c>
      <c r="AX217" s="9">
        <v>1129674.9543445332</v>
      </c>
      <c r="AY217" s="9">
        <v>75407.325605320249</v>
      </c>
      <c r="AZ217" s="9">
        <v>-61139.71</v>
      </c>
      <c r="BA217" s="11">
        <v>282789</v>
      </c>
      <c r="BB217" s="11">
        <v>378978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9">
        <v>14045</v>
      </c>
      <c r="BJ217" s="9">
        <v>0</v>
      </c>
      <c r="BK217" s="9">
        <v>25411.595501482254</v>
      </c>
      <c r="BL217" s="9">
        <v>85650</v>
      </c>
      <c r="BM217" s="9">
        <v>220732.61</v>
      </c>
      <c r="BN217" s="9">
        <v>11534.08</v>
      </c>
      <c r="BO217" s="11">
        <f t="shared" si="128"/>
        <v>7488257.9099999992</v>
      </c>
      <c r="BP217" s="11">
        <v>0</v>
      </c>
      <c r="BQ217" s="11">
        <v>16947</v>
      </c>
      <c r="BR217" s="11">
        <f t="shared" si="129"/>
        <v>42367.8</v>
      </c>
      <c r="BS217" s="11">
        <v>988575</v>
      </c>
      <c r="BT217" s="11">
        <v>0</v>
      </c>
      <c r="BU217" s="9">
        <v>0</v>
      </c>
      <c r="BV217" s="9">
        <v>149610</v>
      </c>
      <c r="BW217" s="11">
        <v>192939</v>
      </c>
      <c r="BX217" s="11">
        <v>0</v>
      </c>
      <c r="BY217" s="11">
        <v>0</v>
      </c>
      <c r="BZ217" s="11">
        <v>0</v>
      </c>
      <c r="CA217" s="9">
        <v>0</v>
      </c>
      <c r="CB217" s="9">
        <v>1143705.6810874341</v>
      </c>
      <c r="CC217" s="9">
        <v>75407.325605320249</v>
      </c>
      <c r="CD217" s="9">
        <v>-61139.71</v>
      </c>
      <c r="CE217" s="11">
        <v>282789</v>
      </c>
      <c r="CF217" s="11">
        <v>384636</v>
      </c>
      <c r="CG217" s="11">
        <v>0</v>
      </c>
      <c r="CH217" s="11">
        <v>0</v>
      </c>
      <c r="CI217" s="11">
        <v>0</v>
      </c>
      <c r="CJ217" s="11">
        <v>0</v>
      </c>
      <c r="CK217" s="11">
        <v>0</v>
      </c>
      <c r="CL217" s="11">
        <v>0</v>
      </c>
      <c r="CM217" s="11">
        <v>14045</v>
      </c>
      <c r="CN217" s="9">
        <v>0</v>
      </c>
      <c r="CO217" s="9">
        <v>34101.69091626841</v>
      </c>
      <c r="CP217" s="9">
        <v>85650</v>
      </c>
      <c r="CQ217" s="9">
        <v>220732.61</v>
      </c>
      <c r="CR217" s="9">
        <v>11534.08</v>
      </c>
      <c r="CS217" s="11"/>
      <c r="CT217" s="11"/>
      <c r="CU217" s="11"/>
      <c r="CV217" s="11"/>
      <c r="CW217" s="11"/>
      <c r="DD217" s="20"/>
      <c r="DE217" s="20"/>
    </row>
    <row r="218" spans="1:109" ht="16.5" x14ac:dyDescent="0.3">
      <c r="A218" s="12">
        <v>690</v>
      </c>
      <c r="B218" s="12">
        <v>1</v>
      </c>
      <c r="C218" s="13" t="s">
        <v>241</v>
      </c>
      <c r="D218" s="14">
        <v>5</v>
      </c>
      <c r="E218" s="9">
        <v>1009</v>
      </c>
      <c r="F218" s="9">
        <f t="shared" si="114"/>
        <v>9344.0730063413921</v>
      </c>
      <c r="G218" s="9">
        <f t="shared" si="115"/>
        <v>9470.0848380748757</v>
      </c>
      <c r="H218" s="9">
        <f t="shared" si="116"/>
        <v>126.01183173348363</v>
      </c>
      <c r="I218" s="10">
        <f t="shared" si="111"/>
        <v>1.3485749913123025E-2</v>
      </c>
      <c r="J218" s="9">
        <f t="shared" si="117"/>
        <v>90.611030723488511</v>
      </c>
      <c r="K218" s="9">
        <f t="shared" si="118"/>
        <v>8.3221010901883119</v>
      </c>
      <c r="L218" s="9">
        <f t="shared" si="119"/>
        <v>0</v>
      </c>
      <c r="M218" s="9">
        <f t="shared" si="120"/>
        <v>6.3448959365708788</v>
      </c>
      <c r="N218" s="9">
        <f t="shared" si="121"/>
        <v>12.500050782956009</v>
      </c>
      <c r="O218" s="9">
        <f t="shared" si="122"/>
        <v>0</v>
      </c>
      <c r="P218" s="9">
        <f t="shared" si="123"/>
        <v>8.2337532002795797</v>
      </c>
      <c r="Q218" s="15">
        <f t="shared" si="125"/>
        <v>9428169.6633984651</v>
      </c>
      <c r="R218" s="15">
        <f t="shared" si="126"/>
        <v>9555315.6016175486</v>
      </c>
      <c r="S218" s="9">
        <f t="shared" si="127"/>
        <v>127145.93821908347</v>
      </c>
      <c r="T218" s="9"/>
      <c r="U218" s="9">
        <f t="shared" si="112"/>
        <v>5976.4307234886019</v>
      </c>
      <c r="V218" s="9">
        <f t="shared" si="112"/>
        <v>513.07135777998019</v>
      </c>
      <c r="W218" s="9">
        <f t="shared" si="112"/>
        <v>689.19623389494552</v>
      </c>
      <c r="X218" s="9">
        <f t="shared" si="112"/>
        <v>818.16749256689786</v>
      </c>
      <c r="Y218" s="9">
        <f t="shared" si="112"/>
        <v>879.69817447697721</v>
      </c>
      <c r="Z218" s="9">
        <f t="shared" si="112"/>
        <v>0</v>
      </c>
      <c r="AA218" s="9">
        <f t="shared" si="112"/>
        <v>467.50902413399047</v>
      </c>
      <c r="AB218" s="9">
        <f t="shared" si="113"/>
        <v>6067.0417542120904</v>
      </c>
      <c r="AC218" s="9">
        <f t="shared" si="113"/>
        <v>521.3934588701685</v>
      </c>
      <c r="AD218" s="9">
        <f t="shared" si="113"/>
        <v>689.19623389494552</v>
      </c>
      <c r="AE218" s="9">
        <f t="shared" si="113"/>
        <v>824.51238850346874</v>
      </c>
      <c r="AF218" s="9">
        <f t="shared" si="113"/>
        <v>892.19822525993322</v>
      </c>
      <c r="AG218" s="9">
        <f t="shared" si="113"/>
        <v>0</v>
      </c>
      <c r="AH218" s="9">
        <f t="shared" si="113"/>
        <v>475.74277733427004</v>
      </c>
      <c r="AI218" s="9">
        <f t="shared" si="124"/>
        <v>9470.0848380748757</v>
      </c>
      <c r="AJ218" s="3" t="s">
        <v>608</v>
      </c>
      <c r="AK218" s="11">
        <v>6095102</v>
      </c>
      <c r="AL218" s="11">
        <v>0</v>
      </c>
      <c r="AM218" s="11">
        <v>14001</v>
      </c>
      <c r="AN218" s="9">
        <v>35002.800000000003</v>
      </c>
      <c r="AO218" s="11">
        <v>690096</v>
      </c>
      <c r="AP218" s="11">
        <v>5303</v>
      </c>
      <c r="AQ218" s="9">
        <v>0</v>
      </c>
      <c r="AR218" s="9">
        <v>128679</v>
      </c>
      <c r="AS218" s="11">
        <v>517689</v>
      </c>
      <c r="AT218" s="11">
        <v>0</v>
      </c>
      <c r="AU218" s="11">
        <v>0</v>
      </c>
      <c r="AV218" s="11">
        <v>0</v>
      </c>
      <c r="AW218" s="9">
        <v>0</v>
      </c>
      <c r="AX218" s="9">
        <v>887615.45804726996</v>
      </c>
      <c r="AY218" s="9">
        <v>55395.890410958906</v>
      </c>
      <c r="AZ218" s="9">
        <v>-64883.4</v>
      </c>
      <c r="BA218" s="11">
        <v>239077</v>
      </c>
      <c r="BB218" s="11">
        <v>395650</v>
      </c>
      <c r="BC218" s="11">
        <v>0</v>
      </c>
      <c r="BD218" s="11">
        <v>817</v>
      </c>
      <c r="BE218" s="11">
        <v>33085</v>
      </c>
      <c r="BF218" s="11">
        <v>0</v>
      </c>
      <c r="BG218" s="11">
        <v>0</v>
      </c>
      <c r="BH218" s="11">
        <v>0</v>
      </c>
      <c r="BI218" s="9">
        <v>14222</v>
      </c>
      <c r="BJ218" s="9">
        <v>0</v>
      </c>
      <c r="BK218" s="9">
        <v>24293.853054523195</v>
      </c>
      <c r="BL218" s="9">
        <v>61787.191885714281</v>
      </c>
      <c r="BM218" s="9">
        <v>284064.02</v>
      </c>
      <c r="BN218" s="9">
        <v>11172.85</v>
      </c>
      <c r="BO218" s="11">
        <f t="shared" si="128"/>
        <v>6186528.5299999993</v>
      </c>
      <c r="BP218" s="11">
        <v>0</v>
      </c>
      <c r="BQ218" s="11">
        <v>14001</v>
      </c>
      <c r="BR218" s="11">
        <f t="shared" si="129"/>
        <v>35002.800000000003</v>
      </c>
      <c r="BS218" s="11">
        <v>690096</v>
      </c>
      <c r="BT218" s="11">
        <v>5303</v>
      </c>
      <c r="BU218" s="9">
        <v>0</v>
      </c>
      <c r="BV218" s="9">
        <v>128679</v>
      </c>
      <c r="BW218" s="11">
        <v>526086</v>
      </c>
      <c r="BX218" s="11">
        <v>0</v>
      </c>
      <c r="BY218" s="11">
        <v>0</v>
      </c>
      <c r="BZ218" s="11">
        <v>0</v>
      </c>
      <c r="CA218" s="9">
        <v>0</v>
      </c>
      <c r="CB218" s="9">
        <v>900228.00928727258</v>
      </c>
      <c r="CC218" s="9">
        <v>55395.890410958906</v>
      </c>
      <c r="CD218" s="9">
        <v>-64883.4</v>
      </c>
      <c r="CE218" s="11">
        <v>239077</v>
      </c>
      <c r="CF218" s="11">
        <v>401558</v>
      </c>
      <c r="CG218" s="11">
        <v>0</v>
      </c>
      <c r="CH218" s="11">
        <v>817</v>
      </c>
      <c r="CI218" s="11">
        <v>33579</v>
      </c>
      <c r="CJ218" s="11">
        <v>0</v>
      </c>
      <c r="CK218" s="11">
        <v>0</v>
      </c>
      <c r="CL218" s="11">
        <v>0</v>
      </c>
      <c r="CM218" s="11">
        <v>14222</v>
      </c>
      <c r="CN218" s="9">
        <v>0</v>
      </c>
      <c r="CO218" s="9">
        <v>32601.710033605297</v>
      </c>
      <c r="CP218" s="9">
        <v>61787.191885714281</v>
      </c>
      <c r="CQ218" s="9">
        <v>284064.02</v>
      </c>
      <c r="CR218" s="9">
        <v>11172.85</v>
      </c>
      <c r="CS218" s="11"/>
      <c r="CT218" s="11"/>
      <c r="CU218" s="11"/>
      <c r="CV218" s="11"/>
      <c r="CW218" s="11"/>
      <c r="DD218" s="20"/>
      <c r="DE218" s="20"/>
    </row>
    <row r="219" spans="1:109" ht="16.5" x14ac:dyDescent="0.3">
      <c r="A219" s="12">
        <v>695</v>
      </c>
      <c r="B219" s="12">
        <v>1</v>
      </c>
      <c r="C219" s="13" t="s">
        <v>242</v>
      </c>
      <c r="D219" s="14">
        <v>6</v>
      </c>
      <c r="E219" s="9">
        <v>706</v>
      </c>
      <c r="F219" s="9">
        <f t="shared" si="114"/>
        <v>9311.9411518657344</v>
      </c>
      <c r="G219" s="9">
        <f t="shared" si="115"/>
        <v>9437.5772589365497</v>
      </c>
      <c r="H219" s="9">
        <f t="shared" si="116"/>
        <v>125.63610707081534</v>
      </c>
      <c r="I219" s="10">
        <f t="shared" si="111"/>
        <v>1.3491935249788705E-2</v>
      </c>
      <c r="J219" s="9">
        <f t="shared" si="117"/>
        <v>89.393668555239856</v>
      </c>
      <c r="K219" s="9">
        <f t="shared" si="118"/>
        <v>11.824362606232285</v>
      </c>
      <c r="L219" s="9">
        <f t="shared" si="119"/>
        <v>0</v>
      </c>
      <c r="M219" s="9">
        <f t="shared" si="120"/>
        <v>3.5609065155806547</v>
      </c>
      <c r="N219" s="9">
        <f t="shared" si="121"/>
        <v>14.833311872808395</v>
      </c>
      <c r="O219" s="9">
        <f t="shared" si="122"/>
        <v>0</v>
      </c>
      <c r="P219" s="9">
        <f t="shared" si="123"/>
        <v>6.0238575209525038</v>
      </c>
      <c r="Q219" s="15">
        <f t="shared" si="125"/>
        <v>6574230.4532172084</v>
      </c>
      <c r="R219" s="15">
        <f t="shared" si="126"/>
        <v>6662929.5448092027</v>
      </c>
      <c r="S219" s="9">
        <f t="shared" si="127"/>
        <v>88699.091591994278</v>
      </c>
      <c r="T219" s="9"/>
      <c r="U219" s="9">
        <f t="shared" si="112"/>
        <v>5900.7803541076491</v>
      </c>
      <c r="V219" s="9">
        <f t="shared" si="112"/>
        <v>728.97875354107646</v>
      </c>
      <c r="W219" s="9">
        <f t="shared" si="112"/>
        <v>1054.4688385269121</v>
      </c>
      <c r="X219" s="9">
        <f t="shared" si="112"/>
        <v>631.62889518413601</v>
      </c>
      <c r="Y219" s="9">
        <f t="shared" si="112"/>
        <v>710.00385379094587</v>
      </c>
      <c r="Z219" s="9">
        <f t="shared" si="112"/>
        <v>0</v>
      </c>
      <c r="AA219" s="9">
        <f t="shared" si="112"/>
        <v>286.0804567150156</v>
      </c>
      <c r="AB219" s="9">
        <f t="shared" si="113"/>
        <v>5990.174022662889</v>
      </c>
      <c r="AC219" s="9">
        <f t="shared" si="113"/>
        <v>740.80311614730874</v>
      </c>
      <c r="AD219" s="9">
        <f t="shared" si="113"/>
        <v>1054.4688385269121</v>
      </c>
      <c r="AE219" s="9">
        <f t="shared" si="113"/>
        <v>635.18980169971667</v>
      </c>
      <c r="AF219" s="9">
        <f t="shared" si="113"/>
        <v>724.83716566375426</v>
      </c>
      <c r="AG219" s="9">
        <f t="shared" si="113"/>
        <v>0</v>
      </c>
      <c r="AH219" s="9">
        <f t="shared" si="113"/>
        <v>292.1043142359681</v>
      </c>
      <c r="AI219" s="9">
        <f t="shared" si="124"/>
        <v>9437.5772589365497</v>
      </c>
      <c r="AJ219" s="3" t="s">
        <v>608</v>
      </c>
      <c r="AK219" s="11">
        <v>4207462</v>
      </c>
      <c r="AL219" s="11">
        <v>0</v>
      </c>
      <c r="AM219" s="11">
        <v>9665</v>
      </c>
      <c r="AN219" s="9">
        <v>24162.3</v>
      </c>
      <c r="AO219" s="11">
        <v>789002</v>
      </c>
      <c r="AP219" s="11">
        <v>-44547</v>
      </c>
      <c r="AQ219" s="9">
        <v>0</v>
      </c>
      <c r="AR219" s="9">
        <v>76294</v>
      </c>
      <c r="AS219" s="11">
        <v>514659</v>
      </c>
      <c r="AT219" s="11">
        <v>0</v>
      </c>
      <c r="AU219" s="11">
        <v>11963</v>
      </c>
      <c r="AV219" s="11">
        <v>0</v>
      </c>
      <c r="AW219" s="9">
        <v>0</v>
      </c>
      <c r="AX219" s="9">
        <v>501262.72077640775</v>
      </c>
      <c r="AY219" s="9">
        <v>48501.858693283015</v>
      </c>
      <c r="AZ219" s="9">
        <v>-41511.07</v>
      </c>
      <c r="BA219" s="11">
        <v>179606</v>
      </c>
      <c r="BB219" s="11">
        <v>86529</v>
      </c>
      <c r="BC219" s="11">
        <v>0</v>
      </c>
      <c r="BD219" s="11">
        <v>0</v>
      </c>
      <c r="BE219" s="11">
        <v>0</v>
      </c>
      <c r="BF219" s="11">
        <v>81873</v>
      </c>
      <c r="BG219" s="11">
        <v>0</v>
      </c>
      <c r="BH219" s="11">
        <v>0</v>
      </c>
      <c r="BI219" s="9">
        <v>0</v>
      </c>
      <c r="BJ219" s="9">
        <v>0</v>
      </c>
      <c r="BK219" s="9">
        <v>12436.173747518049</v>
      </c>
      <c r="BL219" s="9">
        <v>47711.4</v>
      </c>
      <c r="BM219" s="9">
        <v>55946.8</v>
      </c>
      <c r="BN219" s="9">
        <v>13214.27</v>
      </c>
      <c r="BO219" s="11">
        <f t="shared" si="128"/>
        <v>4270573.93</v>
      </c>
      <c r="BP219" s="11">
        <v>0</v>
      </c>
      <c r="BQ219" s="11">
        <v>9665</v>
      </c>
      <c r="BR219" s="11">
        <f t="shared" si="129"/>
        <v>24162.3</v>
      </c>
      <c r="BS219" s="11">
        <v>789002</v>
      </c>
      <c r="BT219" s="11">
        <v>-44547</v>
      </c>
      <c r="BU219" s="9">
        <v>0</v>
      </c>
      <c r="BV219" s="9">
        <v>76294</v>
      </c>
      <c r="BW219" s="11">
        <v>523007</v>
      </c>
      <c r="BX219" s="11">
        <v>0</v>
      </c>
      <c r="BY219" s="11">
        <v>11963</v>
      </c>
      <c r="BZ219" s="11">
        <v>0</v>
      </c>
      <c r="CA219" s="9">
        <v>0</v>
      </c>
      <c r="CB219" s="9">
        <v>511735.0389586105</v>
      </c>
      <c r="CC219" s="9">
        <v>48501.858693283015</v>
      </c>
      <c r="CD219" s="9">
        <v>-41511.07</v>
      </c>
      <c r="CE219" s="11">
        <v>179606</v>
      </c>
      <c r="CF219" s="11">
        <v>87821</v>
      </c>
      <c r="CG219" s="11">
        <v>0</v>
      </c>
      <c r="CH219" s="11">
        <v>0</v>
      </c>
      <c r="CI219" s="11">
        <v>0</v>
      </c>
      <c r="CJ219" s="11">
        <v>83095</v>
      </c>
      <c r="CK219" s="11">
        <v>0</v>
      </c>
      <c r="CL219" s="11">
        <v>0</v>
      </c>
      <c r="CM219" s="11">
        <v>0</v>
      </c>
      <c r="CN219" s="9">
        <v>0</v>
      </c>
      <c r="CO219" s="9">
        <v>16689.017157310511</v>
      </c>
      <c r="CP219" s="9">
        <v>47711.4</v>
      </c>
      <c r="CQ219" s="9">
        <v>55946.8</v>
      </c>
      <c r="CR219" s="9">
        <v>13214.27</v>
      </c>
      <c r="CS219" s="11"/>
      <c r="CT219" s="11"/>
      <c r="CU219" s="11"/>
      <c r="CV219" s="11"/>
      <c r="CW219" s="11"/>
      <c r="DD219" s="20"/>
      <c r="DE219" s="20"/>
    </row>
    <row r="220" spans="1:109" ht="16.5" x14ac:dyDescent="0.3">
      <c r="A220" s="12">
        <v>696</v>
      </c>
      <c r="B220" s="12">
        <v>1</v>
      </c>
      <c r="C220" s="13" t="s">
        <v>243</v>
      </c>
      <c r="D220" s="14">
        <v>6</v>
      </c>
      <c r="E220" s="9">
        <v>508</v>
      </c>
      <c r="F220" s="9">
        <f t="shared" si="114"/>
        <v>10398.912304164407</v>
      </c>
      <c r="G220" s="9">
        <f t="shared" si="115"/>
        <v>10520.286845316947</v>
      </c>
      <c r="H220" s="9">
        <f t="shared" si="116"/>
        <v>121.37454115253968</v>
      </c>
      <c r="I220" s="10">
        <f t="shared" si="111"/>
        <v>1.1671849670655781E-2</v>
      </c>
      <c r="J220" s="9">
        <f t="shared" si="117"/>
        <v>90.855944881889627</v>
      </c>
      <c r="K220" s="9">
        <f t="shared" si="118"/>
        <v>6.4901574803149629</v>
      </c>
      <c r="L220" s="9">
        <f t="shared" si="119"/>
        <v>0</v>
      </c>
      <c r="M220" s="9">
        <f t="shared" si="120"/>
        <v>14.700787401574644</v>
      </c>
      <c r="N220" s="9">
        <f t="shared" si="121"/>
        <v>9.3276513887619785</v>
      </c>
      <c r="O220" s="9">
        <f t="shared" si="122"/>
        <v>0</v>
      </c>
      <c r="P220" s="9">
        <f t="shared" si="123"/>
        <v>0</v>
      </c>
      <c r="Q220" s="15">
        <f t="shared" si="125"/>
        <v>5282647.450515517</v>
      </c>
      <c r="R220" s="15">
        <f t="shared" si="126"/>
        <v>5344305.7174210083</v>
      </c>
      <c r="S220" s="9">
        <f t="shared" si="127"/>
        <v>61658.26690549124</v>
      </c>
      <c r="T220" s="9"/>
      <c r="U220" s="9">
        <f t="shared" si="112"/>
        <v>5980.5389566929134</v>
      </c>
      <c r="V220" s="9">
        <f t="shared" si="112"/>
        <v>400.14960629921262</v>
      </c>
      <c r="W220" s="9">
        <f t="shared" si="112"/>
        <v>1068.7460629921259</v>
      </c>
      <c r="X220" s="9">
        <f t="shared" si="112"/>
        <v>1653.1299212598426</v>
      </c>
      <c r="Y220" s="9">
        <f t="shared" si="112"/>
        <v>777.08307425791247</v>
      </c>
      <c r="Z220" s="9">
        <f t="shared" si="112"/>
        <v>0</v>
      </c>
      <c r="AA220" s="9">
        <f t="shared" si="112"/>
        <v>519.26468266239829</v>
      </c>
      <c r="AB220" s="9">
        <f t="shared" si="113"/>
        <v>6071.394901574803</v>
      </c>
      <c r="AC220" s="9">
        <f t="shared" si="113"/>
        <v>406.63976377952758</v>
      </c>
      <c r="AD220" s="9">
        <f t="shared" si="113"/>
        <v>1068.7460629921259</v>
      </c>
      <c r="AE220" s="9">
        <f t="shared" si="113"/>
        <v>1667.8307086614172</v>
      </c>
      <c r="AF220" s="9">
        <f t="shared" si="113"/>
        <v>786.41072564667445</v>
      </c>
      <c r="AG220" s="9">
        <f t="shared" si="113"/>
        <v>0</v>
      </c>
      <c r="AH220" s="9">
        <f t="shared" si="113"/>
        <v>519.26468266239829</v>
      </c>
      <c r="AI220" s="9">
        <f t="shared" si="124"/>
        <v>10520.286845316947</v>
      </c>
      <c r="AJ220" s="3" t="s">
        <v>608</v>
      </c>
      <c r="AK220" s="11">
        <v>3076988</v>
      </c>
      <c r="AL220" s="11">
        <v>0</v>
      </c>
      <c r="AM220" s="11">
        <v>7068</v>
      </c>
      <c r="AN220" s="9">
        <v>17670.599999999999</v>
      </c>
      <c r="AO220" s="11">
        <v>542923</v>
      </c>
      <c r="AP220" s="11">
        <v>0</v>
      </c>
      <c r="AQ220" s="9">
        <v>144560</v>
      </c>
      <c r="AR220" s="9">
        <v>57161</v>
      </c>
      <c r="AS220" s="11">
        <v>203276</v>
      </c>
      <c r="AT220" s="11">
        <v>0</v>
      </c>
      <c r="AU220" s="11">
        <v>0</v>
      </c>
      <c r="AV220" s="11">
        <v>0</v>
      </c>
      <c r="AW220" s="9">
        <v>0</v>
      </c>
      <c r="AX220" s="9">
        <v>394758.20172301953</v>
      </c>
      <c r="AY220" s="9">
        <v>32780.718792498366</v>
      </c>
      <c r="AZ220" s="9">
        <v>-38874.21</v>
      </c>
      <c r="BA220" s="11">
        <v>130784</v>
      </c>
      <c r="BB220" s="11">
        <v>150308</v>
      </c>
      <c r="BC220" s="11">
        <v>0</v>
      </c>
      <c r="BD220" s="11">
        <v>0</v>
      </c>
      <c r="BE220" s="11">
        <v>223448</v>
      </c>
      <c r="BF220" s="11">
        <v>126461</v>
      </c>
      <c r="BG220" s="11">
        <v>0</v>
      </c>
      <c r="BH220" s="11">
        <v>0</v>
      </c>
      <c r="BI220" s="9">
        <v>0</v>
      </c>
      <c r="BJ220" s="9">
        <v>0</v>
      </c>
      <c r="BK220" s="9">
        <v>0</v>
      </c>
      <c r="BL220" s="9">
        <v>35427.600000000006</v>
      </c>
      <c r="BM220" s="9">
        <v>154985.66999999998</v>
      </c>
      <c r="BN220" s="9">
        <v>22921.87</v>
      </c>
      <c r="BO220" s="11">
        <f t="shared" si="128"/>
        <v>3123142.82</v>
      </c>
      <c r="BP220" s="11">
        <v>0</v>
      </c>
      <c r="BQ220" s="11">
        <v>7068</v>
      </c>
      <c r="BR220" s="11">
        <f t="shared" si="129"/>
        <v>17670.599999999999</v>
      </c>
      <c r="BS220" s="11">
        <v>542923</v>
      </c>
      <c r="BT220" s="11">
        <v>0</v>
      </c>
      <c r="BU220" s="9">
        <v>144560</v>
      </c>
      <c r="BV220" s="9">
        <v>57161</v>
      </c>
      <c r="BW220" s="11">
        <v>206573</v>
      </c>
      <c r="BX220" s="11">
        <v>0</v>
      </c>
      <c r="BY220" s="11">
        <v>0</v>
      </c>
      <c r="BZ220" s="11">
        <v>0</v>
      </c>
      <c r="CA220" s="9">
        <v>0</v>
      </c>
      <c r="CB220" s="9">
        <v>399496.64862851059</v>
      </c>
      <c r="CC220" s="9">
        <v>32780.718792498366</v>
      </c>
      <c r="CD220" s="9">
        <v>-38874.21</v>
      </c>
      <c r="CE220" s="11">
        <v>130784</v>
      </c>
      <c r="CF220" s="11">
        <v>152552</v>
      </c>
      <c r="CG220" s="11">
        <v>0</v>
      </c>
      <c r="CH220" s="11">
        <v>0</v>
      </c>
      <c r="CI220" s="11">
        <v>226784</v>
      </c>
      <c r="CJ220" s="11">
        <v>128349</v>
      </c>
      <c r="CK220" s="11">
        <v>0</v>
      </c>
      <c r="CL220" s="11">
        <v>0</v>
      </c>
      <c r="CM220" s="11">
        <v>0</v>
      </c>
      <c r="CN220" s="9">
        <v>0</v>
      </c>
      <c r="CO220" s="9">
        <v>0</v>
      </c>
      <c r="CP220" s="9">
        <v>35427.600000000006</v>
      </c>
      <c r="CQ220" s="9">
        <v>154985.66999999998</v>
      </c>
      <c r="CR220" s="9">
        <v>22921.87</v>
      </c>
      <c r="CS220" s="11"/>
      <c r="CT220" s="11"/>
      <c r="CU220" s="11"/>
      <c r="CV220" s="11"/>
      <c r="CW220" s="11"/>
      <c r="DD220" s="20"/>
      <c r="DE220" s="20"/>
    </row>
    <row r="221" spans="1:109" ht="16.5" x14ac:dyDescent="0.3">
      <c r="A221" s="12">
        <v>698</v>
      </c>
      <c r="B221" s="12">
        <v>1</v>
      </c>
      <c r="C221" s="13" t="s">
        <v>244</v>
      </c>
      <c r="D221" s="14">
        <v>6</v>
      </c>
      <c r="E221" s="9">
        <v>330</v>
      </c>
      <c r="F221" s="9">
        <f t="shared" si="114"/>
        <v>10459.439135957755</v>
      </c>
      <c r="G221" s="9">
        <f t="shared" si="115"/>
        <v>10608.855754872167</v>
      </c>
      <c r="H221" s="9">
        <f t="shared" si="116"/>
        <v>149.41661891441254</v>
      </c>
      <c r="I221" s="10">
        <f t="shared" si="111"/>
        <v>1.4285337576155865E-2</v>
      </c>
      <c r="J221" s="9">
        <f t="shared" si="117"/>
        <v>90.092636363636302</v>
      </c>
      <c r="K221" s="9">
        <f t="shared" si="118"/>
        <v>8.9575757575757962</v>
      </c>
      <c r="L221" s="9">
        <f t="shared" si="119"/>
        <v>0</v>
      </c>
      <c r="M221" s="9">
        <f t="shared" si="120"/>
        <v>26.934587093563096</v>
      </c>
      <c r="N221" s="9">
        <f t="shared" si="121"/>
        <v>13.052816709088347</v>
      </c>
      <c r="O221" s="9">
        <f t="shared" si="122"/>
        <v>0</v>
      </c>
      <c r="P221" s="9">
        <f t="shared" si="123"/>
        <v>10.379002990550589</v>
      </c>
      <c r="Q221" s="15">
        <f t="shared" si="125"/>
        <v>3451614.9148660586</v>
      </c>
      <c r="R221" s="15">
        <f t="shared" si="126"/>
        <v>3500922.3991078157</v>
      </c>
      <c r="S221" s="9">
        <f t="shared" si="127"/>
        <v>49307.484241757076</v>
      </c>
      <c r="T221" s="9"/>
      <c r="U221" s="9">
        <f t="shared" si="112"/>
        <v>5955.0782424242425</v>
      </c>
      <c r="V221" s="9">
        <f t="shared" si="112"/>
        <v>552.30606060606056</v>
      </c>
      <c r="W221" s="9">
        <f t="shared" si="112"/>
        <v>55.145454545454548</v>
      </c>
      <c r="X221" s="9">
        <f t="shared" si="112"/>
        <v>2202.7371079559939</v>
      </c>
      <c r="Y221" s="9">
        <f t="shared" si="112"/>
        <v>1436.8814882842976</v>
      </c>
      <c r="Z221" s="9">
        <f t="shared" si="112"/>
        <v>0</v>
      </c>
      <c r="AA221" s="9">
        <f t="shared" si="112"/>
        <v>257.29078214170511</v>
      </c>
      <c r="AB221" s="9">
        <f t="shared" si="113"/>
        <v>6045.1708787878788</v>
      </c>
      <c r="AC221" s="9">
        <f t="shared" si="113"/>
        <v>561.26363636363635</v>
      </c>
      <c r="AD221" s="9">
        <f t="shared" si="113"/>
        <v>55.145454545454548</v>
      </c>
      <c r="AE221" s="9">
        <f t="shared" si="113"/>
        <v>2229.671695049557</v>
      </c>
      <c r="AF221" s="9">
        <f t="shared" si="113"/>
        <v>1449.9343049933859</v>
      </c>
      <c r="AG221" s="9">
        <f t="shared" si="113"/>
        <v>0</v>
      </c>
      <c r="AH221" s="9">
        <f t="shared" si="113"/>
        <v>267.6697851322557</v>
      </c>
      <c r="AI221" s="9">
        <f t="shared" si="124"/>
        <v>10608.855754872167</v>
      </c>
      <c r="AJ221" s="3" t="s">
        <v>608</v>
      </c>
      <c r="AK221" s="11">
        <v>1982038</v>
      </c>
      <c r="AL221" s="11">
        <v>0</v>
      </c>
      <c r="AM221" s="11">
        <v>4553</v>
      </c>
      <c r="AN221" s="9">
        <v>11382.9</v>
      </c>
      <c r="AO221" s="11">
        <v>0</v>
      </c>
      <c r="AP221" s="11">
        <v>18198</v>
      </c>
      <c r="AQ221" s="9">
        <v>0</v>
      </c>
      <c r="AR221" s="9">
        <v>47819.245625477917</v>
      </c>
      <c r="AS221" s="11">
        <v>182261</v>
      </c>
      <c r="AT221" s="11">
        <v>0</v>
      </c>
      <c r="AU221" s="11">
        <v>0</v>
      </c>
      <c r="AV221" s="11">
        <v>0</v>
      </c>
      <c r="AW221" s="9">
        <v>0</v>
      </c>
      <c r="AX221" s="9">
        <v>474170.89113381819</v>
      </c>
      <c r="AY221" s="9">
        <v>14720.78823953824</v>
      </c>
      <c r="AZ221" s="9">
        <v>-16862.18</v>
      </c>
      <c r="BA221" s="11">
        <v>75002</v>
      </c>
      <c r="BB221" s="11">
        <v>151147</v>
      </c>
      <c r="BC221" s="11">
        <v>0</v>
      </c>
      <c r="BD221" s="11">
        <v>4583</v>
      </c>
      <c r="BE221" s="11">
        <v>320796</v>
      </c>
      <c r="BF221" s="11">
        <v>123003</v>
      </c>
      <c r="BG221" s="11">
        <v>0</v>
      </c>
      <c r="BH221" s="11">
        <v>0</v>
      </c>
      <c r="BI221" s="9">
        <v>0</v>
      </c>
      <c r="BJ221" s="9">
        <v>0</v>
      </c>
      <c r="BK221" s="9">
        <v>10015.599867224437</v>
      </c>
      <c r="BL221" s="9">
        <v>22764.600000000002</v>
      </c>
      <c r="BM221" s="9">
        <v>23532.410000000003</v>
      </c>
      <c r="BN221" s="9">
        <v>2489.66</v>
      </c>
      <c r="BO221" s="11">
        <f t="shared" si="128"/>
        <v>2011768.5699999998</v>
      </c>
      <c r="BP221" s="11">
        <v>0</v>
      </c>
      <c r="BQ221" s="11">
        <v>4553</v>
      </c>
      <c r="BR221" s="11">
        <f t="shared" si="129"/>
        <v>11382.9</v>
      </c>
      <c r="BS221" s="11">
        <v>0</v>
      </c>
      <c r="BT221" s="11">
        <v>18198</v>
      </c>
      <c r="BU221" s="9">
        <v>0</v>
      </c>
      <c r="BV221" s="9">
        <v>47823.659366353793</v>
      </c>
      <c r="BW221" s="11">
        <v>185217</v>
      </c>
      <c r="BX221" s="11">
        <v>0</v>
      </c>
      <c r="BY221" s="11">
        <v>0</v>
      </c>
      <c r="BZ221" s="11">
        <v>0</v>
      </c>
      <c r="CA221" s="9">
        <v>0</v>
      </c>
      <c r="CB221" s="9">
        <v>478478.32064781734</v>
      </c>
      <c r="CC221" s="9">
        <v>14720.78823953824</v>
      </c>
      <c r="CD221" s="9">
        <v>-16862.18</v>
      </c>
      <c r="CE221" s="11">
        <v>75002</v>
      </c>
      <c r="CF221" s="11">
        <v>153404</v>
      </c>
      <c r="CG221" s="11">
        <v>0</v>
      </c>
      <c r="CH221" s="11">
        <v>4583</v>
      </c>
      <c r="CI221" s="11">
        <v>325586</v>
      </c>
      <c r="CJ221" s="11">
        <v>124840</v>
      </c>
      <c r="CK221" s="11">
        <v>0</v>
      </c>
      <c r="CL221" s="11">
        <v>0</v>
      </c>
      <c r="CM221" s="11">
        <v>0</v>
      </c>
      <c r="CN221" s="9">
        <v>0</v>
      </c>
      <c r="CO221" s="9">
        <v>13440.67085410612</v>
      </c>
      <c r="CP221" s="9">
        <v>22764.600000000002</v>
      </c>
      <c r="CQ221" s="9">
        <v>23532.410000000003</v>
      </c>
      <c r="CR221" s="9">
        <v>2489.66</v>
      </c>
      <c r="CS221" s="11"/>
      <c r="CT221" s="11"/>
      <c r="CU221" s="11"/>
      <c r="CV221" s="11"/>
      <c r="CW221" s="11"/>
      <c r="DD221" s="20"/>
      <c r="DE221" s="20"/>
    </row>
    <row r="222" spans="1:109" ht="16.5" x14ac:dyDescent="0.3">
      <c r="A222" s="12">
        <v>700</v>
      </c>
      <c r="B222" s="12">
        <v>1</v>
      </c>
      <c r="C222" s="13" t="s">
        <v>245</v>
      </c>
      <c r="D222" s="14">
        <v>4</v>
      </c>
      <c r="E222" s="9">
        <v>2051</v>
      </c>
      <c r="F222" s="9">
        <f t="shared" si="114"/>
        <v>7870.6545130510776</v>
      </c>
      <c r="G222" s="9">
        <f t="shared" si="115"/>
        <v>7975.5087187180661</v>
      </c>
      <c r="H222" s="9">
        <f t="shared" si="116"/>
        <v>104.85420566698849</v>
      </c>
      <c r="I222" s="10">
        <f t="shared" si="111"/>
        <v>1.3322171046019083E-2</v>
      </c>
      <c r="J222" s="9">
        <f t="shared" si="117"/>
        <v>90.975541199413783</v>
      </c>
      <c r="K222" s="9">
        <f t="shared" si="118"/>
        <v>1.3705509507557281</v>
      </c>
      <c r="L222" s="9">
        <f t="shared" si="119"/>
        <v>0</v>
      </c>
      <c r="M222" s="9">
        <f t="shared" si="120"/>
        <v>1.4368600682593069</v>
      </c>
      <c r="N222" s="9">
        <f t="shared" si="121"/>
        <v>9.4013017240929457</v>
      </c>
      <c r="O222" s="9">
        <f t="shared" si="122"/>
        <v>0</v>
      </c>
      <c r="P222" s="9">
        <f t="shared" si="123"/>
        <v>1.6699517244668982</v>
      </c>
      <c r="Q222" s="15">
        <f t="shared" si="125"/>
        <v>16142712.406267762</v>
      </c>
      <c r="R222" s="15">
        <f t="shared" si="126"/>
        <v>16357768.382090757</v>
      </c>
      <c r="S222" s="9">
        <f t="shared" si="127"/>
        <v>215055.97582299449</v>
      </c>
      <c r="T222" s="9"/>
      <c r="U222" s="9">
        <f t="shared" ref="U222:AA231" si="130">IF($E222=0,0,SUMIF($AK$4:$BN$4,U$4,$AK222:$BN222)/$E222)</f>
        <v>6031.0332130667966</v>
      </c>
      <c r="V222" s="9">
        <f t="shared" si="130"/>
        <v>84.503169185763042</v>
      </c>
      <c r="W222" s="9">
        <f t="shared" si="130"/>
        <v>1.0307167235494881</v>
      </c>
      <c r="X222" s="9">
        <f t="shared" si="130"/>
        <v>554.69868356899076</v>
      </c>
      <c r="Y222" s="9">
        <f t="shared" si="130"/>
        <v>976.66071684714541</v>
      </c>
      <c r="Z222" s="9">
        <f t="shared" si="130"/>
        <v>0</v>
      </c>
      <c r="AA222" s="9">
        <f t="shared" si="130"/>
        <v>222.72801365883265</v>
      </c>
      <c r="AB222" s="9">
        <f t="shared" ref="AB222:AH231" si="131">IF($E222=0,0,SUMIF($BO$4:$CR$4,AB$4,$BO222:$CR222)/$E222)</f>
        <v>6122.0087542662104</v>
      </c>
      <c r="AC222" s="9">
        <f t="shared" si="131"/>
        <v>85.87372013651877</v>
      </c>
      <c r="AD222" s="9">
        <f t="shared" si="131"/>
        <v>1.0307167235494881</v>
      </c>
      <c r="AE222" s="9">
        <f t="shared" si="131"/>
        <v>556.13554363725007</v>
      </c>
      <c r="AF222" s="9">
        <f t="shared" si="131"/>
        <v>986.06201857123835</v>
      </c>
      <c r="AG222" s="9">
        <f t="shared" si="131"/>
        <v>0</v>
      </c>
      <c r="AH222" s="9">
        <f t="shared" si="131"/>
        <v>224.39796538329955</v>
      </c>
      <c r="AI222" s="9">
        <f t="shared" si="124"/>
        <v>7975.5087187180661</v>
      </c>
      <c r="AJ222" s="3" t="s">
        <v>608</v>
      </c>
      <c r="AK222" s="11">
        <v>12439389</v>
      </c>
      <c r="AL222" s="11">
        <v>0</v>
      </c>
      <c r="AM222" s="11">
        <v>28574</v>
      </c>
      <c r="AN222" s="9">
        <v>71436.3</v>
      </c>
      <c r="AO222" s="11">
        <v>2112</v>
      </c>
      <c r="AP222" s="11">
        <v>2</v>
      </c>
      <c r="AQ222" s="9">
        <v>0</v>
      </c>
      <c r="AR222" s="9">
        <v>418996</v>
      </c>
      <c r="AS222" s="11">
        <v>173316</v>
      </c>
      <c r="AT222" s="11">
        <v>0</v>
      </c>
      <c r="AU222" s="11">
        <v>0</v>
      </c>
      <c r="AV222" s="11">
        <v>0</v>
      </c>
      <c r="AW222" s="9">
        <v>0</v>
      </c>
      <c r="AX222" s="9">
        <v>2003131.1302534952</v>
      </c>
      <c r="AY222" s="9">
        <v>128319.84848989852</v>
      </c>
      <c r="AZ222" s="9">
        <v>-69739.88</v>
      </c>
      <c r="BA222" s="11">
        <v>492742</v>
      </c>
      <c r="BB222" s="11">
        <v>197375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9">
        <v>0</v>
      </c>
      <c r="BJ222" s="9">
        <v>0</v>
      </c>
      <c r="BK222" s="9">
        <v>10015.599867224437</v>
      </c>
      <c r="BL222" s="9">
        <v>110504.14765714284</v>
      </c>
      <c r="BM222" s="9">
        <v>132695.47</v>
      </c>
      <c r="BN222" s="9">
        <v>3843.79</v>
      </c>
      <c r="BO222" s="11">
        <f t="shared" si="128"/>
        <v>12625979.834999999</v>
      </c>
      <c r="BP222" s="11">
        <v>0</v>
      </c>
      <c r="BQ222" s="11">
        <v>28574</v>
      </c>
      <c r="BR222" s="11">
        <f t="shared" si="129"/>
        <v>71436.3</v>
      </c>
      <c r="BS222" s="11">
        <v>2112</v>
      </c>
      <c r="BT222" s="11">
        <v>2</v>
      </c>
      <c r="BU222" s="9">
        <v>0</v>
      </c>
      <c r="BV222" s="9">
        <v>418996</v>
      </c>
      <c r="BW222" s="11">
        <v>176127</v>
      </c>
      <c r="BX222" s="11">
        <v>0</v>
      </c>
      <c r="BY222" s="11">
        <v>0</v>
      </c>
      <c r="BZ222" s="11">
        <v>0</v>
      </c>
      <c r="CA222" s="9">
        <v>0</v>
      </c>
      <c r="CB222" s="9">
        <v>2022413.2000896099</v>
      </c>
      <c r="CC222" s="9">
        <v>128319.84848989852</v>
      </c>
      <c r="CD222" s="9">
        <v>-69739.88</v>
      </c>
      <c r="CE222" s="11">
        <v>492742</v>
      </c>
      <c r="CF222" s="11">
        <v>200322</v>
      </c>
      <c r="CG222" s="11">
        <v>0</v>
      </c>
      <c r="CH222" s="11">
        <v>0</v>
      </c>
      <c r="CI222" s="11">
        <v>0</v>
      </c>
      <c r="CJ222" s="11">
        <v>0</v>
      </c>
      <c r="CK222" s="11">
        <v>0</v>
      </c>
      <c r="CL222" s="11">
        <v>0</v>
      </c>
      <c r="CM222" s="11">
        <v>0</v>
      </c>
      <c r="CN222" s="9">
        <v>0</v>
      </c>
      <c r="CO222" s="9">
        <v>13440.67085410612</v>
      </c>
      <c r="CP222" s="9">
        <v>110504.14765714284</v>
      </c>
      <c r="CQ222" s="9">
        <v>132695.47</v>
      </c>
      <c r="CR222" s="9">
        <v>3843.79</v>
      </c>
      <c r="CS222" s="11"/>
      <c r="CT222" s="11"/>
      <c r="CU222" s="11"/>
      <c r="CV222" s="11"/>
      <c r="CW222" s="11"/>
      <c r="DD222" s="20"/>
      <c r="DE222" s="20"/>
    </row>
    <row r="223" spans="1:109" ht="16.5" x14ac:dyDescent="0.3">
      <c r="A223" s="12">
        <v>701</v>
      </c>
      <c r="B223" s="12">
        <v>1</v>
      </c>
      <c r="C223" s="13" t="s">
        <v>246</v>
      </c>
      <c r="D223" s="14">
        <v>4</v>
      </c>
      <c r="E223" s="9">
        <v>2336</v>
      </c>
      <c r="F223" s="9">
        <f t="shared" si="114"/>
        <v>8886.3163032946704</v>
      </c>
      <c r="G223" s="9">
        <f t="shared" si="115"/>
        <v>9003.9863640077128</v>
      </c>
      <c r="H223" s="9">
        <f t="shared" si="116"/>
        <v>117.6700607130424</v>
      </c>
      <c r="I223" s="10">
        <f t="shared" si="111"/>
        <v>1.3241714192574409E-2</v>
      </c>
      <c r="J223" s="9">
        <f t="shared" si="117"/>
        <v>90.350490154109139</v>
      </c>
      <c r="K223" s="9">
        <f t="shared" si="118"/>
        <v>11.169948630137014</v>
      </c>
      <c r="L223" s="9">
        <f t="shared" si="119"/>
        <v>0</v>
      </c>
      <c r="M223" s="9">
        <f t="shared" si="120"/>
        <v>2.3313356164383094</v>
      </c>
      <c r="N223" s="9">
        <f t="shared" si="121"/>
        <v>9.9043495373932728</v>
      </c>
      <c r="O223" s="9">
        <f t="shared" si="122"/>
        <v>0</v>
      </c>
      <c r="P223" s="9">
        <f t="shared" si="123"/>
        <v>3.9139367749639291</v>
      </c>
      <c r="Q223" s="15">
        <f t="shared" si="125"/>
        <v>20758434.88449635</v>
      </c>
      <c r="R223" s="15">
        <f t="shared" si="126"/>
        <v>21033312.146322016</v>
      </c>
      <c r="S223" s="9">
        <f t="shared" si="127"/>
        <v>274877.26182566583</v>
      </c>
      <c r="T223" s="9"/>
      <c r="U223" s="9">
        <f t="shared" si="130"/>
        <v>5952.1302397260279</v>
      </c>
      <c r="V223" s="9">
        <f t="shared" si="130"/>
        <v>688.67936643835617</v>
      </c>
      <c r="W223" s="9">
        <f t="shared" si="130"/>
        <v>781.51070205479448</v>
      </c>
      <c r="X223" s="9">
        <f t="shared" si="130"/>
        <v>561.31164383561645</v>
      </c>
      <c r="Y223" s="9">
        <f t="shared" si="130"/>
        <v>756.41753221676709</v>
      </c>
      <c r="Z223" s="9">
        <f t="shared" si="130"/>
        <v>0</v>
      </c>
      <c r="AA223" s="9">
        <f t="shared" si="130"/>
        <v>146.26681902310847</v>
      </c>
      <c r="AB223" s="9">
        <f t="shared" si="131"/>
        <v>6042.480729880137</v>
      </c>
      <c r="AC223" s="9">
        <f t="shared" si="131"/>
        <v>699.84931506849318</v>
      </c>
      <c r="AD223" s="9">
        <f t="shared" si="131"/>
        <v>781.51070205479448</v>
      </c>
      <c r="AE223" s="9">
        <f t="shared" si="131"/>
        <v>563.64297945205476</v>
      </c>
      <c r="AF223" s="9">
        <f t="shared" si="131"/>
        <v>766.32188175416036</v>
      </c>
      <c r="AG223" s="9">
        <f t="shared" si="131"/>
        <v>0</v>
      </c>
      <c r="AH223" s="9">
        <f t="shared" si="131"/>
        <v>150.1807557980724</v>
      </c>
      <c r="AI223" s="9">
        <f t="shared" si="124"/>
        <v>9003.9863640077128</v>
      </c>
      <c r="AJ223" s="3" t="s">
        <v>608</v>
      </c>
      <c r="AK223" s="11">
        <v>14070583</v>
      </c>
      <c r="AL223" s="11">
        <v>0</v>
      </c>
      <c r="AM223" s="11">
        <v>32321</v>
      </c>
      <c r="AN223" s="9">
        <v>0</v>
      </c>
      <c r="AO223" s="11">
        <v>1795136</v>
      </c>
      <c r="AP223" s="11">
        <v>30473</v>
      </c>
      <c r="AQ223" s="9">
        <v>0</v>
      </c>
      <c r="AR223" s="9">
        <v>288955</v>
      </c>
      <c r="AS223" s="11">
        <v>1608755</v>
      </c>
      <c r="AT223" s="11">
        <v>0</v>
      </c>
      <c r="AU223" s="11">
        <v>17944</v>
      </c>
      <c r="AV223" s="11">
        <v>0</v>
      </c>
      <c r="AW223" s="9">
        <v>0</v>
      </c>
      <c r="AX223" s="9">
        <v>1766991.355258368</v>
      </c>
      <c r="AY223" s="9">
        <v>131201.26695395471</v>
      </c>
      <c r="AZ223" s="9">
        <v>-166406.76</v>
      </c>
      <c r="BA223" s="11">
        <v>590521</v>
      </c>
      <c r="BB223" s="11">
        <v>364771</v>
      </c>
      <c r="BC223" s="11">
        <v>0</v>
      </c>
      <c r="BD223" s="11">
        <v>2711</v>
      </c>
      <c r="BE223" s="11">
        <v>0</v>
      </c>
      <c r="BF223" s="11">
        <v>0</v>
      </c>
      <c r="BG223" s="11">
        <v>0</v>
      </c>
      <c r="BH223" s="11">
        <v>0</v>
      </c>
      <c r="BI223" s="9">
        <v>14001</v>
      </c>
      <c r="BJ223" s="9">
        <v>0</v>
      </c>
      <c r="BK223" s="9">
        <v>26735.852284026711</v>
      </c>
      <c r="BL223" s="9">
        <v>156294.59999999998</v>
      </c>
      <c r="BM223" s="9">
        <v>13966.36</v>
      </c>
      <c r="BN223" s="9">
        <v>13481.21</v>
      </c>
      <c r="BO223" s="11">
        <f t="shared" si="128"/>
        <v>14281641.744999999</v>
      </c>
      <c r="BP223" s="11">
        <v>0</v>
      </c>
      <c r="BQ223" s="11">
        <v>32321</v>
      </c>
      <c r="BR223" s="11">
        <f t="shared" si="129"/>
        <v>0</v>
      </c>
      <c r="BS223" s="11">
        <v>1795136</v>
      </c>
      <c r="BT223" s="11">
        <v>30473</v>
      </c>
      <c r="BU223" s="9">
        <v>0</v>
      </c>
      <c r="BV223" s="9">
        <v>288955</v>
      </c>
      <c r="BW223" s="11">
        <v>1634848</v>
      </c>
      <c r="BX223" s="11">
        <v>0</v>
      </c>
      <c r="BY223" s="11">
        <v>17944</v>
      </c>
      <c r="BZ223" s="11">
        <v>0</v>
      </c>
      <c r="CA223" s="9">
        <v>0</v>
      </c>
      <c r="CB223" s="9">
        <v>1790127.9157777186</v>
      </c>
      <c r="CC223" s="9">
        <v>131201.26695395471</v>
      </c>
      <c r="CD223" s="9">
        <v>-166406.76</v>
      </c>
      <c r="CE223" s="11">
        <v>590521</v>
      </c>
      <c r="CF223" s="11">
        <v>370217</v>
      </c>
      <c r="CG223" s="11">
        <v>0</v>
      </c>
      <c r="CH223" s="11">
        <v>2711</v>
      </c>
      <c r="CI223" s="11">
        <v>0</v>
      </c>
      <c r="CJ223" s="11">
        <v>0</v>
      </c>
      <c r="CK223" s="11">
        <v>0</v>
      </c>
      <c r="CL223" s="11">
        <v>0</v>
      </c>
      <c r="CM223" s="11">
        <v>14001</v>
      </c>
      <c r="CN223" s="9">
        <v>0</v>
      </c>
      <c r="CO223" s="9">
        <v>35878.8085903424</v>
      </c>
      <c r="CP223" s="9">
        <v>156294.59999999998</v>
      </c>
      <c r="CQ223" s="9">
        <v>13966.36</v>
      </c>
      <c r="CR223" s="9">
        <v>13481.21</v>
      </c>
      <c r="CS223" s="11"/>
      <c r="CT223" s="11"/>
      <c r="CU223" s="11"/>
      <c r="CV223" s="11"/>
      <c r="CW223" s="11"/>
      <c r="DD223" s="20"/>
      <c r="DE223" s="20"/>
    </row>
    <row r="224" spans="1:109" ht="16.5" x14ac:dyDescent="0.3">
      <c r="A224" s="12">
        <v>704</v>
      </c>
      <c r="B224" s="12">
        <v>1</v>
      </c>
      <c r="C224" s="13" t="s">
        <v>247</v>
      </c>
      <c r="D224" s="14">
        <v>5</v>
      </c>
      <c r="E224" s="9">
        <v>1706</v>
      </c>
      <c r="F224" s="9">
        <f t="shared" si="114"/>
        <v>8392.3282523291655</v>
      </c>
      <c r="G224" s="9">
        <f t="shared" si="115"/>
        <v>8506.1537454436693</v>
      </c>
      <c r="H224" s="9">
        <f t="shared" si="116"/>
        <v>113.82549311450384</v>
      </c>
      <c r="I224" s="10">
        <f t="shared" si="111"/>
        <v>1.356304111232938E-2</v>
      </c>
      <c r="J224" s="9">
        <f t="shared" si="117"/>
        <v>91.339923798357631</v>
      </c>
      <c r="K224" s="9">
        <f t="shared" si="118"/>
        <v>4.3985932004689516</v>
      </c>
      <c r="L224" s="9">
        <f t="shared" si="119"/>
        <v>0</v>
      </c>
      <c r="M224" s="9">
        <f t="shared" si="120"/>
        <v>1.8704572098475865</v>
      </c>
      <c r="N224" s="9">
        <f t="shared" si="121"/>
        <v>11.737719750523524</v>
      </c>
      <c r="O224" s="9">
        <f t="shared" si="122"/>
        <v>0</v>
      </c>
      <c r="P224" s="9">
        <f t="shared" si="123"/>
        <v>4.4787991553073994</v>
      </c>
      <c r="Q224" s="15">
        <f t="shared" si="125"/>
        <v>14317311.998473557</v>
      </c>
      <c r="R224" s="15">
        <f t="shared" si="126"/>
        <v>14511498.289726902</v>
      </c>
      <c r="S224" s="9">
        <f t="shared" si="127"/>
        <v>194186.29125334509</v>
      </c>
      <c r="T224" s="9"/>
      <c r="U224" s="9">
        <f t="shared" si="130"/>
        <v>6026.0494021101986</v>
      </c>
      <c r="V224" s="9">
        <f t="shared" si="130"/>
        <v>271.20398593200468</v>
      </c>
      <c r="W224" s="9">
        <f t="shared" si="130"/>
        <v>1.1699882766705745</v>
      </c>
      <c r="X224" s="9">
        <f t="shared" si="130"/>
        <v>882.39566236811254</v>
      </c>
      <c r="Y224" s="9">
        <f t="shared" si="130"/>
        <v>802.19966884397661</v>
      </c>
      <c r="Z224" s="9">
        <f t="shared" si="130"/>
        <v>0</v>
      </c>
      <c r="AA224" s="9">
        <f t="shared" si="130"/>
        <v>409.30954479820178</v>
      </c>
      <c r="AB224" s="9">
        <f t="shared" si="131"/>
        <v>6117.3893259085562</v>
      </c>
      <c r="AC224" s="9">
        <f t="shared" si="131"/>
        <v>275.60257913247364</v>
      </c>
      <c r="AD224" s="9">
        <f t="shared" si="131"/>
        <v>1.1699882766705745</v>
      </c>
      <c r="AE224" s="9">
        <f t="shared" si="131"/>
        <v>884.26611957796013</v>
      </c>
      <c r="AF224" s="9">
        <f t="shared" si="131"/>
        <v>813.93738859450013</v>
      </c>
      <c r="AG224" s="9">
        <f t="shared" si="131"/>
        <v>0</v>
      </c>
      <c r="AH224" s="9">
        <f t="shared" si="131"/>
        <v>413.78834395350918</v>
      </c>
      <c r="AI224" s="9">
        <f t="shared" si="124"/>
        <v>8506.1537454436693</v>
      </c>
      <c r="AJ224" s="3" t="s">
        <v>608</v>
      </c>
      <c r="AK224" s="11">
        <v>10388394</v>
      </c>
      <c r="AL224" s="11">
        <v>0</v>
      </c>
      <c r="AM224" s="11">
        <v>23863</v>
      </c>
      <c r="AN224" s="9">
        <v>58161.599999999999</v>
      </c>
      <c r="AO224" s="11">
        <v>1996</v>
      </c>
      <c r="AP224" s="11">
        <v>0</v>
      </c>
      <c r="AQ224" s="9">
        <v>451880</v>
      </c>
      <c r="AR224" s="9">
        <v>366391</v>
      </c>
      <c r="AS224" s="11">
        <v>462674</v>
      </c>
      <c r="AT224" s="11">
        <v>0</v>
      </c>
      <c r="AU224" s="11">
        <v>0</v>
      </c>
      <c r="AV224" s="11">
        <v>0</v>
      </c>
      <c r="AW224" s="9">
        <v>0</v>
      </c>
      <c r="AX224" s="9">
        <v>1368552.6350478241</v>
      </c>
      <c r="AY224" s="9">
        <v>108380.41810878995</v>
      </c>
      <c r="AZ224" s="9">
        <v>-107953.72</v>
      </c>
      <c r="BA224" s="11">
        <v>406249</v>
      </c>
      <c r="BB224" s="11">
        <v>213725</v>
      </c>
      <c r="BC224" s="11">
        <v>0</v>
      </c>
      <c r="BD224" s="11">
        <v>29212</v>
      </c>
      <c r="BE224" s="11">
        <v>0</v>
      </c>
      <c r="BF224" s="11">
        <v>0</v>
      </c>
      <c r="BG224" s="11">
        <v>0</v>
      </c>
      <c r="BH224" s="11">
        <v>0</v>
      </c>
      <c r="BI224" s="9">
        <v>14047</v>
      </c>
      <c r="BJ224" s="9">
        <v>0</v>
      </c>
      <c r="BK224" s="9">
        <v>22343.335316942255</v>
      </c>
      <c r="BL224" s="9">
        <v>116322.6</v>
      </c>
      <c r="BM224" s="9">
        <v>377031.73</v>
      </c>
      <c r="BN224" s="9">
        <v>16042.4</v>
      </c>
      <c r="BO224" s="11">
        <f t="shared" si="128"/>
        <v>10544219.909999998</v>
      </c>
      <c r="BP224" s="11">
        <v>0</v>
      </c>
      <c r="BQ224" s="11">
        <v>23863</v>
      </c>
      <c r="BR224" s="11">
        <f t="shared" si="129"/>
        <v>58161.599999999999</v>
      </c>
      <c r="BS224" s="11">
        <v>1996</v>
      </c>
      <c r="BT224" s="11">
        <v>0</v>
      </c>
      <c r="BU224" s="9">
        <v>451880</v>
      </c>
      <c r="BV224" s="9">
        <v>366391</v>
      </c>
      <c r="BW224" s="11">
        <v>470178</v>
      </c>
      <c r="BX224" s="11">
        <v>0</v>
      </c>
      <c r="BY224" s="11">
        <v>0</v>
      </c>
      <c r="BZ224" s="11">
        <v>0</v>
      </c>
      <c r="CA224" s="9">
        <v>0</v>
      </c>
      <c r="CB224" s="9">
        <v>1388577.1849422173</v>
      </c>
      <c r="CC224" s="9">
        <v>108380.41810878995</v>
      </c>
      <c r="CD224" s="9">
        <v>-107953.72</v>
      </c>
      <c r="CE224" s="11">
        <v>406249</v>
      </c>
      <c r="CF224" s="11">
        <v>216916</v>
      </c>
      <c r="CG224" s="11">
        <v>0</v>
      </c>
      <c r="CH224" s="11">
        <v>29212</v>
      </c>
      <c r="CI224" s="11">
        <v>0</v>
      </c>
      <c r="CJ224" s="11">
        <v>0</v>
      </c>
      <c r="CK224" s="11">
        <v>0</v>
      </c>
      <c r="CL224" s="11">
        <v>0</v>
      </c>
      <c r="CM224" s="11">
        <v>14047</v>
      </c>
      <c r="CN224" s="9">
        <v>0</v>
      </c>
      <c r="CO224" s="9">
        <v>29984.166675896631</v>
      </c>
      <c r="CP224" s="9">
        <v>116322.6</v>
      </c>
      <c r="CQ224" s="9">
        <v>377031.73</v>
      </c>
      <c r="CR224" s="9">
        <v>16042.4</v>
      </c>
      <c r="CS224" s="11"/>
      <c r="CT224" s="11"/>
      <c r="CU224" s="11"/>
      <c r="CV224" s="11"/>
      <c r="CW224" s="11"/>
      <c r="DD224" s="20"/>
      <c r="DE224" s="20"/>
    </row>
    <row r="225" spans="1:109" ht="16.5" x14ac:dyDescent="0.3">
      <c r="A225" s="12">
        <v>706</v>
      </c>
      <c r="B225" s="12">
        <v>1</v>
      </c>
      <c r="C225" s="13" t="s">
        <v>248</v>
      </c>
      <c r="D225" s="14">
        <v>5</v>
      </c>
      <c r="E225" s="9">
        <v>1718</v>
      </c>
      <c r="F225" s="9">
        <f t="shared" si="114"/>
        <v>9072.5002769696948</v>
      </c>
      <c r="G225" s="9">
        <f t="shared" si="115"/>
        <v>9197.9281046315919</v>
      </c>
      <c r="H225" s="9">
        <f t="shared" si="116"/>
        <v>125.42782766189703</v>
      </c>
      <c r="I225" s="10">
        <f t="shared" si="111"/>
        <v>1.3825056360735782E-2</v>
      </c>
      <c r="J225" s="9">
        <f t="shared" si="117"/>
        <v>90.063824214201304</v>
      </c>
      <c r="K225" s="9">
        <f t="shared" si="118"/>
        <v>9.1734575087310759</v>
      </c>
      <c r="L225" s="9">
        <f t="shared" si="119"/>
        <v>0</v>
      </c>
      <c r="M225" s="9">
        <f t="shared" si="120"/>
        <v>2.0279394644935564</v>
      </c>
      <c r="N225" s="9">
        <f t="shared" si="121"/>
        <v>17.196469265361088</v>
      </c>
      <c r="O225" s="9">
        <f t="shared" si="122"/>
        <v>0</v>
      </c>
      <c r="P225" s="9">
        <f t="shared" si="123"/>
        <v>6.9661372091100588</v>
      </c>
      <c r="Q225" s="15">
        <f t="shared" si="125"/>
        <v>15586555.475833936</v>
      </c>
      <c r="R225" s="15">
        <f t="shared" si="126"/>
        <v>15802040.483757075</v>
      </c>
      <c r="S225" s="9">
        <f t="shared" si="127"/>
        <v>215485.00792313926</v>
      </c>
      <c r="T225" s="9"/>
      <c r="U225" s="9">
        <f t="shared" si="130"/>
        <v>5955.1940395809079</v>
      </c>
      <c r="V225" s="9">
        <f t="shared" si="130"/>
        <v>565.57508731082658</v>
      </c>
      <c r="W225" s="9">
        <f t="shared" si="130"/>
        <v>779.11466821885915</v>
      </c>
      <c r="X225" s="9">
        <f t="shared" si="130"/>
        <v>540.93597206053551</v>
      </c>
      <c r="Y225" s="9">
        <f t="shared" si="130"/>
        <v>980.02939454388286</v>
      </c>
      <c r="Z225" s="9">
        <f t="shared" si="130"/>
        <v>0</v>
      </c>
      <c r="AA225" s="9">
        <f t="shared" si="130"/>
        <v>251.6511152546833</v>
      </c>
      <c r="AB225" s="9">
        <f t="shared" si="131"/>
        <v>6045.2578637951092</v>
      </c>
      <c r="AC225" s="9">
        <f t="shared" si="131"/>
        <v>574.74854481955765</v>
      </c>
      <c r="AD225" s="9">
        <f t="shared" si="131"/>
        <v>779.11466821885915</v>
      </c>
      <c r="AE225" s="9">
        <f t="shared" si="131"/>
        <v>542.96391152502906</v>
      </c>
      <c r="AF225" s="9">
        <f t="shared" si="131"/>
        <v>997.22586380924395</v>
      </c>
      <c r="AG225" s="9">
        <f t="shared" si="131"/>
        <v>0</v>
      </c>
      <c r="AH225" s="9">
        <f t="shared" si="131"/>
        <v>258.61725246379336</v>
      </c>
      <c r="AI225" s="9">
        <f t="shared" si="124"/>
        <v>9197.9281046315919</v>
      </c>
      <c r="AJ225" s="3" t="s">
        <v>608</v>
      </c>
      <c r="AK225" s="11">
        <v>10315310</v>
      </c>
      <c r="AL225" s="11">
        <v>0</v>
      </c>
      <c r="AM225" s="11">
        <v>23695</v>
      </c>
      <c r="AN225" s="9">
        <v>59238</v>
      </c>
      <c r="AO225" s="11">
        <v>1238072</v>
      </c>
      <c r="AP225" s="11">
        <v>100447</v>
      </c>
      <c r="AQ225" s="9">
        <v>0</v>
      </c>
      <c r="AR225" s="9">
        <v>214962</v>
      </c>
      <c r="AS225" s="11">
        <v>971658</v>
      </c>
      <c r="AT225" s="11">
        <v>0</v>
      </c>
      <c r="AU225" s="11">
        <v>17944</v>
      </c>
      <c r="AV225" s="11">
        <v>0</v>
      </c>
      <c r="AW225" s="9">
        <v>0</v>
      </c>
      <c r="AX225" s="9">
        <v>1683690.4998263908</v>
      </c>
      <c r="AY225" s="9">
        <v>92965.770406712283</v>
      </c>
      <c r="AZ225" s="9">
        <v>-84286.64</v>
      </c>
      <c r="BA225" s="11">
        <v>420432</v>
      </c>
      <c r="BB225" s="11">
        <v>240197</v>
      </c>
      <c r="BC225" s="11">
        <v>0</v>
      </c>
      <c r="BD225" s="11">
        <v>4877</v>
      </c>
      <c r="BE225" s="11">
        <v>0</v>
      </c>
      <c r="BF225" s="11">
        <v>0</v>
      </c>
      <c r="BG225" s="11">
        <v>0</v>
      </c>
      <c r="BH225" s="11">
        <v>-6791</v>
      </c>
      <c r="BI225" s="9">
        <v>14012</v>
      </c>
      <c r="BJ225" s="9">
        <v>0</v>
      </c>
      <c r="BK225" s="9">
        <v>34996.335600833641</v>
      </c>
      <c r="BL225" s="9">
        <v>107413.2</v>
      </c>
      <c r="BM225" s="9">
        <v>129215.8</v>
      </c>
      <c r="BN225" s="9">
        <v>8507.51</v>
      </c>
      <c r="BO225" s="11">
        <f t="shared" si="128"/>
        <v>10470039.649999999</v>
      </c>
      <c r="BP225" s="11">
        <v>0</v>
      </c>
      <c r="BQ225" s="11">
        <v>23695</v>
      </c>
      <c r="BR225" s="11">
        <f t="shared" si="129"/>
        <v>59238</v>
      </c>
      <c r="BS225" s="11">
        <v>1238072</v>
      </c>
      <c r="BT225" s="11">
        <v>100447</v>
      </c>
      <c r="BU225" s="9">
        <v>0</v>
      </c>
      <c r="BV225" s="9">
        <v>214962</v>
      </c>
      <c r="BW225" s="11">
        <v>987418</v>
      </c>
      <c r="BX225" s="11">
        <v>0</v>
      </c>
      <c r="BY225" s="11">
        <v>17944</v>
      </c>
      <c r="BZ225" s="11">
        <v>0</v>
      </c>
      <c r="CA225" s="9">
        <v>0</v>
      </c>
      <c r="CB225" s="9">
        <v>1713234.0340242812</v>
      </c>
      <c r="CC225" s="9">
        <v>92965.770406712283</v>
      </c>
      <c r="CD225" s="9">
        <v>-84286.64</v>
      </c>
      <c r="CE225" s="11">
        <v>420432</v>
      </c>
      <c r="CF225" s="11">
        <v>243783</v>
      </c>
      <c r="CG225" s="11">
        <v>0</v>
      </c>
      <c r="CH225" s="11">
        <v>4877</v>
      </c>
      <c r="CI225" s="11">
        <v>0</v>
      </c>
      <c r="CJ225" s="11">
        <v>0</v>
      </c>
      <c r="CK225" s="11">
        <v>0</v>
      </c>
      <c r="CL225" s="11">
        <v>-6893</v>
      </c>
      <c r="CM225" s="11">
        <v>14012</v>
      </c>
      <c r="CN225" s="9">
        <v>0</v>
      </c>
      <c r="CO225" s="9">
        <v>46964.159326084693</v>
      </c>
      <c r="CP225" s="9">
        <v>107413.2</v>
      </c>
      <c r="CQ225" s="9">
        <v>129215.8</v>
      </c>
      <c r="CR225" s="9">
        <v>8507.51</v>
      </c>
      <c r="CS225" s="11"/>
      <c r="CT225" s="11"/>
      <c r="CU225" s="11"/>
      <c r="CV225" s="11"/>
      <c r="CW225" s="11"/>
      <c r="DD225" s="20"/>
      <c r="DE225" s="20"/>
    </row>
    <row r="226" spans="1:109" ht="16.5" x14ac:dyDescent="0.3">
      <c r="A226" s="12">
        <v>707</v>
      </c>
      <c r="B226" s="12">
        <v>1</v>
      </c>
      <c r="C226" s="13" t="s">
        <v>249</v>
      </c>
      <c r="D226" s="14">
        <v>6</v>
      </c>
      <c r="E226" s="9">
        <v>123</v>
      </c>
      <c r="F226" s="9">
        <f t="shared" si="114"/>
        <v>10653.990829027869</v>
      </c>
      <c r="G226" s="9">
        <f t="shared" si="115"/>
        <v>10808.960365314391</v>
      </c>
      <c r="H226" s="9">
        <f t="shared" si="116"/>
        <v>154.96953628652227</v>
      </c>
      <c r="I226" s="10">
        <f t="shared" si="111"/>
        <v>1.4545679527364731E-2</v>
      </c>
      <c r="J226" s="9">
        <f t="shared" si="117"/>
        <v>90.203170731705541</v>
      </c>
      <c r="K226" s="9">
        <f t="shared" si="118"/>
        <v>16.276422764227618</v>
      </c>
      <c r="L226" s="9">
        <f t="shared" si="119"/>
        <v>0</v>
      </c>
      <c r="M226" s="9">
        <f t="shared" si="120"/>
        <v>28.227642276422557</v>
      </c>
      <c r="N226" s="9">
        <f t="shared" si="121"/>
        <v>20.26230051416627</v>
      </c>
      <c r="O226" s="9">
        <f t="shared" si="122"/>
        <v>0</v>
      </c>
      <c r="P226" s="9">
        <f t="shared" si="123"/>
        <v>0</v>
      </c>
      <c r="Q226" s="15">
        <f t="shared" si="125"/>
        <v>1310440.8719704277</v>
      </c>
      <c r="R226" s="15">
        <f t="shared" si="126"/>
        <v>1329502.12493367</v>
      </c>
      <c r="S226" s="9">
        <f t="shared" si="127"/>
        <v>19061.252963242354</v>
      </c>
      <c r="T226" s="9"/>
      <c r="U226" s="9">
        <f t="shared" si="130"/>
        <v>5972.8456910569112</v>
      </c>
      <c r="V226" s="9">
        <f t="shared" si="130"/>
        <v>1003.6341463414634</v>
      </c>
      <c r="W226" s="9">
        <f t="shared" si="130"/>
        <v>658.8780487804878</v>
      </c>
      <c r="X226" s="9">
        <f t="shared" si="130"/>
        <v>2341.8292682926831</v>
      </c>
      <c r="Y226" s="9">
        <f t="shared" si="130"/>
        <v>313.21693433177677</v>
      </c>
      <c r="Z226" s="9">
        <f t="shared" si="130"/>
        <v>0</v>
      </c>
      <c r="AA226" s="9">
        <f t="shared" si="130"/>
        <v>363.58674022454511</v>
      </c>
      <c r="AB226" s="9">
        <f t="shared" si="131"/>
        <v>6063.0488617886167</v>
      </c>
      <c r="AC226" s="9">
        <f t="shared" si="131"/>
        <v>1019.910569105691</v>
      </c>
      <c r="AD226" s="9">
        <f t="shared" si="131"/>
        <v>658.8780487804878</v>
      </c>
      <c r="AE226" s="9">
        <f t="shared" si="131"/>
        <v>2370.0569105691056</v>
      </c>
      <c r="AF226" s="9">
        <f t="shared" si="131"/>
        <v>333.47923484594304</v>
      </c>
      <c r="AG226" s="9">
        <f t="shared" si="131"/>
        <v>0</v>
      </c>
      <c r="AH226" s="9">
        <f t="shared" si="131"/>
        <v>363.58674022454511</v>
      </c>
      <c r="AI226" s="9">
        <f t="shared" si="124"/>
        <v>10808.960365314391</v>
      </c>
      <c r="AJ226" s="3" t="s">
        <v>608</v>
      </c>
      <c r="AK226" s="11">
        <v>739666</v>
      </c>
      <c r="AL226" s="11">
        <v>0</v>
      </c>
      <c r="AM226" s="11">
        <v>1699</v>
      </c>
      <c r="AN226" s="9">
        <v>4248</v>
      </c>
      <c r="AO226" s="11">
        <v>70473</v>
      </c>
      <c r="AP226" s="11">
        <v>10569</v>
      </c>
      <c r="AQ226" s="9">
        <v>0</v>
      </c>
      <c r="AR226" s="9">
        <v>16148</v>
      </c>
      <c r="AS226" s="11">
        <v>123447</v>
      </c>
      <c r="AT226" s="11">
        <v>0</v>
      </c>
      <c r="AU226" s="11">
        <v>0</v>
      </c>
      <c r="AV226" s="11">
        <v>0</v>
      </c>
      <c r="AW226" s="9">
        <v>0</v>
      </c>
      <c r="AX226" s="9">
        <v>38525.682922808541</v>
      </c>
      <c r="AY226" s="9">
        <v>7498.8690476190477</v>
      </c>
      <c r="AZ226" s="9">
        <v>-5005.9799999999996</v>
      </c>
      <c r="BA226" s="11">
        <v>27566</v>
      </c>
      <c r="BB226" s="11">
        <v>49543</v>
      </c>
      <c r="BC226" s="11">
        <v>0</v>
      </c>
      <c r="BD226" s="11">
        <v>10132</v>
      </c>
      <c r="BE226" s="11">
        <v>119463</v>
      </c>
      <c r="BF226" s="11">
        <v>63494</v>
      </c>
      <c r="BG226" s="11">
        <v>0</v>
      </c>
      <c r="BH226" s="11">
        <v>0</v>
      </c>
      <c r="BI226" s="9">
        <v>0</v>
      </c>
      <c r="BJ226" s="9">
        <v>0</v>
      </c>
      <c r="BK226" s="9">
        <v>0</v>
      </c>
      <c r="BL226" s="9">
        <v>8611.2000000000007</v>
      </c>
      <c r="BM226" s="9">
        <v>23072.33</v>
      </c>
      <c r="BN226" s="9">
        <v>1290.77</v>
      </c>
      <c r="BO226" s="11">
        <f t="shared" si="128"/>
        <v>750760.98999999987</v>
      </c>
      <c r="BP226" s="11">
        <v>0</v>
      </c>
      <c r="BQ226" s="11">
        <v>1699</v>
      </c>
      <c r="BR226" s="11">
        <f t="shared" si="129"/>
        <v>4248</v>
      </c>
      <c r="BS226" s="11">
        <v>70473</v>
      </c>
      <c r="BT226" s="11">
        <v>10569</v>
      </c>
      <c r="BU226" s="9">
        <v>0</v>
      </c>
      <c r="BV226" s="9">
        <v>16148</v>
      </c>
      <c r="BW226" s="11">
        <v>125449</v>
      </c>
      <c r="BX226" s="11">
        <v>0</v>
      </c>
      <c r="BY226" s="11">
        <v>0</v>
      </c>
      <c r="BZ226" s="11">
        <v>0</v>
      </c>
      <c r="CA226" s="9">
        <v>0</v>
      </c>
      <c r="CB226" s="9">
        <v>41017.945886050991</v>
      </c>
      <c r="CC226" s="9">
        <v>7498.8690476190477</v>
      </c>
      <c r="CD226" s="9">
        <v>-5005.9799999999996</v>
      </c>
      <c r="CE226" s="11">
        <v>27566</v>
      </c>
      <c r="CF226" s="11">
        <v>50283</v>
      </c>
      <c r="CG226" s="11">
        <v>0</v>
      </c>
      <c r="CH226" s="11">
        <v>10132</v>
      </c>
      <c r="CI226" s="11">
        <v>121247</v>
      </c>
      <c r="CJ226" s="11">
        <v>64442</v>
      </c>
      <c r="CK226" s="11">
        <v>0</v>
      </c>
      <c r="CL226" s="11">
        <v>0</v>
      </c>
      <c r="CM226" s="11">
        <v>0</v>
      </c>
      <c r="CN226" s="9">
        <v>0</v>
      </c>
      <c r="CO226" s="9">
        <v>0</v>
      </c>
      <c r="CP226" s="9">
        <v>8611.2000000000007</v>
      </c>
      <c r="CQ226" s="9">
        <v>23072.33</v>
      </c>
      <c r="CR226" s="9">
        <v>1290.77</v>
      </c>
      <c r="CS226" s="11"/>
      <c r="CT226" s="11"/>
      <c r="CU226" s="11"/>
      <c r="CV226" s="11"/>
      <c r="CW226" s="11"/>
      <c r="DD226" s="20"/>
      <c r="DE226" s="20"/>
    </row>
    <row r="227" spans="1:109" ht="16.5" x14ac:dyDescent="0.3">
      <c r="A227" s="12">
        <v>709</v>
      </c>
      <c r="B227" s="12">
        <v>1</v>
      </c>
      <c r="C227" s="13" t="s">
        <v>250</v>
      </c>
      <c r="D227" s="14">
        <v>4</v>
      </c>
      <c r="E227" s="9">
        <v>8488</v>
      </c>
      <c r="F227" s="9">
        <f t="shared" si="114"/>
        <v>10362.297334807316</v>
      </c>
      <c r="G227" s="9">
        <f t="shared" si="115"/>
        <v>10452.495831085485</v>
      </c>
      <c r="H227" s="9">
        <f t="shared" si="116"/>
        <v>90.198496278169841</v>
      </c>
      <c r="I227" s="10">
        <f t="shared" si="111"/>
        <v>8.704488335341428E-3</v>
      </c>
      <c r="J227" s="9">
        <f t="shared" si="117"/>
        <v>89.958350612629147</v>
      </c>
      <c r="K227" s="9">
        <f t="shared" si="118"/>
        <v>14.14326107445811</v>
      </c>
      <c r="L227" s="9">
        <f t="shared" si="119"/>
        <v>0</v>
      </c>
      <c r="M227" s="9">
        <f t="shared" si="120"/>
        <v>1.105796418473119</v>
      </c>
      <c r="N227" s="9">
        <f t="shared" si="121"/>
        <v>17.815584268286329</v>
      </c>
      <c r="O227" s="9">
        <f t="shared" si="122"/>
        <v>-43.404178840716298</v>
      </c>
      <c r="P227" s="9">
        <f t="shared" si="123"/>
        <v>10.57968274503753</v>
      </c>
      <c r="Q227" s="15">
        <f t="shared" si="125"/>
        <v>87955179.777844489</v>
      </c>
      <c r="R227" s="15">
        <f t="shared" si="126"/>
        <v>88720784.614253581</v>
      </c>
      <c r="S227" s="9">
        <f t="shared" si="127"/>
        <v>765604.83640909195</v>
      </c>
      <c r="T227" s="9"/>
      <c r="U227" s="9">
        <f t="shared" si="130"/>
        <v>5998.9927650801137</v>
      </c>
      <c r="V227" s="9">
        <f t="shared" si="130"/>
        <v>871.98821866163996</v>
      </c>
      <c r="W227" s="9">
        <f t="shared" si="130"/>
        <v>506.08718190386429</v>
      </c>
      <c r="X227" s="9">
        <f t="shared" si="130"/>
        <v>461.24952874646561</v>
      </c>
      <c r="Y227" s="9">
        <f t="shared" si="130"/>
        <v>1415.6457290236335</v>
      </c>
      <c r="Z227" s="9">
        <f t="shared" si="130"/>
        <v>238.16104618284638</v>
      </c>
      <c r="AA227" s="9">
        <f t="shared" si="130"/>
        <v>870.1728652087528</v>
      </c>
      <c r="AB227" s="9">
        <f t="shared" si="131"/>
        <v>6088.9511156927429</v>
      </c>
      <c r="AC227" s="9">
        <f t="shared" si="131"/>
        <v>886.13147973609807</v>
      </c>
      <c r="AD227" s="9">
        <f t="shared" si="131"/>
        <v>506.08718190386429</v>
      </c>
      <c r="AE227" s="9">
        <f t="shared" si="131"/>
        <v>462.35532516493873</v>
      </c>
      <c r="AF227" s="9">
        <f t="shared" si="131"/>
        <v>1433.4613132919199</v>
      </c>
      <c r="AG227" s="9">
        <f t="shared" si="131"/>
        <v>194.75686734213008</v>
      </c>
      <c r="AH227" s="9">
        <f t="shared" si="131"/>
        <v>880.75254795379033</v>
      </c>
      <c r="AI227" s="9">
        <f t="shared" si="124"/>
        <v>10452.495831085485</v>
      </c>
      <c r="AJ227" s="3" t="s">
        <v>608</v>
      </c>
      <c r="AK227" s="11">
        <v>50904432</v>
      </c>
      <c r="AL227" s="11">
        <v>0</v>
      </c>
      <c r="AM227" s="11">
        <v>116932</v>
      </c>
      <c r="AN227" s="9">
        <v>292329.90000000002</v>
      </c>
      <c r="AO227" s="11">
        <v>4295668</v>
      </c>
      <c r="AP227" s="11">
        <v>0</v>
      </c>
      <c r="AQ227" s="9">
        <v>0</v>
      </c>
      <c r="AR227" s="9">
        <v>448240</v>
      </c>
      <c r="AS227" s="11">
        <v>7401436</v>
      </c>
      <c r="AT227" s="11">
        <v>0</v>
      </c>
      <c r="AU227" s="11">
        <v>284250</v>
      </c>
      <c r="AV227" s="11">
        <v>0</v>
      </c>
      <c r="AW227" s="9">
        <v>2021510.96</v>
      </c>
      <c r="AX227" s="9">
        <v>12016000.947952602</v>
      </c>
      <c r="AY227" s="9">
        <v>502131.02372089442</v>
      </c>
      <c r="AZ227" s="9">
        <v>15018.59</v>
      </c>
      <c r="BA227" s="11">
        <v>1974758</v>
      </c>
      <c r="BB227" s="11">
        <v>655766</v>
      </c>
      <c r="BC227" s="11">
        <v>0</v>
      </c>
      <c r="BD227" s="11">
        <v>448240</v>
      </c>
      <c r="BE227" s="11">
        <v>0</v>
      </c>
      <c r="BF227" s="11">
        <v>0</v>
      </c>
      <c r="BG227" s="11">
        <v>0</v>
      </c>
      <c r="BH227" s="11">
        <v>-27165</v>
      </c>
      <c r="BI227" s="9">
        <v>14065</v>
      </c>
      <c r="BJ227" s="9">
        <v>0</v>
      </c>
      <c r="BK227" s="9">
        <v>262594.36617099959</v>
      </c>
      <c r="BL227" s="9">
        <v>5039515</v>
      </c>
      <c r="BM227" s="9">
        <v>1223190.44</v>
      </c>
      <c r="BN227" s="9">
        <v>66266.55</v>
      </c>
      <c r="BO227" s="11">
        <f t="shared" si="128"/>
        <v>51667998.479999997</v>
      </c>
      <c r="BP227" s="11">
        <v>0</v>
      </c>
      <c r="BQ227" s="11">
        <v>116932</v>
      </c>
      <c r="BR227" s="11">
        <f t="shared" si="129"/>
        <v>292329.90000000002</v>
      </c>
      <c r="BS227" s="11">
        <v>4295668</v>
      </c>
      <c r="BT227" s="11">
        <v>0</v>
      </c>
      <c r="BU227" s="9">
        <v>0</v>
      </c>
      <c r="BV227" s="9">
        <v>448240</v>
      </c>
      <c r="BW227" s="11">
        <v>7521484</v>
      </c>
      <c r="BX227" s="11">
        <v>0</v>
      </c>
      <c r="BY227" s="11">
        <v>284250</v>
      </c>
      <c r="BZ227" s="11">
        <v>0</v>
      </c>
      <c r="CA227" s="9">
        <v>1653096.29</v>
      </c>
      <c r="CB227" s="9">
        <v>12167219.627221815</v>
      </c>
      <c r="CC227" s="9">
        <v>502131.02372089442</v>
      </c>
      <c r="CD227" s="9">
        <v>15018.59</v>
      </c>
      <c r="CE227" s="11">
        <v>1974758</v>
      </c>
      <c r="CF227" s="11">
        <v>665557</v>
      </c>
      <c r="CG227" s="11">
        <v>0</v>
      </c>
      <c r="CH227" s="11">
        <v>448240</v>
      </c>
      <c r="CI227" s="11">
        <v>0</v>
      </c>
      <c r="CJ227" s="11">
        <v>0</v>
      </c>
      <c r="CK227" s="11">
        <v>0</v>
      </c>
      <c r="CL227" s="11">
        <v>-27570</v>
      </c>
      <c r="CM227" s="11">
        <v>14065</v>
      </c>
      <c r="CN227" s="9">
        <v>0</v>
      </c>
      <c r="CO227" s="9">
        <v>352394.71331087814</v>
      </c>
      <c r="CP227" s="9">
        <v>5039515</v>
      </c>
      <c r="CQ227" s="9">
        <v>1223190.44</v>
      </c>
      <c r="CR227" s="9">
        <v>66266.55</v>
      </c>
      <c r="CS227" s="11"/>
      <c r="CT227" s="11"/>
      <c r="CU227" s="11"/>
      <c r="CV227" s="11"/>
      <c r="CW227" s="11"/>
      <c r="DD227" s="20"/>
      <c r="DE227" s="20"/>
    </row>
    <row r="228" spans="1:109" ht="16.5" x14ac:dyDescent="0.3">
      <c r="A228" s="12">
        <v>712</v>
      </c>
      <c r="B228" s="12">
        <v>1</v>
      </c>
      <c r="C228" s="13" t="s">
        <v>251</v>
      </c>
      <c r="D228" s="14">
        <v>6</v>
      </c>
      <c r="E228" s="9">
        <v>485</v>
      </c>
      <c r="F228" s="9">
        <f t="shared" si="114"/>
        <v>11285.338848238636</v>
      </c>
      <c r="G228" s="9">
        <f t="shared" si="115"/>
        <v>11409.529578033545</v>
      </c>
      <c r="H228" s="9">
        <f t="shared" si="116"/>
        <v>124.1907297949092</v>
      </c>
      <c r="I228" s="10">
        <f t="shared" si="111"/>
        <v>1.100460796658244E-2</v>
      </c>
      <c r="J228" s="9">
        <f t="shared" si="117"/>
        <v>90.78451546391716</v>
      </c>
      <c r="K228" s="9">
        <f t="shared" si="118"/>
        <v>16.620618556700947</v>
      </c>
      <c r="L228" s="9">
        <f t="shared" si="119"/>
        <v>0</v>
      </c>
      <c r="M228" s="9">
        <f t="shared" si="120"/>
        <v>6.7360824742268051</v>
      </c>
      <c r="N228" s="9">
        <f t="shared" si="121"/>
        <v>-2.2714609660165479</v>
      </c>
      <c r="O228" s="9">
        <f t="shared" si="122"/>
        <v>0</v>
      </c>
      <c r="P228" s="9">
        <f t="shared" si="123"/>
        <v>12.320974266081294</v>
      </c>
      <c r="Q228" s="15">
        <f t="shared" si="125"/>
        <v>5473389.3413957395</v>
      </c>
      <c r="R228" s="15">
        <f t="shared" si="126"/>
        <v>5533621.8453462711</v>
      </c>
      <c r="S228" s="9">
        <f t="shared" si="127"/>
        <v>60232.503950531594</v>
      </c>
      <c r="T228" s="9"/>
      <c r="U228" s="9">
        <f t="shared" si="130"/>
        <v>5975.8376494845352</v>
      </c>
      <c r="V228" s="9">
        <f t="shared" si="130"/>
        <v>1024.7628865979382</v>
      </c>
      <c r="W228" s="9">
        <f t="shared" si="130"/>
        <v>750.3773195876289</v>
      </c>
      <c r="X228" s="9">
        <f t="shared" si="130"/>
        <v>890.63298969072162</v>
      </c>
      <c r="Y228" s="9">
        <f t="shared" si="130"/>
        <v>2317.0449409621042</v>
      </c>
      <c r="Z228" s="9">
        <f t="shared" si="130"/>
        <v>0</v>
      </c>
      <c r="AA228" s="9">
        <f t="shared" si="130"/>
        <v>326.6830619157077</v>
      </c>
      <c r="AB228" s="9">
        <f t="shared" si="131"/>
        <v>6066.6221649484523</v>
      </c>
      <c r="AC228" s="9">
        <f t="shared" si="131"/>
        <v>1041.3835051546391</v>
      </c>
      <c r="AD228" s="9">
        <f t="shared" si="131"/>
        <v>750.3773195876289</v>
      </c>
      <c r="AE228" s="9">
        <f t="shared" si="131"/>
        <v>897.36907216494842</v>
      </c>
      <c r="AF228" s="9">
        <f t="shared" si="131"/>
        <v>2314.7734799960876</v>
      </c>
      <c r="AG228" s="9">
        <f t="shared" si="131"/>
        <v>0</v>
      </c>
      <c r="AH228" s="9">
        <f t="shared" si="131"/>
        <v>339.00403618178899</v>
      </c>
      <c r="AI228" s="9">
        <f t="shared" si="124"/>
        <v>11409.529578033545</v>
      </c>
      <c r="AJ228" s="3" t="s">
        <v>608</v>
      </c>
      <c r="AK228" s="11">
        <v>2935366</v>
      </c>
      <c r="AL228" s="11">
        <v>0</v>
      </c>
      <c r="AM228" s="11">
        <v>6743</v>
      </c>
      <c r="AN228" s="9">
        <v>16857</v>
      </c>
      <c r="AO228" s="11">
        <v>375848</v>
      </c>
      <c r="AP228" s="11">
        <v>-11915</v>
      </c>
      <c r="AQ228" s="9">
        <v>0</v>
      </c>
      <c r="AR228" s="9">
        <v>60226</v>
      </c>
      <c r="AS228" s="11">
        <v>497010</v>
      </c>
      <c r="AT228" s="11">
        <v>0</v>
      </c>
      <c r="AU228" s="11">
        <v>11963</v>
      </c>
      <c r="AV228" s="11">
        <v>0</v>
      </c>
      <c r="AW228" s="9">
        <v>0</v>
      </c>
      <c r="AX228" s="9">
        <v>1123766.7963666206</v>
      </c>
      <c r="AY228" s="9">
        <v>33088.312734717139</v>
      </c>
      <c r="AZ228" s="9">
        <v>-37084.74</v>
      </c>
      <c r="BA228" s="11">
        <v>119297</v>
      </c>
      <c r="BB228" s="11">
        <v>90223</v>
      </c>
      <c r="BC228" s="11">
        <v>0</v>
      </c>
      <c r="BD228" s="11">
        <v>14907</v>
      </c>
      <c r="BE228" s="11">
        <v>0</v>
      </c>
      <c r="BF228" s="11">
        <v>128598</v>
      </c>
      <c r="BG228" s="11">
        <v>0</v>
      </c>
      <c r="BH228" s="11">
        <v>0</v>
      </c>
      <c r="BI228" s="9">
        <v>0</v>
      </c>
      <c r="BJ228" s="9">
        <v>0</v>
      </c>
      <c r="BK228" s="9">
        <v>17474.0742944011</v>
      </c>
      <c r="BL228" s="9">
        <v>19958.687999999998</v>
      </c>
      <c r="BM228" s="9">
        <v>51962.16</v>
      </c>
      <c r="BN228" s="9">
        <v>19101.05</v>
      </c>
      <c r="BO228" s="11">
        <f t="shared" si="128"/>
        <v>2979396.4899999998</v>
      </c>
      <c r="BP228" s="11">
        <v>0</v>
      </c>
      <c r="BQ228" s="11">
        <v>6743</v>
      </c>
      <c r="BR228" s="11">
        <f t="shared" si="129"/>
        <v>16857</v>
      </c>
      <c r="BS228" s="11">
        <v>375848</v>
      </c>
      <c r="BT228" s="11">
        <v>-11915</v>
      </c>
      <c r="BU228" s="9">
        <v>0</v>
      </c>
      <c r="BV228" s="9">
        <v>60226</v>
      </c>
      <c r="BW228" s="11">
        <v>505071</v>
      </c>
      <c r="BX228" s="11">
        <v>0</v>
      </c>
      <c r="BY228" s="11">
        <v>11963</v>
      </c>
      <c r="BZ228" s="11">
        <v>0</v>
      </c>
      <c r="CA228" s="9">
        <v>0</v>
      </c>
      <c r="CB228" s="9">
        <v>1122665.1377981026</v>
      </c>
      <c r="CC228" s="9">
        <v>33088.312734717139</v>
      </c>
      <c r="CD228" s="9">
        <v>-37084.74</v>
      </c>
      <c r="CE228" s="11">
        <v>119297</v>
      </c>
      <c r="CF228" s="11">
        <v>91570</v>
      </c>
      <c r="CG228" s="11">
        <v>0</v>
      </c>
      <c r="CH228" s="11">
        <v>14907</v>
      </c>
      <c r="CI228" s="11">
        <v>0</v>
      </c>
      <c r="CJ228" s="11">
        <v>130518</v>
      </c>
      <c r="CK228" s="11">
        <v>0</v>
      </c>
      <c r="CL228" s="11">
        <v>0</v>
      </c>
      <c r="CM228" s="11">
        <v>0</v>
      </c>
      <c r="CN228" s="9">
        <v>0</v>
      </c>
      <c r="CO228" s="9">
        <v>23449.746813450532</v>
      </c>
      <c r="CP228" s="9">
        <v>19958.687999999998</v>
      </c>
      <c r="CQ228" s="9">
        <v>51962.16</v>
      </c>
      <c r="CR228" s="9">
        <v>19101.05</v>
      </c>
      <c r="CS228" s="11"/>
      <c r="CT228" s="11"/>
      <c r="CU228" s="11"/>
      <c r="CV228" s="11"/>
      <c r="CW228" s="11"/>
      <c r="DD228" s="20"/>
      <c r="DE228" s="20"/>
    </row>
    <row r="229" spans="1:109" ht="16.5" x14ac:dyDescent="0.3">
      <c r="A229" s="12">
        <v>716</v>
      </c>
      <c r="B229" s="12">
        <v>1</v>
      </c>
      <c r="C229" s="13" t="s">
        <v>252</v>
      </c>
      <c r="D229" s="14">
        <v>3</v>
      </c>
      <c r="E229" s="9">
        <v>1631</v>
      </c>
      <c r="F229" s="9">
        <f t="shared" si="114"/>
        <v>8092.6397365156226</v>
      </c>
      <c r="G229" s="9">
        <f t="shared" si="115"/>
        <v>8219.7428266922452</v>
      </c>
      <c r="H229" s="9">
        <f t="shared" si="116"/>
        <v>127.10309017662257</v>
      </c>
      <c r="I229" s="10">
        <f t="shared" si="111"/>
        <v>1.5706011179900645E-2</v>
      </c>
      <c r="J229" s="9">
        <f t="shared" si="117"/>
        <v>90.044337829552205</v>
      </c>
      <c r="K229" s="9">
        <f t="shared" si="118"/>
        <v>1.9730226854690329</v>
      </c>
      <c r="L229" s="9">
        <f t="shared" si="119"/>
        <v>0</v>
      </c>
      <c r="M229" s="9">
        <f t="shared" si="120"/>
        <v>1.6076026977314086</v>
      </c>
      <c r="N229" s="9">
        <f t="shared" si="121"/>
        <v>14.68054027479775</v>
      </c>
      <c r="O229" s="9">
        <f t="shared" si="122"/>
        <v>12.653494788473331</v>
      </c>
      <c r="P229" s="9">
        <f t="shared" si="123"/>
        <v>6.1440919005981698</v>
      </c>
      <c r="Q229" s="15">
        <f t="shared" si="125"/>
        <v>13199095.41025698</v>
      </c>
      <c r="R229" s="15">
        <f t="shared" si="126"/>
        <v>13406400.55033505</v>
      </c>
      <c r="S229" s="9">
        <f t="shared" si="127"/>
        <v>207305.14007806964</v>
      </c>
      <c r="T229" s="9"/>
      <c r="U229" s="9">
        <f t="shared" si="130"/>
        <v>5973.2233905579396</v>
      </c>
      <c r="V229" s="9">
        <f t="shared" si="130"/>
        <v>121.6253832004905</v>
      </c>
      <c r="W229" s="9">
        <f t="shared" si="130"/>
        <v>383.7179644389945</v>
      </c>
      <c r="X229" s="9">
        <f t="shared" si="130"/>
        <v>547.42780502759047</v>
      </c>
      <c r="Y229" s="9">
        <f t="shared" si="130"/>
        <v>788.19679930923144</v>
      </c>
      <c r="Z229" s="9">
        <f t="shared" si="130"/>
        <v>28.142244022072347</v>
      </c>
      <c r="AA229" s="9">
        <f t="shared" si="130"/>
        <v>250.30614995930412</v>
      </c>
      <c r="AB229" s="9">
        <f t="shared" si="131"/>
        <v>6063.2677283874918</v>
      </c>
      <c r="AC229" s="9">
        <f t="shared" si="131"/>
        <v>123.59840588595954</v>
      </c>
      <c r="AD229" s="9">
        <f t="shared" si="131"/>
        <v>383.7179644389945</v>
      </c>
      <c r="AE229" s="9">
        <f t="shared" si="131"/>
        <v>549.03540772532187</v>
      </c>
      <c r="AF229" s="9">
        <f t="shared" si="131"/>
        <v>802.87733958402919</v>
      </c>
      <c r="AG229" s="9">
        <f t="shared" si="131"/>
        <v>40.795738810545679</v>
      </c>
      <c r="AH229" s="9">
        <f t="shared" si="131"/>
        <v>256.45024185990229</v>
      </c>
      <c r="AI229" s="9">
        <f t="shared" si="124"/>
        <v>8219.7428266922452</v>
      </c>
      <c r="AJ229" s="3" t="s">
        <v>608</v>
      </c>
      <c r="AK229" s="11">
        <v>9790821</v>
      </c>
      <c r="AL229" s="11">
        <v>0</v>
      </c>
      <c r="AM229" s="11">
        <v>22490</v>
      </c>
      <c r="AN229" s="9">
        <v>56226.3</v>
      </c>
      <c r="AO229" s="11">
        <v>629863</v>
      </c>
      <c r="AP229" s="11">
        <v>-4019</v>
      </c>
      <c r="AQ229" s="9">
        <v>0</v>
      </c>
      <c r="AR229" s="9">
        <v>298336.75</v>
      </c>
      <c r="AS229" s="11">
        <v>198371</v>
      </c>
      <c r="AT229" s="11">
        <v>0</v>
      </c>
      <c r="AU229" s="11">
        <v>0</v>
      </c>
      <c r="AV229" s="11">
        <v>0</v>
      </c>
      <c r="AW229" s="9">
        <v>45900</v>
      </c>
      <c r="AX229" s="9">
        <v>1285548.9796733565</v>
      </c>
      <c r="AY229" s="9">
        <v>101717.78044554489</v>
      </c>
      <c r="AZ229" s="9">
        <v>-48493.65</v>
      </c>
      <c r="BA229" s="11">
        <v>374446</v>
      </c>
      <c r="BB229" s="11">
        <v>175632</v>
      </c>
      <c r="BC229" s="11">
        <v>0</v>
      </c>
      <c r="BD229" s="11">
        <v>7684</v>
      </c>
      <c r="BE229" s="11">
        <v>0</v>
      </c>
      <c r="BF229" s="11">
        <v>0</v>
      </c>
      <c r="BG229" s="11">
        <v>0</v>
      </c>
      <c r="BH229" s="11">
        <v>0</v>
      </c>
      <c r="BI229" s="9">
        <v>14266</v>
      </c>
      <c r="BJ229" s="9">
        <v>0</v>
      </c>
      <c r="BK229" s="9">
        <v>29303.470138080087</v>
      </c>
      <c r="BL229" s="9">
        <v>116067</v>
      </c>
      <c r="BM229" s="9">
        <v>91657.02</v>
      </c>
      <c r="BN229" s="9">
        <v>13277.76</v>
      </c>
      <c r="BO229" s="11">
        <f t="shared" si="128"/>
        <v>9937683.3149999995</v>
      </c>
      <c r="BP229" s="11">
        <v>0</v>
      </c>
      <c r="BQ229" s="11">
        <v>22490</v>
      </c>
      <c r="BR229" s="11">
        <f t="shared" si="129"/>
        <v>56226.3</v>
      </c>
      <c r="BS229" s="11">
        <v>629863</v>
      </c>
      <c r="BT229" s="11">
        <v>-4019</v>
      </c>
      <c r="BU229" s="9">
        <v>0</v>
      </c>
      <c r="BV229" s="9">
        <v>298336.75</v>
      </c>
      <c r="BW229" s="11">
        <v>201589</v>
      </c>
      <c r="BX229" s="11">
        <v>0</v>
      </c>
      <c r="BY229" s="11">
        <v>0</v>
      </c>
      <c r="BZ229" s="11">
        <v>0</v>
      </c>
      <c r="CA229" s="9">
        <v>66537.850000000006</v>
      </c>
      <c r="CB229" s="9">
        <v>1309492.9408615516</v>
      </c>
      <c r="CC229" s="9">
        <v>101717.78044554489</v>
      </c>
      <c r="CD229" s="9">
        <v>-48493.65</v>
      </c>
      <c r="CE229" s="11">
        <v>374446</v>
      </c>
      <c r="CF229" s="11">
        <v>178254</v>
      </c>
      <c r="CG229" s="11">
        <v>0</v>
      </c>
      <c r="CH229" s="11">
        <v>7684</v>
      </c>
      <c r="CI229" s="11">
        <v>0</v>
      </c>
      <c r="CJ229" s="11">
        <v>0</v>
      </c>
      <c r="CK229" s="11">
        <v>0</v>
      </c>
      <c r="CL229" s="11">
        <v>0</v>
      </c>
      <c r="CM229" s="11">
        <v>14266</v>
      </c>
      <c r="CN229" s="9">
        <v>0</v>
      </c>
      <c r="CO229" s="9">
        <v>39324.484027955645</v>
      </c>
      <c r="CP229" s="9">
        <v>116067</v>
      </c>
      <c r="CQ229" s="9">
        <v>91657.02</v>
      </c>
      <c r="CR229" s="9">
        <v>13277.76</v>
      </c>
      <c r="CS229" s="11"/>
      <c r="CT229" s="11"/>
      <c r="CU229" s="11"/>
      <c r="CV229" s="11"/>
      <c r="CW229" s="11"/>
      <c r="DD229" s="20"/>
      <c r="DE229" s="20"/>
    </row>
    <row r="230" spans="1:109" ht="16.5" x14ac:dyDescent="0.3">
      <c r="A230" s="12">
        <v>717</v>
      </c>
      <c r="B230" s="12">
        <v>1</v>
      </c>
      <c r="C230" s="13" t="s">
        <v>253</v>
      </c>
      <c r="D230" s="14">
        <v>3</v>
      </c>
      <c r="E230" s="9">
        <v>1759</v>
      </c>
      <c r="F230" s="9">
        <f t="shared" si="114"/>
        <v>8336.2490608580865</v>
      </c>
      <c r="G230" s="9">
        <f t="shared" si="115"/>
        <v>8500.0238057332972</v>
      </c>
      <c r="H230" s="9">
        <f t="shared" si="116"/>
        <v>163.77474487521067</v>
      </c>
      <c r="I230" s="10">
        <f t="shared" si="111"/>
        <v>1.9646095465668898E-2</v>
      </c>
      <c r="J230" s="9">
        <f t="shared" si="117"/>
        <v>90.356785105173003</v>
      </c>
      <c r="K230" s="9">
        <f t="shared" si="118"/>
        <v>3.3774872086412699</v>
      </c>
      <c r="L230" s="9">
        <f t="shared" si="119"/>
        <v>0</v>
      </c>
      <c r="M230" s="9">
        <f t="shared" si="120"/>
        <v>1.2403354178511563</v>
      </c>
      <c r="N230" s="9">
        <f t="shared" si="121"/>
        <v>16.639725635954733</v>
      </c>
      <c r="O230" s="9">
        <f t="shared" si="122"/>
        <v>46.261142694712909</v>
      </c>
      <c r="P230" s="9">
        <f t="shared" si="123"/>
        <v>5.8992688128767838</v>
      </c>
      <c r="Q230" s="15">
        <f t="shared" si="125"/>
        <v>14663462.098049374</v>
      </c>
      <c r="R230" s="15">
        <f t="shared" si="126"/>
        <v>14951541.874284869</v>
      </c>
      <c r="S230" s="9">
        <f t="shared" si="127"/>
        <v>288079.77623549476</v>
      </c>
      <c r="T230" s="9"/>
      <c r="U230" s="9">
        <f t="shared" si="130"/>
        <v>6002.2279988629907</v>
      </c>
      <c r="V230" s="9">
        <f t="shared" si="130"/>
        <v>208.24445707788516</v>
      </c>
      <c r="W230" s="9">
        <f t="shared" si="130"/>
        <v>662.27117680500282</v>
      </c>
      <c r="X230" s="9">
        <f t="shared" si="130"/>
        <v>521.65847072200108</v>
      </c>
      <c r="Y230" s="9">
        <f t="shared" si="130"/>
        <v>696.07073653364455</v>
      </c>
      <c r="Z230" s="9">
        <f t="shared" si="130"/>
        <v>7.2768618533257534</v>
      </c>
      <c r="AA230" s="9">
        <f t="shared" si="130"/>
        <v>238.49935900323652</v>
      </c>
      <c r="AB230" s="9">
        <f t="shared" si="131"/>
        <v>6092.5847839681637</v>
      </c>
      <c r="AC230" s="9">
        <f t="shared" si="131"/>
        <v>211.62194428652643</v>
      </c>
      <c r="AD230" s="9">
        <f t="shared" si="131"/>
        <v>662.27117680500282</v>
      </c>
      <c r="AE230" s="9">
        <f t="shared" si="131"/>
        <v>522.89880613985224</v>
      </c>
      <c r="AF230" s="9">
        <f t="shared" si="131"/>
        <v>712.71046216959928</v>
      </c>
      <c r="AG230" s="9">
        <f t="shared" si="131"/>
        <v>53.538004548038664</v>
      </c>
      <c r="AH230" s="9">
        <f t="shared" si="131"/>
        <v>244.3986278161133</v>
      </c>
      <c r="AI230" s="9">
        <f t="shared" si="124"/>
        <v>8500.0238057332972</v>
      </c>
      <c r="AJ230" s="3" t="s">
        <v>608</v>
      </c>
      <c r="AK230" s="11">
        <v>10595839</v>
      </c>
      <c r="AL230" s="11">
        <v>0</v>
      </c>
      <c r="AM230" s="11">
        <v>24340</v>
      </c>
      <c r="AN230" s="9">
        <v>61495.199999999997</v>
      </c>
      <c r="AO230" s="11">
        <v>1176566</v>
      </c>
      <c r="AP230" s="11">
        <v>-11631</v>
      </c>
      <c r="AQ230" s="9">
        <v>0</v>
      </c>
      <c r="AR230" s="9">
        <v>288428.25</v>
      </c>
      <c r="AS230" s="11">
        <v>366302</v>
      </c>
      <c r="AT230" s="11">
        <v>0</v>
      </c>
      <c r="AU230" s="11">
        <v>0</v>
      </c>
      <c r="AV230" s="11">
        <v>0</v>
      </c>
      <c r="AW230" s="9">
        <v>12800</v>
      </c>
      <c r="AX230" s="9">
        <v>1224388.4255626807</v>
      </c>
      <c r="AY230" s="9">
        <v>106121.89857202719</v>
      </c>
      <c r="AZ230" s="9">
        <v>-37919.949999999997</v>
      </c>
      <c r="BA230" s="11">
        <v>406938</v>
      </c>
      <c r="BB230" s="11">
        <v>146211</v>
      </c>
      <c r="BC230" s="11">
        <v>0</v>
      </c>
      <c r="BD230" s="11">
        <v>29552</v>
      </c>
      <c r="BE230" s="11">
        <v>0</v>
      </c>
      <c r="BF230" s="11">
        <v>0</v>
      </c>
      <c r="BG230" s="11">
        <v>0</v>
      </c>
      <c r="BH230" s="11">
        <v>0</v>
      </c>
      <c r="BI230" s="9">
        <v>22128</v>
      </c>
      <c r="BJ230" s="9">
        <v>0</v>
      </c>
      <c r="BK230" s="9">
        <v>30343.90111466583</v>
      </c>
      <c r="BL230" s="9">
        <v>108990.9528</v>
      </c>
      <c r="BM230" s="9">
        <v>105401.20999999999</v>
      </c>
      <c r="BN230" s="9">
        <v>7167.21</v>
      </c>
      <c r="BO230" s="11">
        <f t="shared" si="128"/>
        <v>10754776.584999999</v>
      </c>
      <c r="BP230" s="11">
        <v>0</v>
      </c>
      <c r="BQ230" s="11">
        <v>24340</v>
      </c>
      <c r="BR230" s="11">
        <f t="shared" si="129"/>
        <v>61495.199999999997</v>
      </c>
      <c r="BS230" s="11">
        <v>1176566</v>
      </c>
      <c r="BT230" s="11">
        <v>-11631</v>
      </c>
      <c r="BU230" s="9">
        <v>0</v>
      </c>
      <c r="BV230" s="9">
        <v>288427</v>
      </c>
      <c r="BW230" s="11">
        <v>372243</v>
      </c>
      <c r="BX230" s="11">
        <v>0</v>
      </c>
      <c r="BY230" s="11">
        <v>0</v>
      </c>
      <c r="BZ230" s="11">
        <v>0</v>
      </c>
      <c r="CA230" s="9">
        <v>94173.35</v>
      </c>
      <c r="CB230" s="9">
        <v>1253657.7029563251</v>
      </c>
      <c r="CC230" s="9">
        <v>106121.89857202719</v>
      </c>
      <c r="CD230" s="9">
        <v>-37919.949999999997</v>
      </c>
      <c r="CE230" s="11">
        <v>406938</v>
      </c>
      <c r="CF230" s="11">
        <v>148394</v>
      </c>
      <c r="CG230" s="11">
        <v>0</v>
      </c>
      <c r="CH230" s="11">
        <v>29552</v>
      </c>
      <c r="CI230" s="11">
        <v>0</v>
      </c>
      <c r="CJ230" s="11">
        <v>0</v>
      </c>
      <c r="CK230" s="11">
        <v>0</v>
      </c>
      <c r="CL230" s="11">
        <v>0</v>
      </c>
      <c r="CM230" s="11">
        <v>22128</v>
      </c>
      <c r="CN230" s="9">
        <v>0</v>
      </c>
      <c r="CO230" s="9">
        <v>40720.714956516138</v>
      </c>
      <c r="CP230" s="9">
        <v>108990.9528</v>
      </c>
      <c r="CQ230" s="9">
        <v>105401.20999999999</v>
      </c>
      <c r="CR230" s="9">
        <v>7167.21</v>
      </c>
      <c r="CS230" s="11"/>
      <c r="CT230" s="11"/>
      <c r="CU230" s="11"/>
      <c r="CV230" s="11"/>
      <c r="CW230" s="11"/>
      <c r="DD230" s="20"/>
      <c r="DE230" s="20"/>
    </row>
    <row r="231" spans="1:109" ht="16.5" x14ac:dyDescent="0.3">
      <c r="A231" s="12">
        <v>719</v>
      </c>
      <c r="B231" s="12">
        <v>1</v>
      </c>
      <c r="C231" s="13" t="s">
        <v>254</v>
      </c>
      <c r="D231" s="14">
        <v>3</v>
      </c>
      <c r="E231" s="9">
        <v>7113</v>
      </c>
      <c r="F231" s="9">
        <f t="shared" si="114"/>
        <v>8808.6544529470666</v>
      </c>
      <c r="G231" s="9">
        <f t="shared" si="115"/>
        <v>8982.9681327107282</v>
      </c>
      <c r="H231" s="9">
        <f t="shared" si="116"/>
        <v>174.31367976366164</v>
      </c>
      <c r="I231" s="10">
        <f t="shared" si="111"/>
        <v>1.9788911086794012E-2</v>
      </c>
      <c r="J231" s="9">
        <f t="shared" si="117"/>
        <v>90.899803880218315</v>
      </c>
      <c r="K231" s="9">
        <f t="shared" si="118"/>
        <v>1.5309995782370294</v>
      </c>
      <c r="L231" s="9">
        <f t="shared" si="119"/>
        <v>0</v>
      </c>
      <c r="M231" s="9">
        <f t="shared" si="120"/>
        <v>4.6956277238848543E-2</v>
      </c>
      <c r="N231" s="9">
        <f t="shared" si="121"/>
        <v>14.660143555349691</v>
      </c>
      <c r="O231" s="9">
        <f t="shared" si="122"/>
        <v>62.143658090819628</v>
      </c>
      <c r="P231" s="9">
        <f t="shared" si="123"/>
        <v>5.0321183817974315</v>
      </c>
      <c r="Q231" s="15">
        <f t="shared" si="125"/>
        <v>62655959.123812482</v>
      </c>
      <c r="R231" s="15">
        <f t="shared" si="126"/>
        <v>63895852.327971414</v>
      </c>
      <c r="S231" s="9">
        <f t="shared" si="127"/>
        <v>1239893.204158932</v>
      </c>
      <c r="T231" s="9"/>
      <c r="U231" s="9">
        <f t="shared" si="130"/>
        <v>6043.0307915085059</v>
      </c>
      <c r="V231" s="9">
        <f t="shared" si="130"/>
        <v>94.395191902150998</v>
      </c>
      <c r="W231" s="9">
        <f t="shared" si="130"/>
        <v>1221.4015183466893</v>
      </c>
      <c r="X231" s="9">
        <f t="shared" si="130"/>
        <v>387.84183888654576</v>
      </c>
      <c r="Y231" s="9">
        <f t="shared" si="130"/>
        <v>817.14940184685713</v>
      </c>
      <c r="Z231" s="9">
        <f t="shared" si="130"/>
        <v>2.6008716434697035</v>
      </c>
      <c r="AA231" s="9">
        <f t="shared" si="130"/>
        <v>242.23483881284815</v>
      </c>
      <c r="AB231" s="9">
        <f t="shared" si="131"/>
        <v>6133.9305953887242</v>
      </c>
      <c r="AC231" s="9">
        <f t="shared" si="131"/>
        <v>95.926191480388027</v>
      </c>
      <c r="AD231" s="9">
        <f t="shared" si="131"/>
        <v>1221.4015183466893</v>
      </c>
      <c r="AE231" s="9">
        <f t="shared" si="131"/>
        <v>387.88879516378461</v>
      </c>
      <c r="AF231" s="9">
        <f t="shared" si="131"/>
        <v>831.80954540220682</v>
      </c>
      <c r="AG231" s="9">
        <f t="shared" si="131"/>
        <v>64.74452973428933</v>
      </c>
      <c r="AH231" s="9">
        <f t="shared" si="131"/>
        <v>247.26695719464558</v>
      </c>
      <c r="AI231" s="9">
        <f t="shared" si="124"/>
        <v>8982.9681327107282</v>
      </c>
      <c r="AJ231" s="3" t="s">
        <v>608</v>
      </c>
      <c r="AK231" s="11">
        <v>43104687</v>
      </c>
      <c r="AL231" s="11">
        <v>0</v>
      </c>
      <c r="AM231" s="11">
        <v>99015</v>
      </c>
      <c r="AN231" s="9">
        <v>247538.4</v>
      </c>
      <c r="AO231" s="11">
        <v>8687829</v>
      </c>
      <c r="AP231" s="11">
        <v>0</v>
      </c>
      <c r="AQ231" s="9">
        <v>0</v>
      </c>
      <c r="AR231" s="9">
        <v>901859</v>
      </c>
      <c r="AS231" s="11">
        <v>671433</v>
      </c>
      <c r="AT231" s="11">
        <v>0</v>
      </c>
      <c r="AU231" s="11">
        <v>0</v>
      </c>
      <c r="AV231" s="11">
        <v>0</v>
      </c>
      <c r="AW231" s="9">
        <v>18500</v>
      </c>
      <c r="AX231" s="9">
        <v>5812383.6953366948</v>
      </c>
      <c r="AY231" s="9">
        <v>489848.25869049039</v>
      </c>
      <c r="AZ231" s="9">
        <v>-120608.98</v>
      </c>
      <c r="BA231" s="11">
        <v>1605594</v>
      </c>
      <c r="BB231" s="11">
        <v>48291</v>
      </c>
      <c r="BC231" s="11">
        <v>0</v>
      </c>
      <c r="BD231" s="11">
        <v>21866</v>
      </c>
      <c r="BE231" s="11">
        <v>0</v>
      </c>
      <c r="BF231" s="11">
        <v>0</v>
      </c>
      <c r="BG231" s="11">
        <v>0</v>
      </c>
      <c r="BH231" s="11">
        <v>-25911</v>
      </c>
      <c r="BI231" s="9">
        <v>108005</v>
      </c>
      <c r="BJ231" s="9">
        <v>0</v>
      </c>
      <c r="BK231" s="9">
        <v>104667.30618529873</v>
      </c>
      <c r="BL231" s="9">
        <v>391924.41359999997</v>
      </c>
      <c r="BM231" s="9">
        <v>483134.60000000003</v>
      </c>
      <c r="BN231" s="9">
        <v>5903.43</v>
      </c>
      <c r="BO231" s="11">
        <f t="shared" si="128"/>
        <v>43751257.304999992</v>
      </c>
      <c r="BP231" s="11">
        <v>0</v>
      </c>
      <c r="BQ231" s="11">
        <v>99015</v>
      </c>
      <c r="BR231" s="11">
        <f t="shared" si="129"/>
        <v>247538.4</v>
      </c>
      <c r="BS231" s="11">
        <v>8687829</v>
      </c>
      <c r="BT231" s="11">
        <v>0</v>
      </c>
      <c r="BU231" s="9">
        <v>0</v>
      </c>
      <c r="BV231" s="9">
        <v>901859</v>
      </c>
      <c r="BW231" s="11">
        <v>682323</v>
      </c>
      <c r="BX231" s="11">
        <v>0</v>
      </c>
      <c r="BY231" s="11">
        <v>0</v>
      </c>
      <c r="BZ231" s="11">
        <v>0</v>
      </c>
      <c r="CA231" s="9">
        <v>460527.84</v>
      </c>
      <c r="CB231" s="9">
        <v>5916661.2964458968</v>
      </c>
      <c r="CC231" s="9">
        <v>489848.25869049039</v>
      </c>
      <c r="CD231" s="9">
        <v>-120608.98</v>
      </c>
      <c r="CE231" s="11">
        <v>1605594</v>
      </c>
      <c r="CF231" s="11">
        <v>49012</v>
      </c>
      <c r="CG231" s="11">
        <v>0</v>
      </c>
      <c r="CH231" s="11">
        <v>21866</v>
      </c>
      <c r="CI231" s="11">
        <v>0</v>
      </c>
      <c r="CJ231" s="11">
        <v>0</v>
      </c>
      <c r="CK231" s="11">
        <v>0</v>
      </c>
      <c r="CL231" s="11">
        <v>-26298</v>
      </c>
      <c r="CM231" s="11">
        <v>108005</v>
      </c>
      <c r="CN231" s="9">
        <v>0</v>
      </c>
      <c r="CO231" s="9">
        <v>140460.76423502364</v>
      </c>
      <c r="CP231" s="9">
        <v>391924.41359999997</v>
      </c>
      <c r="CQ231" s="9">
        <v>483134.60000000003</v>
      </c>
      <c r="CR231" s="9">
        <v>5903.43</v>
      </c>
      <c r="CS231" s="11"/>
      <c r="CT231" s="11"/>
      <c r="CU231" s="11"/>
      <c r="CV231" s="11"/>
      <c r="CW231" s="11"/>
      <c r="DD231" s="20"/>
      <c r="DE231" s="20"/>
    </row>
    <row r="232" spans="1:109" ht="16.5" x14ac:dyDescent="0.3">
      <c r="A232" s="12">
        <v>720</v>
      </c>
      <c r="B232" s="12">
        <v>1</v>
      </c>
      <c r="C232" s="13" t="s">
        <v>255</v>
      </c>
      <c r="D232" s="14">
        <v>3</v>
      </c>
      <c r="E232" s="9">
        <v>7865</v>
      </c>
      <c r="F232" s="9">
        <f t="shared" si="114"/>
        <v>8655.0141598426617</v>
      </c>
      <c r="G232" s="9">
        <f t="shared" si="115"/>
        <v>8915.2350500308039</v>
      </c>
      <c r="H232" s="9">
        <f t="shared" si="116"/>
        <v>260.22089018814222</v>
      </c>
      <c r="I232" s="10">
        <f t="shared" si="111"/>
        <v>3.0065911549343179E-2</v>
      </c>
      <c r="J232" s="9">
        <f t="shared" si="117"/>
        <v>89.503560076285794</v>
      </c>
      <c r="K232" s="9">
        <f t="shared" si="118"/>
        <v>5.139224411951659</v>
      </c>
      <c r="L232" s="9">
        <f t="shared" si="119"/>
        <v>0</v>
      </c>
      <c r="M232" s="9">
        <f t="shared" si="120"/>
        <v>-1.9834710743793948E-2</v>
      </c>
      <c r="N232" s="9">
        <f t="shared" si="121"/>
        <v>16.363652561989738</v>
      </c>
      <c r="O232" s="9">
        <f t="shared" si="122"/>
        <v>145.72432930705659</v>
      </c>
      <c r="P232" s="9">
        <f t="shared" si="123"/>
        <v>3.5099585416025434</v>
      </c>
      <c r="Q232" s="15">
        <f t="shared" si="125"/>
        <v>68071686.367162541</v>
      </c>
      <c r="R232" s="15">
        <f t="shared" si="126"/>
        <v>70118323.668492272</v>
      </c>
      <c r="S232" s="9">
        <f t="shared" si="127"/>
        <v>2046637.3013297319</v>
      </c>
      <c r="T232" s="9"/>
      <c r="U232" s="9">
        <f t="shared" ref="U232:AA241" si="132">IF($E232=0,0,SUMIF($AK$4:$BN$4,U$4,$AK232:$BN232)/$E232)</f>
        <v>5952.8035168467895</v>
      </c>
      <c r="V232" s="9">
        <f t="shared" si="132"/>
        <v>316.85594405594406</v>
      </c>
      <c r="W232" s="9">
        <f t="shared" si="132"/>
        <v>638.26662428480608</v>
      </c>
      <c r="X232" s="9">
        <f t="shared" si="132"/>
        <v>599.33579148124602</v>
      </c>
      <c r="Y232" s="9">
        <f t="shared" si="132"/>
        <v>899.83168218285221</v>
      </c>
      <c r="Z232" s="9">
        <f t="shared" si="132"/>
        <v>5.7215511760966304</v>
      </c>
      <c r="AA232" s="9">
        <f t="shared" si="132"/>
        <v>242.19904981492655</v>
      </c>
      <c r="AB232" s="9">
        <f t="shared" ref="AB232:AH241" si="133">IF($E232=0,0,SUMIF($BO$4:$CR$4,AB$4,$BO232:$CR232)/$E232)</f>
        <v>6042.3070769230753</v>
      </c>
      <c r="AC232" s="9">
        <f t="shared" si="133"/>
        <v>321.99516846789572</v>
      </c>
      <c r="AD232" s="9">
        <f t="shared" si="133"/>
        <v>638.26662428480608</v>
      </c>
      <c r="AE232" s="9">
        <f t="shared" si="133"/>
        <v>599.31595677050223</v>
      </c>
      <c r="AF232" s="9">
        <f t="shared" si="133"/>
        <v>916.19533474484194</v>
      </c>
      <c r="AG232" s="9">
        <f t="shared" si="133"/>
        <v>151.44588048315322</v>
      </c>
      <c r="AH232" s="9">
        <f t="shared" si="133"/>
        <v>245.7090083565291</v>
      </c>
      <c r="AI232" s="9">
        <f t="shared" si="124"/>
        <v>8915.2350500308039</v>
      </c>
      <c r="AJ232" s="3" t="s">
        <v>608</v>
      </c>
      <c r="AK232" s="11">
        <v>46929700</v>
      </c>
      <c r="AL232" s="11">
        <v>0</v>
      </c>
      <c r="AM232" s="11">
        <v>107802</v>
      </c>
      <c r="AN232" s="9">
        <v>269504.7</v>
      </c>
      <c r="AO232" s="11">
        <v>5058646</v>
      </c>
      <c r="AP232" s="11">
        <v>-38679</v>
      </c>
      <c r="AQ232" s="9">
        <v>0</v>
      </c>
      <c r="AR232" s="9">
        <v>1288070</v>
      </c>
      <c r="AS232" s="11">
        <v>2492072</v>
      </c>
      <c r="AT232" s="11">
        <v>0</v>
      </c>
      <c r="AU232" s="11">
        <v>761005</v>
      </c>
      <c r="AV232" s="11">
        <v>0</v>
      </c>
      <c r="AW232" s="9">
        <v>45000</v>
      </c>
      <c r="AX232" s="9">
        <v>7077176.1803681329</v>
      </c>
      <c r="AY232" s="9">
        <v>497958.40543764754</v>
      </c>
      <c r="AZ232" s="9">
        <v>-110900.34</v>
      </c>
      <c r="BA232" s="11">
        <v>1746478</v>
      </c>
      <c r="BB232" s="11">
        <v>21256</v>
      </c>
      <c r="BC232" s="11">
        <v>0</v>
      </c>
      <c r="BD232" s="11">
        <v>160175</v>
      </c>
      <c r="BE232" s="11">
        <v>0</v>
      </c>
      <c r="BF232" s="11">
        <v>0</v>
      </c>
      <c r="BG232" s="11">
        <v>0</v>
      </c>
      <c r="BH232" s="11">
        <v>-31762</v>
      </c>
      <c r="BI232" s="9">
        <v>660752</v>
      </c>
      <c r="BJ232" s="9">
        <v>0</v>
      </c>
      <c r="BK232" s="9">
        <v>80725.00907103566</v>
      </c>
      <c r="BL232" s="9">
        <v>354103.04228571424</v>
      </c>
      <c r="BM232" s="9">
        <v>696700.94</v>
      </c>
      <c r="BN232" s="9">
        <v>5903.43</v>
      </c>
      <c r="BO232" s="11">
        <f t="shared" si="128"/>
        <v>47633645.499999993</v>
      </c>
      <c r="BP232" s="11">
        <v>0</v>
      </c>
      <c r="BQ232" s="11">
        <v>107802</v>
      </c>
      <c r="BR232" s="11">
        <f t="shared" si="129"/>
        <v>269504.7</v>
      </c>
      <c r="BS232" s="11">
        <v>5058646</v>
      </c>
      <c r="BT232" s="11">
        <v>-38679</v>
      </c>
      <c r="BU232" s="9">
        <v>0</v>
      </c>
      <c r="BV232" s="9">
        <v>1288070</v>
      </c>
      <c r="BW232" s="11">
        <v>2532492</v>
      </c>
      <c r="BX232" s="11">
        <v>0</v>
      </c>
      <c r="BY232" s="11">
        <v>761005</v>
      </c>
      <c r="BZ232" s="11">
        <v>0</v>
      </c>
      <c r="CA232" s="9">
        <v>1191121.8500000001</v>
      </c>
      <c r="CB232" s="9">
        <v>7205876.3077681819</v>
      </c>
      <c r="CC232" s="9">
        <v>497958.40543764754</v>
      </c>
      <c r="CD232" s="9">
        <v>-110900.34</v>
      </c>
      <c r="CE232" s="11">
        <v>1746478</v>
      </c>
      <c r="CF232" s="11">
        <v>21574</v>
      </c>
      <c r="CG232" s="11">
        <v>0</v>
      </c>
      <c r="CH232" s="11">
        <v>160175</v>
      </c>
      <c r="CI232" s="11">
        <v>0</v>
      </c>
      <c r="CJ232" s="11">
        <v>0</v>
      </c>
      <c r="CK232" s="11">
        <v>0</v>
      </c>
      <c r="CL232" s="11">
        <v>-32236</v>
      </c>
      <c r="CM232" s="11">
        <v>660752</v>
      </c>
      <c r="CN232" s="9">
        <v>0</v>
      </c>
      <c r="CO232" s="9">
        <v>108330.83300073969</v>
      </c>
      <c r="CP232" s="9">
        <v>354103.04228571424</v>
      </c>
      <c r="CQ232" s="9">
        <v>696700.94</v>
      </c>
      <c r="CR232" s="9">
        <v>5903.43</v>
      </c>
      <c r="CS232" s="11"/>
      <c r="CT232" s="11"/>
      <c r="CU232" s="11"/>
      <c r="CV232" s="11"/>
      <c r="CW232" s="11"/>
      <c r="DD232" s="20"/>
      <c r="DE232" s="20"/>
    </row>
    <row r="233" spans="1:109" ht="16.5" x14ac:dyDescent="0.3">
      <c r="A233" s="12">
        <v>721</v>
      </c>
      <c r="B233" s="12">
        <v>1</v>
      </c>
      <c r="C233" s="13" t="s">
        <v>256</v>
      </c>
      <c r="D233" s="14">
        <v>3</v>
      </c>
      <c r="E233" s="9">
        <v>3918</v>
      </c>
      <c r="F233" s="9">
        <f t="shared" si="114"/>
        <v>8569.9288085508942</v>
      </c>
      <c r="G233" s="9">
        <f t="shared" si="115"/>
        <v>8679.0216566656891</v>
      </c>
      <c r="H233" s="9">
        <f t="shared" si="116"/>
        <v>109.09284811479483</v>
      </c>
      <c r="I233" s="10">
        <f t="shared" si="111"/>
        <v>1.2729726296669384E-2</v>
      </c>
      <c r="J233" s="9">
        <f t="shared" si="117"/>
        <v>90.577400459417731</v>
      </c>
      <c r="K233" s="9">
        <f t="shared" si="118"/>
        <v>1.2205206738131693</v>
      </c>
      <c r="L233" s="9">
        <f t="shared" si="119"/>
        <v>0</v>
      </c>
      <c r="M233" s="9">
        <f t="shared" si="120"/>
        <v>1.1921898928023893</v>
      </c>
      <c r="N233" s="9">
        <f t="shared" si="121"/>
        <v>10.411039760824337</v>
      </c>
      <c r="O233" s="9">
        <f t="shared" si="122"/>
        <v>0</v>
      </c>
      <c r="P233" s="9">
        <f t="shared" si="123"/>
        <v>5.69169732793614</v>
      </c>
      <c r="Q233" s="15">
        <f t="shared" si="125"/>
        <v>33576981.071902402</v>
      </c>
      <c r="R233" s="15">
        <f t="shared" si="126"/>
        <v>34004406.850816168</v>
      </c>
      <c r="S233" s="9">
        <f t="shared" si="127"/>
        <v>427425.77891376615</v>
      </c>
      <c r="T233" s="9"/>
      <c r="U233" s="9">
        <f t="shared" si="132"/>
        <v>6020.8726646248087</v>
      </c>
      <c r="V233" s="9">
        <f t="shared" si="132"/>
        <v>75.252679938744251</v>
      </c>
      <c r="W233" s="9">
        <f t="shared" si="132"/>
        <v>950.19372128637065</v>
      </c>
      <c r="X233" s="9">
        <f t="shared" si="132"/>
        <v>513.35164624808579</v>
      </c>
      <c r="Y233" s="9">
        <f t="shared" si="132"/>
        <v>746.23223435124703</v>
      </c>
      <c r="Z233" s="9">
        <f t="shared" si="132"/>
        <v>0</v>
      </c>
      <c r="AA233" s="9">
        <f t="shared" si="132"/>
        <v>264.0258621016385</v>
      </c>
      <c r="AB233" s="9">
        <f t="shared" si="133"/>
        <v>6111.4500650842265</v>
      </c>
      <c r="AC233" s="9">
        <f t="shared" si="133"/>
        <v>76.47320061255742</v>
      </c>
      <c r="AD233" s="9">
        <f t="shared" si="133"/>
        <v>950.19372128637065</v>
      </c>
      <c r="AE233" s="9">
        <f t="shared" si="133"/>
        <v>514.54383614088817</v>
      </c>
      <c r="AF233" s="9">
        <f t="shared" si="133"/>
        <v>756.64327411207137</v>
      </c>
      <c r="AG233" s="9">
        <f t="shared" si="133"/>
        <v>0</v>
      </c>
      <c r="AH233" s="9">
        <f t="shared" si="133"/>
        <v>269.71755942957464</v>
      </c>
      <c r="AI233" s="9">
        <f t="shared" si="124"/>
        <v>8679.0216566656891</v>
      </c>
      <c r="AJ233" s="3" t="s">
        <v>608</v>
      </c>
      <c r="AK233" s="11">
        <v>23658817</v>
      </c>
      <c r="AL233" s="11">
        <v>0</v>
      </c>
      <c r="AM233" s="11">
        <v>54346</v>
      </c>
      <c r="AN233" s="9">
        <v>137377.20000000001</v>
      </c>
      <c r="AO233" s="11">
        <v>3691108</v>
      </c>
      <c r="AP233" s="11">
        <v>31751</v>
      </c>
      <c r="AQ233" s="9">
        <v>0</v>
      </c>
      <c r="AR233" s="9">
        <v>569971.75</v>
      </c>
      <c r="AS233" s="11">
        <v>294840</v>
      </c>
      <c r="AT233" s="11">
        <v>0</v>
      </c>
      <c r="AU233" s="11">
        <v>154410</v>
      </c>
      <c r="AV233" s="11">
        <v>0</v>
      </c>
      <c r="AW233" s="9">
        <v>0</v>
      </c>
      <c r="AX233" s="9">
        <v>2923737.8941881857</v>
      </c>
      <c r="AY233" s="9">
        <v>251440.95507633415</v>
      </c>
      <c r="AZ233" s="9">
        <v>-69037.899999999994</v>
      </c>
      <c r="BA233" s="11">
        <v>892097</v>
      </c>
      <c r="BB233" s="11">
        <v>338731</v>
      </c>
      <c r="BC233" s="11">
        <v>0</v>
      </c>
      <c r="BD233" s="11">
        <v>6159</v>
      </c>
      <c r="BE233" s="11">
        <v>0</v>
      </c>
      <c r="BF233" s="11">
        <v>0</v>
      </c>
      <c r="BG233" s="11">
        <v>0</v>
      </c>
      <c r="BH233" s="11">
        <v>-25911</v>
      </c>
      <c r="BI233" s="9">
        <v>21508</v>
      </c>
      <c r="BJ233" s="9">
        <v>0</v>
      </c>
      <c r="BK233" s="9">
        <v>65209.912523599771</v>
      </c>
      <c r="BL233" s="9">
        <v>186179.32011428574</v>
      </c>
      <c r="BM233" s="9">
        <v>371515.53</v>
      </c>
      <c r="BN233" s="9">
        <v>22730.41</v>
      </c>
      <c r="BO233" s="11">
        <f t="shared" si="128"/>
        <v>24013699.254999999</v>
      </c>
      <c r="BP233" s="11">
        <v>0</v>
      </c>
      <c r="BQ233" s="11">
        <v>54346</v>
      </c>
      <c r="BR233" s="11">
        <f t="shared" si="129"/>
        <v>137377.20000000001</v>
      </c>
      <c r="BS233" s="11">
        <v>3691108</v>
      </c>
      <c r="BT233" s="11">
        <v>31751</v>
      </c>
      <c r="BU233" s="9">
        <v>0</v>
      </c>
      <c r="BV233" s="9">
        <v>569971.75</v>
      </c>
      <c r="BW233" s="11">
        <v>299622</v>
      </c>
      <c r="BX233" s="11">
        <v>0</v>
      </c>
      <c r="BY233" s="11">
        <v>154410</v>
      </c>
      <c r="BZ233" s="11">
        <v>0</v>
      </c>
      <c r="CA233" s="9">
        <v>0</v>
      </c>
      <c r="CB233" s="9">
        <v>2964528.3479710957</v>
      </c>
      <c r="CC233" s="9">
        <v>251440.95507633415</v>
      </c>
      <c r="CD233" s="9">
        <v>-69037.899999999994</v>
      </c>
      <c r="CE233" s="11">
        <v>892097</v>
      </c>
      <c r="CF233" s="11">
        <v>343789</v>
      </c>
      <c r="CG233" s="11">
        <v>0</v>
      </c>
      <c r="CH233" s="11">
        <v>6159</v>
      </c>
      <c r="CI233" s="11">
        <v>0</v>
      </c>
      <c r="CJ233" s="11">
        <v>0</v>
      </c>
      <c r="CK233" s="11">
        <v>0</v>
      </c>
      <c r="CL233" s="11">
        <v>-26298</v>
      </c>
      <c r="CM233" s="11">
        <v>21508</v>
      </c>
      <c r="CN233" s="9">
        <v>0</v>
      </c>
      <c r="CO233" s="9">
        <v>87509.982654453488</v>
      </c>
      <c r="CP233" s="9">
        <v>186179.32011428574</v>
      </c>
      <c r="CQ233" s="9">
        <v>371515.53</v>
      </c>
      <c r="CR233" s="9">
        <v>22730.41</v>
      </c>
      <c r="CS233" s="11"/>
      <c r="CT233" s="11"/>
      <c r="CU233" s="11"/>
      <c r="CV233" s="11"/>
      <c r="CW233" s="11"/>
      <c r="DD233" s="20"/>
      <c r="DE233" s="20"/>
    </row>
    <row r="234" spans="1:109" ht="16.5" x14ac:dyDescent="0.3">
      <c r="A234" s="12">
        <v>726</v>
      </c>
      <c r="B234" s="12">
        <v>1</v>
      </c>
      <c r="C234" s="13" t="s">
        <v>257</v>
      </c>
      <c r="D234" s="14">
        <v>4</v>
      </c>
      <c r="E234" s="9">
        <v>2797</v>
      </c>
      <c r="F234" s="9">
        <f t="shared" si="114"/>
        <v>8349.2808386017332</v>
      </c>
      <c r="G234" s="9">
        <f t="shared" si="115"/>
        <v>8434.0894009154854</v>
      </c>
      <c r="H234" s="9">
        <f t="shared" si="116"/>
        <v>84.808562313752191</v>
      </c>
      <c r="I234" s="10">
        <f t="shared" si="111"/>
        <v>1.0157588893363325E-2</v>
      </c>
      <c r="J234" s="9">
        <f t="shared" si="117"/>
        <v>90.883589560243308</v>
      </c>
      <c r="K234" s="9">
        <f t="shared" si="118"/>
        <v>1.6524848051483758</v>
      </c>
      <c r="L234" s="9">
        <f t="shared" si="119"/>
        <v>0</v>
      </c>
      <c r="M234" s="9">
        <f t="shared" si="120"/>
        <v>1.2681444404719286</v>
      </c>
      <c r="N234" s="9">
        <f t="shared" si="121"/>
        <v>6.832312157926367</v>
      </c>
      <c r="O234" s="9">
        <f t="shared" si="122"/>
        <v>-19.36086521272793</v>
      </c>
      <c r="P234" s="9">
        <f t="shared" si="123"/>
        <v>3.5328965626891318</v>
      </c>
      <c r="Q234" s="15">
        <f t="shared" si="125"/>
        <v>23352938.505569048</v>
      </c>
      <c r="R234" s="15">
        <f t="shared" si="126"/>
        <v>23590148.05436061</v>
      </c>
      <c r="S234" s="9">
        <f t="shared" si="127"/>
        <v>237209.54879156128</v>
      </c>
      <c r="T234" s="9"/>
      <c r="U234" s="9">
        <f t="shared" si="132"/>
        <v>6038.324351090454</v>
      </c>
      <c r="V234" s="9">
        <f t="shared" si="132"/>
        <v>101.87093314265285</v>
      </c>
      <c r="W234" s="9">
        <f t="shared" si="132"/>
        <v>892.6918126564176</v>
      </c>
      <c r="X234" s="9">
        <f t="shared" si="132"/>
        <v>465.09867715409365</v>
      </c>
      <c r="Y234" s="9">
        <f t="shared" si="132"/>
        <v>514.17037936680299</v>
      </c>
      <c r="Z234" s="9">
        <f t="shared" si="132"/>
        <v>104.57633178405435</v>
      </c>
      <c r="AA234" s="9">
        <f t="shared" si="132"/>
        <v>232.54835340725793</v>
      </c>
      <c r="AB234" s="9">
        <f t="shared" si="133"/>
        <v>6129.2079406506973</v>
      </c>
      <c r="AC234" s="9">
        <f t="shared" si="133"/>
        <v>103.52341794780122</v>
      </c>
      <c r="AD234" s="9">
        <f t="shared" si="133"/>
        <v>892.6918126564176</v>
      </c>
      <c r="AE234" s="9">
        <f t="shared" si="133"/>
        <v>466.36682159456558</v>
      </c>
      <c r="AF234" s="9">
        <f t="shared" si="133"/>
        <v>521.00269152472936</v>
      </c>
      <c r="AG234" s="9">
        <f t="shared" si="133"/>
        <v>85.215466571326417</v>
      </c>
      <c r="AH234" s="9">
        <f t="shared" si="133"/>
        <v>236.08124996994707</v>
      </c>
      <c r="AI234" s="9">
        <f t="shared" si="124"/>
        <v>8434.0894009154854</v>
      </c>
      <c r="AJ234" s="3" t="s">
        <v>608</v>
      </c>
      <c r="AK234" s="11">
        <v>16946760</v>
      </c>
      <c r="AL234" s="11">
        <v>0</v>
      </c>
      <c r="AM234" s="11">
        <v>38928</v>
      </c>
      <c r="AN234" s="9">
        <v>97320.9</v>
      </c>
      <c r="AO234" s="11">
        <v>2494783</v>
      </c>
      <c r="AP234" s="11">
        <v>2076</v>
      </c>
      <c r="AQ234" s="9">
        <v>0</v>
      </c>
      <c r="AR234" s="9">
        <v>334682</v>
      </c>
      <c r="AS234" s="11">
        <v>284933</v>
      </c>
      <c r="AT234" s="11">
        <v>0</v>
      </c>
      <c r="AU234" s="11">
        <v>31747</v>
      </c>
      <c r="AV234" s="11">
        <v>0</v>
      </c>
      <c r="AW234" s="9">
        <v>292500</v>
      </c>
      <c r="AX234" s="9">
        <v>1438134.551088948</v>
      </c>
      <c r="AY234" s="9">
        <v>194354.64915529831</v>
      </c>
      <c r="AZ234" s="9">
        <v>-57566.79</v>
      </c>
      <c r="BA234" s="11">
        <v>639948</v>
      </c>
      <c r="BB234" s="11">
        <v>237583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9">
        <v>17993</v>
      </c>
      <c r="BJ234" s="9">
        <v>0</v>
      </c>
      <c r="BK234" s="9">
        <v>28895.537496230714</v>
      </c>
      <c r="BL234" s="9">
        <v>147482.41782857143</v>
      </c>
      <c r="BM234" s="9">
        <v>176265.9</v>
      </c>
      <c r="BN234" s="9">
        <v>6118.34</v>
      </c>
      <c r="BO234" s="11">
        <f t="shared" si="128"/>
        <v>17200961.399999999</v>
      </c>
      <c r="BP234" s="11">
        <v>0</v>
      </c>
      <c r="BQ234" s="11">
        <v>38928</v>
      </c>
      <c r="BR234" s="11">
        <f t="shared" si="129"/>
        <v>97320.9</v>
      </c>
      <c r="BS234" s="11">
        <v>2494783</v>
      </c>
      <c r="BT234" s="11">
        <v>2076</v>
      </c>
      <c r="BU234" s="9">
        <v>0</v>
      </c>
      <c r="BV234" s="9">
        <v>334682</v>
      </c>
      <c r="BW234" s="11">
        <v>289555</v>
      </c>
      <c r="BX234" s="11">
        <v>0</v>
      </c>
      <c r="BY234" s="11">
        <v>31747</v>
      </c>
      <c r="BZ234" s="11">
        <v>0</v>
      </c>
      <c r="CA234" s="9">
        <v>238347.66</v>
      </c>
      <c r="CB234" s="9">
        <v>1457244.528194668</v>
      </c>
      <c r="CC234" s="9">
        <v>194354.64915529831</v>
      </c>
      <c r="CD234" s="9">
        <v>-57566.79</v>
      </c>
      <c r="CE234" s="11">
        <v>639948</v>
      </c>
      <c r="CF234" s="11">
        <v>241130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  <c r="CL234" s="11">
        <v>0</v>
      </c>
      <c r="CM234" s="11">
        <v>17993</v>
      </c>
      <c r="CN234" s="9">
        <v>0</v>
      </c>
      <c r="CO234" s="9">
        <v>38777.049182072289</v>
      </c>
      <c r="CP234" s="9">
        <v>147482.41782857143</v>
      </c>
      <c r="CQ234" s="9">
        <v>176265.9</v>
      </c>
      <c r="CR234" s="9">
        <v>6118.34</v>
      </c>
      <c r="CS234" s="11"/>
      <c r="CT234" s="11"/>
      <c r="CU234" s="11"/>
      <c r="CV234" s="11"/>
      <c r="CW234" s="11"/>
      <c r="DD234" s="20"/>
      <c r="DE234" s="20"/>
    </row>
    <row r="235" spans="1:109" ht="16.5" x14ac:dyDescent="0.3">
      <c r="A235" s="12">
        <v>727</v>
      </c>
      <c r="B235" s="12">
        <v>1</v>
      </c>
      <c r="C235" s="13" t="s">
        <v>258</v>
      </c>
      <c r="D235" s="14">
        <v>4</v>
      </c>
      <c r="E235" s="9">
        <v>3366</v>
      </c>
      <c r="F235" s="9">
        <f t="shared" si="114"/>
        <v>8505.2958818904717</v>
      </c>
      <c r="G235" s="9">
        <f t="shared" si="115"/>
        <v>8617.5589775241588</v>
      </c>
      <c r="H235" s="9">
        <f t="shared" si="116"/>
        <v>112.26309563368704</v>
      </c>
      <c r="I235" s="10">
        <f t="shared" si="111"/>
        <v>1.3199199321533107E-2</v>
      </c>
      <c r="J235" s="9">
        <f t="shared" si="117"/>
        <v>90.590307486630081</v>
      </c>
      <c r="K235" s="9">
        <f t="shared" si="118"/>
        <v>4.0721925133690036</v>
      </c>
      <c r="L235" s="9">
        <f t="shared" si="119"/>
        <v>0</v>
      </c>
      <c r="M235" s="9">
        <f t="shared" si="120"/>
        <v>0.67231134878193188</v>
      </c>
      <c r="N235" s="9">
        <f t="shared" si="121"/>
        <v>13.305968426699792</v>
      </c>
      <c r="O235" s="9">
        <f t="shared" si="122"/>
        <v>0</v>
      </c>
      <c r="P235" s="9">
        <f t="shared" si="123"/>
        <v>3.6223158582083386</v>
      </c>
      <c r="Q235" s="15">
        <f t="shared" si="125"/>
        <v>28628825.938443322</v>
      </c>
      <c r="R235" s="15">
        <f t="shared" si="126"/>
        <v>29006703.518346321</v>
      </c>
      <c r="S235" s="9">
        <f t="shared" si="127"/>
        <v>377877.5799029991</v>
      </c>
      <c r="T235" s="9"/>
      <c r="U235" s="9">
        <f t="shared" si="132"/>
        <v>6026.2944028520506</v>
      </c>
      <c r="V235" s="9">
        <f t="shared" si="132"/>
        <v>251.07961972667854</v>
      </c>
      <c r="W235" s="9">
        <f t="shared" si="132"/>
        <v>613.70202020202021</v>
      </c>
      <c r="X235" s="9">
        <f t="shared" si="132"/>
        <v>735.75252525252529</v>
      </c>
      <c r="Y235" s="9">
        <f t="shared" si="132"/>
        <v>652.92956354304681</v>
      </c>
      <c r="Z235" s="9">
        <f t="shared" si="132"/>
        <v>0</v>
      </c>
      <c r="AA235" s="9">
        <f t="shared" si="132"/>
        <v>225.53775031414904</v>
      </c>
      <c r="AB235" s="9">
        <f t="shared" si="133"/>
        <v>6116.8847103386806</v>
      </c>
      <c r="AC235" s="9">
        <f t="shared" si="133"/>
        <v>255.15181224004755</v>
      </c>
      <c r="AD235" s="9">
        <f t="shared" si="133"/>
        <v>613.70202020202021</v>
      </c>
      <c r="AE235" s="9">
        <f t="shared" si="133"/>
        <v>736.42483660130722</v>
      </c>
      <c r="AF235" s="9">
        <f t="shared" si="133"/>
        <v>666.2355319697466</v>
      </c>
      <c r="AG235" s="9">
        <f t="shared" si="133"/>
        <v>0</v>
      </c>
      <c r="AH235" s="9">
        <f t="shared" si="133"/>
        <v>229.16006617235738</v>
      </c>
      <c r="AI235" s="9">
        <f t="shared" si="124"/>
        <v>8617.5589775241588</v>
      </c>
      <c r="AJ235" s="3" t="s">
        <v>608</v>
      </c>
      <c r="AK235" s="11">
        <v>20328465</v>
      </c>
      <c r="AL235" s="11">
        <v>0</v>
      </c>
      <c r="AM235" s="11">
        <v>46696</v>
      </c>
      <c r="AN235" s="9">
        <v>116740.8</v>
      </c>
      <c r="AO235" s="11">
        <v>2136125</v>
      </c>
      <c r="AP235" s="11">
        <v>-70404</v>
      </c>
      <c r="AQ235" s="9">
        <v>867360</v>
      </c>
      <c r="AR235" s="9">
        <v>435805</v>
      </c>
      <c r="AS235" s="11">
        <v>845134</v>
      </c>
      <c r="AT235" s="11">
        <v>0</v>
      </c>
      <c r="AU235" s="11">
        <v>159517</v>
      </c>
      <c r="AV235" s="11">
        <v>0</v>
      </c>
      <c r="AW235" s="9">
        <v>0</v>
      </c>
      <c r="AX235" s="9">
        <v>2197760.9108858956</v>
      </c>
      <c r="AY235" s="9">
        <v>218145.90388983843</v>
      </c>
      <c r="AZ235" s="9">
        <v>-43958.04</v>
      </c>
      <c r="BA235" s="11">
        <v>748386</v>
      </c>
      <c r="BB235" s="11">
        <v>151568</v>
      </c>
      <c r="BC235" s="11">
        <v>0</v>
      </c>
      <c r="BD235" s="11">
        <v>31325</v>
      </c>
      <c r="BE235" s="11">
        <v>0</v>
      </c>
      <c r="BF235" s="11">
        <v>0</v>
      </c>
      <c r="BG235" s="11">
        <v>0</v>
      </c>
      <c r="BH235" s="11">
        <v>0</v>
      </c>
      <c r="BI235" s="9">
        <v>35886</v>
      </c>
      <c r="BJ235" s="9">
        <v>0</v>
      </c>
      <c r="BK235" s="9">
        <v>35653.963667587246</v>
      </c>
      <c r="BL235" s="9">
        <v>169849.83</v>
      </c>
      <c r="BM235" s="9">
        <v>213156.8</v>
      </c>
      <c r="BN235" s="9">
        <v>5612.77</v>
      </c>
      <c r="BO235" s="11">
        <f t="shared" si="128"/>
        <v>20633391.974999998</v>
      </c>
      <c r="BP235" s="11">
        <v>0</v>
      </c>
      <c r="BQ235" s="11">
        <v>46696</v>
      </c>
      <c r="BR235" s="11">
        <f t="shared" si="129"/>
        <v>116740.8</v>
      </c>
      <c r="BS235" s="11">
        <v>2136125</v>
      </c>
      <c r="BT235" s="11">
        <v>-70404</v>
      </c>
      <c r="BU235" s="9">
        <v>867360</v>
      </c>
      <c r="BV235" s="9">
        <v>435805</v>
      </c>
      <c r="BW235" s="11">
        <v>858841</v>
      </c>
      <c r="BX235" s="11">
        <v>0</v>
      </c>
      <c r="BY235" s="11">
        <v>159517</v>
      </c>
      <c r="BZ235" s="11">
        <v>0</v>
      </c>
      <c r="CA235" s="9">
        <v>0</v>
      </c>
      <c r="CB235" s="9">
        <v>2242548.800610167</v>
      </c>
      <c r="CC235" s="9">
        <v>218145.90388983843</v>
      </c>
      <c r="CD235" s="9">
        <v>-43958.04</v>
      </c>
      <c r="CE235" s="11">
        <v>748386</v>
      </c>
      <c r="CF235" s="11">
        <v>153831</v>
      </c>
      <c r="CG235" s="11">
        <v>0</v>
      </c>
      <c r="CH235" s="11">
        <v>31325</v>
      </c>
      <c r="CI235" s="11">
        <v>0</v>
      </c>
      <c r="CJ235" s="11">
        <v>0</v>
      </c>
      <c r="CK235" s="11">
        <v>0</v>
      </c>
      <c r="CL235" s="11">
        <v>0</v>
      </c>
      <c r="CM235" s="11">
        <v>35886</v>
      </c>
      <c r="CN235" s="9">
        <v>0</v>
      </c>
      <c r="CO235" s="9">
        <v>47846.678846316558</v>
      </c>
      <c r="CP235" s="9">
        <v>169849.83</v>
      </c>
      <c r="CQ235" s="9">
        <v>213156.8</v>
      </c>
      <c r="CR235" s="9">
        <v>5612.77</v>
      </c>
      <c r="CS235" s="11"/>
      <c r="CT235" s="11"/>
      <c r="CU235" s="11"/>
      <c r="CV235" s="11"/>
      <c r="CW235" s="11"/>
      <c r="DD235" s="20"/>
      <c r="DE235" s="20"/>
    </row>
    <row r="236" spans="1:109" ht="16.5" x14ac:dyDescent="0.3">
      <c r="A236" s="12">
        <v>728</v>
      </c>
      <c r="B236" s="12">
        <v>1</v>
      </c>
      <c r="C236" s="13" t="s">
        <v>259</v>
      </c>
      <c r="D236" s="14">
        <v>4</v>
      </c>
      <c r="E236" s="9">
        <v>12510</v>
      </c>
      <c r="F236" s="9">
        <f t="shared" si="114"/>
        <v>9468.8695399745684</v>
      </c>
      <c r="G236" s="9">
        <f t="shared" si="115"/>
        <v>9571.2091340029037</v>
      </c>
      <c r="H236" s="9">
        <f t="shared" si="116"/>
        <v>102.33959402833534</v>
      </c>
      <c r="I236" s="10">
        <f t="shared" si="111"/>
        <v>1.0808005495934862E-2</v>
      </c>
      <c r="J236" s="9">
        <f t="shared" si="117"/>
        <v>90.55791486810449</v>
      </c>
      <c r="K236" s="9">
        <f t="shared" si="118"/>
        <v>2.3887290167865842</v>
      </c>
      <c r="L236" s="9">
        <f t="shared" si="119"/>
        <v>0</v>
      </c>
      <c r="M236" s="9">
        <f t="shared" si="120"/>
        <v>0.64060751398881166</v>
      </c>
      <c r="N236" s="9">
        <f t="shared" si="121"/>
        <v>16.42044057390649</v>
      </c>
      <c r="O236" s="9">
        <f t="shared" si="122"/>
        <v>-11.769067945643485</v>
      </c>
      <c r="P236" s="9">
        <f t="shared" si="123"/>
        <v>4.1009700011923087</v>
      </c>
      <c r="Q236" s="15">
        <f t="shared" si="125"/>
        <v>118455557.94508187</v>
      </c>
      <c r="R236" s="15">
        <f t="shared" si="126"/>
        <v>119735826.26637633</v>
      </c>
      <c r="S236" s="9">
        <f t="shared" si="127"/>
        <v>1280268.3212944567</v>
      </c>
      <c r="T236" s="9"/>
      <c r="U236" s="9">
        <f t="shared" si="132"/>
        <v>6015.8599816147089</v>
      </c>
      <c r="V236" s="9">
        <f t="shared" si="132"/>
        <v>147.2722621902478</v>
      </c>
      <c r="W236" s="9">
        <f t="shared" si="132"/>
        <v>855.07785771382896</v>
      </c>
      <c r="X236" s="9">
        <f t="shared" si="132"/>
        <v>480.42509992006393</v>
      </c>
      <c r="Y236" s="9">
        <f t="shared" si="132"/>
        <v>1127.5100945081783</v>
      </c>
      <c r="Z236" s="9">
        <f t="shared" si="132"/>
        <v>106.03790567545963</v>
      </c>
      <c r="AA236" s="9">
        <f t="shared" si="132"/>
        <v>736.68633835208163</v>
      </c>
      <c r="AB236" s="9">
        <f t="shared" si="133"/>
        <v>6106.4178964828134</v>
      </c>
      <c r="AC236" s="9">
        <f t="shared" si="133"/>
        <v>149.66099120703439</v>
      </c>
      <c r="AD236" s="9">
        <f t="shared" si="133"/>
        <v>855.07785771382896</v>
      </c>
      <c r="AE236" s="9">
        <f t="shared" si="133"/>
        <v>481.06570743405274</v>
      </c>
      <c r="AF236" s="9">
        <f t="shared" si="133"/>
        <v>1143.9305350820848</v>
      </c>
      <c r="AG236" s="9">
        <f t="shared" si="133"/>
        <v>94.268837729816141</v>
      </c>
      <c r="AH236" s="9">
        <f t="shared" si="133"/>
        <v>740.78730835327394</v>
      </c>
      <c r="AI236" s="9">
        <f t="shared" si="124"/>
        <v>9571.2091340029037</v>
      </c>
      <c r="AJ236" s="3" t="s">
        <v>608</v>
      </c>
      <c r="AK236" s="11">
        <v>75525301</v>
      </c>
      <c r="AL236" s="11">
        <v>0</v>
      </c>
      <c r="AM236" s="11">
        <v>173488</v>
      </c>
      <c r="AN236" s="9">
        <v>433721.4</v>
      </c>
      <c r="AO236" s="11">
        <v>10882138</v>
      </c>
      <c r="AP236" s="11">
        <v>-185114</v>
      </c>
      <c r="AQ236" s="9">
        <v>0</v>
      </c>
      <c r="AR236" s="9">
        <v>1501017</v>
      </c>
      <c r="AS236" s="11">
        <v>1842376</v>
      </c>
      <c r="AT236" s="11">
        <v>0</v>
      </c>
      <c r="AU236" s="11">
        <v>673678</v>
      </c>
      <c r="AV236" s="11">
        <v>0</v>
      </c>
      <c r="AW236" s="9">
        <v>1326534.2</v>
      </c>
      <c r="AX236" s="9">
        <v>14105151.282297309</v>
      </c>
      <c r="AY236" s="9">
        <v>850507.67709557503</v>
      </c>
      <c r="AZ236" s="9">
        <v>-266892.63</v>
      </c>
      <c r="BA236" s="11">
        <v>2869776</v>
      </c>
      <c r="BB236" s="11">
        <v>399358</v>
      </c>
      <c r="BC236" s="11">
        <v>0</v>
      </c>
      <c r="BD236" s="11">
        <v>76479</v>
      </c>
      <c r="BE236" s="11">
        <v>0</v>
      </c>
      <c r="BF236" s="11">
        <v>0</v>
      </c>
      <c r="BG236" s="11">
        <v>137328</v>
      </c>
      <c r="BH236" s="11">
        <v>0</v>
      </c>
      <c r="BI236" s="9">
        <v>178994</v>
      </c>
      <c r="BJ236" s="9">
        <v>0</v>
      </c>
      <c r="BK236" s="9">
        <v>150020.73568896457</v>
      </c>
      <c r="BL236" s="9">
        <v>6443569</v>
      </c>
      <c r="BM236" s="9">
        <v>1311916.8</v>
      </c>
      <c r="BN236" s="9">
        <v>26210.48</v>
      </c>
      <c r="BO236" s="11">
        <f t="shared" si="128"/>
        <v>76658180.514999986</v>
      </c>
      <c r="BP236" s="11">
        <v>0</v>
      </c>
      <c r="BQ236" s="11">
        <v>173488</v>
      </c>
      <c r="BR236" s="11">
        <f t="shared" si="129"/>
        <v>433721.4</v>
      </c>
      <c r="BS236" s="11">
        <v>10882138</v>
      </c>
      <c r="BT236" s="11">
        <v>-185114</v>
      </c>
      <c r="BU236" s="9">
        <v>0</v>
      </c>
      <c r="BV236" s="9">
        <v>1501017</v>
      </c>
      <c r="BW236" s="11">
        <v>1872259</v>
      </c>
      <c r="BX236" s="11">
        <v>0</v>
      </c>
      <c r="BY236" s="11">
        <v>673678</v>
      </c>
      <c r="BZ236" s="11">
        <v>0</v>
      </c>
      <c r="CA236" s="9">
        <v>1179303.1599999999</v>
      </c>
      <c r="CB236" s="9">
        <v>14310570.993876882</v>
      </c>
      <c r="CC236" s="9">
        <v>850507.67709557503</v>
      </c>
      <c r="CD236" s="9">
        <v>-266892.63</v>
      </c>
      <c r="CE236" s="11">
        <v>2869776</v>
      </c>
      <c r="CF236" s="11">
        <v>405321</v>
      </c>
      <c r="CG236" s="11">
        <v>0</v>
      </c>
      <c r="CH236" s="11">
        <v>76479</v>
      </c>
      <c r="CI236" s="11">
        <v>0</v>
      </c>
      <c r="CJ236" s="11">
        <v>0</v>
      </c>
      <c r="CK236" s="11">
        <v>139379</v>
      </c>
      <c r="CL236" s="11">
        <v>0</v>
      </c>
      <c r="CM236" s="11">
        <v>178994</v>
      </c>
      <c r="CN236" s="9">
        <v>0</v>
      </c>
      <c r="CO236" s="9">
        <v>201323.87040388136</v>
      </c>
      <c r="CP236" s="9">
        <v>6443569</v>
      </c>
      <c r="CQ236" s="9">
        <v>1311916.8</v>
      </c>
      <c r="CR236" s="9">
        <v>26210.48</v>
      </c>
      <c r="CS236" s="11"/>
      <c r="CT236" s="11"/>
      <c r="CU236" s="11"/>
      <c r="CV236" s="11"/>
      <c r="CW236" s="11"/>
      <c r="DD236" s="20"/>
      <c r="DE236" s="20"/>
    </row>
    <row r="237" spans="1:109" ht="16.5" x14ac:dyDescent="0.3">
      <c r="A237" s="12">
        <v>738</v>
      </c>
      <c r="B237" s="12">
        <v>1</v>
      </c>
      <c r="C237" s="13" t="s">
        <v>260</v>
      </c>
      <c r="D237" s="14">
        <v>5</v>
      </c>
      <c r="E237" s="9">
        <v>975</v>
      </c>
      <c r="F237" s="9">
        <f t="shared" si="114"/>
        <v>8105.9628026476285</v>
      </c>
      <c r="G237" s="9">
        <f t="shared" si="115"/>
        <v>8199.6989045181217</v>
      </c>
      <c r="H237" s="9">
        <f t="shared" si="116"/>
        <v>93.736101870493258</v>
      </c>
      <c r="I237" s="10">
        <f t="shared" si="111"/>
        <v>1.1563845548350713E-2</v>
      </c>
      <c r="J237" s="9">
        <f t="shared" si="117"/>
        <v>91.542153846153269</v>
      </c>
      <c r="K237" s="9">
        <f t="shared" si="118"/>
        <v>2.864615384615405</v>
      </c>
      <c r="L237" s="9">
        <f t="shared" si="119"/>
        <v>0</v>
      </c>
      <c r="M237" s="9">
        <f t="shared" si="120"/>
        <v>2.430769230769215</v>
      </c>
      <c r="N237" s="9">
        <f t="shared" si="121"/>
        <v>6.4899556880100135</v>
      </c>
      <c r="O237" s="9">
        <f t="shared" si="122"/>
        <v>-17.451610256410262</v>
      </c>
      <c r="P237" s="9">
        <f t="shared" si="123"/>
        <v>7.8602179773552336</v>
      </c>
      <c r="Q237" s="15">
        <f t="shared" si="125"/>
        <v>7903313.7325814376</v>
      </c>
      <c r="R237" s="15">
        <f t="shared" si="126"/>
        <v>7994706.431905169</v>
      </c>
      <c r="S237" s="9">
        <f t="shared" si="127"/>
        <v>91392.699323731475</v>
      </c>
      <c r="T237" s="9"/>
      <c r="U237" s="9">
        <f t="shared" si="132"/>
        <v>6055.0039179487185</v>
      </c>
      <c r="V237" s="9">
        <f t="shared" si="132"/>
        <v>176.62564102564102</v>
      </c>
      <c r="W237" s="9">
        <f t="shared" si="132"/>
        <v>475.80615384615385</v>
      </c>
      <c r="X237" s="9">
        <f t="shared" si="132"/>
        <v>552.22461538461539</v>
      </c>
      <c r="Y237" s="9">
        <f t="shared" si="132"/>
        <v>514.08935966669469</v>
      </c>
      <c r="Z237" s="9">
        <f t="shared" si="132"/>
        <v>93.554923076923075</v>
      </c>
      <c r="AA237" s="9">
        <f t="shared" si="132"/>
        <v>238.65819169888189</v>
      </c>
      <c r="AB237" s="9">
        <f t="shared" si="133"/>
        <v>6146.5460717948718</v>
      </c>
      <c r="AC237" s="9">
        <f t="shared" si="133"/>
        <v>179.49025641025642</v>
      </c>
      <c r="AD237" s="9">
        <f t="shared" si="133"/>
        <v>475.80615384615385</v>
      </c>
      <c r="AE237" s="9">
        <f t="shared" si="133"/>
        <v>554.65538461538461</v>
      </c>
      <c r="AF237" s="9">
        <f t="shared" si="133"/>
        <v>520.5793153547047</v>
      </c>
      <c r="AG237" s="9">
        <f t="shared" si="133"/>
        <v>76.103312820512812</v>
      </c>
      <c r="AH237" s="9">
        <f t="shared" si="133"/>
        <v>246.51840967623713</v>
      </c>
      <c r="AI237" s="9">
        <f t="shared" si="124"/>
        <v>8199.6989045181217</v>
      </c>
      <c r="AJ237" s="3" t="s">
        <v>608</v>
      </c>
      <c r="AK237" s="11">
        <v>5950240</v>
      </c>
      <c r="AL237" s="11">
        <v>0</v>
      </c>
      <c r="AM237" s="11">
        <v>13668</v>
      </c>
      <c r="AN237" s="9">
        <v>34170.6</v>
      </c>
      <c r="AO237" s="11">
        <v>425085</v>
      </c>
      <c r="AP237" s="11">
        <v>38826</v>
      </c>
      <c r="AQ237" s="9">
        <v>0</v>
      </c>
      <c r="AR237" s="9">
        <v>135587</v>
      </c>
      <c r="AS237" s="11">
        <v>172210</v>
      </c>
      <c r="AT237" s="11">
        <v>0</v>
      </c>
      <c r="AU237" s="11">
        <v>0</v>
      </c>
      <c r="AV237" s="11">
        <v>0</v>
      </c>
      <c r="AW237" s="9">
        <v>91216.05</v>
      </c>
      <c r="AX237" s="9">
        <v>501237.12567502738</v>
      </c>
      <c r="AY237" s="9">
        <v>72012.534312205375</v>
      </c>
      <c r="AZ237" s="9">
        <v>-46611.18</v>
      </c>
      <c r="BA237" s="11">
        <v>230435</v>
      </c>
      <c r="BB237" s="11">
        <v>158729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9">
        <v>0</v>
      </c>
      <c r="BJ237" s="9">
        <v>0</v>
      </c>
      <c r="BK237" s="9">
        <v>22410.244479918798</v>
      </c>
      <c r="BL237" s="9">
        <v>39676.948114285718</v>
      </c>
      <c r="BM237" s="9">
        <v>58494.86</v>
      </c>
      <c r="BN237" s="9">
        <v>5926.55</v>
      </c>
      <c r="BO237" s="11">
        <f t="shared" si="128"/>
        <v>6039493.5999999996</v>
      </c>
      <c r="BP237" s="11">
        <v>0</v>
      </c>
      <c r="BQ237" s="11">
        <v>13668</v>
      </c>
      <c r="BR237" s="11">
        <f t="shared" si="129"/>
        <v>34170.6</v>
      </c>
      <c r="BS237" s="11">
        <v>425085</v>
      </c>
      <c r="BT237" s="11">
        <v>38826</v>
      </c>
      <c r="BU237" s="9">
        <v>0</v>
      </c>
      <c r="BV237" s="9">
        <v>135587</v>
      </c>
      <c r="BW237" s="11">
        <v>175003</v>
      </c>
      <c r="BX237" s="11">
        <v>0</v>
      </c>
      <c r="BY237" s="11">
        <v>0</v>
      </c>
      <c r="BZ237" s="11">
        <v>0</v>
      </c>
      <c r="CA237" s="9">
        <v>74200.73</v>
      </c>
      <c r="CB237" s="9">
        <v>507564.83247083711</v>
      </c>
      <c r="CC237" s="9">
        <v>72012.534312205375</v>
      </c>
      <c r="CD237" s="9">
        <v>-46611.18</v>
      </c>
      <c r="CE237" s="11">
        <v>230435</v>
      </c>
      <c r="CF237" s="11">
        <v>161099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0</v>
      </c>
      <c r="CM237" s="11">
        <v>0</v>
      </c>
      <c r="CN237" s="9">
        <v>0</v>
      </c>
      <c r="CO237" s="9">
        <v>30073.957007840138</v>
      </c>
      <c r="CP237" s="9">
        <v>39676.948114285718</v>
      </c>
      <c r="CQ237" s="9">
        <v>58494.86</v>
      </c>
      <c r="CR237" s="9">
        <v>5926.55</v>
      </c>
      <c r="CS237" s="11"/>
      <c r="CT237" s="11"/>
      <c r="CU237" s="11"/>
      <c r="CV237" s="11"/>
      <c r="CW237" s="11"/>
      <c r="DD237" s="20"/>
      <c r="DE237" s="20"/>
    </row>
    <row r="238" spans="1:109" ht="16.5" x14ac:dyDescent="0.3">
      <c r="A238" s="12">
        <v>739</v>
      </c>
      <c r="B238" s="12">
        <v>1</v>
      </c>
      <c r="C238" s="13" t="s">
        <v>261</v>
      </c>
      <c r="D238" s="14">
        <v>6</v>
      </c>
      <c r="E238" s="9">
        <v>653</v>
      </c>
      <c r="F238" s="9">
        <f t="shared" si="114"/>
        <v>9344.7375385095529</v>
      </c>
      <c r="G238" s="9">
        <f t="shared" si="115"/>
        <v>9450.0222781067023</v>
      </c>
      <c r="H238" s="9">
        <f t="shared" si="116"/>
        <v>105.28473959714938</v>
      </c>
      <c r="I238" s="10">
        <f t="shared" si="111"/>
        <v>1.1266741218067625E-2</v>
      </c>
      <c r="J238" s="9">
        <f t="shared" si="117"/>
        <v>91.16039816232751</v>
      </c>
      <c r="K238" s="9">
        <f t="shared" si="118"/>
        <v>4.3996937212863827</v>
      </c>
      <c r="L238" s="9">
        <f t="shared" si="119"/>
        <v>0</v>
      </c>
      <c r="M238" s="9">
        <f t="shared" si="120"/>
        <v>4.6539050535988054</v>
      </c>
      <c r="N238" s="9">
        <f t="shared" si="121"/>
        <v>9.6274248950475112</v>
      </c>
      <c r="O238" s="9">
        <f t="shared" si="122"/>
        <v>-12.687059724349155</v>
      </c>
      <c r="P238" s="9">
        <f t="shared" si="123"/>
        <v>8.1303774892377305</v>
      </c>
      <c r="Q238" s="15">
        <f t="shared" si="125"/>
        <v>6102113.612646739</v>
      </c>
      <c r="R238" s="15">
        <f t="shared" si="126"/>
        <v>6170864.5476036761</v>
      </c>
      <c r="S238" s="9">
        <f t="shared" si="127"/>
        <v>68750.934956937097</v>
      </c>
      <c r="T238" s="9"/>
      <c r="U238" s="9">
        <f t="shared" si="132"/>
        <v>6006.7213782542112</v>
      </c>
      <c r="V238" s="9">
        <f t="shared" si="132"/>
        <v>271.30781010719755</v>
      </c>
      <c r="W238" s="9">
        <f t="shared" si="132"/>
        <v>1136.5022970903522</v>
      </c>
      <c r="X238" s="9">
        <f t="shared" si="132"/>
        <v>684.94640122511487</v>
      </c>
      <c r="Y238" s="9">
        <f t="shared" si="132"/>
        <v>897.5476958377393</v>
      </c>
      <c r="Z238" s="9">
        <f t="shared" si="132"/>
        <v>88.852986217457882</v>
      </c>
      <c r="AA238" s="9">
        <f t="shared" si="132"/>
        <v>258.85896977748035</v>
      </c>
      <c r="AB238" s="9">
        <f t="shared" si="133"/>
        <v>6097.8817764165387</v>
      </c>
      <c r="AC238" s="9">
        <f t="shared" si="133"/>
        <v>275.70750382848394</v>
      </c>
      <c r="AD238" s="9">
        <f t="shared" si="133"/>
        <v>1136.5022970903522</v>
      </c>
      <c r="AE238" s="9">
        <f t="shared" si="133"/>
        <v>689.60030627871367</v>
      </c>
      <c r="AF238" s="9">
        <f t="shared" si="133"/>
        <v>907.17512073278681</v>
      </c>
      <c r="AG238" s="9">
        <f t="shared" si="133"/>
        <v>76.165926493108728</v>
      </c>
      <c r="AH238" s="9">
        <f t="shared" si="133"/>
        <v>266.98934726671808</v>
      </c>
      <c r="AI238" s="9">
        <f t="shared" si="124"/>
        <v>9450.0222781067023</v>
      </c>
      <c r="AJ238" s="3" t="s">
        <v>608</v>
      </c>
      <c r="AK238" s="11">
        <v>3968516</v>
      </c>
      <c r="AL238" s="11">
        <v>0</v>
      </c>
      <c r="AM238" s="11">
        <v>9116</v>
      </c>
      <c r="AN238" s="9">
        <v>22929.9</v>
      </c>
      <c r="AO238" s="11">
        <v>751491</v>
      </c>
      <c r="AP238" s="11">
        <v>-9355</v>
      </c>
      <c r="AQ238" s="9">
        <v>0</v>
      </c>
      <c r="AR238" s="9">
        <v>71669</v>
      </c>
      <c r="AS238" s="11">
        <v>177164</v>
      </c>
      <c r="AT238" s="11">
        <v>0</v>
      </c>
      <c r="AU238" s="11">
        <v>0</v>
      </c>
      <c r="AV238" s="11">
        <v>0</v>
      </c>
      <c r="AW238" s="9">
        <v>58021</v>
      </c>
      <c r="AX238" s="9">
        <v>586098.64538204379</v>
      </c>
      <c r="AY238" s="9">
        <v>36109.802213978684</v>
      </c>
      <c r="AZ238" s="9">
        <v>-46126.94</v>
      </c>
      <c r="BA238" s="11">
        <v>155094</v>
      </c>
      <c r="BB238" s="11">
        <v>108184</v>
      </c>
      <c r="BC238" s="11">
        <v>0</v>
      </c>
      <c r="BD238" s="11">
        <v>7832</v>
      </c>
      <c r="BE238" s="11">
        <v>0</v>
      </c>
      <c r="BF238" s="11">
        <v>95375</v>
      </c>
      <c r="BG238" s="11">
        <v>0</v>
      </c>
      <c r="BH238" s="11">
        <v>0</v>
      </c>
      <c r="BI238" s="9">
        <v>0</v>
      </c>
      <c r="BJ238" s="9">
        <v>0</v>
      </c>
      <c r="BK238" s="9">
        <v>15524.988250715964</v>
      </c>
      <c r="BL238" s="9">
        <v>38987.146800000002</v>
      </c>
      <c r="BM238" s="9">
        <v>52254.16</v>
      </c>
      <c r="BN238" s="9">
        <v>3228.91</v>
      </c>
      <c r="BO238" s="11">
        <f t="shared" si="128"/>
        <v>4028043.7399999998</v>
      </c>
      <c r="BP238" s="11">
        <v>0</v>
      </c>
      <c r="BQ238" s="11">
        <v>9116</v>
      </c>
      <c r="BR238" s="11">
        <f t="shared" si="129"/>
        <v>22929.9</v>
      </c>
      <c r="BS238" s="11">
        <v>751491</v>
      </c>
      <c r="BT238" s="11">
        <v>-9355</v>
      </c>
      <c r="BU238" s="9">
        <v>0</v>
      </c>
      <c r="BV238" s="9">
        <v>71669</v>
      </c>
      <c r="BW238" s="11">
        <v>180037</v>
      </c>
      <c r="BX238" s="11">
        <v>0</v>
      </c>
      <c r="BY238" s="11">
        <v>0</v>
      </c>
      <c r="BZ238" s="11">
        <v>0</v>
      </c>
      <c r="CA238" s="9">
        <v>49736.35</v>
      </c>
      <c r="CB238" s="9">
        <v>592385.35383850976</v>
      </c>
      <c r="CC238" s="9">
        <v>36109.802213978684</v>
      </c>
      <c r="CD238" s="9">
        <v>-46126.94</v>
      </c>
      <c r="CE238" s="11">
        <v>155094</v>
      </c>
      <c r="CF238" s="11">
        <v>109799</v>
      </c>
      <c r="CG238" s="11">
        <v>0</v>
      </c>
      <c r="CH238" s="11">
        <v>7832</v>
      </c>
      <c r="CI238" s="11">
        <v>0</v>
      </c>
      <c r="CJ238" s="11">
        <v>96799</v>
      </c>
      <c r="CK238" s="11">
        <v>0</v>
      </c>
      <c r="CL238" s="11">
        <v>0</v>
      </c>
      <c r="CM238" s="11">
        <v>0</v>
      </c>
      <c r="CN238" s="9">
        <v>0</v>
      </c>
      <c r="CO238" s="9">
        <v>20834.124751188214</v>
      </c>
      <c r="CP238" s="9">
        <v>38987.146800000002</v>
      </c>
      <c r="CQ238" s="9">
        <v>52254.16</v>
      </c>
      <c r="CR238" s="9">
        <v>3228.91</v>
      </c>
      <c r="CS238" s="11"/>
      <c r="CT238" s="11"/>
      <c r="CU238" s="11"/>
      <c r="CV238" s="11"/>
      <c r="CW238" s="11"/>
      <c r="DD238" s="20"/>
      <c r="DE238" s="20"/>
    </row>
    <row r="239" spans="1:109" ht="16.5" x14ac:dyDescent="0.3">
      <c r="A239" s="12">
        <v>740</v>
      </c>
      <c r="B239" s="12">
        <v>1</v>
      </c>
      <c r="C239" s="13" t="s">
        <v>262</v>
      </c>
      <c r="D239" s="14">
        <v>5</v>
      </c>
      <c r="E239" s="9">
        <v>1338</v>
      </c>
      <c r="F239" s="9">
        <f t="shared" si="114"/>
        <v>9258.8969686536402</v>
      </c>
      <c r="G239" s="9">
        <f t="shared" si="115"/>
        <v>9394.0290630340514</v>
      </c>
      <c r="H239" s="9">
        <f t="shared" si="116"/>
        <v>135.13209438041122</v>
      </c>
      <c r="I239" s="10">
        <f t="shared" si="111"/>
        <v>1.4594837250906477E-2</v>
      </c>
      <c r="J239" s="9">
        <f t="shared" si="117"/>
        <v>93.065089686097963</v>
      </c>
      <c r="K239" s="9">
        <f t="shared" si="118"/>
        <v>8.1748878923766597</v>
      </c>
      <c r="L239" s="9">
        <f t="shared" si="119"/>
        <v>0</v>
      </c>
      <c r="M239" s="9">
        <f t="shared" si="120"/>
        <v>2.4446935724962486</v>
      </c>
      <c r="N239" s="9">
        <f t="shared" si="121"/>
        <v>15.050847739608912</v>
      </c>
      <c r="O239" s="9">
        <f t="shared" si="122"/>
        <v>8.6771076233183919</v>
      </c>
      <c r="P239" s="9">
        <f t="shared" si="123"/>
        <v>7.7194678665138099</v>
      </c>
      <c r="Q239" s="15">
        <f t="shared" si="125"/>
        <v>12388404.14405857</v>
      </c>
      <c r="R239" s="15">
        <f t="shared" si="126"/>
        <v>12569210.886339562</v>
      </c>
      <c r="S239" s="9">
        <f t="shared" si="127"/>
        <v>180806.74228099175</v>
      </c>
      <c r="T239" s="9"/>
      <c r="U239" s="9">
        <f t="shared" si="132"/>
        <v>6149.0528774289987</v>
      </c>
      <c r="V239" s="9">
        <f t="shared" si="132"/>
        <v>504.01046337817638</v>
      </c>
      <c r="W239" s="9">
        <f t="shared" si="132"/>
        <v>831.8026905829596</v>
      </c>
      <c r="X239" s="9">
        <f t="shared" si="132"/>
        <v>602.04260089686102</v>
      </c>
      <c r="Y239" s="9">
        <f t="shared" si="132"/>
        <v>713.48604696354175</v>
      </c>
      <c r="Z239" s="9">
        <f t="shared" si="132"/>
        <v>106.92077727952167</v>
      </c>
      <c r="AA239" s="9">
        <f t="shared" si="132"/>
        <v>351.58151212358109</v>
      </c>
      <c r="AB239" s="9">
        <f t="shared" si="133"/>
        <v>6242.1179671150967</v>
      </c>
      <c r="AC239" s="9">
        <f t="shared" si="133"/>
        <v>512.18535127055304</v>
      </c>
      <c r="AD239" s="9">
        <f t="shared" si="133"/>
        <v>831.8026905829596</v>
      </c>
      <c r="AE239" s="9">
        <f t="shared" si="133"/>
        <v>604.48729446935727</v>
      </c>
      <c r="AF239" s="9">
        <f t="shared" si="133"/>
        <v>728.53689470315067</v>
      </c>
      <c r="AG239" s="9">
        <f t="shared" si="133"/>
        <v>115.59788490284006</v>
      </c>
      <c r="AH239" s="9">
        <f t="shared" si="133"/>
        <v>359.3009799900949</v>
      </c>
      <c r="AI239" s="9">
        <f t="shared" si="124"/>
        <v>9394.0290630340514</v>
      </c>
      <c r="AJ239" s="3" t="s">
        <v>608</v>
      </c>
      <c r="AK239" s="11">
        <v>8301406</v>
      </c>
      <c r="AL239" s="11">
        <v>0</v>
      </c>
      <c r="AM239" s="11">
        <v>19069</v>
      </c>
      <c r="AN239" s="9">
        <v>47673</v>
      </c>
      <c r="AO239" s="11">
        <v>1113273</v>
      </c>
      <c r="AP239" s="11">
        <v>-321</v>
      </c>
      <c r="AQ239" s="9">
        <v>0</v>
      </c>
      <c r="AR239" s="9">
        <v>168307</v>
      </c>
      <c r="AS239" s="11">
        <v>674366</v>
      </c>
      <c r="AT239" s="11">
        <v>0</v>
      </c>
      <c r="AU239" s="11">
        <v>0</v>
      </c>
      <c r="AV239" s="11">
        <v>0</v>
      </c>
      <c r="AW239" s="9">
        <v>143060</v>
      </c>
      <c r="AX239" s="9">
        <v>954644.33083721891</v>
      </c>
      <c r="AY239" s="9">
        <v>67313.87897669863</v>
      </c>
      <c r="AZ239" s="9">
        <v>-73973.25</v>
      </c>
      <c r="BA239" s="11">
        <v>321950</v>
      </c>
      <c r="BB239" s="11">
        <v>219092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9">
        <v>77115</v>
      </c>
      <c r="BJ239" s="9">
        <v>0</v>
      </c>
      <c r="BK239" s="9">
        <v>30203.054473224256</v>
      </c>
      <c r="BL239" s="9">
        <v>89161.569771428578</v>
      </c>
      <c r="BM239" s="9">
        <v>231618.05</v>
      </c>
      <c r="BN239" s="9">
        <v>4446.51</v>
      </c>
      <c r="BO239" s="11">
        <f t="shared" si="128"/>
        <v>8425927.0899999999</v>
      </c>
      <c r="BP239" s="11">
        <v>0</v>
      </c>
      <c r="BQ239" s="11">
        <v>19069</v>
      </c>
      <c r="BR239" s="11">
        <f t="shared" si="129"/>
        <v>47673</v>
      </c>
      <c r="BS239" s="11">
        <v>1113273</v>
      </c>
      <c r="BT239" s="11">
        <v>-321</v>
      </c>
      <c r="BU239" s="9">
        <v>0</v>
      </c>
      <c r="BV239" s="9">
        <v>168307</v>
      </c>
      <c r="BW239" s="11">
        <v>685304</v>
      </c>
      <c r="BX239" s="11">
        <v>0</v>
      </c>
      <c r="BY239" s="11">
        <v>0</v>
      </c>
      <c r="BZ239" s="11">
        <v>0</v>
      </c>
      <c r="CA239" s="9">
        <v>154669.97</v>
      </c>
      <c r="CB239" s="9">
        <v>974782.36511281552</v>
      </c>
      <c r="CC239" s="9">
        <v>67313.87897669863</v>
      </c>
      <c r="CD239" s="9">
        <v>-73973.25</v>
      </c>
      <c r="CE239" s="11">
        <v>321950</v>
      </c>
      <c r="CF239" s="11">
        <v>222363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77115</v>
      </c>
      <c r="CN239" s="9">
        <v>0</v>
      </c>
      <c r="CO239" s="9">
        <v>40531.70247861978</v>
      </c>
      <c r="CP239" s="9">
        <v>89161.569771428578</v>
      </c>
      <c r="CQ239" s="9">
        <v>231618.05</v>
      </c>
      <c r="CR239" s="9">
        <v>4446.51</v>
      </c>
      <c r="CS239" s="11"/>
      <c r="CT239" s="11"/>
      <c r="CU239" s="11"/>
      <c r="CV239" s="11"/>
      <c r="CW239" s="11"/>
      <c r="DD239" s="20"/>
      <c r="DE239" s="20"/>
    </row>
    <row r="240" spans="1:109" ht="16.5" x14ac:dyDescent="0.3">
      <c r="A240" s="12">
        <v>741</v>
      </c>
      <c r="B240" s="12">
        <v>1</v>
      </c>
      <c r="C240" s="13" t="s">
        <v>263</v>
      </c>
      <c r="D240" s="14">
        <v>5</v>
      </c>
      <c r="E240" s="9">
        <v>987</v>
      </c>
      <c r="F240" s="9">
        <f t="shared" si="114"/>
        <v>9054.9222186029328</v>
      </c>
      <c r="G240" s="9">
        <f t="shared" si="115"/>
        <v>9177.9976083555866</v>
      </c>
      <c r="H240" s="9">
        <f t="shared" si="116"/>
        <v>123.07538975265379</v>
      </c>
      <c r="I240" s="10">
        <f t="shared" si="111"/>
        <v>1.3592097953066996E-2</v>
      </c>
      <c r="J240" s="9">
        <f t="shared" si="117"/>
        <v>90.552249240120545</v>
      </c>
      <c r="K240" s="9">
        <f t="shared" si="118"/>
        <v>6.5349544072948333</v>
      </c>
      <c r="L240" s="9">
        <f t="shared" si="119"/>
        <v>0</v>
      </c>
      <c r="M240" s="9">
        <f t="shared" si="120"/>
        <v>2.4498480243161112</v>
      </c>
      <c r="N240" s="9">
        <f t="shared" si="121"/>
        <v>15.239709567785894</v>
      </c>
      <c r="O240" s="9">
        <f t="shared" si="122"/>
        <v>0</v>
      </c>
      <c r="P240" s="9">
        <f t="shared" si="123"/>
        <v>8.2986285131352986</v>
      </c>
      <c r="Q240" s="15">
        <f t="shared" si="125"/>
        <v>8937208.2297610939</v>
      </c>
      <c r="R240" s="15">
        <f t="shared" si="126"/>
        <v>9058683.6394469645</v>
      </c>
      <c r="S240" s="9">
        <f t="shared" si="127"/>
        <v>121475.40968587063</v>
      </c>
      <c r="T240" s="9"/>
      <c r="U240" s="9">
        <f t="shared" si="132"/>
        <v>5969.3864133738598</v>
      </c>
      <c r="V240" s="9">
        <f t="shared" si="132"/>
        <v>402.89361702127661</v>
      </c>
      <c r="W240" s="9">
        <f t="shared" si="132"/>
        <v>822.98378926038504</v>
      </c>
      <c r="X240" s="9">
        <f t="shared" si="132"/>
        <v>570</v>
      </c>
      <c r="Y240" s="9">
        <f t="shared" si="132"/>
        <v>1044.8484235494068</v>
      </c>
      <c r="Z240" s="9">
        <f t="shared" si="132"/>
        <v>0</v>
      </c>
      <c r="AA240" s="9">
        <f t="shared" si="132"/>
        <v>244.80997539800424</v>
      </c>
      <c r="AB240" s="9">
        <f t="shared" si="133"/>
        <v>6059.9386626139803</v>
      </c>
      <c r="AC240" s="9">
        <f t="shared" si="133"/>
        <v>409.42857142857144</v>
      </c>
      <c r="AD240" s="9">
        <f t="shared" si="133"/>
        <v>822.98378926038504</v>
      </c>
      <c r="AE240" s="9">
        <f t="shared" si="133"/>
        <v>572.44984802431611</v>
      </c>
      <c r="AF240" s="9">
        <f t="shared" si="133"/>
        <v>1060.0881331171927</v>
      </c>
      <c r="AG240" s="9">
        <f t="shared" si="133"/>
        <v>0</v>
      </c>
      <c r="AH240" s="9">
        <f t="shared" si="133"/>
        <v>253.10860391113954</v>
      </c>
      <c r="AI240" s="9">
        <f t="shared" si="124"/>
        <v>9177.9976083555866</v>
      </c>
      <c r="AJ240" s="3" t="s">
        <v>608</v>
      </c>
      <c r="AK240" s="11">
        <v>5958338</v>
      </c>
      <c r="AL240" s="11">
        <v>0</v>
      </c>
      <c r="AM240" s="11">
        <v>13687</v>
      </c>
      <c r="AN240" s="9">
        <v>34217.4</v>
      </c>
      <c r="AO240" s="11">
        <v>809051</v>
      </c>
      <c r="AP240" s="11">
        <v>3234</v>
      </c>
      <c r="AQ240" s="9">
        <v>0</v>
      </c>
      <c r="AR240" s="9">
        <v>120401</v>
      </c>
      <c r="AS240" s="11">
        <v>397656</v>
      </c>
      <c r="AT240" s="11">
        <v>0</v>
      </c>
      <c r="AU240" s="11">
        <v>16011</v>
      </c>
      <c r="AV240" s="11">
        <v>0</v>
      </c>
      <c r="AW240" s="9">
        <v>0</v>
      </c>
      <c r="AX240" s="9">
        <v>1031265.3940432644</v>
      </c>
      <c r="AY240" s="9">
        <v>60533.700636075635</v>
      </c>
      <c r="AZ240" s="9">
        <v>-66553.61</v>
      </c>
      <c r="BA240" s="11">
        <v>236520</v>
      </c>
      <c r="BB240" s="11">
        <v>161915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9">
        <v>14056</v>
      </c>
      <c r="BJ240" s="9">
        <v>0</v>
      </c>
      <c r="BK240" s="9">
        <v>23951.397881754572</v>
      </c>
      <c r="BL240" s="9">
        <v>62534.797199999994</v>
      </c>
      <c r="BM240" s="9">
        <v>54217.4</v>
      </c>
      <c r="BN240" s="9">
        <v>6172.75</v>
      </c>
      <c r="BO240" s="11">
        <f t="shared" si="128"/>
        <v>6047713.0699999994</v>
      </c>
      <c r="BP240" s="11">
        <v>0</v>
      </c>
      <c r="BQ240" s="11">
        <v>13687</v>
      </c>
      <c r="BR240" s="11">
        <f t="shared" si="129"/>
        <v>34217.4</v>
      </c>
      <c r="BS240" s="11">
        <v>809051</v>
      </c>
      <c r="BT240" s="11">
        <v>3234</v>
      </c>
      <c r="BU240" s="9">
        <v>0</v>
      </c>
      <c r="BV240" s="9">
        <v>120401</v>
      </c>
      <c r="BW240" s="11">
        <v>404106</v>
      </c>
      <c r="BX240" s="11">
        <v>0</v>
      </c>
      <c r="BY240" s="11">
        <v>16011</v>
      </c>
      <c r="BZ240" s="11">
        <v>0</v>
      </c>
      <c r="CA240" s="9">
        <v>0</v>
      </c>
      <c r="CB240" s="9">
        <v>1046306.9873866691</v>
      </c>
      <c r="CC240" s="9">
        <v>60533.700636075635</v>
      </c>
      <c r="CD240" s="9">
        <v>-66553.61</v>
      </c>
      <c r="CE240" s="11">
        <v>236520</v>
      </c>
      <c r="CF240" s="11">
        <v>164333</v>
      </c>
      <c r="CG240" s="11">
        <v>0</v>
      </c>
      <c r="CH240" s="11">
        <v>0</v>
      </c>
      <c r="CI240" s="11">
        <v>0</v>
      </c>
      <c r="CJ240" s="11">
        <v>0</v>
      </c>
      <c r="CK240" s="11">
        <v>0</v>
      </c>
      <c r="CL240" s="11">
        <v>0</v>
      </c>
      <c r="CM240" s="11">
        <v>14056</v>
      </c>
      <c r="CN240" s="9">
        <v>0</v>
      </c>
      <c r="CO240" s="9">
        <v>32142.144224219115</v>
      </c>
      <c r="CP240" s="9">
        <v>62534.797199999994</v>
      </c>
      <c r="CQ240" s="9">
        <v>54217.4</v>
      </c>
      <c r="CR240" s="9">
        <v>6172.75</v>
      </c>
      <c r="CS240" s="11"/>
      <c r="CT240" s="11"/>
      <c r="CU240" s="11"/>
      <c r="CV240" s="11"/>
      <c r="CW240" s="11"/>
      <c r="DD240" s="20"/>
      <c r="DE240" s="20"/>
    </row>
    <row r="241" spans="1:109" ht="16.5" x14ac:dyDescent="0.3">
      <c r="A241" s="12">
        <v>742</v>
      </c>
      <c r="B241" s="12">
        <v>1</v>
      </c>
      <c r="C241" s="13" t="s">
        <v>264</v>
      </c>
      <c r="D241" s="14">
        <v>4</v>
      </c>
      <c r="E241" s="9">
        <v>9420</v>
      </c>
      <c r="F241" s="9">
        <f t="shared" si="114"/>
        <v>10724.319275131551</v>
      </c>
      <c r="G241" s="9">
        <f t="shared" si="115"/>
        <v>10868.853703218527</v>
      </c>
      <c r="H241" s="9">
        <f t="shared" si="116"/>
        <v>144.53442808697582</v>
      </c>
      <c r="I241" s="10">
        <f t="shared" si="111"/>
        <v>1.3477258964318076E-2</v>
      </c>
      <c r="J241" s="9">
        <f t="shared" si="117"/>
        <v>90.000952229298491</v>
      </c>
      <c r="K241" s="9">
        <f t="shared" si="118"/>
        <v>16.401061571125183</v>
      </c>
      <c r="L241" s="9">
        <f t="shared" si="119"/>
        <v>0</v>
      </c>
      <c r="M241" s="9">
        <f t="shared" si="120"/>
        <v>1.1495753715498722</v>
      </c>
      <c r="N241" s="9">
        <f t="shared" si="121"/>
        <v>20.504474914286448</v>
      </c>
      <c r="O241" s="9">
        <f t="shared" si="122"/>
        <v>9.3999968152866131</v>
      </c>
      <c r="P241" s="9">
        <f t="shared" si="123"/>
        <v>7.0783671854277372</v>
      </c>
      <c r="Q241" s="15">
        <f t="shared" si="125"/>
        <v>101023087.57173921</v>
      </c>
      <c r="R241" s="15">
        <f t="shared" si="126"/>
        <v>102384601.8843185</v>
      </c>
      <c r="S241" s="9">
        <f t="shared" si="127"/>
        <v>1361514.3125792891</v>
      </c>
      <c r="T241" s="9"/>
      <c r="U241" s="9">
        <f t="shared" si="132"/>
        <v>5943.5410010615706</v>
      </c>
      <c r="V241" s="9">
        <f t="shared" si="132"/>
        <v>1011.1918259023355</v>
      </c>
      <c r="W241" s="9">
        <f t="shared" si="132"/>
        <v>637.44936305732483</v>
      </c>
      <c r="X241" s="9">
        <f t="shared" si="132"/>
        <v>701.32983014861998</v>
      </c>
      <c r="Y241" s="9">
        <f t="shared" si="132"/>
        <v>1672.5760215371024</v>
      </c>
      <c r="Z241" s="9">
        <f t="shared" si="132"/>
        <v>138.87749469214438</v>
      </c>
      <c r="AA241" s="9">
        <f t="shared" si="132"/>
        <v>619.35373873245442</v>
      </c>
      <c r="AB241" s="9">
        <f t="shared" si="133"/>
        <v>6033.5419532908691</v>
      </c>
      <c r="AC241" s="9">
        <f t="shared" si="133"/>
        <v>1027.5928874734607</v>
      </c>
      <c r="AD241" s="9">
        <f t="shared" si="133"/>
        <v>637.44936305732483</v>
      </c>
      <c r="AE241" s="9">
        <f t="shared" si="133"/>
        <v>702.47940552016985</v>
      </c>
      <c r="AF241" s="9">
        <f t="shared" si="133"/>
        <v>1693.0804964513889</v>
      </c>
      <c r="AG241" s="9">
        <f t="shared" si="133"/>
        <v>148.27749150743099</v>
      </c>
      <c r="AH241" s="9">
        <f t="shared" si="133"/>
        <v>626.43210591788215</v>
      </c>
      <c r="AI241" s="9">
        <f t="shared" si="124"/>
        <v>10868.853703218527</v>
      </c>
      <c r="AJ241" s="3" t="s">
        <v>608</v>
      </c>
      <c r="AK241" s="11">
        <v>56520598</v>
      </c>
      <c r="AL241" s="11">
        <v>0</v>
      </c>
      <c r="AM241" s="11">
        <v>129833</v>
      </c>
      <c r="AN241" s="9">
        <v>324582.3</v>
      </c>
      <c r="AO241" s="11">
        <v>6004773</v>
      </c>
      <c r="AP241" s="11">
        <v>0</v>
      </c>
      <c r="AQ241" s="9">
        <v>0</v>
      </c>
      <c r="AR241" s="9">
        <v>1209068</v>
      </c>
      <c r="AS241" s="11">
        <v>9525427</v>
      </c>
      <c r="AT241" s="11">
        <v>0</v>
      </c>
      <c r="AU241" s="11">
        <v>1473470</v>
      </c>
      <c r="AV241" s="11">
        <v>0</v>
      </c>
      <c r="AW241" s="9">
        <v>1308226</v>
      </c>
      <c r="AX241" s="9">
        <v>15755666.122879505</v>
      </c>
      <c r="AY241" s="9">
        <v>531777.50932260102</v>
      </c>
      <c r="AZ241" s="9">
        <v>-532441.77</v>
      </c>
      <c r="BA241" s="11">
        <v>2303815</v>
      </c>
      <c r="BB241" s="11">
        <v>598935</v>
      </c>
      <c r="BC241" s="11">
        <v>0</v>
      </c>
      <c r="BD241" s="11">
        <v>0</v>
      </c>
      <c r="BE241" s="11">
        <v>0</v>
      </c>
      <c r="BF241" s="11">
        <v>0</v>
      </c>
      <c r="BG241" s="11">
        <v>160252</v>
      </c>
      <c r="BH241" s="11">
        <v>-33956</v>
      </c>
      <c r="BI241" s="9">
        <v>765110</v>
      </c>
      <c r="BJ241" s="9">
        <v>0</v>
      </c>
      <c r="BK241" s="9">
        <v>194980.58953712086</v>
      </c>
      <c r="BL241" s="9">
        <v>3451251</v>
      </c>
      <c r="BM241" s="9">
        <v>1327290.3</v>
      </c>
      <c r="BN241" s="9">
        <v>4430.5200000000004</v>
      </c>
      <c r="BO241" s="11">
        <f t="shared" si="128"/>
        <v>57368406.969999991</v>
      </c>
      <c r="BP241" s="11">
        <v>0</v>
      </c>
      <c r="BQ241" s="11">
        <v>129833</v>
      </c>
      <c r="BR241" s="11">
        <f t="shared" si="129"/>
        <v>324582.3</v>
      </c>
      <c r="BS241" s="11">
        <v>6004773</v>
      </c>
      <c r="BT241" s="11">
        <v>0</v>
      </c>
      <c r="BU241" s="9">
        <v>0</v>
      </c>
      <c r="BV241" s="9">
        <v>1209068</v>
      </c>
      <c r="BW241" s="11">
        <v>9679925</v>
      </c>
      <c r="BX241" s="11">
        <v>0</v>
      </c>
      <c r="BY241" s="11">
        <v>1473470</v>
      </c>
      <c r="BZ241" s="11">
        <v>0</v>
      </c>
      <c r="CA241" s="9">
        <v>1396773.97</v>
      </c>
      <c r="CB241" s="9">
        <v>15948818.276572082</v>
      </c>
      <c r="CC241" s="9">
        <v>531777.50932260102</v>
      </c>
      <c r="CD241" s="9">
        <v>-532441.77</v>
      </c>
      <c r="CE241" s="11">
        <v>2303815</v>
      </c>
      <c r="CF241" s="11">
        <v>607878</v>
      </c>
      <c r="CG241" s="11">
        <v>0</v>
      </c>
      <c r="CH241" s="11">
        <v>0</v>
      </c>
      <c r="CI241" s="11">
        <v>0</v>
      </c>
      <c r="CJ241" s="11">
        <v>0</v>
      </c>
      <c r="CK241" s="11">
        <v>162645</v>
      </c>
      <c r="CL241" s="11">
        <v>-34463</v>
      </c>
      <c r="CM241" s="11">
        <v>765110</v>
      </c>
      <c r="CN241" s="9">
        <v>0</v>
      </c>
      <c r="CO241" s="9">
        <v>261658.80842384923</v>
      </c>
      <c r="CP241" s="9">
        <v>3451251</v>
      </c>
      <c r="CQ241" s="9">
        <v>1327290.3</v>
      </c>
      <c r="CR241" s="9">
        <v>4430.5200000000004</v>
      </c>
      <c r="CS241" s="11"/>
      <c r="CT241" s="11"/>
      <c r="CU241" s="11"/>
      <c r="CV241" s="11"/>
      <c r="CW241" s="11"/>
      <c r="DD241" s="20"/>
      <c r="DE241" s="20"/>
    </row>
    <row r="242" spans="1:109" ht="16.5" x14ac:dyDescent="0.3">
      <c r="A242" s="12">
        <v>743</v>
      </c>
      <c r="B242" s="12">
        <v>1</v>
      </c>
      <c r="C242" s="13" t="s">
        <v>265</v>
      </c>
      <c r="D242" s="14">
        <v>5</v>
      </c>
      <c r="E242" s="9">
        <v>898</v>
      </c>
      <c r="F242" s="9">
        <f t="shared" si="114"/>
        <v>9878.9325009087406</v>
      </c>
      <c r="G242" s="9">
        <f t="shared" si="115"/>
        <v>9993.4019496077344</v>
      </c>
      <c r="H242" s="9">
        <f t="shared" si="116"/>
        <v>114.4694486989938</v>
      </c>
      <c r="I242" s="10">
        <f t="shared" si="111"/>
        <v>1.1587228548070757E-2</v>
      </c>
      <c r="J242" s="9">
        <f t="shared" si="117"/>
        <v>93.569515590200353</v>
      </c>
      <c r="K242" s="9">
        <f t="shared" si="118"/>
        <v>7.4877505567928324</v>
      </c>
      <c r="L242" s="9">
        <f t="shared" si="119"/>
        <v>0</v>
      </c>
      <c r="M242" s="9">
        <f t="shared" si="120"/>
        <v>2.6325167037862229</v>
      </c>
      <c r="N242" s="9">
        <f t="shared" si="121"/>
        <v>17.090220832265004</v>
      </c>
      <c r="O242" s="9">
        <f t="shared" si="122"/>
        <v>-17.155133630289541</v>
      </c>
      <c r="P242" s="9">
        <f t="shared" si="123"/>
        <v>10.844578646239228</v>
      </c>
      <c r="Q242" s="15">
        <f t="shared" si="125"/>
        <v>8871281.3858160488</v>
      </c>
      <c r="R242" s="15">
        <f t="shared" si="126"/>
        <v>8974074.9507477451</v>
      </c>
      <c r="S242" s="9">
        <f t="shared" si="127"/>
        <v>102793.56493169628</v>
      </c>
      <c r="T242" s="9"/>
      <c r="U242" s="9">
        <f t="shared" ref="U242:AA251" si="134">IF($E242=0,0,SUMIF($AK$4:$BN$4,U$4,$AK242:$BN242)/$E242)</f>
        <v>6181.586804008909</v>
      </c>
      <c r="V242" s="9">
        <f t="shared" si="134"/>
        <v>461.67483296213811</v>
      </c>
      <c r="W242" s="9">
        <f t="shared" si="134"/>
        <v>1389.9265033407573</v>
      </c>
      <c r="X242" s="9">
        <f t="shared" si="134"/>
        <v>556.37193763919822</v>
      </c>
      <c r="Y242" s="9">
        <f t="shared" si="134"/>
        <v>920.09493855108099</v>
      </c>
      <c r="Z242" s="9">
        <f t="shared" si="134"/>
        <v>113.78391982182629</v>
      </c>
      <c r="AA242" s="9">
        <f t="shared" si="134"/>
        <v>255.49356458483081</v>
      </c>
      <c r="AB242" s="9">
        <f t="shared" ref="AB242:AH251" si="135">IF($E242=0,0,SUMIF($BO$4:$CR$4,AB$4,$BO242:$CR242)/$E242)</f>
        <v>6275.1563195991093</v>
      </c>
      <c r="AC242" s="9">
        <f t="shared" si="135"/>
        <v>469.16258351893094</v>
      </c>
      <c r="AD242" s="9">
        <f t="shared" si="135"/>
        <v>1389.9265033407573</v>
      </c>
      <c r="AE242" s="9">
        <f t="shared" si="135"/>
        <v>559.00445434298445</v>
      </c>
      <c r="AF242" s="9">
        <f t="shared" si="135"/>
        <v>937.18515938334599</v>
      </c>
      <c r="AG242" s="9">
        <f t="shared" si="135"/>
        <v>96.628786191536747</v>
      </c>
      <c r="AH242" s="9">
        <f t="shared" si="135"/>
        <v>266.33814323107003</v>
      </c>
      <c r="AI242" s="9">
        <f t="shared" si="124"/>
        <v>9993.4019496077344</v>
      </c>
      <c r="AJ242" s="3" t="s">
        <v>608</v>
      </c>
      <c r="AK242" s="11">
        <v>5601695</v>
      </c>
      <c r="AL242" s="11">
        <v>0</v>
      </c>
      <c r="AM242" s="11">
        <v>12868</v>
      </c>
      <c r="AN242" s="9">
        <v>32169.3</v>
      </c>
      <c r="AO242" s="11">
        <v>1256659</v>
      </c>
      <c r="AP242" s="11">
        <v>-8505</v>
      </c>
      <c r="AQ242" s="9">
        <v>0</v>
      </c>
      <c r="AR242" s="9">
        <v>93309</v>
      </c>
      <c r="AS242" s="11">
        <v>414584</v>
      </c>
      <c r="AT242" s="11">
        <v>0</v>
      </c>
      <c r="AU242" s="11">
        <v>0</v>
      </c>
      <c r="AV242" s="11">
        <v>0</v>
      </c>
      <c r="AW242" s="9">
        <v>102177.96</v>
      </c>
      <c r="AX242" s="9">
        <v>826245.25481887069</v>
      </c>
      <c r="AY242" s="9">
        <v>52832.968521266004</v>
      </c>
      <c r="AZ242" s="9">
        <v>-50630.05</v>
      </c>
      <c r="BA242" s="11">
        <v>220422</v>
      </c>
      <c r="BB242" s="11">
        <v>158386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9">
        <v>14637</v>
      </c>
      <c r="BJ242" s="9">
        <v>0</v>
      </c>
      <c r="BK242" s="9">
        <v>28477.142475912031</v>
      </c>
      <c r="BL242" s="9">
        <v>64338</v>
      </c>
      <c r="BM242" s="9">
        <v>47169.3</v>
      </c>
      <c r="BN242" s="9">
        <v>4446.51</v>
      </c>
      <c r="BO242" s="11">
        <f t="shared" si="128"/>
        <v>5685720.4249999998</v>
      </c>
      <c r="BP242" s="11">
        <v>0</v>
      </c>
      <c r="BQ242" s="11">
        <v>12868</v>
      </c>
      <c r="BR242" s="11">
        <f t="shared" si="129"/>
        <v>32169.3</v>
      </c>
      <c r="BS242" s="11">
        <v>1256659</v>
      </c>
      <c r="BT242" s="11">
        <v>-8505</v>
      </c>
      <c r="BU242" s="9">
        <v>0</v>
      </c>
      <c r="BV242" s="9">
        <v>93309</v>
      </c>
      <c r="BW242" s="11">
        <v>421308</v>
      </c>
      <c r="BX242" s="11">
        <v>0</v>
      </c>
      <c r="BY242" s="11">
        <v>0</v>
      </c>
      <c r="BZ242" s="11">
        <v>0</v>
      </c>
      <c r="CA242" s="9">
        <v>86772.65</v>
      </c>
      <c r="CB242" s="9">
        <v>841592.27312624466</v>
      </c>
      <c r="CC242" s="9">
        <v>52832.968521266004</v>
      </c>
      <c r="CD242" s="9">
        <v>-50630.05</v>
      </c>
      <c r="CE242" s="11">
        <v>220422</v>
      </c>
      <c r="CF242" s="11">
        <v>160750</v>
      </c>
      <c r="CG242" s="11">
        <v>0</v>
      </c>
      <c r="CH242" s="11">
        <v>0</v>
      </c>
      <c r="CI242" s="11">
        <v>0</v>
      </c>
      <c r="CJ242" s="11">
        <v>0</v>
      </c>
      <c r="CK242" s="11">
        <v>0</v>
      </c>
      <c r="CL242" s="11">
        <v>0</v>
      </c>
      <c r="CM242" s="11">
        <v>14637</v>
      </c>
      <c r="CN242" s="9">
        <v>0</v>
      </c>
      <c r="CO242" s="9">
        <v>38215.574100234888</v>
      </c>
      <c r="CP242" s="9">
        <v>64338</v>
      </c>
      <c r="CQ242" s="9">
        <v>47169.3</v>
      </c>
      <c r="CR242" s="9">
        <v>4446.51</v>
      </c>
      <c r="CS242" s="11"/>
      <c r="CT242" s="11"/>
      <c r="CU242" s="11"/>
      <c r="CV242" s="11"/>
      <c r="CW242" s="11"/>
      <c r="DD242" s="20"/>
      <c r="DE242" s="20"/>
    </row>
    <row r="243" spans="1:109" ht="16.5" x14ac:dyDescent="0.3">
      <c r="A243" s="12">
        <v>745</v>
      </c>
      <c r="B243" s="12">
        <v>1</v>
      </c>
      <c r="C243" s="13" t="s">
        <v>266</v>
      </c>
      <c r="D243" s="14">
        <v>5</v>
      </c>
      <c r="E243" s="9">
        <v>1662</v>
      </c>
      <c r="F243" s="9">
        <f t="shared" si="114"/>
        <v>8286.3431945506018</v>
      </c>
      <c r="G243" s="9">
        <f t="shared" si="115"/>
        <v>8398.816180378466</v>
      </c>
      <c r="H243" s="9">
        <f t="shared" si="116"/>
        <v>112.47298582786425</v>
      </c>
      <c r="I243" s="10">
        <f t="shared" si="111"/>
        <v>1.3573295624761299E-2</v>
      </c>
      <c r="J243" s="9">
        <f t="shared" si="117"/>
        <v>91.136642599277366</v>
      </c>
      <c r="K243" s="9">
        <f t="shared" si="118"/>
        <v>2.3742478941034904</v>
      </c>
      <c r="L243" s="9">
        <f t="shared" si="119"/>
        <v>0</v>
      </c>
      <c r="M243" s="9">
        <f t="shared" si="120"/>
        <v>1.9296028880867198</v>
      </c>
      <c r="N243" s="9">
        <f t="shared" si="121"/>
        <v>9.7206861593399481</v>
      </c>
      <c r="O243" s="9">
        <f t="shared" si="122"/>
        <v>0</v>
      </c>
      <c r="P243" s="9">
        <f t="shared" si="123"/>
        <v>7.3118062870584026</v>
      </c>
      <c r="Q243" s="15">
        <f t="shared" si="125"/>
        <v>13771902.3893431</v>
      </c>
      <c r="R243" s="15">
        <f t="shared" si="126"/>
        <v>13958832.491789013</v>
      </c>
      <c r="S243" s="9">
        <f t="shared" si="127"/>
        <v>186930.10244591348</v>
      </c>
      <c r="T243" s="9"/>
      <c r="U243" s="9">
        <f t="shared" si="134"/>
        <v>6031.8023104693139</v>
      </c>
      <c r="V243" s="9">
        <f t="shared" si="134"/>
        <v>146.38206979542718</v>
      </c>
      <c r="W243" s="9">
        <f t="shared" si="134"/>
        <v>459.53971119133575</v>
      </c>
      <c r="X243" s="9">
        <f t="shared" si="134"/>
        <v>559.97352587244279</v>
      </c>
      <c r="Y243" s="9">
        <f t="shared" si="134"/>
        <v>814.31832021061712</v>
      </c>
      <c r="Z243" s="9">
        <f t="shared" si="134"/>
        <v>0</v>
      </c>
      <c r="AA243" s="9">
        <f t="shared" si="134"/>
        <v>274.32725701146342</v>
      </c>
      <c r="AB243" s="9">
        <f t="shared" si="135"/>
        <v>6122.9389530685912</v>
      </c>
      <c r="AC243" s="9">
        <f t="shared" si="135"/>
        <v>148.75631768953068</v>
      </c>
      <c r="AD243" s="9">
        <f t="shared" si="135"/>
        <v>459.53971119133575</v>
      </c>
      <c r="AE243" s="9">
        <f t="shared" si="135"/>
        <v>561.90312876052951</v>
      </c>
      <c r="AF243" s="9">
        <f t="shared" si="135"/>
        <v>824.03900636995706</v>
      </c>
      <c r="AG243" s="9">
        <f t="shared" si="135"/>
        <v>0</v>
      </c>
      <c r="AH243" s="9">
        <f t="shared" si="135"/>
        <v>281.63906329852182</v>
      </c>
      <c r="AI243" s="9">
        <f t="shared" si="124"/>
        <v>8398.816180378466</v>
      </c>
      <c r="AJ243" s="3" t="s">
        <v>608</v>
      </c>
      <c r="AK243" s="11">
        <v>10097940</v>
      </c>
      <c r="AL243" s="11">
        <v>0</v>
      </c>
      <c r="AM243" s="11">
        <v>23196</v>
      </c>
      <c r="AN243" s="9">
        <v>57990.3</v>
      </c>
      <c r="AO243" s="11">
        <v>754871</v>
      </c>
      <c r="AP243" s="11">
        <v>8884</v>
      </c>
      <c r="AQ243" s="9">
        <v>0</v>
      </c>
      <c r="AR243" s="9">
        <v>228758</v>
      </c>
      <c r="AS243" s="11">
        <v>243287</v>
      </c>
      <c r="AT243" s="11">
        <v>0</v>
      </c>
      <c r="AU243" s="11">
        <v>51899</v>
      </c>
      <c r="AV243" s="11">
        <v>0</v>
      </c>
      <c r="AW243" s="9">
        <v>0</v>
      </c>
      <c r="AX243" s="9">
        <v>1353397.0481900456</v>
      </c>
      <c r="AY243" s="9">
        <v>103565.47523845147</v>
      </c>
      <c r="AZ243" s="9">
        <v>-73084.56</v>
      </c>
      <c r="BA243" s="11">
        <v>389671</v>
      </c>
      <c r="BB243" s="11">
        <v>214794</v>
      </c>
      <c r="BC243" s="11">
        <v>0</v>
      </c>
      <c r="BD243" s="11">
        <v>8273</v>
      </c>
      <c r="BE243" s="11">
        <v>0</v>
      </c>
      <c r="BF243" s="11">
        <v>0</v>
      </c>
      <c r="BG243" s="11">
        <v>0</v>
      </c>
      <c r="BH243" s="11">
        <v>0</v>
      </c>
      <c r="BI243" s="9">
        <v>14085</v>
      </c>
      <c r="BJ243" s="9">
        <v>0</v>
      </c>
      <c r="BK243" s="9">
        <v>35535.553571743527</v>
      </c>
      <c r="BL243" s="9">
        <v>109287.85234285715</v>
      </c>
      <c r="BM243" s="9">
        <v>145106.21000000002</v>
      </c>
      <c r="BN243" s="9">
        <v>4446.51</v>
      </c>
      <c r="BO243" s="11">
        <f t="shared" si="128"/>
        <v>10249409.1</v>
      </c>
      <c r="BP243" s="11">
        <v>0</v>
      </c>
      <c r="BQ243" s="11">
        <v>23196</v>
      </c>
      <c r="BR243" s="11">
        <f t="shared" si="129"/>
        <v>57990.3</v>
      </c>
      <c r="BS243" s="11">
        <v>754871</v>
      </c>
      <c r="BT243" s="11">
        <v>8884</v>
      </c>
      <c r="BU243" s="9">
        <v>0</v>
      </c>
      <c r="BV243" s="9">
        <v>228758</v>
      </c>
      <c r="BW243" s="11">
        <v>247233</v>
      </c>
      <c r="BX243" s="11">
        <v>0</v>
      </c>
      <c r="BY243" s="11">
        <v>51899</v>
      </c>
      <c r="BZ243" s="11">
        <v>0</v>
      </c>
      <c r="CA243" s="9">
        <v>0</v>
      </c>
      <c r="CB243" s="9">
        <v>1369552.8285868687</v>
      </c>
      <c r="CC243" s="9">
        <v>103565.47523845147</v>
      </c>
      <c r="CD243" s="9">
        <v>-73084.56</v>
      </c>
      <c r="CE243" s="11">
        <v>389671</v>
      </c>
      <c r="CF243" s="11">
        <v>218001</v>
      </c>
      <c r="CG243" s="11">
        <v>0</v>
      </c>
      <c r="CH243" s="11">
        <v>8273</v>
      </c>
      <c r="CI243" s="11">
        <v>0</v>
      </c>
      <c r="CJ243" s="11">
        <v>0</v>
      </c>
      <c r="CK243" s="11">
        <v>0</v>
      </c>
      <c r="CL243" s="11">
        <v>0</v>
      </c>
      <c r="CM243" s="11">
        <v>14085</v>
      </c>
      <c r="CN243" s="9">
        <v>0</v>
      </c>
      <c r="CO243" s="9">
        <v>47687.775620834611</v>
      </c>
      <c r="CP243" s="9">
        <v>109287.85234285715</v>
      </c>
      <c r="CQ243" s="9">
        <v>145106.21000000002</v>
      </c>
      <c r="CR243" s="9">
        <v>4446.51</v>
      </c>
      <c r="CS243" s="11"/>
      <c r="CT243" s="11"/>
      <c r="CU243" s="11"/>
      <c r="CV243" s="11"/>
      <c r="CW243" s="11"/>
      <c r="DD243" s="20"/>
      <c r="DE243" s="20"/>
    </row>
    <row r="244" spans="1:109" ht="16.5" x14ac:dyDescent="0.3">
      <c r="A244" s="12">
        <v>748</v>
      </c>
      <c r="B244" s="12">
        <v>1</v>
      </c>
      <c r="C244" s="13" t="s">
        <v>267</v>
      </c>
      <c r="D244" s="14">
        <v>4</v>
      </c>
      <c r="E244" s="9">
        <v>3726</v>
      </c>
      <c r="F244" s="9">
        <f t="shared" si="114"/>
        <v>8187.4324993112987</v>
      </c>
      <c r="G244" s="9">
        <f t="shared" si="115"/>
        <v>8296.5404256530765</v>
      </c>
      <c r="H244" s="9">
        <f t="shared" si="116"/>
        <v>109.10792634177778</v>
      </c>
      <c r="I244" s="10">
        <f t="shared" si="111"/>
        <v>1.3326268809050407E-2</v>
      </c>
      <c r="J244" s="9">
        <f t="shared" si="117"/>
        <v>90.418313204508195</v>
      </c>
      <c r="K244" s="9">
        <f t="shared" si="118"/>
        <v>1.2190016103059662</v>
      </c>
      <c r="L244" s="9">
        <f t="shared" si="119"/>
        <v>0</v>
      </c>
      <c r="M244" s="9">
        <f t="shared" si="120"/>
        <v>0.47906602254425934</v>
      </c>
      <c r="N244" s="9">
        <f t="shared" si="121"/>
        <v>11.278517553782194</v>
      </c>
      <c r="O244" s="9">
        <f t="shared" si="122"/>
        <v>0</v>
      </c>
      <c r="P244" s="9">
        <f t="shared" si="123"/>
        <v>5.7130279506372688</v>
      </c>
      <c r="Q244" s="15">
        <f t="shared" si="125"/>
        <v>30506373.492433898</v>
      </c>
      <c r="R244" s="15">
        <f t="shared" si="126"/>
        <v>30912909.625983365</v>
      </c>
      <c r="S244" s="9">
        <f t="shared" si="127"/>
        <v>406536.13354946673</v>
      </c>
      <c r="T244" s="9"/>
      <c r="U244" s="9">
        <f t="shared" si="134"/>
        <v>6007.2498792270535</v>
      </c>
      <c r="V244" s="9">
        <f t="shared" si="134"/>
        <v>75.155126140633385</v>
      </c>
      <c r="W244" s="9">
        <f t="shared" si="134"/>
        <v>784.48067632850245</v>
      </c>
      <c r="X244" s="9">
        <f t="shared" si="134"/>
        <v>400.6808910359635</v>
      </c>
      <c r="Y244" s="9">
        <f t="shared" si="134"/>
        <v>679.67778751882179</v>
      </c>
      <c r="Z244" s="9">
        <f t="shared" si="134"/>
        <v>0</v>
      </c>
      <c r="AA244" s="9">
        <f t="shared" si="134"/>
        <v>240.1881390603248</v>
      </c>
      <c r="AB244" s="9">
        <f t="shared" si="135"/>
        <v>6097.6681924315617</v>
      </c>
      <c r="AC244" s="9">
        <f t="shared" si="135"/>
        <v>76.374127750939351</v>
      </c>
      <c r="AD244" s="9">
        <f t="shared" si="135"/>
        <v>784.48067632850245</v>
      </c>
      <c r="AE244" s="9">
        <f t="shared" si="135"/>
        <v>401.15995705850776</v>
      </c>
      <c r="AF244" s="9">
        <f t="shared" si="135"/>
        <v>690.95630507260398</v>
      </c>
      <c r="AG244" s="9">
        <f t="shared" si="135"/>
        <v>0</v>
      </c>
      <c r="AH244" s="9">
        <f t="shared" si="135"/>
        <v>245.90116701096207</v>
      </c>
      <c r="AI244" s="9">
        <f t="shared" si="124"/>
        <v>8296.5404256530765</v>
      </c>
      <c r="AJ244" s="3" t="s">
        <v>608</v>
      </c>
      <c r="AK244" s="11">
        <v>22459909</v>
      </c>
      <c r="AL244" s="11">
        <v>0</v>
      </c>
      <c r="AM244" s="11">
        <v>51592</v>
      </c>
      <c r="AN244" s="9">
        <v>128981.4</v>
      </c>
      <c r="AO244" s="11">
        <v>2877427</v>
      </c>
      <c r="AP244" s="11">
        <v>45548</v>
      </c>
      <c r="AQ244" s="9">
        <v>0</v>
      </c>
      <c r="AR244" s="9">
        <v>460758</v>
      </c>
      <c r="AS244" s="11">
        <v>280028</v>
      </c>
      <c r="AT244" s="11">
        <v>0</v>
      </c>
      <c r="AU244" s="11">
        <v>0</v>
      </c>
      <c r="AV244" s="11">
        <v>0</v>
      </c>
      <c r="AW244" s="9">
        <v>0</v>
      </c>
      <c r="AX244" s="9">
        <v>2532479.4362951298</v>
      </c>
      <c r="AY244" s="9">
        <v>241952.03787012777</v>
      </c>
      <c r="AZ244" s="9">
        <v>-76895.95</v>
      </c>
      <c r="BA244" s="11">
        <v>846804</v>
      </c>
      <c r="BB244" s="11">
        <v>126422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-6791</v>
      </c>
      <c r="BI244" s="9">
        <v>14152</v>
      </c>
      <c r="BJ244" s="9">
        <v>0</v>
      </c>
      <c r="BK244" s="9">
        <v>62246.736668642559</v>
      </c>
      <c r="BL244" s="9">
        <v>209240.84159999999</v>
      </c>
      <c r="BM244" s="9">
        <v>241424.66</v>
      </c>
      <c r="BN244" s="9">
        <v>11095.33</v>
      </c>
      <c r="BO244" s="11">
        <f t="shared" si="128"/>
        <v>22796807.634999998</v>
      </c>
      <c r="BP244" s="11">
        <v>0</v>
      </c>
      <c r="BQ244" s="11">
        <v>51592</v>
      </c>
      <c r="BR244" s="11">
        <f t="shared" si="129"/>
        <v>128981.4</v>
      </c>
      <c r="BS244" s="11">
        <v>2877427</v>
      </c>
      <c r="BT244" s="11">
        <v>45548</v>
      </c>
      <c r="BU244" s="9">
        <v>0</v>
      </c>
      <c r="BV244" s="9">
        <v>460758</v>
      </c>
      <c r="BW244" s="11">
        <v>284570</v>
      </c>
      <c r="BX244" s="11">
        <v>0</v>
      </c>
      <c r="BY244" s="11">
        <v>0</v>
      </c>
      <c r="BZ244" s="11">
        <v>0</v>
      </c>
      <c r="CA244" s="9">
        <v>0</v>
      </c>
      <c r="CB244" s="9">
        <v>2574503.1927005225</v>
      </c>
      <c r="CC244" s="9">
        <v>241952.03787012777</v>
      </c>
      <c r="CD244" s="9">
        <v>-76895.95</v>
      </c>
      <c r="CE244" s="11">
        <v>846804</v>
      </c>
      <c r="CF244" s="11">
        <v>128309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-6893</v>
      </c>
      <c r="CM244" s="11">
        <v>14152</v>
      </c>
      <c r="CN244" s="9">
        <v>0</v>
      </c>
      <c r="CO244" s="9">
        <v>83533.478812716901</v>
      </c>
      <c r="CP244" s="9">
        <v>209240.84159999999</v>
      </c>
      <c r="CQ244" s="9">
        <v>241424.66</v>
      </c>
      <c r="CR244" s="9">
        <v>11095.33</v>
      </c>
      <c r="CS244" s="11"/>
      <c r="CT244" s="11"/>
      <c r="CU244" s="11"/>
      <c r="CV244" s="11"/>
      <c r="CW244" s="11"/>
      <c r="DD244" s="20"/>
      <c r="DE244" s="20"/>
    </row>
    <row r="245" spans="1:109" ht="16.5" x14ac:dyDescent="0.3">
      <c r="A245" s="12">
        <v>750</v>
      </c>
      <c r="B245" s="12">
        <v>1</v>
      </c>
      <c r="C245" s="13" t="s">
        <v>268</v>
      </c>
      <c r="D245" s="14">
        <v>4</v>
      </c>
      <c r="E245" s="9">
        <v>2007</v>
      </c>
      <c r="F245" s="9">
        <f t="shared" si="114"/>
        <v>8221.7144947133274</v>
      </c>
      <c r="G245" s="9">
        <f t="shared" si="115"/>
        <v>8332.3012586959867</v>
      </c>
      <c r="H245" s="9">
        <f t="shared" si="116"/>
        <v>110.58676398265925</v>
      </c>
      <c r="I245" s="10">
        <f t="shared" si="111"/>
        <v>1.3450572146936995E-2</v>
      </c>
      <c r="J245" s="9">
        <f t="shared" si="117"/>
        <v>92.482369207771626</v>
      </c>
      <c r="K245" s="9">
        <f t="shared" si="118"/>
        <v>2.9192825112107528</v>
      </c>
      <c r="L245" s="9">
        <f t="shared" si="119"/>
        <v>0</v>
      </c>
      <c r="M245" s="9">
        <f t="shared" si="120"/>
        <v>1.6407573492775782</v>
      </c>
      <c r="N245" s="9">
        <f t="shared" si="121"/>
        <v>9.6182042886314321</v>
      </c>
      <c r="O245" s="9">
        <f t="shared" si="122"/>
        <v>0</v>
      </c>
      <c r="P245" s="9">
        <f t="shared" si="123"/>
        <v>3.9261506257676615</v>
      </c>
      <c r="Q245" s="15">
        <f t="shared" si="125"/>
        <v>16500980.990889652</v>
      </c>
      <c r="R245" s="15">
        <f t="shared" si="126"/>
        <v>16722928.626202848</v>
      </c>
      <c r="S245" s="9">
        <f t="shared" si="127"/>
        <v>221947.63531319611</v>
      </c>
      <c r="T245" s="9"/>
      <c r="U245" s="9">
        <f t="shared" si="134"/>
        <v>6117.5473442949678</v>
      </c>
      <c r="V245" s="9">
        <f t="shared" si="134"/>
        <v>179.99601395117091</v>
      </c>
      <c r="W245" s="9">
        <f t="shared" si="134"/>
        <v>433.17289486796216</v>
      </c>
      <c r="X245" s="9">
        <f t="shared" si="134"/>
        <v>527.85351270553065</v>
      </c>
      <c r="Y245" s="9">
        <f t="shared" si="134"/>
        <v>752.59458400819483</v>
      </c>
      <c r="Z245" s="9">
        <f t="shared" si="134"/>
        <v>0</v>
      </c>
      <c r="AA245" s="9">
        <f t="shared" si="134"/>
        <v>210.5501448855014</v>
      </c>
      <c r="AB245" s="9">
        <f t="shared" si="135"/>
        <v>6210.0297135027395</v>
      </c>
      <c r="AC245" s="9">
        <f t="shared" si="135"/>
        <v>182.91529646238166</v>
      </c>
      <c r="AD245" s="9">
        <f t="shared" si="135"/>
        <v>433.17289486796216</v>
      </c>
      <c r="AE245" s="9">
        <f t="shared" si="135"/>
        <v>529.49427005480823</v>
      </c>
      <c r="AF245" s="9">
        <f t="shared" si="135"/>
        <v>762.21278829682626</v>
      </c>
      <c r="AG245" s="9">
        <f t="shared" si="135"/>
        <v>0</v>
      </c>
      <c r="AH245" s="9">
        <f t="shared" si="135"/>
        <v>214.47629551126906</v>
      </c>
      <c r="AI245" s="9">
        <f t="shared" si="124"/>
        <v>8332.3012586959867</v>
      </c>
      <c r="AJ245" s="3" t="s">
        <v>608</v>
      </c>
      <c r="AK245" s="11">
        <v>12374141</v>
      </c>
      <c r="AL245" s="11">
        <v>0</v>
      </c>
      <c r="AM245" s="11">
        <v>28425</v>
      </c>
      <c r="AN245" s="9">
        <v>71061.3</v>
      </c>
      <c r="AO245" s="11">
        <v>867371</v>
      </c>
      <c r="AP245" s="11">
        <v>2007</v>
      </c>
      <c r="AQ245" s="9">
        <v>0</v>
      </c>
      <c r="AR245" s="9">
        <v>282634</v>
      </c>
      <c r="AS245" s="11">
        <v>361252</v>
      </c>
      <c r="AT245" s="11">
        <v>0</v>
      </c>
      <c r="AU245" s="11">
        <v>0</v>
      </c>
      <c r="AV245" s="11">
        <v>0</v>
      </c>
      <c r="AW245" s="9">
        <v>0</v>
      </c>
      <c r="AX245" s="9">
        <v>1510457.330104447</v>
      </c>
      <c r="AY245" s="9">
        <v>102899.92098091557</v>
      </c>
      <c r="AZ245" s="9">
        <v>-96223.48</v>
      </c>
      <c r="BA245" s="11">
        <v>480422</v>
      </c>
      <c r="BB245" s="11">
        <v>220572</v>
      </c>
      <c r="BC245" s="11">
        <v>0</v>
      </c>
      <c r="BD245" s="11">
        <v>12862</v>
      </c>
      <c r="BE245" s="11">
        <v>0</v>
      </c>
      <c r="BF245" s="11">
        <v>0</v>
      </c>
      <c r="BG245" s="11">
        <v>0</v>
      </c>
      <c r="BH245" s="11">
        <v>0</v>
      </c>
      <c r="BI245" s="9">
        <v>34487</v>
      </c>
      <c r="BJ245" s="9">
        <v>0</v>
      </c>
      <c r="BK245" s="9">
        <v>23042.08203285711</v>
      </c>
      <c r="BL245" s="9">
        <v>104358.80777142859</v>
      </c>
      <c r="BM245" s="9">
        <v>110385.56</v>
      </c>
      <c r="BN245" s="9">
        <v>10826.47</v>
      </c>
      <c r="BO245" s="11">
        <f t="shared" si="128"/>
        <v>12559753.114999998</v>
      </c>
      <c r="BP245" s="11">
        <v>0</v>
      </c>
      <c r="BQ245" s="11">
        <v>28425</v>
      </c>
      <c r="BR245" s="11">
        <f t="shared" si="129"/>
        <v>71061.3</v>
      </c>
      <c r="BS245" s="11">
        <v>867371</v>
      </c>
      <c r="BT245" s="11">
        <v>2007</v>
      </c>
      <c r="BU245" s="9">
        <v>0</v>
      </c>
      <c r="BV245" s="9">
        <v>282634</v>
      </c>
      <c r="BW245" s="11">
        <v>367111</v>
      </c>
      <c r="BX245" s="11">
        <v>0</v>
      </c>
      <c r="BY245" s="11">
        <v>0</v>
      </c>
      <c r="BZ245" s="11">
        <v>0</v>
      </c>
      <c r="CA245" s="9">
        <v>0</v>
      </c>
      <c r="CB245" s="9">
        <v>1529761.0661117304</v>
      </c>
      <c r="CC245" s="9">
        <v>102899.92098091557</v>
      </c>
      <c r="CD245" s="9">
        <v>-96223.48</v>
      </c>
      <c r="CE245" s="11">
        <v>480422</v>
      </c>
      <c r="CF245" s="11">
        <v>223865</v>
      </c>
      <c r="CG245" s="11">
        <v>0</v>
      </c>
      <c r="CH245" s="11">
        <v>12862</v>
      </c>
      <c r="CI245" s="11">
        <v>0</v>
      </c>
      <c r="CJ245" s="11">
        <v>0</v>
      </c>
      <c r="CK245" s="11">
        <v>0</v>
      </c>
      <c r="CL245" s="11">
        <v>0</v>
      </c>
      <c r="CM245" s="11">
        <v>34487</v>
      </c>
      <c r="CN245" s="9">
        <v>0</v>
      </c>
      <c r="CO245" s="9">
        <v>30921.866338772823</v>
      </c>
      <c r="CP245" s="9">
        <v>104358.80777142859</v>
      </c>
      <c r="CQ245" s="9">
        <v>110385.56</v>
      </c>
      <c r="CR245" s="9">
        <v>10826.47</v>
      </c>
      <c r="CS245" s="11"/>
      <c r="CT245" s="11"/>
      <c r="CU245" s="11"/>
      <c r="CV245" s="11"/>
      <c r="CW245" s="11"/>
      <c r="DD245" s="20"/>
      <c r="DE245" s="20"/>
    </row>
    <row r="246" spans="1:109" ht="16.5" x14ac:dyDescent="0.3">
      <c r="A246" s="12">
        <v>756</v>
      </c>
      <c r="B246" s="12">
        <v>1</v>
      </c>
      <c r="C246" s="13" t="s">
        <v>269</v>
      </c>
      <c r="D246" s="14">
        <v>6</v>
      </c>
      <c r="E246" s="9">
        <v>711</v>
      </c>
      <c r="F246" s="9">
        <f t="shared" si="114"/>
        <v>8949.3993987499525</v>
      </c>
      <c r="G246" s="9">
        <f t="shared" si="115"/>
        <v>9071.8813995056425</v>
      </c>
      <c r="H246" s="9">
        <f t="shared" si="116"/>
        <v>122.48200075569002</v>
      </c>
      <c r="I246" s="10">
        <f t="shared" si="111"/>
        <v>1.3686058169758101E-2</v>
      </c>
      <c r="J246" s="9">
        <f t="shared" si="117"/>
        <v>90.096371308016387</v>
      </c>
      <c r="K246" s="9">
        <f t="shared" si="118"/>
        <v>6.812939521800331</v>
      </c>
      <c r="L246" s="9">
        <f t="shared" si="119"/>
        <v>0</v>
      </c>
      <c r="M246" s="9">
        <f t="shared" si="120"/>
        <v>4.3009845288326005</v>
      </c>
      <c r="N246" s="9">
        <f t="shared" si="121"/>
        <v>13.890025296619683</v>
      </c>
      <c r="O246" s="9">
        <f t="shared" si="122"/>
        <v>0</v>
      </c>
      <c r="P246" s="9">
        <f t="shared" si="123"/>
        <v>7.3816801004204535</v>
      </c>
      <c r="Q246" s="15">
        <f t="shared" si="125"/>
        <v>6363022.9725112161</v>
      </c>
      <c r="R246" s="15">
        <f t="shared" si="126"/>
        <v>6450107.6750485105</v>
      </c>
      <c r="S246" s="9">
        <f t="shared" si="127"/>
        <v>87084.702537294477</v>
      </c>
      <c r="T246" s="9"/>
      <c r="U246" s="9">
        <f t="shared" si="134"/>
        <v>5937.8533895921237</v>
      </c>
      <c r="V246" s="9">
        <f t="shared" si="134"/>
        <v>420.02672292545708</v>
      </c>
      <c r="W246" s="9">
        <f t="shared" si="134"/>
        <v>862.46413502109704</v>
      </c>
      <c r="X246" s="9">
        <f t="shared" si="134"/>
        <v>684.77496483825598</v>
      </c>
      <c r="Y246" s="9">
        <f t="shared" si="134"/>
        <v>854.05417784039207</v>
      </c>
      <c r="Z246" s="9">
        <f t="shared" si="134"/>
        <v>0</v>
      </c>
      <c r="AA246" s="9">
        <f t="shared" si="134"/>
        <v>190.22600853262779</v>
      </c>
      <c r="AB246" s="9">
        <f t="shared" si="135"/>
        <v>6027.9497609001401</v>
      </c>
      <c r="AC246" s="9">
        <f t="shared" si="135"/>
        <v>426.83966244725741</v>
      </c>
      <c r="AD246" s="9">
        <f t="shared" si="135"/>
        <v>862.46413502109704</v>
      </c>
      <c r="AE246" s="9">
        <f t="shared" si="135"/>
        <v>689.07594936708858</v>
      </c>
      <c r="AF246" s="9">
        <f t="shared" si="135"/>
        <v>867.94420313701175</v>
      </c>
      <c r="AG246" s="9">
        <f t="shared" si="135"/>
        <v>0</v>
      </c>
      <c r="AH246" s="9">
        <f t="shared" si="135"/>
        <v>197.60768863304824</v>
      </c>
      <c r="AI246" s="9">
        <f t="shared" si="124"/>
        <v>9071.8813995056425</v>
      </c>
      <c r="AJ246" s="3" t="s">
        <v>608</v>
      </c>
      <c r="AK246" s="11">
        <v>4270568</v>
      </c>
      <c r="AL246" s="11">
        <v>0</v>
      </c>
      <c r="AM246" s="11">
        <v>9810</v>
      </c>
      <c r="AN246" s="9">
        <v>0</v>
      </c>
      <c r="AO246" s="11">
        <v>617162</v>
      </c>
      <c r="AP246" s="11">
        <v>-3950</v>
      </c>
      <c r="AQ246" s="9">
        <v>0</v>
      </c>
      <c r="AR246" s="9">
        <v>84802</v>
      </c>
      <c r="AS246" s="11">
        <v>298639</v>
      </c>
      <c r="AT246" s="11">
        <v>0</v>
      </c>
      <c r="AU246" s="11">
        <v>0</v>
      </c>
      <c r="AV246" s="11">
        <v>0</v>
      </c>
      <c r="AW246" s="9">
        <v>0</v>
      </c>
      <c r="AX246" s="9">
        <v>607232.52044451877</v>
      </c>
      <c r="AY246" s="9">
        <v>42738.514036743247</v>
      </c>
      <c r="AZ246" s="9">
        <v>-48754.239999999998</v>
      </c>
      <c r="BA246" s="11">
        <v>173120</v>
      </c>
      <c r="BB246" s="11">
        <v>133681</v>
      </c>
      <c r="BC246" s="11">
        <v>0</v>
      </c>
      <c r="BD246" s="11">
        <v>0</v>
      </c>
      <c r="BE246" s="11">
        <v>0</v>
      </c>
      <c r="BF246" s="11">
        <v>77942</v>
      </c>
      <c r="BG246" s="11">
        <v>0</v>
      </c>
      <c r="BH246" s="11">
        <v>-6791</v>
      </c>
      <c r="BI246" s="9">
        <v>14311</v>
      </c>
      <c r="BJ246" s="9">
        <v>0</v>
      </c>
      <c r="BK246" s="9">
        <v>15347.308029955118</v>
      </c>
      <c r="BL246" s="9">
        <v>47973.599999999999</v>
      </c>
      <c r="BM246" s="9">
        <v>29191.27</v>
      </c>
      <c r="BN246" s="9">
        <v>0</v>
      </c>
      <c r="BO246" s="11">
        <f t="shared" si="128"/>
        <v>4334626.5199999996</v>
      </c>
      <c r="BP246" s="11">
        <v>0</v>
      </c>
      <c r="BQ246" s="11">
        <v>9810</v>
      </c>
      <c r="BR246" s="11">
        <f t="shared" si="129"/>
        <v>0</v>
      </c>
      <c r="BS246" s="11">
        <v>617162</v>
      </c>
      <c r="BT246" s="11">
        <v>-3950</v>
      </c>
      <c r="BU246" s="9">
        <v>0</v>
      </c>
      <c r="BV246" s="9">
        <v>84802</v>
      </c>
      <c r="BW246" s="11">
        <v>303483</v>
      </c>
      <c r="BX246" s="11">
        <v>0</v>
      </c>
      <c r="BY246" s="11">
        <v>0</v>
      </c>
      <c r="BZ246" s="11">
        <v>0</v>
      </c>
      <c r="CA246" s="9">
        <v>0</v>
      </c>
      <c r="CB246" s="9">
        <v>617108.32843041536</v>
      </c>
      <c r="CC246" s="9">
        <v>42738.514036743247</v>
      </c>
      <c r="CD246" s="9">
        <v>-48754.239999999998</v>
      </c>
      <c r="CE246" s="11">
        <v>173120</v>
      </c>
      <c r="CF246" s="11">
        <v>135677</v>
      </c>
      <c r="CG246" s="11">
        <v>0</v>
      </c>
      <c r="CH246" s="11">
        <v>0</v>
      </c>
      <c r="CI246" s="11">
        <v>0</v>
      </c>
      <c r="CJ246" s="11">
        <v>79106</v>
      </c>
      <c r="CK246" s="11">
        <v>0</v>
      </c>
      <c r="CL246" s="11">
        <v>-6893</v>
      </c>
      <c r="CM246" s="11">
        <v>14311</v>
      </c>
      <c r="CN246" s="9">
        <v>0</v>
      </c>
      <c r="CO246" s="9">
        <v>20595.682581354075</v>
      </c>
      <c r="CP246" s="9">
        <v>47973.599999999999</v>
      </c>
      <c r="CQ246" s="9">
        <v>29191.27</v>
      </c>
      <c r="CR246" s="9">
        <v>0</v>
      </c>
      <c r="CS246" s="11"/>
      <c r="CT246" s="11"/>
      <c r="CU246" s="11"/>
      <c r="CV246" s="11"/>
      <c r="CW246" s="11"/>
      <c r="DD246" s="20"/>
      <c r="DE246" s="20"/>
    </row>
    <row r="247" spans="1:109" ht="16.5" x14ac:dyDescent="0.3">
      <c r="A247" s="12">
        <v>761</v>
      </c>
      <c r="B247" s="12">
        <v>1</v>
      </c>
      <c r="C247" s="13" t="s">
        <v>270</v>
      </c>
      <c r="D247" s="14">
        <v>4</v>
      </c>
      <c r="E247" s="9">
        <v>4761</v>
      </c>
      <c r="F247" s="9">
        <f t="shared" si="114"/>
        <v>9253.7151007433677</v>
      </c>
      <c r="G247" s="9">
        <f t="shared" si="115"/>
        <v>9378.6262122185017</v>
      </c>
      <c r="H247" s="9">
        <f t="shared" si="116"/>
        <v>124.91111147513402</v>
      </c>
      <c r="I247" s="10">
        <f t="shared" si="111"/>
        <v>1.3498482513806772E-2</v>
      </c>
      <c r="J247" s="9">
        <f t="shared" si="117"/>
        <v>90.781565847510137</v>
      </c>
      <c r="K247" s="9">
        <f t="shared" si="118"/>
        <v>9.0252047889099458</v>
      </c>
      <c r="L247" s="9">
        <f t="shared" si="119"/>
        <v>0</v>
      </c>
      <c r="M247" s="9">
        <f t="shared" si="120"/>
        <v>1.291115311909266</v>
      </c>
      <c r="N247" s="9">
        <f t="shared" si="121"/>
        <v>16.684355032743952</v>
      </c>
      <c r="O247" s="9">
        <f t="shared" si="122"/>
        <v>0</v>
      </c>
      <c r="P247" s="9">
        <f t="shared" si="123"/>
        <v>7.1288704940618572</v>
      </c>
      <c r="Q247" s="15">
        <f t="shared" si="125"/>
        <v>44056937.594639167</v>
      </c>
      <c r="R247" s="15">
        <f t="shared" si="126"/>
        <v>44651639.396372281</v>
      </c>
      <c r="S247" s="9">
        <f t="shared" si="127"/>
        <v>594701.80173311383</v>
      </c>
      <c r="T247" s="9"/>
      <c r="U247" s="9">
        <f t="shared" si="134"/>
        <v>6009.1067758874187</v>
      </c>
      <c r="V247" s="9">
        <f t="shared" si="134"/>
        <v>556.43394244906528</v>
      </c>
      <c r="W247" s="9">
        <f t="shared" si="134"/>
        <v>810.76202478470907</v>
      </c>
      <c r="X247" s="9">
        <f t="shared" si="134"/>
        <v>613.92417559336275</v>
      </c>
      <c r="Y247" s="9">
        <f t="shared" si="134"/>
        <v>967.49103564972484</v>
      </c>
      <c r="Z247" s="9">
        <f t="shared" si="134"/>
        <v>0</v>
      </c>
      <c r="AA247" s="9">
        <f t="shared" si="134"/>
        <v>295.99714637908551</v>
      </c>
      <c r="AB247" s="9">
        <f t="shared" si="135"/>
        <v>6099.8883417349289</v>
      </c>
      <c r="AC247" s="9">
        <f t="shared" si="135"/>
        <v>565.45914723797523</v>
      </c>
      <c r="AD247" s="9">
        <f t="shared" si="135"/>
        <v>810.76202478470907</v>
      </c>
      <c r="AE247" s="9">
        <f t="shared" si="135"/>
        <v>615.21529090527201</v>
      </c>
      <c r="AF247" s="9">
        <f t="shared" si="135"/>
        <v>984.17539068246879</v>
      </c>
      <c r="AG247" s="9">
        <f t="shared" si="135"/>
        <v>0</v>
      </c>
      <c r="AH247" s="9">
        <f t="shared" si="135"/>
        <v>303.12601687314736</v>
      </c>
      <c r="AI247" s="9">
        <f t="shared" si="124"/>
        <v>9378.6262122185017</v>
      </c>
      <c r="AJ247" s="3" t="s">
        <v>608</v>
      </c>
      <c r="AK247" s="11">
        <v>28814069</v>
      </c>
      <c r="AL247" s="11">
        <v>0</v>
      </c>
      <c r="AM247" s="11">
        <v>66189</v>
      </c>
      <c r="AN247" s="9">
        <v>165231.6</v>
      </c>
      <c r="AO247" s="11">
        <v>3881136</v>
      </c>
      <c r="AP247" s="11">
        <v>-21098</v>
      </c>
      <c r="AQ247" s="9">
        <v>0</v>
      </c>
      <c r="AR247" s="9">
        <v>583510</v>
      </c>
      <c r="AS247" s="11">
        <v>2649182</v>
      </c>
      <c r="AT247" s="11">
        <v>0</v>
      </c>
      <c r="AU247" s="11">
        <v>308083</v>
      </c>
      <c r="AV247" s="11">
        <v>0</v>
      </c>
      <c r="AW247" s="9">
        <v>0</v>
      </c>
      <c r="AX247" s="9">
        <v>4606224.8207283402</v>
      </c>
      <c r="AY247" s="9">
        <v>266502.37830380403</v>
      </c>
      <c r="AZ247" s="9">
        <v>-204711.64</v>
      </c>
      <c r="BA247" s="11">
        <v>1180983</v>
      </c>
      <c r="BB247" s="11">
        <v>443399</v>
      </c>
      <c r="BC247" s="11">
        <v>0</v>
      </c>
      <c r="BD247" s="11">
        <v>185879</v>
      </c>
      <c r="BE247" s="11">
        <v>0</v>
      </c>
      <c r="BF247" s="11">
        <v>0</v>
      </c>
      <c r="BG247" s="11">
        <v>0</v>
      </c>
      <c r="BH247" s="11">
        <v>-31762</v>
      </c>
      <c r="BI247" s="9">
        <v>186612</v>
      </c>
      <c r="BJ247" s="9">
        <v>0</v>
      </c>
      <c r="BK247" s="9">
        <v>99249.03560702184</v>
      </c>
      <c r="BL247" s="9">
        <v>331375.80000000005</v>
      </c>
      <c r="BM247" s="9">
        <v>546883.6</v>
      </c>
      <c r="BN247" s="9">
        <v>0</v>
      </c>
      <c r="BO247" s="11">
        <f t="shared" si="128"/>
        <v>29246280.034999996</v>
      </c>
      <c r="BP247" s="11">
        <v>0</v>
      </c>
      <c r="BQ247" s="11">
        <v>66189</v>
      </c>
      <c r="BR247" s="11">
        <f t="shared" si="129"/>
        <v>165231.6</v>
      </c>
      <c r="BS247" s="11">
        <v>3881136</v>
      </c>
      <c r="BT247" s="11">
        <v>-21098</v>
      </c>
      <c r="BU247" s="9">
        <v>0</v>
      </c>
      <c r="BV247" s="9">
        <v>583510</v>
      </c>
      <c r="BW247" s="11">
        <v>2692151</v>
      </c>
      <c r="BX247" s="11">
        <v>0</v>
      </c>
      <c r="BY247" s="11">
        <v>308083</v>
      </c>
      <c r="BZ247" s="11">
        <v>0</v>
      </c>
      <c r="CA247" s="9">
        <v>0</v>
      </c>
      <c r="CB247" s="9">
        <v>4685659.035039234</v>
      </c>
      <c r="CC247" s="9">
        <v>266502.37830380403</v>
      </c>
      <c r="CD247" s="9">
        <v>-204711.64</v>
      </c>
      <c r="CE247" s="11">
        <v>1180983</v>
      </c>
      <c r="CF247" s="11">
        <v>450020</v>
      </c>
      <c r="CG247" s="11">
        <v>0</v>
      </c>
      <c r="CH247" s="11">
        <v>185879</v>
      </c>
      <c r="CI247" s="11">
        <v>0</v>
      </c>
      <c r="CJ247" s="11">
        <v>0</v>
      </c>
      <c r="CK247" s="11">
        <v>0</v>
      </c>
      <c r="CL247" s="11">
        <v>-32236</v>
      </c>
      <c r="CM247" s="11">
        <v>186612</v>
      </c>
      <c r="CN247" s="9">
        <v>0</v>
      </c>
      <c r="CO247" s="9">
        <v>133189.58802925053</v>
      </c>
      <c r="CP247" s="9">
        <v>331375.80000000005</v>
      </c>
      <c r="CQ247" s="9">
        <v>546883.6</v>
      </c>
      <c r="CR247" s="9">
        <v>0</v>
      </c>
      <c r="CS247" s="11"/>
      <c r="CT247" s="11"/>
      <c r="CU247" s="11"/>
      <c r="CV247" s="11"/>
      <c r="CW247" s="11"/>
      <c r="DD247" s="20"/>
      <c r="DE247" s="20"/>
    </row>
    <row r="248" spans="1:109" ht="16.5" x14ac:dyDescent="0.3">
      <c r="A248" s="12">
        <v>763</v>
      </c>
      <c r="B248" s="12">
        <v>1</v>
      </c>
      <c r="C248" s="13" t="s">
        <v>271</v>
      </c>
      <c r="D248" s="14">
        <v>6</v>
      </c>
      <c r="E248" s="9">
        <v>845</v>
      </c>
      <c r="F248" s="9">
        <f t="shared" si="114"/>
        <v>7472.1649590108455</v>
      </c>
      <c r="G248" s="9">
        <f t="shared" si="115"/>
        <v>7583.8936474303437</v>
      </c>
      <c r="H248" s="9">
        <f t="shared" si="116"/>
        <v>111.72868841949821</v>
      </c>
      <c r="I248" s="10">
        <f t="shared" si="111"/>
        <v>1.4952652816472175E-2</v>
      </c>
      <c r="J248" s="9">
        <f t="shared" si="117"/>
        <v>89.698544378697079</v>
      </c>
      <c r="K248" s="9">
        <f t="shared" si="118"/>
        <v>4.2863905325443739</v>
      </c>
      <c r="L248" s="9">
        <f t="shared" si="119"/>
        <v>0</v>
      </c>
      <c r="M248" s="9">
        <f t="shared" si="120"/>
        <v>2.1838017969129169</v>
      </c>
      <c r="N248" s="9">
        <f t="shared" si="121"/>
        <v>11.506613265329634</v>
      </c>
      <c r="O248" s="9">
        <f t="shared" si="122"/>
        <v>0</v>
      </c>
      <c r="P248" s="9">
        <f t="shared" si="123"/>
        <v>4.0533384460138393</v>
      </c>
      <c r="Q248" s="15">
        <f t="shared" si="125"/>
        <v>6313979.3903641636</v>
      </c>
      <c r="R248" s="15">
        <f t="shared" si="126"/>
        <v>6408390.1320786402</v>
      </c>
      <c r="S248" s="9">
        <f t="shared" si="127"/>
        <v>94410.741714476608</v>
      </c>
      <c r="T248" s="9"/>
      <c r="U248" s="9">
        <f t="shared" si="134"/>
        <v>5958.9010887573968</v>
      </c>
      <c r="V248" s="9">
        <f t="shared" si="134"/>
        <v>264.29585798816566</v>
      </c>
      <c r="W248" s="9">
        <f t="shared" si="134"/>
        <v>37.878106508875739</v>
      </c>
      <c r="X248" s="9">
        <f t="shared" si="134"/>
        <v>548.7734329278876</v>
      </c>
      <c r="Y248" s="9">
        <f t="shared" si="134"/>
        <v>416.34045238473396</v>
      </c>
      <c r="Z248" s="9">
        <f t="shared" si="134"/>
        <v>0</v>
      </c>
      <c r="AA248" s="9">
        <f t="shared" si="134"/>
        <v>245.97602044378542</v>
      </c>
      <c r="AB248" s="9">
        <f t="shared" si="135"/>
        <v>6048.5996331360939</v>
      </c>
      <c r="AC248" s="9">
        <f t="shared" si="135"/>
        <v>268.58224852071004</v>
      </c>
      <c r="AD248" s="9">
        <f t="shared" si="135"/>
        <v>37.878106508875739</v>
      </c>
      <c r="AE248" s="9">
        <f t="shared" si="135"/>
        <v>550.95723472480051</v>
      </c>
      <c r="AF248" s="9">
        <f t="shared" si="135"/>
        <v>427.8470656500636</v>
      </c>
      <c r="AG248" s="9">
        <f t="shared" si="135"/>
        <v>0</v>
      </c>
      <c r="AH248" s="9">
        <f t="shared" si="135"/>
        <v>250.02935888979925</v>
      </c>
      <c r="AI248" s="9">
        <f t="shared" si="124"/>
        <v>7583.8936474303437</v>
      </c>
      <c r="AJ248" s="3" t="s">
        <v>608</v>
      </c>
      <c r="AK248" s="11">
        <v>5053018</v>
      </c>
      <c r="AL248" s="11">
        <v>0</v>
      </c>
      <c r="AM248" s="11">
        <v>11607</v>
      </c>
      <c r="AN248" s="9">
        <v>29018.7</v>
      </c>
      <c r="AO248" s="11">
        <v>0</v>
      </c>
      <c r="AP248" s="11">
        <v>32007</v>
      </c>
      <c r="AQ248" s="9">
        <v>0</v>
      </c>
      <c r="AR248" s="9">
        <v>122257.55082406502</v>
      </c>
      <c r="AS248" s="11">
        <v>223330</v>
      </c>
      <c r="AT248" s="11">
        <v>0</v>
      </c>
      <c r="AU248" s="11">
        <v>0</v>
      </c>
      <c r="AV248" s="11">
        <v>0</v>
      </c>
      <c r="AW248" s="9">
        <v>0</v>
      </c>
      <c r="AX248" s="9">
        <v>351807.68226510019</v>
      </c>
      <c r="AY248" s="9">
        <v>59806.137407774251</v>
      </c>
      <c r="AZ248" s="9">
        <v>-17746.580000000002</v>
      </c>
      <c r="BA248" s="11">
        <v>177010</v>
      </c>
      <c r="BB248" s="11">
        <v>119928</v>
      </c>
      <c r="BC248" s="11">
        <v>0</v>
      </c>
      <c r="BD248" s="11">
        <v>15583</v>
      </c>
      <c r="BE248" s="11">
        <v>0</v>
      </c>
      <c r="BF248" s="11">
        <v>16539</v>
      </c>
      <c r="BG248" s="11">
        <v>0</v>
      </c>
      <c r="BH248" s="11">
        <v>-13582</v>
      </c>
      <c r="BI248" s="9">
        <v>14371</v>
      </c>
      <c r="BJ248" s="9">
        <v>0</v>
      </c>
      <c r="BK248" s="9">
        <v>10015.599867224437</v>
      </c>
      <c r="BL248" s="9">
        <v>57609.599999999999</v>
      </c>
      <c r="BM248" s="9">
        <v>51399.7</v>
      </c>
      <c r="BN248" s="9">
        <v>0</v>
      </c>
      <c r="BO248" s="11">
        <f t="shared" si="128"/>
        <v>5128813.2699999996</v>
      </c>
      <c r="BP248" s="11">
        <v>0</v>
      </c>
      <c r="BQ248" s="11">
        <v>11607</v>
      </c>
      <c r="BR248" s="11">
        <f t="shared" si="129"/>
        <v>29018.7</v>
      </c>
      <c r="BS248" s="11">
        <v>0</v>
      </c>
      <c r="BT248" s="11">
        <v>32007</v>
      </c>
      <c r="BU248" s="9">
        <v>0</v>
      </c>
      <c r="BV248" s="9">
        <v>122268.86334245648</v>
      </c>
      <c r="BW248" s="11">
        <v>226952</v>
      </c>
      <c r="BX248" s="11">
        <v>0</v>
      </c>
      <c r="BY248" s="11">
        <v>0</v>
      </c>
      <c r="BZ248" s="11">
        <v>0</v>
      </c>
      <c r="CA248" s="9">
        <v>0</v>
      </c>
      <c r="CB248" s="9">
        <v>361530.77047430375</v>
      </c>
      <c r="CC248" s="9">
        <v>59806.137407774251</v>
      </c>
      <c r="CD248" s="9">
        <v>-17746.580000000002</v>
      </c>
      <c r="CE248" s="11">
        <v>177010</v>
      </c>
      <c r="CF248" s="11">
        <v>121719</v>
      </c>
      <c r="CG248" s="11">
        <v>0</v>
      </c>
      <c r="CH248" s="11">
        <v>15583</v>
      </c>
      <c r="CI248" s="11">
        <v>0</v>
      </c>
      <c r="CJ248" s="11">
        <v>16785</v>
      </c>
      <c r="CK248" s="11">
        <v>0</v>
      </c>
      <c r="CL248" s="11">
        <v>-13785</v>
      </c>
      <c r="CM248" s="11">
        <v>14371</v>
      </c>
      <c r="CN248" s="9">
        <v>0</v>
      </c>
      <c r="CO248" s="9">
        <v>13440.67085410612</v>
      </c>
      <c r="CP248" s="9">
        <v>57609.599999999999</v>
      </c>
      <c r="CQ248" s="9">
        <v>51399.7</v>
      </c>
      <c r="CR248" s="9">
        <v>0</v>
      </c>
      <c r="CS248" s="11"/>
      <c r="CT248" s="11"/>
      <c r="CU248" s="11"/>
      <c r="CV248" s="11"/>
      <c r="CW248" s="11"/>
      <c r="DD248" s="20"/>
      <c r="DE248" s="20"/>
    </row>
    <row r="249" spans="1:109" ht="16.5" x14ac:dyDescent="0.3">
      <c r="A249" s="12">
        <v>768</v>
      </c>
      <c r="B249" s="12">
        <v>1</v>
      </c>
      <c r="C249" s="13" t="s">
        <v>272</v>
      </c>
      <c r="D249" s="14">
        <v>6</v>
      </c>
      <c r="E249" s="9">
        <v>291</v>
      </c>
      <c r="F249" s="9">
        <f t="shared" si="114"/>
        <v>9146.4647867247822</v>
      </c>
      <c r="G249" s="9">
        <f t="shared" si="115"/>
        <v>9263.233468987064</v>
      </c>
      <c r="H249" s="9">
        <f t="shared" si="116"/>
        <v>116.7686822622818</v>
      </c>
      <c r="I249" s="10">
        <f t="shared" si="111"/>
        <v>1.2766537125005976E-2</v>
      </c>
      <c r="J249" s="9">
        <f t="shared" si="117"/>
        <v>89.998195876288264</v>
      </c>
      <c r="K249" s="9">
        <f t="shared" si="118"/>
        <v>2.8831615120274989</v>
      </c>
      <c r="L249" s="9">
        <f t="shared" si="119"/>
        <v>0</v>
      </c>
      <c r="M249" s="9">
        <f t="shared" si="120"/>
        <v>9.9072164948452155</v>
      </c>
      <c r="N249" s="9">
        <f t="shared" si="121"/>
        <v>2.2101049877759351</v>
      </c>
      <c r="O249" s="9">
        <f t="shared" si="122"/>
        <v>0</v>
      </c>
      <c r="P249" s="9">
        <f t="shared" si="123"/>
        <v>11.770003391345995</v>
      </c>
      <c r="Q249" s="15">
        <f t="shared" si="125"/>
        <v>2661621.2529369113</v>
      </c>
      <c r="R249" s="15">
        <f t="shared" si="126"/>
        <v>2695600.939475236</v>
      </c>
      <c r="S249" s="9">
        <f t="shared" si="127"/>
        <v>33979.686538324691</v>
      </c>
      <c r="T249" s="9"/>
      <c r="U249" s="9">
        <f t="shared" si="134"/>
        <v>5960.8691065292096</v>
      </c>
      <c r="V249" s="9">
        <f t="shared" si="134"/>
        <v>177.81786941580756</v>
      </c>
      <c r="W249" s="9">
        <f t="shared" si="134"/>
        <v>1102.2164948453608</v>
      </c>
      <c r="X249" s="9">
        <f t="shared" si="134"/>
        <v>1097.5292096219932</v>
      </c>
      <c r="Y249" s="9">
        <f t="shared" si="134"/>
        <v>594.42793743693437</v>
      </c>
      <c r="Z249" s="9">
        <f t="shared" si="134"/>
        <v>0</v>
      </c>
      <c r="AA249" s="9">
        <f t="shared" si="134"/>
        <v>213.6041688754751</v>
      </c>
      <c r="AB249" s="9">
        <f t="shared" si="135"/>
        <v>6050.8673024054979</v>
      </c>
      <c r="AC249" s="9">
        <f t="shared" si="135"/>
        <v>180.70103092783506</v>
      </c>
      <c r="AD249" s="9">
        <f t="shared" si="135"/>
        <v>1102.2164948453608</v>
      </c>
      <c r="AE249" s="9">
        <f t="shared" si="135"/>
        <v>1107.4364261168384</v>
      </c>
      <c r="AF249" s="9">
        <f t="shared" si="135"/>
        <v>596.63804242471031</v>
      </c>
      <c r="AG249" s="9">
        <f t="shared" si="135"/>
        <v>0</v>
      </c>
      <c r="AH249" s="9">
        <f t="shared" si="135"/>
        <v>225.37417226682109</v>
      </c>
      <c r="AI249" s="9">
        <f t="shared" si="124"/>
        <v>9263.233468987064</v>
      </c>
      <c r="AJ249" s="3" t="s">
        <v>608</v>
      </c>
      <c r="AK249" s="11">
        <v>1745965</v>
      </c>
      <c r="AL249" s="11">
        <v>0</v>
      </c>
      <c r="AM249" s="11">
        <v>4011</v>
      </c>
      <c r="AN249" s="9">
        <v>10026.6</v>
      </c>
      <c r="AO249" s="11">
        <v>271701</v>
      </c>
      <c r="AP249" s="11">
        <v>49044</v>
      </c>
      <c r="AQ249" s="9">
        <v>0</v>
      </c>
      <c r="AR249" s="9">
        <v>33893</v>
      </c>
      <c r="AS249" s="11">
        <v>51745</v>
      </c>
      <c r="AT249" s="11">
        <v>0</v>
      </c>
      <c r="AU249" s="11">
        <v>0</v>
      </c>
      <c r="AV249" s="11">
        <v>0</v>
      </c>
      <c r="AW249" s="9">
        <v>0</v>
      </c>
      <c r="AX249" s="9">
        <v>172978.52979414791</v>
      </c>
      <c r="AY249" s="9">
        <v>19566.834704110246</v>
      </c>
      <c r="AZ249" s="9">
        <v>-11352.09</v>
      </c>
      <c r="BA249" s="11">
        <v>71082</v>
      </c>
      <c r="BB249" s="11">
        <v>76855</v>
      </c>
      <c r="BC249" s="11">
        <v>0</v>
      </c>
      <c r="BD249" s="11">
        <v>3229</v>
      </c>
      <c r="BE249" s="11">
        <v>0</v>
      </c>
      <c r="BF249" s="11">
        <v>116243</v>
      </c>
      <c r="BG249" s="11">
        <v>0</v>
      </c>
      <c r="BH249" s="11">
        <v>0</v>
      </c>
      <c r="BI249" s="9">
        <v>14068</v>
      </c>
      <c r="BJ249" s="9">
        <v>0</v>
      </c>
      <c r="BK249" s="9">
        <v>10015.599867224437</v>
      </c>
      <c r="BL249" s="9">
        <v>6357.3085714285717</v>
      </c>
      <c r="BM249" s="9">
        <v>11026.6</v>
      </c>
      <c r="BN249" s="9">
        <v>5165.87</v>
      </c>
      <c r="BO249" s="11">
        <f t="shared" si="128"/>
        <v>1772154.4749999999</v>
      </c>
      <c r="BP249" s="11">
        <v>0</v>
      </c>
      <c r="BQ249" s="11">
        <v>4011</v>
      </c>
      <c r="BR249" s="11">
        <f t="shared" si="129"/>
        <v>10026.6</v>
      </c>
      <c r="BS249" s="11">
        <v>271701</v>
      </c>
      <c r="BT249" s="11">
        <v>49044</v>
      </c>
      <c r="BU249" s="9">
        <v>0</v>
      </c>
      <c r="BV249" s="9">
        <v>33893</v>
      </c>
      <c r="BW249" s="11">
        <v>52584</v>
      </c>
      <c r="BX249" s="11">
        <v>0</v>
      </c>
      <c r="BY249" s="11">
        <v>0</v>
      </c>
      <c r="BZ249" s="11">
        <v>0</v>
      </c>
      <c r="CA249" s="9">
        <v>0</v>
      </c>
      <c r="CB249" s="9">
        <v>173621.67034559068</v>
      </c>
      <c r="CC249" s="9">
        <v>19566.834704110246</v>
      </c>
      <c r="CD249" s="9">
        <v>-11352.09</v>
      </c>
      <c r="CE249" s="11">
        <v>71082</v>
      </c>
      <c r="CF249" s="11">
        <v>78002</v>
      </c>
      <c r="CG249" s="11">
        <v>0</v>
      </c>
      <c r="CH249" s="11">
        <v>3229</v>
      </c>
      <c r="CI249" s="11">
        <v>0</v>
      </c>
      <c r="CJ249" s="11">
        <v>117979</v>
      </c>
      <c r="CK249" s="11">
        <v>0</v>
      </c>
      <c r="CL249" s="11">
        <v>0</v>
      </c>
      <c r="CM249" s="11">
        <v>14068</v>
      </c>
      <c r="CN249" s="9">
        <v>0</v>
      </c>
      <c r="CO249" s="9">
        <v>13440.67085410612</v>
      </c>
      <c r="CP249" s="9">
        <v>6357.3085714285717</v>
      </c>
      <c r="CQ249" s="9">
        <v>11026.6</v>
      </c>
      <c r="CR249" s="9">
        <v>5165.87</v>
      </c>
      <c r="CS249" s="11"/>
      <c r="CT249" s="11"/>
      <c r="CU249" s="11"/>
      <c r="CV249" s="11"/>
      <c r="CW249" s="11"/>
      <c r="DD249" s="20"/>
      <c r="DE249" s="20"/>
    </row>
    <row r="250" spans="1:109" ht="16.5" x14ac:dyDescent="0.3">
      <c r="A250" s="12">
        <v>769</v>
      </c>
      <c r="B250" s="12">
        <v>1</v>
      </c>
      <c r="C250" s="13" t="s">
        <v>273</v>
      </c>
      <c r="D250" s="14">
        <v>6</v>
      </c>
      <c r="E250" s="9">
        <v>987</v>
      </c>
      <c r="F250" s="9">
        <f t="shared" si="114"/>
        <v>9092.6445353298368</v>
      </c>
      <c r="G250" s="9">
        <f t="shared" si="115"/>
        <v>9206.9762320883565</v>
      </c>
      <c r="H250" s="9">
        <f t="shared" si="116"/>
        <v>114.33169675851968</v>
      </c>
      <c r="I250" s="10">
        <f t="shared" si="111"/>
        <v>1.2574086264373282E-2</v>
      </c>
      <c r="J250" s="9">
        <f t="shared" si="117"/>
        <v>90.340273556231296</v>
      </c>
      <c r="K250" s="9">
        <f t="shared" si="118"/>
        <v>4.3333333333333144</v>
      </c>
      <c r="L250" s="9">
        <f t="shared" si="119"/>
        <v>0</v>
      </c>
      <c r="M250" s="9">
        <f t="shared" si="120"/>
        <v>2.8905775075987776</v>
      </c>
      <c r="N250" s="9">
        <f t="shared" si="121"/>
        <v>10.130298202871472</v>
      </c>
      <c r="O250" s="9">
        <f t="shared" si="122"/>
        <v>0</v>
      </c>
      <c r="P250" s="9">
        <f t="shared" si="123"/>
        <v>6.6372141584878932</v>
      </c>
      <c r="Q250" s="15">
        <f t="shared" si="125"/>
        <v>8974440.1563705467</v>
      </c>
      <c r="R250" s="15">
        <f t="shared" si="126"/>
        <v>9087285.5410712101</v>
      </c>
      <c r="S250" s="9">
        <f t="shared" si="127"/>
        <v>112845.38470066339</v>
      </c>
      <c r="T250" s="9"/>
      <c r="U250" s="9">
        <f t="shared" si="134"/>
        <v>5965.3930091185412</v>
      </c>
      <c r="V250" s="9">
        <f t="shared" si="134"/>
        <v>267.19959473150965</v>
      </c>
      <c r="W250" s="9">
        <f t="shared" si="134"/>
        <v>938.86220871327259</v>
      </c>
      <c r="X250" s="9">
        <f t="shared" si="134"/>
        <v>568.79939209726444</v>
      </c>
      <c r="Y250" s="9">
        <f t="shared" si="134"/>
        <v>1124.6640434836877</v>
      </c>
      <c r="Z250" s="9">
        <f t="shared" si="134"/>
        <v>0</v>
      </c>
      <c r="AA250" s="9">
        <f t="shared" si="134"/>
        <v>227.72628718555953</v>
      </c>
      <c r="AB250" s="9">
        <f t="shared" si="135"/>
        <v>6055.7332826747725</v>
      </c>
      <c r="AC250" s="9">
        <f t="shared" si="135"/>
        <v>271.53292806484296</v>
      </c>
      <c r="AD250" s="9">
        <f t="shared" si="135"/>
        <v>938.86220871327259</v>
      </c>
      <c r="AE250" s="9">
        <f t="shared" si="135"/>
        <v>571.68996960486322</v>
      </c>
      <c r="AF250" s="9">
        <f t="shared" si="135"/>
        <v>1134.7943416865592</v>
      </c>
      <c r="AG250" s="9">
        <f t="shared" si="135"/>
        <v>0</v>
      </c>
      <c r="AH250" s="9">
        <f t="shared" si="135"/>
        <v>234.36350134404742</v>
      </c>
      <c r="AI250" s="9">
        <f t="shared" si="124"/>
        <v>9206.9762320883565</v>
      </c>
      <c r="AJ250" s="3" t="s">
        <v>608</v>
      </c>
      <c r="AK250" s="11">
        <v>5944390</v>
      </c>
      <c r="AL250" s="11">
        <v>0</v>
      </c>
      <c r="AM250" s="11">
        <v>13655</v>
      </c>
      <c r="AN250" s="9">
        <v>34663.5</v>
      </c>
      <c r="AO250" s="11">
        <v>907119</v>
      </c>
      <c r="AP250" s="11">
        <v>19538</v>
      </c>
      <c r="AQ250" s="9">
        <v>0</v>
      </c>
      <c r="AR250" s="9">
        <v>116111</v>
      </c>
      <c r="AS250" s="11">
        <v>263726</v>
      </c>
      <c r="AT250" s="11">
        <v>0</v>
      </c>
      <c r="AU250" s="11">
        <v>0</v>
      </c>
      <c r="AV250" s="11">
        <v>0</v>
      </c>
      <c r="AW250" s="9">
        <v>0</v>
      </c>
      <c r="AX250" s="9">
        <v>1110043.4109183997</v>
      </c>
      <c r="AY250" s="9">
        <v>61235.900913096564</v>
      </c>
      <c r="AZ250" s="9">
        <v>-56547.1</v>
      </c>
      <c r="BA250" s="11">
        <v>226089</v>
      </c>
      <c r="BB250" s="11">
        <v>191055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9">
        <v>14495</v>
      </c>
      <c r="BJ250" s="9">
        <v>0</v>
      </c>
      <c r="BK250" s="9">
        <v>19156.244539050673</v>
      </c>
      <c r="BL250" s="9">
        <v>63339.000000000007</v>
      </c>
      <c r="BM250" s="9">
        <v>39663.5</v>
      </c>
      <c r="BN250" s="9">
        <v>6707.7</v>
      </c>
      <c r="BO250" s="11">
        <f t="shared" si="128"/>
        <v>6033555.8499999996</v>
      </c>
      <c r="BP250" s="11">
        <v>0</v>
      </c>
      <c r="BQ250" s="11">
        <v>13655</v>
      </c>
      <c r="BR250" s="11">
        <f t="shared" si="129"/>
        <v>34663.5</v>
      </c>
      <c r="BS250" s="11">
        <v>907119</v>
      </c>
      <c r="BT250" s="11">
        <v>19538</v>
      </c>
      <c r="BU250" s="9">
        <v>0</v>
      </c>
      <c r="BV250" s="9">
        <v>116111</v>
      </c>
      <c r="BW250" s="11">
        <v>268003</v>
      </c>
      <c r="BX250" s="11">
        <v>0</v>
      </c>
      <c r="BY250" s="11">
        <v>0</v>
      </c>
      <c r="BZ250" s="11">
        <v>0</v>
      </c>
      <c r="CA250" s="9">
        <v>0</v>
      </c>
      <c r="CB250" s="9">
        <v>1120042.0152446339</v>
      </c>
      <c r="CC250" s="9">
        <v>61235.900913096564</v>
      </c>
      <c r="CD250" s="9">
        <v>-56547.1</v>
      </c>
      <c r="CE250" s="11">
        <v>226089</v>
      </c>
      <c r="CF250" s="11">
        <v>193908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  <c r="CL250" s="11">
        <v>0</v>
      </c>
      <c r="CM250" s="11">
        <v>14495</v>
      </c>
      <c r="CN250" s="9">
        <v>0</v>
      </c>
      <c r="CO250" s="9">
        <v>25707.174913478229</v>
      </c>
      <c r="CP250" s="9">
        <v>63339.000000000007</v>
      </c>
      <c r="CQ250" s="9">
        <v>39663.5</v>
      </c>
      <c r="CR250" s="9">
        <v>6707.7</v>
      </c>
      <c r="CS250" s="11"/>
      <c r="CT250" s="11"/>
      <c r="CU250" s="11"/>
      <c r="CV250" s="11"/>
      <c r="CW250" s="11"/>
      <c r="DD250" s="20"/>
      <c r="DE250" s="20"/>
    </row>
    <row r="251" spans="1:109" ht="16.5" x14ac:dyDescent="0.3">
      <c r="A251" s="12">
        <v>771</v>
      </c>
      <c r="B251" s="12">
        <v>1</v>
      </c>
      <c r="C251" s="13" t="s">
        <v>274</v>
      </c>
      <c r="D251" s="14">
        <v>6</v>
      </c>
      <c r="E251" s="9">
        <v>150</v>
      </c>
      <c r="F251" s="9">
        <f t="shared" si="114"/>
        <v>11910.001539301888</v>
      </c>
      <c r="G251" s="9">
        <f t="shared" si="115"/>
        <v>12057.212678627537</v>
      </c>
      <c r="H251" s="9">
        <f t="shared" si="116"/>
        <v>147.21113932564913</v>
      </c>
      <c r="I251" s="10">
        <f t="shared" si="111"/>
        <v>1.2360295575098473E-2</v>
      </c>
      <c r="J251" s="9">
        <f t="shared" si="117"/>
        <v>89.518499999999221</v>
      </c>
      <c r="K251" s="9">
        <f t="shared" si="118"/>
        <v>7.9066666666666947</v>
      </c>
      <c r="L251" s="9">
        <f t="shared" si="119"/>
        <v>0</v>
      </c>
      <c r="M251" s="9">
        <f t="shared" si="120"/>
        <v>17.946666666666715</v>
      </c>
      <c r="N251" s="9">
        <f t="shared" si="121"/>
        <v>9.0054994131069748</v>
      </c>
      <c r="O251" s="9">
        <f t="shared" si="122"/>
        <v>0</v>
      </c>
      <c r="P251" s="9">
        <f t="shared" si="123"/>
        <v>22.833806579211227</v>
      </c>
      <c r="Q251" s="15">
        <f t="shared" si="125"/>
        <v>1786500.2308952834</v>
      </c>
      <c r="R251" s="15">
        <f t="shared" si="126"/>
        <v>1808581.9017941309</v>
      </c>
      <c r="S251" s="9">
        <f t="shared" si="127"/>
        <v>22081.670898847515</v>
      </c>
      <c r="T251" s="9"/>
      <c r="U251" s="9">
        <f t="shared" si="134"/>
        <v>5886.8241333333335</v>
      </c>
      <c r="V251" s="9">
        <f t="shared" si="134"/>
        <v>487.63333333333333</v>
      </c>
      <c r="W251" s="9">
        <f t="shared" si="134"/>
        <v>3774.3266666666668</v>
      </c>
      <c r="X251" s="9">
        <f t="shared" si="134"/>
        <v>1520.7866666666666</v>
      </c>
      <c r="Y251" s="9">
        <f t="shared" si="134"/>
        <v>-49.486919622466665</v>
      </c>
      <c r="Z251" s="9">
        <f t="shared" si="134"/>
        <v>0</v>
      </c>
      <c r="AA251" s="9">
        <f t="shared" si="134"/>
        <v>289.91765892435336</v>
      </c>
      <c r="AB251" s="9">
        <f t="shared" si="135"/>
        <v>5976.3426333333327</v>
      </c>
      <c r="AC251" s="9">
        <f t="shared" si="135"/>
        <v>495.54</v>
      </c>
      <c r="AD251" s="9">
        <f t="shared" si="135"/>
        <v>3774.3266666666668</v>
      </c>
      <c r="AE251" s="9">
        <f t="shared" si="135"/>
        <v>1538.7333333333333</v>
      </c>
      <c r="AF251" s="9">
        <f t="shared" si="135"/>
        <v>-40.48142020935969</v>
      </c>
      <c r="AG251" s="9">
        <f t="shared" si="135"/>
        <v>0</v>
      </c>
      <c r="AH251" s="9">
        <f t="shared" si="135"/>
        <v>312.75146550356459</v>
      </c>
      <c r="AI251" s="9">
        <f t="shared" si="124"/>
        <v>12057.212678627537</v>
      </c>
      <c r="AJ251" s="3" t="s">
        <v>608</v>
      </c>
      <c r="AK251" s="11">
        <v>895185</v>
      </c>
      <c r="AL251" s="11">
        <v>0</v>
      </c>
      <c r="AM251" s="11">
        <v>2056</v>
      </c>
      <c r="AN251" s="9">
        <v>5190</v>
      </c>
      <c r="AO251" s="11">
        <v>568325</v>
      </c>
      <c r="AP251" s="11">
        <v>-2176</v>
      </c>
      <c r="AQ251" s="9">
        <v>0</v>
      </c>
      <c r="AR251" s="9">
        <v>7883</v>
      </c>
      <c r="AS251" s="11">
        <v>73145</v>
      </c>
      <c r="AT251" s="11">
        <v>0</v>
      </c>
      <c r="AU251" s="11">
        <v>0</v>
      </c>
      <c r="AV251" s="11">
        <v>0</v>
      </c>
      <c r="AW251" s="9">
        <v>0</v>
      </c>
      <c r="AX251" s="9">
        <v>-7423.03794337</v>
      </c>
      <c r="AY251" s="9">
        <v>7618.75</v>
      </c>
      <c r="AZ251" s="9">
        <v>-12161.38</v>
      </c>
      <c r="BA251" s="11">
        <v>37823</v>
      </c>
      <c r="BB251" s="11">
        <v>63398</v>
      </c>
      <c r="BC251" s="11">
        <v>0</v>
      </c>
      <c r="BD251" s="11">
        <v>0</v>
      </c>
      <c r="BE251" s="11">
        <v>42779</v>
      </c>
      <c r="BF251" s="11">
        <v>74179</v>
      </c>
      <c r="BG251" s="11">
        <v>0</v>
      </c>
      <c r="BH251" s="11">
        <v>0</v>
      </c>
      <c r="BI251" s="9">
        <v>0</v>
      </c>
      <c r="BJ251" s="9">
        <v>0</v>
      </c>
      <c r="BK251" s="9">
        <v>10015.599867224437</v>
      </c>
      <c r="BL251" s="9">
        <v>7915.948971428571</v>
      </c>
      <c r="BM251" s="9">
        <v>10190</v>
      </c>
      <c r="BN251" s="9">
        <v>2557.35</v>
      </c>
      <c r="BO251" s="11">
        <f t="shared" si="128"/>
        <v>908612.77499999991</v>
      </c>
      <c r="BP251" s="11">
        <v>0</v>
      </c>
      <c r="BQ251" s="11">
        <v>2056</v>
      </c>
      <c r="BR251" s="11">
        <f t="shared" si="129"/>
        <v>5190</v>
      </c>
      <c r="BS251" s="11">
        <v>568325</v>
      </c>
      <c r="BT251" s="11">
        <v>-2176</v>
      </c>
      <c r="BU251" s="9">
        <v>0</v>
      </c>
      <c r="BV251" s="9">
        <v>7883</v>
      </c>
      <c r="BW251" s="11">
        <v>74331</v>
      </c>
      <c r="BX251" s="11">
        <v>0</v>
      </c>
      <c r="BY251" s="11">
        <v>0</v>
      </c>
      <c r="BZ251" s="11">
        <v>0</v>
      </c>
      <c r="CA251" s="9">
        <v>0</v>
      </c>
      <c r="CB251" s="9">
        <v>-6072.2130314039532</v>
      </c>
      <c r="CC251" s="9">
        <v>7618.75</v>
      </c>
      <c r="CD251" s="9">
        <v>-12161.38</v>
      </c>
      <c r="CE251" s="11">
        <v>37823</v>
      </c>
      <c r="CF251" s="11">
        <v>64344</v>
      </c>
      <c r="CG251" s="11">
        <v>0</v>
      </c>
      <c r="CH251" s="11">
        <v>0</v>
      </c>
      <c r="CI251" s="11">
        <v>43418</v>
      </c>
      <c r="CJ251" s="11">
        <v>75286</v>
      </c>
      <c r="CK251" s="11">
        <v>0</v>
      </c>
      <c r="CL251" s="11">
        <v>0</v>
      </c>
      <c r="CM251" s="11">
        <v>0</v>
      </c>
      <c r="CN251" s="9">
        <v>0</v>
      </c>
      <c r="CO251" s="9">
        <v>13440.67085410612</v>
      </c>
      <c r="CP251" s="9">
        <v>7915.948971428571</v>
      </c>
      <c r="CQ251" s="9">
        <v>10190</v>
      </c>
      <c r="CR251" s="9">
        <v>2557.35</v>
      </c>
      <c r="CS251" s="11"/>
      <c r="CT251" s="11"/>
      <c r="CU251" s="11"/>
      <c r="CV251" s="11"/>
      <c r="CW251" s="11"/>
      <c r="DD251" s="20"/>
      <c r="DE251" s="20"/>
    </row>
    <row r="252" spans="1:109" ht="16.5" x14ac:dyDescent="0.3">
      <c r="A252" s="12">
        <v>775</v>
      </c>
      <c r="B252" s="12">
        <v>1</v>
      </c>
      <c r="C252" s="13" t="s">
        <v>275</v>
      </c>
      <c r="D252" s="14">
        <v>6</v>
      </c>
      <c r="E252" s="9">
        <v>586</v>
      </c>
      <c r="F252" s="9">
        <f t="shared" si="114"/>
        <v>9634.1734443876812</v>
      </c>
      <c r="G252" s="9">
        <f t="shared" si="115"/>
        <v>9745.6678192076033</v>
      </c>
      <c r="H252" s="9">
        <f t="shared" si="116"/>
        <v>111.49437481992209</v>
      </c>
      <c r="I252" s="10">
        <f t="shared" si="111"/>
        <v>1.1572801285290575E-2</v>
      </c>
      <c r="J252" s="9">
        <f t="shared" si="117"/>
        <v>89.719530716723057</v>
      </c>
      <c r="K252" s="9">
        <f t="shared" si="118"/>
        <v>8.4283276450511266</v>
      </c>
      <c r="L252" s="9">
        <f t="shared" si="119"/>
        <v>0</v>
      </c>
      <c r="M252" s="9">
        <f t="shared" si="120"/>
        <v>12.013651877133043</v>
      </c>
      <c r="N252" s="9">
        <f t="shared" si="121"/>
        <v>5.5002834660439248</v>
      </c>
      <c r="O252" s="9">
        <f t="shared" si="122"/>
        <v>-11.336928327645055</v>
      </c>
      <c r="P252" s="9">
        <f t="shared" si="123"/>
        <v>7.1695094426168282</v>
      </c>
      <c r="Q252" s="15">
        <f t="shared" si="125"/>
        <v>5645625.638411181</v>
      </c>
      <c r="R252" s="15">
        <f t="shared" si="126"/>
        <v>5710961.3420556551</v>
      </c>
      <c r="S252" s="9">
        <f t="shared" si="127"/>
        <v>65335.703644474037</v>
      </c>
      <c r="T252" s="9"/>
      <c r="U252" s="9">
        <f t="shared" ref="U252:AA261" si="136">IF($E252=0,0,SUMIF($AK$4:$BN$4,U$4,$AK252:$BN252)/$E252)</f>
        <v>5933.9952389078499</v>
      </c>
      <c r="V252" s="9">
        <f t="shared" si="136"/>
        <v>519.63481228668945</v>
      </c>
      <c r="W252" s="9">
        <f t="shared" si="136"/>
        <v>731.38737201365188</v>
      </c>
      <c r="X252" s="9">
        <f t="shared" si="136"/>
        <v>1314.9215017064846</v>
      </c>
      <c r="Y252" s="9">
        <f t="shared" si="136"/>
        <v>793.26389545153427</v>
      </c>
      <c r="Z252" s="9">
        <f t="shared" si="136"/>
        <v>100.43071672354949</v>
      </c>
      <c r="AA252" s="9">
        <f t="shared" si="136"/>
        <v>240.53990729792085</v>
      </c>
      <c r="AB252" s="9">
        <f t="shared" ref="AB252:AH261" si="137">IF($E252=0,0,SUMIF($BO$4:$CR$4,AB$4,$BO252:$CR252)/$E252)</f>
        <v>6023.7147696245729</v>
      </c>
      <c r="AC252" s="9">
        <f t="shared" si="137"/>
        <v>528.06313993174058</v>
      </c>
      <c r="AD252" s="9">
        <f t="shared" si="137"/>
        <v>731.38737201365188</v>
      </c>
      <c r="AE252" s="9">
        <f t="shared" si="137"/>
        <v>1326.9351535836176</v>
      </c>
      <c r="AF252" s="9">
        <f t="shared" si="137"/>
        <v>798.76417891757819</v>
      </c>
      <c r="AG252" s="9">
        <f t="shared" si="137"/>
        <v>89.09378839590444</v>
      </c>
      <c r="AH252" s="9">
        <f t="shared" si="137"/>
        <v>247.70941674053768</v>
      </c>
      <c r="AI252" s="9">
        <f t="shared" si="124"/>
        <v>9745.6678192076033</v>
      </c>
      <c r="AJ252" s="3" t="s">
        <v>608</v>
      </c>
      <c r="AK252" s="11">
        <v>3505043</v>
      </c>
      <c r="AL252" s="11">
        <v>0</v>
      </c>
      <c r="AM252" s="11">
        <v>8051</v>
      </c>
      <c r="AN252" s="9">
        <v>20128.8</v>
      </c>
      <c r="AO252" s="11">
        <v>390072</v>
      </c>
      <c r="AP252" s="11">
        <v>38521</v>
      </c>
      <c r="AQ252" s="9">
        <v>0</v>
      </c>
      <c r="AR252" s="9">
        <v>74270</v>
      </c>
      <c r="AS252" s="11">
        <v>304506</v>
      </c>
      <c r="AT252" s="11">
        <v>0</v>
      </c>
      <c r="AU252" s="11">
        <v>66024</v>
      </c>
      <c r="AV252" s="11">
        <v>0</v>
      </c>
      <c r="AW252" s="9">
        <v>58852.4</v>
      </c>
      <c r="AX252" s="9">
        <v>464852.64273459907</v>
      </c>
      <c r="AY252" s="9">
        <v>35685.060143485549</v>
      </c>
      <c r="AZ252" s="9">
        <v>-27721.79</v>
      </c>
      <c r="BA252" s="11">
        <v>136471</v>
      </c>
      <c r="BB252" s="11">
        <v>180778</v>
      </c>
      <c r="BC252" s="11">
        <v>0</v>
      </c>
      <c r="BD252" s="11">
        <v>0</v>
      </c>
      <c r="BE252" s="11">
        <v>175434</v>
      </c>
      <c r="BF252" s="11">
        <v>115333</v>
      </c>
      <c r="BG252" s="11">
        <v>0</v>
      </c>
      <c r="BH252" s="11">
        <v>0</v>
      </c>
      <c r="BI252" s="9">
        <v>14183</v>
      </c>
      <c r="BJ252" s="9">
        <v>0</v>
      </c>
      <c r="BK252" s="9">
        <v>12285.545533096065</v>
      </c>
      <c r="BL252" s="9">
        <v>39261</v>
      </c>
      <c r="BM252" s="9">
        <v>20648.18</v>
      </c>
      <c r="BN252" s="9">
        <v>12947.8</v>
      </c>
      <c r="BO252" s="11">
        <f t="shared" si="128"/>
        <v>3557618.6449999996</v>
      </c>
      <c r="BP252" s="11">
        <v>0</v>
      </c>
      <c r="BQ252" s="11">
        <v>8051</v>
      </c>
      <c r="BR252" s="11">
        <f t="shared" si="129"/>
        <v>20128.8</v>
      </c>
      <c r="BS252" s="11">
        <v>390072</v>
      </c>
      <c r="BT252" s="11">
        <v>38521</v>
      </c>
      <c r="BU252" s="9">
        <v>0</v>
      </c>
      <c r="BV252" s="9">
        <v>74270</v>
      </c>
      <c r="BW252" s="11">
        <v>309445</v>
      </c>
      <c r="BX252" s="11">
        <v>0</v>
      </c>
      <c r="BY252" s="11">
        <v>66024</v>
      </c>
      <c r="BZ252" s="11">
        <v>0</v>
      </c>
      <c r="CA252" s="9">
        <v>52208.959999999999</v>
      </c>
      <c r="CB252" s="9">
        <v>468075.80884570081</v>
      </c>
      <c r="CC252" s="9">
        <v>35685.060143485549</v>
      </c>
      <c r="CD252" s="9">
        <v>-27721.79</v>
      </c>
      <c r="CE252" s="11">
        <v>136471</v>
      </c>
      <c r="CF252" s="11">
        <v>183477</v>
      </c>
      <c r="CG252" s="11">
        <v>0</v>
      </c>
      <c r="CH252" s="11">
        <v>0</v>
      </c>
      <c r="CI252" s="11">
        <v>178053</v>
      </c>
      <c r="CJ252" s="11">
        <v>117055</v>
      </c>
      <c r="CK252" s="11">
        <v>0</v>
      </c>
      <c r="CL252" s="11">
        <v>0</v>
      </c>
      <c r="CM252" s="11">
        <v>14183</v>
      </c>
      <c r="CN252" s="9">
        <v>0</v>
      </c>
      <c r="CO252" s="9">
        <v>16486.878066469551</v>
      </c>
      <c r="CP252" s="9">
        <v>39261</v>
      </c>
      <c r="CQ252" s="9">
        <v>20648.18</v>
      </c>
      <c r="CR252" s="9">
        <v>12947.8</v>
      </c>
      <c r="CS252" s="11"/>
      <c r="CT252" s="11"/>
      <c r="CU252" s="11"/>
      <c r="CV252" s="11"/>
      <c r="CW252" s="11"/>
      <c r="DD252" s="20"/>
      <c r="DE252" s="20"/>
    </row>
    <row r="253" spans="1:109" ht="16.5" x14ac:dyDescent="0.3">
      <c r="A253" s="12">
        <v>777</v>
      </c>
      <c r="B253" s="12">
        <v>1</v>
      </c>
      <c r="C253" s="13" t="s">
        <v>276</v>
      </c>
      <c r="D253" s="14">
        <v>6</v>
      </c>
      <c r="E253" s="9">
        <v>888</v>
      </c>
      <c r="F253" s="9">
        <f t="shared" si="114"/>
        <v>9668.9204643907142</v>
      </c>
      <c r="G253" s="9">
        <f t="shared" si="115"/>
        <v>9797.1517050238999</v>
      </c>
      <c r="H253" s="9">
        <f t="shared" si="116"/>
        <v>128.23124063318573</v>
      </c>
      <c r="I253" s="10">
        <f t="shared" si="111"/>
        <v>1.3262208651466677E-2</v>
      </c>
      <c r="J253" s="9">
        <f t="shared" si="117"/>
        <v>90.891418918917225</v>
      </c>
      <c r="K253" s="9">
        <f t="shared" si="118"/>
        <v>6.0315315315315274</v>
      </c>
      <c r="L253" s="9">
        <f t="shared" si="119"/>
        <v>0</v>
      </c>
      <c r="M253" s="9">
        <f t="shared" si="120"/>
        <v>4.0225225225225358</v>
      </c>
      <c r="N253" s="9">
        <f t="shared" si="121"/>
        <v>16.485597149699515</v>
      </c>
      <c r="O253" s="9">
        <f t="shared" si="122"/>
        <v>0</v>
      </c>
      <c r="P253" s="9">
        <f t="shared" si="123"/>
        <v>10.800170510514192</v>
      </c>
      <c r="Q253" s="15">
        <f t="shared" si="125"/>
        <v>8586001.3723789547</v>
      </c>
      <c r="R253" s="15">
        <f t="shared" si="126"/>
        <v>8699870.7140612248</v>
      </c>
      <c r="S253" s="9">
        <f t="shared" si="127"/>
        <v>113869.34168227017</v>
      </c>
      <c r="T253" s="9"/>
      <c r="U253" s="9">
        <f t="shared" si="136"/>
        <v>5998.3975000000009</v>
      </c>
      <c r="V253" s="9">
        <f t="shared" si="136"/>
        <v>371.88513513513516</v>
      </c>
      <c r="W253" s="9">
        <f t="shared" si="136"/>
        <v>775.90990990990986</v>
      </c>
      <c r="X253" s="9">
        <f t="shared" si="136"/>
        <v>770.13851351351354</v>
      </c>
      <c r="Y253" s="9">
        <f t="shared" si="136"/>
        <v>1488.2469692818595</v>
      </c>
      <c r="Z253" s="9">
        <f t="shared" si="136"/>
        <v>0</v>
      </c>
      <c r="AA253" s="9">
        <f t="shared" si="136"/>
        <v>264.34243655029587</v>
      </c>
      <c r="AB253" s="9">
        <f t="shared" si="137"/>
        <v>6089.2889189189182</v>
      </c>
      <c r="AC253" s="9">
        <f t="shared" si="137"/>
        <v>377.91666666666669</v>
      </c>
      <c r="AD253" s="9">
        <f t="shared" si="137"/>
        <v>775.90990990990986</v>
      </c>
      <c r="AE253" s="9">
        <f t="shared" si="137"/>
        <v>774.16103603603608</v>
      </c>
      <c r="AF253" s="9">
        <f t="shared" si="137"/>
        <v>1504.732566431559</v>
      </c>
      <c r="AG253" s="9">
        <f t="shared" si="137"/>
        <v>0</v>
      </c>
      <c r="AH253" s="9">
        <f t="shared" si="137"/>
        <v>275.14260706081006</v>
      </c>
      <c r="AI253" s="9">
        <f t="shared" si="124"/>
        <v>9797.1517050238999</v>
      </c>
      <c r="AJ253" s="3" t="s">
        <v>608</v>
      </c>
      <c r="AK253" s="11">
        <v>5380772</v>
      </c>
      <c r="AL253" s="11">
        <v>0</v>
      </c>
      <c r="AM253" s="11">
        <v>12360</v>
      </c>
      <c r="AN253" s="9">
        <v>30900.3</v>
      </c>
      <c r="AO253" s="11">
        <v>693319</v>
      </c>
      <c r="AP253" s="11">
        <v>-4311</v>
      </c>
      <c r="AQ253" s="9">
        <v>0</v>
      </c>
      <c r="AR253" s="9">
        <v>110226</v>
      </c>
      <c r="AS253" s="11">
        <v>330234</v>
      </c>
      <c r="AT253" s="11">
        <v>0</v>
      </c>
      <c r="AU253" s="11">
        <v>83002</v>
      </c>
      <c r="AV253" s="11">
        <v>0</v>
      </c>
      <c r="AW253" s="9">
        <v>0</v>
      </c>
      <c r="AX253" s="9">
        <v>1321563.3087222911</v>
      </c>
      <c r="AY253" s="9">
        <v>61686.45280835552</v>
      </c>
      <c r="AZ253" s="9">
        <v>-54195.02</v>
      </c>
      <c r="BA253" s="11">
        <v>225036</v>
      </c>
      <c r="BB253" s="11">
        <v>239237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9">
        <v>14022</v>
      </c>
      <c r="BJ253" s="9">
        <v>0</v>
      </c>
      <c r="BK253" s="9">
        <v>28044.710848307219</v>
      </c>
      <c r="BL253" s="9">
        <v>60914.400000000001</v>
      </c>
      <c r="BM253" s="9">
        <v>45401.3</v>
      </c>
      <c r="BN253" s="9">
        <v>7788.92</v>
      </c>
      <c r="BO253" s="11">
        <f t="shared" si="128"/>
        <v>5461483.5799999991</v>
      </c>
      <c r="BP253" s="11">
        <v>0</v>
      </c>
      <c r="BQ253" s="11">
        <v>12360</v>
      </c>
      <c r="BR253" s="11">
        <f t="shared" si="129"/>
        <v>30900.3</v>
      </c>
      <c r="BS253" s="11">
        <v>693319</v>
      </c>
      <c r="BT253" s="11">
        <v>-4311</v>
      </c>
      <c r="BU253" s="9">
        <v>0</v>
      </c>
      <c r="BV253" s="9">
        <v>110226</v>
      </c>
      <c r="BW253" s="11">
        <v>335590</v>
      </c>
      <c r="BX253" s="11">
        <v>0</v>
      </c>
      <c r="BY253" s="11">
        <v>83002</v>
      </c>
      <c r="BZ253" s="11">
        <v>0</v>
      </c>
      <c r="CA253" s="9">
        <v>0</v>
      </c>
      <c r="CB253" s="9">
        <v>1336202.5189912245</v>
      </c>
      <c r="CC253" s="9">
        <v>61686.45280835552</v>
      </c>
      <c r="CD253" s="9">
        <v>-54195.02</v>
      </c>
      <c r="CE253" s="11">
        <v>225036</v>
      </c>
      <c r="CF253" s="11">
        <v>242809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  <c r="CL253" s="11">
        <v>0</v>
      </c>
      <c r="CM253" s="11">
        <v>14022</v>
      </c>
      <c r="CN253" s="9">
        <v>0</v>
      </c>
      <c r="CO253" s="9">
        <v>37635.262261643802</v>
      </c>
      <c r="CP253" s="9">
        <v>60914.400000000001</v>
      </c>
      <c r="CQ253" s="9">
        <v>45401.3</v>
      </c>
      <c r="CR253" s="9">
        <v>7788.92</v>
      </c>
      <c r="CS253" s="11"/>
      <c r="CT253" s="11"/>
      <c r="CU253" s="11"/>
      <c r="CV253" s="11"/>
      <c r="CW253" s="11"/>
      <c r="DD253" s="20"/>
      <c r="DE253" s="20"/>
    </row>
    <row r="254" spans="1:109" ht="16.5" x14ac:dyDescent="0.3">
      <c r="A254" s="12">
        <v>786</v>
      </c>
      <c r="B254" s="12">
        <v>1</v>
      </c>
      <c r="C254" s="13" t="s">
        <v>277</v>
      </c>
      <c r="D254" s="14">
        <v>6</v>
      </c>
      <c r="E254" s="9">
        <v>395</v>
      </c>
      <c r="F254" s="9">
        <f t="shared" si="114"/>
        <v>9897.8397220803763</v>
      </c>
      <c r="G254" s="9">
        <f t="shared" si="115"/>
        <v>10034.833946321931</v>
      </c>
      <c r="H254" s="9">
        <f t="shared" si="116"/>
        <v>136.99422424155455</v>
      </c>
      <c r="I254" s="10">
        <f t="shared" si="111"/>
        <v>1.3840820632399616E-2</v>
      </c>
      <c r="J254" s="9">
        <f t="shared" si="117"/>
        <v>90.91348101265703</v>
      </c>
      <c r="K254" s="9">
        <f t="shared" si="118"/>
        <v>16.334177215189811</v>
      </c>
      <c r="L254" s="9">
        <f t="shared" si="119"/>
        <v>0</v>
      </c>
      <c r="M254" s="9">
        <f t="shared" si="120"/>
        <v>9.2430379746834888</v>
      </c>
      <c r="N254" s="9">
        <f t="shared" si="121"/>
        <v>10.969459881065859</v>
      </c>
      <c r="O254" s="9">
        <f t="shared" si="122"/>
        <v>0</v>
      </c>
      <c r="P254" s="9">
        <f t="shared" si="123"/>
        <v>9.534068157958842</v>
      </c>
      <c r="Q254" s="15">
        <f t="shared" si="125"/>
        <v>3909646.6902217488</v>
      </c>
      <c r="R254" s="15">
        <f t="shared" si="126"/>
        <v>3963759.4087971631</v>
      </c>
      <c r="S254" s="9">
        <f t="shared" si="127"/>
        <v>54112.71857541427</v>
      </c>
      <c r="T254" s="9"/>
      <c r="U254" s="9">
        <f t="shared" si="136"/>
        <v>5993.2131392405063</v>
      </c>
      <c r="V254" s="9">
        <f t="shared" si="136"/>
        <v>1006.967088607595</v>
      </c>
      <c r="W254" s="9">
        <f t="shared" si="136"/>
        <v>764.66835443037974</v>
      </c>
      <c r="X254" s="9">
        <f t="shared" si="136"/>
        <v>1005.5645569620253</v>
      </c>
      <c r="Y254" s="9">
        <f t="shared" si="136"/>
        <v>882.85752035905887</v>
      </c>
      <c r="Z254" s="9">
        <f t="shared" si="136"/>
        <v>0</v>
      </c>
      <c r="AA254" s="9">
        <f t="shared" si="136"/>
        <v>244.56906248081182</v>
      </c>
      <c r="AB254" s="9">
        <f t="shared" si="137"/>
        <v>6084.1266202531633</v>
      </c>
      <c r="AC254" s="9">
        <f t="shared" si="137"/>
        <v>1023.3012658227848</v>
      </c>
      <c r="AD254" s="9">
        <f t="shared" si="137"/>
        <v>764.66835443037974</v>
      </c>
      <c r="AE254" s="9">
        <f t="shared" si="137"/>
        <v>1014.8075949367088</v>
      </c>
      <c r="AF254" s="9">
        <f t="shared" si="137"/>
        <v>893.82698024012473</v>
      </c>
      <c r="AG254" s="9">
        <f t="shared" si="137"/>
        <v>0</v>
      </c>
      <c r="AH254" s="9">
        <f t="shared" si="137"/>
        <v>254.10313063877066</v>
      </c>
      <c r="AI254" s="9">
        <f t="shared" si="124"/>
        <v>10034.833946321931</v>
      </c>
      <c r="AJ254" s="3" t="s">
        <v>608</v>
      </c>
      <c r="AK254" s="11">
        <v>2394055</v>
      </c>
      <c r="AL254" s="11">
        <v>0</v>
      </c>
      <c r="AM254" s="11">
        <v>5499</v>
      </c>
      <c r="AN254" s="9">
        <v>13748.4</v>
      </c>
      <c r="AO254" s="11">
        <v>243233</v>
      </c>
      <c r="AP254" s="11">
        <v>58811</v>
      </c>
      <c r="AQ254" s="9">
        <v>0</v>
      </c>
      <c r="AR254" s="9">
        <v>51658</v>
      </c>
      <c r="AS254" s="11">
        <v>397752</v>
      </c>
      <c r="AT254" s="11">
        <v>0</v>
      </c>
      <c r="AU254" s="11">
        <v>0</v>
      </c>
      <c r="AV254" s="11">
        <v>0</v>
      </c>
      <c r="AW254" s="9">
        <v>0</v>
      </c>
      <c r="AX254" s="9">
        <v>348728.72054182825</v>
      </c>
      <c r="AY254" s="9">
        <v>20103.130434782608</v>
      </c>
      <c r="AZ254" s="9">
        <v>-26735.81</v>
      </c>
      <c r="BA254" s="11">
        <v>95446</v>
      </c>
      <c r="BB254" s="11">
        <v>114904</v>
      </c>
      <c r="BC254" s="11">
        <v>0</v>
      </c>
      <c r="BD254" s="11">
        <v>0</v>
      </c>
      <c r="BE254" s="11">
        <v>0</v>
      </c>
      <c r="BF254" s="11">
        <v>129691</v>
      </c>
      <c r="BG254" s="11">
        <v>0</v>
      </c>
      <c r="BH254" s="11">
        <v>0</v>
      </c>
      <c r="BI254" s="9">
        <v>0</v>
      </c>
      <c r="BJ254" s="9">
        <v>0</v>
      </c>
      <c r="BK254" s="9">
        <v>11012.419245138055</v>
      </c>
      <c r="BL254" s="9">
        <v>27496.799999999999</v>
      </c>
      <c r="BM254" s="9">
        <v>23146.949999999997</v>
      </c>
      <c r="BN254" s="9">
        <v>1097.08</v>
      </c>
      <c r="BO254" s="11">
        <f t="shared" si="128"/>
        <v>2429965.8249999997</v>
      </c>
      <c r="BP254" s="11">
        <v>0</v>
      </c>
      <c r="BQ254" s="11">
        <v>5499</v>
      </c>
      <c r="BR254" s="11">
        <f t="shared" si="129"/>
        <v>13748.4</v>
      </c>
      <c r="BS254" s="11">
        <v>243233</v>
      </c>
      <c r="BT254" s="11">
        <v>58811</v>
      </c>
      <c r="BU254" s="9">
        <v>0</v>
      </c>
      <c r="BV254" s="9">
        <v>51658</v>
      </c>
      <c r="BW254" s="11">
        <v>404204</v>
      </c>
      <c r="BX254" s="11">
        <v>0</v>
      </c>
      <c r="BY254" s="11">
        <v>0</v>
      </c>
      <c r="BZ254" s="11">
        <v>0</v>
      </c>
      <c r="CA254" s="9">
        <v>0</v>
      </c>
      <c r="CB254" s="9">
        <v>353061.65719484928</v>
      </c>
      <c r="CC254" s="9">
        <v>20103.130434782608</v>
      </c>
      <c r="CD254" s="9">
        <v>-26735.81</v>
      </c>
      <c r="CE254" s="11">
        <v>95446</v>
      </c>
      <c r="CF254" s="11">
        <v>116619</v>
      </c>
      <c r="CG254" s="11">
        <v>0</v>
      </c>
      <c r="CH254" s="11">
        <v>0</v>
      </c>
      <c r="CI254" s="11">
        <v>0</v>
      </c>
      <c r="CJ254" s="11">
        <v>131627</v>
      </c>
      <c r="CK254" s="11">
        <v>0</v>
      </c>
      <c r="CL254" s="11">
        <v>0</v>
      </c>
      <c r="CM254" s="11">
        <v>0</v>
      </c>
      <c r="CN254" s="9">
        <v>0</v>
      </c>
      <c r="CO254" s="9">
        <v>14778.376167531809</v>
      </c>
      <c r="CP254" s="9">
        <v>27496.799999999999</v>
      </c>
      <c r="CQ254" s="9">
        <v>23146.949999999997</v>
      </c>
      <c r="CR254" s="9">
        <v>1097.08</v>
      </c>
      <c r="CS254" s="11"/>
      <c r="CT254" s="11"/>
      <c r="CU254" s="11"/>
      <c r="CV254" s="11"/>
      <c r="CW254" s="11"/>
      <c r="DD254" s="20"/>
      <c r="DE254" s="20"/>
    </row>
    <row r="255" spans="1:109" ht="16.5" x14ac:dyDescent="0.3">
      <c r="A255" s="12">
        <v>787</v>
      </c>
      <c r="B255" s="12">
        <v>1</v>
      </c>
      <c r="C255" s="13" t="s">
        <v>278</v>
      </c>
      <c r="D255" s="14">
        <v>6</v>
      </c>
      <c r="E255" s="9">
        <v>391</v>
      </c>
      <c r="F255" s="9">
        <f t="shared" si="114"/>
        <v>10153.372983955936</v>
      </c>
      <c r="G255" s="9">
        <f t="shared" si="115"/>
        <v>10291.254887147263</v>
      </c>
      <c r="H255" s="9">
        <f t="shared" si="116"/>
        <v>137.88190319132627</v>
      </c>
      <c r="I255" s="10">
        <f t="shared" si="111"/>
        <v>1.3579911169342762E-2</v>
      </c>
      <c r="J255" s="9">
        <f t="shared" si="117"/>
        <v>94.603158567774699</v>
      </c>
      <c r="K255" s="9">
        <f t="shared" si="118"/>
        <v>10.828644501278745</v>
      </c>
      <c r="L255" s="9">
        <f t="shared" si="119"/>
        <v>0</v>
      </c>
      <c r="M255" s="9">
        <f t="shared" si="120"/>
        <v>9.503836317135665</v>
      </c>
      <c r="N255" s="9">
        <f t="shared" si="121"/>
        <v>4.057248070955211</v>
      </c>
      <c r="O255" s="9">
        <f t="shared" si="122"/>
        <v>0</v>
      </c>
      <c r="P255" s="9">
        <f t="shared" si="123"/>
        <v>18.889015734181271</v>
      </c>
      <c r="Q255" s="15">
        <f t="shared" si="125"/>
        <v>3969968.8367267717</v>
      </c>
      <c r="R255" s="15">
        <f t="shared" si="126"/>
        <v>4023880.66087458</v>
      </c>
      <c r="S255" s="9">
        <f t="shared" si="127"/>
        <v>53911.824147808366</v>
      </c>
      <c r="T255" s="9"/>
      <c r="U255" s="9">
        <f t="shared" si="136"/>
        <v>6252.7289769820964</v>
      </c>
      <c r="V255" s="9">
        <f t="shared" si="136"/>
        <v>667.72634271099741</v>
      </c>
      <c r="W255" s="9">
        <f t="shared" si="136"/>
        <v>280.10997442455243</v>
      </c>
      <c r="X255" s="9">
        <f t="shared" si="136"/>
        <v>1060.5959079283887</v>
      </c>
      <c r="Y255" s="9">
        <f t="shared" si="136"/>
        <v>1602.9042673611827</v>
      </c>
      <c r="Z255" s="9">
        <f t="shared" si="136"/>
        <v>0</v>
      </c>
      <c r="AA255" s="9">
        <f t="shared" si="136"/>
        <v>289.30751454872001</v>
      </c>
      <c r="AB255" s="9">
        <f t="shared" si="137"/>
        <v>6347.3321355498711</v>
      </c>
      <c r="AC255" s="9">
        <f t="shared" si="137"/>
        <v>678.55498721227616</v>
      </c>
      <c r="AD255" s="9">
        <f t="shared" si="137"/>
        <v>280.10997442455243</v>
      </c>
      <c r="AE255" s="9">
        <f t="shared" si="137"/>
        <v>1070.0997442455243</v>
      </c>
      <c r="AF255" s="9">
        <f t="shared" si="137"/>
        <v>1606.961515432138</v>
      </c>
      <c r="AG255" s="9">
        <f t="shared" si="137"/>
        <v>0</v>
      </c>
      <c r="AH255" s="9">
        <f t="shared" si="137"/>
        <v>308.19653028290128</v>
      </c>
      <c r="AI255" s="9">
        <f t="shared" si="124"/>
        <v>10291.254887147263</v>
      </c>
      <c r="AJ255" s="3" t="s">
        <v>608</v>
      </c>
      <c r="AK255" s="11">
        <v>2465989</v>
      </c>
      <c r="AL255" s="11">
        <v>0</v>
      </c>
      <c r="AM255" s="11">
        <v>5665</v>
      </c>
      <c r="AN255" s="9">
        <v>14161.5</v>
      </c>
      <c r="AO255" s="11">
        <v>34057</v>
      </c>
      <c r="AP255" s="11">
        <v>75466</v>
      </c>
      <c r="AQ255" s="9">
        <v>0</v>
      </c>
      <c r="AR255" s="9">
        <v>61889</v>
      </c>
      <c r="AS255" s="11">
        <v>261081</v>
      </c>
      <c r="AT255" s="11">
        <v>0</v>
      </c>
      <c r="AU255" s="11">
        <v>0</v>
      </c>
      <c r="AV255" s="11">
        <v>0</v>
      </c>
      <c r="AW255" s="9">
        <v>0</v>
      </c>
      <c r="AX255" s="9">
        <v>626735.56853822246</v>
      </c>
      <c r="AY255" s="9">
        <v>22212.195888828071</v>
      </c>
      <c r="AZ255" s="9">
        <v>-21171.97</v>
      </c>
      <c r="BA255" s="11">
        <v>98271</v>
      </c>
      <c r="BB255" s="11">
        <v>118676</v>
      </c>
      <c r="BC255" s="11">
        <v>0</v>
      </c>
      <c r="BD255" s="11">
        <v>0</v>
      </c>
      <c r="BE255" s="11">
        <v>0</v>
      </c>
      <c r="BF255" s="11">
        <v>130192</v>
      </c>
      <c r="BG255" s="11">
        <v>0</v>
      </c>
      <c r="BH255" s="11">
        <v>0</v>
      </c>
      <c r="BI255" s="9">
        <v>0</v>
      </c>
      <c r="BJ255" s="9">
        <v>0</v>
      </c>
      <c r="BK255" s="9">
        <v>21597.002299721466</v>
      </c>
      <c r="BL255" s="9">
        <v>29461.199999999997</v>
      </c>
      <c r="BM255" s="9">
        <v>24568.05</v>
      </c>
      <c r="BN255" s="9">
        <v>1119.29</v>
      </c>
      <c r="BO255" s="11">
        <f t="shared" si="128"/>
        <v>2502978.835</v>
      </c>
      <c r="BP255" s="11">
        <v>0</v>
      </c>
      <c r="BQ255" s="11">
        <v>5665</v>
      </c>
      <c r="BR255" s="11">
        <f t="shared" si="129"/>
        <v>14161.5</v>
      </c>
      <c r="BS255" s="11">
        <v>34057</v>
      </c>
      <c r="BT255" s="11">
        <v>75466</v>
      </c>
      <c r="BU255" s="9">
        <v>0</v>
      </c>
      <c r="BV255" s="9">
        <v>61889</v>
      </c>
      <c r="BW255" s="11">
        <v>265315</v>
      </c>
      <c r="BX255" s="11">
        <v>0</v>
      </c>
      <c r="BY255" s="11">
        <v>0</v>
      </c>
      <c r="BZ255" s="11">
        <v>0</v>
      </c>
      <c r="CA255" s="9">
        <v>0</v>
      </c>
      <c r="CB255" s="9">
        <v>628321.95253396593</v>
      </c>
      <c r="CC255" s="9">
        <v>22212.195888828071</v>
      </c>
      <c r="CD255" s="9">
        <v>-21171.97</v>
      </c>
      <c r="CE255" s="11">
        <v>98271</v>
      </c>
      <c r="CF255" s="11">
        <v>120448</v>
      </c>
      <c r="CG255" s="11">
        <v>0</v>
      </c>
      <c r="CH255" s="11">
        <v>0</v>
      </c>
      <c r="CI255" s="11">
        <v>0</v>
      </c>
      <c r="CJ255" s="11">
        <v>132136</v>
      </c>
      <c r="CK255" s="11">
        <v>0</v>
      </c>
      <c r="CL255" s="11">
        <v>0</v>
      </c>
      <c r="CM255" s="11">
        <v>0</v>
      </c>
      <c r="CN255" s="9">
        <v>0</v>
      </c>
      <c r="CO255" s="9">
        <v>28982.607451786331</v>
      </c>
      <c r="CP255" s="9">
        <v>29461.199999999997</v>
      </c>
      <c r="CQ255" s="9">
        <v>24568.05</v>
      </c>
      <c r="CR255" s="9">
        <v>1119.29</v>
      </c>
      <c r="CS255" s="11"/>
      <c r="CT255" s="11"/>
      <c r="CU255" s="11"/>
      <c r="CV255" s="11"/>
      <c r="CW255" s="11"/>
      <c r="DD255" s="20"/>
      <c r="DE255" s="20"/>
    </row>
    <row r="256" spans="1:109" ht="16.5" x14ac:dyDescent="0.3">
      <c r="A256" s="12">
        <v>801</v>
      </c>
      <c r="B256" s="12">
        <v>1</v>
      </c>
      <c r="C256" s="13" t="s">
        <v>279</v>
      </c>
      <c r="D256" s="14">
        <v>6</v>
      </c>
      <c r="E256" s="9">
        <v>116</v>
      </c>
      <c r="F256" s="9">
        <f t="shared" si="114"/>
        <v>11782.271901080276</v>
      </c>
      <c r="G256" s="9">
        <f t="shared" si="115"/>
        <v>11921.794708777717</v>
      </c>
      <c r="H256" s="9">
        <f t="shared" si="116"/>
        <v>139.52280769744175</v>
      </c>
      <c r="I256" s="10">
        <f t="shared" si="111"/>
        <v>1.1841757588759209E-2</v>
      </c>
      <c r="J256" s="9">
        <f t="shared" si="117"/>
        <v>85.716336206895903</v>
      </c>
      <c r="K256" s="9">
        <f t="shared" si="118"/>
        <v>21.827586206896513</v>
      </c>
      <c r="L256" s="9">
        <f t="shared" si="119"/>
        <v>0</v>
      </c>
      <c r="M256" s="9">
        <f t="shared" si="120"/>
        <v>25.724137931034875</v>
      </c>
      <c r="N256" s="9">
        <f t="shared" si="121"/>
        <v>6.2547473526151407</v>
      </c>
      <c r="O256" s="9">
        <f t="shared" si="122"/>
        <v>0</v>
      </c>
      <c r="P256" s="9">
        <f t="shared" si="123"/>
        <v>0</v>
      </c>
      <c r="Q256" s="15">
        <f t="shared" si="125"/>
        <v>1366743.5405253121</v>
      </c>
      <c r="R256" s="15">
        <f t="shared" si="126"/>
        <v>1382928.1862182154</v>
      </c>
      <c r="S256" s="9">
        <f t="shared" si="127"/>
        <v>16184.645692903316</v>
      </c>
      <c r="T256" s="9"/>
      <c r="U256" s="9">
        <f t="shared" si="136"/>
        <v>5638.636465517241</v>
      </c>
      <c r="V256" s="9">
        <f t="shared" si="136"/>
        <v>1345.6896551724137</v>
      </c>
      <c r="W256" s="9">
        <f t="shared" si="136"/>
        <v>1417.2068965517242</v>
      </c>
      <c r="X256" s="9">
        <f t="shared" si="136"/>
        <v>2067.6034482758619</v>
      </c>
      <c r="Y256" s="9">
        <f t="shared" si="136"/>
        <v>1076.1599441107928</v>
      </c>
      <c r="Z256" s="9">
        <f t="shared" si="136"/>
        <v>0</v>
      </c>
      <c r="AA256" s="9">
        <f t="shared" si="136"/>
        <v>236.97549145224093</v>
      </c>
      <c r="AB256" s="9">
        <f t="shared" si="137"/>
        <v>5724.352801724137</v>
      </c>
      <c r="AC256" s="9">
        <f t="shared" si="137"/>
        <v>1367.5172413793102</v>
      </c>
      <c r="AD256" s="9">
        <f t="shared" si="137"/>
        <v>1417.2068965517242</v>
      </c>
      <c r="AE256" s="9">
        <f t="shared" si="137"/>
        <v>2093.3275862068967</v>
      </c>
      <c r="AF256" s="9">
        <f t="shared" si="137"/>
        <v>1082.414691463408</v>
      </c>
      <c r="AG256" s="9">
        <f t="shared" si="137"/>
        <v>0</v>
      </c>
      <c r="AH256" s="9">
        <f t="shared" si="137"/>
        <v>236.97549145224093</v>
      </c>
      <c r="AI256" s="9">
        <f t="shared" si="124"/>
        <v>11921.794708777717</v>
      </c>
      <c r="AJ256" s="3" t="s">
        <v>608</v>
      </c>
      <c r="AK256" s="11">
        <v>662873</v>
      </c>
      <c r="AL256" s="11">
        <v>0</v>
      </c>
      <c r="AM256" s="11">
        <v>1523</v>
      </c>
      <c r="AN256" s="9">
        <v>3806.7</v>
      </c>
      <c r="AO256" s="11">
        <v>163735</v>
      </c>
      <c r="AP256" s="11">
        <v>661</v>
      </c>
      <c r="AQ256" s="9">
        <v>0</v>
      </c>
      <c r="AR256" s="9">
        <v>10439</v>
      </c>
      <c r="AS256" s="11">
        <v>156100</v>
      </c>
      <c r="AT256" s="11">
        <v>0</v>
      </c>
      <c r="AU256" s="11">
        <v>0</v>
      </c>
      <c r="AV256" s="11">
        <v>0</v>
      </c>
      <c r="AW256" s="9">
        <v>0</v>
      </c>
      <c r="AX256" s="9">
        <v>124834.55351685197</v>
      </c>
      <c r="AY256" s="9">
        <v>11086.107008459949</v>
      </c>
      <c r="AZ256" s="9">
        <v>-8791.17</v>
      </c>
      <c r="BA256" s="11">
        <v>28067</v>
      </c>
      <c r="BB256" s="11">
        <v>31342</v>
      </c>
      <c r="BC256" s="11">
        <v>0</v>
      </c>
      <c r="BD256" s="11">
        <v>0</v>
      </c>
      <c r="BE256" s="11">
        <v>110595</v>
      </c>
      <c r="BF256" s="11">
        <v>57876</v>
      </c>
      <c r="BG256" s="11">
        <v>0</v>
      </c>
      <c r="BH256" s="11">
        <v>0</v>
      </c>
      <c r="BI256" s="9">
        <v>0</v>
      </c>
      <c r="BJ256" s="9">
        <v>0</v>
      </c>
      <c r="BK256" s="9">
        <v>0</v>
      </c>
      <c r="BL256" s="9">
        <v>7029.5999999999995</v>
      </c>
      <c r="BM256" s="9">
        <v>3806.7</v>
      </c>
      <c r="BN256" s="9">
        <v>1760.05</v>
      </c>
      <c r="BO256" s="11">
        <f t="shared" si="128"/>
        <v>672816.09499999997</v>
      </c>
      <c r="BP256" s="11">
        <v>0</v>
      </c>
      <c r="BQ256" s="11">
        <v>1523</v>
      </c>
      <c r="BR256" s="11">
        <f t="shared" si="129"/>
        <v>3806.7</v>
      </c>
      <c r="BS256" s="11">
        <v>163735</v>
      </c>
      <c r="BT256" s="11">
        <v>661</v>
      </c>
      <c r="BU256" s="9">
        <v>0</v>
      </c>
      <c r="BV256" s="9">
        <v>10439</v>
      </c>
      <c r="BW256" s="11">
        <v>158632</v>
      </c>
      <c r="BX256" s="11">
        <v>0</v>
      </c>
      <c r="BY256" s="11">
        <v>0</v>
      </c>
      <c r="BZ256" s="11">
        <v>0</v>
      </c>
      <c r="CA256" s="9">
        <v>0</v>
      </c>
      <c r="CB256" s="9">
        <v>125560.10420975531</v>
      </c>
      <c r="CC256" s="9">
        <v>11086.107008459949</v>
      </c>
      <c r="CD256" s="9">
        <v>-8791.17</v>
      </c>
      <c r="CE256" s="11">
        <v>28067</v>
      </c>
      <c r="CF256" s="11">
        <v>31810</v>
      </c>
      <c r="CG256" s="11">
        <v>0</v>
      </c>
      <c r="CH256" s="11">
        <v>0</v>
      </c>
      <c r="CI256" s="11">
        <v>112247</v>
      </c>
      <c r="CJ256" s="11">
        <v>58740</v>
      </c>
      <c r="CK256" s="11">
        <v>0</v>
      </c>
      <c r="CL256" s="11">
        <v>0</v>
      </c>
      <c r="CM256" s="11">
        <v>0</v>
      </c>
      <c r="CN256" s="9">
        <v>0</v>
      </c>
      <c r="CO256" s="9">
        <v>0</v>
      </c>
      <c r="CP256" s="9">
        <v>7029.5999999999995</v>
      </c>
      <c r="CQ256" s="9">
        <v>3806.7</v>
      </c>
      <c r="CR256" s="9">
        <v>1760.05</v>
      </c>
      <c r="CS256" s="11"/>
      <c r="CT256" s="11"/>
      <c r="CU256" s="11"/>
      <c r="CV256" s="11"/>
      <c r="CW256" s="11"/>
      <c r="DD256" s="20"/>
      <c r="DE256" s="20"/>
    </row>
    <row r="257" spans="1:109" ht="16.5" x14ac:dyDescent="0.3">
      <c r="A257" s="12">
        <v>803</v>
      </c>
      <c r="B257" s="12">
        <v>1</v>
      </c>
      <c r="C257" s="13" t="s">
        <v>280</v>
      </c>
      <c r="D257" s="14">
        <v>6</v>
      </c>
      <c r="E257" s="9">
        <v>353</v>
      </c>
      <c r="F257" s="9">
        <f t="shared" si="114"/>
        <v>11236.590503698797</v>
      </c>
      <c r="G257" s="9">
        <f t="shared" si="115"/>
        <v>11374.665285862697</v>
      </c>
      <c r="H257" s="9">
        <f t="shared" si="116"/>
        <v>138.07478216389973</v>
      </c>
      <c r="I257" s="10">
        <f t="shared" si="111"/>
        <v>1.2287960669070307E-2</v>
      </c>
      <c r="J257" s="9">
        <f t="shared" si="117"/>
        <v>93.02864022662925</v>
      </c>
      <c r="K257" s="9">
        <f t="shared" si="118"/>
        <v>4.8555240793201051</v>
      </c>
      <c r="L257" s="9">
        <f t="shared" si="119"/>
        <v>0</v>
      </c>
      <c r="M257" s="9">
        <f t="shared" si="120"/>
        <v>23.586402266289042</v>
      </c>
      <c r="N257" s="9">
        <f t="shared" si="121"/>
        <v>6.9014649206095555</v>
      </c>
      <c r="O257" s="9">
        <f t="shared" si="122"/>
        <v>0</v>
      </c>
      <c r="P257" s="9">
        <f t="shared" si="123"/>
        <v>9.7027506710529394</v>
      </c>
      <c r="Q257" s="15">
        <f t="shared" si="125"/>
        <v>3966516.4478056752</v>
      </c>
      <c r="R257" s="15">
        <f t="shared" si="126"/>
        <v>4015256.8459095322</v>
      </c>
      <c r="S257" s="9">
        <f t="shared" si="127"/>
        <v>48740.398103856947</v>
      </c>
      <c r="T257" s="9"/>
      <c r="U257" s="9">
        <f t="shared" si="136"/>
        <v>6135.8235127478756</v>
      </c>
      <c r="V257" s="9">
        <f t="shared" si="136"/>
        <v>299.43909348441929</v>
      </c>
      <c r="W257" s="9">
        <f t="shared" si="136"/>
        <v>1682.5127478753541</v>
      </c>
      <c r="X257" s="9">
        <f t="shared" si="136"/>
        <v>1987.0963172804531</v>
      </c>
      <c r="Y257" s="9">
        <f t="shared" si="136"/>
        <v>877.2736480396992</v>
      </c>
      <c r="Z257" s="9">
        <f t="shared" si="136"/>
        <v>0</v>
      </c>
      <c r="AA257" s="9">
        <f t="shared" si="136"/>
        <v>254.44518427099516</v>
      </c>
      <c r="AB257" s="9">
        <f t="shared" si="137"/>
        <v>6228.8521529745049</v>
      </c>
      <c r="AC257" s="9">
        <f t="shared" si="137"/>
        <v>304.29461756373939</v>
      </c>
      <c r="AD257" s="9">
        <f t="shared" si="137"/>
        <v>1682.5127478753541</v>
      </c>
      <c r="AE257" s="9">
        <f t="shared" si="137"/>
        <v>2010.6827195467422</v>
      </c>
      <c r="AF257" s="9">
        <f t="shared" si="137"/>
        <v>884.17511296030875</v>
      </c>
      <c r="AG257" s="9">
        <f t="shared" si="137"/>
        <v>0</v>
      </c>
      <c r="AH257" s="9">
        <f t="shared" si="137"/>
        <v>264.1479349420481</v>
      </c>
      <c r="AI257" s="9">
        <f t="shared" si="124"/>
        <v>11374.665285862697</v>
      </c>
      <c r="AJ257" s="3" t="s">
        <v>608</v>
      </c>
      <c r="AK257" s="11">
        <v>2189274</v>
      </c>
      <c r="AL257" s="11">
        <v>0</v>
      </c>
      <c r="AM257" s="11">
        <v>5029</v>
      </c>
      <c r="AN257" s="9">
        <v>12572.7</v>
      </c>
      <c r="AO257" s="11">
        <v>587723</v>
      </c>
      <c r="AP257" s="11">
        <v>6204</v>
      </c>
      <c r="AQ257" s="9">
        <v>0</v>
      </c>
      <c r="AR257" s="9">
        <v>32595</v>
      </c>
      <c r="AS257" s="11">
        <v>105702</v>
      </c>
      <c r="AT257" s="11">
        <v>0</v>
      </c>
      <c r="AU257" s="11">
        <v>0</v>
      </c>
      <c r="AV257" s="11">
        <v>0</v>
      </c>
      <c r="AW257" s="9">
        <v>0</v>
      </c>
      <c r="AX257" s="9">
        <v>309677.59775801381</v>
      </c>
      <c r="AY257" s="9">
        <v>23637.270180436848</v>
      </c>
      <c r="AZ257" s="9">
        <v>-23328.3</v>
      </c>
      <c r="BA257" s="11">
        <v>90282</v>
      </c>
      <c r="BB257" s="11">
        <v>136516</v>
      </c>
      <c r="BC257" s="11">
        <v>0</v>
      </c>
      <c r="BD257" s="11">
        <v>1852</v>
      </c>
      <c r="BE257" s="11">
        <v>293936</v>
      </c>
      <c r="BF257" s="11">
        <v>127179</v>
      </c>
      <c r="BG257" s="11">
        <v>0</v>
      </c>
      <c r="BH257" s="11">
        <v>0</v>
      </c>
      <c r="BI257" s="9">
        <v>14056</v>
      </c>
      <c r="BJ257" s="9">
        <v>0</v>
      </c>
      <c r="BK257" s="9">
        <v>10015.599867224437</v>
      </c>
      <c r="BL257" s="9">
        <v>24576</v>
      </c>
      <c r="BM257" s="9">
        <v>12572.7</v>
      </c>
      <c r="BN257" s="9">
        <v>6444.88</v>
      </c>
      <c r="BO257" s="11">
        <f t="shared" si="128"/>
        <v>2222113.11</v>
      </c>
      <c r="BP257" s="11">
        <v>0</v>
      </c>
      <c r="BQ257" s="11">
        <v>5029</v>
      </c>
      <c r="BR257" s="11">
        <f t="shared" si="129"/>
        <v>12572.7</v>
      </c>
      <c r="BS257" s="11">
        <v>587723</v>
      </c>
      <c r="BT257" s="11">
        <v>6204</v>
      </c>
      <c r="BU257" s="9">
        <v>0</v>
      </c>
      <c r="BV257" s="9">
        <v>32595</v>
      </c>
      <c r="BW257" s="11">
        <v>107416</v>
      </c>
      <c r="BX257" s="11">
        <v>0</v>
      </c>
      <c r="BY257" s="11">
        <v>0</v>
      </c>
      <c r="BZ257" s="11">
        <v>0</v>
      </c>
      <c r="CA257" s="9">
        <v>0</v>
      </c>
      <c r="CB257" s="9">
        <v>312113.81487498898</v>
      </c>
      <c r="CC257" s="9">
        <v>23637.270180436848</v>
      </c>
      <c r="CD257" s="9">
        <v>-23328.3</v>
      </c>
      <c r="CE257" s="11">
        <v>90282</v>
      </c>
      <c r="CF257" s="11">
        <v>138554</v>
      </c>
      <c r="CG257" s="11">
        <v>0</v>
      </c>
      <c r="CH257" s="11">
        <v>1852</v>
      </c>
      <c r="CI257" s="11">
        <v>298325</v>
      </c>
      <c r="CJ257" s="11">
        <v>129078</v>
      </c>
      <c r="CK257" s="11">
        <v>0</v>
      </c>
      <c r="CL257" s="11">
        <v>0</v>
      </c>
      <c r="CM257" s="11">
        <v>14056</v>
      </c>
      <c r="CN257" s="9">
        <v>0</v>
      </c>
      <c r="CO257" s="9">
        <v>13440.67085410612</v>
      </c>
      <c r="CP257" s="9">
        <v>24576</v>
      </c>
      <c r="CQ257" s="9">
        <v>12572.7</v>
      </c>
      <c r="CR257" s="9">
        <v>6444.88</v>
      </c>
      <c r="CS257" s="11"/>
      <c r="CT257" s="11"/>
      <c r="CU257" s="11"/>
      <c r="CV257" s="11"/>
      <c r="CW257" s="11"/>
      <c r="DD257" s="20"/>
      <c r="DE257" s="20"/>
    </row>
    <row r="258" spans="1:109" ht="16.5" x14ac:dyDescent="0.3">
      <c r="A258" s="12">
        <v>811</v>
      </c>
      <c r="B258" s="12">
        <v>1</v>
      </c>
      <c r="C258" s="13" t="s">
        <v>281</v>
      </c>
      <c r="D258" s="14">
        <v>6</v>
      </c>
      <c r="E258" s="9">
        <v>579</v>
      </c>
      <c r="F258" s="9">
        <f t="shared" si="114"/>
        <v>9700.0917393019954</v>
      </c>
      <c r="G258" s="9">
        <f t="shared" si="115"/>
        <v>9836.4384540300543</v>
      </c>
      <c r="H258" s="9">
        <f t="shared" si="116"/>
        <v>136.34671472805894</v>
      </c>
      <c r="I258" s="10">
        <f t="shared" si="111"/>
        <v>1.4056229404060282E-2</v>
      </c>
      <c r="J258" s="9">
        <f t="shared" si="117"/>
        <v>92.30103626942946</v>
      </c>
      <c r="K258" s="9">
        <f t="shared" si="118"/>
        <v>5.4196891191709824</v>
      </c>
      <c r="L258" s="9">
        <f t="shared" si="119"/>
        <v>0</v>
      </c>
      <c r="M258" s="9">
        <f t="shared" si="120"/>
        <v>6.9654576856648873</v>
      </c>
      <c r="N258" s="9">
        <f t="shared" si="121"/>
        <v>21.64804187019206</v>
      </c>
      <c r="O258" s="9">
        <f t="shared" si="122"/>
        <v>0</v>
      </c>
      <c r="P258" s="9">
        <f t="shared" si="123"/>
        <v>10.01248978360195</v>
      </c>
      <c r="Q258" s="15">
        <f t="shared" si="125"/>
        <v>5616353.1170558548</v>
      </c>
      <c r="R258" s="15">
        <f t="shared" si="126"/>
        <v>5695297.8648834024</v>
      </c>
      <c r="S258" s="9">
        <f t="shared" si="127"/>
        <v>78944.747827547602</v>
      </c>
      <c r="T258" s="9"/>
      <c r="U258" s="9">
        <f t="shared" si="136"/>
        <v>6083.1491882556129</v>
      </c>
      <c r="V258" s="9">
        <f t="shared" si="136"/>
        <v>334.13816925734022</v>
      </c>
      <c r="W258" s="9">
        <f t="shared" si="136"/>
        <v>1242.8601036269431</v>
      </c>
      <c r="X258" s="9">
        <f t="shared" si="136"/>
        <v>829.14680483592406</v>
      </c>
      <c r="Y258" s="9">
        <f t="shared" si="136"/>
        <v>977.35292801235335</v>
      </c>
      <c r="Z258" s="9">
        <f t="shared" si="136"/>
        <v>0</v>
      </c>
      <c r="AA258" s="9">
        <f t="shared" si="136"/>
        <v>233.444545313822</v>
      </c>
      <c r="AB258" s="9">
        <f t="shared" si="137"/>
        <v>6175.4502245250424</v>
      </c>
      <c r="AC258" s="9">
        <f t="shared" si="137"/>
        <v>339.55785837651121</v>
      </c>
      <c r="AD258" s="9">
        <f t="shared" si="137"/>
        <v>1242.8601036269431</v>
      </c>
      <c r="AE258" s="9">
        <f t="shared" si="137"/>
        <v>836.11226252158895</v>
      </c>
      <c r="AF258" s="9">
        <f t="shared" si="137"/>
        <v>999.00096988254541</v>
      </c>
      <c r="AG258" s="9">
        <f t="shared" si="137"/>
        <v>0</v>
      </c>
      <c r="AH258" s="9">
        <f t="shared" si="137"/>
        <v>243.45703509742395</v>
      </c>
      <c r="AI258" s="9">
        <f t="shared" si="124"/>
        <v>9836.4384540300543</v>
      </c>
      <c r="AJ258" s="3" t="s">
        <v>608</v>
      </c>
      <c r="AK258" s="11">
        <v>3562820</v>
      </c>
      <c r="AL258" s="11">
        <v>0</v>
      </c>
      <c r="AM258" s="11">
        <v>8184</v>
      </c>
      <c r="AN258" s="9">
        <v>20460.3</v>
      </c>
      <c r="AO258" s="11">
        <v>719616</v>
      </c>
      <c r="AP258" s="11">
        <v>0</v>
      </c>
      <c r="AQ258" s="9">
        <v>0</v>
      </c>
      <c r="AR258" s="9">
        <v>62539</v>
      </c>
      <c r="AS258" s="11">
        <v>193466</v>
      </c>
      <c r="AT258" s="11">
        <v>0</v>
      </c>
      <c r="AU258" s="11">
        <v>0</v>
      </c>
      <c r="AV258" s="11">
        <v>0</v>
      </c>
      <c r="AW258" s="9">
        <v>0</v>
      </c>
      <c r="AX258" s="9">
        <v>565887.34531915258</v>
      </c>
      <c r="AY258" s="9">
        <v>35796.714802171897</v>
      </c>
      <c r="AZ258" s="9">
        <v>-40676.620000000003</v>
      </c>
      <c r="BA258" s="11">
        <v>139191</v>
      </c>
      <c r="BB258" s="11">
        <v>104684</v>
      </c>
      <c r="BC258" s="11">
        <v>0</v>
      </c>
      <c r="BD258" s="11">
        <v>0</v>
      </c>
      <c r="BE258" s="11">
        <v>58975</v>
      </c>
      <c r="BF258" s="11">
        <v>113294</v>
      </c>
      <c r="BG258" s="11">
        <v>0</v>
      </c>
      <c r="BH258" s="11">
        <v>-6791</v>
      </c>
      <c r="BI258" s="9">
        <v>0</v>
      </c>
      <c r="BJ258" s="9">
        <v>0</v>
      </c>
      <c r="BK258" s="9">
        <v>16952.276934531048</v>
      </c>
      <c r="BL258" s="9">
        <v>41494.800000000003</v>
      </c>
      <c r="BM258" s="9">
        <v>20460.3</v>
      </c>
      <c r="BN258" s="9">
        <v>0</v>
      </c>
      <c r="BO258" s="11">
        <f t="shared" si="128"/>
        <v>3616262.3</v>
      </c>
      <c r="BP258" s="11">
        <v>0</v>
      </c>
      <c r="BQ258" s="11">
        <v>8184</v>
      </c>
      <c r="BR258" s="11">
        <f t="shared" si="129"/>
        <v>20460.3</v>
      </c>
      <c r="BS258" s="11">
        <v>719616</v>
      </c>
      <c r="BT258" s="11">
        <v>0</v>
      </c>
      <c r="BU258" s="9">
        <v>0</v>
      </c>
      <c r="BV258" s="9">
        <v>62539</v>
      </c>
      <c r="BW258" s="11">
        <v>196604</v>
      </c>
      <c r="BX258" s="11">
        <v>0</v>
      </c>
      <c r="BY258" s="11">
        <v>0</v>
      </c>
      <c r="BZ258" s="11">
        <v>0</v>
      </c>
      <c r="CA258" s="9">
        <v>0</v>
      </c>
      <c r="CB258" s="9">
        <v>578421.56156199379</v>
      </c>
      <c r="CC258" s="9">
        <v>35796.714802171897</v>
      </c>
      <c r="CD258" s="9">
        <v>-40676.620000000003</v>
      </c>
      <c r="CE258" s="11">
        <v>139191</v>
      </c>
      <c r="CF258" s="11">
        <v>106247</v>
      </c>
      <c r="CG258" s="11">
        <v>0</v>
      </c>
      <c r="CH258" s="11">
        <v>0</v>
      </c>
      <c r="CI258" s="11">
        <v>59855</v>
      </c>
      <c r="CJ258" s="11">
        <v>114986</v>
      </c>
      <c r="CK258" s="11">
        <v>0</v>
      </c>
      <c r="CL258" s="11">
        <v>-6893</v>
      </c>
      <c r="CM258" s="11">
        <v>0</v>
      </c>
      <c r="CN258" s="9">
        <v>0</v>
      </c>
      <c r="CO258" s="9">
        <v>22749.508519236562</v>
      </c>
      <c r="CP258" s="9">
        <v>41494.800000000003</v>
      </c>
      <c r="CQ258" s="9">
        <v>20460.3</v>
      </c>
      <c r="CR258" s="9">
        <v>0</v>
      </c>
      <c r="CS258" s="11"/>
      <c r="CT258" s="11"/>
      <c r="CU258" s="11"/>
      <c r="CV258" s="11"/>
      <c r="CW258" s="11"/>
      <c r="DD258" s="20"/>
      <c r="DE258" s="20"/>
    </row>
    <row r="259" spans="1:109" ht="16.5" x14ac:dyDescent="0.3">
      <c r="A259" s="12">
        <v>813</v>
      </c>
      <c r="B259" s="12">
        <v>1</v>
      </c>
      <c r="C259" s="13" t="s">
        <v>282</v>
      </c>
      <c r="D259" s="14">
        <v>5</v>
      </c>
      <c r="E259" s="9">
        <v>1196</v>
      </c>
      <c r="F259" s="9">
        <f t="shared" si="114"/>
        <v>8733.8498308360013</v>
      </c>
      <c r="G259" s="9">
        <f t="shared" si="115"/>
        <v>8852.2713607850055</v>
      </c>
      <c r="H259" s="9">
        <f t="shared" si="116"/>
        <v>118.42152994900425</v>
      </c>
      <c r="I259" s="10">
        <f t="shared" si="111"/>
        <v>1.3558915282800206E-2</v>
      </c>
      <c r="J259" s="9">
        <f t="shared" si="117"/>
        <v>90.895635451504859</v>
      </c>
      <c r="K259" s="9">
        <f t="shared" si="118"/>
        <v>4.4556856187290919</v>
      </c>
      <c r="L259" s="9">
        <f t="shared" si="119"/>
        <v>0</v>
      </c>
      <c r="M259" s="9">
        <f t="shared" si="120"/>
        <v>2.4255852842809418</v>
      </c>
      <c r="N259" s="9">
        <f t="shared" si="121"/>
        <v>13.218884615763727</v>
      </c>
      <c r="O259" s="9">
        <f t="shared" si="122"/>
        <v>0</v>
      </c>
      <c r="P259" s="9">
        <f t="shared" si="123"/>
        <v>7.4257389787245529</v>
      </c>
      <c r="Q259" s="15">
        <f t="shared" si="125"/>
        <v>10445684.397679856</v>
      </c>
      <c r="R259" s="15">
        <f t="shared" si="126"/>
        <v>10587316.547498863</v>
      </c>
      <c r="S259" s="9">
        <f t="shared" si="127"/>
        <v>141632.14981900714</v>
      </c>
      <c r="T259" s="9"/>
      <c r="U259" s="9">
        <f t="shared" si="136"/>
        <v>6005.0209197324411</v>
      </c>
      <c r="V259" s="9">
        <f t="shared" si="136"/>
        <v>274.70819397993313</v>
      </c>
      <c r="W259" s="9">
        <f t="shared" si="136"/>
        <v>981.02424749163879</v>
      </c>
      <c r="X259" s="9">
        <f t="shared" si="136"/>
        <v>555.14381270903004</v>
      </c>
      <c r="Y259" s="9">
        <f t="shared" si="136"/>
        <v>695.00997749088276</v>
      </c>
      <c r="Z259" s="9">
        <f t="shared" si="136"/>
        <v>0</v>
      </c>
      <c r="AA259" s="9">
        <f t="shared" si="136"/>
        <v>222.94267943207532</v>
      </c>
      <c r="AB259" s="9">
        <f t="shared" si="137"/>
        <v>6095.916555183946</v>
      </c>
      <c r="AC259" s="9">
        <f t="shared" si="137"/>
        <v>279.16387959866222</v>
      </c>
      <c r="AD259" s="9">
        <f t="shared" si="137"/>
        <v>981.02424749163879</v>
      </c>
      <c r="AE259" s="9">
        <f t="shared" si="137"/>
        <v>557.56939799331099</v>
      </c>
      <c r="AF259" s="9">
        <f t="shared" si="137"/>
        <v>708.22886210664649</v>
      </c>
      <c r="AG259" s="9">
        <f t="shared" si="137"/>
        <v>0</v>
      </c>
      <c r="AH259" s="9">
        <f t="shared" si="137"/>
        <v>230.36841841079988</v>
      </c>
      <c r="AI259" s="9">
        <f t="shared" si="124"/>
        <v>8852.2713607850055</v>
      </c>
      <c r="AJ259" s="3" t="s">
        <v>608</v>
      </c>
      <c r="AK259" s="11">
        <v>7247412</v>
      </c>
      <c r="AL259" s="11">
        <v>0</v>
      </c>
      <c r="AM259" s="11">
        <v>16648</v>
      </c>
      <c r="AN259" s="9">
        <v>41620.199999999997</v>
      </c>
      <c r="AO259" s="11">
        <v>1173305</v>
      </c>
      <c r="AP259" s="11">
        <v>0</v>
      </c>
      <c r="AQ259" s="9">
        <v>0</v>
      </c>
      <c r="AR259" s="9">
        <v>138864</v>
      </c>
      <c r="AS259" s="11">
        <v>328551</v>
      </c>
      <c r="AT259" s="11">
        <v>0</v>
      </c>
      <c r="AU259" s="11">
        <v>0</v>
      </c>
      <c r="AV259" s="11">
        <v>0</v>
      </c>
      <c r="AW259" s="9">
        <v>0</v>
      </c>
      <c r="AX259" s="9">
        <v>831231.93307909579</v>
      </c>
      <c r="AY259" s="9">
        <v>75109.662782409112</v>
      </c>
      <c r="AZ259" s="9">
        <v>-65406.98</v>
      </c>
      <c r="BA259" s="11">
        <v>297263</v>
      </c>
      <c r="BB259" s="11">
        <v>194245</v>
      </c>
      <c r="BC259" s="11">
        <v>0</v>
      </c>
      <c r="BD259" s="11">
        <v>2456</v>
      </c>
      <c r="BE259" s="11">
        <v>0</v>
      </c>
      <c r="BF259" s="11">
        <v>0</v>
      </c>
      <c r="BG259" s="11">
        <v>0</v>
      </c>
      <c r="BH259" s="11">
        <v>0</v>
      </c>
      <c r="BI259" s="9">
        <v>14476</v>
      </c>
      <c r="BJ259" s="9">
        <v>0</v>
      </c>
      <c r="BK259" s="9">
        <v>25970.376618352959</v>
      </c>
      <c r="BL259" s="9">
        <v>76319.0052</v>
      </c>
      <c r="BM259" s="9">
        <v>47620.2</v>
      </c>
      <c r="BN259" s="9">
        <v>0</v>
      </c>
      <c r="BO259" s="11">
        <f t="shared" si="128"/>
        <v>7356123.1799999997</v>
      </c>
      <c r="BP259" s="11">
        <v>0</v>
      </c>
      <c r="BQ259" s="11">
        <v>16648</v>
      </c>
      <c r="BR259" s="11">
        <f t="shared" si="129"/>
        <v>41620.199999999997</v>
      </c>
      <c r="BS259" s="11">
        <v>1173305</v>
      </c>
      <c r="BT259" s="11">
        <v>0</v>
      </c>
      <c r="BU259" s="9">
        <v>0</v>
      </c>
      <c r="BV259" s="9">
        <v>138864</v>
      </c>
      <c r="BW259" s="11">
        <v>333880</v>
      </c>
      <c r="BX259" s="11">
        <v>0</v>
      </c>
      <c r="BY259" s="11">
        <v>0</v>
      </c>
      <c r="BZ259" s="11">
        <v>0</v>
      </c>
      <c r="CA259" s="9">
        <v>0</v>
      </c>
      <c r="CB259" s="9">
        <v>847041.71907954919</v>
      </c>
      <c r="CC259" s="9">
        <v>75109.662782409112</v>
      </c>
      <c r="CD259" s="9">
        <v>-65406.98</v>
      </c>
      <c r="CE259" s="11">
        <v>297263</v>
      </c>
      <c r="CF259" s="11">
        <v>197146</v>
      </c>
      <c r="CG259" s="11">
        <v>0</v>
      </c>
      <c r="CH259" s="11">
        <v>2456</v>
      </c>
      <c r="CI259" s="11">
        <v>0</v>
      </c>
      <c r="CJ259" s="11">
        <v>0</v>
      </c>
      <c r="CK259" s="11">
        <v>0</v>
      </c>
      <c r="CL259" s="11">
        <v>0</v>
      </c>
      <c r="CM259" s="11">
        <v>14476</v>
      </c>
      <c r="CN259" s="9">
        <v>0</v>
      </c>
      <c r="CO259" s="9">
        <v>34851.560436907544</v>
      </c>
      <c r="CP259" s="9">
        <v>76319.0052</v>
      </c>
      <c r="CQ259" s="9">
        <v>47620.2</v>
      </c>
      <c r="CR259" s="9">
        <v>0</v>
      </c>
      <c r="CS259" s="11"/>
      <c r="CT259" s="11"/>
      <c r="CU259" s="11"/>
      <c r="CV259" s="11"/>
      <c r="CW259" s="11"/>
      <c r="DD259" s="20"/>
      <c r="DE259" s="20"/>
    </row>
    <row r="260" spans="1:109" ht="16.5" x14ac:dyDescent="0.3">
      <c r="A260" s="12">
        <v>815</v>
      </c>
      <c r="B260" s="12">
        <v>2</v>
      </c>
      <c r="C260" s="13" t="s">
        <v>283</v>
      </c>
      <c r="D260" s="14">
        <v>6</v>
      </c>
      <c r="E260" s="9">
        <v>0</v>
      </c>
      <c r="F260" s="9">
        <f t="shared" si="114"/>
        <v>0</v>
      </c>
      <c r="G260" s="9">
        <f t="shared" si="115"/>
        <v>0</v>
      </c>
      <c r="H260" s="9">
        <f t="shared" si="116"/>
        <v>0</v>
      </c>
      <c r="I260" s="10">
        <f t="shared" si="111"/>
        <v>0</v>
      </c>
      <c r="J260" s="9">
        <f t="shared" si="117"/>
        <v>0</v>
      </c>
      <c r="K260" s="9">
        <f t="shared" si="118"/>
        <v>0</v>
      </c>
      <c r="L260" s="9">
        <f t="shared" si="119"/>
        <v>0</v>
      </c>
      <c r="M260" s="9">
        <f t="shared" si="120"/>
        <v>0</v>
      </c>
      <c r="N260" s="9">
        <f t="shared" si="121"/>
        <v>0</v>
      </c>
      <c r="O260" s="9">
        <f t="shared" si="122"/>
        <v>0</v>
      </c>
      <c r="P260" s="9">
        <f t="shared" si="123"/>
        <v>0</v>
      </c>
      <c r="Q260" s="15">
        <f t="shared" si="125"/>
        <v>-11059.19186722757</v>
      </c>
      <c r="R260" s="15">
        <f t="shared" si="126"/>
        <v>-10957.733382864366</v>
      </c>
      <c r="S260" s="9">
        <f t="shared" si="127"/>
        <v>101.45848436320375</v>
      </c>
      <c r="T260" s="9"/>
      <c r="U260" s="9">
        <f t="shared" si="136"/>
        <v>0</v>
      </c>
      <c r="V260" s="9">
        <f t="shared" si="136"/>
        <v>0</v>
      </c>
      <c r="W260" s="9">
        <f t="shared" si="136"/>
        <v>0</v>
      </c>
      <c r="X260" s="9">
        <f t="shared" si="136"/>
        <v>0</v>
      </c>
      <c r="Y260" s="9">
        <f t="shared" si="136"/>
        <v>0</v>
      </c>
      <c r="Z260" s="9">
        <f t="shared" si="136"/>
        <v>0</v>
      </c>
      <c r="AA260" s="9">
        <f t="shared" si="136"/>
        <v>0</v>
      </c>
      <c r="AB260" s="9">
        <f t="shared" si="137"/>
        <v>0</v>
      </c>
      <c r="AC260" s="9">
        <f t="shared" si="137"/>
        <v>0</v>
      </c>
      <c r="AD260" s="9">
        <f t="shared" si="137"/>
        <v>0</v>
      </c>
      <c r="AE260" s="9">
        <f t="shared" si="137"/>
        <v>0</v>
      </c>
      <c r="AF260" s="9">
        <f t="shared" si="137"/>
        <v>0</v>
      </c>
      <c r="AG260" s="9">
        <f t="shared" si="137"/>
        <v>0</v>
      </c>
      <c r="AH260" s="9">
        <f t="shared" si="137"/>
        <v>0</v>
      </c>
      <c r="AI260" s="9">
        <f t="shared" si="124"/>
        <v>0</v>
      </c>
      <c r="AJ260" s="3" t="s">
        <v>608</v>
      </c>
      <c r="AK260" s="11">
        <v>0</v>
      </c>
      <c r="AL260" s="11">
        <v>0</v>
      </c>
      <c r="AM260" s="11">
        <v>0</v>
      </c>
      <c r="AN260" s="9">
        <v>0</v>
      </c>
      <c r="AO260" s="11">
        <v>0</v>
      </c>
      <c r="AP260" s="11">
        <v>0</v>
      </c>
      <c r="AQ260" s="9">
        <v>0</v>
      </c>
      <c r="AR260" s="9">
        <v>2843.0139495908438</v>
      </c>
      <c r="AS260" s="11">
        <v>0</v>
      </c>
      <c r="AT260" s="11">
        <v>0</v>
      </c>
      <c r="AU260" s="11">
        <v>0</v>
      </c>
      <c r="AV260" s="11">
        <v>0</v>
      </c>
      <c r="AW260" s="9">
        <v>0</v>
      </c>
      <c r="AX260" s="9">
        <v>-11909.885816818414</v>
      </c>
      <c r="AY260" s="9">
        <v>0</v>
      </c>
      <c r="AZ260" s="9">
        <v>-1992.32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9">
        <v>0</v>
      </c>
      <c r="BJ260" s="9">
        <v>0</v>
      </c>
      <c r="BK260" s="9">
        <v>0</v>
      </c>
      <c r="BL260" s="9">
        <v>0</v>
      </c>
      <c r="BM260" s="9">
        <v>0</v>
      </c>
      <c r="BN260" s="9">
        <v>0</v>
      </c>
      <c r="BO260" s="11">
        <f t="shared" si="128"/>
        <v>0</v>
      </c>
      <c r="BP260" s="11">
        <v>0</v>
      </c>
      <c r="BQ260" s="11">
        <v>0</v>
      </c>
      <c r="BR260" s="11">
        <f t="shared" si="129"/>
        <v>0</v>
      </c>
      <c r="BS260" s="11">
        <v>0</v>
      </c>
      <c r="BT260" s="11">
        <v>0</v>
      </c>
      <c r="BU260" s="9">
        <v>0</v>
      </c>
      <c r="BV260" s="9">
        <v>2843.507313029444</v>
      </c>
      <c r="BW260" s="11">
        <v>0</v>
      </c>
      <c r="BX260" s="11">
        <v>0</v>
      </c>
      <c r="BY260" s="11">
        <v>0</v>
      </c>
      <c r="BZ260" s="11">
        <v>0</v>
      </c>
      <c r="CA260" s="9">
        <v>0</v>
      </c>
      <c r="CB260" s="9">
        <v>-11808.92069589381</v>
      </c>
      <c r="CC260" s="9">
        <v>0</v>
      </c>
      <c r="CD260" s="9">
        <v>-1992.32</v>
      </c>
      <c r="CE260" s="11">
        <v>0</v>
      </c>
      <c r="CF260" s="11">
        <v>0</v>
      </c>
      <c r="CG260" s="11">
        <v>0</v>
      </c>
      <c r="CH260" s="11">
        <v>0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9">
        <v>0</v>
      </c>
      <c r="CO260" s="9">
        <v>0</v>
      </c>
      <c r="CP260" s="9">
        <v>0</v>
      </c>
      <c r="CQ260" s="9">
        <v>0</v>
      </c>
      <c r="CR260" s="9">
        <v>0</v>
      </c>
      <c r="CS260" s="11"/>
      <c r="CT260" s="11"/>
      <c r="CU260" s="11"/>
      <c r="CV260" s="11"/>
      <c r="CW260" s="11"/>
      <c r="DD260" s="20"/>
      <c r="DE260" s="20"/>
    </row>
    <row r="261" spans="1:109" ht="16.5" x14ac:dyDescent="0.3">
      <c r="A261" s="12">
        <v>818</v>
      </c>
      <c r="B261" s="12">
        <v>1</v>
      </c>
      <c r="C261" s="13" t="s">
        <v>284</v>
      </c>
      <c r="D261" s="14">
        <v>6</v>
      </c>
      <c r="E261" s="9">
        <v>486</v>
      </c>
      <c r="F261" s="9">
        <f t="shared" si="114"/>
        <v>9547.0046474724986</v>
      </c>
      <c r="G261" s="9">
        <f t="shared" si="115"/>
        <v>9672.8828782504152</v>
      </c>
      <c r="H261" s="9">
        <f t="shared" si="116"/>
        <v>125.87823077791654</v>
      </c>
      <c r="I261" s="10">
        <f t="shared" si="111"/>
        <v>1.3185102074004112E-2</v>
      </c>
      <c r="J261" s="9">
        <f t="shared" si="117"/>
        <v>90.354228395061</v>
      </c>
      <c r="K261" s="9">
        <f t="shared" si="118"/>
        <v>16.041152263374443</v>
      </c>
      <c r="L261" s="9">
        <f t="shared" si="119"/>
        <v>0</v>
      </c>
      <c r="M261" s="9">
        <f t="shared" si="120"/>
        <v>7.6953791175478727</v>
      </c>
      <c r="N261" s="9">
        <f t="shared" si="121"/>
        <v>4.7399998355094795</v>
      </c>
      <c r="O261" s="9">
        <f t="shared" si="122"/>
        <v>0</v>
      </c>
      <c r="P261" s="9">
        <f t="shared" si="123"/>
        <v>7.0474711664232075</v>
      </c>
      <c r="Q261" s="15">
        <f t="shared" si="125"/>
        <v>4639844.2586716348</v>
      </c>
      <c r="R261" s="15">
        <f t="shared" si="126"/>
        <v>4701021.078829702</v>
      </c>
      <c r="S261" s="9">
        <f t="shared" si="127"/>
        <v>61176.820158067159</v>
      </c>
      <c r="T261" s="9"/>
      <c r="U261" s="9">
        <f t="shared" si="136"/>
        <v>5985.4545679012344</v>
      </c>
      <c r="V261" s="9">
        <f t="shared" si="136"/>
        <v>988.91152263374488</v>
      </c>
      <c r="W261" s="9">
        <f t="shared" si="136"/>
        <v>219.19753086419752</v>
      </c>
      <c r="X261" s="9">
        <f t="shared" si="136"/>
        <v>937.59659212292536</v>
      </c>
      <c r="Y261" s="9">
        <f t="shared" si="136"/>
        <v>1165.1947706024405</v>
      </c>
      <c r="Z261" s="9">
        <f t="shared" si="136"/>
        <v>0</v>
      </c>
      <c r="AA261" s="9">
        <f t="shared" si="136"/>
        <v>250.64966334795557</v>
      </c>
      <c r="AB261" s="9">
        <f t="shared" si="137"/>
        <v>6075.8087962962954</v>
      </c>
      <c r="AC261" s="9">
        <f t="shared" si="137"/>
        <v>1004.9526748971193</v>
      </c>
      <c r="AD261" s="9">
        <f t="shared" si="137"/>
        <v>219.19753086419752</v>
      </c>
      <c r="AE261" s="9">
        <f t="shared" si="137"/>
        <v>945.29197124047323</v>
      </c>
      <c r="AF261" s="9">
        <f t="shared" si="137"/>
        <v>1169.93477043795</v>
      </c>
      <c r="AG261" s="9">
        <f t="shared" si="137"/>
        <v>0</v>
      </c>
      <c r="AH261" s="9">
        <f t="shared" si="137"/>
        <v>257.69713451437877</v>
      </c>
      <c r="AI261" s="9">
        <f t="shared" si="124"/>
        <v>9672.8828782504152</v>
      </c>
      <c r="AJ261" s="3" t="s">
        <v>608</v>
      </c>
      <c r="AK261" s="11">
        <v>2927477</v>
      </c>
      <c r="AL261" s="11">
        <v>0</v>
      </c>
      <c r="AM261" s="11">
        <v>6725</v>
      </c>
      <c r="AN261" s="9">
        <v>16812</v>
      </c>
      <c r="AO261" s="11">
        <v>0</v>
      </c>
      <c r="AP261" s="11">
        <v>106530</v>
      </c>
      <c r="AQ261" s="9">
        <v>0</v>
      </c>
      <c r="AR261" s="9">
        <v>61611.94377174168</v>
      </c>
      <c r="AS261" s="11">
        <v>480611</v>
      </c>
      <c r="AT261" s="11">
        <v>0</v>
      </c>
      <c r="AU261" s="11">
        <v>0</v>
      </c>
      <c r="AV261" s="11">
        <v>0</v>
      </c>
      <c r="AW261" s="9">
        <v>0</v>
      </c>
      <c r="AX261" s="9">
        <v>566284.65851278603</v>
      </c>
      <c r="AY261" s="9">
        <v>29158.556519881953</v>
      </c>
      <c r="AZ261" s="9">
        <v>-18546.080000000002</v>
      </c>
      <c r="BA261" s="11">
        <v>118920</v>
      </c>
      <c r="BB261" s="11">
        <v>121513</v>
      </c>
      <c r="BC261" s="11">
        <v>0</v>
      </c>
      <c r="BD261" s="11">
        <v>18207</v>
      </c>
      <c r="BE261" s="11">
        <v>0</v>
      </c>
      <c r="BF261" s="11">
        <v>128695</v>
      </c>
      <c r="BG261" s="11">
        <v>0</v>
      </c>
      <c r="BH261" s="11">
        <v>0</v>
      </c>
      <c r="BI261" s="9">
        <v>0</v>
      </c>
      <c r="BJ261" s="9">
        <v>0</v>
      </c>
      <c r="BK261" s="9">
        <v>10015.599867224437</v>
      </c>
      <c r="BL261" s="9">
        <v>32954.400000000001</v>
      </c>
      <c r="BM261" s="9">
        <v>30857.41</v>
      </c>
      <c r="BN261" s="9">
        <v>2017.77</v>
      </c>
      <c r="BO261" s="11">
        <f t="shared" si="128"/>
        <v>2971389.1549999998</v>
      </c>
      <c r="BP261" s="11">
        <v>0</v>
      </c>
      <c r="BQ261" s="11">
        <v>6725</v>
      </c>
      <c r="BR261" s="11">
        <f t="shared" si="129"/>
        <v>16812</v>
      </c>
      <c r="BS261" s="11">
        <v>0</v>
      </c>
      <c r="BT261" s="11">
        <v>106530</v>
      </c>
      <c r="BU261" s="9">
        <v>0</v>
      </c>
      <c r="BV261" s="9">
        <v>61616.898022870017</v>
      </c>
      <c r="BW261" s="11">
        <v>488407</v>
      </c>
      <c r="BX261" s="11">
        <v>0</v>
      </c>
      <c r="BY261" s="11">
        <v>0</v>
      </c>
      <c r="BZ261" s="11">
        <v>0</v>
      </c>
      <c r="CA261" s="9">
        <v>0</v>
      </c>
      <c r="CB261" s="9">
        <v>568588.29843284364</v>
      </c>
      <c r="CC261" s="9">
        <v>29158.556519881953</v>
      </c>
      <c r="CD261" s="9">
        <v>-18546.080000000002</v>
      </c>
      <c r="CE261" s="11">
        <v>118920</v>
      </c>
      <c r="CF261" s="11">
        <v>123327</v>
      </c>
      <c r="CG261" s="11">
        <v>0</v>
      </c>
      <c r="CH261" s="11">
        <v>18207</v>
      </c>
      <c r="CI261" s="11">
        <v>0</v>
      </c>
      <c r="CJ261" s="11">
        <v>130616</v>
      </c>
      <c r="CK261" s="11">
        <v>0</v>
      </c>
      <c r="CL261" s="11">
        <v>0</v>
      </c>
      <c r="CM261" s="11">
        <v>0</v>
      </c>
      <c r="CN261" s="9">
        <v>0</v>
      </c>
      <c r="CO261" s="9">
        <v>13440.67085410612</v>
      </c>
      <c r="CP261" s="9">
        <v>32954.400000000001</v>
      </c>
      <c r="CQ261" s="9">
        <v>30857.41</v>
      </c>
      <c r="CR261" s="9">
        <v>2017.77</v>
      </c>
      <c r="CS261" s="11"/>
      <c r="CT261" s="11"/>
      <c r="CU261" s="11"/>
      <c r="CV261" s="11"/>
      <c r="CW261" s="11"/>
      <c r="DD261" s="20"/>
      <c r="DE261" s="20"/>
    </row>
    <row r="262" spans="1:109" ht="16.5" x14ac:dyDescent="0.3">
      <c r="A262" s="12">
        <v>820</v>
      </c>
      <c r="B262" s="12">
        <v>1</v>
      </c>
      <c r="C262" s="13" t="s">
        <v>285</v>
      </c>
      <c r="D262" s="14">
        <v>6</v>
      </c>
      <c r="E262" s="9">
        <v>494</v>
      </c>
      <c r="F262" s="9">
        <f t="shared" si="114"/>
        <v>9852.4129162110439</v>
      </c>
      <c r="G262" s="9">
        <f t="shared" si="115"/>
        <v>9985.4336194427142</v>
      </c>
      <c r="H262" s="9">
        <f t="shared" si="116"/>
        <v>133.02070323167027</v>
      </c>
      <c r="I262" s="10">
        <f t="shared" si="111"/>
        <v>1.3501332553043892E-2</v>
      </c>
      <c r="J262" s="9">
        <f t="shared" si="117"/>
        <v>90.948370445343244</v>
      </c>
      <c r="K262" s="9">
        <f t="shared" si="118"/>
        <v>11.633603238866499</v>
      </c>
      <c r="L262" s="9">
        <f t="shared" si="119"/>
        <v>0</v>
      </c>
      <c r="M262" s="9">
        <f t="shared" si="120"/>
        <v>8.2085020242914197</v>
      </c>
      <c r="N262" s="9">
        <f t="shared" si="121"/>
        <v>7.6765403916596142</v>
      </c>
      <c r="O262" s="9">
        <f t="shared" si="122"/>
        <v>0</v>
      </c>
      <c r="P262" s="9">
        <f t="shared" si="123"/>
        <v>14.553687131510287</v>
      </c>
      <c r="Q262" s="15">
        <f t="shared" si="125"/>
        <v>4867091.9806082556</v>
      </c>
      <c r="R262" s="15">
        <f t="shared" si="126"/>
        <v>4932804.208004701</v>
      </c>
      <c r="S262" s="9">
        <f t="shared" si="127"/>
        <v>65712.227396445349</v>
      </c>
      <c r="T262" s="9"/>
      <c r="U262" s="9">
        <f t="shared" ref="U262:AA271" si="138">IF($E262=0,0,SUMIF($AK$4:$BN$4,U$4,$AK262:$BN262)/$E262)</f>
        <v>6008.3745951417004</v>
      </c>
      <c r="V262" s="9">
        <f t="shared" si="138"/>
        <v>717.26113360323882</v>
      </c>
      <c r="W262" s="9">
        <f t="shared" si="138"/>
        <v>936.26518218623482</v>
      </c>
      <c r="X262" s="9">
        <f t="shared" si="138"/>
        <v>1212.7651821862348</v>
      </c>
      <c r="Y262" s="9">
        <f t="shared" si="138"/>
        <v>668.17123128551339</v>
      </c>
      <c r="Z262" s="9">
        <f t="shared" si="138"/>
        <v>0</v>
      </c>
      <c r="AA262" s="9">
        <f t="shared" si="138"/>
        <v>309.57559180812245</v>
      </c>
      <c r="AB262" s="9">
        <f t="shared" ref="AB262:AH271" si="139">IF($E262=0,0,SUMIF($BO$4:$CR$4,AB$4,$BO262:$CR262)/$E262)</f>
        <v>6099.3229655870437</v>
      </c>
      <c r="AC262" s="9">
        <f t="shared" si="139"/>
        <v>728.89473684210532</v>
      </c>
      <c r="AD262" s="9">
        <f t="shared" si="139"/>
        <v>936.26518218623482</v>
      </c>
      <c r="AE262" s="9">
        <f t="shared" si="139"/>
        <v>1220.9736842105262</v>
      </c>
      <c r="AF262" s="9">
        <f t="shared" si="139"/>
        <v>675.847771677173</v>
      </c>
      <c r="AG262" s="9">
        <f t="shared" si="139"/>
        <v>0</v>
      </c>
      <c r="AH262" s="9">
        <f t="shared" si="139"/>
        <v>324.12927893963274</v>
      </c>
      <c r="AI262" s="9">
        <f t="shared" si="124"/>
        <v>9985.4336194427142</v>
      </c>
      <c r="AJ262" s="3" t="s">
        <v>608</v>
      </c>
      <c r="AK262" s="11">
        <v>2995233</v>
      </c>
      <c r="AL262" s="11">
        <v>0</v>
      </c>
      <c r="AM262" s="11">
        <v>6880</v>
      </c>
      <c r="AN262" s="9">
        <v>17201.099999999999</v>
      </c>
      <c r="AO262" s="11">
        <v>467184</v>
      </c>
      <c r="AP262" s="11">
        <v>-4669</v>
      </c>
      <c r="AQ262" s="9">
        <v>85176</v>
      </c>
      <c r="AR262" s="9">
        <v>58101</v>
      </c>
      <c r="AS262" s="11">
        <v>354327</v>
      </c>
      <c r="AT262" s="11">
        <v>0</v>
      </c>
      <c r="AU262" s="11">
        <v>45918</v>
      </c>
      <c r="AV262" s="11">
        <v>0</v>
      </c>
      <c r="AW262" s="9">
        <v>0</v>
      </c>
      <c r="AX262" s="9">
        <v>330076.58825504361</v>
      </c>
      <c r="AY262" s="9">
        <v>30997.578452837075</v>
      </c>
      <c r="AZ262" s="9">
        <v>-27095.95</v>
      </c>
      <c r="BA262" s="11">
        <v>123507</v>
      </c>
      <c r="BB262" s="11">
        <v>143794</v>
      </c>
      <c r="BC262" s="11">
        <v>0</v>
      </c>
      <c r="BD262" s="11">
        <v>7941</v>
      </c>
      <c r="BE262" s="11">
        <v>0</v>
      </c>
      <c r="BF262" s="11">
        <v>127789</v>
      </c>
      <c r="BG262" s="11">
        <v>0</v>
      </c>
      <c r="BH262" s="11">
        <v>0</v>
      </c>
      <c r="BI262" s="9">
        <v>0</v>
      </c>
      <c r="BJ262" s="9">
        <v>0</v>
      </c>
      <c r="BK262" s="9">
        <v>21023.613900375414</v>
      </c>
      <c r="BL262" s="9">
        <v>34401.599999999999</v>
      </c>
      <c r="BM262" s="9">
        <v>47288.67</v>
      </c>
      <c r="BN262" s="9">
        <v>2017.78</v>
      </c>
      <c r="BO262" s="11">
        <f t="shared" si="128"/>
        <v>3040161.4949999996</v>
      </c>
      <c r="BP262" s="11">
        <v>0</v>
      </c>
      <c r="BQ262" s="11">
        <v>6880</v>
      </c>
      <c r="BR262" s="11">
        <f t="shared" si="129"/>
        <v>17201.099999999999</v>
      </c>
      <c r="BS262" s="11">
        <v>467184</v>
      </c>
      <c r="BT262" s="11">
        <v>-4669</v>
      </c>
      <c r="BU262" s="9">
        <v>85176</v>
      </c>
      <c r="BV262" s="9">
        <v>58101</v>
      </c>
      <c r="BW262" s="11">
        <v>360074</v>
      </c>
      <c r="BX262" s="11">
        <v>0</v>
      </c>
      <c r="BY262" s="11">
        <v>45918</v>
      </c>
      <c r="BZ262" s="11">
        <v>0</v>
      </c>
      <c r="CA262" s="9">
        <v>0</v>
      </c>
      <c r="CB262" s="9">
        <v>333868.79920852347</v>
      </c>
      <c r="CC262" s="9">
        <v>30997.578452837075</v>
      </c>
      <c r="CD262" s="9">
        <v>-27095.95</v>
      </c>
      <c r="CE262" s="11">
        <v>123507</v>
      </c>
      <c r="CF262" s="11">
        <v>145941</v>
      </c>
      <c r="CG262" s="11">
        <v>0</v>
      </c>
      <c r="CH262" s="11">
        <v>7941</v>
      </c>
      <c r="CI262" s="11">
        <v>0</v>
      </c>
      <c r="CJ262" s="11">
        <v>129697</v>
      </c>
      <c r="CK262" s="11">
        <v>0</v>
      </c>
      <c r="CL262" s="11">
        <v>0</v>
      </c>
      <c r="CM262" s="11">
        <v>0</v>
      </c>
      <c r="CN262" s="9">
        <v>0</v>
      </c>
      <c r="CO262" s="9">
        <v>28213.135343341488</v>
      </c>
      <c r="CP262" s="9">
        <v>34401.599999999999</v>
      </c>
      <c r="CQ262" s="9">
        <v>47288.67</v>
      </c>
      <c r="CR262" s="9">
        <v>2017.78</v>
      </c>
      <c r="CS262" s="11"/>
      <c r="CT262" s="11"/>
      <c r="CU262" s="11"/>
      <c r="CV262" s="11"/>
      <c r="CW262" s="11"/>
      <c r="DD262" s="20"/>
      <c r="DE262" s="20"/>
    </row>
    <row r="263" spans="1:109" ht="16.5" x14ac:dyDescent="0.3">
      <c r="A263" s="12">
        <v>821</v>
      </c>
      <c r="B263" s="12">
        <v>1</v>
      </c>
      <c r="C263" s="13" t="s">
        <v>286</v>
      </c>
      <c r="D263" s="14">
        <v>6</v>
      </c>
      <c r="E263" s="9">
        <v>919</v>
      </c>
      <c r="F263" s="9">
        <f t="shared" si="114"/>
        <v>8287.2119518099316</v>
      </c>
      <c r="G263" s="9">
        <f t="shared" si="115"/>
        <v>8403.4316464989788</v>
      </c>
      <c r="H263" s="9">
        <f t="shared" si="116"/>
        <v>116.21969468904717</v>
      </c>
      <c r="I263" s="10">
        <f t="shared" si="111"/>
        <v>1.4023980002546541E-2</v>
      </c>
      <c r="J263" s="9">
        <f t="shared" si="117"/>
        <v>88.697725788900243</v>
      </c>
      <c r="K263" s="9">
        <f t="shared" si="118"/>
        <v>12.261153427638646</v>
      </c>
      <c r="L263" s="9">
        <f t="shared" si="119"/>
        <v>0</v>
      </c>
      <c r="M263" s="9">
        <f t="shared" si="120"/>
        <v>2.9623789834193985</v>
      </c>
      <c r="N263" s="9">
        <f t="shared" si="121"/>
        <v>6.9469418115121471</v>
      </c>
      <c r="O263" s="9">
        <f t="shared" si="122"/>
        <v>0</v>
      </c>
      <c r="P263" s="9">
        <f t="shared" si="123"/>
        <v>5.3514946775748626</v>
      </c>
      <c r="Q263" s="15">
        <f t="shared" si="125"/>
        <v>7615947.7837133277</v>
      </c>
      <c r="R263" s="15">
        <f t="shared" si="126"/>
        <v>7722753.68313256</v>
      </c>
      <c r="S263" s="9">
        <f t="shared" si="127"/>
        <v>106805.89941923227</v>
      </c>
      <c r="T263" s="9"/>
      <c r="U263" s="9">
        <f t="shared" si="138"/>
        <v>5887.2967573449396</v>
      </c>
      <c r="V263" s="9">
        <f t="shared" si="138"/>
        <v>755.93906420021767</v>
      </c>
      <c r="W263" s="9">
        <f t="shared" si="138"/>
        <v>0</v>
      </c>
      <c r="X263" s="9">
        <f t="shared" si="138"/>
        <v>742.56657271860593</v>
      </c>
      <c r="Y263" s="9">
        <f t="shared" si="138"/>
        <v>517.49410813160978</v>
      </c>
      <c r="Z263" s="9">
        <f t="shared" si="138"/>
        <v>0</v>
      </c>
      <c r="AA263" s="9">
        <f t="shared" si="138"/>
        <v>383.9154494145593</v>
      </c>
      <c r="AB263" s="9">
        <f t="shared" si="139"/>
        <v>5975.9944831338398</v>
      </c>
      <c r="AC263" s="9">
        <f t="shared" si="139"/>
        <v>768.20021762785632</v>
      </c>
      <c r="AD263" s="9">
        <f t="shared" si="139"/>
        <v>0</v>
      </c>
      <c r="AE263" s="9">
        <f t="shared" si="139"/>
        <v>745.52895170202532</v>
      </c>
      <c r="AF263" s="9">
        <f t="shared" si="139"/>
        <v>524.44104994312193</v>
      </c>
      <c r="AG263" s="9">
        <f t="shared" si="139"/>
        <v>0</v>
      </c>
      <c r="AH263" s="9">
        <f t="shared" si="139"/>
        <v>389.26694409213417</v>
      </c>
      <c r="AI263" s="9">
        <f t="shared" si="124"/>
        <v>8403.4316464989788</v>
      </c>
      <c r="AJ263" s="3" t="s">
        <v>608</v>
      </c>
      <c r="AK263" s="11">
        <v>5434214</v>
      </c>
      <c r="AL263" s="11">
        <v>0</v>
      </c>
      <c r="AM263" s="11">
        <v>12483</v>
      </c>
      <c r="AN263" s="9">
        <v>31207.5</v>
      </c>
      <c r="AO263" s="11">
        <v>0</v>
      </c>
      <c r="AP263" s="11">
        <v>0</v>
      </c>
      <c r="AQ263" s="9">
        <v>0</v>
      </c>
      <c r="AR263" s="9">
        <v>144505.6803283988</v>
      </c>
      <c r="AS263" s="11">
        <v>694708</v>
      </c>
      <c r="AT263" s="11">
        <v>0</v>
      </c>
      <c r="AU263" s="11">
        <v>81070</v>
      </c>
      <c r="AV263" s="11">
        <v>0</v>
      </c>
      <c r="AW263" s="9">
        <v>0</v>
      </c>
      <c r="AX263" s="9">
        <v>475577.08537294943</v>
      </c>
      <c r="AY263" s="9">
        <v>58931.602911565235</v>
      </c>
      <c r="AZ263" s="9">
        <v>-23788.28</v>
      </c>
      <c r="BA263" s="11">
        <v>209432</v>
      </c>
      <c r="BB263" s="11">
        <v>181356</v>
      </c>
      <c r="BC263" s="11">
        <v>0</v>
      </c>
      <c r="BD263" s="11">
        <v>53572</v>
      </c>
      <c r="BE263" s="11">
        <v>0</v>
      </c>
      <c r="BF263" s="11">
        <v>0</v>
      </c>
      <c r="BG263" s="11">
        <v>0</v>
      </c>
      <c r="BH263" s="11">
        <v>0</v>
      </c>
      <c r="BI263" s="9">
        <v>0</v>
      </c>
      <c r="BJ263" s="9">
        <v>0</v>
      </c>
      <c r="BK263" s="9">
        <v>14381.295100414809</v>
      </c>
      <c r="BL263" s="9">
        <v>59929.8</v>
      </c>
      <c r="BM263" s="9">
        <v>186192.96</v>
      </c>
      <c r="BN263" s="9">
        <v>2175.14</v>
      </c>
      <c r="BO263" s="11">
        <f t="shared" si="128"/>
        <v>5515727.209999999</v>
      </c>
      <c r="BP263" s="11">
        <v>0</v>
      </c>
      <c r="BQ263" s="11">
        <v>12483</v>
      </c>
      <c r="BR263" s="11">
        <f t="shared" si="129"/>
        <v>31207.5</v>
      </c>
      <c r="BS263" s="11">
        <v>0</v>
      </c>
      <c r="BT263" s="11">
        <v>0</v>
      </c>
      <c r="BU263" s="9">
        <v>0</v>
      </c>
      <c r="BV263" s="9">
        <v>144520.10661416125</v>
      </c>
      <c r="BW263" s="11">
        <v>705976</v>
      </c>
      <c r="BX263" s="11">
        <v>0</v>
      </c>
      <c r="BY263" s="11">
        <v>81070</v>
      </c>
      <c r="BZ263" s="11">
        <v>0</v>
      </c>
      <c r="CA263" s="9">
        <v>0</v>
      </c>
      <c r="CB263" s="9">
        <v>481961.32489772909</v>
      </c>
      <c r="CC263" s="9">
        <v>58931.602911565235</v>
      </c>
      <c r="CD263" s="9">
        <v>-23788.28</v>
      </c>
      <c r="CE263" s="11">
        <v>209432</v>
      </c>
      <c r="CF263" s="11">
        <v>184064</v>
      </c>
      <c r="CG263" s="11">
        <v>0</v>
      </c>
      <c r="CH263" s="11">
        <v>53572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9">
        <v>0</v>
      </c>
      <c r="CO263" s="9">
        <v>19299.318709106032</v>
      </c>
      <c r="CP263" s="9">
        <v>59929.8</v>
      </c>
      <c r="CQ263" s="9">
        <v>186192.96</v>
      </c>
      <c r="CR263" s="9">
        <v>2175.14</v>
      </c>
      <c r="CS263" s="11"/>
      <c r="CT263" s="11"/>
      <c r="CU263" s="11"/>
      <c r="CV263" s="11"/>
      <c r="CW263" s="11"/>
      <c r="DD263" s="20"/>
      <c r="DE263" s="20"/>
    </row>
    <row r="264" spans="1:109" ht="16.5" x14ac:dyDescent="0.3">
      <c r="A264" s="12">
        <v>829</v>
      </c>
      <c r="B264" s="12">
        <v>1</v>
      </c>
      <c r="C264" s="13" t="s">
        <v>287</v>
      </c>
      <c r="D264" s="14">
        <v>5</v>
      </c>
      <c r="E264" s="9">
        <v>1775</v>
      </c>
      <c r="F264" s="9">
        <f t="shared" si="114"/>
        <v>9862.1745197790169</v>
      </c>
      <c r="G264" s="9">
        <f t="shared" si="115"/>
        <v>9994.298684408539</v>
      </c>
      <c r="H264" s="9">
        <f t="shared" si="116"/>
        <v>132.12416462952206</v>
      </c>
      <c r="I264" s="10">
        <f t="shared" si="111"/>
        <v>1.339706211490593E-2</v>
      </c>
      <c r="J264" s="9">
        <f t="shared" si="117"/>
        <v>92.552653521126558</v>
      </c>
      <c r="K264" s="9">
        <f t="shared" si="118"/>
        <v>8.2991549295774121</v>
      </c>
      <c r="L264" s="9">
        <f t="shared" si="119"/>
        <v>0</v>
      </c>
      <c r="M264" s="9">
        <f t="shared" si="120"/>
        <v>2.1994366197183126</v>
      </c>
      <c r="N264" s="9">
        <f t="shared" si="121"/>
        <v>21.122660309535377</v>
      </c>
      <c r="O264" s="9">
        <f t="shared" si="122"/>
        <v>0</v>
      </c>
      <c r="P264" s="9">
        <f t="shared" si="123"/>
        <v>7.950259249563203</v>
      </c>
      <c r="Q264" s="15">
        <f t="shared" si="125"/>
        <v>17505359.772607755</v>
      </c>
      <c r="R264" s="15">
        <f t="shared" si="126"/>
        <v>17739880.164825156</v>
      </c>
      <c r="S264" s="9">
        <f t="shared" si="127"/>
        <v>234520.39221740142</v>
      </c>
      <c r="T264" s="9"/>
      <c r="U264" s="9">
        <f t="shared" si="138"/>
        <v>6115.461312676056</v>
      </c>
      <c r="V264" s="9">
        <f t="shared" si="138"/>
        <v>511.67774647887325</v>
      </c>
      <c r="W264" s="9">
        <f t="shared" si="138"/>
        <v>842.5222535211268</v>
      </c>
      <c r="X264" s="9">
        <f t="shared" si="138"/>
        <v>651.6219718309859</v>
      </c>
      <c r="Y264" s="9">
        <f t="shared" si="138"/>
        <v>1498.9924576196433</v>
      </c>
      <c r="Z264" s="9">
        <f t="shared" si="138"/>
        <v>0</v>
      </c>
      <c r="AA264" s="9">
        <f t="shared" si="138"/>
        <v>241.89877765233246</v>
      </c>
      <c r="AB264" s="9">
        <f t="shared" si="139"/>
        <v>6208.0139661971825</v>
      </c>
      <c r="AC264" s="9">
        <f t="shared" si="139"/>
        <v>519.97690140845066</v>
      </c>
      <c r="AD264" s="9">
        <f t="shared" si="139"/>
        <v>842.5222535211268</v>
      </c>
      <c r="AE264" s="9">
        <f t="shared" si="139"/>
        <v>653.82140845070421</v>
      </c>
      <c r="AF264" s="9">
        <f t="shared" si="139"/>
        <v>1520.1151179291787</v>
      </c>
      <c r="AG264" s="9">
        <f t="shared" si="139"/>
        <v>0</v>
      </c>
      <c r="AH264" s="9">
        <f t="shared" si="139"/>
        <v>249.84903690189566</v>
      </c>
      <c r="AI264" s="9">
        <f t="shared" si="124"/>
        <v>9994.298684408539</v>
      </c>
      <c r="AJ264" s="3" t="s">
        <v>608</v>
      </c>
      <c r="AK264" s="11">
        <v>10952064</v>
      </c>
      <c r="AL264" s="11">
        <v>0</v>
      </c>
      <c r="AM264" s="11">
        <v>25158</v>
      </c>
      <c r="AN264" s="9">
        <v>64067.1</v>
      </c>
      <c r="AO264" s="11">
        <v>1508283</v>
      </c>
      <c r="AP264" s="11">
        <v>-12806</v>
      </c>
      <c r="AQ264" s="9">
        <v>0</v>
      </c>
      <c r="AR264" s="9">
        <v>220463</v>
      </c>
      <c r="AS264" s="11">
        <v>908228</v>
      </c>
      <c r="AT264" s="11">
        <v>0</v>
      </c>
      <c r="AU264" s="11">
        <v>174700</v>
      </c>
      <c r="AV264" s="11">
        <v>0</v>
      </c>
      <c r="AW264" s="9">
        <v>0</v>
      </c>
      <c r="AX264" s="9">
        <v>2660711.612274867</v>
      </c>
      <c r="AY264" s="9">
        <v>105315.21463478358</v>
      </c>
      <c r="AZ264" s="9">
        <v>-97120.17</v>
      </c>
      <c r="BA264" s="11">
        <v>445019</v>
      </c>
      <c r="BB264" s="11">
        <v>219372</v>
      </c>
      <c r="BC264" s="11">
        <v>0</v>
      </c>
      <c r="BD264" s="11">
        <v>11489</v>
      </c>
      <c r="BE264" s="11">
        <v>0</v>
      </c>
      <c r="BF264" s="11">
        <v>0</v>
      </c>
      <c r="BG264" s="11">
        <v>54789</v>
      </c>
      <c r="BH264" s="11">
        <v>-12642</v>
      </c>
      <c r="BI264" s="9">
        <v>18281</v>
      </c>
      <c r="BJ264" s="9">
        <v>0</v>
      </c>
      <c r="BK264" s="9">
        <v>41265.49289810656</v>
      </c>
      <c r="BL264" s="9">
        <v>108395.3628</v>
      </c>
      <c r="BM264" s="9">
        <v>92067.1</v>
      </c>
      <c r="BN264" s="9">
        <v>18260.060000000001</v>
      </c>
      <c r="BO264" s="11">
        <f t="shared" si="128"/>
        <v>11116344.959999999</v>
      </c>
      <c r="BP264" s="11">
        <v>0</v>
      </c>
      <c r="BQ264" s="11">
        <v>25158</v>
      </c>
      <c r="BR264" s="11">
        <f t="shared" si="129"/>
        <v>64067.1</v>
      </c>
      <c r="BS264" s="11">
        <v>1508283</v>
      </c>
      <c r="BT264" s="11">
        <v>-12806</v>
      </c>
      <c r="BU264" s="9">
        <v>0</v>
      </c>
      <c r="BV264" s="9">
        <v>220463</v>
      </c>
      <c r="BW264" s="11">
        <v>922959</v>
      </c>
      <c r="BX264" s="11">
        <v>0</v>
      </c>
      <c r="BY264" s="11">
        <v>174700</v>
      </c>
      <c r="BZ264" s="11">
        <v>0</v>
      </c>
      <c r="CA264" s="9">
        <v>0</v>
      </c>
      <c r="CB264" s="9">
        <v>2698204.3343242924</v>
      </c>
      <c r="CC264" s="9">
        <v>105315.21463478358</v>
      </c>
      <c r="CD264" s="9">
        <v>-97120.17</v>
      </c>
      <c r="CE264" s="11">
        <v>445019</v>
      </c>
      <c r="CF264" s="11">
        <v>222647</v>
      </c>
      <c r="CG264" s="11">
        <v>0</v>
      </c>
      <c r="CH264" s="11">
        <v>11489</v>
      </c>
      <c r="CI264" s="11">
        <v>0</v>
      </c>
      <c r="CJ264" s="11">
        <v>0</v>
      </c>
      <c r="CK264" s="11">
        <v>55607</v>
      </c>
      <c r="CL264" s="11">
        <v>-12831</v>
      </c>
      <c r="CM264" s="11">
        <v>18281</v>
      </c>
      <c r="CN264" s="9">
        <v>0</v>
      </c>
      <c r="CO264" s="9">
        <v>55377.203066081238</v>
      </c>
      <c r="CP264" s="9">
        <v>108395.3628</v>
      </c>
      <c r="CQ264" s="9">
        <v>92067.1</v>
      </c>
      <c r="CR264" s="9">
        <v>18260.060000000001</v>
      </c>
      <c r="CS264" s="11"/>
      <c r="CT264" s="11"/>
      <c r="CU264" s="11"/>
      <c r="CV264" s="11"/>
      <c r="CW264" s="11"/>
      <c r="DD264" s="20"/>
      <c r="DE264" s="20"/>
    </row>
    <row r="265" spans="1:109" ht="16.5" x14ac:dyDescent="0.3">
      <c r="A265" s="12">
        <v>831</v>
      </c>
      <c r="B265" s="12">
        <v>1</v>
      </c>
      <c r="C265" s="13" t="s">
        <v>288</v>
      </c>
      <c r="D265" s="14">
        <v>3</v>
      </c>
      <c r="E265" s="9">
        <v>6805</v>
      </c>
      <c r="F265" s="9">
        <f t="shared" si="114"/>
        <v>9146.0502477880964</v>
      </c>
      <c r="G265" s="9">
        <f t="shared" si="115"/>
        <v>9252.3518508136949</v>
      </c>
      <c r="H265" s="9">
        <f t="shared" si="116"/>
        <v>106.30160302559852</v>
      </c>
      <c r="I265" s="10">
        <f t="shared" si="111"/>
        <v>1.1622678658616244E-2</v>
      </c>
      <c r="J265" s="9">
        <f t="shared" si="117"/>
        <v>90.474421013959727</v>
      </c>
      <c r="K265" s="9">
        <f t="shared" si="118"/>
        <v>3.1293166789125735</v>
      </c>
      <c r="L265" s="9">
        <f t="shared" si="119"/>
        <v>0</v>
      </c>
      <c r="M265" s="9">
        <f t="shared" si="120"/>
        <v>1.8142542248347127</v>
      </c>
      <c r="N265" s="9">
        <f t="shared" si="121"/>
        <v>14.5634045064769</v>
      </c>
      <c r="O265" s="9">
        <f t="shared" si="122"/>
        <v>-10.620576047024244</v>
      </c>
      <c r="P265" s="9">
        <f t="shared" si="123"/>
        <v>6.9407826484388124</v>
      </c>
      <c r="Q265" s="15">
        <f t="shared" si="125"/>
        <v>62238871.936197989</v>
      </c>
      <c r="R265" s="15">
        <f t="shared" si="126"/>
        <v>62962254.34478718</v>
      </c>
      <c r="S265" s="9">
        <f t="shared" si="127"/>
        <v>723382.40858919173</v>
      </c>
      <c r="T265" s="9"/>
      <c r="U265" s="9">
        <f t="shared" si="138"/>
        <v>5981.4393313739893</v>
      </c>
      <c r="V265" s="9">
        <f t="shared" si="138"/>
        <v>192.93240264511388</v>
      </c>
      <c r="W265" s="9">
        <f t="shared" si="138"/>
        <v>897.95385745775161</v>
      </c>
      <c r="X265" s="9">
        <f t="shared" si="138"/>
        <v>668.16168258633354</v>
      </c>
      <c r="Y265" s="9">
        <f t="shared" si="138"/>
        <v>1039.6440565312491</v>
      </c>
      <c r="Z265" s="9">
        <f t="shared" si="138"/>
        <v>93.32843497428361</v>
      </c>
      <c r="AA265" s="9">
        <f t="shared" si="138"/>
        <v>272.59048221937411</v>
      </c>
      <c r="AB265" s="9">
        <f t="shared" si="139"/>
        <v>6071.913752387949</v>
      </c>
      <c r="AC265" s="9">
        <f t="shared" si="139"/>
        <v>196.06171932402646</v>
      </c>
      <c r="AD265" s="9">
        <f t="shared" si="139"/>
        <v>897.95385745775161</v>
      </c>
      <c r="AE265" s="9">
        <f t="shared" si="139"/>
        <v>669.97593681116825</v>
      </c>
      <c r="AF265" s="9">
        <f t="shared" si="139"/>
        <v>1054.207461037726</v>
      </c>
      <c r="AG265" s="9">
        <f t="shared" si="139"/>
        <v>82.707858927259366</v>
      </c>
      <c r="AH265" s="9">
        <f t="shared" si="139"/>
        <v>279.53126486781292</v>
      </c>
      <c r="AI265" s="9">
        <f t="shared" si="124"/>
        <v>9252.3518508136949</v>
      </c>
      <c r="AJ265" s="3" t="s">
        <v>608</v>
      </c>
      <c r="AK265" s="11">
        <v>41045229</v>
      </c>
      <c r="AL265" s="11">
        <v>0</v>
      </c>
      <c r="AM265" s="11">
        <v>94285</v>
      </c>
      <c r="AN265" s="9">
        <v>235711.8</v>
      </c>
      <c r="AO265" s="11">
        <v>6110576</v>
      </c>
      <c r="AP265" s="11">
        <v>0</v>
      </c>
      <c r="AQ265" s="9">
        <v>0</v>
      </c>
      <c r="AR265" s="9">
        <v>1009225.25</v>
      </c>
      <c r="AS265" s="11">
        <v>1312905</v>
      </c>
      <c r="AT265" s="11">
        <v>0</v>
      </c>
      <c r="AU265" s="11">
        <v>794133</v>
      </c>
      <c r="AV265" s="11">
        <v>0</v>
      </c>
      <c r="AW265" s="9">
        <v>635100</v>
      </c>
      <c r="AX265" s="9">
        <v>7074777.8046951499</v>
      </c>
      <c r="AY265" s="9">
        <v>424999.95080622518</v>
      </c>
      <c r="AZ265" s="9">
        <v>-341534.35</v>
      </c>
      <c r="BA265" s="11">
        <v>1617912</v>
      </c>
      <c r="BB265" s="11">
        <v>470736</v>
      </c>
      <c r="BC265" s="11">
        <v>0</v>
      </c>
      <c r="BD265" s="11">
        <v>149991</v>
      </c>
      <c r="BE265" s="11">
        <v>0</v>
      </c>
      <c r="BF265" s="11">
        <v>0</v>
      </c>
      <c r="BG265" s="11">
        <v>369816</v>
      </c>
      <c r="BH265" s="11">
        <v>-13582</v>
      </c>
      <c r="BI265" s="9">
        <v>54324</v>
      </c>
      <c r="BJ265" s="9">
        <v>0</v>
      </c>
      <c r="BK265" s="9">
        <v>138115.99069661563</v>
      </c>
      <c r="BL265" s="9">
        <v>471423</v>
      </c>
      <c r="BM265" s="9">
        <v>550459.31999999995</v>
      </c>
      <c r="BN265" s="9">
        <v>34268.17</v>
      </c>
      <c r="BO265" s="11">
        <f t="shared" si="128"/>
        <v>41660907.434999995</v>
      </c>
      <c r="BP265" s="11">
        <v>0</v>
      </c>
      <c r="BQ265" s="11">
        <v>94285</v>
      </c>
      <c r="BR265" s="11">
        <f t="shared" si="129"/>
        <v>235711.8</v>
      </c>
      <c r="BS265" s="11">
        <v>6110576</v>
      </c>
      <c r="BT265" s="11">
        <v>0</v>
      </c>
      <c r="BU265" s="9">
        <v>0</v>
      </c>
      <c r="BV265" s="9">
        <v>1009225.25</v>
      </c>
      <c r="BW265" s="11">
        <v>1334200</v>
      </c>
      <c r="BX265" s="11">
        <v>0</v>
      </c>
      <c r="BY265" s="11">
        <v>794133</v>
      </c>
      <c r="BZ265" s="11">
        <v>0</v>
      </c>
      <c r="CA265" s="9">
        <v>562826.98</v>
      </c>
      <c r="CB265" s="9">
        <v>7173881.7723617256</v>
      </c>
      <c r="CC265" s="9">
        <v>424999.95080622518</v>
      </c>
      <c r="CD265" s="9">
        <v>-341534.35</v>
      </c>
      <c r="CE265" s="11">
        <v>1617912</v>
      </c>
      <c r="CF265" s="11">
        <v>477764</v>
      </c>
      <c r="CG265" s="11">
        <v>0</v>
      </c>
      <c r="CH265" s="11">
        <v>149991</v>
      </c>
      <c r="CI265" s="11">
        <v>0</v>
      </c>
      <c r="CJ265" s="11">
        <v>0</v>
      </c>
      <c r="CK265" s="11">
        <v>375337</v>
      </c>
      <c r="CL265" s="11">
        <v>-13785</v>
      </c>
      <c r="CM265" s="11">
        <v>54324</v>
      </c>
      <c r="CN265" s="9">
        <v>0</v>
      </c>
      <c r="CO265" s="9">
        <v>185348.01661924209</v>
      </c>
      <c r="CP265" s="9">
        <v>471423</v>
      </c>
      <c r="CQ265" s="9">
        <v>550459.31999999995</v>
      </c>
      <c r="CR265" s="9">
        <v>34268.17</v>
      </c>
      <c r="CS265" s="11"/>
      <c r="CT265" s="11"/>
      <c r="CU265" s="11"/>
      <c r="CV265" s="11"/>
      <c r="CW265" s="11"/>
      <c r="DD265" s="20"/>
      <c r="DE265" s="20"/>
    </row>
    <row r="266" spans="1:109" ht="16.5" x14ac:dyDescent="0.3">
      <c r="A266" s="12">
        <v>832</v>
      </c>
      <c r="B266" s="12">
        <v>1</v>
      </c>
      <c r="C266" s="13" t="s">
        <v>289</v>
      </c>
      <c r="D266" s="14">
        <v>3</v>
      </c>
      <c r="E266" s="9">
        <v>3279</v>
      </c>
      <c r="F266" s="9">
        <f t="shared" si="114"/>
        <v>9254.2300500561087</v>
      </c>
      <c r="G266" s="9">
        <f t="shared" si="115"/>
        <v>9353.138247060142</v>
      </c>
      <c r="H266" s="9">
        <f t="shared" si="116"/>
        <v>98.908197004033354</v>
      </c>
      <c r="I266" s="10">
        <f t="shared" si="111"/>
        <v>1.0687890453234808E-2</v>
      </c>
      <c r="J266" s="9">
        <f t="shared" si="117"/>
        <v>92.125452881975434</v>
      </c>
      <c r="K266" s="9">
        <f t="shared" si="118"/>
        <v>0.46996035376639256</v>
      </c>
      <c r="L266" s="9">
        <f t="shared" si="119"/>
        <v>0</v>
      </c>
      <c r="M266" s="9">
        <f t="shared" si="120"/>
        <v>0.41323574260445639</v>
      </c>
      <c r="N266" s="9">
        <f t="shared" si="121"/>
        <v>11.157946188816368</v>
      </c>
      <c r="O266" s="9">
        <f t="shared" si="122"/>
        <v>-11.641616346447094</v>
      </c>
      <c r="P266" s="9">
        <f t="shared" si="123"/>
        <v>6.3832181833169557</v>
      </c>
      <c r="Q266" s="15">
        <f t="shared" si="125"/>
        <v>30344620.334133983</v>
      </c>
      <c r="R266" s="15">
        <f t="shared" si="126"/>
        <v>30668940.312110212</v>
      </c>
      <c r="S266" s="9">
        <f t="shared" si="127"/>
        <v>324319.97797622904</v>
      </c>
      <c r="T266" s="9"/>
      <c r="U266" s="9">
        <f t="shared" si="138"/>
        <v>6106.7786977737123</v>
      </c>
      <c r="V266" s="9">
        <f t="shared" si="138"/>
        <v>28.980176883196098</v>
      </c>
      <c r="W266" s="9">
        <f t="shared" si="138"/>
        <v>970.38365355291251</v>
      </c>
      <c r="X266" s="9">
        <f t="shared" si="138"/>
        <v>706.93877706617866</v>
      </c>
      <c r="Y266" s="9">
        <f t="shared" si="138"/>
        <v>1028.6483525233341</v>
      </c>
      <c r="Z266" s="9">
        <f t="shared" si="138"/>
        <v>107.31139981701737</v>
      </c>
      <c r="AA266" s="9">
        <f t="shared" si="138"/>
        <v>305.18899243975886</v>
      </c>
      <c r="AB266" s="9">
        <f t="shared" si="139"/>
        <v>6198.9041506556878</v>
      </c>
      <c r="AC266" s="9">
        <f t="shared" si="139"/>
        <v>29.45013723696249</v>
      </c>
      <c r="AD266" s="9">
        <f t="shared" si="139"/>
        <v>970.38365355291251</v>
      </c>
      <c r="AE266" s="9">
        <f t="shared" si="139"/>
        <v>707.35201280878312</v>
      </c>
      <c r="AF266" s="9">
        <f t="shared" si="139"/>
        <v>1039.8062987121505</v>
      </c>
      <c r="AG266" s="9">
        <f t="shared" si="139"/>
        <v>95.66978347057028</v>
      </c>
      <c r="AH266" s="9">
        <f t="shared" si="139"/>
        <v>311.57221062307582</v>
      </c>
      <c r="AI266" s="9">
        <f t="shared" si="124"/>
        <v>9353.138247060142</v>
      </c>
      <c r="AJ266" s="3" t="s">
        <v>608</v>
      </c>
      <c r="AK266" s="11">
        <v>20138624</v>
      </c>
      <c r="AL266" s="11">
        <v>0</v>
      </c>
      <c r="AM266" s="11">
        <v>46260</v>
      </c>
      <c r="AN266" s="9">
        <v>115650.6</v>
      </c>
      <c r="AO266" s="11">
        <v>3011192</v>
      </c>
      <c r="AP266" s="11">
        <v>170696</v>
      </c>
      <c r="AQ266" s="9">
        <v>859300</v>
      </c>
      <c r="AR266" s="9">
        <v>494262.25</v>
      </c>
      <c r="AS266" s="11">
        <v>95026</v>
      </c>
      <c r="AT266" s="11">
        <v>0</v>
      </c>
      <c r="AU266" s="11">
        <v>0</v>
      </c>
      <c r="AV266" s="11">
        <v>0</v>
      </c>
      <c r="AW266" s="9">
        <v>351874.07999999996</v>
      </c>
      <c r="AX266" s="9">
        <v>3372937.9479240123</v>
      </c>
      <c r="AY266" s="9">
        <v>201770.82934007543</v>
      </c>
      <c r="AZ266" s="9">
        <v>-114496.65</v>
      </c>
      <c r="BA266" s="11">
        <v>786231</v>
      </c>
      <c r="BB266" s="11">
        <v>97578</v>
      </c>
      <c r="BC266" s="11">
        <v>0</v>
      </c>
      <c r="BD266" s="11">
        <v>21087</v>
      </c>
      <c r="BE266" s="11">
        <v>0</v>
      </c>
      <c r="BF266" s="11">
        <v>0</v>
      </c>
      <c r="BG266" s="11">
        <v>0</v>
      </c>
      <c r="BH266" s="11">
        <v>-6791</v>
      </c>
      <c r="BI266" s="9">
        <v>20125</v>
      </c>
      <c r="BJ266" s="9">
        <v>0</v>
      </c>
      <c r="BK266" s="9">
        <v>61205.224412750897</v>
      </c>
      <c r="BL266" s="9">
        <v>229180.10245714287</v>
      </c>
      <c r="BM266" s="9">
        <v>380944.42000000004</v>
      </c>
      <c r="BN266" s="9">
        <v>11963.53</v>
      </c>
      <c r="BO266" s="11">
        <f t="shared" si="128"/>
        <v>20440703.359999999</v>
      </c>
      <c r="BP266" s="11">
        <v>0</v>
      </c>
      <c r="BQ266" s="11">
        <v>46260</v>
      </c>
      <c r="BR266" s="11">
        <f t="shared" si="129"/>
        <v>115650.6</v>
      </c>
      <c r="BS266" s="11">
        <v>3011192</v>
      </c>
      <c r="BT266" s="11">
        <v>170696</v>
      </c>
      <c r="BU266" s="9">
        <v>859300</v>
      </c>
      <c r="BV266" s="9">
        <v>494262.25</v>
      </c>
      <c r="BW266" s="11">
        <v>96567</v>
      </c>
      <c r="BX266" s="11">
        <v>0</v>
      </c>
      <c r="BY266" s="11">
        <v>0</v>
      </c>
      <c r="BZ266" s="11">
        <v>0</v>
      </c>
      <c r="CA266" s="9">
        <v>313701.21999999997</v>
      </c>
      <c r="CB266" s="9">
        <v>3409524.8534771414</v>
      </c>
      <c r="CC266" s="9">
        <v>201770.82934007543</v>
      </c>
      <c r="CD266" s="9">
        <v>-114496.65</v>
      </c>
      <c r="CE266" s="11">
        <v>786231</v>
      </c>
      <c r="CF266" s="11">
        <v>99035</v>
      </c>
      <c r="CG266" s="11">
        <v>0</v>
      </c>
      <c r="CH266" s="11">
        <v>21087</v>
      </c>
      <c r="CI266" s="11">
        <v>0</v>
      </c>
      <c r="CJ266" s="11">
        <v>0</v>
      </c>
      <c r="CK266" s="11">
        <v>0</v>
      </c>
      <c r="CL266" s="11">
        <v>-6893</v>
      </c>
      <c r="CM266" s="11">
        <v>20125</v>
      </c>
      <c r="CN266" s="9">
        <v>0</v>
      </c>
      <c r="CO266" s="9">
        <v>82135.796835847272</v>
      </c>
      <c r="CP266" s="9">
        <v>229180.10245714287</v>
      </c>
      <c r="CQ266" s="9">
        <v>380944.42000000004</v>
      </c>
      <c r="CR266" s="9">
        <v>11963.53</v>
      </c>
      <c r="CS266" s="11"/>
      <c r="CT266" s="11"/>
      <c r="CU266" s="11"/>
      <c r="CV266" s="11"/>
      <c r="CW266" s="11"/>
      <c r="DD266" s="20"/>
      <c r="DE266" s="20"/>
    </row>
    <row r="267" spans="1:109" ht="16.5" x14ac:dyDescent="0.3">
      <c r="A267" s="12">
        <v>833</v>
      </c>
      <c r="B267" s="12">
        <v>1</v>
      </c>
      <c r="C267" s="13" t="s">
        <v>290</v>
      </c>
      <c r="D267" s="14">
        <v>2</v>
      </c>
      <c r="E267" s="9">
        <v>17274</v>
      </c>
      <c r="F267" s="9">
        <f t="shared" si="114"/>
        <v>9211.9334050418129</v>
      </c>
      <c r="G267" s="9">
        <f t="shared" si="115"/>
        <v>9330.0569830910572</v>
      </c>
      <c r="H267" s="9">
        <f t="shared" si="116"/>
        <v>118.12357804924432</v>
      </c>
      <c r="I267" s="10">
        <f t="shared" si="111"/>
        <v>1.2822886668350611E-2</v>
      </c>
      <c r="J267" s="9">
        <f t="shared" si="117"/>
        <v>90.753390934351046</v>
      </c>
      <c r="K267" s="9">
        <f t="shared" si="118"/>
        <v>10.481069815908285</v>
      </c>
      <c r="L267" s="9">
        <f t="shared" si="119"/>
        <v>0</v>
      </c>
      <c r="M267" s="9">
        <f t="shared" si="120"/>
        <v>0.12052796109753672</v>
      </c>
      <c r="N267" s="9">
        <f t="shared" si="121"/>
        <v>13.977482369155268</v>
      </c>
      <c r="O267" s="9">
        <f t="shared" si="122"/>
        <v>-3.2362753270811595</v>
      </c>
      <c r="P267" s="9">
        <f t="shared" si="123"/>
        <v>6.0273822958134247</v>
      </c>
      <c r="Q267" s="15">
        <f t="shared" si="125"/>
        <v>159126937.63869229</v>
      </c>
      <c r="R267" s="15">
        <f t="shared" si="126"/>
        <v>161167404.32591495</v>
      </c>
      <c r="S267" s="9">
        <f t="shared" si="127"/>
        <v>2040466.6872226596</v>
      </c>
      <c r="T267" s="9"/>
      <c r="U267" s="9">
        <f t="shared" si="138"/>
        <v>6024.9352211416008</v>
      </c>
      <c r="V267" s="9">
        <f t="shared" si="138"/>
        <v>150.27955308556213</v>
      </c>
      <c r="W267" s="9">
        <f t="shared" si="138"/>
        <v>1121.3611207595229</v>
      </c>
      <c r="X267" s="9">
        <f t="shared" si="138"/>
        <v>607.93239840222304</v>
      </c>
      <c r="Y267" s="9">
        <f t="shared" si="138"/>
        <v>706.56213478034545</v>
      </c>
      <c r="Z267" s="9">
        <f t="shared" si="138"/>
        <v>148.33315966191964</v>
      </c>
      <c r="AA267" s="9">
        <f t="shared" si="138"/>
        <v>452.52981721063935</v>
      </c>
      <c r="AB267" s="9">
        <f t="shared" si="139"/>
        <v>6115.6886120759518</v>
      </c>
      <c r="AC267" s="9">
        <f t="shared" si="139"/>
        <v>160.76062290147041</v>
      </c>
      <c r="AD267" s="9">
        <f t="shared" si="139"/>
        <v>1121.3611207595229</v>
      </c>
      <c r="AE267" s="9">
        <f t="shared" si="139"/>
        <v>608.05292636332058</v>
      </c>
      <c r="AF267" s="9">
        <f t="shared" si="139"/>
        <v>720.53961714950071</v>
      </c>
      <c r="AG267" s="9">
        <f t="shared" si="139"/>
        <v>145.09688433483848</v>
      </c>
      <c r="AH267" s="9">
        <f t="shared" si="139"/>
        <v>458.55719950645278</v>
      </c>
      <c r="AI267" s="9">
        <f t="shared" si="124"/>
        <v>9330.0569830910572</v>
      </c>
      <c r="AJ267" s="3" t="s">
        <v>608</v>
      </c>
      <c r="AK267" s="11">
        <v>104511605</v>
      </c>
      <c r="AL267" s="11">
        <v>0</v>
      </c>
      <c r="AM267" s="11">
        <v>240073</v>
      </c>
      <c r="AN267" s="9">
        <v>600181.80000000005</v>
      </c>
      <c r="AO267" s="11">
        <v>19495078</v>
      </c>
      <c r="AP267" s="11">
        <v>-124686</v>
      </c>
      <c r="AQ267" s="9">
        <v>2981329</v>
      </c>
      <c r="AR267" s="9">
        <v>2295859.25</v>
      </c>
      <c r="AS267" s="11">
        <v>2530929</v>
      </c>
      <c r="AT267" s="11">
        <v>65000</v>
      </c>
      <c r="AU267" s="11">
        <v>299065</v>
      </c>
      <c r="AV267" s="11">
        <v>0</v>
      </c>
      <c r="AW267" s="9">
        <v>2562307</v>
      </c>
      <c r="AX267" s="9">
        <v>12205154.316195687</v>
      </c>
      <c r="AY267" s="9">
        <v>1126602.5443721712</v>
      </c>
      <c r="AZ267" s="9">
        <v>-436873.99</v>
      </c>
      <c r="BA267" s="11">
        <v>4006412</v>
      </c>
      <c r="BB267" s="11">
        <v>4834</v>
      </c>
      <c r="BC267" s="11">
        <v>0</v>
      </c>
      <c r="BD267" s="11">
        <v>168851</v>
      </c>
      <c r="BE267" s="11">
        <v>0</v>
      </c>
      <c r="BF267" s="11">
        <v>0</v>
      </c>
      <c r="BG267" s="11">
        <v>141442</v>
      </c>
      <c r="BH267" s="11">
        <v>-6791</v>
      </c>
      <c r="BI267" s="9">
        <v>370350</v>
      </c>
      <c r="BJ267" s="9">
        <v>0</v>
      </c>
      <c r="BK267" s="9">
        <v>304459.15812441258</v>
      </c>
      <c r="BL267" s="9">
        <v>3196150</v>
      </c>
      <c r="BM267" s="9">
        <v>2555121.6500000004</v>
      </c>
      <c r="BN267" s="9">
        <v>34484.910000000003</v>
      </c>
      <c r="BO267" s="11">
        <f t="shared" si="128"/>
        <v>106079279.07499999</v>
      </c>
      <c r="BP267" s="11">
        <v>0</v>
      </c>
      <c r="BQ267" s="11">
        <v>240073</v>
      </c>
      <c r="BR267" s="11">
        <f t="shared" si="129"/>
        <v>600181.80000000005</v>
      </c>
      <c r="BS267" s="11">
        <v>19495078</v>
      </c>
      <c r="BT267" s="11">
        <v>-124686</v>
      </c>
      <c r="BU267" s="9">
        <v>2981329</v>
      </c>
      <c r="BV267" s="9">
        <v>2295859.25</v>
      </c>
      <c r="BW267" s="11">
        <v>2571979</v>
      </c>
      <c r="BX267" s="11">
        <v>205000</v>
      </c>
      <c r="BY267" s="11">
        <v>299065</v>
      </c>
      <c r="BZ267" s="11">
        <v>0</v>
      </c>
      <c r="CA267" s="9">
        <v>2506403.58</v>
      </c>
      <c r="CB267" s="9">
        <v>12446601.346640475</v>
      </c>
      <c r="CC267" s="9">
        <v>1126602.5443721712</v>
      </c>
      <c r="CD267" s="9">
        <v>-436873.99</v>
      </c>
      <c r="CE267" s="11">
        <v>4006412</v>
      </c>
      <c r="CF267" s="11">
        <v>4906</v>
      </c>
      <c r="CG267" s="11">
        <v>0</v>
      </c>
      <c r="CH267" s="11">
        <v>168851</v>
      </c>
      <c r="CI267" s="11">
        <v>0</v>
      </c>
      <c r="CJ267" s="11">
        <v>0</v>
      </c>
      <c r="CK267" s="11">
        <v>143554</v>
      </c>
      <c r="CL267" s="11">
        <v>-6893</v>
      </c>
      <c r="CM267" s="11">
        <v>370350</v>
      </c>
      <c r="CN267" s="9">
        <v>0</v>
      </c>
      <c r="CO267" s="9">
        <v>408576.15990229329</v>
      </c>
      <c r="CP267" s="9">
        <v>3196150</v>
      </c>
      <c r="CQ267" s="9">
        <v>2555121.6500000004</v>
      </c>
      <c r="CR267" s="9">
        <v>34484.910000000003</v>
      </c>
      <c r="CS267" s="11"/>
      <c r="CT267" s="11"/>
      <c r="CU267" s="11"/>
      <c r="CV267" s="11"/>
      <c r="CW267" s="11"/>
      <c r="DD267" s="20"/>
      <c r="DE267" s="20"/>
    </row>
    <row r="268" spans="1:109" ht="16.5" x14ac:dyDescent="0.3">
      <c r="A268" s="12">
        <v>834</v>
      </c>
      <c r="B268" s="12">
        <v>1</v>
      </c>
      <c r="C268" s="13" t="s">
        <v>291</v>
      </c>
      <c r="D268" s="14">
        <v>3</v>
      </c>
      <c r="E268" s="9">
        <v>8328</v>
      </c>
      <c r="F268" s="9">
        <f t="shared" si="114"/>
        <v>10338.047896590477</v>
      </c>
      <c r="G268" s="9">
        <f t="shared" si="115"/>
        <v>10444.904185217869</v>
      </c>
      <c r="H268" s="9">
        <f t="shared" si="116"/>
        <v>106.85628862739213</v>
      </c>
      <c r="I268" s="10">
        <f t="shared" si="111"/>
        <v>1.0336215279350146E-2</v>
      </c>
      <c r="J268" s="9">
        <f t="shared" si="117"/>
        <v>91.804837896253957</v>
      </c>
      <c r="K268" s="9">
        <f t="shared" si="118"/>
        <v>1.3226464937559967</v>
      </c>
      <c r="L268" s="9">
        <f t="shared" si="119"/>
        <v>0</v>
      </c>
      <c r="M268" s="9">
        <f t="shared" si="120"/>
        <v>1.3706772334294328</v>
      </c>
      <c r="N268" s="9">
        <f t="shared" si="121"/>
        <v>15.969201469429549</v>
      </c>
      <c r="O268" s="9">
        <f t="shared" si="122"/>
        <v>-9.9765441882804993</v>
      </c>
      <c r="P268" s="9">
        <f t="shared" si="123"/>
        <v>6.3654697228039367</v>
      </c>
      <c r="Q268" s="15">
        <f t="shared" si="125"/>
        <v>86095262.882805482</v>
      </c>
      <c r="R268" s="15">
        <f t="shared" si="126"/>
        <v>86985162.054494396</v>
      </c>
      <c r="S268" s="9">
        <f t="shared" si="127"/>
        <v>889899.1716889143</v>
      </c>
      <c r="T268" s="9"/>
      <c r="U268" s="9">
        <f t="shared" si="138"/>
        <v>6074.1637307877036</v>
      </c>
      <c r="V268" s="9">
        <f t="shared" si="138"/>
        <v>81.54743035542748</v>
      </c>
      <c r="W268" s="9">
        <f t="shared" si="138"/>
        <v>1335.6966858789626</v>
      </c>
      <c r="X268" s="9">
        <f t="shared" si="138"/>
        <v>500.70286983669547</v>
      </c>
      <c r="Y268" s="9">
        <f t="shared" si="138"/>
        <v>971.88463239184637</v>
      </c>
      <c r="Z268" s="9">
        <f t="shared" si="138"/>
        <v>109.47082132564842</v>
      </c>
      <c r="AA268" s="9">
        <f t="shared" si="138"/>
        <v>1264.5817260141923</v>
      </c>
      <c r="AB268" s="9">
        <f t="shared" si="139"/>
        <v>6165.9685686839575</v>
      </c>
      <c r="AC268" s="9">
        <f t="shared" si="139"/>
        <v>82.870076849183476</v>
      </c>
      <c r="AD268" s="9">
        <f t="shared" si="139"/>
        <v>1335.6966858789626</v>
      </c>
      <c r="AE268" s="9">
        <f t="shared" si="139"/>
        <v>502.0735470701249</v>
      </c>
      <c r="AF268" s="9">
        <f t="shared" si="139"/>
        <v>987.85383386127592</v>
      </c>
      <c r="AG268" s="9">
        <f t="shared" si="139"/>
        <v>99.494277137367916</v>
      </c>
      <c r="AH268" s="9">
        <f t="shared" si="139"/>
        <v>1270.9471957369963</v>
      </c>
      <c r="AI268" s="9">
        <f t="shared" si="124"/>
        <v>10444.904185217869</v>
      </c>
      <c r="AJ268" s="3" t="s">
        <v>608</v>
      </c>
      <c r="AK268" s="11">
        <v>50970046</v>
      </c>
      <c r="AL268" s="11">
        <v>0</v>
      </c>
      <c r="AM268" s="11">
        <v>117083</v>
      </c>
      <c r="AN268" s="9">
        <v>292706.40000000002</v>
      </c>
      <c r="AO268" s="11">
        <v>11123682</v>
      </c>
      <c r="AP268" s="11">
        <v>0</v>
      </c>
      <c r="AQ268" s="9">
        <v>0</v>
      </c>
      <c r="AR268" s="9">
        <v>1007239.5</v>
      </c>
      <c r="AS268" s="11">
        <v>679127</v>
      </c>
      <c r="AT268" s="11">
        <v>0</v>
      </c>
      <c r="AU268" s="11">
        <v>183718</v>
      </c>
      <c r="AV268" s="11">
        <v>0</v>
      </c>
      <c r="AW268" s="9">
        <v>911673</v>
      </c>
      <c r="AX268" s="9">
        <v>8093855.2185592968</v>
      </c>
      <c r="AY268" s="9">
        <v>512217.98759529501</v>
      </c>
      <c r="AZ268" s="9">
        <v>-384410.45</v>
      </c>
      <c r="BA268" s="11">
        <v>2020194</v>
      </c>
      <c r="BB268" s="11">
        <v>358782</v>
      </c>
      <c r="BC268" s="11">
        <v>0</v>
      </c>
      <c r="BD268" s="11">
        <v>28295</v>
      </c>
      <c r="BE268" s="11">
        <v>0</v>
      </c>
      <c r="BF268" s="11">
        <v>0</v>
      </c>
      <c r="BG268" s="11">
        <v>412503</v>
      </c>
      <c r="BH268" s="11">
        <v>-6791</v>
      </c>
      <c r="BI268" s="9">
        <v>48830</v>
      </c>
      <c r="BJ268" s="9">
        <v>0</v>
      </c>
      <c r="BK268" s="9">
        <v>155016.72665089785</v>
      </c>
      <c r="BL268" s="9">
        <v>8007672</v>
      </c>
      <c r="BM268" s="9">
        <v>1505092.89</v>
      </c>
      <c r="BN268" s="9">
        <v>58730.61</v>
      </c>
      <c r="BO268" s="11">
        <f t="shared" si="128"/>
        <v>51734596.689999998</v>
      </c>
      <c r="BP268" s="11">
        <v>0</v>
      </c>
      <c r="BQ268" s="11">
        <v>117083</v>
      </c>
      <c r="BR268" s="11">
        <f t="shared" si="129"/>
        <v>292706.40000000002</v>
      </c>
      <c r="BS268" s="11">
        <v>11123682</v>
      </c>
      <c r="BT268" s="11">
        <v>0</v>
      </c>
      <c r="BU268" s="9">
        <v>0</v>
      </c>
      <c r="BV268" s="9">
        <v>1007239.5</v>
      </c>
      <c r="BW268" s="11">
        <v>690142</v>
      </c>
      <c r="BX268" s="11">
        <v>0</v>
      </c>
      <c r="BY268" s="11">
        <v>183718</v>
      </c>
      <c r="BZ268" s="11">
        <v>0</v>
      </c>
      <c r="CA268" s="9">
        <v>828588.34</v>
      </c>
      <c r="CB268" s="9">
        <v>8226846.7283967063</v>
      </c>
      <c r="CC268" s="9">
        <v>512217.98759529501</v>
      </c>
      <c r="CD268" s="9">
        <v>-384410.45</v>
      </c>
      <c r="CE268" s="11">
        <v>2020194</v>
      </c>
      <c r="CF268" s="11">
        <v>364139</v>
      </c>
      <c r="CG268" s="11">
        <v>0</v>
      </c>
      <c r="CH268" s="11">
        <v>28295</v>
      </c>
      <c r="CI268" s="11">
        <v>0</v>
      </c>
      <c r="CJ268" s="11">
        <v>0</v>
      </c>
      <c r="CK268" s="11">
        <v>418663</v>
      </c>
      <c r="CL268" s="11">
        <v>-6893</v>
      </c>
      <c r="CM268" s="11">
        <v>48830</v>
      </c>
      <c r="CN268" s="9">
        <v>0</v>
      </c>
      <c r="CO268" s="9">
        <v>208028.35850241026</v>
      </c>
      <c r="CP268" s="9">
        <v>8007672</v>
      </c>
      <c r="CQ268" s="9">
        <v>1505092.89</v>
      </c>
      <c r="CR268" s="9">
        <v>58730.61</v>
      </c>
      <c r="CS268" s="11"/>
      <c r="CT268" s="11"/>
      <c r="CU268" s="11"/>
      <c r="CV268" s="11"/>
      <c r="CW268" s="11"/>
      <c r="DD268" s="20"/>
      <c r="DE268" s="20"/>
    </row>
    <row r="269" spans="1:109" ht="16.5" x14ac:dyDescent="0.3">
      <c r="A269" s="12">
        <v>836</v>
      </c>
      <c r="B269" s="12">
        <v>1</v>
      </c>
      <c r="C269" s="13" t="s">
        <v>292</v>
      </c>
      <c r="D269" s="14">
        <v>6</v>
      </c>
      <c r="E269" s="9">
        <v>208</v>
      </c>
      <c r="F269" s="9">
        <f t="shared" si="114"/>
        <v>11840.572165496229</v>
      </c>
      <c r="G269" s="9">
        <f t="shared" si="115"/>
        <v>12025.97610399863</v>
      </c>
      <c r="H269" s="9">
        <f t="shared" si="116"/>
        <v>185.40393850240071</v>
      </c>
      <c r="I269" s="10">
        <f t="shared" si="111"/>
        <v>1.565835974064439E-2</v>
      </c>
      <c r="J269" s="9">
        <f t="shared" si="117"/>
        <v>93.090144230767692</v>
      </c>
      <c r="K269" s="9">
        <f t="shared" si="118"/>
        <v>25.048076923076906</v>
      </c>
      <c r="L269" s="9">
        <f t="shared" si="119"/>
        <v>0</v>
      </c>
      <c r="M269" s="9">
        <f t="shared" si="120"/>
        <v>11.081730769230944</v>
      </c>
      <c r="N269" s="9">
        <f t="shared" si="121"/>
        <v>9.7171693273157871</v>
      </c>
      <c r="O269" s="9">
        <f t="shared" si="122"/>
        <v>40.05961538461537</v>
      </c>
      <c r="P269" s="9">
        <f t="shared" si="123"/>
        <v>6.407201867391052</v>
      </c>
      <c r="Q269" s="15">
        <f t="shared" si="125"/>
        <v>2462839.0104232156</v>
      </c>
      <c r="R269" s="15">
        <f t="shared" si="126"/>
        <v>2501403.0296317143</v>
      </c>
      <c r="S269" s="9">
        <f t="shared" si="127"/>
        <v>38564.019208498765</v>
      </c>
      <c r="T269" s="9"/>
      <c r="U269" s="9">
        <f t="shared" si="138"/>
        <v>6146.5437980769238</v>
      </c>
      <c r="V269" s="9">
        <f t="shared" si="138"/>
        <v>1544.1971153846155</v>
      </c>
      <c r="W269" s="9">
        <f t="shared" si="138"/>
        <v>1551.5913461538462</v>
      </c>
      <c r="X269" s="9">
        <f t="shared" si="138"/>
        <v>1229.7259615384614</v>
      </c>
      <c r="Y269" s="9">
        <f t="shared" si="138"/>
        <v>939.78688913699</v>
      </c>
      <c r="Z269" s="9">
        <f t="shared" si="138"/>
        <v>140.48557692307693</v>
      </c>
      <c r="AA269" s="9">
        <f t="shared" si="138"/>
        <v>288.24147828231588</v>
      </c>
      <c r="AB269" s="9">
        <f t="shared" si="139"/>
        <v>6239.6339423076915</v>
      </c>
      <c r="AC269" s="9">
        <f t="shared" si="139"/>
        <v>1569.2451923076924</v>
      </c>
      <c r="AD269" s="9">
        <f t="shared" si="139"/>
        <v>1551.5913461538462</v>
      </c>
      <c r="AE269" s="9">
        <f t="shared" si="139"/>
        <v>1240.8076923076924</v>
      </c>
      <c r="AF269" s="9">
        <f t="shared" si="139"/>
        <v>949.50405846430579</v>
      </c>
      <c r="AG269" s="9">
        <f t="shared" si="139"/>
        <v>180.5451923076923</v>
      </c>
      <c r="AH269" s="9">
        <f t="shared" si="139"/>
        <v>294.64868014970693</v>
      </c>
      <c r="AI269" s="9">
        <f t="shared" si="124"/>
        <v>12025.97610399863</v>
      </c>
      <c r="AJ269" s="3" t="s">
        <v>608</v>
      </c>
      <c r="AK269" s="11">
        <v>1290850</v>
      </c>
      <c r="AL269" s="11">
        <v>0</v>
      </c>
      <c r="AM269" s="11">
        <v>2965</v>
      </c>
      <c r="AN269" s="9">
        <v>7413</v>
      </c>
      <c r="AO269" s="11">
        <v>322731</v>
      </c>
      <c r="AP269" s="11">
        <v>0</v>
      </c>
      <c r="AQ269" s="9">
        <v>0</v>
      </c>
      <c r="AR269" s="9">
        <v>20173</v>
      </c>
      <c r="AS269" s="11">
        <v>321193</v>
      </c>
      <c r="AT269" s="11">
        <v>0</v>
      </c>
      <c r="AU269" s="11">
        <v>0</v>
      </c>
      <c r="AV269" s="11">
        <v>0</v>
      </c>
      <c r="AW269" s="9">
        <v>29221</v>
      </c>
      <c r="AX269" s="9">
        <v>195475.67294049391</v>
      </c>
      <c r="AY269" s="9">
        <v>12802.111189464129</v>
      </c>
      <c r="AZ269" s="9">
        <v>-12368.89</v>
      </c>
      <c r="BA269" s="11">
        <v>55103</v>
      </c>
      <c r="BB269" s="11">
        <v>57189</v>
      </c>
      <c r="BC269" s="11">
        <v>0</v>
      </c>
      <c r="BD269" s="11">
        <v>0</v>
      </c>
      <c r="BE269" s="11">
        <v>0</v>
      </c>
      <c r="BF269" s="11">
        <v>97188</v>
      </c>
      <c r="BG269" s="11">
        <v>0</v>
      </c>
      <c r="BH269" s="11">
        <v>0</v>
      </c>
      <c r="BI269" s="9">
        <v>23165</v>
      </c>
      <c r="BJ269" s="9">
        <v>0</v>
      </c>
      <c r="BK269" s="9">
        <v>3897.0782932575726</v>
      </c>
      <c r="BL269" s="9">
        <v>14076.228000000001</v>
      </c>
      <c r="BM269" s="9">
        <v>21765.81</v>
      </c>
      <c r="BN269" s="9">
        <v>0</v>
      </c>
      <c r="BO269" s="11">
        <f t="shared" si="128"/>
        <v>1310212.7499999998</v>
      </c>
      <c r="BP269" s="11">
        <v>0</v>
      </c>
      <c r="BQ269" s="11">
        <v>2965</v>
      </c>
      <c r="BR269" s="11">
        <f t="shared" si="129"/>
        <v>7413</v>
      </c>
      <c r="BS269" s="11">
        <v>322731</v>
      </c>
      <c r="BT269" s="11">
        <v>0</v>
      </c>
      <c r="BU269" s="9">
        <v>0</v>
      </c>
      <c r="BV269" s="9">
        <v>20173</v>
      </c>
      <c r="BW269" s="11">
        <v>326403</v>
      </c>
      <c r="BX269" s="11">
        <v>0</v>
      </c>
      <c r="BY269" s="11">
        <v>0</v>
      </c>
      <c r="BZ269" s="11">
        <v>0</v>
      </c>
      <c r="CA269" s="9">
        <v>37553.4</v>
      </c>
      <c r="CB269" s="9">
        <v>197496.84416057559</v>
      </c>
      <c r="CC269" s="9">
        <v>12802.111189464129</v>
      </c>
      <c r="CD269" s="9">
        <v>-12368.89</v>
      </c>
      <c r="CE269" s="11">
        <v>55103</v>
      </c>
      <c r="CF269" s="11">
        <v>58043</v>
      </c>
      <c r="CG269" s="11">
        <v>0</v>
      </c>
      <c r="CH269" s="11">
        <v>0</v>
      </c>
      <c r="CI269" s="11">
        <v>0</v>
      </c>
      <c r="CJ269" s="11">
        <v>98639</v>
      </c>
      <c r="CK269" s="11">
        <v>0</v>
      </c>
      <c r="CL269" s="11">
        <v>0</v>
      </c>
      <c r="CM269" s="11">
        <v>23165</v>
      </c>
      <c r="CN269" s="9">
        <v>0</v>
      </c>
      <c r="CO269" s="9">
        <v>5229.7762816749046</v>
      </c>
      <c r="CP269" s="9">
        <v>14076.228000000001</v>
      </c>
      <c r="CQ269" s="9">
        <v>21765.81</v>
      </c>
      <c r="CR269" s="9">
        <v>0</v>
      </c>
      <c r="CS269" s="11"/>
      <c r="CT269" s="11"/>
      <c r="CU269" s="11"/>
      <c r="CV269" s="11"/>
      <c r="CW269" s="11"/>
      <c r="DD269" s="20"/>
      <c r="DE269" s="20"/>
    </row>
    <row r="270" spans="1:109" ht="16.5" x14ac:dyDescent="0.3">
      <c r="A270" s="12">
        <v>837</v>
      </c>
      <c r="B270" s="12">
        <v>1</v>
      </c>
      <c r="C270" s="13" t="s">
        <v>293</v>
      </c>
      <c r="D270" s="14">
        <v>6</v>
      </c>
      <c r="E270" s="9">
        <v>506</v>
      </c>
      <c r="F270" s="9">
        <f t="shared" si="114"/>
        <v>10738.349249620727</v>
      </c>
      <c r="G270" s="9">
        <f t="shared" si="115"/>
        <v>10890.130905519851</v>
      </c>
      <c r="H270" s="9">
        <f t="shared" si="116"/>
        <v>151.78165589912351</v>
      </c>
      <c r="I270" s="10">
        <f t="shared" ref="I270:I333" si="140">IF(F270=0,0,H270/F270)</f>
        <v>1.4134542690952649E-2</v>
      </c>
      <c r="J270" s="9">
        <f t="shared" si="117"/>
        <v>92.45549407114504</v>
      </c>
      <c r="K270" s="9">
        <f t="shared" si="118"/>
        <v>13.201581027667999</v>
      </c>
      <c r="L270" s="9">
        <f t="shared" si="119"/>
        <v>0</v>
      </c>
      <c r="M270" s="9">
        <f t="shared" si="120"/>
        <v>6.8675889328062567</v>
      </c>
      <c r="N270" s="9">
        <f t="shared" si="121"/>
        <v>16.155265642038216</v>
      </c>
      <c r="O270" s="9">
        <f t="shared" si="122"/>
        <v>14.142588932806291</v>
      </c>
      <c r="P270" s="9">
        <f t="shared" si="123"/>
        <v>8.9591372926603867</v>
      </c>
      <c r="Q270" s="15">
        <f t="shared" si="125"/>
        <v>5433604.7203080868</v>
      </c>
      <c r="R270" s="15">
        <f t="shared" si="126"/>
        <v>5510406.2381930454</v>
      </c>
      <c r="S270" s="9">
        <f t="shared" si="127"/>
        <v>76801.517884958535</v>
      </c>
      <c r="T270" s="9"/>
      <c r="U270" s="9">
        <f t="shared" si="138"/>
        <v>6102.7332213438731</v>
      </c>
      <c r="V270" s="9">
        <f t="shared" si="138"/>
        <v>813.91897233201576</v>
      </c>
      <c r="W270" s="9">
        <f t="shared" si="138"/>
        <v>1415.8577075098815</v>
      </c>
      <c r="X270" s="9">
        <f t="shared" si="138"/>
        <v>950.8517786561265</v>
      </c>
      <c r="Y270" s="9">
        <f t="shared" si="138"/>
        <v>999.19212161589269</v>
      </c>
      <c r="Z270" s="9">
        <f t="shared" si="138"/>
        <v>156.12648221343875</v>
      </c>
      <c r="AA270" s="9">
        <f t="shared" si="138"/>
        <v>299.66896594949867</v>
      </c>
      <c r="AB270" s="9">
        <f t="shared" si="139"/>
        <v>6195.1887154150181</v>
      </c>
      <c r="AC270" s="9">
        <f t="shared" si="139"/>
        <v>827.12055335968375</v>
      </c>
      <c r="AD270" s="9">
        <f t="shared" si="139"/>
        <v>1415.8577075098815</v>
      </c>
      <c r="AE270" s="9">
        <f t="shared" si="139"/>
        <v>957.71936758893276</v>
      </c>
      <c r="AF270" s="9">
        <f t="shared" si="139"/>
        <v>1015.3473872579309</v>
      </c>
      <c r="AG270" s="9">
        <f t="shared" si="139"/>
        <v>170.26907114624504</v>
      </c>
      <c r="AH270" s="9">
        <f t="shared" si="139"/>
        <v>308.62810324215906</v>
      </c>
      <c r="AI270" s="9">
        <f t="shared" si="124"/>
        <v>10890.130905519851</v>
      </c>
      <c r="AJ270" s="3" t="s">
        <v>608</v>
      </c>
      <c r="AK270" s="11">
        <v>3118832</v>
      </c>
      <c r="AL270" s="11">
        <v>0</v>
      </c>
      <c r="AM270" s="11">
        <v>7164</v>
      </c>
      <c r="AN270" s="9">
        <v>17910.599999999999</v>
      </c>
      <c r="AO270" s="11">
        <v>716424</v>
      </c>
      <c r="AP270" s="11">
        <v>0</v>
      </c>
      <c r="AQ270" s="9">
        <v>0</v>
      </c>
      <c r="AR270" s="9">
        <v>51279</v>
      </c>
      <c r="AS270" s="11">
        <v>411843</v>
      </c>
      <c r="AT270" s="11">
        <v>0</v>
      </c>
      <c r="AU270" s="11">
        <v>0</v>
      </c>
      <c r="AV270" s="11">
        <v>0</v>
      </c>
      <c r="AW270" s="9">
        <v>79000</v>
      </c>
      <c r="AX270" s="9">
        <v>505591.21353764168</v>
      </c>
      <c r="AY270" s="9">
        <v>30084.672633851307</v>
      </c>
      <c r="AZ270" s="9">
        <v>-30848.99</v>
      </c>
      <c r="BA270" s="11">
        <v>125929</v>
      </c>
      <c r="BB270" s="11">
        <v>107116</v>
      </c>
      <c r="BC270" s="11">
        <v>0</v>
      </c>
      <c r="BD270" s="11">
        <v>23469</v>
      </c>
      <c r="BE270" s="11">
        <v>0</v>
      </c>
      <c r="BF270" s="11">
        <v>125683</v>
      </c>
      <c r="BG270" s="11">
        <v>0</v>
      </c>
      <c r="BH270" s="11">
        <v>0</v>
      </c>
      <c r="BI270" s="9">
        <v>40491</v>
      </c>
      <c r="BJ270" s="9">
        <v>0</v>
      </c>
      <c r="BK270" s="9">
        <v>13256.354136595037</v>
      </c>
      <c r="BL270" s="9">
        <v>35821.199999999997</v>
      </c>
      <c r="BM270" s="9">
        <v>44030.899999999994</v>
      </c>
      <c r="BN270" s="9">
        <v>10528.77</v>
      </c>
      <c r="BO270" s="11">
        <f t="shared" si="128"/>
        <v>3165614.4799999995</v>
      </c>
      <c r="BP270" s="11">
        <v>0</v>
      </c>
      <c r="BQ270" s="11">
        <v>7164</v>
      </c>
      <c r="BR270" s="11">
        <f t="shared" si="129"/>
        <v>17910.599999999999</v>
      </c>
      <c r="BS270" s="11">
        <v>716424</v>
      </c>
      <c r="BT270" s="11">
        <v>0</v>
      </c>
      <c r="BU270" s="9">
        <v>0</v>
      </c>
      <c r="BV270" s="9">
        <v>51279</v>
      </c>
      <c r="BW270" s="11">
        <v>418523</v>
      </c>
      <c r="BX270" s="11">
        <v>0</v>
      </c>
      <c r="BY270" s="11">
        <v>0</v>
      </c>
      <c r="BZ270" s="11">
        <v>0</v>
      </c>
      <c r="CA270" s="9">
        <v>86156.15</v>
      </c>
      <c r="CB270" s="9">
        <v>513765.77795251302</v>
      </c>
      <c r="CC270" s="9">
        <v>30084.672633851307</v>
      </c>
      <c r="CD270" s="9">
        <v>-30848.99</v>
      </c>
      <c r="CE270" s="11">
        <v>125929</v>
      </c>
      <c r="CF270" s="11">
        <v>108715</v>
      </c>
      <c r="CG270" s="11">
        <v>0</v>
      </c>
      <c r="CH270" s="11">
        <v>23469</v>
      </c>
      <c r="CI270" s="11">
        <v>0</v>
      </c>
      <c r="CJ270" s="11">
        <v>127559</v>
      </c>
      <c r="CK270" s="11">
        <v>0</v>
      </c>
      <c r="CL270" s="11">
        <v>0</v>
      </c>
      <c r="CM270" s="11">
        <v>40491</v>
      </c>
      <c r="CN270" s="9">
        <v>0</v>
      </c>
      <c r="CO270" s="9">
        <v>17789.677606681224</v>
      </c>
      <c r="CP270" s="9">
        <v>35821.199999999997</v>
      </c>
      <c r="CQ270" s="9">
        <v>44030.899999999994</v>
      </c>
      <c r="CR270" s="9">
        <v>10528.77</v>
      </c>
      <c r="CS270" s="11"/>
      <c r="CT270" s="11"/>
      <c r="CU270" s="11"/>
      <c r="CV270" s="11"/>
      <c r="CW270" s="11"/>
      <c r="DD270" s="20"/>
      <c r="DE270" s="20"/>
    </row>
    <row r="271" spans="1:109" ht="16.5" x14ac:dyDescent="0.3">
      <c r="A271" s="12">
        <v>840</v>
      </c>
      <c r="B271" s="12">
        <v>1</v>
      </c>
      <c r="C271" s="13" t="s">
        <v>294</v>
      </c>
      <c r="D271" s="14">
        <v>5</v>
      </c>
      <c r="E271" s="9">
        <v>1015</v>
      </c>
      <c r="F271" s="9">
        <f t="shared" si="114"/>
        <v>9854.7951078160422</v>
      </c>
      <c r="G271" s="9">
        <f t="shared" si="115"/>
        <v>10024.942966050141</v>
      </c>
      <c r="H271" s="9">
        <f t="shared" si="116"/>
        <v>170.14785823409875</v>
      </c>
      <c r="I271" s="10">
        <f t="shared" si="140"/>
        <v>1.7265489172793757E-2</v>
      </c>
      <c r="J271" s="9">
        <f t="shared" si="117"/>
        <v>91.133068965516941</v>
      </c>
      <c r="K271" s="9">
        <f t="shared" si="118"/>
        <v>15.170443349753668</v>
      </c>
      <c r="L271" s="9">
        <f t="shared" si="119"/>
        <v>0</v>
      </c>
      <c r="M271" s="9">
        <f t="shared" si="120"/>
        <v>2.5655172413792116</v>
      </c>
      <c r="N271" s="9">
        <f t="shared" si="121"/>
        <v>15.333844311173834</v>
      </c>
      <c r="O271" s="9">
        <f t="shared" si="122"/>
        <v>42.852650246305416</v>
      </c>
      <c r="P271" s="9">
        <f t="shared" si="123"/>
        <v>3.0923341199689958</v>
      </c>
      <c r="Q271" s="15">
        <f t="shared" si="125"/>
        <v>10002617.034433287</v>
      </c>
      <c r="R271" s="15">
        <f t="shared" si="126"/>
        <v>10175317.110540895</v>
      </c>
      <c r="S271" s="9">
        <f t="shared" si="127"/>
        <v>172700.07610760815</v>
      </c>
      <c r="T271" s="9"/>
      <c r="U271" s="9">
        <f t="shared" si="138"/>
        <v>6012.7879014778318</v>
      </c>
      <c r="V271" s="9">
        <f t="shared" si="138"/>
        <v>935.3152709359606</v>
      </c>
      <c r="W271" s="9">
        <f t="shared" si="138"/>
        <v>1010.8837438423645</v>
      </c>
      <c r="X271" s="9">
        <f t="shared" si="138"/>
        <v>669.33004926108379</v>
      </c>
      <c r="Y271" s="9">
        <f t="shared" si="138"/>
        <v>684.39203612784524</v>
      </c>
      <c r="Z271" s="9">
        <f t="shared" si="138"/>
        <v>141.07093596059113</v>
      </c>
      <c r="AA271" s="9">
        <f t="shared" si="138"/>
        <v>401.01517021036574</v>
      </c>
      <c r="AB271" s="9">
        <f t="shared" si="139"/>
        <v>6103.9209704433488</v>
      </c>
      <c r="AC271" s="9">
        <f t="shared" si="139"/>
        <v>950.48571428571427</v>
      </c>
      <c r="AD271" s="9">
        <f t="shared" si="139"/>
        <v>1010.8837438423645</v>
      </c>
      <c r="AE271" s="9">
        <f t="shared" si="139"/>
        <v>671.895566502463</v>
      </c>
      <c r="AF271" s="9">
        <f t="shared" si="139"/>
        <v>699.72588043901908</v>
      </c>
      <c r="AG271" s="9">
        <f t="shared" si="139"/>
        <v>183.92358620689654</v>
      </c>
      <c r="AH271" s="9">
        <f t="shared" si="139"/>
        <v>404.10750433033473</v>
      </c>
      <c r="AI271" s="9">
        <f t="shared" si="124"/>
        <v>10024.942966050141</v>
      </c>
      <c r="AJ271" s="3" t="s">
        <v>608</v>
      </c>
      <c r="AK271" s="11">
        <v>6166671</v>
      </c>
      <c r="AL271" s="11">
        <v>0</v>
      </c>
      <c r="AM271" s="11">
        <v>14165</v>
      </c>
      <c r="AN271" s="9">
        <v>35413.5</v>
      </c>
      <c r="AO271" s="11">
        <v>1026047</v>
      </c>
      <c r="AP271" s="11">
        <v>0</v>
      </c>
      <c r="AQ271" s="9">
        <v>0</v>
      </c>
      <c r="AR271" s="9">
        <v>117046</v>
      </c>
      <c r="AS271" s="11">
        <v>949345</v>
      </c>
      <c r="AT271" s="11">
        <v>0</v>
      </c>
      <c r="AU271" s="11">
        <v>0</v>
      </c>
      <c r="AV271" s="11">
        <v>0</v>
      </c>
      <c r="AW271" s="9">
        <v>143187</v>
      </c>
      <c r="AX271" s="9">
        <v>694657.91666976293</v>
      </c>
      <c r="AY271" s="9">
        <v>55228.078600277979</v>
      </c>
      <c r="AZ271" s="9">
        <v>-63691.28</v>
      </c>
      <c r="BA271" s="11">
        <v>258672</v>
      </c>
      <c r="BB271" s="11">
        <v>181251</v>
      </c>
      <c r="BC271" s="11">
        <v>0</v>
      </c>
      <c r="BD271" s="11">
        <v>1027</v>
      </c>
      <c r="BE271" s="11">
        <v>0</v>
      </c>
      <c r="BF271" s="11">
        <v>0</v>
      </c>
      <c r="BG271" s="11">
        <v>0</v>
      </c>
      <c r="BH271" s="11">
        <v>-6791</v>
      </c>
      <c r="BI271" s="9">
        <v>114000</v>
      </c>
      <c r="BJ271" s="9">
        <v>0</v>
      </c>
      <c r="BK271" s="9">
        <v>9178.2491632432466</v>
      </c>
      <c r="BL271" s="9">
        <v>70827</v>
      </c>
      <c r="BM271" s="9">
        <v>221653</v>
      </c>
      <c r="BN271" s="9">
        <v>14730.57</v>
      </c>
      <c r="BO271" s="11">
        <f t="shared" si="128"/>
        <v>6259171.0649999995</v>
      </c>
      <c r="BP271" s="11">
        <v>0</v>
      </c>
      <c r="BQ271" s="11">
        <v>14165</v>
      </c>
      <c r="BR271" s="11">
        <f t="shared" si="129"/>
        <v>35413.5</v>
      </c>
      <c r="BS271" s="11">
        <v>1026047</v>
      </c>
      <c r="BT271" s="11">
        <v>0</v>
      </c>
      <c r="BU271" s="9">
        <v>0</v>
      </c>
      <c r="BV271" s="9">
        <v>117046</v>
      </c>
      <c r="BW271" s="11">
        <v>964743</v>
      </c>
      <c r="BX271" s="11">
        <v>0</v>
      </c>
      <c r="BY271" s="11">
        <v>0</v>
      </c>
      <c r="BZ271" s="11">
        <v>0</v>
      </c>
      <c r="CA271" s="9">
        <v>186682.44</v>
      </c>
      <c r="CB271" s="9">
        <v>710221.76864560437</v>
      </c>
      <c r="CC271" s="9">
        <v>55228.078600277979</v>
      </c>
      <c r="CD271" s="9">
        <v>-63691.28</v>
      </c>
      <c r="CE271" s="11">
        <v>258672</v>
      </c>
      <c r="CF271" s="11">
        <v>183957</v>
      </c>
      <c r="CG271" s="11">
        <v>0</v>
      </c>
      <c r="CH271" s="11">
        <v>1027</v>
      </c>
      <c r="CI271" s="11">
        <v>0</v>
      </c>
      <c r="CJ271" s="11">
        <v>0</v>
      </c>
      <c r="CK271" s="11">
        <v>0</v>
      </c>
      <c r="CL271" s="11">
        <v>-6893</v>
      </c>
      <c r="CM271" s="11">
        <v>114000</v>
      </c>
      <c r="CN271" s="9">
        <v>0</v>
      </c>
      <c r="CO271" s="9">
        <v>12316.96829501176</v>
      </c>
      <c r="CP271" s="9">
        <v>70827</v>
      </c>
      <c r="CQ271" s="9">
        <v>221653</v>
      </c>
      <c r="CR271" s="9">
        <v>14730.57</v>
      </c>
      <c r="CS271" s="11"/>
      <c r="CT271" s="11"/>
      <c r="CU271" s="11"/>
      <c r="CV271" s="11"/>
      <c r="CW271" s="11"/>
      <c r="DD271" s="20"/>
      <c r="DE271" s="20"/>
    </row>
    <row r="272" spans="1:109" ht="16.5" x14ac:dyDescent="0.3">
      <c r="A272" s="12">
        <v>846</v>
      </c>
      <c r="B272" s="12">
        <v>1</v>
      </c>
      <c r="C272" s="13" t="s">
        <v>295</v>
      </c>
      <c r="D272" s="14">
        <v>6</v>
      </c>
      <c r="E272" s="9">
        <v>699</v>
      </c>
      <c r="F272" s="9">
        <f t="shared" si="114"/>
        <v>9099.0998231364247</v>
      </c>
      <c r="G272" s="9">
        <f t="shared" si="115"/>
        <v>9221.2633484742273</v>
      </c>
      <c r="H272" s="9">
        <f t="shared" si="116"/>
        <v>122.16352533780264</v>
      </c>
      <c r="I272" s="10">
        <f t="shared" si="140"/>
        <v>1.3425891320279344E-2</v>
      </c>
      <c r="J272" s="9">
        <f t="shared" si="117"/>
        <v>91.65540772532222</v>
      </c>
      <c r="K272" s="9">
        <f t="shared" si="118"/>
        <v>6.2875536480686947</v>
      </c>
      <c r="L272" s="9">
        <f t="shared" si="119"/>
        <v>0</v>
      </c>
      <c r="M272" s="9">
        <f t="shared" si="120"/>
        <v>6.8698140200286844</v>
      </c>
      <c r="N272" s="9">
        <f t="shared" si="121"/>
        <v>8.8431925713056216</v>
      </c>
      <c r="O272" s="9">
        <f t="shared" si="122"/>
        <v>0</v>
      </c>
      <c r="P272" s="9">
        <f t="shared" si="123"/>
        <v>8.5075573730763381</v>
      </c>
      <c r="Q272" s="15">
        <f t="shared" si="125"/>
        <v>6360270.7763723619</v>
      </c>
      <c r="R272" s="15">
        <f t="shared" si="126"/>
        <v>6445663.0805834848</v>
      </c>
      <c r="S272" s="9">
        <f t="shared" si="127"/>
        <v>85392.304211122915</v>
      </c>
      <c r="T272" s="9"/>
      <c r="U272" s="9">
        <f t="shared" ref="U272:AA281" si="141">IF($E272=0,0,SUMIF($AK$4:$BN$4,U$4,$AK272:$BN272)/$E272)</f>
        <v>6046.9139484978532</v>
      </c>
      <c r="V272" s="9">
        <f t="shared" si="141"/>
        <v>387.67811158798281</v>
      </c>
      <c r="W272" s="9">
        <f t="shared" si="141"/>
        <v>836.61516452074397</v>
      </c>
      <c r="X272" s="9">
        <f t="shared" si="141"/>
        <v>871.4234620886981</v>
      </c>
      <c r="Y272" s="9">
        <f t="shared" si="141"/>
        <v>688.27538422719067</v>
      </c>
      <c r="Z272" s="9">
        <f t="shared" si="141"/>
        <v>0</v>
      </c>
      <c r="AA272" s="9">
        <f t="shared" si="141"/>
        <v>268.19375221395666</v>
      </c>
      <c r="AB272" s="9">
        <f t="shared" ref="AB272:AH281" si="142">IF($E272=0,0,SUMIF($BO$4:$CR$4,AB$4,$BO272:$CR272)/$E272)</f>
        <v>6138.5693562231754</v>
      </c>
      <c r="AC272" s="9">
        <f t="shared" si="142"/>
        <v>393.96566523605151</v>
      </c>
      <c r="AD272" s="9">
        <f t="shared" si="142"/>
        <v>836.61516452074397</v>
      </c>
      <c r="AE272" s="9">
        <f t="shared" si="142"/>
        <v>878.29327610872679</v>
      </c>
      <c r="AF272" s="9">
        <f t="shared" si="142"/>
        <v>697.11857679849629</v>
      </c>
      <c r="AG272" s="9">
        <f t="shared" si="142"/>
        <v>0</v>
      </c>
      <c r="AH272" s="9">
        <f t="shared" si="142"/>
        <v>276.70130958703299</v>
      </c>
      <c r="AI272" s="9">
        <f t="shared" si="124"/>
        <v>9221.2633484742273</v>
      </c>
      <c r="AJ272" s="3" t="s">
        <v>608</v>
      </c>
      <c r="AK272" s="11">
        <v>4271142</v>
      </c>
      <c r="AL272" s="11">
        <v>0</v>
      </c>
      <c r="AM272" s="11">
        <v>9811</v>
      </c>
      <c r="AN272" s="9">
        <v>24528</v>
      </c>
      <c r="AO272" s="11">
        <v>596932</v>
      </c>
      <c r="AP272" s="11">
        <v>-12138</v>
      </c>
      <c r="AQ272" s="9">
        <v>0</v>
      </c>
      <c r="AR272" s="9">
        <v>85628</v>
      </c>
      <c r="AS272" s="11">
        <v>270987</v>
      </c>
      <c r="AT272" s="11">
        <v>0</v>
      </c>
      <c r="AU272" s="11">
        <v>0</v>
      </c>
      <c r="AV272" s="11">
        <v>0</v>
      </c>
      <c r="AW272" s="9">
        <v>0</v>
      </c>
      <c r="AX272" s="9">
        <v>481104.49357480631</v>
      </c>
      <c r="AY272" s="9">
        <v>34946.958454852349</v>
      </c>
      <c r="AZ272" s="9">
        <v>-44349.15</v>
      </c>
      <c r="BA272" s="11">
        <v>176732</v>
      </c>
      <c r="BB272" s="11">
        <v>194719</v>
      </c>
      <c r="BC272" s="11">
        <v>0</v>
      </c>
      <c r="BD272" s="11">
        <v>0</v>
      </c>
      <c r="BE272" s="11">
        <v>49085</v>
      </c>
      <c r="BF272" s="11">
        <v>77906</v>
      </c>
      <c r="BG272" s="11">
        <v>0</v>
      </c>
      <c r="BH272" s="11">
        <v>0</v>
      </c>
      <c r="BI272" s="9">
        <v>15244</v>
      </c>
      <c r="BJ272" s="9">
        <v>0</v>
      </c>
      <c r="BK272" s="9">
        <v>17389.594342703349</v>
      </c>
      <c r="BL272" s="9">
        <v>49310.400000000001</v>
      </c>
      <c r="BM272" s="9">
        <v>56228</v>
      </c>
      <c r="BN272" s="9">
        <v>5064.4799999999996</v>
      </c>
      <c r="BO272" s="11">
        <f t="shared" si="128"/>
        <v>4335209.13</v>
      </c>
      <c r="BP272" s="11">
        <v>0</v>
      </c>
      <c r="BQ272" s="11">
        <v>9811</v>
      </c>
      <c r="BR272" s="11">
        <f t="shared" si="129"/>
        <v>24528</v>
      </c>
      <c r="BS272" s="11">
        <v>596932</v>
      </c>
      <c r="BT272" s="11">
        <v>-12138</v>
      </c>
      <c r="BU272" s="9">
        <v>0</v>
      </c>
      <c r="BV272" s="9">
        <v>85628</v>
      </c>
      <c r="BW272" s="11">
        <v>275382</v>
      </c>
      <c r="BX272" s="11">
        <v>0</v>
      </c>
      <c r="BY272" s="11">
        <v>0</v>
      </c>
      <c r="BZ272" s="11">
        <v>0</v>
      </c>
      <c r="CA272" s="9">
        <v>0</v>
      </c>
      <c r="CB272" s="9">
        <v>487285.88518214889</v>
      </c>
      <c r="CC272" s="9">
        <v>34946.958454852349</v>
      </c>
      <c r="CD272" s="9">
        <v>-44349.15</v>
      </c>
      <c r="CE272" s="11">
        <v>176732</v>
      </c>
      <c r="CF272" s="11">
        <v>197626</v>
      </c>
      <c r="CG272" s="11">
        <v>0</v>
      </c>
      <c r="CH272" s="11">
        <v>0</v>
      </c>
      <c r="CI272" s="11">
        <v>49817</v>
      </c>
      <c r="CJ272" s="11">
        <v>79069</v>
      </c>
      <c r="CK272" s="11">
        <v>0</v>
      </c>
      <c r="CL272" s="11">
        <v>0</v>
      </c>
      <c r="CM272" s="11">
        <v>15244</v>
      </c>
      <c r="CN272" s="9">
        <v>0</v>
      </c>
      <c r="CO272" s="9">
        <v>23336.376946483699</v>
      </c>
      <c r="CP272" s="9">
        <v>49310.400000000001</v>
      </c>
      <c r="CQ272" s="9">
        <v>56228</v>
      </c>
      <c r="CR272" s="9">
        <v>5064.4799999999996</v>
      </c>
      <c r="CS272" s="11"/>
      <c r="CT272" s="11"/>
      <c r="CU272" s="11"/>
      <c r="CV272" s="11"/>
      <c r="CW272" s="11"/>
      <c r="DD272" s="20"/>
      <c r="DE272" s="20"/>
    </row>
    <row r="273" spans="1:109" ht="16.5" x14ac:dyDescent="0.3">
      <c r="A273" s="12">
        <v>850</v>
      </c>
      <c r="B273" s="12">
        <v>1</v>
      </c>
      <c r="C273" s="13" t="s">
        <v>296</v>
      </c>
      <c r="D273" s="14">
        <v>6</v>
      </c>
      <c r="E273" s="9">
        <v>265</v>
      </c>
      <c r="F273" s="9">
        <f t="shared" si="114"/>
        <v>10266.506441401441</v>
      </c>
      <c r="G273" s="9">
        <f t="shared" si="115"/>
        <v>10397.662269949706</v>
      </c>
      <c r="H273" s="9">
        <f t="shared" si="116"/>
        <v>131.15582854826425</v>
      </c>
      <c r="I273" s="10">
        <f t="shared" si="140"/>
        <v>1.2775117738138844E-2</v>
      </c>
      <c r="J273" s="9">
        <f t="shared" si="117"/>
        <v>89.084943396225754</v>
      </c>
      <c r="K273" s="9">
        <f t="shared" si="118"/>
        <v>8.5622641509434061</v>
      </c>
      <c r="L273" s="9">
        <f t="shared" si="119"/>
        <v>0</v>
      </c>
      <c r="M273" s="9">
        <f t="shared" si="120"/>
        <v>13.241509433962392</v>
      </c>
      <c r="N273" s="9">
        <f t="shared" si="121"/>
        <v>7.342315390221529</v>
      </c>
      <c r="O273" s="9">
        <f t="shared" si="122"/>
        <v>0</v>
      </c>
      <c r="P273" s="9">
        <f t="shared" si="123"/>
        <v>12.924796176912082</v>
      </c>
      <c r="Q273" s="15">
        <f t="shared" si="125"/>
        <v>2720624.2069713818</v>
      </c>
      <c r="R273" s="15">
        <f t="shared" si="126"/>
        <v>2755380.5015366725</v>
      </c>
      <c r="S273" s="9">
        <f t="shared" si="127"/>
        <v>34756.294565290678</v>
      </c>
      <c r="T273" s="9"/>
      <c r="U273" s="9">
        <f t="shared" si="141"/>
        <v>5894.9560377358493</v>
      </c>
      <c r="V273" s="9">
        <f t="shared" si="141"/>
        <v>527.90188679245284</v>
      </c>
      <c r="W273" s="9">
        <f t="shared" si="141"/>
        <v>1995.1396226415095</v>
      </c>
      <c r="X273" s="9">
        <f t="shared" si="141"/>
        <v>1223.7622641509433</v>
      </c>
      <c r="Y273" s="9">
        <f t="shared" si="141"/>
        <v>365.47535981894646</v>
      </c>
      <c r="Z273" s="9">
        <f t="shared" si="141"/>
        <v>0</v>
      </c>
      <c r="AA273" s="9">
        <f t="shared" si="141"/>
        <v>259.27127026174031</v>
      </c>
      <c r="AB273" s="9">
        <f t="shared" si="142"/>
        <v>5984.0409811320751</v>
      </c>
      <c r="AC273" s="9">
        <f t="shared" si="142"/>
        <v>536.46415094339625</v>
      </c>
      <c r="AD273" s="9">
        <f t="shared" si="142"/>
        <v>1995.1396226415095</v>
      </c>
      <c r="AE273" s="9">
        <f t="shared" si="142"/>
        <v>1237.0037735849057</v>
      </c>
      <c r="AF273" s="9">
        <f t="shared" si="142"/>
        <v>372.81767520916799</v>
      </c>
      <c r="AG273" s="9">
        <f t="shared" si="142"/>
        <v>0</v>
      </c>
      <c r="AH273" s="9">
        <f t="shared" si="142"/>
        <v>272.19606643865239</v>
      </c>
      <c r="AI273" s="9">
        <f t="shared" si="124"/>
        <v>10397.662269949706</v>
      </c>
      <c r="AJ273" s="3" t="s">
        <v>608</v>
      </c>
      <c r="AK273" s="11">
        <v>1573834</v>
      </c>
      <c r="AL273" s="11">
        <v>0</v>
      </c>
      <c r="AM273" s="11">
        <v>3615</v>
      </c>
      <c r="AN273" s="9">
        <v>9038.1</v>
      </c>
      <c r="AO273" s="11">
        <v>505440</v>
      </c>
      <c r="AP273" s="11">
        <v>23272</v>
      </c>
      <c r="AQ273" s="9">
        <v>0</v>
      </c>
      <c r="AR273" s="9">
        <v>20107</v>
      </c>
      <c r="AS273" s="11">
        <v>139894</v>
      </c>
      <c r="AT273" s="11">
        <v>0</v>
      </c>
      <c r="AU273" s="11">
        <v>0</v>
      </c>
      <c r="AV273" s="11">
        <v>0</v>
      </c>
      <c r="AW273" s="9">
        <v>0</v>
      </c>
      <c r="AX273" s="9">
        <v>96850.970352020813</v>
      </c>
      <c r="AY273" s="9">
        <v>10772.136752136754</v>
      </c>
      <c r="AZ273" s="9">
        <v>-11670.65</v>
      </c>
      <c r="BA273" s="11">
        <v>65559</v>
      </c>
      <c r="BB273" s="11">
        <v>99308</v>
      </c>
      <c r="BC273" s="11">
        <v>0</v>
      </c>
      <c r="BD273" s="11">
        <v>0</v>
      </c>
      <c r="BE273" s="11">
        <v>25739</v>
      </c>
      <c r="BF273" s="11">
        <v>109969</v>
      </c>
      <c r="BG273" s="11">
        <v>0</v>
      </c>
      <c r="BH273" s="11">
        <v>0</v>
      </c>
      <c r="BI273" s="9">
        <v>0</v>
      </c>
      <c r="BJ273" s="9">
        <v>0</v>
      </c>
      <c r="BK273" s="9">
        <v>10015.599867224437</v>
      </c>
      <c r="BL273" s="9">
        <v>15857.400000000001</v>
      </c>
      <c r="BM273" s="9">
        <v>18884.099999999999</v>
      </c>
      <c r="BN273" s="9">
        <v>4139.55</v>
      </c>
      <c r="BO273" s="11">
        <f t="shared" si="128"/>
        <v>1597441.5099999998</v>
      </c>
      <c r="BP273" s="11">
        <v>0</v>
      </c>
      <c r="BQ273" s="11">
        <v>3615</v>
      </c>
      <c r="BR273" s="11">
        <f t="shared" si="129"/>
        <v>9038.1</v>
      </c>
      <c r="BS273" s="11">
        <v>505440</v>
      </c>
      <c r="BT273" s="11">
        <v>23272</v>
      </c>
      <c r="BU273" s="9">
        <v>0</v>
      </c>
      <c r="BV273" s="9">
        <v>20107</v>
      </c>
      <c r="BW273" s="11">
        <v>142163</v>
      </c>
      <c r="BX273" s="11">
        <v>0</v>
      </c>
      <c r="BY273" s="11">
        <v>0</v>
      </c>
      <c r="BZ273" s="11">
        <v>0</v>
      </c>
      <c r="CA273" s="9">
        <v>0</v>
      </c>
      <c r="CB273" s="9">
        <v>98796.683930429514</v>
      </c>
      <c r="CC273" s="9">
        <v>10772.136752136754</v>
      </c>
      <c r="CD273" s="9">
        <v>-11670.65</v>
      </c>
      <c r="CE273" s="11">
        <v>65559</v>
      </c>
      <c r="CF273" s="11">
        <v>100791</v>
      </c>
      <c r="CG273" s="11">
        <v>0</v>
      </c>
      <c r="CH273" s="11">
        <v>0</v>
      </c>
      <c r="CI273" s="11">
        <v>26124</v>
      </c>
      <c r="CJ273" s="11">
        <v>111610</v>
      </c>
      <c r="CK273" s="11">
        <v>0</v>
      </c>
      <c r="CL273" s="11">
        <v>0</v>
      </c>
      <c r="CM273" s="11">
        <v>0</v>
      </c>
      <c r="CN273" s="9">
        <v>0</v>
      </c>
      <c r="CO273" s="9">
        <v>13440.67085410612</v>
      </c>
      <c r="CP273" s="9">
        <v>15857.400000000001</v>
      </c>
      <c r="CQ273" s="9">
        <v>18884.099999999999</v>
      </c>
      <c r="CR273" s="9">
        <v>4139.55</v>
      </c>
      <c r="CS273" s="11"/>
      <c r="CT273" s="11"/>
      <c r="CU273" s="11"/>
      <c r="CV273" s="11"/>
      <c r="CW273" s="11"/>
      <c r="DD273" s="20"/>
      <c r="DE273" s="20"/>
    </row>
    <row r="274" spans="1:109" ht="16.5" x14ac:dyDescent="0.3">
      <c r="A274" s="12">
        <v>852</v>
      </c>
      <c r="B274" s="12">
        <v>1</v>
      </c>
      <c r="C274" s="13" t="s">
        <v>297</v>
      </c>
      <c r="D274" s="14">
        <v>6</v>
      </c>
      <c r="E274" s="9">
        <v>119</v>
      </c>
      <c r="F274" s="9">
        <f t="shared" si="114"/>
        <v>15129.934207339076</v>
      </c>
      <c r="G274" s="9">
        <f t="shared" si="115"/>
        <v>15301.336589832908</v>
      </c>
      <c r="H274" s="9">
        <f t="shared" si="116"/>
        <v>171.40238249383219</v>
      </c>
      <c r="I274" s="10">
        <f t="shared" si="140"/>
        <v>1.1328693181672267E-2</v>
      </c>
      <c r="J274" s="9">
        <f t="shared" si="117"/>
        <v>92.392310924369667</v>
      </c>
      <c r="K274" s="9">
        <f t="shared" si="118"/>
        <v>17.016806722689125</v>
      </c>
      <c r="L274" s="9">
        <f t="shared" si="119"/>
        <v>0</v>
      </c>
      <c r="M274" s="9">
        <f t="shared" si="120"/>
        <v>31.588235294117567</v>
      </c>
      <c r="N274" s="9">
        <f t="shared" si="121"/>
        <v>1.6229204191954523</v>
      </c>
      <c r="O274" s="9">
        <f t="shared" si="122"/>
        <v>0</v>
      </c>
      <c r="P274" s="9">
        <f t="shared" si="123"/>
        <v>28.782109133459585</v>
      </c>
      <c r="Q274" s="15">
        <f t="shared" si="125"/>
        <v>1800462.1706733503</v>
      </c>
      <c r="R274" s="15">
        <f t="shared" si="126"/>
        <v>1820859.054190116</v>
      </c>
      <c r="S274" s="9">
        <f t="shared" si="127"/>
        <v>20396.883516765665</v>
      </c>
      <c r="T274" s="9"/>
      <c r="U274" s="9">
        <f t="shared" si="141"/>
        <v>6059.4641176470586</v>
      </c>
      <c r="V274" s="9">
        <f t="shared" si="141"/>
        <v>1049.09243697479</v>
      </c>
      <c r="W274" s="9">
        <f t="shared" si="141"/>
        <v>3880.5294117647059</v>
      </c>
      <c r="X274" s="9">
        <f t="shared" si="141"/>
        <v>2573.8739495798318</v>
      </c>
      <c r="Y274" s="9">
        <f t="shared" si="141"/>
        <v>1207.129994769364</v>
      </c>
      <c r="Z274" s="9">
        <f t="shared" si="141"/>
        <v>0</v>
      </c>
      <c r="AA274" s="9">
        <f t="shared" si="141"/>
        <v>359.8442966033266</v>
      </c>
      <c r="AB274" s="9">
        <f t="shared" si="142"/>
        <v>6151.8564285714283</v>
      </c>
      <c r="AC274" s="9">
        <f t="shared" si="142"/>
        <v>1066.1092436974791</v>
      </c>
      <c r="AD274" s="9">
        <f t="shared" si="142"/>
        <v>3880.5294117647059</v>
      </c>
      <c r="AE274" s="9">
        <f t="shared" si="142"/>
        <v>2605.4621848739494</v>
      </c>
      <c r="AF274" s="9">
        <f t="shared" si="142"/>
        <v>1208.7529151885594</v>
      </c>
      <c r="AG274" s="9">
        <f t="shared" si="142"/>
        <v>0</v>
      </c>
      <c r="AH274" s="9">
        <f t="shared" si="142"/>
        <v>388.62640573678618</v>
      </c>
      <c r="AI274" s="9">
        <f t="shared" si="124"/>
        <v>15301.336589832908</v>
      </c>
      <c r="AJ274" s="3" t="s">
        <v>608</v>
      </c>
      <c r="AK274" s="11">
        <v>732979</v>
      </c>
      <c r="AL274" s="11">
        <v>0</v>
      </c>
      <c r="AM274" s="11">
        <v>1684</v>
      </c>
      <c r="AN274" s="9">
        <v>4209.3</v>
      </c>
      <c r="AO274" s="11">
        <v>461783</v>
      </c>
      <c r="AP274" s="11">
        <v>0</v>
      </c>
      <c r="AQ274" s="9">
        <v>0</v>
      </c>
      <c r="AR274" s="9">
        <v>6454</v>
      </c>
      <c r="AS274" s="11">
        <v>124842</v>
      </c>
      <c r="AT274" s="11">
        <v>0</v>
      </c>
      <c r="AU274" s="11">
        <v>0</v>
      </c>
      <c r="AV274" s="11">
        <v>0</v>
      </c>
      <c r="AW274" s="9">
        <v>0</v>
      </c>
      <c r="AX274" s="9">
        <v>143648.46937755431</v>
      </c>
      <c r="AY274" s="9">
        <v>6115.8214285714294</v>
      </c>
      <c r="AZ274" s="9">
        <v>-11902.77</v>
      </c>
      <c r="BA274" s="11">
        <v>30478</v>
      </c>
      <c r="BB274" s="11">
        <v>68791</v>
      </c>
      <c r="BC274" s="11">
        <v>0</v>
      </c>
      <c r="BD274" s="11">
        <v>0</v>
      </c>
      <c r="BE274" s="11">
        <v>120020</v>
      </c>
      <c r="BF274" s="11">
        <v>63014</v>
      </c>
      <c r="BG274" s="11">
        <v>0</v>
      </c>
      <c r="BH274" s="11">
        <v>0</v>
      </c>
      <c r="BI274" s="9">
        <v>15850</v>
      </c>
      <c r="BJ274" s="9">
        <v>0</v>
      </c>
      <c r="BK274" s="9">
        <v>10015.599867224437</v>
      </c>
      <c r="BL274" s="9">
        <v>8256.6</v>
      </c>
      <c r="BM274" s="9">
        <v>10038.299999999999</v>
      </c>
      <c r="BN274" s="9">
        <v>4185.8500000000004</v>
      </c>
      <c r="BO274" s="11">
        <f t="shared" si="128"/>
        <v>743973.68499999994</v>
      </c>
      <c r="BP274" s="11">
        <v>0</v>
      </c>
      <c r="BQ274" s="11">
        <v>1684</v>
      </c>
      <c r="BR274" s="11">
        <f t="shared" si="129"/>
        <v>4209.3</v>
      </c>
      <c r="BS274" s="11">
        <v>461783</v>
      </c>
      <c r="BT274" s="11">
        <v>0</v>
      </c>
      <c r="BU274" s="9">
        <v>0</v>
      </c>
      <c r="BV274" s="9">
        <v>6454</v>
      </c>
      <c r="BW274" s="11">
        <v>126867</v>
      </c>
      <c r="BX274" s="11">
        <v>0</v>
      </c>
      <c r="BY274" s="11">
        <v>0</v>
      </c>
      <c r="BZ274" s="11">
        <v>0</v>
      </c>
      <c r="CA274" s="9">
        <v>0</v>
      </c>
      <c r="CB274" s="9">
        <v>143841.59690743856</v>
      </c>
      <c r="CC274" s="9">
        <v>6115.8214285714294</v>
      </c>
      <c r="CD274" s="9">
        <v>-11902.77</v>
      </c>
      <c r="CE274" s="11">
        <v>30478</v>
      </c>
      <c r="CF274" s="11">
        <v>69818</v>
      </c>
      <c r="CG274" s="11">
        <v>0</v>
      </c>
      <c r="CH274" s="11">
        <v>0</v>
      </c>
      <c r="CI274" s="11">
        <v>121812</v>
      </c>
      <c r="CJ274" s="11">
        <v>63954</v>
      </c>
      <c r="CK274" s="11">
        <v>0</v>
      </c>
      <c r="CL274" s="11">
        <v>0</v>
      </c>
      <c r="CM274" s="11">
        <v>15850</v>
      </c>
      <c r="CN274" s="9">
        <v>0</v>
      </c>
      <c r="CO274" s="9">
        <v>13440.67085410612</v>
      </c>
      <c r="CP274" s="9">
        <v>8256.6</v>
      </c>
      <c r="CQ274" s="9">
        <v>10038.299999999999</v>
      </c>
      <c r="CR274" s="9">
        <v>4185.8500000000004</v>
      </c>
      <c r="CS274" s="11"/>
      <c r="CT274" s="11"/>
      <c r="CU274" s="11"/>
      <c r="CV274" s="11"/>
      <c r="CW274" s="11"/>
      <c r="DD274" s="20"/>
      <c r="DE274" s="20"/>
    </row>
    <row r="275" spans="1:109" ht="16.5" x14ac:dyDescent="0.3">
      <c r="A275" s="12">
        <v>857</v>
      </c>
      <c r="B275" s="12">
        <v>1</v>
      </c>
      <c r="C275" s="13" t="s">
        <v>298</v>
      </c>
      <c r="D275" s="14">
        <v>6</v>
      </c>
      <c r="E275" s="9">
        <v>771</v>
      </c>
      <c r="F275" s="9">
        <f t="shared" si="114"/>
        <v>8949.8719497558195</v>
      </c>
      <c r="G275" s="9">
        <f t="shared" si="115"/>
        <v>9069.568951358151</v>
      </c>
      <c r="H275" s="9">
        <f t="shared" si="116"/>
        <v>119.69700160233151</v>
      </c>
      <c r="I275" s="10">
        <f t="shared" si="140"/>
        <v>1.3374158007433528E-2</v>
      </c>
      <c r="J275" s="9">
        <f t="shared" si="117"/>
        <v>91.2807587548632</v>
      </c>
      <c r="K275" s="9">
        <f t="shared" si="118"/>
        <v>5.415045395590198</v>
      </c>
      <c r="L275" s="9">
        <f t="shared" si="119"/>
        <v>0</v>
      </c>
      <c r="M275" s="9">
        <f t="shared" si="120"/>
        <v>3.6575875486380482</v>
      </c>
      <c r="N275" s="9">
        <f t="shared" si="121"/>
        <v>12.096371909846425</v>
      </c>
      <c r="O275" s="9">
        <f t="shared" si="122"/>
        <v>0</v>
      </c>
      <c r="P275" s="9">
        <f t="shared" si="123"/>
        <v>7.2472379933930711</v>
      </c>
      <c r="Q275" s="15">
        <f t="shared" si="125"/>
        <v>6900351.273261738</v>
      </c>
      <c r="R275" s="15">
        <f t="shared" si="126"/>
        <v>6992637.6614971347</v>
      </c>
      <c r="S275" s="9">
        <f t="shared" si="127"/>
        <v>92286.388235396706</v>
      </c>
      <c r="T275" s="9"/>
      <c r="U275" s="9">
        <f t="shared" si="141"/>
        <v>6035.0743190661478</v>
      </c>
      <c r="V275" s="9">
        <f t="shared" si="141"/>
        <v>333.88586251621268</v>
      </c>
      <c r="W275" s="9">
        <f t="shared" si="141"/>
        <v>871.92217898832689</v>
      </c>
      <c r="X275" s="9">
        <f t="shared" si="141"/>
        <v>657.39040207522703</v>
      </c>
      <c r="Y275" s="9">
        <f t="shared" si="141"/>
        <v>827.0909318282944</v>
      </c>
      <c r="Z275" s="9">
        <f t="shared" si="141"/>
        <v>0</v>
      </c>
      <c r="AA275" s="9">
        <f t="shared" si="141"/>
        <v>224.50825528161201</v>
      </c>
      <c r="AB275" s="9">
        <f t="shared" si="142"/>
        <v>6126.355077821011</v>
      </c>
      <c r="AC275" s="9">
        <f t="shared" si="142"/>
        <v>339.30090791180288</v>
      </c>
      <c r="AD275" s="9">
        <f t="shared" si="142"/>
        <v>871.92217898832689</v>
      </c>
      <c r="AE275" s="9">
        <f t="shared" si="142"/>
        <v>661.04798962386508</v>
      </c>
      <c r="AF275" s="9">
        <f t="shared" si="142"/>
        <v>839.18730373814083</v>
      </c>
      <c r="AG275" s="9">
        <f t="shared" si="142"/>
        <v>0</v>
      </c>
      <c r="AH275" s="9">
        <f t="shared" si="142"/>
        <v>231.75549327500508</v>
      </c>
      <c r="AI275" s="9">
        <f t="shared" si="124"/>
        <v>9069.568951358151</v>
      </c>
      <c r="AJ275" s="3" t="s">
        <v>608</v>
      </c>
      <c r="AK275" s="11">
        <v>4691831</v>
      </c>
      <c r="AL275" s="11">
        <v>0</v>
      </c>
      <c r="AM275" s="11">
        <v>10778</v>
      </c>
      <c r="AN275" s="9">
        <v>26944.2</v>
      </c>
      <c r="AO275" s="11">
        <v>643675</v>
      </c>
      <c r="AP275" s="11">
        <v>28577</v>
      </c>
      <c r="AQ275" s="9">
        <v>0</v>
      </c>
      <c r="AR275" s="9">
        <v>94544</v>
      </c>
      <c r="AS275" s="11">
        <v>257426</v>
      </c>
      <c r="AT275" s="11">
        <v>0</v>
      </c>
      <c r="AU275" s="11">
        <v>0</v>
      </c>
      <c r="AV275" s="11">
        <v>0</v>
      </c>
      <c r="AW275" s="9">
        <v>0</v>
      </c>
      <c r="AX275" s="9">
        <v>637687.108439615</v>
      </c>
      <c r="AY275" s="9">
        <v>45413.333088212763</v>
      </c>
      <c r="AZ275" s="9">
        <v>-38788.699999999997</v>
      </c>
      <c r="BA275" s="11">
        <v>190404</v>
      </c>
      <c r="BB275" s="11">
        <v>141128</v>
      </c>
      <c r="BC275" s="11">
        <v>0</v>
      </c>
      <c r="BD275" s="11">
        <v>7445</v>
      </c>
      <c r="BE275" s="11">
        <v>0</v>
      </c>
      <c r="BF275" s="11">
        <v>47796</v>
      </c>
      <c r="BG275" s="11">
        <v>0</v>
      </c>
      <c r="BH275" s="11">
        <v>0</v>
      </c>
      <c r="BI275" s="9">
        <v>14753</v>
      </c>
      <c r="BJ275" s="9">
        <v>0</v>
      </c>
      <c r="BK275" s="9">
        <v>16339.331733910067</v>
      </c>
      <c r="BL275" s="9">
        <v>54454.8</v>
      </c>
      <c r="BM275" s="9">
        <v>29944.2</v>
      </c>
      <c r="BN275" s="9">
        <v>0</v>
      </c>
      <c r="BO275" s="11">
        <f t="shared" si="128"/>
        <v>4762208.4649999999</v>
      </c>
      <c r="BP275" s="11">
        <v>0</v>
      </c>
      <c r="BQ275" s="11">
        <v>10778</v>
      </c>
      <c r="BR275" s="11">
        <f t="shared" si="129"/>
        <v>26944.2</v>
      </c>
      <c r="BS275" s="11">
        <v>643675</v>
      </c>
      <c r="BT275" s="11">
        <v>28577</v>
      </c>
      <c r="BU275" s="9">
        <v>0</v>
      </c>
      <c r="BV275" s="9">
        <v>94544</v>
      </c>
      <c r="BW275" s="11">
        <v>261601</v>
      </c>
      <c r="BX275" s="11">
        <v>0</v>
      </c>
      <c r="BY275" s="11">
        <v>0</v>
      </c>
      <c r="BZ275" s="11">
        <v>0</v>
      </c>
      <c r="CA275" s="9">
        <v>0</v>
      </c>
      <c r="CB275" s="9">
        <v>647013.41118210659</v>
      </c>
      <c r="CC275" s="9">
        <v>45413.333088212763</v>
      </c>
      <c r="CD275" s="9">
        <v>-38788.699999999997</v>
      </c>
      <c r="CE275" s="11">
        <v>190404</v>
      </c>
      <c r="CF275" s="11">
        <v>143235</v>
      </c>
      <c r="CG275" s="11">
        <v>0</v>
      </c>
      <c r="CH275" s="11">
        <v>7445</v>
      </c>
      <c r="CI275" s="11">
        <v>0</v>
      </c>
      <c r="CJ275" s="11">
        <v>48509</v>
      </c>
      <c r="CK275" s="11">
        <v>0</v>
      </c>
      <c r="CL275" s="11">
        <v>0</v>
      </c>
      <c r="CM275" s="11">
        <v>14753</v>
      </c>
      <c r="CN275" s="9">
        <v>0</v>
      </c>
      <c r="CO275" s="9">
        <v>21926.952226816131</v>
      </c>
      <c r="CP275" s="9">
        <v>54454.8</v>
      </c>
      <c r="CQ275" s="9">
        <v>29944.2</v>
      </c>
      <c r="CR275" s="9">
        <v>0</v>
      </c>
      <c r="CS275" s="11"/>
      <c r="CT275" s="11"/>
      <c r="CU275" s="11"/>
      <c r="CV275" s="11"/>
      <c r="CW275" s="11"/>
      <c r="DD275" s="20"/>
      <c r="DE275" s="20"/>
    </row>
    <row r="276" spans="1:109" ht="16.5" x14ac:dyDescent="0.3">
      <c r="A276" s="12">
        <v>858</v>
      </c>
      <c r="B276" s="12">
        <v>1</v>
      </c>
      <c r="C276" s="13" t="s">
        <v>299</v>
      </c>
      <c r="D276" s="14">
        <v>6</v>
      </c>
      <c r="E276" s="9">
        <v>965</v>
      </c>
      <c r="F276" s="9">
        <f t="shared" si="114"/>
        <v>8105.3496749043024</v>
      </c>
      <c r="G276" s="9">
        <f t="shared" si="115"/>
        <v>8216.119583497004</v>
      </c>
      <c r="H276" s="9">
        <f t="shared" si="116"/>
        <v>110.76990859270154</v>
      </c>
      <c r="I276" s="10">
        <f t="shared" si="140"/>
        <v>1.366627141771146E-2</v>
      </c>
      <c r="J276" s="9">
        <f t="shared" si="117"/>
        <v>91.104668393782958</v>
      </c>
      <c r="K276" s="9">
        <f t="shared" si="118"/>
        <v>4.6911917098445883</v>
      </c>
      <c r="L276" s="9">
        <f t="shared" si="119"/>
        <v>0</v>
      </c>
      <c r="M276" s="9">
        <f t="shared" si="120"/>
        <v>2.2072538860104487</v>
      </c>
      <c r="N276" s="9">
        <f t="shared" si="121"/>
        <v>6.9188953337684325</v>
      </c>
      <c r="O276" s="9">
        <f t="shared" si="122"/>
        <v>0</v>
      </c>
      <c r="P276" s="9">
        <f t="shared" si="123"/>
        <v>5.8478992692951124</v>
      </c>
      <c r="Q276" s="15">
        <f t="shared" si="125"/>
        <v>7821662.4362826524</v>
      </c>
      <c r="R276" s="15">
        <f t="shared" si="126"/>
        <v>7928555.3980746092</v>
      </c>
      <c r="S276" s="9">
        <f t="shared" si="127"/>
        <v>106892.9617919568</v>
      </c>
      <c r="T276" s="9"/>
      <c r="U276" s="9">
        <f t="shared" si="141"/>
        <v>6021.6556476683936</v>
      </c>
      <c r="V276" s="9">
        <f t="shared" si="141"/>
        <v>289.23730569948185</v>
      </c>
      <c r="W276" s="9">
        <f t="shared" si="141"/>
        <v>358.21139896373057</v>
      </c>
      <c r="X276" s="9">
        <f t="shared" si="141"/>
        <v>589.51606217616575</v>
      </c>
      <c r="Y276" s="9">
        <f t="shared" si="141"/>
        <v>616.90234614655878</v>
      </c>
      <c r="Z276" s="9">
        <f t="shared" si="141"/>
        <v>0</v>
      </c>
      <c r="AA276" s="9">
        <f t="shared" si="141"/>
        <v>229.82691424997162</v>
      </c>
      <c r="AB276" s="9">
        <f t="shared" si="142"/>
        <v>6112.7603160621766</v>
      </c>
      <c r="AC276" s="9">
        <f t="shared" si="142"/>
        <v>293.92849740932644</v>
      </c>
      <c r="AD276" s="9">
        <f t="shared" si="142"/>
        <v>358.21139896373057</v>
      </c>
      <c r="AE276" s="9">
        <f t="shared" si="142"/>
        <v>591.7233160621762</v>
      </c>
      <c r="AF276" s="9">
        <f t="shared" si="142"/>
        <v>623.82124148032722</v>
      </c>
      <c r="AG276" s="9">
        <f t="shared" si="142"/>
        <v>0</v>
      </c>
      <c r="AH276" s="9">
        <f t="shared" si="142"/>
        <v>235.67481351926673</v>
      </c>
      <c r="AI276" s="9">
        <f t="shared" si="124"/>
        <v>8216.119583497004</v>
      </c>
      <c r="AJ276" s="3" t="s">
        <v>608</v>
      </c>
      <c r="AK276" s="11">
        <v>5861067</v>
      </c>
      <c r="AL276" s="11">
        <v>0</v>
      </c>
      <c r="AM276" s="11">
        <v>13463</v>
      </c>
      <c r="AN276" s="9">
        <v>33657.9</v>
      </c>
      <c r="AO276" s="11">
        <v>350685</v>
      </c>
      <c r="AP276" s="11">
        <v>-5011</v>
      </c>
      <c r="AQ276" s="9">
        <v>0</v>
      </c>
      <c r="AR276" s="9">
        <v>136282</v>
      </c>
      <c r="AS276" s="11">
        <v>279114</v>
      </c>
      <c r="AT276" s="11">
        <v>0</v>
      </c>
      <c r="AU276" s="11">
        <v>0</v>
      </c>
      <c r="AV276" s="11">
        <v>0</v>
      </c>
      <c r="AW276" s="9">
        <v>0</v>
      </c>
      <c r="AX276" s="9">
        <v>595310.76403142919</v>
      </c>
      <c r="AY276" s="9">
        <v>60648.248147607468</v>
      </c>
      <c r="AZ276" s="9">
        <v>-50169.3</v>
      </c>
      <c r="BA276" s="11">
        <v>238358</v>
      </c>
      <c r="BB276" s="11">
        <v>142671</v>
      </c>
      <c r="BC276" s="11">
        <v>0</v>
      </c>
      <c r="BD276" s="11">
        <v>10804</v>
      </c>
      <c r="BE276" s="11">
        <v>0</v>
      </c>
      <c r="BF276" s="11">
        <v>0</v>
      </c>
      <c r="BG276" s="11">
        <v>0</v>
      </c>
      <c r="BH276" s="11">
        <v>0</v>
      </c>
      <c r="BI276" s="9">
        <v>27305</v>
      </c>
      <c r="BJ276" s="9">
        <v>0</v>
      </c>
      <c r="BK276" s="9">
        <v>16501.924103615154</v>
      </c>
      <c r="BL276" s="9">
        <v>67317</v>
      </c>
      <c r="BM276" s="9">
        <v>43657.9</v>
      </c>
      <c r="BN276" s="9">
        <v>0</v>
      </c>
      <c r="BO276" s="11">
        <f t="shared" si="128"/>
        <v>5948983.0049999999</v>
      </c>
      <c r="BP276" s="11">
        <v>0</v>
      </c>
      <c r="BQ276" s="11">
        <v>13463</v>
      </c>
      <c r="BR276" s="11">
        <f t="shared" si="129"/>
        <v>33657.9</v>
      </c>
      <c r="BS276" s="11">
        <v>350685</v>
      </c>
      <c r="BT276" s="11">
        <v>-5011</v>
      </c>
      <c r="BU276" s="9">
        <v>0</v>
      </c>
      <c r="BV276" s="9">
        <v>136282</v>
      </c>
      <c r="BW276" s="11">
        <v>283641</v>
      </c>
      <c r="BX276" s="11">
        <v>0</v>
      </c>
      <c r="BY276" s="11">
        <v>0</v>
      </c>
      <c r="BZ276" s="11">
        <v>0</v>
      </c>
      <c r="CA276" s="9">
        <v>0</v>
      </c>
      <c r="CB276" s="9">
        <v>601987.49802851572</v>
      </c>
      <c r="CC276" s="9">
        <v>60648.248147607468</v>
      </c>
      <c r="CD276" s="9">
        <v>-50169.3</v>
      </c>
      <c r="CE276" s="11">
        <v>238358</v>
      </c>
      <c r="CF276" s="11">
        <v>144801</v>
      </c>
      <c r="CG276" s="11">
        <v>0</v>
      </c>
      <c r="CH276" s="11">
        <v>10804</v>
      </c>
      <c r="CI276" s="11">
        <v>0</v>
      </c>
      <c r="CJ276" s="11">
        <v>0</v>
      </c>
      <c r="CK276" s="11">
        <v>0</v>
      </c>
      <c r="CL276" s="11">
        <v>0</v>
      </c>
      <c r="CM276" s="11">
        <v>27305</v>
      </c>
      <c r="CN276" s="9">
        <v>0</v>
      </c>
      <c r="CO276" s="9">
        <v>22145.146898484945</v>
      </c>
      <c r="CP276" s="9">
        <v>67317</v>
      </c>
      <c r="CQ276" s="9">
        <v>43657.9</v>
      </c>
      <c r="CR276" s="9">
        <v>0</v>
      </c>
      <c r="CS276" s="11"/>
      <c r="CT276" s="11"/>
      <c r="CU276" s="11"/>
      <c r="CV276" s="11"/>
      <c r="CW276" s="11"/>
      <c r="DD276" s="20"/>
      <c r="DE276" s="20"/>
    </row>
    <row r="277" spans="1:109" ht="16.5" x14ac:dyDescent="0.3">
      <c r="A277" s="12">
        <v>861</v>
      </c>
      <c r="B277" s="12">
        <v>1</v>
      </c>
      <c r="C277" s="13" t="s">
        <v>300</v>
      </c>
      <c r="D277" s="14">
        <v>4</v>
      </c>
      <c r="E277" s="9">
        <v>2923</v>
      </c>
      <c r="F277" s="9">
        <f t="shared" si="114"/>
        <v>11524.814897092861</v>
      </c>
      <c r="G277" s="9">
        <f t="shared" si="115"/>
        <v>11669.60185646914</v>
      </c>
      <c r="H277" s="9">
        <f t="shared" si="116"/>
        <v>144.7869593762789</v>
      </c>
      <c r="I277" s="10">
        <f t="shared" si="140"/>
        <v>1.2563061590932923E-2</v>
      </c>
      <c r="J277" s="9">
        <f t="shared" si="117"/>
        <v>95.308332192952548</v>
      </c>
      <c r="K277" s="9">
        <f t="shared" si="118"/>
        <v>7.7594936708860587</v>
      </c>
      <c r="L277" s="9">
        <f t="shared" si="119"/>
        <v>0</v>
      </c>
      <c r="M277" s="9">
        <f t="shared" si="120"/>
        <v>2.4385904892234294</v>
      </c>
      <c r="N277" s="9">
        <f t="shared" si="121"/>
        <v>29.501826479550573</v>
      </c>
      <c r="O277" s="9">
        <f t="shared" si="122"/>
        <v>0</v>
      </c>
      <c r="P277" s="9">
        <f t="shared" si="123"/>
        <v>9.7787165436655528</v>
      </c>
      <c r="Q277" s="15">
        <f t="shared" si="125"/>
        <v>33687033.944202438</v>
      </c>
      <c r="R277" s="15">
        <f t="shared" si="126"/>
        <v>34110246.226459295</v>
      </c>
      <c r="S277" s="9">
        <f t="shared" si="127"/>
        <v>423212.28225685656</v>
      </c>
      <c r="T277" s="9"/>
      <c r="U277" s="9">
        <f t="shared" si="141"/>
        <v>6272.5963941156351</v>
      </c>
      <c r="V277" s="9">
        <f t="shared" si="141"/>
        <v>478.39924734861444</v>
      </c>
      <c r="W277" s="9">
        <f t="shared" si="141"/>
        <v>2275.4084844338008</v>
      </c>
      <c r="X277" s="9">
        <f t="shared" si="141"/>
        <v>543.90249743414302</v>
      </c>
      <c r="Y277" s="9">
        <f t="shared" si="141"/>
        <v>1584.3159782572513</v>
      </c>
      <c r="Z277" s="9">
        <f t="shared" si="141"/>
        <v>0</v>
      </c>
      <c r="AA277" s="9">
        <f t="shared" si="141"/>
        <v>370.19229550341697</v>
      </c>
      <c r="AB277" s="9">
        <f t="shared" si="142"/>
        <v>6367.9047263085877</v>
      </c>
      <c r="AC277" s="9">
        <f t="shared" si="142"/>
        <v>486.1587410195005</v>
      </c>
      <c r="AD277" s="9">
        <f t="shared" si="142"/>
        <v>2275.4084844338008</v>
      </c>
      <c r="AE277" s="9">
        <f t="shared" si="142"/>
        <v>546.34108792336644</v>
      </c>
      <c r="AF277" s="9">
        <f t="shared" si="142"/>
        <v>1613.8178047368019</v>
      </c>
      <c r="AG277" s="9">
        <f t="shared" si="142"/>
        <v>0</v>
      </c>
      <c r="AH277" s="9">
        <f t="shared" si="142"/>
        <v>379.97101204708252</v>
      </c>
      <c r="AI277" s="9">
        <f t="shared" si="124"/>
        <v>11669.60185646914</v>
      </c>
      <c r="AJ277" s="3" t="s">
        <v>608</v>
      </c>
      <c r="AK277" s="11">
        <v>18572417</v>
      </c>
      <c r="AL277" s="11">
        <v>0</v>
      </c>
      <c r="AM277" s="11">
        <v>42663</v>
      </c>
      <c r="AN277" s="9">
        <v>106656.3</v>
      </c>
      <c r="AO277" s="11">
        <v>6651019</v>
      </c>
      <c r="AP277" s="11">
        <v>0</v>
      </c>
      <c r="AQ277" s="9">
        <v>0</v>
      </c>
      <c r="AR277" s="9">
        <v>163540</v>
      </c>
      <c r="AS277" s="11">
        <v>1398361</v>
      </c>
      <c r="AT277" s="11">
        <v>0</v>
      </c>
      <c r="AU277" s="11">
        <v>40029</v>
      </c>
      <c r="AV277" s="11">
        <v>0</v>
      </c>
      <c r="AW277" s="9">
        <v>0</v>
      </c>
      <c r="AX277" s="9">
        <v>4630955.6044459455</v>
      </c>
      <c r="AY277" s="9">
        <v>155828.89925484124</v>
      </c>
      <c r="AZ277" s="9">
        <v>-237617.74</v>
      </c>
      <c r="BA277" s="11">
        <v>743909</v>
      </c>
      <c r="BB277" s="11">
        <v>353101</v>
      </c>
      <c r="BC277" s="11">
        <v>0</v>
      </c>
      <c r="BD277" s="11">
        <v>69789</v>
      </c>
      <c r="BE277" s="11">
        <v>0</v>
      </c>
      <c r="BF277" s="11">
        <v>0</v>
      </c>
      <c r="BG277" s="11">
        <v>136653</v>
      </c>
      <c r="BH277" s="11">
        <v>-12329</v>
      </c>
      <c r="BI277" s="9">
        <v>52472</v>
      </c>
      <c r="BJ277" s="9">
        <v>0</v>
      </c>
      <c r="BK277" s="9">
        <v>83583.02050164665</v>
      </c>
      <c r="BL277" s="9">
        <v>213117</v>
      </c>
      <c r="BM277" s="9">
        <v>522886.86</v>
      </c>
      <c r="BN277" s="9">
        <v>0</v>
      </c>
      <c r="BO277" s="11">
        <f t="shared" si="128"/>
        <v>18851003.254999999</v>
      </c>
      <c r="BP277" s="11">
        <v>0</v>
      </c>
      <c r="BQ277" s="11">
        <v>42663</v>
      </c>
      <c r="BR277" s="11">
        <f t="shared" si="129"/>
        <v>106656.3</v>
      </c>
      <c r="BS277" s="11">
        <v>6651019</v>
      </c>
      <c r="BT277" s="11">
        <v>0</v>
      </c>
      <c r="BU277" s="9">
        <v>0</v>
      </c>
      <c r="BV277" s="9">
        <v>163540</v>
      </c>
      <c r="BW277" s="11">
        <v>1421042</v>
      </c>
      <c r="BX277" s="11">
        <v>0</v>
      </c>
      <c r="BY277" s="11">
        <v>40029</v>
      </c>
      <c r="BZ277" s="11">
        <v>0</v>
      </c>
      <c r="CA277" s="9">
        <v>0</v>
      </c>
      <c r="CB277" s="9">
        <v>4717189.4432456717</v>
      </c>
      <c r="CC277" s="9">
        <v>155828.89925484124</v>
      </c>
      <c r="CD277" s="9">
        <v>-237617.74</v>
      </c>
      <c r="CE277" s="11">
        <v>743909</v>
      </c>
      <c r="CF277" s="11">
        <v>358373</v>
      </c>
      <c r="CG277" s="11">
        <v>0</v>
      </c>
      <c r="CH277" s="11">
        <v>69789</v>
      </c>
      <c r="CI277" s="11">
        <v>0</v>
      </c>
      <c r="CJ277" s="11">
        <v>0</v>
      </c>
      <c r="CK277" s="11">
        <v>138693</v>
      </c>
      <c r="CL277" s="11">
        <v>-12513</v>
      </c>
      <c r="CM277" s="11">
        <v>52472</v>
      </c>
      <c r="CN277" s="9">
        <v>0</v>
      </c>
      <c r="CO277" s="9">
        <v>112166.20895878111</v>
      </c>
      <c r="CP277" s="9">
        <v>213117</v>
      </c>
      <c r="CQ277" s="9">
        <v>522886.86</v>
      </c>
      <c r="CR277" s="9">
        <v>0</v>
      </c>
      <c r="CS277" s="11"/>
      <c r="CT277" s="11"/>
      <c r="CU277" s="11"/>
      <c r="CV277" s="11"/>
      <c r="CW277" s="11"/>
      <c r="DD277" s="20"/>
      <c r="DE277" s="20"/>
    </row>
    <row r="278" spans="1:109" ht="16.5" x14ac:dyDescent="0.3">
      <c r="A278" s="12">
        <v>876</v>
      </c>
      <c r="B278" s="12">
        <v>1</v>
      </c>
      <c r="C278" s="13" t="s">
        <v>301</v>
      </c>
      <c r="D278" s="14">
        <v>5</v>
      </c>
      <c r="E278" s="9">
        <v>1613</v>
      </c>
      <c r="F278" s="9">
        <f t="shared" ref="F278:F341" si="143">SUM(U278:AA278)</f>
        <v>9124.8919722377104</v>
      </c>
      <c r="G278" s="9">
        <f t="shared" ref="G278:G341" si="144">F278+H278</f>
        <v>9222.5113330174536</v>
      </c>
      <c r="H278" s="9">
        <f t="shared" ref="H278:H341" si="145">AI278-F278</f>
        <v>97.619360779743147</v>
      </c>
      <c r="I278" s="10">
        <f t="shared" si="140"/>
        <v>1.0698138791861643E-2</v>
      </c>
      <c r="J278" s="9">
        <f t="shared" ref="J278:J341" si="146">AB278-U278</f>
        <v>91.108921264723904</v>
      </c>
      <c r="K278" s="9">
        <f t="shared" ref="K278:K341" si="147">AC278-V278</f>
        <v>3.0923744575325429</v>
      </c>
      <c r="L278" s="9">
        <f t="shared" ref="L278:L341" si="148">AD278-W278</f>
        <v>0</v>
      </c>
      <c r="M278" s="9">
        <f t="shared" ref="M278:M341" si="149">AE278-X278</f>
        <v>1.8896466212027008</v>
      </c>
      <c r="N278" s="9">
        <f t="shared" ref="N278:N341" si="150">AF278-Y278</f>
        <v>12.259968935248139</v>
      </c>
      <c r="O278" s="9">
        <f t="shared" ref="O278:O341" si="151">AG278-Z278</f>
        <v>-18.803254804711713</v>
      </c>
      <c r="P278" s="9">
        <f t="shared" ref="P278:P341" si="152">AH278-AA278</f>
        <v>8.0717043057470619</v>
      </c>
      <c r="Q278" s="15">
        <f t="shared" si="125"/>
        <v>14718450.751219427</v>
      </c>
      <c r="R278" s="15">
        <f t="shared" si="126"/>
        <v>14875910.780157151</v>
      </c>
      <c r="S278" s="9">
        <f t="shared" si="127"/>
        <v>157460.02893772349</v>
      </c>
      <c r="T278" s="9"/>
      <c r="U278" s="9">
        <f t="shared" si="141"/>
        <v>6028.4171915685056</v>
      </c>
      <c r="V278" s="9">
        <f t="shared" si="141"/>
        <v>190.6305021698698</v>
      </c>
      <c r="W278" s="9">
        <f t="shared" si="141"/>
        <v>781.78983261004339</v>
      </c>
      <c r="X278" s="9">
        <f t="shared" si="141"/>
        <v>821.59020458772477</v>
      </c>
      <c r="Y278" s="9">
        <f t="shared" si="141"/>
        <v>936.95971984241419</v>
      </c>
      <c r="Z278" s="9">
        <f t="shared" si="141"/>
        <v>106.0136391816491</v>
      </c>
      <c r="AA278" s="9">
        <f t="shared" si="141"/>
        <v>259.49088227750468</v>
      </c>
      <c r="AB278" s="9">
        <f t="shared" si="142"/>
        <v>6119.5261128332295</v>
      </c>
      <c r="AC278" s="9">
        <f t="shared" si="142"/>
        <v>193.72287662740234</v>
      </c>
      <c r="AD278" s="9">
        <f t="shared" si="142"/>
        <v>781.78983261004339</v>
      </c>
      <c r="AE278" s="9">
        <f t="shared" si="142"/>
        <v>823.47985120892747</v>
      </c>
      <c r="AF278" s="9">
        <f t="shared" si="142"/>
        <v>949.21968877766233</v>
      </c>
      <c r="AG278" s="9">
        <f t="shared" si="142"/>
        <v>87.210384376937384</v>
      </c>
      <c r="AH278" s="9">
        <f t="shared" si="142"/>
        <v>267.56258658325174</v>
      </c>
      <c r="AI278" s="9">
        <f t="shared" ref="AI278:AI341" si="153">SUM(AB278:AH278)</f>
        <v>9222.5113330174536</v>
      </c>
      <c r="AJ278" s="3" t="s">
        <v>608</v>
      </c>
      <c r="AK278" s="11">
        <v>9797246</v>
      </c>
      <c r="AL278" s="11">
        <v>0</v>
      </c>
      <c r="AM278" s="11">
        <v>22505</v>
      </c>
      <c r="AN278" s="9">
        <v>56263.199999999997</v>
      </c>
      <c r="AO278" s="11">
        <v>1261027</v>
      </c>
      <c r="AP278" s="11">
        <v>0</v>
      </c>
      <c r="AQ278" s="9">
        <v>433680</v>
      </c>
      <c r="AR278" s="9">
        <v>200753</v>
      </c>
      <c r="AS278" s="11">
        <v>307487</v>
      </c>
      <c r="AT278" s="11">
        <v>0</v>
      </c>
      <c r="AU278" s="11">
        <v>43387</v>
      </c>
      <c r="AV278" s="11">
        <v>0</v>
      </c>
      <c r="AW278" s="9">
        <v>171000</v>
      </c>
      <c r="AX278" s="9">
        <v>1511316.028105814</v>
      </c>
      <c r="AY278" s="9">
        <v>106170.27843232709</v>
      </c>
      <c r="AZ278" s="9">
        <v>-73409.070000000007</v>
      </c>
      <c r="BA278" s="11">
        <v>388214</v>
      </c>
      <c r="BB278" s="11">
        <v>204106</v>
      </c>
      <c r="BC278" s="11">
        <v>0</v>
      </c>
      <c r="BD278" s="11">
        <v>18492</v>
      </c>
      <c r="BE278" s="11">
        <v>0</v>
      </c>
      <c r="BF278" s="11">
        <v>0</v>
      </c>
      <c r="BG278" s="11">
        <v>0</v>
      </c>
      <c r="BH278" s="11">
        <v>0</v>
      </c>
      <c r="BI278" s="9">
        <v>14088</v>
      </c>
      <c r="BJ278" s="9">
        <v>0</v>
      </c>
      <c r="BK278" s="9">
        <v>38072.11468128796</v>
      </c>
      <c r="BL278" s="9">
        <v>114186</v>
      </c>
      <c r="BM278" s="9">
        <v>103867.2</v>
      </c>
      <c r="BN278" s="9">
        <v>0</v>
      </c>
      <c r="BO278" s="11">
        <f t="shared" si="128"/>
        <v>9944204.6899999995</v>
      </c>
      <c r="BP278" s="11">
        <v>0</v>
      </c>
      <c r="BQ278" s="11">
        <v>22505</v>
      </c>
      <c r="BR278" s="11">
        <f t="shared" si="129"/>
        <v>56263.199999999997</v>
      </c>
      <c r="BS278" s="11">
        <v>1261027</v>
      </c>
      <c r="BT278" s="11">
        <v>0</v>
      </c>
      <c r="BU278" s="9">
        <v>433680</v>
      </c>
      <c r="BV278" s="9">
        <v>200753</v>
      </c>
      <c r="BW278" s="11">
        <v>312475</v>
      </c>
      <c r="BX278" s="11">
        <v>0</v>
      </c>
      <c r="BY278" s="11">
        <v>43387</v>
      </c>
      <c r="BZ278" s="11">
        <v>0</v>
      </c>
      <c r="CA278" s="9">
        <v>140670.35</v>
      </c>
      <c r="CB278" s="9">
        <v>1531091.3579983693</v>
      </c>
      <c r="CC278" s="9">
        <v>106170.27843232709</v>
      </c>
      <c r="CD278" s="9">
        <v>-73409.070000000007</v>
      </c>
      <c r="CE278" s="11">
        <v>388214</v>
      </c>
      <c r="CF278" s="11">
        <v>207154</v>
      </c>
      <c r="CG278" s="11">
        <v>0</v>
      </c>
      <c r="CH278" s="11">
        <v>18492</v>
      </c>
      <c r="CI278" s="11">
        <v>0</v>
      </c>
      <c r="CJ278" s="11">
        <v>0</v>
      </c>
      <c r="CK278" s="11">
        <v>0</v>
      </c>
      <c r="CL278" s="11">
        <v>0</v>
      </c>
      <c r="CM278" s="11">
        <v>14088</v>
      </c>
      <c r="CN278" s="9">
        <v>0</v>
      </c>
      <c r="CO278" s="9">
        <v>51091.773726457905</v>
      </c>
      <c r="CP278" s="9">
        <v>114186</v>
      </c>
      <c r="CQ278" s="9">
        <v>103867.2</v>
      </c>
      <c r="CR278" s="9">
        <v>0</v>
      </c>
      <c r="CS278" s="11"/>
      <c r="CT278" s="11"/>
      <c r="CU278" s="11"/>
      <c r="CV278" s="11"/>
      <c r="CW278" s="11"/>
      <c r="DD278" s="20"/>
      <c r="DE278" s="20"/>
    </row>
    <row r="279" spans="1:109" ht="16.5" x14ac:dyDescent="0.3">
      <c r="A279" s="12">
        <v>877</v>
      </c>
      <c r="B279" s="12">
        <v>1</v>
      </c>
      <c r="C279" s="13" t="s">
        <v>302</v>
      </c>
      <c r="D279" s="14">
        <v>4</v>
      </c>
      <c r="E279" s="9">
        <v>5853</v>
      </c>
      <c r="F279" s="9">
        <f t="shared" si="143"/>
        <v>8614.1625649128819</v>
      </c>
      <c r="G279" s="9">
        <f t="shared" si="144"/>
        <v>8714.1519477445891</v>
      </c>
      <c r="H279" s="9">
        <f t="shared" si="145"/>
        <v>99.989382831707189</v>
      </c>
      <c r="I279" s="10">
        <f t="shared" si="140"/>
        <v>1.1607556982843917E-2</v>
      </c>
      <c r="J279" s="9">
        <f t="shared" si="146"/>
        <v>90.538936442849263</v>
      </c>
      <c r="K279" s="9">
        <f t="shared" si="147"/>
        <v>3.4985477532889036</v>
      </c>
      <c r="L279" s="9">
        <f t="shared" si="148"/>
        <v>0</v>
      </c>
      <c r="M279" s="9">
        <f t="shared" si="149"/>
        <v>0.91081496668380169</v>
      </c>
      <c r="N279" s="9">
        <f t="shared" si="150"/>
        <v>13.008935647457747</v>
      </c>
      <c r="O279" s="9">
        <f t="shared" si="151"/>
        <v>-14.177011788826249</v>
      </c>
      <c r="P279" s="9">
        <f t="shared" si="152"/>
        <v>6.2091598102545049</v>
      </c>
      <c r="Q279" s="15">
        <f t="shared" ref="Q279:Q342" si="154">SUM(AK279:BN279)</f>
        <v>50418693.492435083</v>
      </c>
      <c r="R279" s="15">
        <f t="shared" ref="R279:R342" si="155">SUM(BO279:CR279)</f>
        <v>51003931.350149065</v>
      </c>
      <c r="S279" s="9">
        <f t="shared" ref="S279:S342" si="156">R279-Q279</f>
        <v>585237.85771398246</v>
      </c>
      <c r="T279" s="9"/>
      <c r="U279" s="9">
        <f t="shared" si="141"/>
        <v>6008.8867828464045</v>
      </c>
      <c r="V279" s="9">
        <f t="shared" si="141"/>
        <v>215.70254570305826</v>
      </c>
      <c r="W279" s="9">
        <f t="shared" si="141"/>
        <v>581.22860071758078</v>
      </c>
      <c r="X279" s="9">
        <f t="shared" si="141"/>
        <v>489.88569964120961</v>
      </c>
      <c r="Y279" s="9">
        <f t="shared" si="141"/>
        <v>889.69357083323621</v>
      </c>
      <c r="Z279" s="9">
        <f t="shared" si="141"/>
        <v>105.3202733640868</v>
      </c>
      <c r="AA279" s="9">
        <f t="shared" si="141"/>
        <v>323.44509180730449</v>
      </c>
      <c r="AB279" s="9">
        <f t="shared" si="142"/>
        <v>6099.4257192892537</v>
      </c>
      <c r="AC279" s="9">
        <f t="shared" si="142"/>
        <v>219.20109345634717</v>
      </c>
      <c r="AD279" s="9">
        <f t="shared" si="142"/>
        <v>581.22860071758078</v>
      </c>
      <c r="AE279" s="9">
        <f t="shared" si="142"/>
        <v>490.79651460789341</v>
      </c>
      <c r="AF279" s="9">
        <f t="shared" si="142"/>
        <v>902.70250648069396</v>
      </c>
      <c r="AG279" s="9">
        <f t="shared" si="142"/>
        <v>91.143261575260553</v>
      </c>
      <c r="AH279" s="9">
        <f t="shared" si="142"/>
        <v>329.654251617559</v>
      </c>
      <c r="AI279" s="9">
        <f t="shared" si="153"/>
        <v>8714.1519477445891</v>
      </c>
      <c r="AJ279" s="3" t="s">
        <v>608</v>
      </c>
      <c r="AK279" s="11">
        <v>35328293</v>
      </c>
      <c r="AL279" s="11">
        <v>0</v>
      </c>
      <c r="AM279" s="11">
        <v>81152</v>
      </c>
      <c r="AN279" s="9">
        <v>201174.3</v>
      </c>
      <c r="AO279" s="11">
        <v>3431111</v>
      </c>
      <c r="AP279" s="11">
        <v>-29180</v>
      </c>
      <c r="AQ279" s="9">
        <v>0</v>
      </c>
      <c r="AR279" s="9">
        <v>768646</v>
      </c>
      <c r="AS279" s="11">
        <v>1262507</v>
      </c>
      <c r="AT279" s="11">
        <v>0</v>
      </c>
      <c r="AU279" s="11">
        <v>205895</v>
      </c>
      <c r="AV279" s="11">
        <v>0</v>
      </c>
      <c r="AW279" s="9">
        <v>616439.56000000006</v>
      </c>
      <c r="AX279" s="9">
        <v>5207376.4700869313</v>
      </c>
      <c r="AY279" s="9">
        <v>392535.59761364158</v>
      </c>
      <c r="AZ279" s="9">
        <v>-158278.66</v>
      </c>
      <c r="BA279" s="11">
        <v>1346113</v>
      </c>
      <c r="BB279" s="11">
        <v>356984</v>
      </c>
      <c r="BC279" s="11">
        <v>0</v>
      </c>
      <c r="BD279" s="11">
        <v>72564</v>
      </c>
      <c r="BE279" s="11">
        <v>0</v>
      </c>
      <c r="BF279" s="11">
        <v>0</v>
      </c>
      <c r="BG279" s="11">
        <v>0</v>
      </c>
      <c r="BH279" s="11">
        <v>0</v>
      </c>
      <c r="BI279" s="9">
        <v>35947</v>
      </c>
      <c r="BJ279" s="9">
        <v>0</v>
      </c>
      <c r="BK279" s="9">
        <v>106271.97473451191</v>
      </c>
      <c r="BL279" s="9">
        <v>404039.39999999997</v>
      </c>
      <c r="BM279" s="9">
        <v>743573.69</v>
      </c>
      <c r="BN279" s="9">
        <v>45529.16</v>
      </c>
      <c r="BO279" s="11">
        <f t="shared" ref="BO279:BO342" si="157">AK279*1.015</f>
        <v>35858217.394999996</v>
      </c>
      <c r="BP279" s="11">
        <v>0</v>
      </c>
      <c r="BQ279" s="11">
        <v>81152</v>
      </c>
      <c r="BR279" s="11">
        <f t="shared" ref="BR279:BR342" si="158">AN279</f>
        <v>201174.3</v>
      </c>
      <c r="BS279" s="11">
        <v>3431111</v>
      </c>
      <c r="BT279" s="11">
        <v>-29180</v>
      </c>
      <c r="BU279" s="9">
        <v>0</v>
      </c>
      <c r="BV279" s="9">
        <v>768646</v>
      </c>
      <c r="BW279" s="11">
        <v>1282984</v>
      </c>
      <c r="BX279" s="11">
        <v>0</v>
      </c>
      <c r="BY279" s="11">
        <v>205895</v>
      </c>
      <c r="BZ279" s="11">
        <v>0</v>
      </c>
      <c r="CA279" s="9">
        <v>533461.51</v>
      </c>
      <c r="CB279" s="9">
        <v>5283517.7704315018</v>
      </c>
      <c r="CC279" s="9">
        <v>392535.59761364158</v>
      </c>
      <c r="CD279" s="9">
        <v>-158278.66</v>
      </c>
      <c r="CE279" s="11">
        <v>1346113</v>
      </c>
      <c r="CF279" s="11">
        <v>362315</v>
      </c>
      <c r="CG279" s="11">
        <v>0</v>
      </c>
      <c r="CH279" s="11">
        <v>72564</v>
      </c>
      <c r="CI279" s="11">
        <v>0</v>
      </c>
      <c r="CJ279" s="11">
        <v>0</v>
      </c>
      <c r="CK279" s="11">
        <v>0</v>
      </c>
      <c r="CL279" s="11">
        <v>0</v>
      </c>
      <c r="CM279" s="11">
        <v>35947</v>
      </c>
      <c r="CN279" s="9">
        <v>0</v>
      </c>
      <c r="CO279" s="9">
        <v>142614.18710393136</v>
      </c>
      <c r="CP279" s="9">
        <v>404039.39999999997</v>
      </c>
      <c r="CQ279" s="9">
        <v>743573.69</v>
      </c>
      <c r="CR279" s="9">
        <v>45529.16</v>
      </c>
      <c r="CS279" s="11"/>
      <c r="CT279" s="11"/>
      <c r="CU279" s="11"/>
      <c r="CV279" s="11"/>
      <c r="CW279" s="11"/>
      <c r="DD279" s="20"/>
      <c r="DE279" s="20"/>
    </row>
    <row r="280" spans="1:109" ht="16.5" x14ac:dyDescent="0.3">
      <c r="A280" s="12">
        <v>879</v>
      </c>
      <c r="B280" s="12">
        <v>1</v>
      </c>
      <c r="C280" s="13" t="s">
        <v>303</v>
      </c>
      <c r="D280" s="14">
        <v>4</v>
      </c>
      <c r="E280" s="9">
        <v>2315</v>
      </c>
      <c r="F280" s="9">
        <f t="shared" si="143"/>
        <v>8909.9572928362468</v>
      </c>
      <c r="G280" s="9">
        <f t="shared" si="144"/>
        <v>9017.6176865477664</v>
      </c>
      <c r="H280" s="9">
        <f t="shared" si="145"/>
        <v>107.66039371151965</v>
      </c>
      <c r="I280" s="10">
        <f t="shared" si="140"/>
        <v>1.2083154853961015E-2</v>
      </c>
      <c r="J280" s="9">
        <f t="shared" si="146"/>
        <v>91.255723542116357</v>
      </c>
      <c r="K280" s="9">
        <f t="shared" si="147"/>
        <v>0.73909287257019685</v>
      </c>
      <c r="L280" s="9">
        <f t="shared" si="148"/>
        <v>0</v>
      </c>
      <c r="M280" s="9">
        <f t="shared" si="149"/>
        <v>1.0630669546436593</v>
      </c>
      <c r="N280" s="9">
        <f t="shared" si="150"/>
        <v>7.749345748632777</v>
      </c>
      <c r="O280" s="9">
        <f t="shared" si="151"/>
        <v>0</v>
      </c>
      <c r="P280" s="9">
        <f t="shared" si="152"/>
        <v>6.8531645935549363</v>
      </c>
      <c r="Q280" s="15">
        <f t="shared" si="154"/>
        <v>20626551.13291591</v>
      </c>
      <c r="R280" s="15">
        <f t="shared" si="155"/>
        <v>20875784.944358073</v>
      </c>
      <c r="S280" s="9">
        <f t="shared" si="156"/>
        <v>249233.81144216284</v>
      </c>
      <c r="T280" s="9"/>
      <c r="U280" s="9">
        <f t="shared" si="141"/>
        <v>6054.2322116630667</v>
      </c>
      <c r="V280" s="9">
        <f t="shared" si="141"/>
        <v>45.555507559395245</v>
      </c>
      <c r="W280" s="9">
        <f t="shared" si="141"/>
        <v>1164.8617710583153</v>
      </c>
      <c r="X280" s="9">
        <f t="shared" si="141"/>
        <v>721.14341252699785</v>
      </c>
      <c r="Y280" s="9">
        <f t="shared" si="141"/>
        <v>669.43442546361905</v>
      </c>
      <c r="Z280" s="9">
        <f t="shared" si="141"/>
        <v>0</v>
      </c>
      <c r="AA280" s="9">
        <f t="shared" si="141"/>
        <v>254.72996456485362</v>
      </c>
      <c r="AB280" s="9">
        <f t="shared" si="142"/>
        <v>6145.487935205183</v>
      </c>
      <c r="AC280" s="9">
        <f t="shared" si="142"/>
        <v>46.294600431965442</v>
      </c>
      <c r="AD280" s="9">
        <f t="shared" si="142"/>
        <v>1164.8617710583153</v>
      </c>
      <c r="AE280" s="9">
        <f t="shared" si="142"/>
        <v>722.20647948164151</v>
      </c>
      <c r="AF280" s="9">
        <f t="shared" si="142"/>
        <v>677.18377121225183</v>
      </c>
      <c r="AG280" s="9">
        <f t="shared" si="142"/>
        <v>0</v>
      </c>
      <c r="AH280" s="9">
        <f t="shared" si="142"/>
        <v>261.58312915840855</v>
      </c>
      <c r="AI280" s="9">
        <f t="shared" si="153"/>
        <v>9017.6176865477664</v>
      </c>
      <c r="AJ280" s="3" t="s">
        <v>608</v>
      </c>
      <c r="AK280" s="11">
        <v>14083800</v>
      </c>
      <c r="AL280" s="11">
        <v>0</v>
      </c>
      <c r="AM280" s="11">
        <v>32352</v>
      </c>
      <c r="AN280" s="9">
        <v>80745.899999999994</v>
      </c>
      <c r="AO280" s="11">
        <v>2688128</v>
      </c>
      <c r="AP280" s="11">
        <v>8527</v>
      </c>
      <c r="AQ280" s="9">
        <v>608400</v>
      </c>
      <c r="AR280" s="9">
        <v>253493</v>
      </c>
      <c r="AS280" s="11">
        <v>105461</v>
      </c>
      <c r="AT280" s="11">
        <v>0</v>
      </c>
      <c r="AU280" s="11">
        <v>53096</v>
      </c>
      <c r="AV280" s="11">
        <v>0</v>
      </c>
      <c r="AW280" s="9">
        <v>0</v>
      </c>
      <c r="AX280" s="9">
        <v>1549740.6949482781</v>
      </c>
      <c r="AY280" s="9">
        <v>151011.94435901355</v>
      </c>
      <c r="AZ280" s="9">
        <v>-68252.429999999993</v>
      </c>
      <c r="BA280" s="11">
        <v>543267</v>
      </c>
      <c r="BB280" s="11">
        <v>164824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9">
        <v>14015</v>
      </c>
      <c r="BJ280" s="9">
        <v>0</v>
      </c>
      <c r="BK280" s="9">
        <v>46392.689094336885</v>
      </c>
      <c r="BL280" s="9">
        <v>130111.43451428571</v>
      </c>
      <c r="BM280" s="9">
        <v>172426.95</v>
      </c>
      <c r="BN280" s="9">
        <v>9010.9500000000007</v>
      </c>
      <c r="BO280" s="11">
        <f t="shared" si="157"/>
        <v>14295056.999999998</v>
      </c>
      <c r="BP280" s="11">
        <v>0</v>
      </c>
      <c r="BQ280" s="11">
        <v>32352</v>
      </c>
      <c r="BR280" s="11">
        <f t="shared" si="158"/>
        <v>80745.899999999994</v>
      </c>
      <c r="BS280" s="11">
        <v>2688128</v>
      </c>
      <c r="BT280" s="11">
        <v>8527</v>
      </c>
      <c r="BU280" s="9">
        <v>608400</v>
      </c>
      <c r="BV280" s="9">
        <v>253493</v>
      </c>
      <c r="BW280" s="11">
        <v>107172</v>
      </c>
      <c r="BX280" s="11">
        <v>0</v>
      </c>
      <c r="BY280" s="11">
        <v>53096</v>
      </c>
      <c r="BZ280" s="11">
        <v>0</v>
      </c>
      <c r="CA280" s="9">
        <v>0</v>
      </c>
      <c r="CB280" s="9">
        <v>1567680.4303563631</v>
      </c>
      <c r="CC280" s="9">
        <v>151011.94435901355</v>
      </c>
      <c r="CD280" s="9">
        <v>-68252.429999999993</v>
      </c>
      <c r="CE280" s="11">
        <v>543267</v>
      </c>
      <c r="CF280" s="11">
        <v>167285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0</v>
      </c>
      <c r="CM280" s="11">
        <v>14015</v>
      </c>
      <c r="CN280" s="9">
        <v>0</v>
      </c>
      <c r="CO280" s="9">
        <v>62257.765128416708</v>
      </c>
      <c r="CP280" s="9">
        <v>130111.43451428571</v>
      </c>
      <c r="CQ280" s="9">
        <v>172426.95</v>
      </c>
      <c r="CR280" s="9">
        <v>9010.9500000000007</v>
      </c>
      <c r="CS280" s="11"/>
      <c r="CT280" s="11"/>
      <c r="CU280" s="11"/>
      <c r="CV280" s="11"/>
      <c r="CW280" s="11"/>
      <c r="DD280" s="20"/>
      <c r="DE280" s="20"/>
    </row>
    <row r="281" spans="1:109" ht="16.5" x14ac:dyDescent="0.3">
      <c r="A281" s="12">
        <v>881</v>
      </c>
      <c r="B281" s="12">
        <v>1</v>
      </c>
      <c r="C281" s="13" t="s">
        <v>304</v>
      </c>
      <c r="D281" s="14">
        <v>5</v>
      </c>
      <c r="E281" s="9">
        <v>908</v>
      </c>
      <c r="F281" s="9">
        <f t="shared" si="143"/>
        <v>9090.9008782489618</v>
      </c>
      <c r="G281" s="9">
        <f t="shared" si="144"/>
        <v>9208.47181535442</v>
      </c>
      <c r="H281" s="9">
        <f t="shared" si="145"/>
        <v>117.57093710545814</v>
      </c>
      <c r="I281" s="10">
        <f t="shared" si="140"/>
        <v>1.2932814765009735E-2</v>
      </c>
      <c r="J281" s="9">
        <f t="shared" si="146"/>
        <v>92.192098017620992</v>
      </c>
      <c r="K281" s="9">
        <f t="shared" si="147"/>
        <v>2.3116740088105701</v>
      </c>
      <c r="L281" s="9">
        <f t="shared" si="148"/>
        <v>0</v>
      </c>
      <c r="M281" s="9">
        <f t="shared" si="149"/>
        <v>1.7279735682818682</v>
      </c>
      <c r="N281" s="9">
        <f t="shared" si="150"/>
        <v>14.683651108266531</v>
      </c>
      <c r="O281" s="9">
        <f t="shared" si="151"/>
        <v>0</v>
      </c>
      <c r="P281" s="9">
        <f t="shared" si="152"/>
        <v>6.6555404024781808</v>
      </c>
      <c r="Q281" s="15">
        <f t="shared" si="154"/>
        <v>8254537.9974500574</v>
      </c>
      <c r="R281" s="15">
        <f t="shared" si="155"/>
        <v>8361292.4083418138</v>
      </c>
      <c r="S281" s="9">
        <f t="shared" si="156"/>
        <v>106754.41089175642</v>
      </c>
      <c r="T281" s="9"/>
      <c r="U281" s="9">
        <f t="shared" si="141"/>
        <v>6102.5089427312778</v>
      </c>
      <c r="V281" s="9">
        <f t="shared" si="141"/>
        <v>142.52202643171807</v>
      </c>
      <c r="W281" s="9">
        <f t="shared" si="141"/>
        <v>730.67400881057267</v>
      </c>
      <c r="X281" s="9">
        <f t="shared" si="141"/>
        <v>810.29625550660796</v>
      </c>
      <c r="Y281" s="9">
        <f t="shared" si="141"/>
        <v>1063.1668718047219</v>
      </c>
      <c r="Z281" s="9">
        <f t="shared" si="141"/>
        <v>0</v>
      </c>
      <c r="AA281" s="9">
        <f t="shared" si="141"/>
        <v>241.73277296406388</v>
      </c>
      <c r="AB281" s="9">
        <f t="shared" si="142"/>
        <v>6194.7010407488988</v>
      </c>
      <c r="AC281" s="9">
        <f t="shared" si="142"/>
        <v>144.83370044052865</v>
      </c>
      <c r="AD281" s="9">
        <f t="shared" si="142"/>
        <v>730.67400881057267</v>
      </c>
      <c r="AE281" s="9">
        <f t="shared" si="142"/>
        <v>812.02422907488983</v>
      </c>
      <c r="AF281" s="9">
        <f t="shared" si="142"/>
        <v>1077.8505229129885</v>
      </c>
      <c r="AG281" s="9">
        <f t="shared" si="142"/>
        <v>0</v>
      </c>
      <c r="AH281" s="9">
        <f t="shared" si="142"/>
        <v>248.38831336654206</v>
      </c>
      <c r="AI281" s="9">
        <f t="shared" si="153"/>
        <v>9208.47181535442</v>
      </c>
      <c r="AJ281" s="3" t="s">
        <v>608</v>
      </c>
      <c r="AK281" s="11">
        <v>5580695</v>
      </c>
      <c r="AL281" s="11">
        <v>0</v>
      </c>
      <c r="AM281" s="11">
        <v>12819</v>
      </c>
      <c r="AN281" s="9">
        <v>32049</v>
      </c>
      <c r="AO281" s="11">
        <v>656846</v>
      </c>
      <c r="AP281" s="11">
        <v>6606</v>
      </c>
      <c r="AQ281" s="9">
        <v>243360</v>
      </c>
      <c r="AR281" s="9">
        <v>116817</v>
      </c>
      <c r="AS281" s="11">
        <v>129410</v>
      </c>
      <c r="AT281" s="11">
        <v>0</v>
      </c>
      <c r="AU281" s="11">
        <v>43940</v>
      </c>
      <c r="AV281" s="11">
        <v>0</v>
      </c>
      <c r="AW281" s="9">
        <v>0</v>
      </c>
      <c r="AX281" s="9">
        <v>965355.51959868753</v>
      </c>
      <c r="AY281" s="9">
        <v>52447.306623039083</v>
      </c>
      <c r="AZ281" s="9">
        <v>-39616.879999999997</v>
      </c>
      <c r="BA281" s="11">
        <v>213720</v>
      </c>
      <c r="BB281" s="11">
        <v>105093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9">
        <v>0</v>
      </c>
      <c r="BJ281" s="9">
        <v>0</v>
      </c>
      <c r="BK281" s="9">
        <v>17671.62802833095</v>
      </c>
      <c r="BL281" s="9">
        <v>57919.633199999997</v>
      </c>
      <c r="BM281" s="9">
        <v>54535.55</v>
      </c>
      <c r="BN281" s="9">
        <v>4870.24</v>
      </c>
      <c r="BO281" s="11">
        <f t="shared" si="157"/>
        <v>5664405.4249999998</v>
      </c>
      <c r="BP281" s="11">
        <v>0</v>
      </c>
      <c r="BQ281" s="11">
        <v>12819</v>
      </c>
      <c r="BR281" s="11">
        <f t="shared" si="158"/>
        <v>32049</v>
      </c>
      <c r="BS281" s="11">
        <v>656846</v>
      </c>
      <c r="BT281" s="11">
        <v>6606</v>
      </c>
      <c r="BU281" s="9">
        <v>243360</v>
      </c>
      <c r="BV281" s="9">
        <v>116817</v>
      </c>
      <c r="BW281" s="11">
        <v>131509</v>
      </c>
      <c r="BX281" s="11">
        <v>0</v>
      </c>
      <c r="BY281" s="11">
        <v>43940</v>
      </c>
      <c r="BZ281" s="11">
        <v>0</v>
      </c>
      <c r="CA281" s="9">
        <v>0</v>
      </c>
      <c r="CB281" s="9">
        <v>978688.27480499353</v>
      </c>
      <c r="CC281" s="9">
        <v>52447.306623039083</v>
      </c>
      <c r="CD281" s="9">
        <v>-39616.879999999997</v>
      </c>
      <c r="CE281" s="11">
        <v>213720</v>
      </c>
      <c r="CF281" s="11">
        <v>106662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  <c r="CL281" s="11">
        <v>0</v>
      </c>
      <c r="CM281" s="11">
        <v>0</v>
      </c>
      <c r="CN281" s="9">
        <v>0</v>
      </c>
      <c r="CO281" s="9">
        <v>23714.85871378113</v>
      </c>
      <c r="CP281" s="9">
        <v>57919.633199999997</v>
      </c>
      <c r="CQ281" s="9">
        <v>54535.55</v>
      </c>
      <c r="CR281" s="9">
        <v>4870.24</v>
      </c>
      <c r="CS281" s="11"/>
      <c r="CT281" s="11"/>
      <c r="CU281" s="11"/>
      <c r="CV281" s="11"/>
      <c r="CW281" s="11"/>
      <c r="DD281" s="20"/>
      <c r="DE281" s="20"/>
    </row>
    <row r="282" spans="1:109" ht="16.5" x14ac:dyDescent="0.3">
      <c r="A282" s="12">
        <v>882</v>
      </c>
      <c r="B282" s="12">
        <v>1</v>
      </c>
      <c r="C282" s="13" t="s">
        <v>305</v>
      </c>
      <c r="D282" s="14">
        <v>4</v>
      </c>
      <c r="E282" s="9">
        <v>4093</v>
      </c>
      <c r="F282" s="9">
        <f t="shared" si="143"/>
        <v>10200.246051909078</v>
      </c>
      <c r="G282" s="9">
        <f t="shared" si="144"/>
        <v>10307.181116261103</v>
      </c>
      <c r="H282" s="9">
        <f t="shared" si="145"/>
        <v>106.93506435202471</v>
      </c>
      <c r="I282" s="10">
        <f t="shared" si="140"/>
        <v>1.0483576945872864E-2</v>
      </c>
      <c r="J282" s="9">
        <f t="shared" si="146"/>
        <v>89.817445638894242</v>
      </c>
      <c r="K282" s="9">
        <f t="shared" si="147"/>
        <v>3.5565599804544377</v>
      </c>
      <c r="L282" s="9">
        <f t="shared" si="148"/>
        <v>0</v>
      </c>
      <c r="M282" s="9">
        <f t="shared" si="149"/>
        <v>1.0039091131199598</v>
      </c>
      <c r="N282" s="9">
        <f t="shared" si="150"/>
        <v>8.7148323974811319</v>
      </c>
      <c r="O282" s="9">
        <f t="shared" si="151"/>
        <v>0</v>
      </c>
      <c r="P282" s="9">
        <f t="shared" si="152"/>
        <v>3.8423172220749393</v>
      </c>
      <c r="Q282" s="15">
        <f t="shared" si="154"/>
        <v>41749607.090463862</v>
      </c>
      <c r="R282" s="15">
        <f t="shared" si="155"/>
        <v>42187292.308856696</v>
      </c>
      <c r="S282" s="9">
        <f t="shared" si="156"/>
        <v>437685.21839283407</v>
      </c>
      <c r="T282" s="9"/>
      <c r="U282" s="9">
        <f t="shared" ref="U282:AA291" si="159">IF($E282=0,0,SUMIF($AK$4:$BN$4,U$4,$AK282:$BN282)/$E282)</f>
        <v>5947.3223405814806</v>
      </c>
      <c r="V282" s="9">
        <f t="shared" si="159"/>
        <v>219.27779135108722</v>
      </c>
      <c r="W282" s="9">
        <f t="shared" si="159"/>
        <v>1019.097483508429</v>
      </c>
      <c r="X282" s="9">
        <f t="shared" si="159"/>
        <v>482.6889811873931</v>
      </c>
      <c r="Y282" s="9">
        <f t="shared" si="159"/>
        <v>2293.8496864687654</v>
      </c>
      <c r="Z282" s="9">
        <f t="shared" si="159"/>
        <v>0</v>
      </c>
      <c r="AA282" s="9">
        <f t="shared" si="159"/>
        <v>238.00976881192284</v>
      </c>
      <c r="AB282" s="9">
        <f t="shared" ref="AB282:AH291" si="160">IF($E282=0,0,SUMIF($BO$4:$CR$4,AB$4,$BO282:$CR282)/$E282)</f>
        <v>6037.1397862203748</v>
      </c>
      <c r="AC282" s="9">
        <f t="shared" si="160"/>
        <v>222.83435133154165</v>
      </c>
      <c r="AD282" s="9">
        <f t="shared" si="160"/>
        <v>1019.097483508429</v>
      </c>
      <c r="AE282" s="9">
        <f t="shared" si="160"/>
        <v>483.69289030051306</v>
      </c>
      <c r="AF282" s="9">
        <f t="shared" si="160"/>
        <v>2302.5645188662465</v>
      </c>
      <c r="AG282" s="9">
        <f t="shared" si="160"/>
        <v>0</v>
      </c>
      <c r="AH282" s="9">
        <f t="shared" si="160"/>
        <v>241.85208603399778</v>
      </c>
      <c r="AI282" s="9">
        <f t="shared" si="153"/>
        <v>10307.181116261103</v>
      </c>
      <c r="AJ282" s="3" t="s">
        <v>608</v>
      </c>
      <c r="AK282" s="11">
        <v>24508187</v>
      </c>
      <c r="AL282" s="11">
        <v>0</v>
      </c>
      <c r="AM282" s="11">
        <v>56298</v>
      </c>
      <c r="AN282" s="9">
        <v>138473.1</v>
      </c>
      <c r="AO282" s="11">
        <v>4164283</v>
      </c>
      <c r="AP282" s="11">
        <v>6883</v>
      </c>
      <c r="AQ282" s="9">
        <v>0</v>
      </c>
      <c r="AR282" s="9">
        <v>461709</v>
      </c>
      <c r="AS282" s="11">
        <v>897504</v>
      </c>
      <c r="AT282" s="11">
        <v>0</v>
      </c>
      <c r="AU282" s="11">
        <v>155330</v>
      </c>
      <c r="AV282" s="11">
        <v>0</v>
      </c>
      <c r="AW282" s="9">
        <v>0</v>
      </c>
      <c r="AX282" s="9">
        <v>9388726.7667166572</v>
      </c>
      <c r="AY282" s="9">
        <v>255392.43881495387</v>
      </c>
      <c r="AZ282" s="9">
        <v>-165796.66</v>
      </c>
      <c r="BA282" s="11">
        <v>942514</v>
      </c>
      <c r="BB282" s="11">
        <v>226762</v>
      </c>
      <c r="BC282" s="11">
        <v>0</v>
      </c>
      <c r="BD282" s="11">
        <v>29087</v>
      </c>
      <c r="BE282" s="11">
        <v>0</v>
      </c>
      <c r="BF282" s="11">
        <v>0</v>
      </c>
      <c r="BG282" s="11">
        <v>48423</v>
      </c>
      <c r="BH282" s="11">
        <v>0</v>
      </c>
      <c r="BI282" s="9">
        <v>55523</v>
      </c>
      <c r="BJ282" s="9">
        <v>0</v>
      </c>
      <c r="BK282" s="9">
        <v>45987.770017960502</v>
      </c>
      <c r="BL282" s="9">
        <v>222031.72491428573</v>
      </c>
      <c r="BM282" s="9">
        <v>307645.56</v>
      </c>
      <c r="BN282" s="9">
        <v>4643.3900000000003</v>
      </c>
      <c r="BO282" s="11">
        <f t="shared" si="157"/>
        <v>24875809.804999996</v>
      </c>
      <c r="BP282" s="11">
        <v>0</v>
      </c>
      <c r="BQ282" s="11">
        <v>56298</v>
      </c>
      <c r="BR282" s="11">
        <f t="shared" si="158"/>
        <v>138473.1</v>
      </c>
      <c r="BS282" s="11">
        <v>4164283</v>
      </c>
      <c r="BT282" s="11">
        <v>6883</v>
      </c>
      <c r="BU282" s="9">
        <v>0</v>
      </c>
      <c r="BV282" s="9">
        <v>461709</v>
      </c>
      <c r="BW282" s="11">
        <v>912061</v>
      </c>
      <c r="BX282" s="11">
        <v>0</v>
      </c>
      <c r="BY282" s="11">
        <v>155330</v>
      </c>
      <c r="BZ282" s="11">
        <v>0</v>
      </c>
      <c r="CA282" s="9">
        <v>0</v>
      </c>
      <c r="CB282" s="9">
        <v>9424396.5757195465</v>
      </c>
      <c r="CC282" s="9">
        <v>255392.43881495387</v>
      </c>
      <c r="CD282" s="9">
        <v>-165796.66</v>
      </c>
      <c r="CE282" s="11">
        <v>942514</v>
      </c>
      <c r="CF282" s="11">
        <v>230148</v>
      </c>
      <c r="CG282" s="11">
        <v>0</v>
      </c>
      <c r="CH282" s="11">
        <v>29087</v>
      </c>
      <c r="CI282" s="11">
        <v>0</v>
      </c>
      <c r="CJ282" s="11">
        <v>0</v>
      </c>
      <c r="CK282" s="11">
        <v>49146</v>
      </c>
      <c r="CL282" s="11">
        <v>0</v>
      </c>
      <c r="CM282" s="11">
        <v>55523</v>
      </c>
      <c r="CN282" s="9">
        <v>0</v>
      </c>
      <c r="CO282" s="9">
        <v>61714.374407913427</v>
      </c>
      <c r="CP282" s="9">
        <v>222031.72491428573</v>
      </c>
      <c r="CQ282" s="9">
        <v>307645.56</v>
      </c>
      <c r="CR282" s="9">
        <v>4643.3900000000003</v>
      </c>
      <c r="CS282" s="11"/>
      <c r="CT282" s="11"/>
      <c r="CU282" s="11"/>
      <c r="CV282" s="11"/>
      <c r="CW282" s="11"/>
      <c r="DD282" s="20"/>
      <c r="DE282" s="20"/>
    </row>
    <row r="283" spans="1:109" ht="16.5" x14ac:dyDescent="0.3">
      <c r="A283" s="12">
        <v>883</v>
      </c>
      <c r="B283" s="12">
        <v>1</v>
      </c>
      <c r="C283" s="13" t="s">
        <v>306</v>
      </c>
      <c r="D283" s="14">
        <v>5</v>
      </c>
      <c r="E283" s="9">
        <v>1614</v>
      </c>
      <c r="F283" s="9">
        <f t="shared" si="143"/>
        <v>8288.1714323712058</v>
      </c>
      <c r="G283" s="9">
        <f t="shared" si="144"/>
        <v>8386.0061454176321</v>
      </c>
      <c r="H283" s="9">
        <f t="shared" si="145"/>
        <v>97.834713046426259</v>
      </c>
      <c r="I283" s="10">
        <f t="shared" si="140"/>
        <v>1.1804137238801806E-2</v>
      </c>
      <c r="J283" s="9">
        <f t="shared" si="146"/>
        <v>89.320687732341867</v>
      </c>
      <c r="K283" s="9">
        <f t="shared" si="147"/>
        <v>3.7496902106567518</v>
      </c>
      <c r="L283" s="9">
        <f t="shared" si="148"/>
        <v>0</v>
      </c>
      <c r="M283" s="9">
        <f t="shared" si="149"/>
        <v>0.93308550185872718</v>
      </c>
      <c r="N283" s="9">
        <f t="shared" si="150"/>
        <v>11.403219861792081</v>
      </c>
      <c r="O283" s="9">
        <f t="shared" si="151"/>
        <v>-7.5719702602230541</v>
      </c>
      <c r="P283" s="9">
        <f t="shared" si="152"/>
        <v>0</v>
      </c>
      <c r="Q283" s="15">
        <f t="shared" si="154"/>
        <v>13377108.691847127</v>
      </c>
      <c r="R283" s="15">
        <f t="shared" si="155"/>
        <v>13535013.918704059</v>
      </c>
      <c r="S283" s="9">
        <f t="shared" si="156"/>
        <v>157905.22685693204</v>
      </c>
      <c r="T283" s="9"/>
      <c r="U283" s="9">
        <f t="shared" si="159"/>
        <v>5914.0327137546474</v>
      </c>
      <c r="V283" s="9">
        <f t="shared" si="159"/>
        <v>231.18339529120198</v>
      </c>
      <c r="W283" s="9">
        <f t="shared" si="159"/>
        <v>473.06505576208178</v>
      </c>
      <c r="X283" s="9">
        <f t="shared" si="159"/>
        <v>736.63320941759605</v>
      </c>
      <c r="Y283" s="9">
        <f t="shared" si="159"/>
        <v>613.14797983904248</v>
      </c>
      <c r="Z283" s="9">
        <f t="shared" si="159"/>
        <v>102.45345724907064</v>
      </c>
      <c r="AA283" s="9">
        <f t="shared" si="159"/>
        <v>217.65562105756541</v>
      </c>
      <c r="AB283" s="9">
        <f t="shared" si="160"/>
        <v>6003.3534014869892</v>
      </c>
      <c r="AC283" s="9">
        <f t="shared" si="160"/>
        <v>234.93308550185873</v>
      </c>
      <c r="AD283" s="9">
        <f t="shared" si="160"/>
        <v>473.06505576208178</v>
      </c>
      <c r="AE283" s="9">
        <f t="shared" si="160"/>
        <v>737.56629491945478</v>
      </c>
      <c r="AF283" s="9">
        <f t="shared" si="160"/>
        <v>624.55119970083456</v>
      </c>
      <c r="AG283" s="9">
        <f t="shared" si="160"/>
        <v>94.881486988847584</v>
      </c>
      <c r="AH283" s="9">
        <f t="shared" si="160"/>
        <v>217.65562105756541</v>
      </c>
      <c r="AI283" s="9">
        <f t="shared" si="153"/>
        <v>8386.0061454176321</v>
      </c>
      <c r="AJ283" s="3" t="s">
        <v>608</v>
      </c>
      <c r="AK283" s="11">
        <v>9610906</v>
      </c>
      <c r="AL283" s="11">
        <v>0</v>
      </c>
      <c r="AM283" s="11">
        <v>22077</v>
      </c>
      <c r="AN283" s="9">
        <v>55192.800000000003</v>
      </c>
      <c r="AO283" s="11">
        <v>765155</v>
      </c>
      <c r="AP283" s="11">
        <v>-1628</v>
      </c>
      <c r="AQ283" s="9">
        <v>414960</v>
      </c>
      <c r="AR283" s="9">
        <v>215853</v>
      </c>
      <c r="AS283" s="11">
        <v>373130</v>
      </c>
      <c r="AT283" s="11">
        <v>0</v>
      </c>
      <c r="AU283" s="11">
        <v>0</v>
      </c>
      <c r="AV283" s="11">
        <v>0</v>
      </c>
      <c r="AW283" s="9">
        <v>165359.88</v>
      </c>
      <c r="AX283" s="9">
        <v>989620.83946021448</v>
      </c>
      <c r="AY283" s="9">
        <v>112031.20781548202</v>
      </c>
      <c r="AZ283" s="9">
        <v>-65657.2</v>
      </c>
      <c r="BA283" s="11">
        <v>361237</v>
      </c>
      <c r="BB283" s="11">
        <v>100872</v>
      </c>
      <c r="BC283" s="11">
        <v>0</v>
      </c>
      <c r="BD283" s="11">
        <v>48551</v>
      </c>
      <c r="BE283" s="11">
        <v>0</v>
      </c>
      <c r="BF283" s="11">
        <v>0</v>
      </c>
      <c r="BG283" s="11">
        <v>0</v>
      </c>
      <c r="BH283" s="11">
        <v>0</v>
      </c>
      <c r="BI283" s="9">
        <v>25376</v>
      </c>
      <c r="BJ283" s="9">
        <v>0</v>
      </c>
      <c r="BK283" s="9">
        <v>0</v>
      </c>
      <c r="BL283" s="9">
        <v>93771.04457142856</v>
      </c>
      <c r="BM283" s="9">
        <v>85192.8</v>
      </c>
      <c r="BN283" s="9">
        <v>5108.32</v>
      </c>
      <c r="BO283" s="11">
        <f t="shared" si="157"/>
        <v>9755069.5899999999</v>
      </c>
      <c r="BP283" s="11">
        <v>0</v>
      </c>
      <c r="BQ283" s="11">
        <v>22077</v>
      </c>
      <c r="BR283" s="11">
        <f t="shared" si="158"/>
        <v>55192.800000000003</v>
      </c>
      <c r="BS283" s="11">
        <v>765155</v>
      </c>
      <c r="BT283" s="11">
        <v>-1628</v>
      </c>
      <c r="BU283" s="9">
        <v>414960</v>
      </c>
      <c r="BV283" s="9">
        <v>215853</v>
      </c>
      <c r="BW283" s="11">
        <v>379182</v>
      </c>
      <c r="BX283" s="11">
        <v>0</v>
      </c>
      <c r="BY283" s="11">
        <v>0</v>
      </c>
      <c r="BZ283" s="11">
        <v>0</v>
      </c>
      <c r="CA283" s="9">
        <v>153138.72</v>
      </c>
      <c r="CB283" s="9">
        <v>1008025.6363171469</v>
      </c>
      <c r="CC283" s="9">
        <v>112031.20781548202</v>
      </c>
      <c r="CD283" s="9">
        <v>-65657.2</v>
      </c>
      <c r="CE283" s="11">
        <v>361237</v>
      </c>
      <c r="CF283" s="11">
        <v>102378</v>
      </c>
      <c r="CG283" s="11">
        <v>0</v>
      </c>
      <c r="CH283" s="11">
        <v>48551</v>
      </c>
      <c r="CI283" s="11">
        <v>0</v>
      </c>
      <c r="CJ283" s="11">
        <v>0</v>
      </c>
      <c r="CK283" s="11">
        <v>0</v>
      </c>
      <c r="CL283" s="11">
        <v>0</v>
      </c>
      <c r="CM283" s="11">
        <v>25376</v>
      </c>
      <c r="CN283" s="9">
        <v>0</v>
      </c>
      <c r="CO283" s="9">
        <v>0</v>
      </c>
      <c r="CP283" s="9">
        <v>93771.04457142856</v>
      </c>
      <c r="CQ283" s="9">
        <v>85192.8</v>
      </c>
      <c r="CR283" s="9">
        <v>5108.32</v>
      </c>
      <c r="CS283" s="11"/>
      <c r="CT283" s="11"/>
      <c r="CU283" s="11"/>
      <c r="CV283" s="11"/>
      <c r="CW283" s="11"/>
      <c r="DD283" s="20"/>
      <c r="DE283" s="20"/>
    </row>
    <row r="284" spans="1:109" ht="16.5" x14ac:dyDescent="0.3">
      <c r="A284" s="12">
        <v>885</v>
      </c>
      <c r="B284" s="12">
        <v>1</v>
      </c>
      <c r="C284" s="13" t="s">
        <v>307</v>
      </c>
      <c r="D284" s="14">
        <v>4</v>
      </c>
      <c r="E284" s="9">
        <v>5753</v>
      </c>
      <c r="F284" s="9">
        <f t="shared" si="143"/>
        <v>7759.5892347788122</v>
      </c>
      <c r="G284" s="9">
        <f t="shared" si="144"/>
        <v>7866.9365120285474</v>
      </c>
      <c r="H284" s="9">
        <f t="shared" si="145"/>
        <v>107.34727724973527</v>
      </c>
      <c r="I284" s="10">
        <f t="shared" si="140"/>
        <v>1.3834144308644608E-2</v>
      </c>
      <c r="J284" s="9">
        <f t="shared" si="146"/>
        <v>89.577207543889926</v>
      </c>
      <c r="K284" s="9">
        <f t="shared" si="147"/>
        <v>1.0535372848948299</v>
      </c>
      <c r="L284" s="9">
        <f t="shared" si="148"/>
        <v>0</v>
      </c>
      <c r="M284" s="9">
        <f t="shared" si="149"/>
        <v>0.16808621588734241</v>
      </c>
      <c r="N284" s="9">
        <f t="shared" si="150"/>
        <v>10.833905753004558</v>
      </c>
      <c r="O284" s="9">
        <f t="shared" si="151"/>
        <v>0</v>
      </c>
      <c r="P284" s="9">
        <f t="shared" si="152"/>
        <v>5.7145404520577188</v>
      </c>
      <c r="Q284" s="15">
        <f t="shared" si="154"/>
        <v>44640916.867682509</v>
      </c>
      <c r="R284" s="15">
        <f t="shared" si="155"/>
        <v>45258485.753700227</v>
      </c>
      <c r="S284" s="9">
        <f t="shared" si="156"/>
        <v>617568.88601771742</v>
      </c>
      <c r="T284" s="9"/>
      <c r="U284" s="9">
        <f t="shared" si="159"/>
        <v>5965.7979280375448</v>
      </c>
      <c r="V284" s="9">
        <f t="shared" si="159"/>
        <v>64.950286806883369</v>
      </c>
      <c r="W284" s="9">
        <f t="shared" si="159"/>
        <v>759.03024508951853</v>
      </c>
      <c r="X284" s="9">
        <f t="shared" si="159"/>
        <v>377.6775595341561</v>
      </c>
      <c r="Y284" s="9">
        <f t="shared" si="159"/>
        <v>372.9114109691036</v>
      </c>
      <c r="Z284" s="9">
        <f t="shared" si="159"/>
        <v>0</v>
      </c>
      <c r="AA284" s="9">
        <f t="shared" si="159"/>
        <v>219.22180434160586</v>
      </c>
      <c r="AB284" s="9">
        <f t="shared" si="160"/>
        <v>6055.3751355814347</v>
      </c>
      <c r="AC284" s="9">
        <f t="shared" si="160"/>
        <v>66.003824091778199</v>
      </c>
      <c r="AD284" s="9">
        <f t="shared" si="160"/>
        <v>759.03024508951853</v>
      </c>
      <c r="AE284" s="9">
        <f t="shared" si="160"/>
        <v>377.84564575004345</v>
      </c>
      <c r="AF284" s="9">
        <f t="shared" si="160"/>
        <v>383.74531672210816</v>
      </c>
      <c r="AG284" s="9">
        <f t="shared" si="160"/>
        <v>0</v>
      </c>
      <c r="AH284" s="9">
        <f t="shared" si="160"/>
        <v>224.93634479366358</v>
      </c>
      <c r="AI284" s="9">
        <f t="shared" si="153"/>
        <v>7866.9365120285474</v>
      </c>
      <c r="AJ284" s="3" t="s">
        <v>608</v>
      </c>
      <c r="AK284" s="11">
        <v>34355845</v>
      </c>
      <c r="AL284" s="11">
        <v>0</v>
      </c>
      <c r="AM284" s="11">
        <v>78918</v>
      </c>
      <c r="AN284" s="9">
        <v>197296.2</v>
      </c>
      <c r="AO284" s="11">
        <v>4203221</v>
      </c>
      <c r="AP284" s="11">
        <v>163480</v>
      </c>
      <c r="AQ284" s="9">
        <v>0</v>
      </c>
      <c r="AR284" s="9">
        <v>712749</v>
      </c>
      <c r="AS284" s="11">
        <v>373659</v>
      </c>
      <c r="AT284" s="11">
        <v>0</v>
      </c>
      <c r="AU284" s="11">
        <v>23925</v>
      </c>
      <c r="AV284" s="11">
        <v>0</v>
      </c>
      <c r="AW284" s="9">
        <v>0</v>
      </c>
      <c r="AX284" s="9">
        <v>2145359.3473052531</v>
      </c>
      <c r="AY284" s="9">
        <v>401616.77408074483</v>
      </c>
      <c r="AZ284" s="9">
        <v>-34609.519999999997</v>
      </c>
      <c r="BA284" s="11">
        <v>1232181</v>
      </c>
      <c r="BB284" s="11">
        <v>64762</v>
      </c>
      <c r="BC284" s="11">
        <v>0</v>
      </c>
      <c r="BD284" s="11">
        <v>4077</v>
      </c>
      <c r="BE284" s="11">
        <v>0</v>
      </c>
      <c r="BF284" s="11">
        <v>0</v>
      </c>
      <c r="BG284" s="11">
        <v>0</v>
      </c>
      <c r="BH284" s="11">
        <v>0</v>
      </c>
      <c r="BI284" s="9">
        <v>56167</v>
      </c>
      <c r="BJ284" s="9">
        <v>0</v>
      </c>
      <c r="BK284" s="9">
        <v>96135.341667942339</v>
      </c>
      <c r="BL284" s="9">
        <v>274325.64462857135</v>
      </c>
      <c r="BM284" s="9">
        <v>264164.37</v>
      </c>
      <c r="BN284" s="9">
        <v>27644.71</v>
      </c>
      <c r="BO284" s="11">
        <f t="shared" si="157"/>
        <v>34871182.674999997</v>
      </c>
      <c r="BP284" s="11">
        <v>0</v>
      </c>
      <c r="BQ284" s="11">
        <v>78918</v>
      </c>
      <c r="BR284" s="11">
        <f t="shared" si="158"/>
        <v>197296.2</v>
      </c>
      <c r="BS284" s="11">
        <v>4203221</v>
      </c>
      <c r="BT284" s="11">
        <v>163480</v>
      </c>
      <c r="BU284" s="9">
        <v>0</v>
      </c>
      <c r="BV284" s="9">
        <v>712749</v>
      </c>
      <c r="BW284" s="11">
        <v>379720</v>
      </c>
      <c r="BX284" s="11">
        <v>0</v>
      </c>
      <c r="BY284" s="11">
        <v>23925</v>
      </c>
      <c r="BZ284" s="11">
        <v>0</v>
      </c>
      <c r="CA284" s="9">
        <v>0</v>
      </c>
      <c r="CB284" s="9">
        <v>2207686.8071022881</v>
      </c>
      <c r="CC284" s="9">
        <v>401616.77408074483</v>
      </c>
      <c r="CD284" s="9">
        <v>-34609.519999999997</v>
      </c>
      <c r="CE284" s="11">
        <v>1232181</v>
      </c>
      <c r="CF284" s="11">
        <v>65729</v>
      </c>
      <c r="CG284" s="11">
        <v>0</v>
      </c>
      <c r="CH284" s="11">
        <v>4077</v>
      </c>
      <c r="CI284" s="11">
        <v>0</v>
      </c>
      <c r="CJ284" s="11">
        <v>0</v>
      </c>
      <c r="CK284" s="11">
        <v>0</v>
      </c>
      <c r="CL284" s="11">
        <v>0</v>
      </c>
      <c r="CM284" s="11">
        <v>56167</v>
      </c>
      <c r="CN284" s="9">
        <v>0</v>
      </c>
      <c r="CO284" s="9">
        <v>129011.09288863042</v>
      </c>
      <c r="CP284" s="9">
        <v>274325.64462857135</v>
      </c>
      <c r="CQ284" s="9">
        <v>264164.37</v>
      </c>
      <c r="CR284" s="9">
        <v>27644.71</v>
      </c>
      <c r="CS284" s="11"/>
      <c r="CT284" s="11"/>
      <c r="CU284" s="11"/>
      <c r="CV284" s="11"/>
      <c r="CW284" s="11"/>
      <c r="DD284" s="20"/>
      <c r="DE284" s="20"/>
    </row>
    <row r="285" spans="1:109" ht="16.5" x14ac:dyDescent="0.3">
      <c r="A285" s="12">
        <v>891</v>
      </c>
      <c r="B285" s="12">
        <v>1</v>
      </c>
      <c r="C285" s="13" t="s">
        <v>308</v>
      </c>
      <c r="D285" s="14">
        <v>6</v>
      </c>
      <c r="E285" s="9">
        <v>508</v>
      </c>
      <c r="F285" s="9">
        <f t="shared" si="143"/>
        <v>9563.2515651313697</v>
      </c>
      <c r="G285" s="9">
        <f t="shared" si="144"/>
        <v>9675.6625849958273</v>
      </c>
      <c r="H285" s="9">
        <f t="shared" si="145"/>
        <v>112.41101986445756</v>
      </c>
      <c r="I285" s="10">
        <f t="shared" si="140"/>
        <v>1.17544769264797E-2</v>
      </c>
      <c r="J285" s="9">
        <f t="shared" si="146"/>
        <v>90.902214566927796</v>
      </c>
      <c r="K285" s="9">
        <f t="shared" si="147"/>
        <v>4.8287401574802971</v>
      </c>
      <c r="L285" s="9">
        <f t="shared" si="148"/>
        <v>0</v>
      </c>
      <c r="M285" s="9">
        <f t="shared" si="149"/>
        <v>16.687007874015762</v>
      </c>
      <c r="N285" s="9">
        <f t="shared" si="150"/>
        <v>9.0215152601060709</v>
      </c>
      <c r="O285" s="9">
        <f t="shared" si="151"/>
        <v>-17.843031496063006</v>
      </c>
      <c r="P285" s="9">
        <f t="shared" si="152"/>
        <v>8.8145735019922711</v>
      </c>
      <c r="Q285" s="15">
        <f t="shared" si="154"/>
        <v>4858131.7950867359</v>
      </c>
      <c r="R285" s="15">
        <f t="shared" si="155"/>
        <v>4915236.5931778811</v>
      </c>
      <c r="S285" s="9">
        <f t="shared" si="156"/>
        <v>57104.798091145232</v>
      </c>
      <c r="T285" s="9"/>
      <c r="U285" s="9">
        <f t="shared" si="159"/>
        <v>5998.8069685039372</v>
      </c>
      <c r="V285" s="9">
        <f t="shared" si="159"/>
        <v>297.7224409448819</v>
      </c>
      <c r="W285" s="9">
        <f t="shared" si="159"/>
        <v>795.17913385826773</v>
      </c>
      <c r="X285" s="9">
        <f t="shared" si="159"/>
        <v>1533.1476377952756</v>
      </c>
      <c r="Y285" s="9">
        <f t="shared" si="159"/>
        <v>632.75041224100187</v>
      </c>
      <c r="Z285" s="9">
        <f t="shared" si="159"/>
        <v>105.87787401574803</v>
      </c>
      <c r="AA285" s="9">
        <f t="shared" si="159"/>
        <v>199.7670977722567</v>
      </c>
      <c r="AB285" s="9">
        <f t="shared" si="160"/>
        <v>6089.709183070865</v>
      </c>
      <c r="AC285" s="9">
        <f t="shared" si="160"/>
        <v>302.55118110236219</v>
      </c>
      <c r="AD285" s="9">
        <f t="shared" si="160"/>
        <v>795.17913385826773</v>
      </c>
      <c r="AE285" s="9">
        <f t="shared" si="160"/>
        <v>1549.8346456692914</v>
      </c>
      <c r="AF285" s="9">
        <f t="shared" si="160"/>
        <v>641.77192750110794</v>
      </c>
      <c r="AG285" s="9">
        <f t="shared" si="160"/>
        <v>88.034842519685029</v>
      </c>
      <c r="AH285" s="9">
        <f t="shared" si="160"/>
        <v>208.58167127424898</v>
      </c>
      <c r="AI285" s="9">
        <f t="shared" si="153"/>
        <v>9675.6625849958273</v>
      </c>
      <c r="AJ285" s="3" t="s">
        <v>608</v>
      </c>
      <c r="AK285" s="11">
        <v>3078555</v>
      </c>
      <c r="AL285" s="11">
        <v>0</v>
      </c>
      <c r="AM285" s="11">
        <v>7072</v>
      </c>
      <c r="AN285" s="9">
        <v>17679.3</v>
      </c>
      <c r="AO285" s="11">
        <v>394815</v>
      </c>
      <c r="AP285" s="11">
        <v>9136</v>
      </c>
      <c r="AQ285" s="9">
        <v>0</v>
      </c>
      <c r="AR285" s="9">
        <v>63139</v>
      </c>
      <c r="AS285" s="11">
        <v>151243</v>
      </c>
      <c r="AT285" s="11">
        <v>0</v>
      </c>
      <c r="AU285" s="11">
        <v>0</v>
      </c>
      <c r="AV285" s="11">
        <v>0</v>
      </c>
      <c r="AW285" s="9">
        <v>53785.96</v>
      </c>
      <c r="AX285" s="9">
        <v>321437.20941842895</v>
      </c>
      <c r="AY285" s="9">
        <v>24975.223617126256</v>
      </c>
      <c r="AZ285" s="9">
        <v>-31161.06</v>
      </c>
      <c r="BA285" s="11">
        <v>126884</v>
      </c>
      <c r="BB285" s="11">
        <v>172932</v>
      </c>
      <c r="BC285" s="11">
        <v>0</v>
      </c>
      <c r="BD285" s="11">
        <v>0</v>
      </c>
      <c r="BE285" s="11">
        <v>268375</v>
      </c>
      <c r="BF285" s="11">
        <v>126433</v>
      </c>
      <c r="BG285" s="11">
        <v>0</v>
      </c>
      <c r="BH285" s="11">
        <v>0</v>
      </c>
      <c r="BI285" s="9">
        <v>14004</v>
      </c>
      <c r="BJ285" s="9">
        <v>0</v>
      </c>
      <c r="BK285" s="9">
        <v>13094.002051180156</v>
      </c>
      <c r="BL285" s="9">
        <v>16121.279999999999</v>
      </c>
      <c r="BM285" s="9">
        <v>20453.3</v>
      </c>
      <c r="BN285" s="9">
        <v>9158.58</v>
      </c>
      <c r="BO285" s="11">
        <f t="shared" si="157"/>
        <v>3124733.3249999997</v>
      </c>
      <c r="BP285" s="11">
        <v>0</v>
      </c>
      <c r="BQ285" s="11">
        <v>7072</v>
      </c>
      <c r="BR285" s="11">
        <f t="shared" si="158"/>
        <v>17679.3</v>
      </c>
      <c r="BS285" s="11">
        <v>394815</v>
      </c>
      <c r="BT285" s="11">
        <v>9136</v>
      </c>
      <c r="BU285" s="9">
        <v>0</v>
      </c>
      <c r="BV285" s="9">
        <v>63139</v>
      </c>
      <c r="BW285" s="11">
        <v>153696</v>
      </c>
      <c r="BX285" s="11">
        <v>0</v>
      </c>
      <c r="BY285" s="11">
        <v>0</v>
      </c>
      <c r="BZ285" s="11">
        <v>0</v>
      </c>
      <c r="CA285" s="9">
        <v>44721.7</v>
      </c>
      <c r="CB285" s="9">
        <v>326020.13917056285</v>
      </c>
      <c r="CC285" s="9">
        <v>24975.223617126256</v>
      </c>
      <c r="CD285" s="9">
        <v>-31161.06</v>
      </c>
      <c r="CE285" s="11">
        <v>126884</v>
      </c>
      <c r="CF285" s="11">
        <v>175514</v>
      </c>
      <c r="CG285" s="11">
        <v>0</v>
      </c>
      <c r="CH285" s="11">
        <v>0</v>
      </c>
      <c r="CI285" s="11">
        <v>272382</v>
      </c>
      <c r="CJ285" s="11">
        <v>128321</v>
      </c>
      <c r="CK285" s="11">
        <v>0</v>
      </c>
      <c r="CL285" s="11">
        <v>0</v>
      </c>
      <c r="CM285" s="11">
        <v>14004</v>
      </c>
      <c r="CN285" s="9">
        <v>0</v>
      </c>
      <c r="CO285" s="9">
        <v>17571.805390192221</v>
      </c>
      <c r="CP285" s="9">
        <v>16121.279999999999</v>
      </c>
      <c r="CQ285" s="9">
        <v>20453.3</v>
      </c>
      <c r="CR285" s="9">
        <v>9158.58</v>
      </c>
      <c r="CS285" s="11"/>
      <c r="CT285" s="11"/>
      <c r="CU285" s="11"/>
      <c r="CV285" s="11"/>
      <c r="CW285" s="11"/>
      <c r="DD285" s="20"/>
      <c r="DE285" s="20"/>
    </row>
    <row r="286" spans="1:109" ht="16.5" x14ac:dyDescent="0.3">
      <c r="A286" s="12">
        <v>911</v>
      </c>
      <c r="B286" s="12">
        <v>1</v>
      </c>
      <c r="C286" s="13" t="s">
        <v>309</v>
      </c>
      <c r="D286" s="14">
        <v>4</v>
      </c>
      <c r="E286" s="9">
        <v>5305</v>
      </c>
      <c r="F286" s="9">
        <f t="shared" si="143"/>
        <v>8020.5493097522931</v>
      </c>
      <c r="G286" s="9">
        <f t="shared" si="144"/>
        <v>8135.7227211990139</v>
      </c>
      <c r="H286" s="9">
        <f t="shared" si="145"/>
        <v>115.17341144672082</v>
      </c>
      <c r="I286" s="10">
        <f t="shared" si="140"/>
        <v>1.4359790956796429E-2</v>
      </c>
      <c r="J286" s="9">
        <f t="shared" si="146"/>
        <v>90.242951932138567</v>
      </c>
      <c r="K286" s="9">
        <f t="shared" si="147"/>
        <v>5.8497643732327447</v>
      </c>
      <c r="L286" s="9">
        <f t="shared" si="148"/>
        <v>0</v>
      </c>
      <c r="M286" s="9">
        <f t="shared" si="149"/>
        <v>1.3958529688972021</v>
      </c>
      <c r="N286" s="9">
        <f t="shared" si="150"/>
        <v>11.040168566222292</v>
      </c>
      <c r="O286" s="9">
        <f t="shared" si="151"/>
        <v>0</v>
      </c>
      <c r="P286" s="9">
        <f t="shared" si="152"/>
        <v>6.6446736062296736</v>
      </c>
      <c r="Q286" s="15">
        <f t="shared" si="154"/>
        <v>42549014.088235922</v>
      </c>
      <c r="R286" s="15">
        <f t="shared" si="155"/>
        <v>43160009.035960771</v>
      </c>
      <c r="S286" s="9">
        <f t="shared" si="156"/>
        <v>610994.94772484899</v>
      </c>
      <c r="T286" s="9"/>
      <c r="U286" s="9">
        <f t="shared" si="159"/>
        <v>5981.2359000942506</v>
      </c>
      <c r="V286" s="9">
        <f t="shared" si="159"/>
        <v>360.66145146088598</v>
      </c>
      <c r="W286" s="9">
        <f t="shared" si="159"/>
        <v>0</v>
      </c>
      <c r="X286" s="9">
        <f t="shared" si="159"/>
        <v>690.05956644674836</v>
      </c>
      <c r="Y286" s="9">
        <f t="shared" si="159"/>
        <v>710.33433250143412</v>
      </c>
      <c r="Z286" s="9">
        <f t="shared" si="159"/>
        <v>0</v>
      </c>
      <c r="AA286" s="9">
        <f t="shared" si="159"/>
        <v>278.25805924897423</v>
      </c>
      <c r="AB286" s="9">
        <f t="shared" si="160"/>
        <v>6071.4788520263892</v>
      </c>
      <c r="AC286" s="9">
        <f t="shared" si="160"/>
        <v>366.51121583411873</v>
      </c>
      <c r="AD286" s="9">
        <f t="shared" si="160"/>
        <v>0</v>
      </c>
      <c r="AE286" s="9">
        <f t="shared" si="160"/>
        <v>691.45541941564557</v>
      </c>
      <c r="AF286" s="9">
        <f t="shared" si="160"/>
        <v>721.37450106765641</v>
      </c>
      <c r="AG286" s="9">
        <f t="shared" si="160"/>
        <v>0</v>
      </c>
      <c r="AH286" s="9">
        <f t="shared" si="160"/>
        <v>284.90273285520391</v>
      </c>
      <c r="AI286" s="9">
        <f t="shared" si="153"/>
        <v>8135.7227211990139</v>
      </c>
      <c r="AJ286" s="3" t="s">
        <v>608</v>
      </c>
      <c r="AK286" s="11">
        <v>31915924</v>
      </c>
      <c r="AL286" s="11">
        <v>0</v>
      </c>
      <c r="AM286" s="11">
        <v>73314</v>
      </c>
      <c r="AN286" s="9">
        <v>183284.7</v>
      </c>
      <c r="AO286" s="11">
        <v>0</v>
      </c>
      <c r="AP286" s="11">
        <v>0</v>
      </c>
      <c r="AQ286" s="9">
        <v>0</v>
      </c>
      <c r="AR286" s="9">
        <v>460459</v>
      </c>
      <c r="AS286" s="11">
        <v>1913309</v>
      </c>
      <c r="AT286" s="11">
        <v>0</v>
      </c>
      <c r="AU286" s="11">
        <v>1312849</v>
      </c>
      <c r="AV286" s="11">
        <v>0</v>
      </c>
      <c r="AW286" s="9">
        <v>0</v>
      </c>
      <c r="AX286" s="9">
        <v>3768323.633920108</v>
      </c>
      <c r="AY286" s="9">
        <v>319414.30837854079</v>
      </c>
      <c r="AZ286" s="9">
        <v>-185467.55</v>
      </c>
      <c r="BA286" s="11">
        <v>1245173</v>
      </c>
      <c r="BB286" s="11">
        <v>495949</v>
      </c>
      <c r="BC286" s="11">
        <v>0</v>
      </c>
      <c r="BD286" s="11">
        <v>45088</v>
      </c>
      <c r="BE286" s="11">
        <v>0</v>
      </c>
      <c r="BF286" s="11">
        <v>0</v>
      </c>
      <c r="BG286" s="11">
        <v>0</v>
      </c>
      <c r="BH286" s="11">
        <v>0</v>
      </c>
      <c r="BI286" s="9">
        <v>27934</v>
      </c>
      <c r="BJ286" s="9">
        <v>0</v>
      </c>
      <c r="BK286" s="9">
        <v>103078.10593726745</v>
      </c>
      <c r="BL286" s="9">
        <v>363780.60000000003</v>
      </c>
      <c r="BM286" s="9">
        <v>474899.5</v>
      </c>
      <c r="BN286" s="9">
        <v>31701.79</v>
      </c>
      <c r="BO286" s="11">
        <f t="shared" si="157"/>
        <v>32394662.859999996</v>
      </c>
      <c r="BP286" s="11">
        <v>0</v>
      </c>
      <c r="BQ286" s="11">
        <v>73314</v>
      </c>
      <c r="BR286" s="11">
        <f t="shared" si="158"/>
        <v>183284.7</v>
      </c>
      <c r="BS286" s="11">
        <v>0</v>
      </c>
      <c r="BT286" s="11">
        <v>0</v>
      </c>
      <c r="BU286" s="9">
        <v>0</v>
      </c>
      <c r="BV286" s="9">
        <v>460459</v>
      </c>
      <c r="BW286" s="11">
        <v>1944342</v>
      </c>
      <c r="BX286" s="11">
        <v>0</v>
      </c>
      <c r="BY286" s="11">
        <v>1312849</v>
      </c>
      <c r="BZ286" s="11">
        <v>0</v>
      </c>
      <c r="CA286" s="9">
        <v>0</v>
      </c>
      <c r="CB286" s="9">
        <v>3826891.7281639171</v>
      </c>
      <c r="CC286" s="9">
        <v>319414.30837854079</v>
      </c>
      <c r="CD286" s="9">
        <v>-185467.55</v>
      </c>
      <c r="CE286" s="11">
        <v>1245173</v>
      </c>
      <c r="CF286" s="11">
        <v>503354</v>
      </c>
      <c r="CG286" s="11">
        <v>0</v>
      </c>
      <c r="CH286" s="11">
        <v>45088</v>
      </c>
      <c r="CI286" s="11">
        <v>0</v>
      </c>
      <c r="CJ286" s="11">
        <v>0</v>
      </c>
      <c r="CK286" s="11">
        <v>0</v>
      </c>
      <c r="CL286" s="11">
        <v>0</v>
      </c>
      <c r="CM286" s="11">
        <v>27934</v>
      </c>
      <c r="CN286" s="9">
        <v>0</v>
      </c>
      <c r="CO286" s="9">
        <v>138328.09941831592</v>
      </c>
      <c r="CP286" s="9">
        <v>363780.60000000003</v>
      </c>
      <c r="CQ286" s="9">
        <v>474899.5</v>
      </c>
      <c r="CR286" s="9">
        <v>31701.79</v>
      </c>
      <c r="CS286" s="11"/>
      <c r="CT286" s="11"/>
      <c r="CU286" s="11"/>
      <c r="CV286" s="11"/>
      <c r="CW286" s="11"/>
      <c r="DD286" s="20"/>
      <c r="DE286" s="20"/>
    </row>
    <row r="287" spans="1:109" ht="16.5" x14ac:dyDescent="0.3">
      <c r="A287" s="12">
        <v>912</v>
      </c>
      <c r="B287" s="12">
        <v>1</v>
      </c>
      <c r="C287" s="13" t="s">
        <v>310</v>
      </c>
      <c r="D287" s="14">
        <v>5</v>
      </c>
      <c r="E287" s="9">
        <v>1826</v>
      </c>
      <c r="F287" s="9">
        <f t="shared" si="143"/>
        <v>8174.7759095960264</v>
      </c>
      <c r="G287" s="9">
        <f t="shared" si="144"/>
        <v>8297.0405370677727</v>
      </c>
      <c r="H287" s="9">
        <f t="shared" si="145"/>
        <v>122.26462747174628</v>
      </c>
      <c r="I287" s="10">
        <f t="shared" si="140"/>
        <v>1.4956327711469737E-2</v>
      </c>
      <c r="J287" s="9">
        <f t="shared" si="146"/>
        <v>89.764682365826047</v>
      </c>
      <c r="K287" s="9">
        <f t="shared" si="147"/>
        <v>10.544359255202608</v>
      </c>
      <c r="L287" s="9">
        <f t="shared" si="148"/>
        <v>0</v>
      </c>
      <c r="M287" s="9">
        <f t="shared" si="149"/>
        <v>2.254654983570731</v>
      </c>
      <c r="N287" s="9">
        <f t="shared" si="150"/>
        <v>12.941730190435692</v>
      </c>
      <c r="O287" s="9">
        <f t="shared" si="151"/>
        <v>0</v>
      </c>
      <c r="P287" s="9">
        <f t="shared" si="152"/>
        <v>6.7592006767113162</v>
      </c>
      <c r="Q287" s="15">
        <f t="shared" si="154"/>
        <v>14927140.810922343</v>
      </c>
      <c r="R287" s="15">
        <f t="shared" si="155"/>
        <v>15150396.020685753</v>
      </c>
      <c r="S287" s="9">
        <f t="shared" si="156"/>
        <v>223255.20976340957</v>
      </c>
      <c r="T287" s="9"/>
      <c r="U287" s="9">
        <f t="shared" si="159"/>
        <v>5948.3933570646223</v>
      </c>
      <c r="V287" s="9">
        <f t="shared" si="159"/>
        <v>650.1106243154436</v>
      </c>
      <c r="W287" s="9">
        <f t="shared" si="159"/>
        <v>1.2228915662650603</v>
      </c>
      <c r="X287" s="9">
        <f t="shared" si="159"/>
        <v>648.55147864184005</v>
      </c>
      <c r="Y287" s="9">
        <f t="shared" si="159"/>
        <v>661.18460027254719</v>
      </c>
      <c r="Z287" s="9">
        <f t="shared" si="159"/>
        <v>0</v>
      </c>
      <c r="AA287" s="9">
        <f t="shared" si="159"/>
        <v>265.31295773530849</v>
      </c>
      <c r="AB287" s="9">
        <f t="shared" si="160"/>
        <v>6038.1580394304483</v>
      </c>
      <c r="AC287" s="9">
        <f t="shared" si="160"/>
        <v>660.65498357064621</v>
      </c>
      <c r="AD287" s="9">
        <f t="shared" si="160"/>
        <v>1.2228915662650603</v>
      </c>
      <c r="AE287" s="9">
        <f t="shared" si="160"/>
        <v>650.80613362541078</v>
      </c>
      <c r="AF287" s="9">
        <f t="shared" si="160"/>
        <v>674.12633046298288</v>
      </c>
      <c r="AG287" s="9">
        <f t="shared" si="160"/>
        <v>0</v>
      </c>
      <c r="AH287" s="9">
        <f t="shared" si="160"/>
        <v>272.0721584120198</v>
      </c>
      <c r="AI287" s="9">
        <f t="shared" si="153"/>
        <v>8297.0405370677727</v>
      </c>
      <c r="AJ287" s="3" t="s">
        <v>608</v>
      </c>
      <c r="AK287" s="11">
        <v>10927354</v>
      </c>
      <c r="AL287" s="11">
        <v>0</v>
      </c>
      <c r="AM287" s="11">
        <v>25101</v>
      </c>
      <c r="AN287" s="9">
        <v>62752.800000000003</v>
      </c>
      <c r="AO287" s="11">
        <v>2338</v>
      </c>
      <c r="AP287" s="11">
        <v>-105</v>
      </c>
      <c r="AQ287" s="9">
        <v>0</v>
      </c>
      <c r="AR287" s="9">
        <v>380202</v>
      </c>
      <c r="AS287" s="11">
        <v>1187102</v>
      </c>
      <c r="AT287" s="11">
        <v>0</v>
      </c>
      <c r="AU287" s="11">
        <v>59951</v>
      </c>
      <c r="AV287" s="11">
        <v>0</v>
      </c>
      <c r="AW287" s="9">
        <v>0</v>
      </c>
      <c r="AX287" s="9">
        <v>1207323.0800976711</v>
      </c>
      <c r="AY287" s="9">
        <v>109005.18991617375</v>
      </c>
      <c r="AZ287" s="9">
        <v>-65587.73</v>
      </c>
      <c r="BA287" s="11">
        <v>429219</v>
      </c>
      <c r="BB287" s="11">
        <v>275738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9">
        <v>14044</v>
      </c>
      <c r="BJ287" s="9">
        <v>0</v>
      </c>
      <c r="BK287" s="9">
        <v>36091.381194213798</v>
      </c>
      <c r="BL287" s="9">
        <v>120664.66971428572</v>
      </c>
      <c r="BM287" s="9">
        <v>141877.33000000002</v>
      </c>
      <c r="BN287" s="9">
        <v>14070.09</v>
      </c>
      <c r="BO287" s="11">
        <f t="shared" si="157"/>
        <v>11091264.309999999</v>
      </c>
      <c r="BP287" s="11">
        <v>0</v>
      </c>
      <c r="BQ287" s="11">
        <v>25101</v>
      </c>
      <c r="BR287" s="11">
        <f t="shared" si="158"/>
        <v>62752.800000000003</v>
      </c>
      <c r="BS287" s="11">
        <v>2338</v>
      </c>
      <c r="BT287" s="11">
        <v>-105</v>
      </c>
      <c r="BU287" s="9">
        <v>0</v>
      </c>
      <c r="BV287" s="9">
        <v>380202</v>
      </c>
      <c r="BW287" s="11">
        <v>1206356</v>
      </c>
      <c r="BX287" s="11">
        <v>0</v>
      </c>
      <c r="BY287" s="11">
        <v>59951</v>
      </c>
      <c r="BZ287" s="11">
        <v>0</v>
      </c>
      <c r="CA287" s="9">
        <v>0</v>
      </c>
      <c r="CB287" s="9">
        <v>1230954.6794254067</v>
      </c>
      <c r="CC287" s="9">
        <v>109005.18991617375</v>
      </c>
      <c r="CD287" s="9">
        <v>-65587.73</v>
      </c>
      <c r="CE287" s="11">
        <v>429219</v>
      </c>
      <c r="CF287" s="11">
        <v>279855</v>
      </c>
      <c r="CG287" s="11">
        <v>0</v>
      </c>
      <c r="CH287" s="11">
        <v>0</v>
      </c>
      <c r="CI287" s="11">
        <v>0</v>
      </c>
      <c r="CJ287" s="11">
        <v>0</v>
      </c>
      <c r="CK287" s="11">
        <v>0</v>
      </c>
      <c r="CL287" s="11">
        <v>0</v>
      </c>
      <c r="CM287" s="11">
        <v>14044</v>
      </c>
      <c r="CN287" s="9">
        <v>0</v>
      </c>
      <c r="CO287" s="9">
        <v>48433.681629888626</v>
      </c>
      <c r="CP287" s="9">
        <v>120664.66971428572</v>
      </c>
      <c r="CQ287" s="9">
        <v>141877.33000000002</v>
      </c>
      <c r="CR287" s="9">
        <v>14070.09</v>
      </c>
      <c r="CS287" s="11"/>
      <c r="CT287" s="11"/>
      <c r="CU287" s="11"/>
      <c r="CV287" s="11"/>
      <c r="CW287" s="11"/>
      <c r="DD287" s="20"/>
      <c r="DE287" s="20"/>
    </row>
    <row r="288" spans="1:109" ht="16.5" x14ac:dyDescent="0.3">
      <c r="A288" s="12">
        <v>914</v>
      </c>
      <c r="B288" s="12">
        <v>1</v>
      </c>
      <c r="C288" s="13" t="s">
        <v>311</v>
      </c>
      <c r="D288" s="14">
        <v>6</v>
      </c>
      <c r="E288" s="9">
        <v>287</v>
      </c>
      <c r="F288" s="9">
        <f t="shared" si="143"/>
        <v>10809.303531647356</v>
      </c>
      <c r="G288" s="9">
        <f t="shared" si="144"/>
        <v>10929.494405051668</v>
      </c>
      <c r="H288" s="9">
        <f t="shared" si="145"/>
        <v>120.19087340431179</v>
      </c>
      <c r="I288" s="10">
        <f t="shared" si="140"/>
        <v>1.1119206066553531E-2</v>
      </c>
      <c r="J288" s="9">
        <f t="shared" si="146"/>
        <v>89.70444250870969</v>
      </c>
      <c r="K288" s="9">
        <f t="shared" si="147"/>
        <v>4.2508710801393477</v>
      </c>
      <c r="L288" s="9">
        <f t="shared" si="148"/>
        <v>0</v>
      </c>
      <c r="M288" s="9">
        <f t="shared" si="149"/>
        <v>12.648083623693537</v>
      </c>
      <c r="N288" s="9">
        <f t="shared" si="150"/>
        <v>1.6534309413094661</v>
      </c>
      <c r="O288" s="9">
        <f t="shared" si="151"/>
        <v>0</v>
      </c>
      <c r="P288" s="9">
        <f t="shared" si="152"/>
        <v>11.934045250458837</v>
      </c>
      <c r="Q288" s="15">
        <f t="shared" si="154"/>
        <v>3102270.1135827913</v>
      </c>
      <c r="R288" s="15">
        <f t="shared" si="155"/>
        <v>3136764.894249829</v>
      </c>
      <c r="S288" s="9">
        <f t="shared" si="156"/>
        <v>34494.780667037703</v>
      </c>
      <c r="T288" s="9"/>
      <c r="U288" s="9">
        <f t="shared" si="159"/>
        <v>5937.4992682926832</v>
      </c>
      <c r="V288" s="9">
        <f t="shared" si="159"/>
        <v>262.06620209059236</v>
      </c>
      <c r="W288" s="9">
        <f t="shared" si="159"/>
        <v>2238.8675958188155</v>
      </c>
      <c r="X288" s="9">
        <f t="shared" si="159"/>
        <v>1134.4425087108013</v>
      </c>
      <c r="Y288" s="9">
        <f t="shared" si="159"/>
        <v>935.00470480166121</v>
      </c>
      <c r="Z288" s="9">
        <f t="shared" si="159"/>
        <v>0</v>
      </c>
      <c r="AA288" s="9">
        <f t="shared" si="159"/>
        <v>301.42325193280305</v>
      </c>
      <c r="AB288" s="9">
        <f t="shared" si="160"/>
        <v>6027.2037108013928</v>
      </c>
      <c r="AC288" s="9">
        <f t="shared" si="160"/>
        <v>266.3170731707317</v>
      </c>
      <c r="AD288" s="9">
        <f t="shared" si="160"/>
        <v>2238.8675958188155</v>
      </c>
      <c r="AE288" s="9">
        <f t="shared" si="160"/>
        <v>1147.0905923344949</v>
      </c>
      <c r="AF288" s="9">
        <f t="shared" si="160"/>
        <v>936.65813574297067</v>
      </c>
      <c r="AG288" s="9">
        <f t="shared" si="160"/>
        <v>0</v>
      </c>
      <c r="AH288" s="9">
        <f t="shared" si="160"/>
        <v>313.35729718326189</v>
      </c>
      <c r="AI288" s="9">
        <f t="shared" si="153"/>
        <v>10929.494405051668</v>
      </c>
      <c r="AJ288" s="3" t="s">
        <v>608</v>
      </c>
      <c r="AK288" s="11">
        <v>1716345</v>
      </c>
      <c r="AL288" s="11">
        <v>0</v>
      </c>
      <c r="AM288" s="11">
        <v>3943</v>
      </c>
      <c r="AN288" s="9">
        <v>9856.2000000000007</v>
      </c>
      <c r="AO288" s="11">
        <v>642273</v>
      </c>
      <c r="AP288" s="11">
        <v>282</v>
      </c>
      <c r="AQ288" s="9">
        <v>0</v>
      </c>
      <c r="AR288" s="9">
        <v>15113</v>
      </c>
      <c r="AS288" s="11">
        <v>75213</v>
      </c>
      <c r="AT288" s="11">
        <v>0</v>
      </c>
      <c r="AU288" s="11">
        <v>0</v>
      </c>
      <c r="AV288" s="11">
        <v>0</v>
      </c>
      <c r="AW288" s="9">
        <v>0</v>
      </c>
      <c r="AX288" s="9">
        <v>268346.35027807677</v>
      </c>
      <c r="AY288" s="9">
        <v>24024.493151775758</v>
      </c>
      <c r="AZ288" s="9">
        <v>-12282.71</v>
      </c>
      <c r="BA288" s="11">
        <v>63463</v>
      </c>
      <c r="BB288" s="11">
        <v>100480</v>
      </c>
      <c r="BC288" s="11">
        <v>0</v>
      </c>
      <c r="BD288" s="11">
        <v>0</v>
      </c>
      <c r="BE288" s="11">
        <v>27342</v>
      </c>
      <c r="BF288" s="11">
        <v>115244</v>
      </c>
      <c r="BG288" s="11">
        <v>0</v>
      </c>
      <c r="BH288" s="11">
        <v>0</v>
      </c>
      <c r="BI288" s="9">
        <v>0</v>
      </c>
      <c r="BJ288" s="9">
        <v>0</v>
      </c>
      <c r="BK288" s="9">
        <v>10015.599867224437</v>
      </c>
      <c r="BL288" s="9">
        <v>18457.000285714283</v>
      </c>
      <c r="BM288" s="9">
        <v>18353.7</v>
      </c>
      <c r="BN288" s="9">
        <v>5801.48</v>
      </c>
      <c r="BO288" s="11">
        <f t="shared" si="157"/>
        <v>1742090.1749999998</v>
      </c>
      <c r="BP288" s="11">
        <v>0</v>
      </c>
      <c r="BQ288" s="11">
        <v>3943</v>
      </c>
      <c r="BR288" s="11">
        <f t="shared" si="158"/>
        <v>9856.2000000000007</v>
      </c>
      <c r="BS288" s="11">
        <v>642273</v>
      </c>
      <c r="BT288" s="11">
        <v>282</v>
      </c>
      <c r="BU288" s="9">
        <v>0</v>
      </c>
      <c r="BV288" s="9">
        <v>15113</v>
      </c>
      <c r="BW288" s="11">
        <v>76433</v>
      </c>
      <c r="BX288" s="11">
        <v>0</v>
      </c>
      <c r="BY288" s="11">
        <v>0</v>
      </c>
      <c r="BZ288" s="11">
        <v>0</v>
      </c>
      <c r="CA288" s="9">
        <v>0</v>
      </c>
      <c r="CB288" s="9">
        <v>268820.88495823258</v>
      </c>
      <c r="CC288" s="9">
        <v>24024.493151775758</v>
      </c>
      <c r="CD288" s="9">
        <v>-12282.71</v>
      </c>
      <c r="CE288" s="11">
        <v>63463</v>
      </c>
      <c r="CF288" s="11">
        <v>101981</v>
      </c>
      <c r="CG288" s="11">
        <v>0</v>
      </c>
      <c r="CH288" s="11">
        <v>0</v>
      </c>
      <c r="CI288" s="11">
        <v>27750</v>
      </c>
      <c r="CJ288" s="11">
        <v>116965</v>
      </c>
      <c r="CK288" s="11">
        <v>0</v>
      </c>
      <c r="CL288" s="11">
        <v>0</v>
      </c>
      <c r="CM288" s="11">
        <v>0</v>
      </c>
      <c r="CN288" s="9">
        <v>0</v>
      </c>
      <c r="CO288" s="9">
        <v>13440.67085410612</v>
      </c>
      <c r="CP288" s="9">
        <v>18457.000285714283</v>
      </c>
      <c r="CQ288" s="9">
        <v>18353.7</v>
      </c>
      <c r="CR288" s="9">
        <v>5801.48</v>
      </c>
      <c r="CS288" s="11"/>
      <c r="CT288" s="11"/>
      <c r="CU288" s="11"/>
      <c r="CV288" s="11"/>
      <c r="CW288" s="11"/>
      <c r="DD288" s="20"/>
      <c r="DE288" s="20"/>
    </row>
    <row r="289" spans="1:109" ht="16.5" x14ac:dyDescent="0.3">
      <c r="A289" s="12">
        <v>2071</v>
      </c>
      <c r="B289" s="12">
        <v>1</v>
      </c>
      <c r="C289" s="13" t="s">
        <v>312</v>
      </c>
      <c r="D289" s="14">
        <v>6</v>
      </c>
      <c r="E289" s="9">
        <v>810</v>
      </c>
      <c r="F289" s="9">
        <f t="shared" si="143"/>
        <v>9260.7004427662141</v>
      </c>
      <c r="G289" s="9">
        <f t="shared" si="144"/>
        <v>9369.2530381379656</v>
      </c>
      <c r="H289" s="9">
        <f t="shared" si="145"/>
        <v>108.55259537175152</v>
      </c>
      <c r="I289" s="10">
        <f t="shared" si="140"/>
        <v>1.1721855818859244E-2</v>
      </c>
      <c r="J289" s="9">
        <f t="shared" si="146"/>
        <v>90.446796296295361</v>
      </c>
      <c r="K289" s="9">
        <f t="shared" si="147"/>
        <v>4.4444444444444571</v>
      </c>
      <c r="L289" s="9">
        <f t="shared" si="148"/>
        <v>0</v>
      </c>
      <c r="M289" s="9">
        <f t="shared" si="149"/>
        <v>3.2975308641975971</v>
      </c>
      <c r="N289" s="9">
        <f t="shared" si="150"/>
        <v>18.222446020404391</v>
      </c>
      <c r="O289" s="9">
        <f t="shared" si="151"/>
        <v>-14.047814814814814</v>
      </c>
      <c r="P289" s="9">
        <f t="shared" si="152"/>
        <v>6.1891925612235923</v>
      </c>
      <c r="Q289" s="15">
        <f t="shared" si="154"/>
        <v>7501167.3586406326</v>
      </c>
      <c r="R289" s="15">
        <f t="shared" si="155"/>
        <v>7589094.9608917506</v>
      </c>
      <c r="S289" s="9">
        <f t="shared" si="156"/>
        <v>87927.602251118049</v>
      </c>
      <c r="T289" s="9"/>
      <c r="U289" s="9">
        <f t="shared" si="159"/>
        <v>5968.5772716049378</v>
      </c>
      <c r="V289" s="9">
        <f t="shared" si="159"/>
        <v>273.99382716049382</v>
      </c>
      <c r="W289" s="9">
        <f t="shared" si="159"/>
        <v>882.91851851851857</v>
      </c>
      <c r="X289" s="9">
        <f t="shared" si="159"/>
        <v>572.48765432098764</v>
      </c>
      <c r="Y289" s="9">
        <f t="shared" si="159"/>
        <v>1017.8628457991857</v>
      </c>
      <c r="Z289" s="9">
        <f t="shared" si="159"/>
        <v>90.675666666666658</v>
      </c>
      <c r="AA289" s="9">
        <f t="shared" si="159"/>
        <v>454.18465869542308</v>
      </c>
      <c r="AB289" s="9">
        <f t="shared" si="160"/>
        <v>6059.0240679012331</v>
      </c>
      <c r="AC289" s="9">
        <f t="shared" si="160"/>
        <v>278.43827160493828</v>
      </c>
      <c r="AD289" s="9">
        <f t="shared" si="160"/>
        <v>882.91851851851857</v>
      </c>
      <c r="AE289" s="9">
        <f t="shared" si="160"/>
        <v>575.78518518518524</v>
      </c>
      <c r="AF289" s="9">
        <f t="shared" si="160"/>
        <v>1036.0852918195901</v>
      </c>
      <c r="AG289" s="9">
        <f t="shared" si="160"/>
        <v>76.627851851851844</v>
      </c>
      <c r="AH289" s="9">
        <f t="shared" si="160"/>
        <v>460.37385125664667</v>
      </c>
      <c r="AI289" s="9">
        <f t="shared" si="153"/>
        <v>9369.2530381379656</v>
      </c>
      <c r="AJ289" s="3" t="s">
        <v>608</v>
      </c>
      <c r="AK289" s="11">
        <v>4884127</v>
      </c>
      <c r="AL289" s="11">
        <v>0</v>
      </c>
      <c r="AM289" s="11">
        <v>11219</v>
      </c>
      <c r="AN289" s="9">
        <v>28048.5</v>
      </c>
      <c r="AO289" s="11">
        <v>715164</v>
      </c>
      <c r="AP289" s="11">
        <v>0</v>
      </c>
      <c r="AQ289" s="9">
        <v>0</v>
      </c>
      <c r="AR289" s="9">
        <v>96611</v>
      </c>
      <c r="AS289" s="11">
        <v>221935</v>
      </c>
      <c r="AT289" s="11">
        <v>0</v>
      </c>
      <c r="AU289" s="11">
        <v>0</v>
      </c>
      <c r="AV289" s="11">
        <v>0</v>
      </c>
      <c r="AW289" s="9">
        <v>73447.289999999994</v>
      </c>
      <c r="AX289" s="9">
        <v>824468.90509734047</v>
      </c>
      <c r="AY289" s="9">
        <v>47799.068997912473</v>
      </c>
      <c r="AZ289" s="9">
        <v>-49579.41</v>
      </c>
      <c r="BA289" s="11">
        <v>177022</v>
      </c>
      <c r="BB289" s="11">
        <v>147087</v>
      </c>
      <c r="BC289" s="11">
        <v>0</v>
      </c>
      <c r="BD289" s="11">
        <v>0</v>
      </c>
      <c r="BE289" s="11">
        <v>0</v>
      </c>
      <c r="BF289" s="11">
        <v>31776</v>
      </c>
      <c r="BG289" s="11">
        <v>0</v>
      </c>
      <c r="BH289" s="11">
        <v>0</v>
      </c>
      <c r="BI289" s="9">
        <v>0</v>
      </c>
      <c r="BJ289" s="9">
        <v>0</v>
      </c>
      <c r="BK289" s="9">
        <v>14659.744545380194</v>
      </c>
      <c r="BL289" s="9">
        <v>54870</v>
      </c>
      <c r="BM289" s="9">
        <v>198814.79</v>
      </c>
      <c r="BN289" s="9">
        <v>23697.47</v>
      </c>
      <c r="BO289" s="11">
        <f t="shared" si="157"/>
        <v>4957388.9049999993</v>
      </c>
      <c r="BP289" s="11">
        <v>0</v>
      </c>
      <c r="BQ289" s="11">
        <v>11219</v>
      </c>
      <c r="BR289" s="11">
        <f t="shared" si="158"/>
        <v>28048.5</v>
      </c>
      <c r="BS289" s="11">
        <v>715164</v>
      </c>
      <c r="BT289" s="11">
        <v>0</v>
      </c>
      <c r="BU289" s="9">
        <v>0</v>
      </c>
      <c r="BV289" s="9">
        <v>96611</v>
      </c>
      <c r="BW289" s="11">
        <v>225535</v>
      </c>
      <c r="BX289" s="11">
        <v>0</v>
      </c>
      <c r="BY289" s="11">
        <v>0</v>
      </c>
      <c r="BZ289" s="11">
        <v>0</v>
      </c>
      <c r="CA289" s="9">
        <v>62068.56</v>
      </c>
      <c r="CB289" s="9">
        <v>839229.08637386793</v>
      </c>
      <c r="CC289" s="9">
        <v>47799.068997912473</v>
      </c>
      <c r="CD289" s="9">
        <v>-49579.41</v>
      </c>
      <c r="CE289" s="11">
        <v>177022</v>
      </c>
      <c r="CF289" s="11">
        <v>149283</v>
      </c>
      <c r="CG289" s="11">
        <v>0</v>
      </c>
      <c r="CH289" s="11">
        <v>0</v>
      </c>
      <c r="CI289" s="11">
        <v>0</v>
      </c>
      <c r="CJ289" s="11">
        <v>32251</v>
      </c>
      <c r="CK289" s="11">
        <v>0</v>
      </c>
      <c r="CL289" s="11">
        <v>0</v>
      </c>
      <c r="CM289" s="11">
        <v>0</v>
      </c>
      <c r="CN289" s="9">
        <v>0</v>
      </c>
      <c r="CO289" s="9">
        <v>19672.990519971358</v>
      </c>
      <c r="CP289" s="9">
        <v>54870</v>
      </c>
      <c r="CQ289" s="9">
        <v>198814.79</v>
      </c>
      <c r="CR289" s="9">
        <v>23697.47</v>
      </c>
      <c r="CS289" s="11"/>
      <c r="CT289" s="11"/>
      <c r="CU289" s="11"/>
      <c r="CV289" s="11"/>
      <c r="CW289" s="11"/>
      <c r="DD289" s="20"/>
      <c r="DE289" s="20"/>
    </row>
    <row r="290" spans="1:109" ht="16.5" x14ac:dyDescent="0.3">
      <c r="A290" s="12">
        <v>2125</v>
      </c>
      <c r="B290" s="12">
        <v>1</v>
      </c>
      <c r="C290" s="13" t="s">
        <v>313</v>
      </c>
      <c r="D290" s="14">
        <v>5</v>
      </c>
      <c r="E290" s="9">
        <v>1204</v>
      </c>
      <c r="F290" s="9">
        <f t="shared" si="143"/>
        <v>8741.3768662680704</v>
      </c>
      <c r="G290" s="9">
        <f t="shared" si="144"/>
        <v>8855.6617663144007</v>
      </c>
      <c r="H290" s="9">
        <f t="shared" si="145"/>
        <v>114.28490004633022</v>
      </c>
      <c r="I290" s="10">
        <f t="shared" si="140"/>
        <v>1.30740158895725E-2</v>
      </c>
      <c r="J290" s="9">
        <f t="shared" si="146"/>
        <v>89.663621262457127</v>
      </c>
      <c r="K290" s="9">
        <f t="shared" si="147"/>
        <v>8.4576411960133555</v>
      </c>
      <c r="L290" s="9">
        <f t="shared" si="148"/>
        <v>0</v>
      </c>
      <c r="M290" s="9">
        <f t="shared" si="149"/>
        <v>2.2699335548172712</v>
      </c>
      <c r="N290" s="9">
        <f t="shared" si="150"/>
        <v>10.675230443236046</v>
      </c>
      <c r="O290" s="9">
        <f t="shared" si="151"/>
        <v>0</v>
      </c>
      <c r="P290" s="9">
        <f t="shared" si="152"/>
        <v>3.218473589806365</v>
      </c>
      <c r="Q290" s="15">
        <f t="shared" si="154"/>
        <v>10524617.746986758</v>
      </c>
      <c r="R290" s="15">
        <f t="shared" si="155"/>
        <v>10662216.766642539</v>
      </c>
      <c r="S290" s="9">
        <f t="shared" si="156"/>
        <v>137599.01965578087</v>
      </c>
      <c r="T290" s="9"/>
      <c r="U290" s="9">
        <f t="shared" si="159"/>
        <v>5938.0663538205981</v>
      </c>
      <c r="V290" s="9">
        <f t="shared" si="159"/>
        <v>521.44102990033218</v>
      </c>
      <c r="W290" s="9">
        <f t="shared" si="159"/>
        <v>807.27159468438538</v>
      </c>
      <c r="X290" s="9">
        <f t="shared" si="159"/>
        <v>569.67192691029902</v>
      </c>
      <c r="Y290" s="9">
        <f t="shared" si="159"/>
        <v>547.54692067042754</v>
      </c>
      <c r="Z290" s="9">
        <f t="shared" si="159"/>
        <v>0</v>
      </c>
      <c r="AA290" s="9">
        <f t="shared" si="159"/>
        <v>357.37904028202854</v>
      </c>
      <c r="AB290" s="9">
        <f t="shared" si="160"/>
        <v>6027.7299750830553</v>
      </c>
      <c r="AC290" s="9">
        <f t="shared" si="160"/>
        <v>529.89867109634554</v>
      </c>
      <c r="AD290" s="9">
        <f t="shared" si="160"/>
        <v>807.27159468438538</v>
      </c>
      <c r="AE290" s="9">
        <f t="shared" si="160"/>
        <v>571.94186046511629</v>
      </c>
      <c r="AF290" s="9">
        <f t="shared" si="160"/>
        <v>558.22215111366359</v>
      </c>
      <c r="AG290" s="9">
        <f t="shared" si="160"/>
        <v>0</v>
      </c>
      <c r="AH290" s="9">
        <f t="shared" si="160"/>
        <v>360.59751387183491</v>
      </c>
      <c r="AI290" s="9">
        <f t="shared" si="153"/>
        <v>8855.6617663144007</v>
      </c>
      <c r="AJ290" s="3" t="s">
        <v>608</v>
      </c>
      <c r="AK290" s="11">
        <v>7197000</v>
      </c>
      <c r="AL290" s="11">
        <v>0</v>
      </c>
      <c r="AM290" s="11">
        <v>16532</v>
      </c>
      <c r="AN290" s="9">
        <v>41330.400000000001</v>
      </c>
      <c r="AO290" s="11">
        <v>975268</v>
      </c>
      <c r="AP290" s="11">
        <v>-3313</v>
      </c>
      <c r="AQ290" s="9">
        <v>0</v>
      </c>
      <c r="AR290" s="9">
        <v>145510</v>
      </c>
      <c r="AS290" s="11">
        <v>627815</v>
      </c>
      <c r="AT290" s="11">
        <v>0</v>
      </c>
      <c r="AU290" s="11">
        <v>17944</v>
      </c>
      <c r="AV290" s="11">
        <v>0</v>
      </c>
      <c r="AW290" s="9">
        <v>0</v>
      </c>
      <c r="AX290" s="9">
        <v>659246.49248719472</v>
      </c>
      <c r="AY290" s="9">
        <v>81102.662418760912</v>
      </c>
      <c r="AZ290" s="9">
        <v>-47568.11</v>
      </c>
      <c r="BA290" s="11">
        <v>269502</v>
      </c>
      <c r="BB290" s="11">
        <v>196661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-13582</v>
      </c>
      <c r="BI290" s="9">
        <v>53318</v>
      </c>
      <c r="BJ290" s="9">
        <v>0</v>
      </c>
      <c r="BK290" s="9">
        <v>11331.406652230033</v>
      </c>
      <c r="BL290" s="9">
        <v>40437.375428571424</v>
      </c>
      <c r="BM290" s="9">
        <v>256082.52</v>
      </c>
      <c r="BN290" s="9">
        <v>0</v>
      </c>
      <c r="BO290" s="11">
        <f t="shared" si="157"/>
        <v>7304954.9999999991</v>
      </c>
      <c r="BP290" s="11">
        <v>0</v>
      </c>
      <c r="BQ290" s="11">
        <v>16532</v>
      </c>
      <c r="BR290" s="11">
        <f t="shared" si="158"/>
        <v>41330.400000000001</v>
      </c>
      <c r="BS290" s="11">
        <v>975268</v>
      </c>
      <c r="BT290" s="11">
        <v>-3313</v>
      </c>
      <c r="BU290" s="9">
        <v>0</v>
      </c>
      <c r="BV290" s="9">
        <v>145510</v>
      </c>
      <c r="BW290" s="11">
        <v>637998</v>
      </c>
      <c r="BX290" s="11">
        <v>0</v>
      </c>
      <c r="BY290" s="11">
        <v>17944</v>
      </c>
      <c r="BZ290" s="11">
        <v>0</v>
      </c>
      <c r="CA290" s="9">
        <v>0</v>
      </c>
      <c r="CB290" s="9">
        <v>672099.46994085098</v>
      </c>
      <c r="CC290" s="9">
        <v>81102.662418760912</v>
      </c>
      <c r="CD290" s="9">
        <v>-47568.11</v>
      </c>
      <c r="CE290" s="11">
        <v>269502</v>
      </c>
      <c r="CF290" s="11">
        <v>199597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  <c r="CL290" s="11">
        <v>-13785</v>
      </c>
      <c r="CM290" s="11">
        <v>53318</v>
      </c>
      <c r="CN290" s="9">
        <v>0</v>
      </c>
      <c r="CO290" s="9">
        <v>15206.448854356924</v>
      </c>
      <c r="CP290" s="9">
        <v>40437.375428571424</v>
      </c>
      <c r="CQ290" s="9">
        <v>256082.52</v>
      </c>
      <c r="CR290" s="9">
        <v>0</v>
      </c>
      <c r="CS290" s="11"/>
      <c r="CT290" s="11"/>
      <c r="CU290" s="11"/>
      <c r="CV290" s="11"/>
      <c r="CW290" s="11"/>
      <c r="DD290" s="20"/>
      <c r="DE290" s="20"/>
    </row>
    <row r="291" spans="1:109" ht="16.5" x14ac:dyDescent="0.3">
      <c r="A291" s="12">
        <v>2134</v>
      </c>
      <c r="B291" s="12">
        <v>1</v>
      </c>
      <c r="C291" s="13" t="s">
        <v>314</v>
      </c>
      <c r="D291" s="14">
        <v>6</v>
      </c>
      <c r="E291" s="9">
        <v>642</v>
      </c>
      <c r="F291" s="9">
        <f t="shared" si="143"/>
        <v>11043.476984810302</v>
      </c>
      <c r="G291" s="9">
        <f t="shared" si="144"/>
        <v>11191.535991447612</v>
      </c>
      <c r="H291" s="9">
        <f t="shared" si="145"/>
        <v>148.05900663730972</v>
      </c>
      <c r="I291" s="10">
        <f t="shared" si="140"/>
        <v>1.340691947300264E-2</v>
      </c>
      <c r="J291" s="9">
        <f t="shared" si="146"/>
        <v>90.699859813083094</v>
      </c>
      <c r="K291" s="9">
        <f t="shared" si="147"/>
        <v>10.828660436137056</v>
      </c>
      <c r="L291" s="9">
        <f t="shared" si="148"/>
        <v>0</v>
      </c>
      <c r="M291" s="9">
        <f t="shared" si="149"/>
        <v>6.8878504672896952</v>
      </c>
      <c r="N291" s="9">
        <f t="shared" si="150"/>
        <v>28.744716354388402</v>
      </c>
      <c r="O291" s="9">
        <f t="shared" si="151"/>
        <v>0</v>
      </c>
      <c r="P291" s="9">
        <f t="shared" si="152"/>
        <v>10.897919566408547</v>
      </c>
      <c r="Q291" s="15">
        <f t="shared" si="154"/>
        <v>7089912.2242482146</v>
      </c>
      <c r="R291" s="15">
        <f t="shared" si="155"/>
        <v>7184966.106509367</v>
      </c>
      <c r="S291" s="9">
        <f t="shared" si="156"/>
        <v>95053.882261152379</v>
      </c>
      <c r="T291" s="9"/>
      <c r="U291" s="9">
        <f t="shared" si="159"/>
        <v>5966.660124610592</v>
      </c>
      <c r="V291" s="9">
        <f t="shared" si="159"/>
        <v>667.64174454828662</v>
      </c>
      <c r="W291" s="9">
        <f t="shared" si="159"/>
        <v>1930.9626168224299</v>
      </c>
      <c r="X291" s="9">
        <f t="shared" si="159"/>
        <v>830.38006230529595</v>
      </c>
      <c r="Y291" s="9">
        <f t="shared" si="159"/>
        <v>1393.6847344212513</v>
      </c>
      <c r="Z291" s="9">
        <f t="shared" si="159"/>
        <v>0</v>
      </c>
      <c r="AA291" s="9">
        <f t="shared" si="159"/>
        <v>254.14770210244765</v>
      </c>
      <c r="AB291" s="9">
        <f t="shared" si="160"/>
        <v>6057.3599844236751</v>
      </c>
      <c r="AC291" s="9">
        <f t="shared" si="160"/>
        <v>678.47040498442368</v>
      </c>
      <c r="AD291" s="9">
        <f t="shared" si="160"/>
        <v>1930.9626168224299</v>
      </c>
      <c r="AE291" s="9">
        <f t="shared" si="160"/>
        <v>837.26791277258565</v>
      </c>
      <c r="AF291" s="9">
        <f t="shared" si="160"/>
        <v>1422.4294507756397</v>
      </c>
      <c r="AG291" s="9">
        <f t="shared" si="160"/>
        <v>0</v>
      </c>
      <c r="AH291" s="9">
        <f t="shared" si="160"/>
        <v>265.0456216688562</v>
      </c>
      <c r="AI291" s="9">
        <f t="shared" si="153"/>
        <v>11191.535991447612</v>
      </c>
      <c r="AJ291" s="3" t="s">
        <v>608</v>
      </c>
      <c r="AK291" s="11">
        <v>3881954</v>
      </c>
      <c r="AL291" s="11">
        <v>0</v>
      </c>
      <c r="AM291" s="11">
        <v>8917</v>
      </c>
      <c r="AN291" s="9">
        <v>22293</v>
      </c>
      <c r="AO291" s="11">
        <v>1275276</v>
      </c>
      <c r="AP291" s="11">
        <v>-35598</v>
      </c>
      <c r="AQ291" s="9">
        <v>0</v>
      </c>
      <c r="AR291" s="9">
        <v>48450</v>
      </c>
      <c r="AS291" s="11">
        <v>428626</v>
      </c>
      <c r="AT291" s="11">
        <v>0</v>
      </c>
      <c r="AU291" s="11">
        <v>0</v>
      </c>
      <c r="AV291" s="11">
        <v>0</v>
      </c>
      <c r="AW291" s="9">
        <v>0</v>
      </c>
      <c r="AX291" s="9">
        <v>894745.59949844331</v>
      </c>
      <c r="AY291" s="9">
        <v>42449.321405957584</v>
      </c>
      <c r="AZ291" s="9">
        <v>-51358.2</v>
      </c>
      <c r="BA291" s="11">
        <v>165325</v>
      </c>
      <c r="BB291" s="11">
        <v>159711</v>
      </c>
      <c r="BC291" s="11">
        <v>0</v>
      </c>
      <c r="BD291" s="11">
        <v>0</v>
      </c>
      <c r="BE291" s="11">
        <v>36749</v>
      </c>
      <c r="BF291" s="11">
        <v>99727</v>
      </c>
      <c r="BG291" s="11">
        <v>0</v>
      </c>
      <c r="BH291" s="11">
        <v>0</v>
      </c>
      <c r="BI291" s="9">
        <v>14225</v>
      </c>
      <c r="BJ291" s="9">
        <v>0</v>
      </c>
      <c r="BK291" s="9">
        <v>20459.075972385221</v>
      </c>
      <c r="BL291" s="9">
        <v>29471.857371428574</v>
      </c>
      <c r="BM291" s="9">
        <v>32293</v>
      </c>
      <c r="BN291" s="9">
        <v>16196.57</v>
      </c>
      <c r="BO291" s="11">
        <f t="shared" si="157"/>
        <v>3940183.3099999996</v>
      </c>
      <c r="BP291" s="11">
        <v>0</v>
      </c>
      <c r="BQ291" s="11">
        <v>8917</v>
      </c>
      <c r="BR291" s="11">
        <f t="shared" si="158"/>
        <v>22293</v>
      </c>
      <c r="BS291" s="11">
        <v>1275276</v>
      </c>
      <c r="BT291" s="11">
        <v>-35598</v>
      </c>
      <c r="BU291" s="9">
        <v>0</v>
      </c>
      <c r="BV291" s="9">
        <v>48450</v>
      </c>
      <c r="BW291" s="11">
        <v>435578</v>
      </c>
      <c r="BX291" s="11">
        <v>0</v>
      </c>
      <c r="BY291" s="11">
        <v>0</v>
      </c>
      <c r="BZ291" s="11">
        <v>0</v>
      </c>
      <c r="CA291" s="9">
        <v>0</v>
      </c>
      <c r="CB291" s="9">
        <v>913199.70739796071</v>
      </c>
      <c r="CC291" s="9">
        <v>42449.321405957584</v>
      </c>
      <c r="CD291" s="9">
        <v>-51358.2</v>
      </c>
      <c r="CE291" s="11">
        <v>165325</v>
      </c>
      <c r="CF291" s="11">
        <v>162095</v>
      </c>
      <c r="CG291" s="11">
        <v>0</v>
      </c>
      <c r="CH291" s="11">
        <v>0</v>
      </c>
      <c r="CI291" s="11">
        <v>37298</v>
      </c>
      <c r="CJ291" s="11">
        <v>101216</v>
      </c>
      <c r="CK291" s="11">
        <v>0</v>
      </c>
      <c r="CL291" s="11">
        <v>0</v>
      </c>
      <c r="CM291" s="11">
        <v>14225</v>
      </c>
      <c r="CN291" s="9">
        <v>0</v>
      </c>
      <c r="CO291" s="9">
        <v>27455.540334019501</v>
      </c>
      <c r="CP291" s="9">
        <v>29471.857371428574</v>
      </c>
      <c r="CQ291" s="9">
        <v>32293</v>
      </c>
      <c r="CR291" s="9">
        <v>16196.57</v>
      </c>
      <c r="CS291" s="11"/>
      <c r="CT291" s="11"/>
      <c r="CU291" s="11"/>
      <c r="CV291" s="11"/>
      <c r="CW291" s="11"/>
      <c r="DD291" s="20"/>
      <c r="DE291" s="20"/>
    </row>
    <row r="292" spans="1:109" ht="16.5" x14ac:dyDescent="0.3">
      <c r="A292" s="12">
        <v>2135</v>
      </c>
      <c r="B292" s="12">
        <v>1</v>
      </c>
      <c r="C292" s="13" t="s">
        <v>315</v>
      </c>
      <c r="D292" s="14">
        <v>5</v>
      </c>
      <c r="E292" s="9">
        <v>1032</v>
      </c>
      <c r="F292" s="9">
        <f t="shared" si="143"/>
        <v>9799.1144516320419</v>
      </c>
      <c r="G292" s="9">
        <f t="shared" si="144"/>
        <v>9909.1073764221128</v>
      </c>
      <c r="H292" s="9">
        <f t="shared" si="145"/>
        <v>109.9929247900709</v>
      </c>
      <c r="I292" s="10">
        <f t="shared" si="140"/>
        <v>1.1224782130363993E-2</v>
      </c>
      <c r="J292" s="9">
        <f t="shared" si="146"/>
        <v>91.124636627905602</v>
      </c>
      <c r="K292" s="9">
        <f t="shared" si="147"/>
        <v>7.0426356589147758</v>
      </c>
      <c r="L292" s="9">
        <f t="shared" si="148"/>
        <v>0</v>
      </c>
      <c r="M292" s="9">
        <f t="shared" si="149"/>
        <v>3.0939922480620226</v>
      </c>
      <c r="N292" s="9">
        <f t="shared" si="150"/>
        <v>20.080817334112908</v>
      </c>
      <c r="O292" s="9">
        <f t="shared" si="151"/>
        <v>-19.235319767441865</v>
      </c>
      <c r="P292" s="9">
        <f t="shared" si="152"/>
        <v>7.8861626885161229</v>
      </c>
      <c r="Q292" s="15">
        <f t="shared" si="154"/>
        <v>10112686.114084268</v>
      </c>
      <c r="R292" s="15">
        <f t="shared" si="155"/>
        <v>10226198.812467618</v>
      </c>
      <c r="S292" s="9">
        <f t="shared" si="156"/>
        <v>113512.69838334993</v>
      </c>
      <c r="T292" s="9"/>
      <c r="U292" s="9">
        <f t="shared" ref="U292:AA301" si="161">IF($E292=0,0,SUMIF($AK$4:$BN$4,U$4,$AK292:$BN292)/$E292)</f>
        <v>6024.8944961240313</v>
      </c>
      <c r="V292" s="9">
        <f t="shared" si="161"/>
        <v>434.20833333333331</v>
      </c>
      <c r="W292" s="9">
        <f t="shared" si="161"/>
        <v>981.41279069767438</v>
      </c>
      <c r="X292" s="9">
        <f t="shared" si="161"/>
        <v>602.01162790697674</v>
      </c>
      <c r="Y292" s="9">
        <f t="shared" si="161"/>
        <v>1405.3111463671446</v>
      </c>
      <c r="Z292" s="9">
        <f t="shared" si="161"/>
        <v>107.80403100775195</v>
      </c>
      <c r="AA292" s="9">
        <f t="shared" si="161"/>
        <v>243.4720261951305</v>
      </c>
      <c r="AB292" s="9">
        <f t="shared" ref="AB292:AH301" si="162">IF($E292=0,0,SUMIF($BO$4:$CR$4,AB$4,$BO292:$CR292)/$E292)</f>
        <v>6116.0191327519369</v>
      </c>
      <c r="AC292" s="9">
        <f t="shared" si="162"/>
        <v>441.25096899224809</v>
      </c>
      <c r="AD292" s="9">
        <f t="shared" si="162"/>
        <v>981.41279069767438</v>
      </c>
      <c r="AE292" s="9">
        <f t="shared" si="162"/>
        <v>605.10562015503876</v>
      </c>
      <c r="AF292" s="9">
        <f t="shared" si="162"/>
        <v>1425.3919637012575</v>
      </c>
      <c r="AG292" s="9">
        <f t="shared" si="162"/>
        <v>88.56871124031008</v>
      </c>
      <c r="AH292" s="9">
        <f t="shared" si="162"/>
        <v>251.35818888364662</v>
      </c>
      <c r="AI292" s="9">
        <f t="shared" si="153"/>
        <v>9909.1073764221128</v>
      </c>
      <c r="AJ292" s="3" t="s">
        <v>608</v>
      </c>
      <c r="AK292" s="11">
        <v>6269375</v>
      </c>
      <c r="AL292" s="11">
        <v>0</v>
      </c>
      <c r="AM292" s="11">
        <v>14401</v>
      </c>
      <c r="AN292" s="9">
        <v>36003.300000000003</v>
      </c>
      <c r="AO292" s="11">
        <v>998996</v>
      </c>
      <c r="AP292" s="11">
        <v>13822</v>
      </c>
      <c r="AQ292" s="9">
        <v>0</v>
      </c>
      <c r="AR292" s="9">
        <v>120765</v>
      </c>
      <c r="AS292" s="11">
        <v>448103</v>
      </c>
      <c r="AT292" s="11">
        <v>0</v>
      </c>
      <c r="AU292" s="11">
        <v>0</v>
      </c>
      <c r="AV292" s="11">
        <v>0</v>
      </c>
      <c r="AW292" s="9">
        <v>111253.76000000001</v>
      </c>
      <c r="AX292" s="9">
        <v>1450281.1030508932</v>
      </c>
      <c r="AY292" s="9">
        <v>67527.333841735963</v>
      </c>
      <c r="AZ292" s="9">
        <v>-51683.88</v>
      </c>
      <c r="BA292" s="11">
        <v>258144</v>
      </c>
      <c r="BB292" s="11">
        <v>227471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-13582</v>
      </c>
      <c r="BI292" s="9">
        <v>14077</v>
      </c>
      <c r="BJ292" s="9">
        <v>0</v>
      </c>
      <c r="BK292" s="9">
        <v>23798.677191638722</v>
      </c>
      <c r="BL292" s="9">
        <v>72642</v>
      </c>
      <c r="BM292" s="9">
        <v>36003.300000000003</v>
      </c>
      <c r="BN292" s="9">
        <v>15288.52</v>
      </c>
      <c r="BO292" s="11">
        <f t="shared" si="157"/>
        <v>6363415.6249999991</v>
      </c>
      <c r="BP292" s="11">
        <v>0</v>
      </c>
      <c r="BQ292" s="11">
        <v>14401</v>
      </c>
      <c r="BR292" s="11">
        <f t="shared" si="158"/>
        <v>36003.300000000003</v>
      </c>
      <c r="BS292" s="11">
        <v>998996</v>
      </c>
      <c r="BT292" s="11">
        <v>13822</v>
      </c>
      <c r="BU292" s="9">
        <v>0</v>
      </c>
      <c r="BV292" s="9">
        <v>120765</v>
      </c>
      <c r="BW292" s="11">
        <v>455371</v>
      </c>
      <c r="BX292" s="11">
        <v>0</v>
      </c>
      <c r="BY292" s="11">
        <v>0</v>
      </c>
      <c r="BZ292" s="11">
        <v>0</v>
      </c>
      <c r="CA292" s="9">
        <v>91402.91</v>
      </c>
      <c r="CB292" s="9">
        <v>1471004.5065396978</v>
      </c>
      <c r="CC292" s="9">
        <v>67527.333841735963</v>
      </c>
      <c r="CD292" s="9">
        <v>-51683.88</v>
      </c>
      <c r="CE292" s="11">
        <v>258144</v>
      </c>
      <c r="CF292" s="11">
        <v>230867</v>
      </c>
      <c r="CG292" s="11">
        <v>0</v>
      </c>
      <c r="CH292" s="11">
        <v>0</v>
      </c>
      <c r="CI292" s="11">
        <v>0</v>
      </c>
      <c r="CJ292" s="11">
        <v>0</v>
      </c>
      <c r="CK292" s="11">
        <v>0</v>
      </c>
      <c r="CL292" s="11">
        <v>-13785</v>
      </c>
      <c r="CM292" s="11">
        <v>14077</v>
      </c>
      <c r="CN292" s="9">
        <v>0</v>
      </c>
      <c r="CO292" s="9">
        <v>31937.197086187345</v>
      </c>
      <c r="CP292" s="9">
        <v>72642</v>
      </c>
      <c r="CQ292" s="9">
        <v>36003.300000000003</v>
      </c>
      <c r="CR292" s="9">
        <v>15288.52</v>
      </c>
      <c r="CS292" s="11"/>
      <c r="CT292" s="11"/>
      <c r="CU292" s="11"/>
      <c r="CV292" s="11"/>
      <c r="CW292" s="11"/>
      <c r="DD292" s="20"/>
      <c r="DE292" s="20"/>
    </row>
    <row r="293" spans="1:109" ht="16.5" x14ac:dyDescent="0.3">
      <c r="A293" s="12">
        <v>2137</v>
      </c>
      <c r="B293" s="12">
        <v>1</v>
      </c>
      <c r="C293" s="13" t="s">
        <v>316</v>
      </c>
      <c r="D293" s="14">
        <v>6</v>
      </c>
      <c r="E293" s="9">
        <v>611</v>
      </c>
      <c r="F293" s="9">
        <f t="shared" si="143"/>
        <v>8882.843926170488</v>
      </c>
      <c r="G293" s="9">
        <f t="shared" si="144"/>
        <v>9008.9222684925153</v>
      </c>
      <c r="H293" s="9">
        <f t="shared" si="145"/>
        <v>126.07834232202731</v>
      </c>
      <c r="I293" s="10">
        <f t="shared" si="140"/>
        <v>1.4193465895598749E-2</v>
      </c>
      <c r="J293" s="9">
        <f t="shared" si="146"/>
        <v>90.090908346971446</v>
      </c>
      <c r="K293" s="9">
        <f t="shared" si="147"/>
        <v>5.3682487725041028</v>
      </c>
      <c r="L293" s="9">
        <f t="shared" si="148"/>
        <v>0</v>
      </c>
      <c r="M293" s="9">
        <f t="shared" si="149"/>
        <v>5.3453355155482996</v>
      </c>
      <c r="N293" s="9">
        <f t="shared" si="150"/>
        <v>14.539531956726705</v>
      </c>
      <c r="O293" s="9">
        <f t="shared" si="151"/>
        <v>0</v>
      </c>
      <c r="P293" s="9">
        <f t="shared" si="152"/>
        <v>10.734317730275507</v>
      </c>
      <c r="Q293" s="15">
        <f t="shared" si="154"/>
        <v>5427417.6388901686</v>
      </c>
      <c r="R293" s="15">
        <f t="shared" si="155"/>
        <v>5504451.5060489262</v>
      </c>
      <c r="S293" s="9">
        <f t="shared" si="156"/>
        <v>77033.867158757523</v>
      </c>
      <c r="T293" s="9"/>
      <c r="U293" s="9">
        <f t="shared" si="161"/>
        <v>5931.0870212765958</v>
      </c>
      <c r="V293" s="9">
        <f t="shared" si="161"/>
        <v>330.96235679214402</v>
      </c>
      <c r="W293" s="9">
        <f t="shared" si="161"/>
        <v>925.31751227495909</v>
      </c>
      <c r="X293" s="9">
        <f t="shared" si="161"/>
        <v>742.70703764320785</v>
      </c>
      <c r="Y293" s="9">
        <f t="shared" si="161"/>
        <v>680.62499673550576</v>
      </c>
      <c r="Z293" s="9">
        <f t="shared" si="161"/>
        <v>0</v>
      </c>
      <c r="AA293" s="9">
        <f t="shared" si="161"/>
        <v>272.14500144807658</v>
      </c>
      <c r="AB293" s="9">
        <f t="shared" si="162"/>
        <v>6021.1779296235673</v>
      </c>
      <c r="AC293" s="9">
        <f t="shared" si="162"/>
        <v>336.33060556464812</v>
      </c>
      <c r="AD293" s="9">
        <f t="shared" si="162"/>
        <v>925.31751227495909</v>
      </c>
      <c r="AE293" s="9">
        <f t="shared" si="162"/>
        <v>748.05237315875615</v>
      </c>
      <c r="AF293" s="9">
        <f t="shared" si="162"/>
        <v>695.16452869223247</v>
      </c>
      <c r="AG293" s="9">
        <f t="shared" si="162"/>
        <v>0</v>
      </c>
      <c r="AH293" s="9">
        <f t="shared" si="162"/>
        <v>282.87931917835209</v>
      </c>
      <c r="AI293" s="9">
        <f t="shared" si="153"/>
        <v>9008.9222684925153</v>
      </c>
      <c r="AJ293" s="3" t="s">
        <v>608</v>
      </c>
      <c r="AK293" s="11">
        <v>3669703</v>
      </c>
      <c r="AL293" s="11">
        <v>0</v>
      </c>
      <c r="AM293" s="11">
        <v>8430</v>
      </c>
      <c r="AN293" s="9">
        <v>21073.8</v>
      </c>
      <c r="AO293" s="11">
        <v>594930</v>
      </c>
      <c r="AP293" s="11">
        <v>-29561</v>
      </c>
      <c r="AQ293" s="9">
        <v>0</v>
      </c>
      <c r="AR293" s="9">
        <v>70281</v>
      </c>
      <c r="AS293" s="11">
        <v>202218</v>
      </c>
      <c r="AT293" s="11">
        <v>0</v>
      </c>
      <c r="AU293" s="11">
        <v>0</v>
      </c>
      <c r="AV293" s="11">
        <v>0</v>
      </c>
      <c r="AW293" s="9">
        <v>0</v>
      </c>
      <c r="AX293" s="9">
        <v>415861.87300539401</v>
      </c>
      <c r="AY293" s="9">
        <v>34920.644575063183</v>
      </c>
      <c r="AZ293" s="9">
        <v>-45808.83</v>
      </c>
      <c r="BA293" s="11">
        <v>149380</v>
      </c>
      <c r="BB293" s="11">
        <v>115379</v>
      </c>
      <c r="BC293" s="11">
        <v>0</v>
      </c>
      <c r="BD293" s="11">
        <v>6990</v>
      </c>
      <c r="BE293" s="11">
        <v>0</v>
      </c>
      <c r="BF293" s="11">
        <v>109185</v>
      </c>
      <c r="BG293" s="11">
        <v>0</v>
      </c>
      <c r="BH293" s="11">
        <v>-5851</v>
      </c>
      <c r="BI293" s="9">
        <v>0</v>
      </c>
      <c r="BJ293" s="9">
        <v>0</v>
      </c>
      <c r="BK293" s="9">
        <v>19178.871309711605</v>
      </c>
      <c r="BL293" s="9">
        <v>43538.400000000001</v>
      </c>
      <c r="BM293" s="9">
        <v>35793.800000000003</v>
      </c>
      <c r="BN293" s="9">
        <v>11775.08</v>
      </c>
      <c r="BO293" s="11">
        <f t="shared" si="157"/>
        <v>3724748.5449999995</v>
      </c>
      <c r="BP293" s="11">
        <v>0</v>
      </c>
      <c r="BQ293" s="11">
        <v>8430</v>
      </c>
      <c r="BR293" s="11">
        <f t="shared" si="158"/>
        <v>21073.8</v>
      </c>
      <c r="BS293" s="11">
        <v>594930</v>
      </c>
      <c r="BT293" s="11">
        <v>-29561</v>
      </c>
      <c r="BU293" s="9">
        <v>0</v>
      </c>
      <c r="BV293" s="9">
        <v>70281</v>
      </c>
      <c r="BW293" s="11">
        <v>205498</v>
      </c>
      <c r="BX293" s="11">
        <v>0</v>
      </c>
      <c r="BY293" s="11">
        <v>0</v>
      </c>
      <c r="BZ293" s="11">
        <v>0</v>
      </c>
      <c r="CA293" s="9">
        <v>0</v>
      </c>
      <c r="CB293" s="9">
        <v>424745.52703095402</v>
      </c>
      <c r="CC293" s="9">
        <v>34920.644575063183</v>
      </c>
      <c r="CD293" s="9">
        <v>-45808.83</v>
      </c>
      <c r="CE293" s="11">
        <v>149380</v>
      </c>
      <c r="CF293" s="11">
        <v>117102</v>
      </c>
      <c r="CG293" s="11">
        <v>0</v>
      </c>
      <c r="CH293" s="11">
        <v>6990</v>
      </c>
      <c r="CI293" s="11">
        <v>0</v>
      </c>
      <c r="CJ293" s="11">
        <v>110815</v>
      </c>
      <c r="CK293" s="11">
        <v>0</v>
      </c>
      <c r="CL293" s="11">
        <v>-5938</v>
      </c>
      <c r="CM293" s="11">
        <v>0</v>
      </c>
      <c r="CN293" s="9">
        <v>0</v>
      </c>
      <c r="CO293" s="9">
        <v>25737.539442909969</v>
      </c>
      <c r="CP293" s="9">
        <v>43538.400000000001</v>
      </c>
      <c r="CQ293" s="9">
        <v>35793.800000000003</v>
      </c>
      <c r="CR293" s="9">
        <v>11775.08</v>
      </c>
      <c r="CS293" s="11"/>
      <c r="CT293" s="11"/>
      <c r="CU293" s="11"/>
      <c r="CV293" s="11"/>
      <c r="CW293" s="11"/>
      <c r="DD293" s="20"/>
      <c r="DE293" s="20"/>
    </row>
    <row r="294" spans="1:109" ht="16.5" x14ac:dyDescent="0.3">
      <c r="A294" s="12">
        <v>2142</v>
      </c>
      <c r="B294" s="12">
        <v>1</v>
      </c>
      <c r="C294" s="13" t="s">
        <v>317</v>
      </c>
      <c r="D294" s="14">
        <v>5</v>
      </c>
      <c r="E294" s="9">
        <v>1839</v>
      </c>
      <c r="F294" s="9">
        <f t="shared" si="143"/>
        <v>10770.013238270545</v>
      </c>
      <c r="G294" s="9">
        <f t="shared" si="144"/>
        <v>10900.08555624701</v>
      </c>
      <c r="H294" s="9">
        <f t="shared" si="145"/>
        <v>130.07231797646455</v>
      </c>
      <c r="I294" s="10">
        <f t="shared" si="140"/>
        <v>1.2077266304024677E-2</v>
      </c>
      <c r="J294" s="9">
        <f t="shared" si="146"/>
        <v>90.347079934746944</v>
      </c>
      <c r="K294" s="9">
        <f t="shared" si="147"/>
        <v>11.821642196846142</v>
      </c>
      <c r="L294" s="9">
        <f t="shared" si="148"/>
        <v>0</v>
      </c>
      <c r="M294" s="9">
        <f t="shared" si="149"/>
        <v>7.686786296900209</v>
      </c>
      <c r="N294" s="9">
        <f t="shared" si="150"/>
        <v>16.149506901011932</v>
      </c>
      <c r="O294" s="9">
        <f t="shared" si="151"/>
        <v>0</v>
      </c>
      <c r="P294" s="9">
        <f t="shared" si="152"/>
        <v>4.0673026469609681</v>
      </c>
      <c r="Q294" s="15">
        <f t="shared" si="154"/>
        <v>19806054.345179532</v>
      </c>
      <c r="R294" s="15">
        <f t="shared" si="155"/>
        <v>20045257.337938257</v>
      </c>
      <c r="S294" s="9">
        <f t="shared" si="156"/>
        <v>239202.99275872484</v>
      </c>
      <c r="T294" s="9"/>
      <c r="U294" s="9">
        <f t="shared" si="161"/>
        <v>5929.2596574225117</v>
      </c>
      <c r="V294" s="9">
        <f t="shared" si="161"/>
        <v>728.82871125611746</v>
      </c>
      <c r="W294" s="9">
        <f t="shared" si="161"/>
        <v>0</v>
      </c>
      <c r="X294" s="9">
        <f t="shared" si="161"/>
        <v>2929.7111256117455</v>
      </c>
      <c r="Y294" s="9">
        <f t="shared" si="161"/>
        <v>860.40202251658479</v>
      </c>
      <c r="Z294" s="9">
        <f t="shared" si="161"/>
        <v>0</v>
      </c>
      <c r="AA294" s="9">
        <f t="shared" si="161"/>
        <v>321.81172146358506</v>
      </c>
      <c r="AB294" s="9">
        <f t="shared" si="162"/>
        <v>6019.6067373572587</v>
      </c>
      <c r="AC294" s="9">
        <f t="shared" si="162"/>
        <v>740.6503534529636</v>
      </c>
      <c r="AD294" s="9">
        <f t="shared" si="162"/>
        <v>0</v>
      </c>
      <c r="AE294" s="9">
        <f t="shared" si="162"/>
        <v>2937.3979119086457</v>
      </c>
      <c r="AF294" s="9">
        <f t="shared" si="162"/>
        <v>876.55152941759673</v>
      </c>
      <c r="AG294" s="9">
        <f t="shared" si="162"/>
        <v>0</v>
      </c>
      <c r="AH294" s="9">
        <f t="shared" si="162"/>
        <v>325.87902411054603</v>
      </c>
      <c r="AI294" s="9">
        <f t="shared" si="153"/>
        <v>10900.08555624701</v>
      </c>
      <c r="AJ294" s="3" t="s">
        <v>608</v>
      </c>
      <c r="AK294" s="11">
        <v>11076552</v>
      </c>
      <c r="AL294" s="11">
        <v>0</v>
      </c>
      <c r="AM294" s="11">
        <v>25444</v>
      </c>
      <c r="AN294" s="9">
        <v>63915.9</v>
      </c>
      <c r="AO294" s="11">
        <v>0</v>
      </c>
      <c r="AP294" s="11">
        <v>0</v>
      </c>
      <c r="AQ294" s="9">
        <v>499980</v>
      </c>
      <c r="AR294" s="9">
        <v>225099</v>
      </c>
      <c r="AS294" s="11">
        <v>1340316</v>
      </c>
      <c r="AT294" s="11">
        <v>0</v>
      </c>
      <c r="AU294" s="11">
        <v>0</v>
      </c>
      <c r="AV294" s="11">
        <v>0</v>
      </c>
      <c r="AW294" s="9">
        <v>0</v>
      </c>
      <c r="AX294" s="9">
        <v>1582279.3194079995</v>
      </c>
      <c r="AY294" s="9">
        <v>94021.497687082388</v>
      </c>
      <c r="AZ294" s="9">
        <v>-172643.49</v>
      </c>
      <c r="BA294" s="11">
        <v>463693</v>
      </c>
      <c r="BB294" s="11">
        <v>953635</v>
      </c>
      <c r="BC294" s="11">
        <v>0</v>
      </c>
      <c r="BD294" s="11">
        <v>0</v>
      </c>
      <c r="BE294" s="11">
        <v>3226678.76</v>
      </c>
      <c r="BF294" s="11">
        <v>0</v>
      </c>
      <c r="BG294" s="11">
        <v>0</v>
      </c>
      <c r="BH294" s="11">
        <v>-6791</v>
      </c>
      <c r="BI294" s="9">
        <v>0</v>
      </c>
      <c r="BJ294" s="9">
        <v>0</v>
      </c>
      <c r="BK294" s="9">
        <v>21872.358084450465</v>
      </c>
      <c r="BL294" s="9">
        <v>117880.20000000001</v>
      </c>
      <c r="BM294" s="9">
        <v>265165.38</v>
      </c>
      <c r="BN294" s="9">
        <v>28956.42</v>
      </c>
      <c r="BO294" s="11">
        <f t="shared" si="157"/>
        <v>11242700.279999999</v>
      </c>
      <c r="BP294" s="11">
        <v>0</v>
      </c>
      <c r="BQ294" s="11">
        <v>25444</v>
      </c>
      <c r="BR294" s="11">
        <f t="shared" si="158"/>
        <v>63915.9</v>
      </c>
      <c r="BS294" s="11">
        <v>0</v>
      </c>
      <c r="BT294" s="11">
        <v>0</v>
      </c>
      <c r="BU294" s="9">
        <v>499980</v>
      </c>
      <c r="BV294" s="9">
        <v>225099</v>
      </c>
      <c r="BW294" s="11">
        <v>1362056</v>
      </c>
      <c r="BX294" s="11">
        <v>0</v>
      </c>
      <c r="BY294" s="11">
        <v>0</v>
      </c>
      <c r="BZ294" s="11">
        <v>0</v>
      </c>
      <c r="CA294" s="9">
        <v>0</v>
      </c>
      <c r="CB294" s="9">
        <v>1611978.2625989604</v>
      </c>
      <c r="CC294" s="9">
        <v>94021.497687082388</v>
      </c>
      <c r="CD294" s="9">
        <v>-172643.49</v>
      </c>
      <c r="CE294" s="11">
        <v>463693</v>
      </c>
      <c r="CF294" s="11">
        <v>967873</v>
      </c>
      <c r="CG294" s="11">
        <v>0</v>
      </c>
      <c r="CH294" s="11">
        <v>0</v>
      </c>
      <c r="CI294" s="11">
        <v>3226678.76</v>
      </c>
      <c r="CJ294" s="11">
        <v>0</v>
      </c>
      <c r="CK294" s="11">
        <v>0</v>
      </c>
      <c r="CL294" s="11">
        <v>-6893</v>
      </c>
      <c r="CM294" s="11">
        <v>0</v>
      </c>
      <c r="CN294" s="9">
        <v>0</v>
      </c>
      <c r="CO294" s="9">
        <v>29352.127652211646</v>
      </c>
      <c r="CP294" s="9">
        <v>117880.20000000001</v>
      </c>
      <c r="CQ294" s="9">
        <v>265165.38</v>
      </c>
      <c r="CR294" s="9">
        <v>28956.42</v>
      </c>
      <c r="CS294" s="11"/>
      <c r="CT294" s="11"/>
      <c r="CU294" s="11"/>
      <c r="CV294" s="11"/>
      <c r="CW294" s="11"/>
      <c r="DD294" s="20"/>
      <c r="DE294" s="20"/>
    </row>
    <row r="295" spans="1:109" ht="16.5" x14ac:dyDescent="0.3">
      <c r="A295" s="12">
        <v>2143</v>
      </c>
      <c r="B295" s="12">
        <v>1</v>
      </c>
      <c r="C295" s="13" t="s">
        <v>318</v>
      </c>
      <c r="D295" s="14">
        <v>6</v>
      </c>
      <c r="E295" s="9">
        <v>811</v>
      </c>
      <c r="F295" s="9">
        <f t="shared" si="143"/>
        <v>9866.7918724017054</v>
      </c>
      <c r="G295" s="9">
        <f t="shared" si="144"/>
        <v>9970.5453030578428</v>
      </c>
      <c r="H295" s="9">
        <f t="shared" si="145"/>
        <v>103.75343065613743</v>
      </c>
      <c r="I295" s="10">
        <f t="shared" si="140"/>
        <v>1.0515416966110839E-2</v>
      </c>
      <c r="J295" s="9">
        <f t="shared" si="146"/>
        <v>91.440610357582955</v>
      </c>
      <c r="K295" s="9">
        <f t="shared" si="147"/>
        <v>5.2601726263872024</v>
      </c>
      <c r="L295" s="9">
        <f t="shared" si="148"/>
        <v>0</v>
      </c>
      <c r="M295" s="9">
        <f t="shared" si="149"/>
        <v>2.3353884093711486</v>
      </c>
      <c r="N295" s="9">
        <f t="shared" si="150"/>
        <v>17.251408328258776</v>
      </c>
      <c r="O295" s="9">
        <f t="shared" si="151"/>
        <v>-20.303773119605424</v>
      </c>
      <c r="P295" s="9">
        <f t="shared" si="152"/>
        <v>7.7696240541423833</v>
      </c>
      <c r="Q295" s="15">
        <f t="shared" si="154"/>
        <v>8001968.2085177824</v>
      </c>
      <c r="R295" s="15">
        <f t="shared" si="155"/>
        <v>8086112.2407799093</v>
      </c>
      <c r="S295" s="9">
        <f t="shared" si="156"/>
        <v>84144.032262126915</v>
      </c>
      <c r="T295" s="9"/>
      <c r="U295" s="9">
        <f t="shared" si="161"/>
        <v>6031.5592355117142</v>
      </c>
      <c r="V295" s="9">
        <f t="shared" si="161"/>
        <v>324.29593094944511</v>
      </c>
      <c r="W295" s="9">
        <f t="shared" si="161"/>
        <v>1589.5326757090013</v>
      </c>
      <c r="X295" s="9">
        <f t="shared" si="161"/>
        <v>542.47102342786684</v>
      </c>
      <c r="Y295" s="9">
        <f t="shared" si="161"/>
        <v>1026.0727468212751</v>
      </c>
      <c r="Z295" s="9">
        <f t="shared" si="161"/>
        <v>109.58323057953145</v>
      </c>
      <c r="AA295" s="9">
        <f t="shared" si="161"/>
        <v>243.27702940287008</v>
      </c>
      <c r="AB295" s="9">
        <f t="shared" si="162"/>
        <v>6122.9998458692971</v>
      </c>
      <c r="AC295" s="9">
        <f t="shared" si="162"/>
        <v>329.55610357583231</v>
      </c>
      <c r="AD295" s="9">
        <f t="shared" si="162"/>
        <v>1589.5326757090013</v>
      </c>
      <c r="AE295" s="9">
        <f t="shared" si="162"/>
        <v>544.80641183723799</v>
      </c>
      <c r="AF295" s="9">
        <f t="shared" si="162"/>
        <v>1043.3241551495339</v>
      </c>
      <c r="AG295" s="9">
        <f t="shared" si="162"/>
        <v>89.279457459926022</v>
      </c>
      <c r="AH295" s="9">
        <f t="shared" si="162"/>
        <v>251.04665345701247</v>
      </c>
      <c r="AI295" s="9">
        <f t="shared" si="153"/>
        <v>9970.5453030578428</v>
      </c>
      <c r="AJ295" s="3" t="s">
        <v>608</v>
      </c>
      <c r="AK295" s="11">
        <v>4943889</v>
      </c>
      <c r="AL295" s="11">
        <v>0</v>
      </c>
      <c r="AM295" s="11">
        <v>11357</v>
      </c>
      <c r="AN295" s="9">
        <v>28391.4</v>
      </c>
      <c r="AO295" s="11">
        <v>1291140</v>
      </c>
      <c r="AP295" s="11">
        <v>-2029</v>
      </c>
      <c r="AQ295" s="9">
        <v>0</v>
      </c>
      <c r="AR295" s="9">
        <v>75052</v>
      </c>
      <c r="AS295" s="11">
        <v>263004</v>
      </c>
      <c r="AT295" s="11">
        <v>0</v>
      </c>
      <c r="AU295" s="11">
        <v>0</v>
      </c>
      <c r="AV295" s="11">
        <v>0</v>
      </c>
      <c r="AW295" s="9">
        <v>88872</v>
      </c>
      <c r="AX295" s="9">
        <v>832144.99767205422</v>
      </c>
      <c r="AY295" s="9">
        <v>46328.6904304446</v>
      </c>
      <c r="AZ295" s="9">
        <v>-52294.46</v>
      </c>
      <c r="BA295" s="11">
        <v>206708</v>
      </c>
      <c r="BB295" s="11">
        <v>130177</v>
      </c>
      <c r="BC295" s="11">
        <v>0</v>
      </c>
      <c r="BD295" s="11">
        <v>5442</v>
      </c>
      <c r="BE295" s="11">
        <v>0</v>
      </c>
      <c r="BF295" s="11">
        <v>26509</v>
      </c>
      <c r="BG295" s="11">
        <v>0</v>
      </c>
      <c r="BH295" s="11">
        <v>-29934</v>
      </c>
      <c r="BI295" s="9">
        <v>14633</v>
      </c>
      <c r="BJ295" s="9">
        <v>0</v>
      </c>
      <c r="BK295" s="9">
        <v>18425.880415283067</v>
      </c>
      <c r="BL295" s="9">
        <v>59646</v>
      </c>
      <c r="BM295" s="9">
        <v>33391.4</v>
      </c>
      <c r="BN295" s="9">
        <v>11114.3</v>
      </c>
      <c r="BO295" s="11">
        <f t="shared" si="157"/>
        <v>5018047.335</v>
      </c>
      <c r="BP295" s="11">
        <v>0</v>
      </c>
      <c r="BQ295" s="11">
        <v>11357</v>
      </c>
      <c r="BR295" s="11">
        <f t="shared" si="158"/>
        <v>28391.4</v>
      </c>
      <c r="BS295" s="11">
        <v>1291140</v>
      </c>
      <c r="BT295" s="11">
        <v>-2029</v>
      </c>
      <c r="BU295" s="9">
        <v>0</v>
      </c>
      <c r="BV295" s="9">
        <v>75052</v>
      </c>
      <c r="BW295" s="11">
        <v>267270</v>
      </c>
      <c r="BX295" s="11">
        <v>0</v>
      </c>
      <c r="BY295" s="11">
        <v>0</v>
      </c>
      <c r="BZ295" s="11">
        <v>0</v>
      </c>
      <c r="CA295" s="9">
        <v>72405.64</v>
      </c>
      <c r="CB295" s="9">
        <v>846135.88982627203</v>
      </c>
      <c r="CC295" s="9">
        <v>46328.6904304446</v>
      </c>
      <c r="CD295" s="9">
        <v>-52294.46</v>
      </c>
      <c r="CE295" s="11">
        <v>206708</v>
      </c>
      <c r="CF295" s="11">
        <v>132121</v>
      </c>
      <c r="CG295" s="11">
        <v>0</v>
      </c>
      <c r="CH295" s="11">
        <v>5442</v>
      </c>
      <c r="CI295" s="11">
        <v>0</v>
      </c>
      <c r="CJ295" s="11">
        <v>26905</v>
      </c>
      <c r="CK295" s="11">
        <v>0</v>
      </c>
      <c r="CL295" s="11">
        <v>-30380</v>
      </c>
      <c r="CM295" s="11">
        <v>14633</v>
      </c>
      <c r="CN295" s="9">
        <v>0</v>
      </c>
      <c r="CO295" s="9">
        <v>24727.045523192548</v>
      </c>
      <c r="CP295" s="9">
        <v>59646</v>
      </c>
      <c r="CQ295" s="9">
        <v>33391.4</v>
      </c>
      <c r="CR295" s="9">
        <v>11114.3</v>
      </c>
      <c r="CS295" s="11"/>
      <c r="CT295" s="11"/>
      <c r="CU295" s="11"/>
      <c r="CV295" s="11"/>
      <c r="CW295" s="11"/>
      <c r="DD295" s="20"/>
      <c r="DE295" s="20"/>
    </row>
    <row r="296" spans="1:109" ht="16.5" x14ac:dyDescent="0.3">
      <c r="A296" s="12">
        <v>2144</v>
      </c>
      <c r="B296" s="12">
        <v>1</v>
      </c>
      <c r="C296" s="13" t="s">
        <v>319</v>
      </c>
      <c r="D296" s="14">
        <v>4</v>
      </c>
      <c r="E296" s="9">
        <v>3329</v>
      </c>
      <c r="F296" s="9">
        <f t="shared" si="143"/>
        <v>8855.4114029566263</v>
      </c>
      <c r="G296" s="9">
        <f t="shared" si="144"/>
        <v>8970.6645283226917</v>
      </c>
      <c r="H296" s="9">
        <f t="shared" si="145"/>
        <v>115.25312536606543</v>
      </c>
      <c r="I296" s="10">
        <f t="shared" si="140"/>
        <v>1.3014993897131077E-2</v>
      </c>
      <c r="J296" s="9">
        <f t="shared" si="146"/>
        <v>91.276338239711549</v>
      </c>
      <c r="K296" s="9">
        <f t="shared" si="147"/>
        <v>2.3974166416341234</v>
      </c>
      <c r="L296" s="9">
        <f t="shared" si="148"/>
        <v>0</v>
      </c>
      <c r="M296" s="9">
        <f t="shared" si="149"/>
        <v>1.6942024632021457</v>
      </c>
      <c r="N296" s="9">
        <f t="shared" si="150"/>
        <v>12.491620696504242</v>
      </c>
      <c r="O296" s="9">
        <f t="shared" si="151"/>
        <v>0</v>
      </c>
      <c r="P296" s="9">
        <f t="shared" si="152"/>
        <v>7.393547325013742</v>
      </c>
      <c r="Q296" s="15">
        <f t="shared" si="154"/>
        <v>29479664.560442608</v>
      </c>
      <c r="R296" s="15">
        <f t="shared" si="155"/>
        <v>29863342.214786243</v>
      </c>
      <c r="S296" s="9">
        <f t="shared" si="156"/>
        <v>383677.65434363484</v>
      </c>
      <c r="T296" s="9"/>
      <c r="U296" s="9">
        <f t="shared" si="161"/>
        <v>6048.6587714028237</v>
      </c>
      <c r="V296" s="9">
        <f t="shared" si="161"/>
        <v>147.80925202763592</v>
      </c>
      <c r="W296" s="9">
        <f t="shared" si="161"/>
        <v>476.08080504656056</v>
      </c>
      <c r="X296" s="9">
        <f t="shared" si="161"/>
        <v>783.82787623911088</v>
      </c>
      <c r="Y296" s="9">
        <f t="shared" si="161"/>
        <v>1071.009224703439</v>
      </c>
      <c r="Z296" s="9">
        <f t="shared" si="161"/>
        <v>0</v>
      </c>
      <c r="AA296" s="9">
        <f t="shared" si="161"/>
        <v>328.0254735370566</v>
      </c>
      <c r="AB296" s="9">
        <f t="shared" si="162"/>
        <v>6139.9351096425353</v>
      </c>
      <c r="AC296" s="9">
        <f t="shared" si="162"/>
        <v>150.20666866927004</v>
      </c>
      <c r="AD296" s="9">
        <f t="shared" si="162"/>
        <v>476.08080504656056</v>
      </c>
      <c r="AE296" s="9">
        <f t="shared" si="162"/>
        <v>785.52207870231302</v>
      </c>
      <c r="AF296" s="9">
        <f t="shared" si="162"/>
        <v>1083.5008453999433</v>
      </c>
      <c r="AG296" s="9">
        <f t="shared" si="162"/>
        <v>0</v>
      </c>
      <c r="AH296" s="9">
        <f t="shared" si="162"/>
        <v>335.41902086207034</v>
      </c>
      <c r="AI296" s="9">
        <f t="shared" si="153"/>
        <v>8970.6645283226917</v>
      </c>
      <c r="AJ296" s="3" t="s">
        <v>608</v>
      </c>
      <c r="AK296" s="11">
        <v>20257262</v>
      </c>
      <c r="AL296" s="11">
        <v>0</v>
      </c>
      <c r="AM296" s="11">
        <v>46533</v>
      </c>
      <c r="AN296" s="9">
        <v>116331.6</v>
      </c>
      <c r="AO296" s="11">
        <v>1587597</v>
      </c>
      <c r="AP296" s="11">
        <v>-2724</v>
      </c>
      <c r="AQ296" s="9">
        <v>879840</v>
      </c>
      <c r="AR296" s="9">
        <v>455970</v>
      </c>
      <c r="AS296" s="11">
        <v>492057</v>
      </c>
      <c r="AT296" s="11">
        <v>0</v>
      </c>
      <c r="AU296" s="11">
        <v>0</v>
      </c>
      <c r="AV296" s="11">
        <v>0</v>
      </c>
      <c r="AW296" s="9">
        <v>0</v>
      </c>
      <c r="AX296" s="9">
        <v>3565389.7090377482</v>
      </c>
      <c r="AY296" s="9">
        <v>206695.30632522114</v>
      </c>
      <c r="AZ296" s="9">
        <v>-121276.95</v>
      </c>
      <c r="BA296" s="11">
        <v>794004</v>
      </c>
      <c r="BB296" s="11">
        <v>313970</v>
      </c>
      <c r="BC296" s="11">
        <v>0</v>
      </c>
      <c r="BD296" s="11">
        <v>37304</v>
      </c>
      <c r="BE296" s="11">
        <v>0</v>
      </c>
      <c r="BF296" s="11">
        <v>0</v>
      </c>
      <c r="BG296" s="11">
        <v>63830</v>
      </c>
      <c r="BH296" s="11">
        <v>0</v>
      </c>
      <c r="BI296" s="9">
        <v>17912</v>
      </c>
      <c r="BJ296" s="9">
        <v>0</v>
      </c>
      <c r="BK296" s="9">
        <v>71973.735079640479</v>
      </c>
      <c r="BL296" s="9">
        <v>232663.8</v>
      </c>
      <c r="BM296" s="9">
        <v>428731.12</v>
      </c>
      <c r="BN296" s="9">
        <v>35601.24</v>
      </c>
      <c r="BO296" s="11">
        <f t="shared" si="157"/>
        <v>20561120.93</v>
      </c>
      <c r="BP296" s="11">
        <v>0</v>
      </c>
      <c r="BQ296" s="11">
        <v>46533</v>
      </c>
      <c r="BR296" s="11">
        <f t="shared" si="158"/>
        <v>116331.6</v>
      </c>
      <c r="BS296" s="11">
        <v>1587597</v>
      </c>
      <c r="BT296" s="11">
        <v>-2724</v>
      </c>
      <c r="BU296" s="9">
        <v>879840</v>
      </c>
      <c r="BV296" s="9">
        <v>455970</v>
      </c>
      <c r="BW296" s="11">
        <v>500038</v>
      </c>
      <c r="BX296" s="11">
        <v>0</v>
      </c>
      <c r="BY296" s="11">
        <v>0</v>
      </c>
      <c r="BZ296" s="11">
        <v>0</v>
      </c>
      <c r="CA296" s="9">
        <v>0</v>
      </c>
      <c r="CB296" s="9">
        <v>3606974.3143364112</v>
      </c>
      <c r="CC296" s="9">
        <v>206695.30632522114</v>
      </c>
      <c r="CD296" s="9">
        <v>-121276.95</v>
      </c>
      <c r="CE296" s="11">
        <v>794004</v>
      </c>
      <c r="CF296" s="11">
        <v>318658</v>
      </c>
      <c r="CG296" s="11">
        <v>0</v>
      </c>
      <c r="CH296" s="11">
        <v>37304</v>
      </c>
      <c r="CI296" s="11">
        <v>0</v>
      </c>
      <c r="CJ296" s="11">
        <v>0</v>
      </c>
      <c r="CK296" s="11">
        <v>64782</v>
      </c>
      <c r="CL296" s="11">
        <v>0</v>
      </c>
      <c r="CM296" s="11">
        <v>17912</v>
      </c>
      <c r="CN296" s="9">
        <v>0</v>
      </c>
      <c r="CO296" s="9">
        <v>96586.854124610909</v>
      </c>
      <c r="CP296" s="9">
        <v>232663.8</v>
      </c>
      <c r="CQ296" s="9">
        <v>428731.12</v>
      </c>
      <c r="CR296" s="9">
        <v>35601.24</v>
      </c>
      <c r="CS296" s="11"/>
      <c r="CT296" s="11"/>
      <c r="CU296" s="11"/>
      <c r="CV296" s="11"/>
      <c r="CW296" s="11"/>
      <c r="DD296" s="20"/>
      <c r="DE296" s="20"/>
    </row>
    <row r="297" spans="1:109" ht="16.5" x14ac:dyDescent="0.3">
      <c r="A297" s="12">
        <v>2149</v>
      </c>
      <c r="B297" s="12">
        <v>1</v>
      </c>
      <c r="C297" s="13" t="s">
        <v>320</v>
      </c>
      <c r="D297" s="14">
        <v>5</v>
      </c>
      <c r="E297" s="9">
        <v>1028</v>
      </c>
      <c r="F297" s="9">
        <f t="shared" si="143"/>
        <v>11224.111104313739</v>
      </c>
      <c r="G297" s="9">
        <f t="shared" si="144"/>
        <v>11349.504824217285</v>
      </c>
      <c r="H297" s="9">
        <f t="shared" si="145"/>
        <v>125.3937199035463</v>
      </c>
      <c r="I297" s="10">
        <f t="shared" si="140"/>
        <v>1.1171817415042693E-2</v>
      </c>
      <c r="J297" s="9">
        <f t="shared" si="146"/>
        <v>89.799192607003533</v>
      </c>
      <c r="K297" s="9">
        <f t="shared" si="147"/>
        <v>8.4776264591439485</v>
      </c>
      <c r="L297" s="9">
        <f t="shared" si="148"/>
        <v>0</v>
      </c>
      <c r="M297" s="9">
        <f t="shared" si="149"/>
        <v>4.8365758754864601</v>
      </c>
      <c r="N297" s="9">
        <f t="shared" si="150"/>
        <v>10.837352486864347</v>
      </c>
      <c r="O297" s="9">
        <f t="shared" si="151"/>
        <v>0</v>
      </c>
      <c r="P297" s="9">
        <f t="shared" si="152"/>
        <v>11.442972475046929</v>
      </c>
      <c r="Q297" s="15">
        <f t="shared" si="154"/>
        <v>11538386.215234524</v>
      </c>
      <c r="R297" s="15">
        <f t="shared" si="155"/>
        <v>11667290.959295368</v>
      </c>
      <c r="S297" s="9">
        <f t="shared" si="156"/>
        <v>128904.74406084418</v>
      </c>
      <c r="T297" s="9"/>
      <c r="U297" s="9">
        <f t="shared" si="161"/>
        <v>5911.0853793774313</v>
      </c>
      <c r="V297" s="9">
        <f t="shared" si="161"/>
        <v>522.62743190661479</v>
      </c>
      <c r="W297" s="9">
        <f t="shared" si="161"/>
        <v>817.50680933852141</v>
      </c>
      <c r="X297" s="9">
        <f t="shared" si="161"/>
        <v>728.83268482490269</v>
      </c>
      <c r="Y297" s="9">
        <f t="shared" si="161"/>
        <v>2816.3983946085777</v>
      </c>
      <c r="Z297" s="9">
        <f t="shared" si="161"/>
        <v>0</v>
      </c>
      <c r="AA297" s="9">
        <f t="shared" si="161"/>
        <v>427.66040425769188</v>
      </c>
      <c r="AB297" s="9">
        <f t="shared" si="162"/>
        <v>6000.8845719844348</v>
      </c>
      <c r="AC297" s="9">
        <f t="shared" si="162"/>
        <v>531.10505836575874</v>
      </c>
      <c r="AD297" s="9">
        <f t="shared" si="162"/>
        <v>817.50680933852141</v>
      </c>
      <c r="AE297" s="9">
        <f t="shared" si="162"/>
        <v>733.66926070038915</v>
      </c>
      <c r="AF297" s="9">
        <f t="shared" si="162"/>
        <v>2827.2357470954421</v>
      </c>
      <c r="AG297" s="9">
        <f t="shared" si="162"/>
        <v>0</v>
      </c>
      <c r="AH297" s="9">
        <f t="shared" si="162"/>
        <v>439.10337673273881</v>
      </c>
      <c r="AI297" s="9">
        <f t="shared" si="153"/>
        <v>11349.504824217285</v>
      </c>
      <c r="AJ297" s="3" t="s">
        <v>608</v>
      </c>
      <c r="AK297" s="11">
        <v>6154238</v>
      </c>
      <c r="AL297" s="11">
        <v>0</v>
      </c>
      <c r="AM297" s="11">
        <v>14137</v>
      </c>
      <c r="AN297" s="9">
        <v>35342.1</v>
      </c>
      <c r="AO297" s="11">
        <v>840397</v>
      </c>
      <c r="AP297" s="11">
        <v>0</v>
      </c>
      <c r="AQ297" s="9">
        <v>0</v>
      </c>
      <c r="AR297" s="9">
        <v>124169</v>
      </c>
      <c r="AS297" s="11">
        <v>537261</v>
      </c>
      <c r="AT297" s="11">
        <v>0</v>
      </c>
      <c r="AU297" s="11">
        <v>0</v>
      </c>
      <c r="AV297" s="11">
        <v>0</v>
      </c>
      <c r="AW297" s="9">
        <v>0</v>
      </c>
      <c r="AX297" s="9">
        <v>2895257.5496576177</v>
      </c>
      <c r="AY297" s="9">
        <v>76901.827313793401</v>
      </c>
      <c r="AZ297" s="9">
        <v>-77642.23</v>
      </c>
      <c r="BA297" s="11">
        <v>238500</v>
      </c>
      <c r="BB297" s="11">
        <v>273059</v>
      </c>
      <c r="BC297" s="11">
        <v>0</v>
      </c>
      <c r="BD297" s="11">
        <v>25387</v>
      </c>
      <c r="BE297" s="11">
        <v>0</v>
      </c>
      <c r="BF297" s="11">
        <v>0</v>
      </c>
      <c r="BG297" s="11">
        <v>59986</v>
      </c>
      <c r="BH297" s="11">
        <v>0</v>
      </c>
      <c r="BI297" s="9">
        <v>14002</v>
      </c>
      <c r="BJ297" s="9">
        <v>0</v>
      </c>
      <c r="BK297" s="9">
        <v>34398.488263113853</v>
      </c>
      <c r="BL297" s="9">
        <v>70684.2</v>
      </c>
      <c r="BM297" s="9">
        <v>211786.1</v>
      </c>
      <c r="BN297" s="9">
        <v>10522.18</v>
      </c>
      <c r="BO297" s="11">
        <f t="shared" si="157"/>
        <v>6246551.5699999994</v>
      </c>
      <c r="BP297" s="11">
        <v>0</v>
      </c>
      <c r="BQ297" s="11">
        <v>14137</v>
      </c>
      <c r="BR297" s="11">
        <f t="shared" si="158"/>
        <v>35342.1</v>
      </c>
      <c r="BS297" s="11">
        <v>840397</v>
      </c>
      <c r="BT297" s="11">
        <v>0</v>
      </c>
      <c r="BU297" s="9">
        <v>0</v>
      </c>
      <c r="BV297" s="9">
        <v>124169</v>
      </c>
      <c r="BW297" s="11">
        <v>545976</v>
      </c>
      <c r="BX297" s="11">
        <v>0</v>
      </c>
      <c r="BY297" s="11">
        <v>0</v>
      </c>
      <c r="BZ297" s="11">
        <v>0</v>
      </c>
      <c r="CA297" s="9">
        <v>0</v>
      </c>
      <c r="CB297" s="9">
        <v>2906398.3480141144</v>
      </c>
      <c r="CC297" s="9">
        <v>76901.827313793401</v>
      </c>
      <c r="CD297" s="9">
        <v>-77642.23</v>
      </c>
      <c r="CE297" s="11">
        <v>238500</v>
      </c>
      <c r="CF297" s="11">
        <v>277136</v>
      </c>
      <c r="CG297" s="11">
        <v>0</v>
      </c>
      <c r="CH297" s="11">
        <v>25387</v>
      </c>
      <c r="CI297" s="11">
        <v>0</v>
      </c>
      <c r="CJ297" s="11">
        <v>0</v>
      </c>
      <c r="CK297" s="11">
        <v>60881</v>
      </c>
      <c r="CL297" s="11">
        <v>0</v>
      </c>
      <c r="CM297" s="11">
        <v>14002</v>
      </c>
      <c r="CN297" s="9">
        <v>0</v>
      </c>
      <c r="CO297" s="9">
        <v>46161.863967462086</v>
      </c>
      <c r="CP297" s="9">
        <v>70684.2</v>
      </c>
      <c r="CQ297" s="9">
        <v>211786.1</v>
      </c>
      <c r="CR297" s="9">
        <v>10522.18</v>
      </c>
      <c r="CS297" s="11"/>
      <c r="CT297" s="11"/>
      <c r="CU297" s="11"/>
      <c r="CV297" s="11"/>
      <c r="CW297" s="11"/>
      <c r="DD297" s="20"/>
      <c r="DE297" s="20"/>
    </row>
    <row r="298" spans="1:109" ht="16.5" x14ac:dyDescent="0.3">
      <c r="A298" s="12">
        <v>2154</v>
      </c>
      <c r="B298" s="12">
        <v>1</v>
      </c>
      <c r="C298" s="13" t="s">
        <v>321</v>
      </c>
      <c r="D298" s="14">
        <v>5</v>
      </c>
      <c r="E298" s="9">
        <v>1094</v>
      </c>
      <c r="F298" s="9">
        <f t="shared" si="143"/>
        <v>8764.6627106051583</v>
      </c>
      <c r="G298" s="9">
        <f t="shared" si="144"/>
        <v>8884.9630836904234</v>
      </c>
      <c r="H298" s="9">
        <f t="shared" si="145"/>
        <v>120.30037308526516</v>
      </c>
      <c r="I298" s="10">
        <f t="shared" si="140"/>
        <v>1.3725613529851282E-2</v>
      </c>
      <c r="J298" s="9">
        <f t="shared" si="146"/>
        <v>91.1898400365626</v>
      </c>
      <c r="K298" s="9">
        <f t="shared" si="147"/>
        <v>8.1352833638025572</v>
      </c>
      <c r="L298" s="9">
        <f t="shared" si="148"/>
        <v>0</v>
      </c>
      <c r="M298" s="9">
        <f t="shared" si="149"/>
        <v>2.1215722120658711</v>
      </c>
      <c r="N298" s="9">
        <f t="shared" si="150"/>
        <v>10.479491767351874</v>
      </c>
      <c r="O298" s="9">
        <f t="shared" si="151"/>
        <v>0</v>
      </c>
      <c r="P298" s="9">
        <f t="shared" si="152"/>
        <v>8.3741857054839102</v>
      </c>
      <c r="Q298" s="15">
        <f t="shared" si="154"/>
        <v>9588541.0054020416</v>
      </c>
      <c r="R298" s="15">
        <f t="shared" si="155"/>
        <v>9720149.6135573238</v>
      </c>
      <c r="S298" s="9">
        <f t="shared" si="156"/>
        <v>131608.60815528221</v>
      </c>
      <c r="T298" s="9"/>
      <c r="U298" s="9">
        <f t="shared" si="161"/>
        <v>6004.0217550274219</v>
      </c>
      <c r="V298" s="9">
        <f t="shared" si="161"/>
        <v>501.5603290676417</v>
      </c>
      <c r="W298" s="9">
        <f t="shared" si="161"/>
        <v>851.79981718464353</v>
      </c>
      <c r="X298" s="9">
        <f t="shared" si="161"/>
        <v>549.71206581352828</v>
      </c>
      <c r="Y298" s="9">
        <f t="shared" si="161"/>
        <v>532.73239553562075</v>
      </c>
      <c r="Z298" s="9">
        <f t="shared" si="161"/>
        <v>0</v>
      </c>
      <c r="AA298" s="9">
        <f t="shared" si="161"/>
        <v>324.83634797630026</v>
      </c>
      <c r="AB298" s="9">
        <f t="shared" si="162"/>
        <v>6095.2115950639845</v>
      </c>
      <c r="AC298" s="9">
        <f t="shared" si="162"/>
        <v>509.69561243144426</v>
      </c>
      <c r="AD298" s="9">
        <f t="shared" si="162"/>
        <v>851.79981718464353</v>
      </c>
      <c r="AE298" s="9">
        <f t="shared" si="162"/>
        <v>551.83363802559415</v>
      </c>
      <c r="AF298" s="9">
        <f t="shared" si="162"/>
        <v>543.21188730297263</v>
      </c>
      <c r="AG298" s="9">
        <f t="shared" si="162"/>
        <v>0</v>
      </c>
      <c r="AH298" s="9">
        <f t="shared" si="162"/>
        <v>333.21053368178417</v>
      </c>
      <c r="AI298" s="9">
        <f t="shared" si="153"/>
        <v>8884.9630836904234</v>
      </c>
      <c r="AJ298" s="3" t="s">
        <v>608</v>
      </c>
      <c r="AK298" s="11">
        <v>6650779</v>
      </c>
      <c r="AL298" s="11">
        <v>0</v>
      </c>
      <c r="AM298" s="11">
        <v>15277</v>
      </c>
      <c r="AN298" s="9">
        <v>38194.199999999997</v>
      </c>
      <c r="AO298" s="11">
        <v>958202</v>
      </c>
      <c r="AP298" s="11">
        <v>-26333</v>
      </c>
      <c r="AQ298" s="9">
        <v>0</v>
      </c>
      <c r="AR298" s="9">
        <v>132184</v>
      </c>
      <c r="AS298" s="11">
        <v>548707</v>
      </c>
      <c r="AT298" s="11">
        <v>0</v>
      </c>
      <c r="AU298" s="11">
        <v>17944</v>
      </c>
      <c r="AV298" s="11">
        <v>0</v>
      </c>
      <c r="AW298" s="9">
        <v>0</v>
      </c>
      <c r="AX298" s="9">
        <v>582809.24071596912</v>
      </c>
      <c r="AY298" s="9">
        <v>79709.901132885381</v>
      </c>
      <c r="AZ298" s="9">
        <v>-82379.199999999997</v>
      </c>
      <c r="BA298" s="11">
        <v>278724</v>
      </c>
      <c r="BB298" s="11">
        <v>155448</v>
      </c>
      <c r="BC298" s="11">
        <v>0</v>
      </c>
      <c r="BD298" s="11">
        <v>1808</v>
      </c>
      <c r="BE298" s="11">
        <v>0</v>
      </c>
      <c r="BF298" s="11">
        <v>0</v>
      </c>
      <c r="BG298" s="11">
        <v>0</v>
      </c>
      <c r="BH298" s="11">
        <v>0</v>
      </c>
      <c r="BI298" s="9">
        <v>0</v>
      </c>
      <c r="BJ298" s="9">
        <v>0</v>
      </c>
      <c r="BK298" s="9">
        <v>26789.665953187105</v>
      </c>
      <c r="BL298" s="9">
        <v>71268.837600000013</v>
      </c>
      <c r="BM298" s="9">
        <v>131004.73999999999</v>
      </c>
      <c r="BN298" s="9">
        <v>8403.6200000000008</v>
      </c>
      <c r="BO298" s="11">
        <f t="shared" si="157"/>
        <v>6750540.6849999996</v>
      </c>
      <c r="BP298" s="11">
        <v>0</v>
      </c>
      <c r="BQ298" s="11">
        <v>15277</v>
      </c>
      <c r="BR298" s="11">
        <f t="shared" si="158"/>
        <v>38194.199999999997</v>
      </c>
      <c r="BS298" s="11">
        <v>958202</v>
      </c>
      <c r="BT298" s="11">
        <v>-26333</v>
      </c>
      <c r="BU298" s="9">
        <v>0</v>
      </c>
      <c r="BV298" s="9">
        <v>132184</v>
      </c>
      <c r="BW298" s="11">
        <v>557607</v>
      </c>
      <c r="BX298" s="11">
        <v>0</v>
      </c>
      <c r="BY298" s="11">
        <v>17944</v>
      </c>
      <c r="BZ298" s="11">
        <v>0</v>
      </c>
      <c r="CA298" s="9">
        <v>0</v>
      </c>
      <c r="CB298" s="9">
        <v>594273.80470945209</v>
      </c>
      <c r="CC298" s="9">
        <v>79709.901132885381</v>
      </c>
      <c r="CD298" s="9">
        <v>-82379.199999999997</v>
      </c>
      <c r="CE298" s="11">
        <v>278724</v>
      </c>
      <c r="CF298" s="11">
        <v>157769</v>
      </c>
      <c r="CG298" s="11">
        <v>0</v>
      </c>
      <c r="CH298" s="11">
        <v>1808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9">
        <v>0</v>
      </c>
      <c r="CO298" s="9">
        <v>35951.025114986478</v>
      </c>
      <c r="CP298" s="9">
        <v>71268.837600000013</v>
      </c>
      <c r="CQ298" s="9">
        <v>131004.73999999999</v>
      </c>
      <c r="CR298" s="9">
        <v>8403.6200000000008</v>
      </c>
      <c r="CS298" s="11"/>
      <c r="CT298" s="11"/>
      <c r="CU298" s="11"/>
      <c r="CV298" s="11"/>
      <c r="CW298" s="11"/>
      <c r="DD298" s="20"/>
      <c r="DE298" s="20"/>
    </row>
    <row r="299" spans="1:109" ht="16.5" x14ac:dyDescent="0.3">
      <c r="A299" s="12">
        <v>2155</v>
      </c>
      <c r="B299" s="12">
        <v>1</v>
      </c>
      <c r="C299" s="13" t="s">
        <v>322</v>
      </c>
      <c r="D299" s="14">
        <v>5</v>
      </c>
      <c r="E299" s="9">
        <v>1019</v>
      </c>
      <c r="F299" s="9">
        <f t="shared" si="143"/>
        <v>9507.0511934468723</v>
      </c>
      <c r="G299" s="9">
        <f t="shared" si="144"/>
        <v>9641.7809751475324</v>
      </c>
      <c r="H299" s="9">
        <f t="shared" si="145"/>
        <v>134.72978170066017</v>
      </c>
      <c r="I299" s="10">
        <f t="shared" si="140"/>
        <v>1.4171563711945534E-2</v>
      </c>
      <c r="J299" s="9">
        <f t="shared" si="146"/>
        <v>90.700745829244624</v>
      </c>
      <c r="K299" s="9">
        <f t="shared" si="147"/>
        <v>13.315014720314025</v>
      </c>
      <c r="L299" s="9">
        <f t="shared" si="148"/>
        <v>0</v>
      </c>
      <c r="M299" s="9">
        <f t="shared" si="149"/>
        <v>2.419038272816465</v>
      </c>
      <c r="N299" s="9">
        <f t="shared" si="150"/>
        <v>18.272096556555653</v>
      </c>
      <c r="O299" s="9">
        <f t="shared" si="151"/>
        <v>0</v>
      </c>
      <c r="P299" s="9">
        <f t="shared" si="152"/>
        <v>10.022886321726958</v>
      </c>
      <c r="Q299" s="15">
        <f t="shared" si="154"/>
        <v>9687685.1661223657</v>
      </c>
      <c r="R299" s="15">
        <f t="shared" si="155"/>
        <v>9824974.8136753347</v>
      </c>
      <c r="S299" s="9">
        <f t="shared" si="156"/>
        <v>137289.64755296893</v>
      </c>
      <c r="T299" s="9"/>
      <c r="U299" s="9">
        <f t="shared" si="161"/>
        <v>5972.6635230618249</v>
      </c>
      <c r="V299" s="9">
        <f t="shared" si="161"/>
        <v>820.88027477919525</v>
      </c>
      <c r="W299" s="9">
        <f t="shared" si="161"/>
        <v>979.36702649656524</v>
      </c>
      <c r="X299" s="9">
        <f t="shared" si="161"/>
        <v>638.41511285574097</v>
      </c>
      <c r="Y299" s="9">
        <f t="shared" si="161"/>
        <v>837.18334530310028</v>
      </c>
      <c r="Z299" s="9">
        <f t="shared" si="161"/>
        <v>0</v>
      </c>
      <c r="AA299" s="9">
        <f t="shared" si="161"/>
        <v>258.54191095044774</v>
      </c>
      <c r="AB299" s="9">
        <f t="shared" si="162"/>
        <v>6063.3642688910695</v>
      </c>
      <c r="AC299" s="9">
        <f t="shared" si="162"/>
        <v>834.19528949950927</v>
      </c>
      <c r="AD299" s="9">
        <f t="shared" si="162"/>
        <v>979.36702649656524</v>
      </c>
      <c r="AE299" s="9">
        <f t="shared" si="162"/>
        <v>640.83415112855744</v>
      </c>
      <c r="AF299" s="9">
        <f t="shared" si="162"/>
        <v>855.45544185965593</v>
      </c>
      <c r="AG299" s="9">
        <f t="shared" si="162"/>
        <v>0</v>
      </c>
      <c r="AH299" s="9">
        <f t="shared" si="162"/>
        <v>268.5647972721747</v>
      </c>
      <c r="AI299" s="9">
        <f t="shared" si="153"/>
        <v>9641.7809751475324</v>
      </c>
      <c r="AJ299" s="3" t="s">
        <v>608</v>
      </c>
      <c r="AK299" s="11">
        <v>6161604</v>
      </c>
      <c r="AL299" s="11">
        <v>0</v>
      </c>
      <c r="AM299" s="11">
        <v>14154</v>
      </c>
      <c r="AN299" s="9">
        <v>35384.699999999997</v>
      </c>
      <c r="AO299" s="11">
        <v>1042616</v>
      </c>
      <c r="AP299" s="11">
        <v>-44641</v>
      </c>
      <c r="AQ299" s="9">
        <v>0</v>
      </c>
      <c r="AR299" s="9">
        <v>116252</v>
      </c>
      <c r="AS299" s="11">
        <v>836477</v>
      </c>
      <c r="AT299" s="11">
        <v>0</v>
      </c>
      <c r="AU299" s="11">
        <v>79275</v>
      </c>
      <c r="AV299" s="11">
        <v>0</v>
      </c>
      <c r="AW299" s="9">
        <v>0</v>
      </c>
      <c r="AX299" s="9">
        <v>853089.82886385918</v>
      </c>
      <c r="AY299" s="9">
        <v>57455.621786584132</v>
      </c>
      <c r="AZ299" s="9">
        <v>-75459.87</v>
      </c>
      <c r="BA299" s="11">
        <v>251158</v>
      </c>
      <c r="BB299" s="11">
        <v>165135</v>
      </c>
      <c r="BC299" s="11">
        <v>0</v>
      </c>
      <c r="BD299" s="11">
        <v>24571</v>
      </c>
      <c r="BE299" s="11">
        <v>0</v>
      </c>
      <c r="BF299" s="11">
        <v>0</v>
      </c>
      <c r="BG299" s="11">
        <v>0</v>
      </c>
      <c r="BH299" s="11">
        <v>0</v>
      </c>
      <c r="BI299" s="9">
        <v>0</v>
      </c>
      <c r="BJ299" s="9">
        <v>0</v>
      </c>
      <c r="BK299" s="9">
        <v>29865.815471922157</v>
      </c>
      <c r="BL299" s="9">
        <v>65195.399999999994</v>
      </c>
      <c r="BM299" s="9">
        <v>73343.149999999994</v>
      </c>
      <c r="BN299" s="9">
        <v>2209.52</v>
      </c>
      <c r="BO299" s="11">
        <f t="shared" si="157"/>
        <v>6254028.0599999996</v>
      </c>
      <c r="BP299" s="11">
        <v>0</v>
      </c>
      <c r="BQ299" s="11">
        <v>14154</v>
      </c>
      <c r="BR299" s="11">
        <f t="shared" si="158"/>
        <v>35384.699999999997</v>
      </c>
      <c r="BS299" s="11">
        <v>1042616</v>
      </c>
      <c r="BT299" s="11">
        <v>-44641</v>
      </c>
      <c r="BU299" s="9">
        <v>0</v>
      </c>
      <c r="BV299" s="9">
        <v>116252</v>
      </c>
      <c r="BW299" s="11">
        <v>850045</v>
      </c>
      <c r="BX299" s="11">
        <v>0</v>
      </c>
      <c r="BY299" s="11">
        <v>79275</v>
      </c>
      <c r="BZ299" s="11">
        <v>0</v>
      </c>
      <c r="CA299" s="9">
        <v>0</v>
      </c>
      <c r="CB299" s="9">
        <v>871709.09525498934</v>
      </c>
      <c r="CC299" s="9">
        <v>57455.621786584132</v>
      </c>
      <c r="CD299" s="9">
        <v>-75459.87</v>
      </c>
      <c r="CE299" s="11">
        <v>251158</v>
      </c>
      <c r="CF299" s="11">
        <v>167600</v>
      </c>
      <c r="CG299" s="11">
        <v>0</v>
      </c>
      <c r="CH299" s="11">
        <v>24571</v>
      </c>
      <c r="CI299" s="11">
        <v>0</v>
      </c>
      <c r="CJ299" s="11">
        <v>0</v>
      </c>
      <c r="CK299" s="11">
        <v>0</v>
      </c>
      <c r="CL299" s="11">
        <v>0</v>
      </c>
      <c r="CM299" s="11">
        <v>0</v>
      </c>
      <c r="CN299" s="9">
        <v>0</v>
      </c>
      <c r="CO299" s="9">
        <v>40079.136633761897</v>
      </c>
      <c r="CP299" s="9">
        <v>65195.399999999994</v>
      </c>
      <c r="CQ299" s="9">
        <v>73343.149999999994</v>
      </c>
      <c r="CR299" s="9">
        <v>2209.52</v>
      </c>
      <c r="CS299" s="11"/>
      <c r="CT299" s="11"/>
      <c r="CU299" s="11"/>
      <c r="CV299" s="11"/>
      <c r="CW299" s="11"/>
      <c r="DD299" s="20"/>
      <c r="DE299" s="20"/>
    </row>
    <row r="300" spans="1:109" ht="16.5" x14ac:dyDescent="0.3">
      <c r="A300" s="12">
        <v>2159</v>
      </c>
      <c r="B300" s="12">
        <v>1</v>
      </c>
      <c r="C300" s="13" t="s">
        <v>323</v>
      </c>
      <c r="D300" s="14">
        <v>6</v>
      </c>
      <c r="E300" s="9">
        <v>568</v>
      </c>
      <c r="F300" s="9">
        <f t="shared" si="143"/>
        <v>9431.1845651330368</v>
      </c>
      <c r="G300" s="9">
        <f t="shared" si="144"/>
        <v>9564.0630797741615</v>
      </c>
      <c r="H300" s="9">
        <f t="shared" si="145"/>
        <v>132.87851464112464</v>
      </c>
      <c r="I300" s="10">
        <f t="shared" si="140"/>
        <v>1.4089270941889392E-2</v>
      </c>
      <c r="J300" s="9">
        <f t="shared" si="146"/>
        <v>90.144348591549715</v>
      </c>
      <c r="K300" s="9">
        <f t="shared" si="147"/>
        <v>6.1584507042254018</v>
      </c>
      <c r="L300" s="9">
        <f t="shared" si="148"/>
        <v>0</v>
      </c>
      <c r="M300" s="9">
        <f t="shared" si="149"/>
        <v>10.431338028168966</v>
      </c>
      <c r="N300" s="9">
        <f t="shared" si="150"/>
        <v>18.956546260579671</v>
      </c>
      <c r="O300" s="9">
        <f t="shared" si="151"/>
        <v>0</v>
      </c>
      <c r="P300" s="9">
        <f t="shared" si="152"/>
        <v>7.1878310566021923</v>
      </c>
      <c r="Q300" s="15">
        <f t="shared" si="154"/>
        <v>5356912.8329955656</v>
      </c>
      <c r="R300" s="15">
        <f t="shared" si="155"/>
        <v>5432387.8293117238</v>
      </c>
      <c r="S300" s="9">
        <f t="shared" si="156"/>
        <v>75474.996316158213</v>
      </c>
      <c r="T300" s="9"/>
      <c r="U300" s="9">
        <f t="shared" si="161"/>
        <v>5962.0956690140838</v>
      </c>
      <c r="V300" s="9">
        <f t="shared" si="161"/>
        <v>379.72535211267603</v>
      </c>
      <c r="W300" s="9">
        <f t="shared" si="161"/>
        <v>991.92253521126759</v>
      </c>
      <c r="X300" s="9">
        <f t="shared" si="161"/>
        <v>1236.9577464788733</v>
      </c>
      <c r="Y300" s="9">
        <f t="shared" si="161"/>
        <v>589.88140186353235</v>
      </c>
      <c r="Z300" s="9">
        <f t="shared" si="161"/>
        <v>0</v>
      </c>
      <c r="AA300" s="9">
        <f t="shared" si="161"/>
        <v>270.6018604526032</v>
      </c>
      <c r="AB300" s="9">
        <f t="shared" si="162"/>
        <v>6052.2400176056335</v>
      </c>
      <c r="AC300" s="9">
        <f t="shared" si="162"/>
        <v>385.88380281690144</v>
      </c>
      <c r="AD300" s="9">
        <f t="shared" si="162"/>
        <v>991.92253521126759</v>
      </c>
      <c r="AE300" s="9">
        <f t="shared" si="162"/>
        <v>1247.3890845070423</v>
      </c>
      <c r="AF300" s="9">
        <f t="shared" si="162"/>
        <v>608.83794812411202</v>
      </c>
      <c r="AG300" s="9">
        <f t="shared" si="162"/>
        <v>0</v>
      </c>
      <c r="AH300" s="9">
        <f t="shared" si="162"/>
        <v>277.7896915092054</v>
      </c>
      <c r="AI300" s="9">
        <f t="shared" si="153"/>
        <v>9564.0630797741615</v>
      </c>
      <c r="AJ300" s="3" t="s">
        <v>608</v>
      </c>
      <c r="AK300" s="11">
        <v>3413466</v>
      </c>
      <c r="AL300" s="11">
        <v>0</v>
      </c>
      <c r="AM300" s="11">
        <v>7841</v>
      </c>
      <c r="AN300" s="9">
        <v>19602.900000000001</v>
      </c>
      <c r="AO300" s="11">
        <v>582596</v>
      </c>
      <c r="AP300" s="11">
        <v>-19184</v>
      </c>
      <c r="AQ300" s="9">
        <v>0</v>
      </c>
      <c r="AR300" s="9">
        <v>64202</v>
      </c>
      <c r="AS300" s="11">
        <v>215684</v>
      </c>
      <c r="AT300" s="11">
        <v>0</v>
      </c>
      <c r="AU300" s="11">
        <v>0</v>
      </c>
      <c r="AV300" s="11">
        <v>0</v>
      </c>
      <c r="AW300" s="9">
        <v>0</v>
      </c>
      <c r="AX300" s="9">
        <v>335052.63625848637</v>
      </c>
      <c r="AY300" s="9">
        <v>41152.001683501687</v>
      </c>
      <c r="AZ300" s="9">
        <v>-26995.66</v>
      </c>
      <c r="BA300" s="11">
        <v>144595</v>
      </c>
      <c r="BB300" s="11">
        <v>154062</v>
      </c>
      <c r="BC300" s="11">
        <v>0</v>
      </c>
      <c r="BD300" s="11">
        <v>31763</v>
      </c>
      <c r="BE300" s="11">
        <v>124512</v>
      </c>
      <c r="BF300" s="11">
        <v>118304</v>
      </c>
      <c r="BG300" s="11">
        <v>0</v>
      </c>
      <c r="BH300" s="11">
        <v>0</v>
      </c>
      <c r="BI300" s="9">
        <v>57313</v>
      </c>
      <c r="BJ300" s="9">
        <v>0</v>
      </c>
      <c r="BK300" s="9">
        <v>11938.605053576955</v>
      </c>
      <c r="BL300" s="9">
        <v>39616.199999999997</v>
      </c>
      <c r="BM300" s="9">
        <v>28263.9</v>
      </c>
      <c r="BN300" s="9">
        <v>13128.25</v>
      </c>
      <c r="BO300" s="11">
        <f t="shared" si="157"/>
        <v>3464667.9899999998</v>
      </c>
      <c r="BP300" s="11">
        <v>0</v>
      </c>
      <c r="BQ300" s="11">
        <v>7841</v>
      </c>
      <c r="BR300" s="11">
        <f t="shared" si="158"/>
        <v>19602.900000000001</v>
      </c>
      <c r="BS300" s="11">
        <v>582596</v>
      </c>
      <c r="BT300" s="11">
        <v>-19184</v>
      </c>
      <c r="BU300" s="9">
        <v>0</v>
      </c>
      <c r="BV300" s="9">
        <v>64202</v>
      </c>
      <c r="BW300" s="11">
        <v>219182</v>
      </c>
      <c r="BX300" s="11">
        <v>0</v>
      </c>
      <c r="BY300" s="11">
        <v>0</v>
      </c>
      <c r="BZ300" s="11">
        <v>0</v>
      </c>
      <c r="CA300" s="9">
        <v>0</v>
      </c>
      <c r="CB300" s="9">
        <v>345819.9545344956</v>
      </c>
      <c r="CC300" s="9">
        <v>41152.001683501687</v>
      </c>
      <c r="CD300" s="9">
        <v>-26995.66</v>
      </c>
      <c r="CE300" s="11">
        <v>144595</v>
      </c>
      <c r="CF300" s="11">
        <v>156362</v>
      </c>
      <c r="CG300" s="11">
        <v>0</v>
      </c>
      <c r="CH300" s="11">
        <v>31763</v>
      </c>
      <c r="CI300" s="11">
        <v>126371</v>
      </c>
      <c r="CJ300" s="11">
        <v>120070</v>
      </c>
      <c r="CK300" s="11">
        <v>0</v>
      </c>
      <c r="CL300" s="11">
        <v>0</v>
      </c>
      <c r="CM300" s="11">
        <v>57313</v>
      </c>
      <c r="CN300" s="9">
        <v>0</v>
      </c>
      <c r="CO300" s="9">
        <v>16021.293093726987</v>
      </c>
      <c r="CP300" s="9">
        <v>39616.199999999997</v>
      </c>
      <c r="CQ300" s="9">
        <v>28263.9</v>
      </c>
      <c r="CR300" s="9">
        <v>13128.25</v>
      </c>
      <c r="CS300" s="11"/>
      <c r="CT300" s="11"/>
      <c r="CU300" s="11"/>
      <c r="CV300" s="11"/>
      <c r="CW300" s="11"/>
      <c r="DD300" s="20"/>
      <c r="DE300" s="20"/>
    </row>
    <row r="301" spans="1:109" ht="16.5" x14ac:dyDescent="0.3">
      <c r="A301" s="12">
        <v>2164</v>
      </c>
      <c r="B301" s="12">
        <v>1</v>
      </c>
      <c r="C301" s="13" t="s">
        <v>324</v>
      </c>
      <c r="D301" s="14">
        <v>5</v>
      </c>
      <c r="E301" s="9">
        <v>1517</v>
      </c>
      <c r="F301" s="9">
        <f t="shared" si="143"/>
        <v>8195.3811337961306</v>
      </c>
      <c r="G301" s="9">
        <f t="shared" si="144"/>
        <v>8303.5561115730397</v>
      </c>
      <c r="H301" s="9">
        <f t="shared" si="145"/>
        <v>108.17497777690915</v>
      </c>
      <c r="I301" s="10">
        <f t="shared" si="140"/>
        <v>1.3199505430054612E-2</v>
      </c>
      <c r="J301" s="9">
        <f t="shared" si="146"/>
        <v>88.359294660513115</v>
      </c>
      <c r="K301" s="9">
        <f t="shared" si="147"/>
        <v>3.5029663810151419</v>
      </c>
      <c r="L301" s="9">
        <f t="shared" si="148"/>
        <v>0</v>
      </c>
      <c r="M301" s="9">
        <f t="shared" si="149"/>
        <v>2.7462096242584266</v>
      </c>
      <c r="N301" s="9">
        <f t="shared" si="150"/>
        <v>8.6425303018268096</v>
      </c>
      <c r="O301" s="9">
        <f t="shared" si="151"/>
        <v>0</v>
      </c>
      <c r="P301" s="9">
        <f t="shared" si="152"/>
        <v>4.9239768092955956</v>
      </c>
      <c r="Q301" s="15">
        <f t="shared" si="154"/>
        <v>12432393.179968731</v>
      </c>
      <c r="R301" s="15">
        <f t="shared" si="155"/>
        <v>12596494.621256301</v>
      </c>
      <c r="S301" s="9">
        <f t="shared" si="156"/>
        <v>164101.4412875697</v>
      </c>
      <c r="T301" s="9"/>
      <c r="U301" s="9">
        <f t="shared" si="161"/>
        <v>5851.7249044166119</v>
      </c>
      <c r="V301" s="9">
        <f t="shared" si="161"/>
        <v>215.97692814765986</v>
      </c>
      <c r="W301" s="9">
        <f t="shared" si="161"/>
        <v>493.46143704680293</v>
      </c>
      <c r="X301" s="9">
        <f t="shared" si="161"/>
        <v>600.99472643375077</v>
      </c>
      <c r="Y301" s="9">
        <f t="shared" si="161"/>
        <v>778.52620531655134</v>
      </c>
      <c r="Z301" s="9">
        <f t="shared" si="161"/>
        <v>0</v>
      </c>
      <c r="AA301" s="9">
        <f t="shared" si="161"/>
        <v>254.69693243475461</v>
      </c>
      <c r="AB301" s="9">
        <f t="shared" si="162"/>
        <v>5940.084199077125</v>
      </c>
      <c r="AC301" s="9">
        <f t="shared" si="162"/>
        <v>219.479894528675</v>
      </c>
      <c r="AD301" s="9">
        <f t="shared" si="162"/>
        <v>493.46143704680293</v>
      </c>
      <c r="AE301" s="9">
        <f t="shared" si="162"/>
        <v>603.7409360580092</v>
      </c>
      <c r="AF301" s="9">
        <f t="shared" si="162"/>
        <v>787.16873561837815</v>
      </c>
      <c r="AG301" s="9">
        <f t="shared" si="162"/>
        <v>0</v>
      </c>
      <c r="AH301" s="9">
        <f t="shared" si="162"/>
        <v>259.62090924405021</v>
      </c>
      <c r="AI301" s="9">
        <f t="shared" si="153"/>
        <v>8303.5561115730397</v>
      </c>
      <c r="AJ301" s="3" t="s">
        <v>608</v>
      </c>
      <c r="AK301" s="11">
        <v>8936070</v>
      </c>
      <c r="AL301" s="11">
        <v>0</v>
      </c>
      <c r="AM301" s="11">
        <v>20527</v>
      </c>
      <c r="AN301" s="9">
        <v>51317.4</v>
      </c>
      <c r="AO301" s="11">
        <v>644970</v>
      </c>
      <c r="AP301" s="11">
        <v>103611</v>
      </c>
      <c r="AQ301" s="9">
        <v>0</v>
      </c>
      <c r="AR301" s="9">
        <v>203361</v>
      </c>
      <c r="AS301" s="11">
        <v>327637</v>
      </c>
      <c r="AT301" s="11">
        <v>0</v>
      </c>
      <c r="AU301" s="11">
        <v>5981</v>
      </c>
      <c r="AV301" s="11">
        <v>0</v>
      </c>
      <c r="AW301" s="9">
        <v>0</v>
      </c>
      <c r="AX301" s="9">
        <v>1181024.2534652085</v>
      </c>
      <c r="AY301" s="9">
        <v>102762.20335123118</v>
      </c>
      <c r="AZ301" s="9">
        <v>-59003.32</v>
      </c>
      <c r="BA301" s="11">
        <v>349078</v>
      </c>
      <c r="BB301" s="11">
        <v>279013</v>
      </c>
      <c r="BC301" s="11">
        <v>0</v>
      </c>
      <c r="BD301" s="11">
        <v>36880</v>
      </c>
      <c r="BE301" s="11">
        <v>0</v>
      </c>
      <c r="BF301" s="11">
        <v>0</v>
      </c>
      <c r="BG301" s="11">
        <v>0</v>
      </c>
      <c r="BH301" s="11">
        <v>0</v>
      </c>
      <c r="BI301" s="9">
        <v>16869</v>
      </c>
      <c r="BJ301" s="9">
        <v>0</v>
      </c>
      <c r="BK301" s="9">
        <v>21842.833152291583</v>
      </c>
      <c r="BL301" s="9">
        <v>101883</v>
      </c>
      <c r="BM301" s="9">
        <v>104088.37</v>
      </c>
      <c r="BN301" s="9">
        <v>4481.4399999999996</v>
      </c>
      <c r="BO301" s="11">
        <f t="shared" si="157"/>
        <v>9070111.0499999989</v>
      </c>
      <c r="BP301" s="11">
        <v>0</v>
      </c>
      <c r="BQ301" s="11">
        <v>20527</v>
      </c>
      <c r="BR301" s="11">
        <f t="shared" si="158"/>
        <v>51317.4</v>
      </c>
      <c r="BS301" s="11">
        <v>644970</v>
      </c>
      <c r="BT301" s="11">
        <v>103611</v>
      </c>
      <c r="BU301" s="9">
        <v>0</v>
      </c>
      <c r="BV301" s="9">
        <v>203361</v>
      </c>
      <c r="BW301" s="11">
        <v>332951</v>
      </c>
      <c r="BX301" s="11">
        <v>0</v>
      </c>
      <c r="BY301" s="11">
        <v>5981</v>
      </c>
      <c r="BZ301" s="11">
        <v>0</v>
      </c>
      <c r="CA301" s="9">
        <v>0</v>
      </c>
      <c r="CB301" s="9">
        <v>1194134.9719330797</v>
      </c>
      <c r="CC301" s="9">
        <v>102762.20335123118</v>
      </c>
      <c r="CD301" s="9">
        <v>-59003.32</v>
      </c>
      <c r="CE301" s="11">
        <v>349078</v>
      </c>
      <c r="CF301" s="11">
        <v>283179</v>
      </c>
      <c r="CG301" s="11">
        <v>0</v>
      </c>
      <c r="CH301" s="11">
        <v>36880</v>
      </c>
      <c r="CI301" s="11">
        <v>0</v>
      </c>
      <c r="CJ301" s="11">
        <v>0</v>
      </c>
      <c r="CK301" s="11">
        <v>0</v>
      </c>
      <c r="CL301" s="11">
        <v>0</v>
      </c>
      <c r="CM301" s="11">
        <v>16869</v>
      </c>
      <c r="CN301" s="9">
        <v>0</v>
      </c>
      <c r="CO301" s="9">
        <v>29312.505971992978</v>
      </c>
      <c r="CP301" s="9">
        <v>101883</v>
      </c>
      <c r="CQ301" s="9">
        <v>104088.37</v>
      </c>
      <c r="CR301" s="9">
        <v>4481.4399999999996</v>
      </c>
      <c r="CS301" s="11"/>
      <c r="CT301" s="11"/>
      <c r="CU301" s="11"/>
      <c r="CV301" s="11"/>
      <c r="CW301" s="11"/>
      <c r="DD301" s="20"/>
      <c r="DE301" s="20"/>
    </row>
    <row r="302" spans="1:109" ht="16.5" x14ac:dyDescent="0.3">
      <c r="A302" s="12">
        <v>2165</v>
      </c>
      <c r="B302" s="12">
        <v>1</v>
      </c>
      <c r="C302" s="13" t="s">
        <v>325</v>
      </c>
      <c r="D302" s="14">
        <v>5</v>
      </c>
      <c r="E302" s="9">
        <v>1000</v>
      </c>
      <c r="F302" s="9">
        <f t="shared" si="143"/>
        <v>8955.2761274274762</v>
      </c>
      <c r="G302" s="9">
        <f t="shared" si="144"/>
        <v>9183.4608251810441</v>
      </c>
      <c r="H302" s="9">
        <f t="shared" si="145"/>
        <v>228.18469775356789</v>
      </c>
      <c r="I302" s="10">
        <f t="shared" si="140"/>
        <v>2.5480475923539948E-2</v>
      </c>
      <c r="J302" s="9">
        <f t="shared" si="146"/>
        <v>90.494039999998677</v>
      </c>
      <c r="K302" s="9">
        <f t="shared" si="147"/>
        <v>14.377000000000066</v>
      </c>
      <c r="L302" s="9">
        <f t="shared" si="148"/>
        <v>0</v>
      </c>
      <c r="M302" s="9">
        <f t="shared" si="149"/>
        <v>3.8759999999999764</v>
      </c>
      <c r="N302" s="9">
        <f t="shared" si="150"/>
        <v>15.467878932168446</v>
      </c>
      <c r="O302" s="9">
        <f t="shared" si="151"/>
        <v>101.65421000000001</v>
      </c>
      <c r="P302" s="9">
        <f t="shared" si="152"/>
        <v>2.3155688213977896</v>
      </c>
      <c r="Q302" s="15">
        <f t="shared" si="154"/>
        <v>8955276.1274274793</v>
      </c>
      <c r="R302" s="15">
        <f t="shared" si="155"/>
        <v>9183460.8251810428</v>
      </c>
      <c r="S302" s="9">
        <f t="shared" si="156"/>
        <v>228184.69775356352</v>
      </c>
      <c r="T302" s="9"/>
      <c r="U302" s="9">
        <f t="shared" ref="U302:AA311" si="163">IF($E302=0,0,SUMIF($AK$4:$BN$4,U$4,$AK302:$BN302)/$E302)</f>
        <v>5982.7923499999997</v>
      </c>
      <c r="V302" s="9">
        <f t="shared" si="163"/>
        <v>886.39499999999998</v>
      </c>
      <c r="W302" s="9">
        <f t="shared" si="163"/>
        <v>346.45499999999998</v>
      </c>
      <c r="X302" s="9">
        <f t="shared" si="163"/>
        <v>652.29100000000005</v>
      </c>
      <c r="Y302" s="9">
        <f t="shared" si="163"/>
        <v>927.85641215202656</v>
      </c>
      <c r="Z302" s="9">
        <f t="shared" si="163"/>
        <v>7</v>
      </c>
      <c r="AA302" s="9">
        <f t="shared" si="163"/>
        <v>152.48636527545091</v>
      </c>
      <c r="AB302" s="9">
        <f t="shared" ref="AB302:AH311" si="164">IF($E302=0,0,SUMIF($BO$4:$CR$4,AB$4,$BO302:$CR302)/$E302)</f>
        <v>6073.2863899999984</v>
      </c>
      <c r="AC302" s="9">
        <f t="shared" si="164"/>
        <v>900.77200000000005</v>
      </c>
      <c r="AD302" s="9">
        <f t="shared" si="164"/>
        <v>346.45499999999998</v>
      </c>
      <c r="AE302" s="9">
        <f t="shared" si="164"/>
        <v>656.16700000000003</v>
      </c>
      <c r="AF302" s="9">
        <f t="shared" si="164"/>
        <v>943.32429108419501</v>
      </c>
      <c r="AG302" s="9">
        <f t="shared" si="164"/>
        <v>108.65421000000001</v>
      </c>
      <c r="AH302" s="9">
        <f t="shared" si="164"/>
        <v>154.8019340968487</v>
      </c>
      <c r="AI302" s="9">
        <f t="shared" si="153"/>
        <v>9183.4608251810441</v>
      </c>
      <c r="AJ302" s="3" t="s">
        <v>608</v>
      </c>
      <c r="AK302" s="11">
        <v>6032936</v>
      </c>
      <c r="AL302" s="11">
        <v>0</v>
      </c>
      <c r="AM302" s="11">
        <v>13858</v>
      </c>
      <c r="AN302" s="9">
        <v>0</v>
      </c>
      <c r="AO302" s="11">
        <v>346455</v>
      </c>
      <c r="AP302" s="11">
        <v>0</v>
      </c>
      <c r="AQ302" s="9">
        <v>0</v>
      </c>
      <c r="AR302" s="9">
        <v>140860</v>
      </c>
      <c r="AS302" s="11">
        <v>886395</v>
      </c>
      <c r="AT302" s="11">
        <v>0</v>
      </c>
      <c r="AU302" s="11">
        <v>0</v>
      </c>
      <c r="AV302" s="11">
        <v>0</v>
      </c>
      <c r="AW302" s="9">
        <v>7000</v>
      </c>
      <c r="AX302" s="9">
        <v>927856.41215202655</v>
      </c>
      <c r="AY302" s="9">
        <v>58020.836286891521</v>
      </c>
      <c r="AZ302" s="9">
        <v>-50143.65</v>
      </c>
      <c r="BA302" s="11">
        <v>237934</v>
      </c>
      <c r="BB302" s="11">
        <v>259639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9">
        <v>0</v>
      </c>
      <c r="BJ302" s="9">
        <v>0</v>
      </c>
      <c r="BK302" s="9">
        <v>6771.1912742736458</v>
      </c>
      <c r="BL302" s="9">
        <v>69231.60771428571</v>
      </c>
      <c r="BM302" s="9">
        <v>0</v>
      </c>
      <c r="BN302" s="9">
        <v>18462.73</v>
      </c>
      <c r="BO302" s="11">
        <f t="shared" si="157"/>
        <v>6123430.0399999991</v>
      </c>
      <c r="BP302" s="11">
        <v>0</v>
      </c>
      <c r="BQ302" s="11">
        <v>13858</v>
      </c>
      <c r="BR302" s="11">
        <f t="shared" si="158"/>
        <v>0</v>
      </c>
      <c r="BS302" s="11">
        <v>346455</v>
      </c>
      <c r="BT302" s="11">
        <v>0</v>
      </c>
      <c r="BU302" s="9">
        <v>0</v>
      </c>
      <c r="BV302" s="9">
        <v>140860</v>
      </c>
      <c r="BW302" s="11">
        <v>900772</v>
      </c>
      <c r="BX302" s="11">
        <v>0</v>
      </c>
      <c r="BY302" s="11">
        <v>0</v>
      </c>
      <c r="BZ302" s="11">
        <v>0</v>
      </c>
      <c r="CA302" s="9">
        <v>108654.21</v>
      </c>
      <c r="CB302" s="9">
        <v>943324.29108419502</v>
      </c>
      <c r="CC302" s="9">
        <v>58020.836286891521</v>
      </c>
      <c r="CD302" s="9">
        <v>-50143.65</v>
      </c>
      <c r="CE302" s="11">
        <v>237934</v>
      </c>
      <c r="CF302" s="11">
        <v>263515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  <c r="CL302" s="11">
        <v>0</v>
      </c>
      <c r="CM302" s="11">
        <v>0</v>
      </c>
      <c r="CN302" s="9">
        <v>0</v>
      </c>
      <c r="CO302" s="9">
        <v>9086.7600956714668</v>
      </c>
      <c r="CP302" s="9">
        <v>69231.60771428571</v>
      </c>
      <c r="CQ302" s="9">
        <v>0</v>
      </c>
      <c r="CR302" s="9">
        <v>18462.73</v>
      </c>
      <c r="CS302" s="11"/>
      <c r="CT302" s="11"/>
      <c r="CU302" s="11"/>
      <c r="CV302" s="11"/>
      <c r="CW302" s="11"/>
      <c r="DD302" s="20"/>
      <c r="DE302" s="20"/>
    </row>
    <row r="303" spans="1:109" ht="16.5" x14ac:dyDescent="0.3">
      <c r="A303" s="12">
        <v>2167</v>
      </c>
      <c r="B303" s="12">
        <v>1</v>
      </c>
      <c r="C303" s="13" t="s">
        <v>326</v>
      </c>
      <c r="D303" s="14">
        <v>6</v>
      </c>
      <c r="E303" s="9">
        <v>601</v>
      </c>
      <c r="F303" s="9">
        <f t="shared" si="143"/>
        <v>9670.6661445790214</v>
      </c>
      <c r="G303" s="9">
        <f t="shared" si="144"/>
        <v>9776.7905412932996</v>
      </c>
      <c r="H303" s="9">
        <f t="shared" si="145"/>
        <v>106.12439671427819</v>
      </c>
      <c r="I303" s="10">
        <f t="shared" si="140"/>
        <v>1.0973845558071217E-2</v>
      </c>
      <c r="J303" s="9">
        <f t="shared" si="146"/>
        <v>91.479109816971686</v>
      </c>
      <c r="K303" s="9">
        <f t="shared" si="147"/>
        <v>5.542429284525781</v>
      </c>
      <c r="L303" s="9">
        <f t="shared" si="148"/>
        <v>0</v>
      </c>
      <c r="M303" s="9">
        <f t="shared" si="149"/>
        <v>7.0033277870215898</v>
      </c>
      <c r="N303" s="9">
        <f t="shared" si="150"/>
        <v>11.226133105599047</v>
      </c>
      <c r="O303" s="9">
        <f t="shared" si="151"/>
        <v>-15.498635607321134</v>
      </c>
      <c r="P303" s="9">
        <f t="shared" si="152"/>
        <v>6.3720323274809232</v>
      </c>
      <c r="Q303" s="15">
        <f t="shared" si="154"/>
        <v>5812070.3528919909</v>
      </c>
      <c r="R303" s="15">
        <f t="shared" si="155"/>
        <v>5875851.115317272</v>
      </c>
      <c r="S303" s="9">
        <f t="shared" si="156"/>
        <v>63780.762425281107</v>
      </c>
      <c r="T303" s="9"/>
      <c r="U303" s="9">
        <f t="shared" si="163"/>
        <v>6056.5149916805321</v>
      </c>
      <c r="V303" s="9">
        <f t="shared" si="163"/>
        <v>341.67054908485858</v>
      </c>
      <c r="W303" s="9">
        <f t="shared" si="163"/>
        <v>851.89018302828617</v>
      </c>
      <c r="X303" s="9">
        <f t="shared" si="163"/>
        <v>1110.9617304492513</v>
      </c>
      <c r="Y303" s="9">
        <f t="shared" si="163"/>
        <v>970.24577643623581</v>
      </c>
      <c r="Z303" s="9">
        <f t="shared" si="163"/>
        <v>105.30282861896839</v>
      </c>
      <c r="AA303" s="9">
        <f t="shared" si="163"/>
        <v>234.08008528088732</v>
      </c>
      <c r="AB303" s="9">
        <f t="shared" si="164"/>
        <v>6147.9941014975038</v>
      </c>
      <c r="AC303" s="9">
        <f t="shared" si="164"/>
        <v>347.21297836938436</v>
      </c>
      <c r="AD303" s="9">
        <f t="shared" si="164"/>
        <v>851.89018302828617</v>
      </c>
      <c r="AE303" s="9">
        <f t="shared" si="164"/>
        <v>1117.9650582362729</v>
      </c>
      <c r="AF303" s="9">
        <f t="shared" si="164"/>
        <v>981.47190954183486</v>
      </c>
      <c r="AG303" s="9">
        <f t="shared" si="164"/>
        <v>89.804193011647257</v>
      </c>
      <c r="AH303" s="9">
        <f t="shared" si="164"/>
        <v>240.45211760836824</v>
      </c>
      <c r="AI303" s="9">
        <f t="shared" si="153"/>
        <v>9776.7905412932996</v>
      </c>
      <c r="AJ303" s="3" t="s">
        <v>608</v>
      </c>
      <c r="AK303" s="11">
        <v>3665263</v>
      </c>
      <c r="AL303" s="11">
        <v>0</v>
      </c>
      <c r="AM303" s="11">
        <v>8419</v>
      </c>
      <c r="AN303" s="9">
        <v>20704.8</v>
      </c>
      <c r="AO303" s="11">
        <v>469904</v>
      </c>
      <c r="AP303" s="11">
        <v>42082</v>
      </c>
      <c r="AQ303" s="9">
        <v>159120</v>
      </c>
      <c r="AR303" s="9">
        <v>75179</v>
      </c>
      <c r="AS303" s="11">
        <v>205344</v>
      </c>
      <c r="AT303" s="11">
        <v>0</v>
      </c>
      <c r="AU303" s="11">
        <v>0</v>
      </c>
      <c r="AV303" s="11">
        <v>0</v>
      </c>
      <c r="AW303" s="9">
        <v>63287</v>
      </c>
      <c r="AX303" s="9">
        <v>583117.71163817775</v>
      </c>
      <c r="AY303" s="9">
        <v>38673.911849602642</v>
      </c>
      <c r="AZ303" s="9">
        <v>-25297.49</v>
      </c>
      <c r="BA303" s="11">
        <v>129098</v>
      </c>
      <c r="BB303" s="11">
        <v>143100</v>
      </c>
      <c r="BC303" s="11">
        <v>0</v>
      </c>
      <c r="BD303" s="11">
        <v>0</v>
      </c>
      <c r="BE303" s="11">
        <v>29349</v>
      </c>
      <c r="BF303" s="11">
        <v>109364</v>
      </c>
      <c r="BG303" s="11">
        <v>0</v>
      </c>
      <c r="BH303" s="11">
        <v>0</v>
      </c>
      <c r="BI303" s="9">
        <v>14059</v>
      </c>
      <c r="BJ303" s="9">
        <v>0</v>
      </c>
      <c r="BK303" s="9">
        <v>11198.499404210635</v>
      </c>
      <c r="BL303" s="9">
        <v>41611.199999999997</v>
      </c>
      <c r="BM303" s="9">
        <v>20704.8</v>
      </c>
      <c r="BN303" s="9">
        <v>7788.92</v>
      </c>
      <c r="BO303" s="11">
        <f t="shared" si="157"/>
        <v>3720241.9449999998</v>
      </c>
      <c r="BP303" s="11">
        <v>0</v>
      </c>
      <c r="BQ303" s="11">
        <v>8419</v>
      </c>
      <c r="BR303" s="11">
        <f t="shared" si="158"/>
        <v>20704.8</v>
      </c>
      <c r="BS303" s="11">
        <v>469904</v>
      </c>
      <c r="BT303" s="11">
        <v>42082</v>
      </c>
      <c r="BU303" s="9">
        <v>159120</v>
      </c>
      <c r="BV303" s="9">
        <v>75179</v>
      </c>
      <c r="BW303" s="11">
        <v>208675</v>
      </c>
      <c r="BX303" s="11">
        <v>0</v>
      </c>
      <c r="BY303" s="11">
        <v>0</v>
      </c>
      <c r="BZ303" s="11">
        <v>0</v>
      </c>
      <c r="CA303" s="9">
        <v>53972.32</v>
      </c>
      <c r="CB303" s="9">
        <v>589864.61763464275</v>
      </c>
      <c r="CC303" s="9">
        <v>38673.911849602642</v>
      </c>
      <c r="CD303" s="9">
        <v>-25297.49</v>
      </c>
      <c r="CE303" s="11">
        <v>129098</v>
      </c>
      <c r="CF303" s="11">
        <v>145237</v>
      </c>
      <c r="CG303" s="11">
        <v>0</v>
      </c>
      <c r="CH303" s="11">
        <v>0</v>
      </c>
      <c r="CI303" s="11">
        <v>29788</v>
      </c>
      <c r="CJ303" s="11">
        <v>110997</v>
      </c>
      <c r="CK303" s="11">
        <v>0</v>
      </c>
      <c r="CL303" s="11">
        <v>0</v>
      </c>
      <c r="CM303" s="11">
        <v>14059</v>
      </c>
      <c r="CN303" s="9">
        <v>0</v>
      </c>
      <c r="CO303" s="9">
        <v>15028.090833026665</v>
      </c>
      <c r="CP303" s="9">
        <v>41611.199999999997</v>
      </c>
      <c r="CQ303" s="9">
        <v>20704.8</v>
      </c>
      <c r="CR303" s="9">
        <v>7788.92</v>
      </c>
      <c r="CS303" s="11"/>
      <c r="CT303" s="11"/>
      <c r="CU303" s="11"/>
      <c r="CV303" s="11"/>
      <c r="CW303" s="11"/>
      <c r="DD303" s="20"/>
      <c r="DE303" s="20"/>
    </row>
    <row r="304" spans="1:109" ht="16.5" x14ac:dyDescent="0.3">
      <c r="A304" s="12">
        <v>2168</v>
      </c>
      <c r="B304" s="12">
        <v>1</v>
      </c>
      <c r="C304" s="13" t="s">
        <v>327</v>
      </c>
      <c r="D304" s="14">
        <v>6</v>
      </c>
      <c r="E304" s="9">
        <v>930</v>
      </c>
      <c r="F304" s="9">
        <f t="shared" si="143"/>
        <v>8669.3554695339189</v>
      </c>
      <c r="G304" s="9">
        <f t="shared" si="144"/>
        <v>8788.1459683402536</v>
      </c>
      <c r="H304" s="9">
        <f t="shared" si="145"/>
        <v>118.79049880633465</v>
      </c>
      <c r="I304" s="10">
        <f t="shared" si="140"/>
        <v>1.3702344911774746E-2</v>
      </c>
      <c r="J304" s="9">
        <f t="shared" si="146"/>
        <v>90.646516129032534</v>
      </c>
      <c r="K304" s="9">
        <f t="shared" si="147"/>
        <v>7.0129032258064399</v>
      </c>
      <c r="L304" s="9">
        <f t="shared" si="148"/>
        <v>0</v>
      </c>
      <c r="M304" s="9">
        <f t="shared" si="149"/>
        <v>2.8677419354838776</v>
      </c>
      <c r="N304" s="9">
        <f t="shared" si="150"/>
        <v>10.650396031984542</v>
      </c>
      <c r="O304" s="9">
        <f t="shared" si="151"/>
        <v>0</v>
      </c>
      <c r="P304" s="9">
        <f t="shared" si="152"/>
        <v>7.6129414840281129</v>
      </c>
      <c r="Q304" s="15">
        <f t="shared" si="154"/>
        <v>8062500.5866665449</v>
      </c>
      <c r="R304" s="15">
        <f t="shared" si="155"/>
        <v>8172975.7505564364</v>
      </c>
      <c r="S304" s="9">
        <f t="shared" si="156"/>
        <v>110475.16388989147</v>
      </c>
      <c r="T304" s="9"/>
      <c r="U304" s="9">
        <f t="shared" si="163"/>
        <v>5992.0612795698926</v>
      </c>
      <c r="V304" s="9">
        <f t="shared" si="163"/>
        <v>432.3440860215054</v>
      </c>
      <c r="W304" s="9">
        <f t="shared" si="163"/>
        <v>503.16881720430109</v>
      </c>
      <c r="X304" s="9">
        <f t="shared" si="163"/>
        <v>609.67419354838705</v>
      </c>
      <c r="Y304" s="9">
        <f t="shared" si="163"/>
        <v>938.60856187473053</v>
      </c>
      <c r="Z304" s="9">
        <f t="shared" si="163"/>
        <v>0</v>
      </c>
      <c r="AA304" s="9">
        <f t="shared" si="163"/>
        <v>193.49853131510233</v>
      </c>
      <c r="AB304" s="9">
        <f t="shared" si="164"/>
        <v>6082.7077956989251</v>
      </c>
      <c r="AC304" s="9">
        <f t="shared" si="164"/>
        <v>439.35698924731184</v>
      </c>
      <c r="AD304" s="9">
        <f t="shared" si="164"/>
        <v>503.16881720430109</v>
      </c>
      <c r="AE304" s="9">
        <f t="shared" si="164"/>
        <v>612.54193548387093</v>
      </c>
      <c r="AF304" s="9">
        <f t="shared" si="164"/>
        <v>949.25895790671507</v>
      </c>
      <c r="AG304" s="9">
        <f t="shared" si="164"/>
        <v>0</v>
      </c>
      <c r="AH304" s="9">
        <f t="shared" si="164"/>
        <v>201.11147279913044</v>
      </c>
      <c r="AI304" s="9">
        <f t="shared" si="153"/>
        <v>8788.1459683402536</v>
      </c>
      <c r="AJ304" s="3" t="s">
        <v>608</v>
      </c>
      <c r="AK304" s="11">
        <v>5620084</v>
      </c>
      <c r="AL304" s="11">
        <v>0</v>
      </c>
      <c r="AM304" s="11">
        <v>12910</v>
      </c>
      <c r="AN304" s="9">
        <v>32001</v>
      </c>
      <c r="AO304" s="11">
        <v>458253</v>
      </c>
      <c r="AP304" s="11">
        <v>9694</v>
      </c>
      <c r="AQ304" s="9">
        <v>0</v>
      </c>
      <c r="AR304" s="9">
        <v>125789</v>
      </c>
      <c r="AS304" s="11">
        <v>402080</v>
      </c>
      <c r="AT304" s="11">
        <v>0</v>
      </c>
      <c r="AU304" s="11">
        <v>0</v>
      </c>
      <c r="AV304" s="11">
        <v>0</v>
      </c>
      <c r="AW304" s="9">
        <v>0</v>
      </c>
      <c r="AX304" s="9">
        <v>872905.96254349942</v>
      </c>
      <c r="AY304" s="9">
        <v>56886.521872819343</v>
      </c>
      <c r="AZ304" s="9">
        <v>-47467.01</v>
      </c>
      <c r="BA304" s="11">
        <v>225718</v>
      </c>
      <c r="BB304" s="11">
        <v>185189</v>
      </c>
      <c r="BC304" s="11">
        <v>0</v>
      </c>
      <c r="BD304" s="11">
        <v>9919</v>
      </c>
      <c r="BE304" s="11">
        <v>0</v>
      </c>
      <c r="BF304" s="11">
        <v>0</v>
      </c>
      <c r="BG304" s="11">
        <v>0</v>
      </c>
      <c r="BH304" s="11">
        <v>-6530</v>
      </c>
      <c r="BI304" s="9">
        <v>14002</v>
      </c>
      <c r="BJ304" s="9">
        <v>0</v>
      </c>
      <c r="BK304" s="9">
        <v>20703.455107368682</v>
      </c>
      <c r="BL304" s="9">
        <v>21943.337142857144</v>
      </c>
      <c r="BM304" s="9">
        <v>32001</v>
      </c>
      <c r="BN304" s="9">
        <v>16418.32</v>
      </c>
      <c r="BO304" s="11">
        <f t="shared" si="157"/>
        <v>5704385.2599999998</v>
      </c>
      <c r="BP304" s="11">
        <v>0</v>
      </c>
      <c r="BQ304" s="11">
        <v>12910</v>
      </c>
      <c r="BR304" s="11">
        <f t="shared" si="158"/>
        <v>32001</v>
      </c>
      <c r="BS304" s="11">
        <v>458253</v>
      </c>
      <c r="BT304" s="11">
        <v>9694</v>
      </c>
      <c r="BU304" s="9">
        <v>0</v>
      </c>
      <c r="BV304" s="9">
        <v>125789</v>
      </c>
      <c r="BW304" s="11">
        <v>408602</v>
      </c>
      <c r="BX304" s="11">
        <v>0</v>
      </c>
      <c r="BY304" s="11">
        <v>0</v>
      </c>
      <c r="BZ304" s="11">
        <v>0</v>
      </c>
      <c r="CA304" s="9">
        <v>0</v>
      </c>
      <c r="CB304" s="9">
        <v>882810.83085324499</v>
      </c>
      <c r="CC304" s="9">
        <v>56886.521872819343</v>
      </c>
      <c r="CD304" s="9">
        <v>-47467.01</v>
      </c>
      <c r="CE304" s="11">
        <v>225718</v>
      </c>
      <c r="CF304" s="11">
        <v>187954</v>
      </c>
      <c r="CG304" s="11">
        <v>0</v>
      </c>
      <c r="CH304" s="11">
        <v>9919</v>
      </c>
      <c r="CI304" s="11">
        <v>0</v>
      </c>
      <c r="CJ304" s="11">
        <v>0</v>
      </c>
      <c r="CK304" s="11">
        <v>0</v>
      </c>
      <c r="CL304" s="11">
        <v>-6628</v>
      </c>
      <c r="CM304" s="11">
        <v>14002</v>
      </c>
      <c r="CN304" s="9">
        <v>0</v>
      </c>
      <c r="CO304" s="9">
        <v>27783.490687514812</v>
      </c>
      <c r="CP304" s="9">
        <v>21943.337142857144</v>
      </c>
      <c r="CQ304" s="9">
        <v>32001</v>
      </c>
      <c r="CR304" s="9">
        <v>16418.32</v>
      </c>
      <c r="CS304" s="11"/>
      <c r="CT304" s="11"/>
      <c r="CU304" s="11"/>
      <c r="CV304" s="11"/>
      <c r="CW304" s="11"/>
      <c r="DD304" s="20"/>
      <c r="DE304" s="20"/>
    </row>
    <row r="305" spans="1:109" ht="16.5" x14ac:dyDescent="0.3">
      <c r="A305" s="12">
        <v>2169</v>
      </c>
      <c r="B305" s="12">
        <v>1</v>
      </c>
      <c r="C305" s="13" t="s">
        <v>328</v>
      </c>
      <c r="D305" s="14">
        <v>6</v>
      </c>
      <c r="E305" s="9">
        <v>735</v>
      </c>
      <c r="F305" s="9">
        <f t="shared" si="143"/>
        <v>9970.2320843276575</v>
      </c>
      <c r="G305" s="9">
        <f t="shared" si="144"/>
        <v>10075.899842707842</v>
      </c>
      <c r="H305" s="9">
        <f t="shared" si="145"/>
        <v>105.66775838018475</v>
      </c>
      <c r="I305" s="10">
        <f t="shared" si="140"/>
        <v>1.0598324842035054E-2</v>
      </c>
      <c r="J305" s="9">
        <f t="shared" si="146"/>
        <v>90.260061224488709</v>
      </c>
      <c r="K305" s="9">
        <f t="shared" si="147"/>
        <v>4.1931972789115548</v>
      </c>
      <c r="L305" s="9">
        <f t="shared" si="148"/>
        <v>0</v>
      </c>
      <c r="M305" s="9">
        <f t="shared" si="149"/>
        <v>6.7727891156462192</v>
      </c>
      <c r="N305" s="9">
        <f t="shared" si="150"/>
        <v>9.3976775628316318</v>
      </c>
      <c r="O305" s="9">
        <f t="shared" si="151"/>
        <v>-11.927346938775514</v>
      </c>
      <c r="P305" s="9">
        <f t="shared" si="152"/>
        <v>6.9713801370818373</v>
      </c>
      <c r="Q305" s="15">
        <f t="shared" si="154"/>
        <v>7328120.5819808291</v>
      </c>
      <c r="R305" s="15">
        <f t="shared" si="155"/>
        <v>7405786.3843902657</v>
      </c>
      <c r="S305" s="9">
        <f t="shared" si="156"/>
        <v>77665.802409436554</v>
      </c>
      <c r="T305" s="9"/>
      <c r="U305" s="9">
        <f t="shared" si="163"/>
        <v>5958.2354557823128</v>
      </c>
      <c r="V305" s="9">
        <f t="shared" si="163"/>
        <v>258.57414965986396</v>
      </c>
      <c r="W305" s="9">
        <f t="shared" si="163"/>
        <v>1454.5496598639456</v>
      </c>
      <c r="X305" s="9">
        <f t="shared" si="163"/>
        <v>1103.895238095238</v>
      </c>
      <c r="Y305" s="9">
        <f t="shared" si="163"/>
        <v>752.08144768723162</v>
      </c>
      <c r="Z305" s="9">
        <f t="shared" si="163"/>
        <v>95.238095238095241</v>
      </c>
      <c r="AA305" s="9">
        <f t="shared" si="163"/>
        <v>347.6580380009712</v>
      </c>
      <c r="AB305" s="9">
        <f t="shared" si="164"/>
        <v>6048.4955170068015</v>
      </c>
      <c r="AC305" s="9">
        <f t="shared" si="164"/>
        <v>262.76734693877552</v>
      </c>
      <c r="AD305" s="9">
        <f t="shared" si="164"/>
        <v>1454.5496598639456</v>
      </c>
      <c r="AE305" s="9">
        <f t="shared" si="164"/>
        <v>1110.6680272108842</v>
      </c>
      <c r="AF305" s="9">
        <f t="shared" si="164"/>
        <v>761.47912525006325</v>
      </c>
      <c r="AG305" s="9">
        <f t="shared" si="164"/>
        <v>83.310748299319727</v>
      </c>
      <c r="AH305" s="9">
        <f t="shared" si="164"/>
        <v>354.62941813805304</v>
      </c>
      <c r="AI305" s="9">
        <f t="shared" si="153"/>
        <v>10075.899842707842</v>
      </c>
      <c r="AJ305" s="3" t="s">
        <v>608</v>
      </c>
      <c r="AK305" s="11">
        <v>4422743</v>
      </c>
      <c r="AL305" s="11">
        <v>0</v>
      </c>
      <c r="AM305" s="11">
        <v>10159</v>
      </c>
      <c r="AN305" s="9">
        <v>26331.3</v>
      </c>
      <c r="AO305" s="11">
        <v>1062733</v>
      </c>
      <c r="AP305" s="11">
        <v>6361</v>
      </c>
      <c r="AQ305" s="9">
        <v>191360</v>
      </c>
      <c r="AR305" s="9">
        <v>70842</v>
      </c>
      <c r="AS305" s="11">
        <v>190052</v>
      </c>
      <c r="AT305" s="11">
        <v>0</v>
      </c>
      <c r="AU305" s="11">
        <v>0</v>
      </c>
      <c r="AV305" s="11">
        <v>0</v>
      </c>
      <c r="AW305" s="9">
        <v>70000</v>
      </c>
      <c r="AX305" s="9">
        <v>552779.86405011523</v>
      </c>
      <c r="AY305" s="9">
        <v>51059.310327973843</v>
      </c>
      <c r="AZ305" s="9">
        <v>-43439.94</v>
      </c>
      <c r="BA305" s="11">
        <v>188161</v>
      </c>
      <c r="BB305" s="11">
        <v>194967</v>
      </c>
      <c r="BC305" s="11">
        <v>0</v>
      </c>
      <c r="BD305" s="11">
        <v>3048</v>
      </c>
      <c r="BE305" s="11">
        <v>70555</v>
      </c>
      <c r="BF305" s="11">
        <v>67836</v>
      </c>
      <c r="BG305" s="11">
        <v>0</v>
      </c>
      <c r="BH305" s="11">
        <v>0</v>
      </c>
      <c r="BI305" s="9">
        <v>14435</v>
      </c>
      <c r="BJ305" s="9">
        <v>0</v>
      </c>
      <c r="BK305" s="9">
        <v>14983.507602739988</v>
      </c>
      <c r="BL305" s="9">
        <v>52456.799999999996</v>
      </c>
      <c r="BM305" s="9">
        <v>101231.3</v>
      </c>
      <c r="BN305" s="9">
        <v>9466.44</v>
      </c>
      <c r="BO305" s="11">
        <f t="shared" si="157"/>
        <v>4489084.1449999996</v>
      </c>
      <c r="BP305" s="11">
        <v>0</v>
      </c>
      <c r="BQ305" s="11">
        <v>10159</v>
      </c>
      <c r="BR305" s="11">
        <f t="shared" si="158"/>
        <v>26331.3</v>
      </c>
      <c r="BS305" s="11">
        <v>1062733</v>
      </c>
      <c r="BT305" s="11">
        <v>6361</v>
      </c>
      <c r="BU305" s="9">
        <v>191360</v>
      </c>
      <c r="BV305" s="9">
        <v>70842</v>
      </c>
      <c r="BW305" s="11">
        <v>193134</v>
      </c>
      <c r="BX305" s="11">
        <v>0</v>
      </c>
      <c r="BY305" s="11">
        <v>0</v>
      </c>
      <c r="BZ305" s="11">
        <v>0</v>
      </c>
      <c r="CA305" s="9">
        <v>61233.4</v>
      </c>
      <c r="CB305" s="9">
        <v>559687.1570587965</v>
      </c>
      <c r="CC305" s="9">
        <v>51059.310327973843</v>
      </c>
      <c r="CD305" s="9">
        <v>-43439.94</v>
      </c>
      <c r="CE305" s="11">
        <v>188161</v>
      </c>
      <c r="CF305" s="11">
        <v>197878</v>
      </c>
      <c r="CG305" s="11">
        <v>0</v>
      </c>
      <c r="CH305" s="11">
        <v>3048</v>
      </c>
      <c r="CI305" s="11">
        <v>71609</v>
      </c>
      <c r="CJ305" s="11">
        <v>68849</v>
      </c>
      <c r="CK305" s="11">
        <v>0</v>
      </c>
      <c r="CL305" s="11">
        <v>0</v>
      </c>
      <c r="CM305" s="11">
        <v>14435</v>
      </c>
      <c r="CN305" s="9">
        <v>0</v>
      </c>
      <c r="CO305" s="9">
        <v>20107.472003495117</v>
      </c>
      <c r="CP305" s="9">
        <v>52456.799999999996</v>
      </c>
      <c r="CQ305" s="9">
        <v>101231.3</v>
      </c>
      <c r="CR305" s="9">
        <v>9466.44</v>
      </c>
      <c r="CS305" s="11"/>
      <c r="CT305" s="11"/>
      <c r="CU305" s="11"/>
      <c r="CV305" s="11"/>
      <c r="CW305" s="11"/>
      <c r="DD305" s="20"/>
      <c r="DE305" s="20"/>
    </row>
    <row r="306" spans="1:109" ht="16.5" x14ac:dyDescent="0.3">
      <c r="A306" s="12">
        <v>2170</v>
      </c>
      <c r="B306" s="12">
        <v>1</v>
      </c>
      <c r="C306" s="13" t="s">
        <v>329</v>
      </c>
      <c r="D306" s="14">
        <v>5</v>
      </c>
      <c r="E306" s="9">
        <v>1153</v>
      </c>
      <c r="F306" s="9">
        <f t="shared" si="143"/>
        <v>9885.2805346708083</v>
      </c>
      <c r="G306" s="9">
        <f t="shared" si="144"/>
        <v>10030.914302055149</v>
      </c>
      <c r="H306" s="9">
        <f t="shared" si="145"/>
        <v>145.6337673843409</v>
      </c>
      <c r="I306" s="10">
        <f t="shared" si="140"/>
        <v>1.4732385881569792E-2</v>
      </c>
      <c r="J306" s="9">
        <f t="shared" si="146"/>
        <v>92.049549002601452</v>
      </c>
      <c r="K306" s="9">
        <f t="shared" si="147"/>
        <v>15.413703382480435</v>
      </c>
      <c r="L306" s="9">
        <f t="shared" si="148"/>
        <v>0</v>
      </c>
      <c r="M306" s="9">
        <f t="shared" si="149"/>
        <v>3.4588031222896234</v>
      </c>
      <c r="N306" s="9">
        <f t="shared" si="150"/>
        <v>16.640034297866123</v>
      </c>
      <c r="O306" s="9">
        <f t="shared" si="151"/>
        <v>0</v>
      </c>
      <c r="P306" s="9">
        <f t="shared" si="152"/>
        <v>18.071677579104602</v>
      </c>
      <c r="Q306" s="15">
        <f t="shared" si="154"/>
        <v>11397728.456475444</v>
      </c>
      <c r="R306" s="15">
        <f t="shared" si="155"/>
        <v>11565644.190269591</v>
      </c>
      <c r="S306" s="9">
        <f t="shared" si="156"/>
        <v>167915.73379414715</v>
      </c>
      <c r="T306" s="9"/>
      <c r="U306" s="9">
        <f t="shared" si="163"/>
        <v>6066.0282393755415</v>
      </c>
      <c r="V306" s="9">
        <f t="shared" si="163"/>
        <v>950.33044232437123</v>
      </c>
      <c r="W306" s="9">
        <f t="shared" si="163"/>
        <v>659.01561144839548</v>
      </c>
      <c r="X306" s="9">
        <f t="shared" si="163"/>
        <v>866.16565481352995</v>
      </c>
      <c r="Y306" s="9">
        <f t="shared" si="163"/>
        <v>1105.6182274353139</v>
      </c>
      <c r="Z306" s="9">
        <f t="shared" si="163"/>
        <v>0</v>
      </c>
      <c r="AA306" s="9">
        <f t="shared" si="163"/>
        <v>238.12235927365677</v>
      </c>
      <c r="AB306" s="9">
        <f t="shared" si="164"/>
        <v>6158.0777883781429</v>
      </c>
      <c r="AC306" s="9">
        <f t="shared" si="164"/>
        <v>965.74414570685167</v>
      </c>
      <c r="AD306" s="9">
        <f t="shared" si="164"/>
        <v>659.01561144839548</v>
      </c>
      <c r="AE306" s="9">
        <f t="shared" si="164"/>
        <v>869.62445793581958</v>
      </c>
      <c r="AF306" s="9">
        <f t="shared" si="164"/>
        <v>1122.25826173318</v>
      </c>
      <c r="AG306" s="9">
        <f t="shared" si="164"/>
        <v>0</v>
      </c>
      <c r="AH306" s="9">
        <f t="shared" si="164"/>
        <v>256.19403685276137</v>
      </c>
      <c r="AI306" s="9">
        <f t="shared" si="153"/>
        <v>10030.914302055149</v>
      </c>
      <c r="AJ306" s="3" t="s">
        <v>608</v>
      </c>
      <c r="AK306" s="11">
        <v>7075542</v>
      </c>
      <c r="AL306" s="11">
        <v>0</v>
      </c>
      <c r="AM306" s="11">
        <v>16253</v>
      </c>
      <c r="AN306" s="9">
        <v>0</v>
      </c>
      <c r="AO306" s="11">
        <v>820186</v>
      </c>
      <c r="AP306" s="11">
        <v>-60341</v>
      </c>
      <c r="AQ306" s="9">
        <v>0</v>
      </c>
      <c r="AR306" s="9">
        <v>148612</v>
      </c>
      <c r="AS306" s="11">
        <v>1095731</v>
      </c>
      <c r="AT306" s="11">
        <v>0</v>
      </c>
      <c r="AU306" s="11">
        <v>182798</v>
      </c>
      <c r="AV306" s="11">
        <v>0</v>
      </c>
      <c r="AW306" s="9">
        <v>0</v>
      </c>
      <c r="AX306" s="9">
        <v>1274777.8162329169</v>
      </c>
      <c r="AY306" s="9">
        <v>71848.880797169986</v>
      </c>
      <c r="AZ306" s="9">
        <v>-81411.44</v>
      </c>
      <c r="BA306" s="11">
        <v>288846</v>
      </c>
      <c r="BB306" s="11">
        <v>267123</v>
      </c>
      <c r="BC306" s="11">
        <v>0</v>
      </c>
      <c r="BD306" s="11">
        <v>81049</v>
      </c>
      <c r="BE306" s="11">
        <v>0</v>
      </c>
      <c r="BF306" s="11">
        <v>0</v>
      </c>
      <c r="BG306" s="11">
        <v>0</v>
      </c>
      <c r="BH306" s="11">
        <v>0</v>
      </c>
      <c r="BI306" s="9">
        <v>14008</v>
      </c>
      <c r="BJ306" s="9">
        <v>0</v>
      </c>
      <c r="BK306" s="9">
        <v>60930.559445356237</v>
      </c>
      <c r="BL306" s="9">
        <v>80404.799999999988</v>
      </c>
      <c r="BM306" s="9">
        <v>59297.59</v>
      </c>
      <c r="BN306" s="9">
        <v>2073.25</v>
      </c>
      <c r="BO306" s="11">
        <f t="shared" si="157"/>
        <v>7181675.129999999</v>
      </c>
      <c r="BP306" s="11">
        <v>0</v>
      </c>
      <c r="BQ306" s="11">
        <v>16253</v>
      </c>
      <c r="BR306" s="11">
        <f t="shared" si="158"/>
        <v>0</v>
      </c>
      <c r="BS306" s="11">
        <v>820186</v>
      </c>
      <c r="BT306" s="11">
        <v>-60341</v>
      </c>
      <c r="BU306" s="9">
        <v>0</v>
      </c>
      <c r="BV306" s="9">
        <v>148612</v>
      </c>
      <c r="BW306" s="11">
        <v>1113503</v>
      </c>
      <c r="BX306" s="11">
        <v>0</v>
      </c>
      <c r="BY306" s="11">
        <v>182798</v>
      </c>
      <c r="BZ306" s="11">
        <v>0</v>
      </c>
      <c r="CA306" s="9">
        <v>0</v>
      </c>
      <c r="CB306" s="9">
        <v>1293963.7757783565</v>
      </c>
      <c r="CC306" s="9">
        <v>71848.880797169986</v>
      </c>
      <c r="CD306" s="9">
        <v>-81411.44</v>
      </c>
      <c r="CE306" s="11">
        <v>288846</v>
      </c>
      <c r="CF306" s="11">
        <v>271111</v>
      </c>
      <c r="CG306" s="11">
        <v>0</v>
      </c>
      <c r="CH306" s="11">
        <v>81049</v>
      </c>
      <c r="CI306" s="11">
        <v>0</v>
      </c>
      <c r="CJ306" s="11">
        <v>0</v>
      </c>
      <c r="CK306" s="11">
        <v>0</v>
      </c>
      <c r="CL306" s="11">
        <v>0</v>
      </c>
      <c r="CM306" s="11">
        <v>14008</v>
      </c>
      <c r="CN306" s="9">
        <v>0</v>
      </c>
      <c r="CO306" s="9">
        <v>81767.203694063908</v>
      </c>
      <c r="CP306" s="9">
        <v>80404.799999999988</v>
      </c>
      <c r="CQ306" s="9">
        <v>59297.59</v>
      </c>
      <c r="CR306" s="9">
        <v>2073.25</v>
      </c>
      <c r="CS306" s="11"/>
      <c r="CT306" s="11"/>
      <c r="CU306" s="11"/>
      <c r="CV306" s="11"/>
      <c r="CW306" s="11"/>
      <c r="DD306" s="20"/>
      <c r="DE306" s="20"/>
    </row>
    <row r="307" spans="1:109" ht="16.5" x14ac:dyDescent="0.3">
      <c r="A307" s="12">
        <v>2171</v>
      </c>
      <c r="B307" s="12">
        <v>1</v>
      </c>
      <c r="C307" s="13" t="s">
        <v>330</v>
      </c>
      <c r="D307" s="14">
        <v>6</v>
      </c>
      <c r="E307" s="9">
        <v>258</v>
      </c>
      <c r="F307" s="9">
        <f t="shared" si="143"/>
        <v>12737.073860729402</v>
      </c>
      <c r="G307" s="9">
        <f t="shared" si="144"/>
        <v>12892.395989411938</v>
      </c>
      <c r="H307" s="9">
        <f t="shared" si="145"/>
        <v>155.32212868253555</v>
      </c>
      <c r="I307" s="10">
        <f t="shared" si="140"/>
        <v>1.2194490695498005E-2</v>
      </c>
      <c r="J307" s="9">
        <f t="shared" si="146"/>
        <v>93.13906976744147</v>
      </c>
      <c r="K307" s="9">
        <f t="shared" si="147"/>
        <v>4.6085271317829779</v>
      </c>
      <c r="L307" s="9">
        <f t="shared" si="148"/>
        <v>0</v>
      </c>
      <c r="M307" s="9">
        <f t="shared" si="149"/>
        <v>28.414728682170789</v>
      </c>
      <c r="N307" s="9">
        <f t="shared" si="150"/>
        <v>15.884334159740433</v>
      </c>
      <c r="O307" s="9">
        <f t="shared" si="151"/>
        <v>0</v>
      </c>
      <c r="P307" s="9">
        <f t="shared" si="152"/>
        <v>13.275468941401869</v>
      </c>
      <c r="Q307" s="15">
        <f t="shared" si="154"/>
        <v>3286165.0560681848</v>
      </c>
      <c r="R307" s="15">
        <f t="shared" si="155"/>
        <v>3326238.1652682796</v>
      </c>
      <c r="S307" s="9">
        <f t="shared" si="156"/>
        <v>40073.109200094827</v>
      </c>
      <c r="T307" s="9"/>
      <c r="U307" s="9">
        <f t="shared" si="163"/>
        <v>6107.149147286822</v>
      </c>
      <c r="V307" s="9">
        <f t="shared" si="163"/>
        <v>284.0658914728682</v>
      </c>
      <c r="W307" s="9">
        <f t="shared" si="163"/>
        <v>3027.9612403100773</v>
      </c>
      <c r="X307" s="9">
        <f t="shared" si="163"/>
        <v>2210.1240310077519</v>
      </c>
      <c r="Y307" s="9">
        <f t="shared" si="163"/>
        <v>749.00279996681115</v>
      </c>
      <c r="Z307" s="9">
        <f t="shared" si="163"/>
        <v>0</v>
      </c>
      <c r="AA307" s="9">
        <f t="shared" si="163"/>
        <v>358.77075068507077</v>
      </c>
      <c r="AB307" s="9">
        <f t="shared" si="164"/>
        <v>6200.2882170542634</v>
      </c>
      <c r="AC307" s="9">
        <f t="shared" si="164"/>
        <v>288.67441860465118</v>
      </c>
      <c r="AD307" s="9">
        <f t="shared" si="164"/>
        <v>3027.9612403100773</v>
      </c>
      <c r="AE307" s="9">
        <f t="shared" si="164"/>
        <v>2238.5387596899227</v>
      </c>
      <c r="AF307" s="9">
        <f t="shared" si="164"/>
        <v>764.88713412655159</v>
      </c>
      <c r="AG307" s="9">
        <f t="shared" si="164"/>
        <v>0</v>
      </c>
      <c r="AH307" s="9">
        <f t="shared" si="164"/>
        <v>372.04621962647263</v>
      </c>
      <c r="AI307" s="9">
        <f t="shared" si="153"/>
        <v>12892.395989411938</v>
      </c>
      <c r="AJ307" s="3" t="s">
        <v>608</v>
      </c>
      <c r="AK307" s="11">
        <v>1601992</v>
      </c>
      <c r="AL307" s="11">
        <v>0</v>
      </c>
      <c r="AM307" s="11">
        <v>3680</v>
      </c>
      <c r="AN307" s="9">
        <v>9200.4</v>
      </c>
      <c r="AO307" s="11">
        <v>781214</v>
      </c>
      <c r="AP307" s="11">
        <v>0</v>
      </c>
      <c r="AQ307" s="9">
        <v>0</v>
      </c>
      <c r="AR307" s="9">
        <v>14106</v>
      </c>
      <c r="AS307" s="11">
        <v>73289</v>
      </c>
      <c r="AT307" s="11">
        <v>0</v>
      </c>
      <c r="AU307" s="11">
        <v>0</v>
      </c>
      <c r="AV307" s="11">
        <v>0</v>
      </c>
      <c r="AW307" s="9">
        <v>0</v>
      </c>
      <c r="AX307" s="9">
        <v>193242.72239143727</v>
      </c>
      <c r="AY307" s="9">
        <v>15664.023809523813</v>
      </c>
      <c r="AZ307" s="9">
        <v>-26347.52</v>
      </c>
      <c r="BA307" s="11">
        <v>61335</v>
      </c>
      <c r="BB307" s="11">
        <v>131180</v>
      </c>
      <c r="BC307" s="11">
        <v>0</v>
      </c>
      <c r="BD307" s="11">
        <v>0</v>
      </c>
      <c r="BE307" s="11">
        <v>248838</v>
      </c>
      <c r="BF307" s="11">
        <v>111073</v>
      </c>
      <c r="BG307" s="11">
        <v>0</v>
      </c>
      <c r="BH307" s="11">
        <v>0</v>
      </c>
      <c r="BI307" s="9">
        <v>0</v>
      </c>
      <c r="BJ307" s="9">
        <v>0</v>
      </c>
      <c r="BK307" s="9">
        <v>10015.599867224437</v>
      </c>
      <c r="BL307" s="9">
        <v>19067.400000000001</v>
      </c>
      <c r="BM307" s="9">
        <v>29200.400000000001</v>
      </c>
      <c r="BN307" s="9">
        <v>9415.0300000000007</v>
      </c>
      <c r="BO307" s="11">
        <f t="shared" si="157"/>
        <v>1626021.88</v>
      </c>
      <c r="BP307" s="11">
        <v>0</v>
      </c>
      <c r="BQ307" s="11">
        <v>3680</v>
      </c>
      <c r="BR307" s="11">
        <f t="shared" si="158"/>
        <v>9200.4</v>
      </c>
      <c r="BS307" s="11">
        <v>781214</v>
      </c>
      <c r="BT307" s="11">
        <v>0</v>
      </c>
      <c r="BU307" s="9">
        <v>0</v>
      </c>
      <c r="BV307" s="9">
        <v>14106</v>
      </c>
      <c r="BW307" s="11">
        <v>74478</v>
      </c>
      <c r="BX307" s="11">
        <v>0</v>
      </c>
      <c r="BY307" s="11">
        <v>0</v>
      </c>
      <c r="BZ307" s="11">
        <v>0</v>
      </c>
      <c r="CA307" s="9">
        <v>0</v>
      </c>
      <c r="CB307" s="9">
        <v>197340.8806046503</v>
      </c>
      <c r="CC307" s="9">
        <v>15664.023809523813</v>
      </c>
      <c r="CD307" s="9">
        <v>-26347.52</v>
      </c>
      <c r="CE307" s="11">
        <v>61335</v>
      </c>
      <c r="CF307" s="11">
        <v>133138</v>
      </c>
      <c r="CG307" s="11">
        <v>0</v>
      </c>
      <c r="CH307" s="11">
        <v>0</v>
      </c>
      <c r="CI307" s="11">
        <v>252553</v>
      </c>
      <c r="CJ307" s="11">
        <v>112731</v>
      </c>
      <c r="CK307" s="11">
        <v>0</v>
      </c>
      <c r="CL307" s="11">
        <v>0</v>
      </c>
      <c r="CM307" s="11">
        <v>0</v>
      </c>
      <c r="CN307" s="9">
        <v>0</v>
      </c>
      <c r="CO307" s="9">
        <v>13440.67085410612</v>
      </c>
      <c r="CP307" s="9">
        <v>19067.400000000001</v>
      </c>
      <c r="CQ307" s="9">
        <v>29200.400000000001</v>
      </c>
      <c r="CR307" s="9">
        <v>9415.0300000000007</v>
      </c>
      <c r="CS307" s="11"/>
      <c r="CT307" s="11"/>
      <c r="CU307" s="11"/>
      <c r="CV307" s="11"/>
      <c r="CW307" s="11"/>
      <c r="DD307" s="20"/>
      <c r="DE307" s="20"/>
    </row>
    <row r="308" spans="1:109" ht="16.5" x14ac:dyDescent="0.3">
      <c r="A308" s="12">
        <v>2172</v>
      </c>
      <c r="B308" s="12">
        <v>1</v>
      </c>
      <c r="C308" s="13" t="s">
        <v>331</v>
      </c>
      <c r="D308" s="14">
        <v>6</v>
      </c>
      <c r="E308" s="9">
        <v>813</v>
      </c>
      <c r="F308" s="9">
        <f t="shared" si="143"/>
        <v>9187.1154925611663</v>
      </c>
      <c r="G308" s="9">
        <f t="shared" si="144"/>
        <v>9306.7405365905761</v>
      </c>
      <c r="H308" s="9">
        <f t="shared" si="145"/>
        <v>119.62504402940976</v>
      </c>
      <c r="I308" s="10">
        <f t="shared" si="140"/>
        <v>1.3020957897641594E-2</v>
      </c>
      <c r="J308" s="9">
        <f t="shared" si="146"/>
        <v>91.273505535054937</v>
      </c>
      <c r="K308" s="9">
        <f t="shared" si="147"/>
        <v>5.4243542435423819</v>
      </c>
      <c r="L308" s="9">
        <f t="shared" si="148"/>
        <v>0</v>
      </c>
      <c r="M308" s="9">
        <f t="shared" si="149"/>
        <v>3.1685116851168686</v>
      </c>
      <c r="N308" s="9">
        <f t="shared" si="150"/>
        <v>12.522744961218905</v>
      </c>
      <c r="O308" s="9">
        <f t="shared" si="151"/>
        <v>0</v>
      </c>
      <c r="P308" s="9">
        <f t="shared" si="152"/>
        <v>7.2359276044753074</v>
      </c>
      <c r="Q308" s="15">
        <f t="shared" si="154"/>
        <v>7469124.8954522302</v>
      </c>
      <c r="R308" s="15">
        <f t="shared" si="155"/>
        <v>7566380.0562481396</v>
      </c>
      <c r="S308" s="9">
        <f t="shared" si="156"/>
        <v>97255.160795909353</v>
      </c>
      <c r="T308" s="9"/>
      <c r="U308" s="9">
        <f t="shared" si="163"/>
        <v>6033.5983517835175</v>
      </c>
      <c r="V308" s="9">
        <f t="shared" si="163"/>
        <v>334.44157441574418</v>
      </c>
      <c r="W308" s="9">
        <f t="shared" si="163"/>
        <v>1153.8130381303813</v>
      </c>
      <c r="X308" s="9">
        <f t="shared" si="163"/>
        <v>651.67035670356699</v>
      </c>
      <c r="Y308" s="9">
        <f t="shared" si="163"/>
        <v>710.84573686132433</v>
      </c>
      <c r="Z308" s="9">
        <f t="shared" si="163"/>
        <v>0</v>
      </c>
      <c r="AA308" s="9">
        <f t="shared" si="163"/>
        <v>302.74643466663366</v>
      </c>
      <c r="AB308" s="9">
        <f t="shared" si="164"/>
        <v>6124.8718573185724</v>
      </c>
      <c r="AC308" s="9">
        <f t="shared" si="164"/>
        <v>339.86592865928657</v>
      </c>
      <c r="AD308" s="9">
        <f t="shared" si="164"/>
        <v>1153.8130381303813</v>
      </c>
      <c r="AE308" s="9">
        <f t="shared" si="164"/>
        <v>654.83886838868386</v>
      </c>
      <c r="AF308" s="9">
        <f t="shared" si="164"/>
        <v>723.36848182254323</v>
      </c>
      <c r="AG308" s="9">
        <f t="shared" si="164"/>
        <v>0</v>
      </c>
      <c r="AH308" s="9">
        <f t="shared" si="164"/>
        <v>309.98236227110897</v>
      </c>
      <c r="AI308" s="9">
        <f t="shared" si="153"/>
        <v>9306.7405365905761</v>
      </c>
      <c r="AJ308" s="3" t="s">
        <v>608</v>
      </c>
      <c r="AK308" s="11">
        <v>4947024</v>
      </c>
      <c r="AL308" s="11">
        <v>0</v>
      </c>
      <c r="AM308" s="11">
        <v>11364</v>
      </c>
      <c r="AN308" s="9">
        <v>28409.4</v>
      </c>
      <c r="AO308" s="11">
        <v>973701</v>
      </c>
      <c r="AP308" s="11">
        <v>-35651</v>
      </c>
      <c r="AQ308" s="9">
        <v>0</v>
      </c>
      <c r="AR308" s="9">
        <v>87859</v>
      </c>
      <c r="AS308" s="11">
        <v>271901</v>
      </c>
      <c r="AT308" s="11">
        <v>0</v>
      </c>
      <c r="AU308" s="11">
        <v>50519</v>
      </c>
      <c r="AV308" s="11">
        <v>0</v>
      </c>
      <c r="AW308" s="9">
        <v>0</v>
      </c>
      <c r="AX308" s="9">
        <v>577917.58406825666</v>
      </c>
      <c r="AY308" s="9">
        <v>49188.045458753724</v>
      </c>
      <c r="AZ308" s="9">
        <v>-41708.54</v>
      </c>
      <c r="BA308" s="11">
        <v>192654</v>
      </c>
      <c r="BB308" s="11">
        <v>147673</v>
      </c>
      <c r="BC308" s="11">
        <v>0</v>
      </c>
      <c r="BD308" s="11">
        <v>0</v>
      </c>
      <c r="BE308" s="11">
        <v>5419</v>
      </c>
      <c r="BF308" s="11">
        <v>26229</v>
      </c>
      <c r="BG308" s="11">
        <v>0</v>
      </c>
      <c r="BH308" s="11">
        <v>-6791</v>
      </c>
      <c r="BI308" s="9">
        <v>14882</v>
      </c>
      <c r="BJ308" s="9">
        <v>0</v>
      </c>
      <c r="BK308" s="9">
        <v>17202.523010933674</v>
      </c>
      <c r="BL308" s="9">
        <v>52013.552914285712</v>
      </c>
      <c r="BM308" s="9">
        <v>78887.850000000006</v>
      </c>
      <c r="BN308" s="9">
        <v>20431.48</v>
      </c>
      <c r="BO308" s="11">
        <f t="shared" si="157"/>
        <v>5021229.3599999994</v>
      </c>
      <c r="BP308" s="11">
        <v>0</v>
      </c>
      <c r="BQ308" s="11">
        <v>11364</v>
      </c>
      <c r="BR308" s="11">
        <f t="shared" si="158"/>
        <v>28409.4</v>
      </c>
      <c r="BS308" s="11">
        <v>973701</v>
      </c>
      <c r="BT308" s="11">
        <v>-35651</v>
      </c>
      <c r="BU308" s="9">
        <v>0</v>
      </c>
      <c r="BV308" s="9">
        <v>87859</v>
      </c>
      <c r="BW308" s="11">
        <v>276311</v>
      </c>
      <c r="BX308" s="11">
        <v>0</v>
      </c>
      <c r="BY308" s="11">
        <v>50519</v>
      </c>
      <c r="BZ308" s="11">
        <v>0</v>
      </c>
      <c r="CA308" s="9">
        <v>0</v>
      </c>
      <c r="CB308" s="9">
        <v>588098.57572172768</v>
      </c>
      <c r="CC308" s="9">
        <v>49188.045458753724</v>
      </c>
      <c r="CD308" s="9">
        <v>-41708.54</v>
      </c>
      <c r="CE308" s="11">
        <v>192654</v>
      </c>
      <c r="CF308" s="11">
        <v>149878</v>
      </c>
      <c r="CG308" s="11">
        <v>0</v>
      </c>
      <c r="CH308" s="11">
        <v>0</v>
      </c>
      <c r="CI308" s="11">
        <v>5500</v>
      </c>
      <c r="CJ308" s="11">
        <v>26621</v>
      </c>
      <c r="CK308" s="11">
        <v>0</v>
      </c>
      <c r="CL308" s="11">
        <v>-6893</v>
      </c>
      <c r="CM308" s="11">
        <v>14882</v>
      </c>
      <c r="CN308" s="9">
        <v>0</v>
      </c>
      <c r="CO308" s="9">
        <v>23085.332153372143</v>
      </c>
      <c r="CP308" s="9">
        <v>52013.552914285712</v>
      </c>
      <c r="CQ308" s="9">
        <v>78887.850000000006</v>
      </c>
      <c r="CR308" s="9">
        <v>20431.48</v>
      </c>
      <c r="CS308" s="11"/>
      <c r="CT308" s="11"/>
      <c r="CU308" s="11"/>
      <c r="CV308" s="11"/>
      <c r="CW308" s="11"/>
      <c r="DD308" s="20"/>
      <c r="DE308" s="20"/>
    </row>
    <row r="309" spans="1:109" ht="16.5" x14ac:dyDescent="0.3">
      <c r="A309" s="12">
        <v>2174</v>
      </c>
      <c r="B309" s="12">
        <v>1</v>
      </c>
      <c r="C309" s="13" t="s">
        <v>332</v>
      </c>
      <c r="D309" s="14">
        <v>6</v>
      </c>
      <c r="E309" s="9">
        <v>914</v>
      </c>
      <c r="F309" s="9">
        <f t="shared" si="143"/>
        <v>9473.3620569621689</v>
      </c>
      <c r="G309" s="9">
        <f t="shared" si="144"/>
        <v>9610.9806592218829</v>
      </c>
      <c r="H309" s="9">
        <f t="shared" si="145"/>
        <v>137.61860225971395</v>
      </c>
      <c r="I309" s="10">
        <f t="shared" si="140"/>
        <v>1.4526902005035815E-2</v>
      </c>
      <c r="J309" s="9">
        <f t="shared" si="146"/>
        <v>90.630968271333586</v>
      </c>
      <c r="K309" s="9">
        <f t="shared" si="147"/>
        <v>19.990153172866485</v>
      </c>
      <c r="L309" s="9">
        <f t="shared" si="148"/>
        <v>0</v>
      </c>
      <c r="M309" s="9">
        <f t="shared" si="149"/>
        <v>4.7986870897154859</v>
      </c>
      <c r="N309" s="9">
        <f t="shared" si="150"/>
        <v>14.764062586016166</v>
      </c>
      <c r="O309" s="9">
        <f t="shared" si="151"/>
        <v>0</v>
      </c>
      <c r="P309" s="9">
        <f t="shared" si="152"/>
        <v>7.434731139781519</v>
      </c>
      <c r="Q309" s="15">
        <f t="shared" si="154"/>
        <v>8658652.9200634211</v>
      </c>
      <c r="R309" s="15">
        <f t="shared" si="155"/>
        <v>8784436.3225288</v>
      </c>
      <c r="S309" s="9">
        <f t="shared" si="156"/>
        <v>125783.40246537887</v>
      </c>
      <c r="T309" s="9"/>
      <c r="U309" s="9">
        <f t="shared" si="163"/>
        <v>5993.6157439824947</v>
      </c>
      <c r="V309" s="9">
        <f t="shared" si="163"/>
        <v>1232.4507658643327</v>
      </c>
      <c r="W309" s="9">
        <f t="shared" si="163"/>
        <v>1.2910284463894968</v>
      </c>
      <c r="X309" s="9">
        <f t="shared" si="163"/>
        <v>1007.2636761487965</v>
      </c>
      <c r="Y309" s="9">
        <f t="shared" si="163"/>
        <v>1011.8907731687767</v>
      </c>
      <c r="Z309" s="9">
        <f t="shared" si="163"/>
        <v>0</v>
      </c>
      <c r="AA309" s="9">
        <f t="shared" si="163"/>
        <v>226.85006935137926</v>
      </c>
      <c r="AB309" s="9">
        <f t="shared" si="164"/>
        <v>6084.2467122538283</v>
      </c>
      <c r="AC309" s="9">
        <f t="shared" si="164"/>
        <v>1252.4409190371991</v>
      </c>
      <c r="AD309" s="9">
        <f t="shared" si="164"/>
        <v>1.2910284463894968</v>
      </c>
      <c r="AE309" s="9">
        <f t="shared" si="164"/>
        <v>1012.062363238512</v>
      </c>
      <c r="AF309" s="9">
        <f t="shared" si="164"/>
        <v>1026.6548357547929</v>
      </c>
      <c r="AG309" s="9">
        <f t="shared" si="164"/>
        <v>0</v>
      </c>
      <c r="AH309" s="9">
        <f t="shared" si="164"/>
        <v>234.28480049116078</v>
      </c>
      <c r="AI309" s="9">
        <f t="shared" si="153"/>
        <v>9610.9806592218829</v>
      </c>
      <c r="AJ309" s="3" t="s">
        <v>608</v>
      </c>
      <c r="AK309" s="11">
        <v>5522447</v>
      </c>
      <c r="AL309" s="11">
        <v>0</v>
      </c>
      <c r="AM309" s="11">
        <v>12686</v>
      </c>
      <c r="AN309" s="9">
        <v>25000</v>
      </c>
      <c r="AO309" s="11">
        <v>1180</v>
      </c>
      <c r="AP309" s="11">
        <v>0</v>
      </c>
      <c r="AQ309" s="9">
        <v>0</v>
      </c>
      <c r="AR309" s="9">
        <v>241608</v>
      </c>
      <c r="AS309" s="11">
        <v>1126460</v>
      </c>
      <c r="AT309" s="11">
        <v>0</v>
      </c>
      <c r="AU309" s="11">
        <v>138536</v>
      </c>
      <c r="AV309" s="11">
        <v>0</v>
      </c>
      <c r="AW309" s="9">
        <v>0</v>
      </c>
      <c r="AX309" s="9">
        <v>924868.16667626193</v>
      </c>
      <c r="AY309" s="9">
        <v>50120.633238741939</v>
      </c>
      <c r="AZ309" s="9">
        <v>-44282.21</v>
      </c>
      <c r="BA309" s="11">
        <v>219959</v>
      </c>
      <c r="BB309" s="11">
        <v>271980</v>
      </c>
      <c r="BC309" s="11">
        <v>0</v>
      </c>
      <c r="BD309" s="11">
        <v>0</v>
      </c>
      <c r="BE309" s="11">
        <v>28600</v>
      </c>
      <c r="BF309" s="11">
        <v>0</v>
      </c>
      <c r="BG309" s="11">
        <v>0</v>
      </c>
      <c r="BH309" s="11">
        <v>-6791</v>
      </c>
      <c r="BI309" s="9">
        <v>14061</v>
      </c>
      <c r="BJ309" s="9">
        <v>0</v>
      </c>
      <c r="BK309" s="9">
        <v>19870.960148418711</v>
      </c>
      <c r="BL309" s="9">
        <v>64641.599999999991</v>
      </c>
      <c r="BM309" s="9">
        <v>43036.34</v>
      </c>
      <c r="BN309" s="9">
        <v>4671.43</v>
      </c>
      <c r="BO309" s="11">
        <f t="shared" si="157"/>
        <v>5605283.7049999991</v>
      </c>
      <c r="BP309" s="11">
        <v>0</v>
      </c>
      <c r="BQ309" s="11">
        <v>12686</v>
      </c>
      <c r="BR309" s="11">
        <f t="shared" si="158"/>
        <v>25000</v>
      </c>
      <c r="BS309" s="11">
        <v>1180</v>
      </c>
      <c r="BT309" s="11">
        <v>0</v>
      </c>
      <c r="BU309" s="9">
        <v>0</v>
      </c>
      <c r="BV309" s="9">
        <v>241608</v>
      </c>
      <c r="BW309" s="11">
        <v>1144731</v>
      </c>
      <c r="BX309" s="11">
        <v>0</v>
      </c>
      <c r="BY309" s="11">
        <v>138536</v>
      </c>
      <c r="BZ309" s="11">
        <v>0</v>
      </c>
      <c r="CA309" s="9">
        <v>0</v>
      </c>
      <c r="CB309" s="9">
        <v>938362.51987988071</v>
      </c>
      <c r="CC309" s="9">
        <v>50120.633238741939</v>
      </c>
      <c r="CD309" s="9">
        <v>-44282.21</v>
      </c>
      <c r="CE309" s="11">
        <v>219959</v>
      </c>
      <c r="CF309" s="11">
        <v>276041</v>
      </c>
      <c r="CG309" s="11">
        <v>0</v>
      </c>
      <c r="CH309" s="11">
        <v>0</v>
      </c>
      <c r="CI309" s="11">
        <v>29027</v>
      </c>
      <c r="CJ309" s="11">
        <v>0</v>
      </c>
      <c r="CK309" s="11">
        <v>0</v>
      </c>
      <c r="CL309" s="11">
        <v>-6893</v>
      </c>
      <c r="CM309" s="11">
        <v>14061</v>
      </c>
      <c r="CN309" s="9">
        <v>0</v>
      </c>
      <c r="CO309" s="9">
        <v>26666.304410179033</v>
      </c>
      <c r="CP309" s="9">
        <v>64641.599999999991</v>
      </c>
      <c r="CQ309" s="9">
        <v>43036.34</v>
      </c>
      <c r="CR309" s="9">
        <v>4671.43</v>
      </c>
      <c r="CS309" s="11"/>
      <c r="CT309" s="11"/>
      <c r="CU309" s="11"/>
      <c r="CV309" s="11"/>
      <c r="CW309" s="11"/>
      <c r="DD309" s="20"/>
      <c r="DE309" s="20"/>
    </row>
    <row r="310" spans="1:109" ht="16.5" x14ac:dyDescent="0.3">
      <c r="A310" s="12">
        <v>2176</v>
      </c>
      <c r="B310" s="12">
        <v>1</v>
      </c>
      <c r="C310" s="13" t="s">
        <v>333</v>
      </c>
      <c r="D310" s="14">
        <v>6</v>
      </c>
      <c r="E310" s="9">
        <v>411</v>
      </c>
      <c r="F310" s="9">
        <f t="shared" si="143"/>
        <v>11945.554719785901</v>
      </c>
      <c r="G310" s="9">
        <f t="shared" si="144"/>
        <v>12097.560313341444</v>
      </c>
      <c r="H310" s="9">
        <f t="shared" si="145"/>
        <v>152.00559355554287</v>
      </c>
      <c r="I310" s="10">
        <f t="shared" si="140"/>
        <v>1.272486687485261E-2</v>
      </c>
      <c r="J310" s="9">
        <f t="shared" si="146"/>
        <v>90.655474452554699</v>
      </c>
      <c r="K310" s="9">
        <f t="shared" si="147"/>
        <v>9.0510948905109672</v>
      </c>
      <c r="L310" s="9">
        <f t="shared" si="148"/>
        <v>0</v>
      </c>
      <c r="M310" s="9">
        <f t="shared" si="149"/>
        <v>27.941605839415843</v>
      </c>
      <c r="N310" s="9">
        <f t="shared" si="150"/>
        <v>18.053651586841511</v>
      </c>
      <c r="O310" s="9">
        <f t="shared" si="151"/>
        <v>0</v>
      </c>
      <c r="P310" s="9">
        <f t="shared" si="152"/>
        <v>6.3037667862218996</v>
      </c>
      <c r="Q310" s="15">
        <f t="shared" si="154"/>
        <v>4909622.9898320055</v>
      </c>
      <c r="R310" s="15">
        <f t="shared" si="155"/>
        <v>4972097.2887833342</v>
      </c>
      <c r="S310" s="9">
        <f t="shared" si="156"/>
        <v>62474.298951328732</v>
      </c>
      <c r="T310" s="9"/>
      <c r="U310" s="9">
        <f t="shared" si="163"/>
        <v>5939.6145985401463</v>
      </c>
      <c r="V310" s="9">
        <f t="shared" si="163"/>
        <v>558.00729927007296</v>
      </c>
      <c r="W310" s="9">
        <f t="shared" si="163"/>
        <v>2067.1289537712896</v>
      </c>
      <c r="X310" s="9">
        <f t="shared" si="163"/>
        <v>2247.0267639902677</v>
      </c>
      <c r="Y310" s="9">
        <f t="shared" si="163"/>
        <v>899.81168754238502</v>
      </c>
      <c r="Z310" s="9">
        <f t="shared" si="163"/>
        <v>0</v>
      </c>
      <c r="AA310" s="9">
        <f t="shared" si="163"/>
        <v>233.96541667173867</v>
      </c>
      <c r="AB310" s="9">
        <f t="shared" si="164"/>
        <v>6030.270072992701</v>
      </c>
      <c r="AC310" s="9">
        <f t="shared" si="164"/>
        <v>567.05839416058393</v>
      </c>
      <c r="AD310" s="9">
        <f t="shared" si="164"/>
        <v>2067.1289537712896</v>
      </c>
      <c r="AE310" s="9">
        <f t="shared" si="164"/>
        <v>2274.9683698296835</v>
      </c>
      <c r="AF310" s="9">
        <f t="shared" si="164"/>
        <v>917.86533912922653</v>
      </c>
      <c r="AG310" s="9">
        <f t="shared" si="164"/>
        <v>0</v>
      </c>
      <c r="AH310" s="9">
        <f t="shared" si="164"/>
        <v>240.26918345796057</v>
      </c>
      <c r="AI310" s="9">
        <f t="shared" si="153"/>
        <v>12097.560313341444</v>
      </c>
      <c r="AJ310" s="3" t="s">
        <v>608</v>
      </c>
      <c r="AK310" s="11">
        <v>2483960</v>
      </c>
      <c r="AL310" s="11">
        <v>0</v>
      </c>
      <c r="AM310" s="11">
        <v>5706</v>
      </c>
      <c r="AN310" s="9">
        <v>14264.7</v>
      </c>
      <c r="AO310" s="11">
        <v>849590</v>
      </c>
      <c r="AP310" s="11">
        <v>0</v>
      </c>
      <c r="AQ310" s="9">
        <v>0</v>
      </c>
      <c r="AR310" s="9">
        <v>29656</v>
      </c>
      <c r="AS310" s="11">
        <v>229341</v>
      </c>
      <c r="AT310" s="11">
        <v>0</v>
      </c>
      <c r="AU310" s="11">
        <v>0</v>
      </c>
      <c r="AV310" s="11">
        <v>0</v>
      </c>
      <c r="AW310" s="9">
        <v>0</v>
      </c>
      <c r="AX310" s="9">
        <v>369822.60357992025</v>
      </c>
      <c r="AY310" s="9">
        <v>27262.642581934837</v>
      </c>
      <c r="AZ310" s="9">
        <v>-42778.400000000001</v>
      </c>
      <c r="BA310" s="11">
        <v>104204</v>
      </c>
      <c r="BB310" s="11">
        <v>162307</v>
      </c>
      <c r="BC310" s="11">
        <v>0</v>
      </c>
      <c r="BD310" s="11">
        <v>0</v>
      </c>
      <c r="BE310" s="11">
        <v>476587</v>
      </c>
      <c r="BF310" s="11">
        <v>130286</v>
      </c>
      <c r="BG310" s="11">
        <v>0</v>
      </c>
      <c r="BH310" s="11">
        <v>0</v>
      </c>
      <c r="BI310" s="9">
        <v>14782</v>
      </c>
      <c r="BJ310" s="9">
        <v>0</v>
      </c>
      <c r="BK310" s="9">
        <v>7576.163670149771</v>
      </c>
      <c r="BL310" s="9">
        <v>28529.4</v>
      </c>
      <c r="BM310" s="9">
        <v>14264.7</v>
      </c>
      <c r="BN310" s="9">
        <v>4262.18</v>
      </c>
      <c r="BO310" s="11">
        <f t="shared" si="157"/>
        <v>2521219.4</v>
      </c>
      <c r="BP310" s="11">
        <v>0</v>
      </c>
      <c r="BQ310" s="11">
        <v>5706</v>
      </c>
      <c r="BR310" s="11">
        <f t="shared" si="158"/>
        <v>14264.7</v>
      </c>
      <c r="BS310" s="11">
        <v>849590</v>
      </c>
      <c r="BT310" s="11">
        <v>0</v>
      </c>
      <c r="BU310" s="9">
        <v>0</v>
      </c>
      <c r="BV310" s="9">
        <v>29656</v>
      </c>
      <c r="BW310" s="11">
        <v>233061</v>
      </c>
      <c r="BX310" s="11">
        <v>0</v>
      </c>
      <c r="BY310" s="11">
        <v>0</v>
      </c>
      <c r="BZ310" s="11">
        <v>0</v>
      </c>
      <c r="CA310" s="9">
        <v>0</v>
      </c>
      <c r="CB310" s="9">
        <v>377242.65438211209</v>
      </c>
      <c r="CC310" s="9">
        <v>27262.642581934837</v>
      </c>
      <c r="CD310" s="9">
        <v>-42778.400000000001</v>
      </c>
      <c r="CE310" s="11">
        <v>104204</v>
      </c>
      <c r="CF310" s="11">
        <v>164730</v>
      </c>
      <c r="CG310" s="11">
        <v>0</v>
      </c>
      <c r="CH310" s="11">
        <v>0</v>
      </c>
      <c r="CI310" s="11">
        <v>483703</v>
      </c>
      <c r="CJ310" s="11">
        <v>132231</v>
      </c>
      <c r="CK310" s="11">
        <v>0</v>
      </c>
      <c r="CL310" s="11">
        <v>0</v>
      </c>
      <c r="CM310" s="11">
        <v>14782</v>
      </c>
      <c r="CN310" s="9">
        <v>0</v>
      </c>
      <c r="CO310" s="9">
        <v>10167.011819286952</v>
      </c>
      <c r="CP310" s="9">
        <v>28529.4</v>
      </c>
      <c r="CQ310" s="9">
        <v>14264.7</v>
      </c>
      <c r="CR310" s="9">
        <v>4262.18</v>
      </c>
      <c r="CS310" s="11"/>
      <c r="CT310" s="11"/>
      <c r="CU310" s="11"/>
      <c r="CV310" s="11"/>
      <c r="CW310" s="11"/>
      <c r="DD310" s="20"/>
      <c r="DE310" s="20"/>
    </row>
    <row r="311" spans="1:109" ht="16.5" x14ac:dyDescent="0.3">
      <c r="A311" s="12">
        <v>2180</v>
      </c>
      <c r="B311" s="12">
        <v>1</v>
      </c>
      <c r="C311" s="13" t="s">
        <v>334</v>
      </c>
      <c r="D311" s="14">
        <v>6</v>
      </c>
      <c r="E311" s="9">
        <v>657</v>
      </c>
      <c r="F311" s="9">
        <f t="shared" si="143"/>
        <v>10908.549315375794</v>
      </c>
      <c r="G311" s="9">
        <f t="shared" si="144"/>
        <v>11032.202277317392</v>
      </c>
      <c r="H311" s="9">
        <f t="shared" si="145"/>
        <v>123.65296194159782</v>
      </c>
      <c r="I311" s="10">
        <f t="shared" si="140"/>
        <v>1.1335417603815272E-2</v>
      </c>
      <c r="J311" s="9">
        <f t="shared" si="146"/>
        <v>90.346575342466167</v>
      </c>
      <c r="K311" s="9">
        <f t="shared" si="147"/>
        <v>9.4642313546423793</v>
      </c>
      <c r="L311" s="9">
        <f t="shared" si="148"/>
        <v>0</v>
      </c>
      <c r="M311" s="9">
        <f t="shared" si="149"/>
        <v>10.998477929984801</v>
      </c>
      <c r="N311" s="9">
        <f t="shared" si="150"/>
        <v>17.421681900678891</v>
      </c>
      <c r="O311" s="9">
        <f t="shared" si="151"/>
        <v>-9.7912024353120302</v>
      </c>
      <c r="P311" s="9">
        <f t="shared" si="152"/>
        <v>5.2131978491350139</v>
      </c>
      <c r="Q311" s="15">
        <f t="shared" si="154"/>
        <v>7166916.9002018981</v>
      </c>
      <c r="R311" s="15">
        <f t="shared" si="155"/>
        <v>7248156.8961975258</v>
      </c>
      <c r="S311" s="9">
        <f t="shared" si="156"/>
        <v>81239.995995627716</v>
      </c>
      <c r="T311" s="9"/>
      <c r="U311" s="9">
        <f t="shared" si="163"/>
        <v>5947.3210806697107</v>
      </c>
      <c r="V311" s="9">
        <f t="shared" si="163"/>
        <v>583.44748858447485</v>
      </c>
      <c r="W311" s="9">
        <f t="shared" si="163"/>
        <v>2008.6423135464231</v>
      </c>
      <c r="X311" s="9">
        <f t="shared" si="163"/>
        <v>1074.24200913242</v>
      </c>
      <c r="Y311" s="9">
        <f t="shared" si="163"/>
        <v>936.02570937012842</v>
      </c>
      <c r="Z311" s="9">
        <f t="shared" si="163"/>
        <v>107.33053272450533</v>
      </c>
      <c r="AA311" s="9">
        <f t="shared" si="163"/>
        <v>251.54018134813347</v>
      </c>
      <c r="AB311" s="9">
        <f t="shared" si="164"/>
        <v>6037.6676560121768</v>
      </c>
      <c r="AC311" s="9">
        <f t="shared" si="164"/>
        <v>592.91171993911723</v>
      </c>
      <c r="AD311" s="9">
        <f t="shared" si="164"/>
        <v>2008.6423135464231</v>
      </c>
      <c r="AE311" s="9">
        <f t="shared" si="164"/>
        <v>1085.2404870624048</v>
      </c>
      <c r="AF311" s="9">
        <f t="shared" si="164"/>
        <v>953.44739127080732</v>
      </c>
      <c r="AG311" s="9">
        <f t="shared" si="164"/>
        <v>97.539330289193302</v>
      </c>
      <c r="AH311" s="9">
        <f t="shared" si="164"/>
        <v>256.75337919726849</v>
      </c>
      <c r="AI311" s="9">
        <f t="shared" si="153"/>
        <v>11032.202277317392</v>
      </c>
      <c r="AJ311" s="3" t="s">
        <v>608</v>
      </c>
      <c r="AK311" s="11">
        <v>3957180</v>
      </c>
      <c r="AL311" s="11">
        <v>0</v>
      </c>
      <c r="AM311" s="11">
        <v>9090</v>
      </c>
      <c r="AN311" s="9">
        <v>22725</v>
      </c>
      <c r="AO311" s="11">
        <v>1321156</v>
      </c>
      <c r="AP311" s="11">
        <v>-1478</v>
      </c>
      <c r="AQ311" s="9">
        <v>0</v>
      </c>
      <c r="AR311" s="9">
        <v>48540</v>
      </c>
      <c r="AS311" s="11">
        <v>383325</v>
      </c>
      <c r="AT311" s="11">
        <v>0</v>
      </c>
      <c r="AU311" s="11">
        <v>0</v>
      </c>
      <c r="AV311" s="11">
        <v>0</v>
      </c>
      <c r="AW311" s="9">
        <v>70516.160000000003</v>
      </c>
      <c r="AX311" s="9">
        <v>614968.89105617441</v>
      </c>
      <c r="AY311" s="9">
        <v>38948.499278499279</v>
      </c>
      <c r="AZ311" s="9">
        <v>-49790.05</v>
      </c>
      <c r="BA311" s="11">
        <v>164181</v>
      </c>
      <c r="BB311" s="11">
        <v>181510</v>
      </c>
      <c r="BC311" s="11">
        <v>0</v>
      </c>
      <c r="BD311" s="11">
        <v>0</v>
      </c>
      <c r="BE311" s="11">
        <v>206494</v>
      </c>
      <c r="BF311" s="11">
        <v>95962</v>
      </c>
      <c r="BG311" s="11">
        <v>0</v>
      </c>
      <c r="BH311" s="11">
        <v>0</v>
      </c>
      <c r="BI311" s="9">
        <v>0</v>
      </c>
      <c r="BJ311" s="9">
        <v>0</v>
      </c>
      <c r="BK311" s="9">
        <v>10015.599867224437</v>
      </c>
      <c r="BL311" s="9">
        <v>45450</v>
      </c>
      <c r="BM311" s="9">
        <v>35175</v>
      </c>
      <c r="BN311" s="9">
        <v>12947.8</v>
      </c>
      <c r="BO311" s="11">
        <f t="shared" si="157"/>
        <v>4016537.6999999997</v>
      </c>
      <c r="BP311" s="11">
        <v>0</v>
      </c>
      <c r="BQ311" s="11">
        <v>9090</v>
      </c>
      <c r="BR311" s="11">
        <f t="shared" si="158"/>
        <v>22725</v>
      </c>
      <c r="BS311" s="11">
        <v>1321156</v>
      </c>
      <c r="BT311" s="11">
        <v>-1478</v>
      </c>
      <c r="BU311" s="9">
        <v>0</v>
      </c>
      <c r="BV311" s="9">
        <v>48540</v>
      </c>
      <c r="BW311" s="11">
        <v>389543</v>
      </c>
      <c r="BX311" s="11">
        <v>0</v>
      </c>
      <c r="BY311" s="11">
        <v>0</v>
      </c>
      <c r="BZ311" s="11">
        <v>0</v>
      </c>
      <c r="CA311" s="9">
        <v>64083.34</v>
      </c>
      <c r="CB311" s="9">
        <v>626414.93606492039</v>
      </c>
      <c r="CC311" s="9">
        <v>38948.499278499279</v>
      </c>
      <c r="CD311" s="9">
        <v>-49790.05</v>
      </c>
      <c r="CE311" s="11">
        <v>164181</v>
      </c>
      <c r="CF311" s="11">
        <v>184221</v>
      </c>
      <c r="CG311" s="11">
        <v>0</v>
      </c>
      <c r="CH311" s="11">
        <v>0</v>
      </c>
      <c r="CI311" s="11">
        <v>209577</v>
      </c>
      <c r="CJ311" s="11">
        <v>97394</v>
      </c>
      <c r="CK311" s="11">
        <v>0</v>
      </c>
      <c r="CL311" s="11">
        <v>0</v>
      </c>
      <c r="CM311" s="11">
        <v>0</v>
      </c>
      <c r="CN311" s="9">
        <v>0</v>
      </c>
      <c r="CO311" s="9">
        <v>13440.67085410612</v>
      </c>
      <c r="CP311" s="9">
        <v>45450</v>
      </c>
      <c r="CQ311" s="9">
        <v>35175</v>
      </c>
      <c r="CR311" s="9">
        <v>12947.8</v>
      </c>
      <c r="CS311" s="11"/>
      <c r="CT311" s="11"/>
      <c r="CU311" s="11"/>
      <c r="CV311" s="11"/>
      <c r="CW311" s="11"/>
      <c r="DD311" s="20"/>
      <c r="DE311" s="20"/>
    </row>
    <row r="312" spans="1:109" ht="16.5" x14ac:dyDescent="0.3">
      <c r="A312" s="12">
        <v>2184</v>
      </c>
      <c r="B312" s="12">
        <v>1</v>
      </c>
      <c r="C312" s="13" t="s">
        <v>335</v>
      </c>
      <c r="D312" s="14">
        <v>5</v>
      </c>
      <c r="E312" s="9">
        <v>1181</v>
      </c>
      <c r="F312" s="9">
        <f t="shared" si="143"/>
        <v>9251.1021553565097</v>
      </c>
      <c r="G312" s="9">
        <f t="shared" si="144"/>
        <v>9372.380340256992</v>
      </c>
      <c r="H312" s="9">
        <f t="shared" si="145"/>
        <v>121.2781849004823</v>
      </c>
      <c r="I312" s="10">
        <f t="shared" si="140"/>
        <v>1.3109593091052469E-2</v>
      </c>
      <c r="J312" s="9">
        <f t="shared" si="146"/>
        <v>90.545283657916116</v>
      </c>
      <c r="K312" s="9">
        <f t="shared" si="147"/>
        <v>5.0474174428450738</v>
      </c>
      <c r="L312" s="9">
        <f t="shared" si="148"/>
        <v>0</v>
      </c>
      <c r="M312" s="9">
        <f t="shared" si="149"/>
        <v>2.6469093988145005</v>
      </c>
      <c r="N312" s="9">
        <f t="shared" si="150"/>
        <v>16.455347938816772</v>
      </c>
      <c r="O312" s="9">
        <f t="shared" si="151"/>
        <v>0</v>
      </c>
      <c r="P312" s="9">
        <f t="shared" si="152"/>
        <v>6.5832264620891863</v>
      </c>
      <c r="Q312" s="15">
        <f t="shared" si="154"/>
        <v>10925551.645476038</v>
      </c>
      <c r="R312" s="15">
        <f t="shared" si="155"/>
        <v>11068781.18184351</v>
      </c>
      <c r="S312" s="9">
        <f t="shared" si="156"/>
        <v>143229.53636747226</v>
      </c>
      <c r="T312" s="9"/>
      <c r="U312" s="9">
        <f t="shared" ref="U312:AA321" si="165">IF($E312=0,0,SUMIF($AK$4:$BN$4,U$4,$AK312:$BN312)/$E312)</f>
        <v>5979.3768077900086</v>
      </c>
      <c r="V312" s="9">
        <f t="shared" si="165"/>
        <v>311.18035563082134</v>
      </c>
      <c r="W312" s="9">
        <f t="shared" si="165"/>
        <v>1290.2455546147332</v>
      </c>
      <c r="X312" s="9">
        <f t="shared" si="165"/>
        <v>558.8382726502964</v>
      </c>
      <c r="Y312" s="9">
        <f t="shared" si="165"/>
        <v>942.29898433117978</v>
      </c>
      <c r="Z312" s="9">
        <f t="shared" si="165"/>
        <v>0</v>
      </c>
      <c r="AA312" s="9">
        <f t="shared" si="165"/>
        <v>169.16218033947217</v>
      </c>
      <c r="AB312" s="9">
        <f t="shared" ref="AB312:AH321" si="166">IF($E312=0,0,SUMIF($BO$4:$CR$4,AB$4,$BO312:$CR312)/$E312)</f>
        <v>6069.9220914479247</v>
      </c>
      <c r="AC312" s="9">
        <f t="shared" si="166"/>
        <v>316.22777307366641</v>
      </c>
      <c r="AD312" s="9">
        <f t="shared" si="166"/>
        <v>1290.2455546147332</v>
      </c>
      <c r="AE312" s="9">
        <f t="shared" si="166"/>
        <v>561.4851820491109</v>
      </c>
      <c r="AF312" s="9">
        <f t="shared" si="166"/>
        <v>958.75433226999655</v>
      </c>
      <c r="AG312" s="9">
        <f t="shared" si="166"/>
        <v>0</v>
      </c>
      <c r="AH312" s="9">
        <f t="shared" si="166"/>
        <v>175.74540680156136</v>
      </c>
      <c r="AI312" s="9">
        <f t="shared" si="153"/>
        <v>9372.380340256992</v>
      </c>
      <c r="AJ312" s="3" t="s">
        <v>608</v>
      </c>
      <c r="AK312" s="11">
        <v>7128932</v>
      </c>
      <c r="AL312" s="11">
        <v>0</v>
      </c>
      <c r="AM312" s="11">
        <v>16376</v>
      </c>
      <c r="AN312" s="9">
        <v>0</v>
      </c>
      <c r="AO312" s="11">
        <v>1536712</v>
      </c>
      <c r="AP312" s="11">
        <v>-12932</v>
      </c>
      <c r="AQ312" s="9">
        <v>0</v>
      </c>
      <c r="AR312" s="9">
        <v>121256</v>
      </c>
      <c r="AS312" s="11">
        <v>367504</v>
      </c>
      <c r="AT312" s="11">
        <v>0</v>
      </c>
      <c r="AU312" s="11">
        <v>11963</v>
      </c>
      <c r="AV312" s="11">
        <v>0</v>
      </c>
      <c r="AW312" s="9">
        <v>0</v>
      </c>
      <c r="AX312" s="9">
        <v>1112855.1004951233</v>
      </c>
      <c r="AY312" s="9">
        <v>76162.566199868394</v>
      </c>
      <c r="AZ312" s="9">
        <v>-67287.990000000005</v>
      </c>
      <c r="BA312" s="11">
        <v>286918</v>
      </c>
      <c r="BB312" s="11">
        <v>209383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</v>
      </c>
      <c r="BI312" s="9">
        <v>14092</v>
      </c>
      <c r="BJ312" s="9">
        <v>0</v>
      </c>
      <c r="BK312" s="9">
        <v>22735.058781048236</v>
      </c>
      <c r="BL312" s="9">
        <v>84304.2</v>
      </c>
      <c r="BM312" s="9">
        <v>10539.12</v>
      </c>
      <c r="BN312" s="9">
        <v>6039.59</v>
      </c>
      <c r="BO312" s="11">
        <f t="shared" si="157"/>
        <v>7235865.9799999995</v>
      </c>
      <c r="BP312" s="11">
        <v>0</v>
      </c>
      <c r="BQ312" s="11">
        <v>16376</v>
      </c>
      <c r="BR312" s="11">
        <f t="shared" si="158"/>
        <v>0</v>
      </c>
      <c r="BS312" s="11">
        <v>1536712</v>
      </c>
      <c r="BT312" s="11">
        <v>-12932</v>
      </c>
      <c r="BU312" s="9">
        <v>0</v>
      </c>
      <c r="BV312" s="9">
        <v>121256</v>
      </c>
      <c r="BW312" s="11">
        <v>373465</v>
      </c>
      <c r="BX312" s="11">
        <v>0</v>
      </c>
      <c r="BY312" s="11">
        <v>11963</v>
      </c>
      <c r="BZ312" s="11">
        <v>0</v>
      </c>
      <c r="CA312" s="9">
        <v>0</v>
      </c>
      <c r="CB312" s="9">
        <v>1132288.8664108659</v>
      </c>
      <c r="CC312" s="9">
        <v>76162.566199868394</v>
      </c>
      <c r="CD312" s="9">
        <v>-67287.990000000005</v>
      </c>
      <c r="CE312" s="11">
        <v>286918</v>
      </c>
      <c r="CF312" s="11">
        <v>212509</v>
      </c>
      <c r="CG312" s="11">
        <v>0</v>
      </c>
      <c r="CH312" s="11">
        <v>0</v>
      </c>
      <c r="CI312" s="11">
        <v>0</v>
      </c>
      <c r="CJ312" s="11">
        <v>0</v>
      </c>
      <c r="CK312" s="11">
        <v>0</v>
      </c>
      <c r="CL312" s="11">
        <v>0</v>
      </c>
      <c r="CM312" s="11">
        <v>14092</v>
      </c>
      <c r="CN312" s="9">
        <v>0</v>
      </c>
      <c r="CO312" s="9">
        <v>30509.849232775559</v>
      </c>
      <c r="CP312" s="9">
        <v>84304.2</v>
      </c>
      <c r="CQ312" s="9">
        <v>10539.12</v>
      </c>
      <c r="CR312" s="9">
        <v>6039.59</v>
      </c>
      <c r="CS312" s="11"/>
      <c r="CT312" s="11"/>
      <c r="CU312" s="11"/>
      <c r="CV312" s="11"/>
      <c r="CW312" s="11"/>
      <c r="DD312" s="20"/>
      <c r="DE312" s="20"/>
    </row>
    <row r="313" spans="1:109" ht="16.5" x14ac:dyDescent="0.3">
      <c r="A313" s="12">
        <v>2190</v>
      </c>
      <c r="B313" s="12">
        <v>1</v>
      </c>
      <c r="C313" s="13" t="s">
        <v>336</v>
      </c>
      <c r="D313" s="14">
        <v>6</v>
      </c>
      <c r="E313" s="9">
        <v>786</v>
      </c>
      <c r="F313" s="9">
        <f t="shared" si="143"/>
        <v>10481.30694173781</v>
      </c>
      <c r="G313" s="9">
        <f t="shared" si="144"/>
        <v>10623.869052964765</v>
      </c>
      <c r="H313" s="9">
        <f t="shared" si="145"/>
        <v>142.56211122695458</v>
      </c>
      <c r="I313" s="10">
        <f t="shared" si="140"/>
        <v>1.3601558662427422E-2</v>
      </c>
      <c r="J313" s="9">
        <f t="shared" si="146"/>
        <v>91.912499999999454</v>
      </c>
      <c r="K313" s="9">
        <f t="shared" si="147"/>
        <v>10.912213740458014</v>
      </c>
      <c r="L313" s="9">
        <f t="shared" si="148"/>
        <v>0</v>
      </c>
      <c r="M313" s="9">
        <f t="shared" si="149"/>
        <v>5.4694656488550208</v>
      </c>
      <c r="N313" s="9">
        <f t="shared" si="150"/>
        <v>19.938305910174904</v>
      </c>
      <c r="O313" s="9">
        <f t="shared" si="151"/>
        <v>2.6052417302799142</v>
      </c>
      <c r="P313" s="9">
        <f t="shared" si="152"/>
        <v>11.724384197188272</v>
      </c>
      <c r="Q313" s="15">
        <f t="shared" si="154"/>
        <v>8238307.2562059183</v>
      </c>
      <c r="R313" s="15">
        <f t="shared" si="155"/>
        <v>8350361.0756303053</v>
      </c>
      <c r="S313" s="9">
        <f t="shared" si="156"/>
        <v>112053.81942438707</v>
      </c>
      <c r="T313" s="9"/>
      <c r="U313" s="9">
        <f t="shared" si="165"/>
        <v>6059.5697837150119</v>
      </c>
      <c r="V313" s="9">
        <f t="shared" si="165"/>
        <v>672.7709923664122</v>
      </c>
      <c r="W313" s="9">
        <f t="shared" si="165"/>
        <v>1478.854961832061</v>
      </c>
      <c r="X313" s="9">
        <f t="shared" si="165"/>
        <v>761.65394402035622</v>
      </c>
      <c r="Y313" s="9">
        <f t="shared" si="165"/>
        <v>1010.2466762278075</v>
      </c>
      <c r="Z313" s="9">
        <f t="shared" si="165"/>
        <v>153.84809160305343</v>
      </c>
      <c r="AA313" s="9">
        <f t="shared" si="165"/>
        <v>344.36249197310843</v>
      </c>
      <c r="AB313" s="9">
        <f t="shared" si="166"/>
        <v>6151.4822837150114</v>
      </c>
      <c r="AC313" s="9">
        <f t="shared" si="166"/>
        <v>683.68320610687022</v>
      </c>
      <c r="AD313" s="9">
        <f t="shared" si="166"/>
        <v>1478.854961832061</v>
      </c>
      <c r="AE313" s="9">
        <f t="shared" si="166"/>
        <v>767.12340966921124</v>
      </c>
      <c r="AF313" s="9">
        <f t="shared" si="166"/>
        <v>1030.1849821379824</v>
      </c>
      <c r="AG313" s="9">
        <f t="shared" si="166"/>
        <v>156.45333333333335</v>
      </c>
      <c r="AH313" s="9">
        <f t="shared" si="166"/>
        <v>356.0868761702967</v>
      </c>
      <c r="AI313" s="9">
        <f t="shared" si="153"/>
        <v>10623.869052964765</v>
      </c>
      <c r="AJ313" s="3" t="s">
        <v>608</v>
      </c>
      <c r="AK313" s="11">
        <v>4816215</v>
      </c>
      <c r="AL313" s="11">
        <v>0</v>
      </c>
      <c r="AM313" s="11">
        <v>11063</v>
      </c>
      <c r="AN313" s="9">
        <v>27303.599999999999</v>
      </c>
      <c r="AO313" s="11">
        <v>1254735</v>
      </c>
      <c r="AP313" s="11">
        <v>-92355</v>
      </c>
      <c r="AQ313" s="9">
        <v>0</v>
      </c>
      <c r="AR313" s="9">
        <v>73237</v>
      </c>
      <c r="AS313" s="11">
        <v>528798</v>
      </c>
      <c r="AT313" s="11">
        <v>0</v>
      </c>
      <c r="AU313" s="11">
        <v>0</v>
      </c>
      <c r="AV313" s="11">
        <v>0</v>
      </c>
      <c r="AW313" s="9">
        <v>120924.6</v>
      </c>
      <c r="AX313" s="9">
        <v>794053.88751505665</v>
      </c>
      <c r="AY313" s="9">
        <v>36964.605887939222</v>
      </c>
      <c r="AZ313" s="9">
        <v>-53393.15</v>
      </c>
      <c r="BA313" s="11">
        <v>202947</v>
      </c>
      <c r="BB313" s="11">
        <v>204189</v>
      </c>
      <c r="BC313" s="11">
        <v>0</v>
      </c>
      <c r="BD313" s="11">
        <v>0</v>
      </c>
      <c r="BE313" s="11">
        <v>14862</v>
      </c>
      <c r="BF313" s="11">
        <v>37595</v>
      </c>
      <c r="BG313" s="11">
        <v>31222</v>
      </c>
      <c r="BH313" s="11">
        <v>0</v>
      </c>
      <c r="BI313" s="9">
        <v>23545</v>
      </c>
      <c r="BJ313" s="9">
        <v>0</v>
      </c>
      <c r="BK313" s="9">
        <v>26947.592802924049</v>
      </c>
      <c r="BL313" s="9">
        <v>54438.6</v>
      </c>
      <c r="BM313" s="9">
        <v>117225.60000000001</v>
      </c>
      <c r="BN313" s="9">
        <v>7788.92</v>
      </c>
      <c r="BO313" s="11">
        <f t="shared" si="157"/>
        <v>4888458.2249999996</v>
      </c>
      <c r="BP313" s="11">
        <v>0</v>
      </c>
      <c r="BQ313" s="11">
        <v>11063</v>
      </c>
      <c r="BR313" s="11">
        <f t="shared" si="158"/>
        <v>27303.599999999999</v>
      </c>
      <c r="BS313" s="11">
        <v>1254735</v>
      </c>
      <c r="BT313" s="11">
        <v>-92355</v>
      </c>
      <c r="BU313" s="9">
        <v>0</v>
      </c>
      <c r="BV313" s="9">
        <v>73237</v>
      </c>
      <c r="BW313" s="11">
        <v>537375</v>
      </c>
      <c r="BX313" s="11">
        <v>0</v>
      </c>
      <c r="BY313" s="11">
        <v>0</v>
      </c>
      <c r="BZ313" s="11">
        <v>0</v>
      </c>
      <c r="CA313" s="9">
        <v>122972.32</v>
      </c>
      <c r="CB313" s="9">
        <v>809725.39596045413</v>
      </c>
      <c r="CC313" s="9">
        <v>36964.605887939222</v>
      </c>
      <c r="CD313" s="9">
        <v>-53393.15</v>
      </c>
      <c r="CE313" s="11">
        <v>202947</v>
      </c>
      <c r="CF313" s="11">
        <v>207238</v>
      </c>
      <c r="CG313" s="11">
        <v>0</v>
      </c>
      <c r="CH313" s="11">
        <v>0</v>
      </c>
      <c r="CI313" s="11">
        <v>15084</v>
      </c>
      <c r="CJ313" s="11">
        <v>38157</v>
      </c>
      <c r="CK313" s="11">
        <v>31688</v>
      </c>
      <c r="CL313" s="11">
        <v>0</v>
      </c>
      <c r="CM313" s="11">
        <v>23545</v>
      </c>
      <c r="CN313" s="9">
        <v>0</v>
      </c>
      <c r="CO313" s="9">
        <v>36162.958781914043</v>
      </c>
      <c r="CP313" s="9">
        <v>54438.6</v>
      </c>
      <c r="CQ313" s="9">
        <v>117225.60000000001</v>
      </c>
      <c r="CR313" s="9">
        <v>7788.92</v>
      </c>
      <c r="CS313" s="11"/>
      <c r="CT313" s="11"/>
      <c r="CU313" s="11"/>
      <c r="CV313" s="11"/>
      <c r="CW313" s="11"/>
      <c r="DD313" s="20"/>
      <c r="DE313" s="20"/>
    </row>
    <row r="314" spans="1:109" ht="16.5" x14ac:dyDescent="0.3">
      <c r="A314" s="12">
        <v>2198</v>
      </c>
      <c r="B314" s="12">
        <v>1</v>
      </c>
      <c r="C314" s="13" t="s">
        <v>337</v>
      </c>
      <c r="D314" s="14">
        <v>6</v>
      </c>
      <c r="E314" s="9">
        <v>542</v>
      </c>
      <c r="F314" s="9">
        <f t="shared" si="143"/>
        <v>9598.457678291099</v>
      </c>
      <c r="G314" s="9">
        <f t="shared" si="144"/>
        <v>9722.8765584391458</v>
      </c>
      <c r="H314" s="9">
        <f t="shared" si="145"/>
        <v>124.41888014804681</v>
      </c>
      <c r="I314" s="10">
        <f t="shared" si="140"/>
        <v>1.2962382532502684E-2</v>
      </c>
      <c r="J314" s="9">
        <f t="shared" si="146"/>
        <v>90.505793357933726</v>
      </c>
      <c r="K314" s="9">
        <f t="shared" si="147"/>
        <v>6.0701107011069553</v>
      </c>
      <c r="L314" s="9">
        <f t="shared" si="148"/>
        <v>0</v>
      </c>
      <c r="M314" s="9">
        <f t="shared" si="149"/>
        <v>9.1494464944648826</v>
      </c>
      <c r="N314" s="9">
        <f t="shared" si="150"/>
        <v>7.5745600020716211</v>
      </c>
      <c r="O314" s="9">
        <f t="shared" si="151"/>
        <v>0</v>
      </c>
      <c r="P314" s="9">
        <f t="shared" si="152"/>
        <v>11.118969592471814</v>
      </c>
      <c r="Q314" s="15">
        <f t="shared" si="154"/>
        <v>5202364.061633775</v>
      </c>
      <c r="R314" s="15">
        <f t="shared" si="155"/>
        <v>5269799.0946740173</v>
      </c>
      <c r="S314" s="9">
        <f t="shared" si="156"/>
        <v>67435.03304024227</v>
      </c>
      <c r="T314" s="9"/>
      <c r="U314" s="9">
        <f t="shared" si="165"/>
        <v>5961.7085239852395</v>
      </c>
      <c r="V314" s="9">
        <f t="shared" si="165"/>
        <v>374.25092250922512</v>
      </c>
      <c r="W314" s="9">
        <f t="shared" si="165"/>
        <v>1279.6476014760149</v>
      </c>
      <c r="X314" s="9">
        <f t="shared" si="165"/>
        <v>976.20479704797049</v>
      </c>
      <c r="Y314" s="9">
        <f t="shared" si="165"/>
        <v>751.81111291493096</v>
      </c>
      <c r="Z314" s="9">
        <f t="shared" si="165"/>
        <v>0</v>
      </c>
      <c r="AA314" s="9">
        <f t="shared" si="165"/>
        <v>254.83472035771766</v>
      </c>
      <c r="AB314" s="9">
        <f t="shared" si="166"/>
        <v>6052.2143173431732</v>
      </c>
      <c r="AC314" s="9">
        <f t="shared" si="166"/>
        <v>380.32103321033208</v>
      </c>
      <c r="AD314" s="9">
        <f t="shared" si="166"/>
        <v>1279.6476014760149</v>
      </c>
      <c r="AE314" s="9">
        <f t="shared" si="166"/>
        <v>985.35424354243537</v>
      </c>
      <c r="AF314" s="9">
        <f t="shared" si="166"/>
        <v>759.38567291700258</v>
      </c>
      <c r="AG314" s="9">
        <f t="shared" si="166"/>
        <v>0</v>
      </c>
      <c r="AH314" s="9">
        <f t="shared" si="166"/>
        <v>265.95368995018947</v>
      </c>
      <c r="AI314" s="9">
        <f t="shared" si="153"/>
        <v>9722.8765584391458</v>
      </c>
      <c r="AJ314" s="3" t="s">
        <v>608</v>
      </c>
      <c r="AK314" s="11">
        <v>3270276</v>
      </c>
      <c r="AL314" s="11">
        <v>0</v>
      </c>
      <c r="AM314" s="11">
        <v>7512</v>
      </c>
      <c r="AN314" s="9">
        <v>18780.599999999999</v>
      </c>
      <c r="AO314" s="11">
        <v>712140</v>
      </c>
      <c r="AP314" s="11">
        <v>-18571</v>
      </c>
      <c r="AQ314" s="9">
        <v>0</v>
      </c>
      <c r="AR314" s="9">
        <v>55335</v>
      </c>
      <c r="AS314" s="11">
        <v>202844</v>
      </c>
      <c r="AT314" s="11">
        <v>0</v>
      </c>
      <c r="AU314" s="11">
        <v>0</v>
      </c>
      <c r="AV314" s="11">
        <v>0</v>
      </c>
      <c r="AW314" s="9">
        <v>0</v>
      </c>
      <c r="AX314" s="9">
        <v>407481.62319989258</v>
      </c>
      <c r="AY314" s="9">
        <v>39895.368353372047</v>
      </c>
      <c r="AZ314" s="9">
        <v>-39029.980000000003</v>
      </c>
      <c r="BA314" s="11">
        <v>134135</v>
      </c>
      <c r="BB314" s="11">
        <v>123951</v>
      </c>
      <c r="BC314" s="11">
        <v>0</v>
      </c>
      <c r="BD314" s="11">
        <v>0</v>
      </c>
      <c r="BE314" s="11">
        <v>85865</v>
      </c>
      <c r="BF314" s="11">
        <v>122305</v>
      </c>
      <c r="BG314" s="11">
        <v>0</v>
      </c>
      <c r="BH314" s="11">
        <v>0</v>
      </c>
      <c r="BI314" s="9">
        <v>0</v>
      </c>
      <c r="BJ314" s="9">
        <v>0</v>
      </c>
      <c r="BK314" s="9">
        <v>17622.650080510917</v>
      </c>
      <c r="BL314" s="9">
        <v>37441.199999999997</v>
      </c>
      <c r="BM314" s="9">
        <v>24380.6</v>
      </c>
      <c r="BN314" s="9">
        <v>0</v>
      </c>
      <c r="BO314" s="11">
        <f t="shared" si="157"/>
        <v>3319330.1399999997</v>
      </c>
      <c r="BP314" s="11">
        <v>0</v>
      </c>
      <c r="BQ314" s="11">
        <v>7512</v>
      </c>
      <c r="BR314" s="11">
        <f t="shared" si="158"/>
        <v>18780.599999999999</v>
      </c>
      <c r="BS314" s="11">
        <v>712140</v>
      </c>
      <c r="BT314" s="11">
        <v>-18571</v>
      </c>
      <c r="BU314" s="9">
        <v>0</v>
      </c>
      <c r="BV314" s="9">
        <v>55335</v>
      </c>
      <c r="BW314" s="11">
        <v>206134</v>
      </c>
      <c r="BX314" s="11">
        <v>0</v>
      </c>
      <c r="BY314" s="11">
        <v>0</v>
      </c>
      <c r="BZ314" s="11">
        <v>0</v>
      </c>
      <c r="CA314" s="9">
        <v>0</v>
      </c>
      <c r="CB314" s="9">
        <v>411587.03472101543</v>
      </c>
      <c r="CC314" s="9">
        <v>39895.368353372047</v>
      </c>
      <c r="CD314" s="9">
        <v>-39029.980000000003</v>
      </c>
      <c r="CE314" s="11">
        <v>134135</v>
      </c>
      <c r="CF314" s="11">
        <v>125802</v>
      </c>
      <c r="CG314" s="11">
        <v>0</v>
      </c>
      <c r="CH314" s="11">
        <v>0</v>
      </c>
      <c r="CI314" s="11">
        <v>87147</v>
      </c>
      <c r="CJ314" s="11">
        <v>124131</v>
      </c>
      <c r="CK314" s="11">
        <v>0</v>
      </c>
      <c r="CL314" s="11">
        <v>0</v>
      </c>
      <c r="CM314" s="11">
        <v>0</v>
      </c>
      <c r="CN314" s="9">
        <v>0</v>
      </c>
      <c r="CO314" s="9">
        <v>23649.131599630648</v>
      </c>
      <c r="CP314" s="9">
        <v>37441.199999999997</v>
      </c>
      <c r="CQ314" s="9">
        <v>24380.6</v>
      </c>
      <c r="CR314" s="9">
        <v>0</v>
      </c>
      <c r="CS314" s="11"/>
      <c r="CT314" s="11"/>
      <c r="CU314" s="11"/>
      <c r="CV314" s="11"/>
      <c r="CW314" s="11"/>
      <c r="DD314" s="20"/>
      <c r="DE314" s="20"/>
    </row>
    <row r="315" spans="1:109" ht="16.5" x14ac:dyDescent="0.3">
      <c r="A315" s="12">
        <v>2215</v>
      </c>
      <c r="B315" s="12">
        <v>1</v>
      </c>
      <c r="C315" s="13" t="s">
        <v>338</v>
      </c>
      <c r="D315" s="14">
        <v>6</v>
      </c>
      <c r="E315" s="9">
        <v>301</v>
      </c>
      <c r="F315" s="9">
        <f t="shared" si="143"/>
        <v>11544.665921064878</v>
      </c>
      <c r="G315" s="9">
        <f t="shared" si="144"/>
        <v>11707.327088412887</v>
      </c>
      <c r="H315" s="9">
        <f t="shared" si="145"/>
        <v>162.66116734800926</v>
      </c>
      <c r="I315" s="10">
        <f t="shared" si="140"/>
        <v>1.4089724939654678E-2</v>
      </c>
      <c r="J315" s="9">
        <f t="shared" si="146"/>
        <v>91.712441860464423</v>
      </c>
      <c r="K315" s="9">
        <f t="shared" si="147"/>
        <v>14.046511627906966</v>
      </c>
      <c r="L315" s="9">
        <f t="shared" si="148"/>
        <v>0</v>
      </c>
      <c r="M315" s="9">
        <f t="shared" si="149"/>
        <v>20.873754152823949</v>
      </c>
      <c r="N315" s="9">
        <f t="shared" si="150"/>
        <v>13.286005302236958</v>
      </c>
      <c r="O315" s="9">
        <f t="shared" si="151"/>
        <v>0</v>
      </c>
      <c r="P315" s="9">
        <f t="shared" si="152"/>
        <v>22.742454404579689</v>
      </c>
      <c r="Q315" s="15">
        <f t="shared" si="154"/>
        <v>3474944.4422405278</v>
      </c>
      <c r="R315" s="15">
        <f t="shared" si="155"/>
        <v>3523905.4536122791</v>
      </c>
      <c r="S315" s="9">
        <f t="shared" si="156"/>
        <v>48961.011371751316</v>
      </c>
      <c r="T315" s="9"/>
      <c r="U315" s="9">
        <f t="shared" si="165"/>
        <v>6041.9214285714288</v>
      </c>
      <c r="V315" s="9">
        <f t="shared" si="165"/>
        <v>866.09966777408636</v>
      </c>
      <c r="W315" s="9">
        <f t="shared" si="165"/>
        <v>2011.6777408637874</v>
      </c>
      <c r="X315" s="9">
        <f t="shared" si="165"/>
        <v>1711.2790697674418</v>
      </c>
      <c r="Y315" s="9">
        <f t="shared" si="165"/>
        <v>707.19027805159044</v>
      </c>
      <c r="Z315" s="9">
        <f t="shared" si="165"/>
        <v>0</v>
      </c>
      <c r="AA315" s="9">
        <f t="shared" si="165"/>
        <v>206.4977360365404</v>
      </c>
      <c r="AB315" s="9">
        <f t="shared" si="166"/>
        <v>6133.6338704318932</v>
      </c>
      <c r="AC315" s="9">
        <f t="shared" si="166"/>
        <v>880.14617940199332</v>
      </c>
      <c r="AD315" s="9">
        <f t="shared" si="166"/>
        <v>2011.6777408637874</v>
      </c>
      <c r="AE315" s="9">
        <f t="shared" si="166"/>
        <v>1732.1528239202657</v>
      </c>
      <c r="AF315" s="9">
        <f t="shared" si="166"/>
        <v>720.4762833538274</v>
      </c>
      <c r="AG315" s="9">
        <f t="shared" si="166"/>
        <v>0</v>
      </c>
      <c r="AH315" s="9">
        <f t="shared" si="166"/>
        <v>229.24019044112009</v>
      </c>
      <c r="AI315" s="9">
        <f t="shared" si="153"/>
        <v>11707.327088412887</v>
      </c>
      <c r="AJ315" s="3" t="s">
        <v>608</v>
      </c>
      <c r="AK315" s="11">
        <v>1840363</v>
      </c>
      <c r="AL315" s="11">
        <v>0</v>
      </c>
      <c r="AM315" s="11">
        <v>4227</v>
      </c>
      <c r="AN315" s="9">
        <v>0</v>
      </c>
      <c r="AO315" s="11">
        <v>674095</v>
      </c>
      <c r="AP315" s="11">
        <v>-68580</v>
      </c>
      <c r="AQ315" s="9">
        <v>0</v>
      </c>
      <c r="AR315" s="9">
        <v>16205</v>
      </c>
      <c r="AS315" s="11">
        <v>260696</v>
      </c>
      <c r="AT315" s="11">
        <v>0</v>
      </c>
      <c r="AU315" s="11">
        <v>0</v>
      </c>
      <c r="AV315" s="11">
        <v>0</v>
      </c>
      <c r="AW315" s="9">
        <v>0</v>
      </c>
      <c r="AX315" s="9">
        <v>212864.27369352872</v>
      </c>
      <c r="AY315" s="9">
        <v>19161.314946018894</v>
      </c>
      <c r="AZ315" s="9">
        <v>-21744.65</v>
      </c>
      <c r="BA315" s="11">
        <v>73889</v>
      </c>
      <c r="BB315" s="11">
        <v>107480</v>
      </c>
      <c r="BC315" s="11">
        <v>0</v>
      </c>
      <c r="BD315" s="11">
        <v>0</v>
      </c>
      <c r="BE315" s="11">
        <v>194092</v>
      </c>
      <c r="BF315" s="11">
        <v>119202</v>
      </c>
      <c r="BG315" s="11">
        <v>0</v>
      </c>
      <c r="BH315" s="11">
        <v>0</v>
      </c>
      <c r="BI315" s="9">
        <v>0</v>
      </c>
      <c r="BJ315" s="9">
        <v>0</v>
      </c>
      <c r="BK315" s="9">
        <v>20017.563600979771</v>
      </c>
      <c r="BL315" s="9">
        <v>20343</v>
      </c>
      <c r="BM315" s="9">
        <v>0</v>
      </c>
      <c r="BN315" s="9">
        <v>2633.94</v>
      </c>
      <c r="BO315" s="11">
        <f t="shared" si="157"/>
        <v>1867968.4449999998</v>
      </c>
      <c r="BP315" s="11">
        <v>0</v>
      </c>
      <c r="BQ315" s="11">
        <v>4227</v>
      </c>
      <c r="BR315" s="11">
        <f t="shared" si="158"/>
        <v>0</v>
      </c>
      <c r="BS315" s="11">
        <v>674095</v>
      </c>
      <c r="BT315" s="11">
        <v>-68580</v>
      </c>
      <c r="BU315" s="9">
        <v>0</v>
      </c>
      <c r="BV315" s="9">
        <v>16205</v>
      </c>
      <c r="BW315" s="11">
        <v>264924</v>
      </c>
      <c r="BX315" s="11">
        <v>0</v>
      </c>
      <c r="BY315" s="11">
        <v>0</v>
      </c>
      <c r="BZ315" s="11">
        <v>0</v>
      </c>
      <c r="CA315" s="9">
        <v>0</v>
      </c>
      <c r="CB315" s="9">
        <v>216863.36128950203</v>
      </c>
      <c r="CC315" s="9">
        <v>19161.314946018894</v>
      </c>
      <c r="CD315" s="9">
        <v>-21744.65</v>
      </c>
      <c r="CE315" s="11">
        <v>73889</v>
      </c>
      <c r="CF315" s="11">
        <v>109085</v>
      </c>
      <c r="CG315" s="11">
        <v>0</v>
      </c>
      <c r="CH315" s="11">
        <v>0</v>
      </c>
      <c r="CI315" s="11">
        <v>196990</v>
      </c>
      <c r="CJ315" s="11">
        <v>120982</v>
      </c>
      <c r="CK315" s="11">
        <v>0</v>
      </c>
      <c r="CL315" s="11">
        <v>0</v>
      </c>
      <c r="CM315" s="11">
        <v>0</v>
      </c>
      <c r="CN315" s="9">
        <v>0</v>
      </c>
      <c r="CO315" s="9">
        <v>26863.042376758247</v>
      </c>
      <c r="CP315" s="9">
        <v>20343</v>
      </c>
      <c r="CQ315" s="9">
        <v>0</v>
      </c>
      <c r="CR315" s="9">
        <v>2633.94</v>
      </c>
      <c r="CS315" s="11"/>
      <c r="CT315" s="11"/>
      <c r="CU315" s="11"/>
      <c r="CV315" s="11"/>
      <c r="CW315" s="11"/>
      <c r="DD315" s="20"/>
      <c r="DE315" s="20"/>
    </row>
    <row r="316" spans="1:109" ht="16.5" x14ac:dyDescent="0.3">
      <c r="A316" s="12">
        <v>2310</v>
      </c>
      <c r="B316" s="12">
        <v>1</v>
      </c>
      <c r="C316" s="13" t="s">
        <v>339</v>
      </c>
      <c r="D316" s="14">
        <v>5</v>
      </c>
      <c r="E316" s="9">
        <v>1211</v>
      </c>
      <c r="F316" s="9">
        <f t="shared" si="143"/>
        <v>9004.2225725305761</v>
      </c>
      <c r="G316" s="9">
        <f t="shared" si="144"/>
        <v>9125.447254948238</v>
      </c>
      <c r="H316" s="9">
        <f t="shared" si="145"/>
        <v>121.22468241766182</v>
      </c>
      <c r="I316" s="10">
        <f t="shared" si="140"/>
        <v>1.3463092614734471E-2</v>
      </c>
      <c r="J316" s="9">
        <f t="shared" si="146"/>
        <v>90.112060280758669</v>
      </c>
      <c r="K316" s="9">
        <f t="shared" si="147"/>
        <v>9.3104872006606456</v>
      </c>
      <c r="L316" s="9">
        <f t="shared" si="148"/>
        <v>0</v>
      </c>
      <c r="M316" s="9">
        <f t="shared" si="149"/>
        <v>2.9199009083403098</v>
      </c>
      <c r="N316" s="9">
        <f t="shared" si="150"/>
        <v>16.412397824995537</v>
      </c>
      <c r="O316" s="9">
        <f t="shared" si="151"/>
        <v>-4.6529810074318902</v>
      </c>
      <c r="P316" s="9">
        <f t="shared" si="152"/>
        <v>7.1228172103374732</v>
      </c>
      <c r="Q316" s="15">
        <f t="shared" si="154"/>
        <v>10904113.535334526</v>
      </c>
      <c r="R316" s="15">
        <f t="shared" si="155"/>
        <v>11050916.625742313</v>
      </c>
      <c r="S316" s="9">
        <f t="shared" si="156"/>
        <v>146803.09040778689</v>
      </c>
      <c r="T316" s="9"/>
      <c r="U316" s="9">
        <f t="shared" si="165"/>
        <v>5954.286457473163</v>
      </c>
      <c r="V316" s="9">
        <f t="shared" si="165"/>
        <v>574.02229562345167</v>
      </c>
      <c r="W316" s="9">
        <f t="shared" si="165"/>
        <v>689.98513625103226</v>
      </c>
      <c r="X316" s="9">
        <f t="shared" si="165"/>
        <v>746.06523534269195</v>
      </c>
      <c r="Y316" s="9">
        <f t="shared" si="165"/>
        <v>572.6649768500514</v>
      </c>
      <c r="Z316" s="9">
        <f t="shared" si="165"/>
        <v>148.4298926507019</v>
      </c>
      <c r="AA316" s="9">
        <f t="shared" si="165"/>
        <v>318.76857833948361</v>
      </c>
      <c r="AB316" s="9">
        <f t="shared" si="166"/>
        <v>6044.3985177539216</v>
      </c>
      <c r="AC316" s="9">
        <f t="shared" si="166"/>
        <v>583.33278282411231</v>
      </c>
      <c r="AD316" s="9">
        <f t="shared" si="166"/>
        <v>689.98513625103226</v>
      </c>
      <c r="AE316" s="9">
        <f t="shared" si="166"/>
        <v>748.98513625103226</v>
      </c>
      <c r="AF316" s="9">
        <f t="shared" si="166"/>
        <v>589.07737467504694</v>
      </c>
      <c r="AG316" s="9">
        <f t="shared" si="166"/>
        <v>143.77691164327001</v>
      </c>
      <c r="AH316" s="9">
        <f t="shared" si="166"/>
        <v>325.89139554982108</v>
      </c>
      <c r="AI316" s="9">
        <f t="shared" si="153"/>
        <v>9125.447254948238</v>
      </c>
      <c r="AJ316" s="3" t="s">
        <v>608</v>
      </c>
      <c r="AK316" s="11">
        <v>7275047</v>
      </c>
      <c r="AL316" s="11">
        <v>0</v>
      </c>
      <c r="AM316" s="11">
        <v>16711</v>
      </c>
      <c r="AN316" s="9">
        <v>41778.300000000003</v>
      </c>
      <c r="AO316" s="11">
        <v>835572</v>
      </c>
      <c r="AP316" s="11">
        <v>0</v>
      </c>
      <c r="AQ316" s="9">
        <v>0</v>
      </c>
      <c r="AR316" s="9">
        <v>153113</v>
      </c>
      <c r="AS316" s="11">
        <v>695141</v>
      </c>
      <c r="AT316" s="11">
        <v>0</v>
      </c>
      <c r="AU316" s="11">
        <v>68463</v>
      </c>
      <c r="AV316" s="11">
        <v>0</v>
      </c>
      <c r="AW316" s="9">
        <v>179748.6</v>
      </c>
      <c r="AX316" s="9">
        <v>693497.2869654122</v>
      </c>
      <c r="AY316" s="9">
        <v>88097.725549780516</v>
      </c>
      <c r="AZ316" s="9">
        <v>-64406.1</v>
      </c>
      <c r="BA316" s="11">
        <v>304427</v>
      </c>
      <c r="BB316" s="11">
        <v>209442</v>
      </c>
      <c r="BC316" s="11">
        <v>0</v>
      </c>
      <c r="BD316" s="11">
        <v>6852</v>
      </c>
      <c r="BE316" s="11">
        <v>2614</v>
      </c>
      <c r="BF316" s="11">
        <v>0</v>
      </c>
      <c r="BG316" s="11">
        <v>30335</v>
      </c>
      <c r="BH316" s="11">
        <v>-5537</v>
      </c>
      <c r="BI316" s="9">
        <v>117065</v>
      </c>
      <c r="BJ316" s="9">
        <v>0</v>
      </c>
      <c r="BK316" s="9">
        <v>25223.382819334107</v>
      </c>
      <c r="BL316" s="9">
        <v>80911.199999999997</v>
      </c>
      <c r="BM316" s="9">
        <v>127811.2</v>
      </c>
      <c r="BN316" s="9">
        <v>22206.94</v>
      </c>
      <c r="BO316" s="11">
        <f t="shared" si="157"/>
        <v>7384172.7049999991</v>
      </c>
      <c r="BP316" s="11">
        <v>0</v>
      </c>
      <c r="BQ316" s="11">
        <v>16711</v>
      </c>
      <c r="BR316" s="11">
        <f t="shared" si="158"/>
        <v>41778.300000000003</v>
      </c>
      <c r="BS316" s="11">
        <v>835572</v>
      </c>
      <c r="BT316" s="11">
        <v>0</v>
      </c>
      <c r="BU316" s="9">
        <v>0</v>
      </c>
      <c r="BV316" s="9">
        <v>153113</v>
      </c>
      <c r="BW316" s="11">
        <v>706416</v>
      </c>
      <c r="BX316" s="11">
        <v>0</v>
      </c>
      <c r="BY316" s="11">
        <v>68463</v>
      </c>
      <c r="BZ316" s="11">
        <v>0</v>
      </c>
      <c r="CA316" s="9">
        <v>174113.84</v>
      </c>
      <c r="CB316" s="9">
        <v>713372.70073148189</v>
      </c>
      <c r="CC316" s="9">
        <v>88097.725549780516</v>
      </c>
      <c r="CD316" s="9">
        <v>-64406.1</v>
      </c>
      <c r="CE316" s="11">
        <v>304427</v>
      </c>
      <c r="CF316" s="11">
        <v>212569</v>
      </c>
      <c r="CG316" s="11">
        <v>0</v>
      </c>
      <c r="CH316" s="11">
        <v>6852</v>
      </c>
      <c r="CI316" s="11">
        <v>2653</v>
      </c>
      <c r="CJ316" s="11">
        <v>0</v>
      </c>
      <c r="CK316" s="11">
        <v>30788</v>
      </c>
      <c r="CL316" s="11">
        <v>-5620</v>
      </c>
      <c r="CM316" s="11">
        <v>117065</v>
      </c>
      <c r="CN316" s="9">
        <v>0</v>
      </c>
      <c r="CO316" s="9">
        <v>33849.114461052784</v>
      </c>
      <c r="CP316" s="9">
        <v>80911.199999999997</v>
      </c>
      <c r="CQ316" s="9">
        <v>127811.2</v>
      </c>
      <c r="CR316" s="9">
        <v>22206.94</v>
      </c>
      <c r="CS316" s="11"/>
      <c r="CT316" s="11"/>
      <c r="CU316" s="11"/>
      <c r="CV316" s="11"/>
      <c r="CW316" s="11"/>
      <c r="DD316" s="20"/>
      <c r="DE316" s="20"/>
    </row>
    <row r="317" spans="1:109" ht="16.5" x14ac:dyDescent="0.3">
      <c r="A317" s="12">
        <v>2311</v>
      </c>
      <c r="B317" s="12">
        <v>1</v>
      </c>
      <c r="C317" s="13" t="s">
        <v>340</v>
      </c>
      <c r="D317" s="14">
        <v>6</v>
      </c>
      <c r="E317" s="9">
        <v>454</v>
      </c>
      <c r="F317" s="9">
        <f t="shared" si="143"/>
        <v>10258.658875224346</v>
      </c>
      <c r="G317" s="9">
        <f t="shared" si="144"/>
        <v>10394.875051847663</v>
      </c>
      <c r="H317" s="9">
        <f t="shared" si="145"/>
        <v>136.21617662331664</v>
      </c>
      <c r="I317" s="10">
        <f t="shared" si="140"/>
        <v>1.3278166111195285E-2</v>
      </c>
      <c r="J317" s="9">
        <f t="shared" si="146"/>
        <v>91.648414096916895</v>
      </c>
      <c r="K317" s="9">
        <f t="shared" si="147"/>
        <v>13.429515418502092</v>
      </c>
      <c r="L317" s="9">
        <f t="shared" si="148"/>
        <v>0</v>
      </c>
      <c r="M317" s="9">
        <f t="shared" si="149"/>
        <v>13.323788546255628</v>
      </c>
      <c r="N317" s="9">
        <f t="shared" si="150"/>
        <v>9.9087306072664205</v>
      </c>
      <c r="O317" s="9">
        <f t="shared" si="151"/>
        <v>0</v>
      </c>
      <c r="P317" s="9">
        <f t="shared" si="152"/>
        <v>7.9057279543759478</v>
      </c>
      <c r="Q317" s="15">
        <f t="shared" si="154"/>
        <v>4657431.1293518534</v>
      </c>
      <c r="R317" s="15">
        <f t="shared" si="155"/>
        <v>4719273.27353884</v>
      </c>
      <c r="S317" s="9">
        <f t="shared" si="156"/>
        <v>61842.14418698661</v>
      </c>
      <c r="T317" s="9"/>
      <c r="U317" s="9">
        <f t="shared" si="165"/>
        <v>6048.0357709251102</v>
      </c>
      <c r="V317" s="9">
        <f t="shared" si="165"/>
        <v>828.01762114537451</v>
      </c>
      <c r="W317" s="9">
        <f t="shared" si="165"/>
        <v>701.74889867841409</v>
      </c>
      <c r="X317" s="9">
        <f t="shared" si="165"/>
        <v>1500.8370044052863</v>
      </c>
      <c r="Y317" s="9">
        <f t="shared" si="165"/>
        <v>905.41226380874912</v>
      </c>
      <c r="Z317" s="9">
        <f t="shared" si="165"/>
        <v>0</v>
      </c>
      <c r="AA317" s="9">
        <f t="shared" si="165"/>
        <v>274.607316261412</v>
      </c>
      <c r="AB317" s="9">
        <f t="shared" si="166"/>
        <v>6139.6841850220271</v>
      </c>
      <c r="AC317" s="9">
        <f t="shared" si="166"/>
        <v>841.4471365638766</v>
      </c>
      <c r="AD317" s="9">
        <f t="shared" si="166"/>
        <v>701.74889867841409</v>
      </c>
      <c r="AE317" s="9">
        <f t="shared" si="166"/>
        <v>1514.1607929515419</v>
      </c>
      <c r="AF317" s="9">
        <f t="shared" si="166"/>
        <v>915.32099441601554</v>
      </c>
      <c r="AG317" s="9">
        <f t="shared" si="166"/>
        <v>0</v>
      </c>
      <c r="AH317" s="9">
        <f t="shared" si="166"/>
        <v>282.51304421578794</v>
      </c>
      <c r="AI317" s="9">
        <f t="shared" si="153"/>
        <v>10394.875051847663</v>
      </c>
      <c r="AJ317" s="3" t="s">
        <v>608</v>
      </c>
      <c r="AK317" s="11">
        <v>2773892</v>
      </c>
      <c r="AL317" s="11">
        <v>0</v>
      </c>
      <c r="AM317" s="11">
        <v>6372</v>
      </c>
      <c r="AN317" s="9">
        <v>16095.9</v>
      </c>
      <c r="AO317" s="11">
        <v>318594</v>
      </c>
      <c r="AP317" s="11">
        <v>0</v>
      </c>
      <c r="AQ317" s="9">
        <v>114400</v>
      </c>
      <c r="AR317" s="9">
        <v>58381</v>
      </c>
      <c r="AS317" s="11">
        <v>375920</v>
      </c>
      <c r="AT317" s="11">
        <v>0</v>
      </c>
      <c r="AU317" s="11">
        <v>0</v>
      </c>
      <c r="AV317" s="11">
        <v>0</v>
      </c>
      <c r="AW317" s="9">
        <v>0</v>
      </c>
      <c r="AX317" s="9">
        <v>411057.16776917211</v>
      </c>
      <c r="AY317" s="9">
        <v>23391.963869463871</v>
      </c>
      <c r="AZ317" s="9">
        <v>-28083.759999999998</v>
      </c>
      <c r="BA317" s="11">
        <v>97171</v>
      </c>
      <c r="BB317" s="11">
        <v>158143</v>
      </c>
      <c r="BC317" s="11">
        <v>0</v>
      </c>
      <c r="BD317" s="11">
        <v>0</v>
      </c>
      <c r="BE317" s="11">
        <v>116815</v>
      </c>
      <c r="BF317" s="11">
        <v>130098</v>
      </c>
      <c r="BG317" s="11">
        <v>0</v>
      </c>
      <c r="BH317" s="11">
        <v>0</v>
      </c>
      <c r="BI317" s="9">
        <v>0</v>
      </c>
      <c r="BJ317" s="9">
        <v>0</v>
      </c>
      <c r="BK317" s="9">
        <v>10495.547713217196</v>
      </c>
      <c r="BL317" s="9">
        <v>32191.199999999997</v>
      </c>
      <c r="BM317" s="9">
        <v>34095.9</v>
      </c>
      <c r="BN317" s="9">
        <v>8401.2099999999991</v>
      </c>
      <c r="BO317" s="11">
        <f t="shared" si="157"/>
        <v>2815500.38</v>
      </c>
      <c r="BP317" s="11">
        <v>0</v>
      </c>
      <c r="BQ317" s="11">
        <v>6372</v>
      </c>
      <c r="BR317" s="11">
        <f t="shared" si="158"/>
        <v>16095.9</v>
      </c>
      <c r="BS317" s="11">
        <v>318594</v>
      </c>
      <c r="BT317" s="11">
        <v>0</v>
      </c>
      <c r="BU317" s="9">
        <v>114400</v>
      </c>
      <c r="BV317" s="9">
        <v>58381</v>
      </c>
      <c r="BW317" s="11">
        <v>382017</v>
      </c>
      <c r="BX317" s="11">
        <v>0</v>
      </c>
      <c r="BY317" s="11">
        <v>0</v>
      </c>
      <c r="BZ317" s="11">
        <v>0</v>
      </c>
      <c r="CA317" s="9">
        <v>0</v>
      </c>
      <c r="CB317" s="9">
        <v>415555.73146487103</v>
      </c>
      <c r="CC317" s="9">
        <v>23391.963869463871</v>
      </c>
      <c r="CD317" s="9">
        <v>-28083.759999999998</v>
      </c>
      <c r="CE317" s="11">
        <v>97171</v>
      </c>
      <c r="CF317" s="11">
        <v>160504</v>
      </c>
      <c r="CG317" s="11">
        <v>0</v>
      </c>
      <c r="CH317" s="11">
        <v>0</v>
      </c>
      <c r="CI317" s="11">
        <v>118560</v>
      </c>
      <c r="CJ317" s="11">
        <v>132041</v>
      </c>
      <c r="CK317" s="11">
        <v>0</v>
      </c>
      <c r="CL317" s="11">
        <v>0</v>
      </c>
      <c r="CM317" s="11">
        <v>0</v>
      </c>
      <c r="CN317" s="9">
        <v>0</v>
      </c>
      <c r="CO317" s="9">
        <v>14084.74820450386</v>
      </c>
      <c r="CP317" s="9">
        <v>32191.199999999997</v>
      </c>
      <c r="CQ317" s="9">
        <v>34095.9</v>
      </c>
      <c r="CR317" s="9">
        <v>8401.2099999999991</v>
      </c>
      <c r="CS317" s="11"/>
      <c r="CT317" s="11"/>
      <c r="CU317" s="11"/>
      <c r="CV317" s="11"/>
      <c r="CW317" s="11"/>
      <c r="DD317" s="20"/>
      <c r="DE317" s="20"/>
    </row>
    <row r="318" spans="1:109" ht="16.5" x14ac:dyDescent="0.3">
      <c r="A318" s="12">
        <v>2342</v>
      </c>
      <c r="B318" s="12">
        <v>1</v>
      </c>
      <c r="C318" s="13" t="s">
        <v>341</v>
      </c>
      <c r="D318" s="14">
        <v>6</v>
      </c>
      <c r="E318" s="9">
        <v>717</v>
      </c>
      <c r="F318" s="9">
        <f t="shared" si="143"/>
        <v>10111.388140049172</v>
      </c>
      <c r="G318" s="9">
        <f t="shared" si="144"/>
        <v>10237.270415412055</v>
      </c>
      <c r="H318" s="9">
        <f t="shared" si="145"/>
        <v>125.88227536288287</v>
      </c>
      <c r="I318" s="10">
        <f t="shared" si="140"/>
        <v>1.2449554266865549E-2</v>
      </c>
      <c r="J318" s="9">
        <f t="shared" si="146"/>
        <v>89.413451882844129</v>
      </c>
      <c r="K318" s="9">
        <f t="shared" si="147"/>
        <v>7.6429567642956613</v>
      </c>
      <c r="L318" s="9">
        <f t="shared" si="148"/>
        <v>0</v>
      </c>
      <c r="M318" s="9">
        <f t="shared" si="149"/>
        <v>10.726638772663819</v>
      </c>
      <c r="N318" s="9">
        <f t="shared" si="150"/>
        <v>8.6344240679630957</v>
      </c>
      <c r="O318" s="9">
        <f t="shared" si="151"/>
        <v>0</v>
      </c>
      <c r="P318" s="9">
        <f t="shared" si="152"/>
        <v>9.4648038751176955</v>
      </c>
      <c r="Q318" s="15">
        <f t="shared" si="154"/>
        <v>7249865.2964152563</v>
      </c>
      <c r="R318" s="15">
        <f t="shared" si="155"/>
        <v>7340122.8878504438</v>
      </c>
      <c r="S318" s="9">
        <f t="shared" si="156"/>
        <v>90257.591435187496</v>
      </c>
      <c r="T318" s="9"/>
      <c r="U318" s="9">
        <f t="shared" si="165"/>
        <v>5906.5209344490931</v>
      </c>
      <c r="V318" s="9">
        <f t="shared" si="165"/>
        <v>471.17433751743374</v>
      </c>
      <c r="W318" s="9">
        <f t="shared" si="165"/>
        <v>1583.0292887029289</v>
      </c>
      <c r="X318" s="9">
        <f t="shared" si="165"/>
        <v>1072.068340306834</v>
      </c>
      <c r="Y318" s="9">
        <f t="shared" si="165"/>
        <v>669.90310814148847</v>
      </c>
      <c r="Z318" s="9">
        <f t="shared" si="165"/>
        <v>0</v>
      </c>
      <c r="AA318" s="9">
        <f t="shared" si="165"/>
        <v>408.69213093139263</v>
      </c>
      <c r="AB318" s="9">
        <f t="shared" si="166"/>
        <v>5995.9343863319373</v>
      </c>
      <c r="AC318" s="9">
        <f t="shared" si="166"/>
        <v>478.8172942817294</v>
      </c>
      <c r="AD318" s="9">
        <f t="shared" si="166"/>
        <v>1583.0292887029289</v>
      </c>
      <c r="AE318" s="9">
        <f t="shared" si="166"/>
        <v>1082.7949790794978</v>
      </c>
      <c r="AF318" s="9">
        <f t="shared" si="166"/>
        <v>678.53753220945157</v>
      </c>
      <c r="AG318" s="9">
        <f t="shared" si="166"/>
        <v>0</v>
      </c>
      <c r="AH318" s="9">
        <f t="shared" si="166"/>
        <v>418.15693480651032</v>
      </c>
      <c r="AI318" s="9">
        <f t="shared" si="153"/>
        <v>10237.270415412055</v>
      </c>
      <c r="AJ318" s="3" t="s">
        <v>608</v>
      </c>
      <c r="AK318" s="11">
        <v>4273963</v>
      </c>
      <c r="AL318" s="11">
        <v>0</v>
      </c>
      <c r="AM318" s="11">
        <v>9818</v>
      </c>
      <c r="AN318" s="9">
        <v>24544.2</v>
      </c>
      <c r="AO318" s="11">
        <v>1137648</v>
      </c>
      <c r="AP318" s="11">
        <v>-2616</v>
      </c>
      <c r="AQ318" s="9">
        <v>0</v>
      </c>
      <c r="AR318" s="9">
        <v>64022</v>
      </c>
      <c r="AS318" s="11">
        <v>337832</v>
      </c>
      <c r="AT318" s="11">
        <v>0</v>
      </c>
      <c r="AU318" s="11">
        <v>0</v>
      </c>
      <c r="AV318" s="11">
        <v>0</v>
      </c>
      <c r="AW318" s="9">
        <v>0</v>
      </c>
      <c r="AX318" s="9">
        <v>480320.52853744722</v>
      </c>
      <c r="AY318" s="9">
        <v>53243.986286314546</v>
      </c>
      <c r="AZ318" s="9">
        <v>-38987.49</v>
      </c>
      <c r="BA318" s="11">
        <v>167670</v>
      </c>
      <c r="BB318" s="11">
        <v>230775</v>
      </c>
      <c r="BC318" s="11">
        <v>0</v>
      </c>
      <c r="BD318" s="11">
        <v>12141</v>
      </c>
      <c r="BE318" s="11">
        <v>206521</v>
      </c>
      <c r="BF318" s="11">
        <v>77726</v>
      </c>
      <c r="BG318" s="11">
        <v>0</v>
      </c>
      <c r="BH318" s="11">
        <v>0</v>
      </c>
      <c r="BI318" s="9">
        <v>0</v>
      </c>
      <c r="BJ318" s="9">
        <v>0</v>
      </c>
      <c r="BK318" s="9">
        <v>19844.408734351109</v>
      </c>
      <c r="BL318" s="9">
        <v>15855.462857142858</v>
      </c>
      <c r="BM318" s="9">
        <v>179544.2</v>
      </c>
      <c r="BN318" s="9">
        <v>0</v>
      </c>
      <c r="BO318" s="11">
        <f t="shared" si="157"/>
        <v>4338072.4449999994</v>
      </c>
      <c r="BP318" s="11">
        <v>0</v>
      </c>
      <c r="BQ318" s="11">
        <v>9818</v>
      </c>
      <c r="BR318" s="11">
        <f t="shared" si="158"/>
        <v>24544.2</v>
      </c>
      <c r="BS318" s="11">
        <v>1137648</v>
      </c>
      <c r="BT318" s="11">
        <v>-2616</v>
      </c>
      <c r="BU318" s="9">
        <v>0</v>
      </c>
      <c r="BV318" s="9">
        <v>64022</v>
      </c>
      <c r="BW318" s="11">
        <v>343312</v>
      </c>
      <c r="BX318" s="11">
        <v>0</v>
      </c>
      <c r="BY318" s="11">
        <v>0</v>
      </c>
      <c r="BZ318" s="11">
        <v>0</v>
      </c>
      <c r="CA318" s="9">
        <v>0</v>
      </c>
      <c r="CB318" s="9">
        <v>486511.41059417679</v>
      </c>
      <c r="CC318" s="9">
        <v>53243.986286314546</v>
      </c>
      <c r="CD318" s="9">
        <v>-38987.49</v>
      </c>
      <c r="CE318" s="11">
        <v>167670</v>
      </c>
      <c r="CF318" s="11">
        <v>234221</v>
      </c>
      <c r="CG318" s="11">
        <v>0</v>
      </c>
      <c r="CH318" s="11">
        <v>12141</v>
      </c>
      <c r="CI318" s="11">
        <v>209605</v>
      </c>
      <c r="CJ318" s="11">
        <v>78887</v>
      </c>
      <c r="CK318" s="11">
        <v>0</v>
      </c>
      <c r="CL318" s="11">
        <v>0</v>
      </c>
      <c r="CM318" s="11">
        <v>0</v>
      </c>
      <c r="CN318" s="9">
        <v>0</v>
      </c>
      <c r="CO318" s="9">
        <v>26630.673112810458</v>
      </c>
      <c r="CP318" s="9">
        <v>15855.462857142858</v>
      </c>
      <c r="CQ318" s="9">
        <v>179544.2</v>
      </c>
      <c r="CR318" s="9">
        <v>0</v>
      </c>
      <c r="CS318" s="11"/>
      <c r="CT318" s="11"/>
      <c r="CU318" s="11"/>
      <c r="CV318" s="11"/>
      <c r="CW318" s="11"/>
      <c r="DD318" s="20"/>
      <c r="DE318" s="20"/>
    </row>
    <row r="319" spans="1:109" ht="16.5" x14ac:dyDescent="0.3">
      <c r="A319" s="12">
        <v>2358</v>
      </c>
      <c r="B319" s="12">
        <v>1</v>
      </c>
      <c r="C319" s="13" t="s">
        <v>342</v>
      </c>
      <c r="D319" s="14">
        <v>6</v>
      </c>
      <c r="E319" s="9">
        <v>210</v>
      </c>
      <c r="F319" s="9">
        <f t="shared" si="143"/>
        <v>13196.727078496539</v>
      </c>
      <c r="G319" s="9">
        <f t="shared" si="144"/>
        <v>13373.621564451685</v>
      </c>
      <c r="H319" s="9">
        <f t="shared" si="145"/>
        <v>176.89448595514659</v>
      </c>
      <c r="I319" s="10">
        <f t="shared" si="140"/>
        <v>1.340442102825541E-2</v>
      </c>
      <c r="J319" s="9">
        <f t="shared" si="146"/>
        <v>91.397642857142273</v>
      </c>
      <c r="K319" s="9">
        <f t="shared" si="147"/>
        <v>8.6333333333333258</v>
      </c>
      <c r="L319" s="9">
        <f t="shared" si="148"/>
        <v>0</v>
      </c>
      <c r="M319" s="9">
        <f t="shared" si="149"/>
        <v>48.414285714286052</v>
      </c>
      <c r="N319" s="9">
        <f t="shared" si="150"/>
        <v>12.840015775676079</v>
      </c>
      <c r="O319" s="9">
        <f t="shared" si="151"/>
        <v>0</v>
      </c>
      <c r="P319" s="9">
        <f t="shared" si="152"/>
        <v>15.609208274708976</v>
      </c>
      <c r="Q319" s="15">
        <f t="shared" si="154"/>
        <v>2771312.6864842735</v>
      </c>
      <c r="R319" s="15">
        <f t="shared" si="155"/>
        <v>2808460.5285348548</v>
      </c>
      <c r="S319" s="9">
        <f t="shared" si="156"/>
        <v>37147.842050581239</v>
      </c>
      <c r="T319" s="9"/>
      <c r="U319" s="9">
        <f t="shared" si="165"/>
        <v>5994.3548571428573</v>
      </c>
      <c r="V319" s="9">
        <f t="shared" si="165"/>
        <v>532.1952380952381</v>
      </c>
      <c r="W319" s="9">
        <f t="shared" si="165"/>
        <v>1815.0333333333333</v>
      </c>
      <c r="X319" s="9">
        <f t="shared" si="165"/>
        <v>3579.3571428571427</v>
      </c>
      <c r="Y319" s="9">
        <f t="shared" si="165"/>
        <v>974.8098523155445</v>
      </c>
      <c r="Z319" s="9">
        <f t="shared" si="165"/>
        <v>0</v>
      </c>
      <c r="AA319" s="9">
        <f t="shared" si="165"/>
        <v>300.97665475242309</v>
      </c>
      <c r="AB319" s="9">
        <f t="shared" si="166"/>
        <v>6085.7524999999996</v>
      </c>
      <c r="AC319" s="9">
        <f t="shared" si="166"/>
        <v>540.82857142857142</v>
      </c>
      <c r="AD319" s="9">
        <f t="shared" si="166"/>
        <v>1815.0333333333333</v>
      </c>
      <c r="AE319" s="9">
        <f t="shared" si="166"/>
        <v>3627.7714285714287</v>
      </c>
      <c r="AF319" s="9">
        <f t="shared" si="166"/>
        <v>987.64986809122058</v>
      </c>
      <c r="AG319" s="9">
        <f t="shared" si="166"/>
        <v>0</v>
      </c>
      <c r="AH319" s="9">
        <f t="shared" si="166"/>
        <v>316.58586302713206</v>
      </c>
      <c r="AI319" s="9">
        <f t="shared" si="153"/>
        <v>13373.621564451685</v>
      </c>
      <c r="AJ319" s="3" t="s">
        <v>608</v>
      </c>
      <c r="AK319" s="11">
        <v>1279567</v>
      </c>
      <c r="AL319" s="11">
        <v>0</v>
      </c>
      <c r="AM319" s="11">
        <v>2939</v>
      </c>
      <c r="AN319" s="9">
        <v>7348.2</v>
      </c>
      <c r="AO319" s="11">
        <v>440375</v>
      </c>
      <c r="AP319" s="11">
        <v>-59218</v>
      </c>
      <c r="AQ319" s="9">
        <v>0</v>
      </c>
      <c r="AR319" s="9">
        <v>15167</v>
      </c>
      <c r="AS319" s="11">
        <v>111761</v>
      </c>
      <c r="AT319" s="11">
        <v>0</v>
      </c>
      <c r="AU319" s="11">
        <v>0</v>
      </c>
      <c r="AV319" s="11">
        <v>0</v>
      </c>
      <c r="AW319" s="9">
        <v>0</v>
      </c>
      <c r="AX319" s="9">
        <v>204710.06898626435</v>
      </c>
      <c r="AY319" s="9">
        <v>13710.826687931951</v>
      </c>
      <c r="AZ319" s="9">
        <v>-20752.48</v>
      </c>
      <c r="BA319" s="11">
        <v>52625</v>
      </c>
      <c r="BB319" s="11">
        <v>100695</v>
      </c>
      <c r="BC319" s="11">
        <v>0</v>
      </c>
      <c r="BD319" s="11">
        <v>0</v>
      </c>
      <c r="BE319" s="11">
        <v>483624</v>
      </c>
      <c r="BF319" s="11">
        <v>96615</v>
      </c>
      <c r="BG319" s="11">
        <v>0</v>
      </c>
      <c r="BH319" s="11">
        <v>0</v>
      </c>
      <c r="BI319" s="9">
        <v>0</v>
      </c>
      <c r="BJ319" s="9">
        <v>0</v>
      </c>
      <c r="BK319" s="9">
        <v>9585.3408100768993</v>
      </c>
      <c r="BL319" s="9">
        <v>15951.6</v>
      </c>
      <c r="BM319" s="9">
        <v>8654.89</v>
      </c>
      <c r="BN319" s="9">
        <v>7954.24</v>
      </c>
      <c r="BO319" s="11">
        <f t="shared" si="157"/>
        <v>1298760.5049999999</v>
      </c>
      <c r="BP319" s="11">
        <v>0</v>
      </c>
      <c r="BQ319" s="11">
        <v>2939</v>
      </c>
      <c r="BR319" s="11">
        <f t="shared" si="158"/>
        <v>7348.2</v>
      </c>
      <c r="BS319" s="11">
        <v>440375</v>
      </c>
      <c r="BT319" s="11">
        <v>-59218</v>
      </c>
      <c r="BU319" s="9">
        <v>0</v>
      </c>
      <c r="BV319" s="9">
        <v>15167</v>
      </c>
      <c r="BW319" s="11">
        <v>113574</v>
      </c>
      <c r="BX319" s="11">
        <v>0</v>
      </c>
      <c r="BY319" s="11">
        <v>0</v>
      </c>
      <c r="BZ319" s="11">
        <v>0</v>
      </c>
      <c r="CA319" s="9">
        <v>0</v>
      </c>
      <c r="CB319" s="9">
        <v>207406.47229915633</v>
      </c>
      <c r="CC319" s="9">
        <v>13710.826687931951</v>
      </c>
      <c r="CD319" s="9">
        <v>-20752.48</v>
      </c>
      <c r="CE319" s="11">
        <v>52625</v>
      </c>
      <c r="CF319" s="11">
        <v>102198</v>
      </c>
      <c r="CG319" s="11">
        <v>0</v>
      </c>
      <c r="CH319" s="11">
        <v>0</v>
      </c>
      <c r="CI319" s="11">
        <v>490845</v>
      </c>
      <c r="CJ319" s="11">
        <v>98058</v>
      </c>
      <c r="CK319" s="11">
        <v>0</v>
      </c>
      <c r="CL319" s="11">
        <v>0</v>
      </c>
      <c r="CM319" s="11">
        <v>0</v>
      </c>
      <c r="CN319" s="9">
        <v>0</v>
      </c>
      <c r="CO319" s="9">
        <v>12863.274547765788</v>
      </c>
      <c r="CP319" s="9">
        <v>15951.6</v>
      </c>
      <c r="CQ319" s="9">
        <v>8654.89</v>
      </c>
      <c r="CR319" s="9">
        <v>7954.24</v>
      </c>
      <c r="CS319" s="11"/>
      <c r="CT319" s="11"/>
      <c r="CU319" s="11"/>
      <c r="CV319" s="11"/>
      <c r="CW319" s="11"/>
      <c r="DD319" s="20"/>
      <c r="DE319" s="20"/>
    </row>
    <row r="320" spans="1:109" ht="16.5" x14ac:dyDescent="0.3">
      <c r="A320" s="12">
        <v>2364</v>
      </c>
      <c r="B320" s="12">
        <v>1</v>
      </c>
      <c r="C320" s="13" t="s">
        <v>343</v>
      </c>
      <c r="D320" s="14">
        <v>6</v>
      </c>
      <c r="E320" s="9">
        <v>647</v>
      </c>
      <c r="F320" s="9">
        <f t="shared" si="143"/>
        <v>9516.0157410768697</v>
      </c>
      <c r="G320" s="9">
        <f t="shared" si="144"/>
        <v>9642.4821211317758</v>
      </c>
      <c r="H320" s="9">
        <f t="shared" si="145"/>
        <v>126.46638005490604</v>
      </c>
      <c r="I320" s="10">
        <f t="shared" si="140"/>
        <v>1.3289845613537689E-2</v>
      </c>
      <c r="J320" s="9">
        <f t="shared" si="146"/>
        <v>90.738941267387418</v>
      </c>
      <c r="K320" s="9">
        <f t="shared" si="147"/>
        <v>6.4451313755795923</v>
      </c>
      <c r="L320" s="9">
        <f t="shared" si="148"/>
        <v>0</v>
      </c>
      <c r="M320" s="9">
        <f t="shared" si="149"/>
        <v>9.9505409582689026</v>
      </c>
      <c r="N320" s="9">
        <f t="shared" si="150"/>
        <v>7.7681505367897898</v>
      </c>
      <c r="O320" s="9">
        <f t="shared" si="151"/>
        <v>0</v>
      </c>
      <c r="P320" s="9">
        <f t="shared" si="152"/>
        <v>11.56361591688102</v>
      </c>
      <c r="Q320" s="15">
        <f t="shared" si="154"/>
        <v>6156862.1844767341</v>
      </c>
      <c r="R320" s="15">
        <f t="shared" si="155"/>
        <v>6238685.932372259</v>
      </c>
      <c r="S320" s="9">
        <f t="shared" si="156"/>
        <v>81823.747895524837</v>
      </c>
      <c r="T320" s="9"/>
      <c r="U320" s="9">
        <f t="shared" si="165"/>
        <v>5980.7773415765068</v>
      </c>
      <c r="V320" s="9">
        <f t="shared" si="165"/>
        <v>397.35548686244204</v>
      </c>
      <c r="W320" s="9">
        <f t="shared" si="165"/>
        <v>1012.1622874806801</v>
      </c>
      <c r="X320" s="9">
        <f t="shared" si="165"/>
        <v>1179.6862442040185</v>
      </c>
      <c r="Y320" s="9">
        <f t="shared" si="165"/>
        <v>677.99690611963877</v>
      </c>
      <c r="Z320" s="9">
        <f t="shared" si="165"/>
        <v>0</v>
      </c>
      <c r="AA320" s="9">
        <f t="shared" si="165"/>
        <v>268.03747483358273</v>
      </c>
      <c r="AB320" s="9">
        <f t="shared" si="166"/>
        <v>6071.5162828438943</v>
      </c>
      <c r="AC320" s="9">
        <f t="shared" si="166"/>
        <v>403.80061823802163</v>
      </c>
      <c r="AD320" s="9">
        <f t="shared" si="166"/>
        <v>1012.1622874806801</v>
      </c>
      <c r="AE320" s="9">
        <f t="shared" si="166"/>
        <v>1189.6367851622874</v>
      </c>
      <c r="AF320" s="9">
        <f t="shared" si="166"/>
        <v>685.76505665642856</v>
      </c>
      <c r="AG320" s="9">
        <f t="shared" si="166"/>
        <v>0</v>
      </c>
      <c r="AH320" s="9">
        <f t="shared" si="166"/>
        <v>279.60109075046375</v>
      </c>
      <c r="AI320" s="9">
        <f t="shared" si="153"/>
        <v>9642.4821211317758</v>
      </c>
      <c r="AJ320" s="3" t="s">
        <v>608</v>
      </c>
      <c r="AK320" s="11">
        <v>3913873</v>
      </c>
      <c r="AL320" s="11">
        <v>0</v>
      </c>
      <c r="AM320" s="11">
        <v>8991</v>
      </c>
      <c r="AN320" s="9">
        <v>22476.3</v>
      </c>
      <c r="AO320" s="11">
        <v>671021</v>
      </c>
      <c r="AP320" s="11">
        <v>-16152</v>
      </c>
      <c r="AQ320" s="9">
        <v>0</v>
      </c>
      <c r="AR320" s="9">
        <v>73493</v>
      </c>
      <c r="AS320" s="11">
        <v>257089</v>
      </c>
      <c r="AT320" s="11">
        <v>0</v>
      </c>
      <c r="AU320" s="11">
        <v>44906</v>
      </c>
      <c r="AV320" s="11">
        <v>0</v>
      </c>
      <c r="AW320" s="9">
        <v>0</v>
      </c>
      <c r="AX320" s="9">
        <v>438663.9982594063</v>
      </c>
      <c r="AY320" s="9">
        <v>47005.661594202895</v>
      </c>
      <c r="AZ320" s="9">
        <v>-44310.06</v>
      </c>
      <c r="BA320" s="11">
        <v>154360</v>
      </c>
      <c r="BB320" s="11">
        <v>184984</v>
      </c>
      <c r="BC320" s="11">
        <v>0</v>
      </c>
      <c r="BD320" s="11">
        <v>36127</v>
      </c>
      <c r="BE320" s="11">
        <v>154863</v>
      </c>
      <c r="BF320" s="11">
        <v>98156</v>
      </c>
      <c r="BG320" s="11">
        <v>0</v>
      </c>
      <c r="BH320" s="11">
        <v>-6791</v>
      </c>
      <c r="BI320" s="9">
        <v>14168</v>
      </c>
      <c r="BJ320" s="9">
        <v>0</v>
      </c>
      <c r="BK320" s="9">
        <v>21877.88462312517</v>
      </c>
      <c r="BL320" s="9">
        <v>43282.8</v>
      </c>
      <c r="BM320" s="9">
        <v>26226.3</v>
      </c>
      <c r="BN320" s="9">
        <v>12551.3</v>
      </c>
      <c r="BO320" s="11">
        <f t="shared" si="157"/>
        <v>3972581.0949999997</v>
      </c>
      <c r="BP320" s="11">
        <v>0</v>
      </c>
      <c r="BQ320" s="11">
        <v>8991</v>
      </c>
      <c r="BR320" s="11">
        <f t="shared" si="158"/>
        <v>22476.3</v>
      </c>
      <c r="BS320" s="11">
        <v>671021</v>
      </c>
      <c r="BT320" s="11">
        <v>-16152</v>
      </c>
      <c r="BU320" s="9">
        <v>0</v>
      </c>
      <c r="BV320" s="9">
        <v>73493</v>
      </c>
      <c r="BW320" s="11">
        <v>261259</v>
      </c>
      <c r="BX320" s="11">
        <v>0</v>
      </c>
      <c r="BY320" s="11">
        <v>44906</v>
      </c>
      <c r="BZ320" s="11">
        <v>0</v>
      </c>
      <c r="CA320" s="9">
        <v>0</v>
      </c>
      <c r="CB320" s="9">
        <v>443689.99165670929</v>
      </c>
      <c r="CC320" s="9">
        <v>47005.661594202895</v>
      </c>
      <c r="CD320" s="9">
        <v>-44310.06</v>
      </c>
      <c r="CE320" s="11">
        <v>154360</v>
      </c>
      <c r="CF320" s="11">
        <v>187746</v>
      </c>
      <c r="CG320" s="11">
        <v>0</v>
      </c>
      <c r="CH320" s="11">
        <v>36127</v>
      </c>
      <c r="CI320" s="11">
        <v>157175</v>
      </c>
      <c r="CJ320" s="11">
        <v>99622</v>
      </c>
      <c r="CK320" s="11">
        <v>0</v>
      </c>
      <c r="CL320" s="11">
        <v>-6893</v>
      </c>
      <c r="CM320" s="11">
        <v>14168</v>
      </c>
      <c r="CN320" s="9">
        <v>0</v>
      </c>
      <c r="CO320" s="9">
        <v>29359.544121347193</v>
      </c>
      <c r="CP320" s="9">
        <v>43282.8</v>
      </c>
      <c r="CQ320" s="9">
        <v>26226.3</v>
      </c>
      <c r="CR320" s="9">
        <v>12551.3</v>
      </c>
      <c r="CS320" s="11"/>
      <c r="CT320" s="11"/>
      <c r="CU320" s="11"/>
      <c r="CV320" s="11"/>
      <c r="CW320" s="11"/>
      <c r="DD320" s="20"/>
      <c r="DE320" s="20"/>
    </row>
    <row r="321" spans="1:109" ht="16.5" x14ac:dyDescent="0.3">
      <c r="A321" s="12">
        <v>2365</v>
      </c>
      <c r="B321" s="12">
        <v>1</v>
      </c>
      <c r="C321" s="13" t="s">
        <v>344</v>
      </c>
      <c r="D321" s="14">
        <v>6</v>
      </c>
      <c r="E321" s="9">
        <v>805</v>
      </c>
      <c r="F321" s="9">
        <f t="shared" si="143"/>
        <v>9869.4423341546481</v>
      </c>
      <c r="G321" s="9">
        <f t="shared" si="144"/>
        <v>10004.524517829066</v>
      </c>
      <c r="H321" s="9">
        <f t="shared" si="145"/>
        <v>135.08218367441805</v>
      </c>
      <c r="I321" s="10">
        <f t="shared" si="140"/>
        <v>1.3686911489106775E-2</v>
      </c>
      <c r="J321" s="9">
        <f t="shared" si="146"/>
        <v>91.975173913043363</v>
      </c>
      <c r="K321" s="9">
        <f t="shared" si="147"/>
        <v>7.455900621118019</v>
      </c>
      <c r="L321" s="9">
        <f t="shared" si="148"/>
        <v>0</v>
      </c>
      <c r="M321" s="9">
        <f t="shared" si="149"/>
        <v>4.7850931677019162</v>
      </c>
      <c r="N321" s="9">
        <f t="shared" si="150"/>
        <v>16.193740187191679</v>
      </c>
      <c r="O321" s="9">
        <f t="shared" si="151"/>
        <v>5.4079503105589879</v>
      </c>
      <c r="P321" s="9">
        <f t="shared" si="152"/>
        <v>9.2643254748057302</v>
      </c>
      <c r="Q321" s="15">
        <f t="shared" si="154"/>
        <v>7944901.0789944921</v>
      </c>
      <c r="R321" s="15">
        <f t="shared" si="155"/>
        <v>8053642.2368524009</v>
      </c>
      <c r="S321" s="9">
        <f t="shared" si="156"/>
        <v>108741.15785790887</v>
      </c>
      <c r="T321" s="9"/>
      <c r="U321" s="9">
        <f t="shared" si="165"/>
        <v>6072.1781987577642</v>
      </c>
      <c r="V321" s="9">
        <f t="shared" si="165"/>
        <v>459.63229813664594</v>
      </c>
      <c r="W321" s="9">
        <f t="shared" si="165"/>
        <v>1012.8049689440994</v>
      </c>
      <c r="X321" s="9">
        <f t="shared" si="165"/>
        <v>836.14534161490678</v>
      </c>
      <c r="Y321" s="9">
        <f t="shared" si="165"/>
        <v>1094.1603608585385</v>
      </c>
      <c r="Z321" s="9">
        <f t="shared" si="165"/>
        <v>101.86335403726709</v>
      </c>
      <c r="AA321" s="9">
        <f t="shared" si="165"/>
        <v>292.65781180542632</v>
      </c>
      <c r="AB321" s="9">
        <f t="shared" si="166"/>
        <v>6164.1533726708076</v>
      </c>
      <c r="AC321" s="9">
        <f t="shared" si="166"/>
        <v>467.08819875776396</v>
      </c>
      <c r="AD321" s="9">
        <f t="shared" si="166"/>
        <v>1012.8049689440994</v>
      </c>
      <c r="AE321" s="9">
        <f t="shared" si="166"/>
        <v>840.9304347826087</v>
      </c>
      <c r="AF321" s="9">
        <f t="shared" si="166"/>
        <v>1110.3541010457302</v>
      </c>
      <c r="AG321" s="9">
        <f t="shared" si="166"/>
        <v>107.27130434782607</v>
      </c>
      <c r="AH321" s="9">
        <f t="shared" si="166"/>
        <v>301.92213728023205</v>
      </c>
      <c r="AI321" s="9">
        <f t="shared" si="153"/>
        <v>10004.524517829066</v>
      </c>
      <c r="AJ321" s="3" t="s">
        <v>608</v>
      </c>
      <c r="AK321" s="11">
        <v>4936001</v>
      </c>
      <c r="AL321" s="11">
        <v>0</v>
      </c>
      <c r="AM321" s="11">
        <v>11338</v>
      </c>
      <c r="AN321" s="9">
        <v>28346.400000000001</v>
      </c>
      <c r="AO321" s="11">
        <v>812963</v>
      </c>
      <c r="AP321" s="11">
        <v>2345</v>
      </c>
      <c r="AQ321" s="9">
        <v>0</v>
      </c>
      <c r="AR321" s="9">
        <v>94021</v>
      </c>
      <c r="AS321" s="11">
        <v>370004</v>
      </c>
      <c r="AT321" s="11">
        <v>0</v>
      </c>
      <c r="AU321" s="11">
        <v>44814</v>
      </c>
      <c r="AV321" s="11">
        <v>0</v>
      </c>
      <c r="AW321" s="9">
        <v>82000</v>
      </c>
      <c r="AX321" s="9">
        <v>880799.0904911235</v>
      </c>
      <c r="AY321" s="9">
        <v>46322.094433095437</v>
      </c>
      <c r="AZ321" s="9">
        <v>-47897.55</v>
      </c>
      <c r="BA321" s="11">
        <v>202854</v>
      </c>
      <c r="BB321" s="11">
        <v>230810</v>
      </c>
      <c r="BC321" s="11">
        <v>0</v>
      </c>
      <c r="BD321" s="11">
        <v>34157</v>
      </c>
      <c r="BE321" s="11">
        <v>0</v>
      </c>
      <c r="BF321" s="11">
        <v>27212</v>
      </c>
      <c r="BG321" s="11">
        <v>0</v>
      </c>
      <c r="BH321" s="11">
        <v>0</v>
      </c>
      <c r="BI321" s="9">
        <v>27891</v>
      </c>
      <c r="BJ321" s="9">
        <v>0</v>
      </c>
      <c r="BK321" s="9">
        <v>21808.062013129897</v>
      </c>
      <c r="BL321" s="9">
        <v>49851.422057142852</v>
      </c>
      <c r="BM321" s="9">
        <v>72261.19</v>
      </c>
      <c r="BN321" s="9">
        <v>17000.37</v>
      </c>
      <c r="BO321" s="11">
        <f t="shared" si="157"/>
        <v>5010041.0149999997</v>
      </c>
      <c r="BP321" s="11">
        <v>0</v>
      </c>
      <c r="BQ321" s="11">
        <v>11338</v>
      </c>
      <c r="BR321" s="11">
        <f t="shared" si="158"/>
        <v>28346.400000000001</v>
      </c>
      <c r="BS321" s="11">
        <v>812963</v>
      </c>
      <c r="BT321" s="11">
        <v>2345</v>
      </c>
      <c r="BU321" s="9">
        <v>0</v>
      </c>
      <c r="BV321" s="9">
        <v>94021</v>
      </c>
      <c r="BW321" s="11">
        <v>376006</v>
      </c>
      <c r="BX321" s="11">
        <v>0</v>
      </c>
      <c r="BY321" s="11">
        <v>44814</v>
      </c>
      <c r="BZ321" s="11">
        <v>0</v>
      </c>
      <c r="CA321" s="9">
        <v>86353.4</v>
      </c>
      <c r="CB321" s="9">
        <v>893835.05134181282</v>
      </c>
      <c r="CC321" s="9">
        <v>46322.094433095437</v>
      </c>
      <c r="CD321" s="9">
        <v>-47897.55</v>
      </c>
      <c r="CE321" s="11">
        <v>202854</v>
      </c>
      <c r="CF321" s="11">
        <v>234256</v>
      </c>
      <c r="CG321" s="11">
        <v>0</v>
      </c>
      <c r="CH321" s="11">
        <v>34157</v>
      </c>
      <c r="CI321" s="11">
        <v>0</v>
      </c>
      <c r="CJ321" s="11">
        <v>27618</v>
      </c>
      <c r="CK321" s="11">
        <v>0</v>
      </c>
      <c r="CL321" s="11">
        <v>0</v>
      </c>
      <c r="CM321" s="11">
        <v>27891</v>
      </c>
      <c r="CN321" s="9">
        <v>0</v>
      </c>
      <c r="CO321" s="9">
        <v>29265.844020348526</v>
      </c>
      <c r="CP321" s="9">
        <v>49851.422057142852</v>
      </c>
      <c r="CQ321" s="9">
        <v>72261.19</v>
      </c>
      <c r="CR321" s="9">
        <v>17000.37</v>
      </c>
      <c r="CS321" s="11"/>
      <c r="CT321" s="11"/>
      <c r="CU321" s="11"/>
      <c r="CV321" s="11"/>
      <c r="CW321" s="11"/>
      <c r="DD321" s="20"/>
      <c r="DE321" s="20"/>
    </row>
    <row r="322" spans="1:109" ht="16.5" x14ac:dyDescent="0.3">
      <c r="A322" s="12">
        <v>2396</v>
      </c>
      <c r="B322" s="12">
        <v>1</v>
      </c>
      <c r="C322" s="13" t="s">
        <v>345</v>
      </c>
      <c r="D322" s="14">
        <v>6</v>
      </c>
      <c r="E322" s="9">
        <v>744</v>
      </c>
      <c r="F322" s="9">
        <f t="shared" si="143"/>
        <v>10248.684250057946</v>
      </c>
      <c r="G322" s="9">
        <f t="shared" si="144"/>
        <v>10363.423692246197</v>
      </c>
      <c r="H322" s="9">
        <f t="shared" si="145"/>
        <v>114.73944218825091</v>
      </c>
      <c r="I322" s="10">
        <f t="shared" si="140"/>
        <v>1.1195529044384617E-2</v>
      </c>
      <c r="J322" s="9">
        <f t="shared" si="146"/>
        <v>90.778588709677024</v>
      </c>
      <c r="K322" s="9">
        <f t="shared" si="147"/>
        <v>9.3938172043010582</v>
      </c>
      <c r="L322" s="9">
        <f t="shared" si="148"/>
        <v>0</v>
      </c>
      <c r="M322" s="9">
        <f t="shared" si="149"/>
        <v>7.2204301075267949</v>
      </c>
      <c r="N322" s="9">
        <f t="shared" si="150"/>
        <v>17.670763708937102</v>
      </c>
      <c r="O322" s="9">
        <f t="shared" si="151"/>
        <v>-17.52302419354838</v>
      </c>
      <c r="P322" s="9">
        <f t="shared" si="152"/>
        <v>7.1988666513573207</v>
      </c>
      <c r="Q322" s="15">
        <f t="shared" si="154"/>
        <v>7625021.0820431123</v>
      </c>
      <c r="R322" s="15">
        <f t="shared" si="155"/>
        <v>7710387.2270311713</v>
      </c>
      <c r="S322" s="9">
        <f t="shared" si="156"/>
        <v>85366.144988059066</v>
      </c>
      <c r="T322" s="9"/>
      <c r="U322" s="9">
        <f t="shared" ref="U322:AA331" si="167">IF($E322=0,0,SUMIF($AK$4:$BN$4,U$4,$AK322:$BN322)/$E322)</f>
        <v>5996.7155107526878</v>
      </c>
      <c r="V322" s="9">
        <f t="shared" si="167"/>
        <v>579.14784946236557</v>
      </c>
      <c r="W322" s="9">
        <f t="shared" si="167"/>
        <v>1419.8965053763441</v>
      </c>
      <c r="X322" s="9">
        <f t="shared" si="167"/>
        <v>854.70833333333337</v>
      </c>
      <c r="Y322" s="9">
        <f t="shared" si="167"/>
        <v>839.12936245402625</v>
      </c>
      <c r="Z322" s="9">
        <f t="shared" si="167"/>
        <v>108.88397849462365</v>
      </c>
      <c r="AA322" s="9">
        <f t="shared" si="167"/>
        <v>450.20271018456555</v>
      </c>
      <c r="AB322" s="9">
        <f t="shared" ref="AB322:AH331" si="168">IF($E322=0,0,SUMIF($BO$4:$CR$4,AB$4,$BO322:$CR322)/$E322)</f>
        <v>6087.4940994623648</v>
      </c>
      <c r="AC322" s="9">
        <f t="shared" si="168"/>
        <v>588.54166666666663</v>
      </c>
      <c r="AD322" s="9">
        <f t="shared" si="168"/>
        <v>1419.8965053763441</v>
      </c>
      <c r="AE322" s="9">
        <f t="shared" si="168"/>
        <v>861.92876344086017</v>
      </c>
      <c r="AF322" s="9">
        <f t="shared" si="168"/>
        <v>856.80012616296335</v>
      </c>
      <c r="AG322" s="9">
        <f t="shared" si="168"/>
        <v>91.360954301075267</v>
      </c>
      <c r="AH322" s="9">
        <f t="shared" si="168"/>
        <v>457.40157683592287</v>
      </c>
      <c r="AI322" s="9">
        <f t="shared" si="153"/>
        <v>10363.423692246197</v>
      </c>
      <c r="AJ322" s="3" t="s">
        <v>608</v>
      </c>
      <c r="AK322" s="11">
        <v>4502618</v>
      </c>
      <c r="AL322" s="11">
        <v>0</v>
      </c>
      <c r="AM322" s="11">
        <v>10343</v>
      </c>
      <c r="AN322" s="9">
        <v>25857</v>
      </c>
      <c r="AO322" s="11">
        <v>1086836</v>
      </c>
      <c r="AP322" s="11">
        <v>-30433</v>
      </c>
      <c r="AQ322" s="9">
        <v>0</v>
      </c>
      <c r="AR322" s="9">
        <v>71925</v>
      </c>
      <c r="AS322" s="11">
        <v>430886</v>
      </c>
      <c r="AT322" s="11">
        <v>0</v>
      </c>
      <c r="AU322" s="11">
        <v>0</v>
      </c>
      <c r="AV322" s="11">
        <v>0</v>
      </c>
      <c r="AW322" s="9">
        <v>81009.679999999993</v>
      </c>
      <c r="AX322" s="9">
        <v>624312.24566579552</v>
      </c>
      <c r="AY322" s="9">
        <v>46150.88614041137</v>
      </c>
      <c r="AZ322" s="9">
        <v>-41061.660000000003</v>
      </c>
      <c r="BA322" s="11">
        <v>172529</v>
      </c>
      <c r="BB322" s="11">
        <v>189000</v>
      </c>
      <c r="BC322" s="11">
        <v>0</v>
      </c>
      <c r="BD322" s="11">
        <v>0</v>
      </c>
      <c r="BE322" s="11">
        <v>115917</v>
      </c>
      <c r="BF322" s="11">
        <v>62177</v>
      </c>
      <c r="BG322" s="11">
        <v>0</v>
      </c>
      <c r="BH322" s="11">
        <v>0</v>
      </c>
      <c r="BI322" s="9">
        <v>14012</v>
      </c>
      <c r="BJ322" s="9">
        <v>0</v>
      </c>
      <c r="BK322" s="9">
        <v>15661.900236905438</v>
      </c>
      <c r="BL322" s="9">
        <v>56110.2</v>
      </c>
      <c r="BM322" s="9">
        <v>178223.03</v>
      </c>
      <c r="BN322" s="9">
        <v>12947.8</v>
      </c>
      <c r="BO322" s="11">
        <f t="shared" si="157"/>
        <v>4570157.2699999996</v>
      </c>
      <c r="BP322" s="11">
        <v>0</v>
      </c>
      <c r="BQ322" s="11">
        <v>10343</v>
      </c>
      <c r="BR322" s="11">
        <f t="shared" si="158"/>
        <v>25857</v>
      </c>
      <c r="BS322" s="11">
        <v>1086836</v>
      </c>
      <c r="BT322" s="11">
        <v>-30433</v>
      </c>
      <c r="BU322" s="9">
        <v>0</v>
      </c>
      <c r="BV322" s="9">
        <v>71925</v>
      </c>
      <c r="BW322" s="11">
        <v>437875</v>
      </c>
      <c r="BX322" s="11">
        <v>0</v>
      </c>
      <c r="BY322" s="11">
        <v>0</v>
      </c>
      <c r="BZ322" s="11">
        <v>0</v>
      </c>
      <c r="CA322" s="9">
        <v>67972.55</v>
      </c>
      <c r="CB322" s="9">
        <v>637459.29386524472</v>
      </c>
      <c r="CC322" s="9">
        <v>46150.88614041137</v>
      </c>
      <c r="CD322" s="9">
        <v>-41061.660000000003</v>
      </c>
      <c r="CE322" s="11">
        <v>172529</v>
      </c>
      <c r="CF322" s="11">
        <v>191822</v>
      </c>
      <c r="CG322" s="11">
        <v>0</v>
      </c>
      <c r="CH322" s="11">
        <v>0</v>
      </c>
      <c r="CI322" s="11">
        <v>117539</v>
      </c>
      <c r="CJ322" s="11">
        <v>63105</v>
      </c>
      <c r="CK322" s="11">
        <v>0</v>
      </c>
      <c r="CL322" s="11">
        <v>0</v>
      </c>
      <c r="CM322" s="11">
        <v>14012</v>
      </c>
      <c r="CN322" s="9">
        <v>0</v>
      </c>
      <c r="CO322" s="9">
        <v>21017.857025515237</v>
      </c>
      <c r="CP322" s="9">
        <v>56110.2</v>
      </c>
      <c r="CQ322" s="9">
        <v>178223.03</v>
      </c>
      <c r="CR322" s="9">
        <v>12947.8</v>
      </c>
      <c r="CS322" s="11"/>
      <c r="CT322" s="11"/>
      <c r="CU322" s="11"/>
      <c r="CV322" s="11"/>
      <c r="CW322" s="11"/>
      <c r="DD322" s="20"/>
      <c r="DE322" s="20"/>
    </row>
    <row r="323" spans="1:109" ht="16.5" x14ac:dyDescent="0.3">
      <c r="A323" s="12">
        <v>2397</v>
      </c>
      <c r="B323" s="12">
        <v>1</v>
      </c>
      <c r="C323" s="13" t="s">
        <v>346</v>
      </c>
      <c r="D323" s="14">
        <v>5</v>
      </c>
      <c r="E323" s="9">
        <v>1059</v>
      </c>
      <c r="F323" s="9">
        <f t="shared" si="143"/>
        <v>9214.7891798271885</v>
      </c>
      <c r="G323" s="9">
        <f t="shared" si="144"/>
        <v>9340.8808001420839</v>
      </c>
      <c r="H323" s="9">
        <f t="shared" si="145"/>
        <v>126.09162031489541</v>
      </c>
      <c r="I323" s="10">
        <f t="shared" si="140"/>
        <v>1.3683614226458092E-2</v>
      </c>
      <c r="J323" s="9">
        <f t="shared" si="146"/>
        <v>91.10109065155757</v>
      </c>
      <c r="K323" s="9">
        <f t="shared" si="147"/>
        <v>7.0802644003777004</v>
      </c>
      <c r="L323" s="9">
        <f t="shared" si="148"/>
        <v>0</v>
      </c>
      <c r="M323" s="9">
        <f t="shared" si="149"/>
        <v>2.2861189801699311</v>
      </c>
      <c r="N323" s="9">
        <f t="shared" si="150"/>
        <v>17.288314309050293</v>
      </c>
      <c r="O323" s="9">
        <f t="shared" si="151"/>
        <v>0</v>
      </c>
      <c r="P323" s="9">
        <f t="shared" si="152"/>
        <v>8.3358319737413353</v>
      </c>
      <c r="Q323" s="15">
        <f t="shared" si="154"/>
        <v>9758461.74143699</v>
      </c>
      <c r="R323" s="15">
        <f t="shared" si="155"/>
        <v>9891992.7673504669</v>
      </c>
      <c r="S323" s="9">
        <f t="shared" si="156"/>
        <v>133531.02591347694</v>
      </c>
      <c r="T323" s="9"/>
      <c r="U323" s="9">
        <f t="shared" si="167"/>
        <v>6015.6111048158646</v>
      </c>
      <c r="V323" s="9">
        <f t="shared" si="167"/>
        <v>436.533522190746</v>
      </c>
      <c r="W323" s="9">
        <f t="shared" si="167"/>
        <v>1008.8451369216242</v>
      </c>
      <c r="X323" s="9">
        <f t="shared" si="167"/>
        <v>693.45986779981115</v>
      </c>
      <c r="Y323" s="9">
        <f t="shared" si="167"/>
        <v>733.70016733800185</v>
      </c>
      <c r="Z323" s="9">
        <f t="shared" si="167"/>
        <v>0</v>
      </c>
      <c r="AA323" s="9">
        <f t="shared" si="167"/>
        <v>326.63938076113942</v>
      </c>
      <c r="AB323" s="9">
        <f t="shared" si="168"/>
        <v>6106.7121954674221</v>
      </c>
      <c r="AC323" s="9">
        <f t="shared" si="168"/>
        <v>443.6137865911237</v>
      </c>
      <c r="AD323" s="9">
        <f t="shared" si="168"/>
        <v>1008.8451369216242</v>
      </c>
      <c r="AE323" s="9">
        <f t="shared" si="168"/>
        <v>695.74598677998108</v>
      </c>
      <c r="AF323" s="9">
        <f t="shared" si="168"/>
        <v>750.98848164705214</v>
      </c>
      <c r="AG323" s="9">
        <f t="shared" si="168"/>
        <v>0</v>
      </c>
      <c r="AH323" s="9">
        <f t="shared" si="168"/>
        <v>334.97521273488076</v>
      </c>
      <c r="AI323" s="9">
        <f t="shared" si="153"/>
        <v>9340.8808001420839</v>
      </c>
      <c r="AJ323" s="3" t="s">
        <v>608</v>
      </c>
      <c r="AK323" s="11">
        <v>6431737</v>
      </c>
      <c r="AL323" s="11">
        <v>0</v>
      </c>
      <c r="AM323" s="11">
        <v>14774</v>
      </c>
      <c r="AN323" s="9">
        <v>36935.699999999997</v>
      </c>
      <c r="AO323" s="11">
        <v>1090168</v>
      </c>
      <c r="AP323" s="11">
        <v>-21801</v>
      </c>
      <c r="AQ323" s="9">
        <v>0</v>
      </c>
      <c r="AR323" s="9">
        <v>121275</v>
      </c>
      <c r="AS323" s="11">
        <v>462289</v>
      </c>
      <c r="AT323" s="11">
        <v>0</v>
      </c>
      <c r="AU323" s="11">
        <v>114565</v>
      </c>
      <c r="AV323" s="11">
        <v>0</v>
      </c>
      <c r="AW323" s="9">
        <v>0</v>
      </c>
      <c r="AX323" s="9">
        <v>776988.47721094394</v>
      </c>
      <c r="AY323" s="9">
        <v>61035.754720321667</v>
      </c>
      <c r="AZ323" s="9">
        <v>-61204.84</v>
      </c>
      <c r="BA323" s="11">
        <v>260364</v>
      </c>
      <c r="BB323" s="11">
        <v>162153</v>
      </c>
      <c r="BC323" s="11">
        <v>0</v>
      </c>
      <c r="BD323" s="11">
        <v>16338</v>
      </c>
      <c r="BE323" s="11">
        <v>0</v>
      </c>
      <c r="BF323" s="11">
        <v>0</v>
      </c>
      <c r="BG323" s="11">
        <v>0</v>
      </c>
      <c r="BH323" s="11">
        <v>0</v>
      </c>
      <c r="BI323" s="9">
        <v>44905</v>
      </c>
      <c r="BJ323" s="9">
        <v>0</v>
      </c>
      <c r="BK323" s="9">
        <v>25813.821391439262</v>
      </c>
      <c r="BL323" s="9">
        <v>70560.868114285709</v>
      </c>
      <c r="BM323" s="9">
        <v>133922.07</v>
      </c>
      <c r="BN323" s="9">
        <v>17642.89</v>
      </c>
      <c r="BO323" s="11">
        <f t="shared" si="157"/>
        <v>6528213.0549999997</v>
      </c>
      <c r="BP323" s="11">
        <v>0</v>
      </c>
      <c r="BQ323" s="11">
        <v>14774</v>
      </c>
      <c r="BR323" s="11">
        <f t="shared" si="158"/>
        <v>36935.699999999997</v>
      </c>
      <c r="BS323" s="11">
        <v>1090168</v>
      </c>
      <c r="BT323" s="11">
        <v>-21801</v>
      </c>
      <c r="BU323" s="9">
        <v>0</v>
      </c>
      <c r="BV323" s="9">
        <v>121275</v>
      </c>
      <c r="BW323" s="11">
        <v>469787</v>
      </c>
      <c r="BX323" s="11">
        <v>0</v>
      </c>
      <c r="BY323" s="11">
        <v>114565</v>
      </c>
      <c r="BZ323" s="11">
        <v>0</v>
      </c>
      <c r="CA323" s="9">
        <v>0</v>
      </c>
      <c r="CB323" s="9">
        <v>795296.80206422822</v>
      </c>
      <c r="CC323" s="9">
        <v>61035.754720321667</v>
      </c>
      <c r="CD323" s="9">
        <v>-61204.84</v>
      </c>
      <c r="CE323" s="11">
        <v>260364</v>
      </c>
      <c r="CF323" s="11">
        <v>164574</v>
      </c>
      <c r="CG323" s="11">
        <v>0</v>
      </c>
      <c r="CH323" s="11">
        <v>16338</v>
      </c>
      <c r="CI323" s="11">
        <v>0</v>
      </c>
      <c r="CJ323" s="11">
        <v>0</v>
      </c>
      <c r="CK323" s="11">
        <v>0</v>
      </c>
      <c r="CL323" s="11">
        <v>0</v>
      </c>
      <c r="CM323" s="11">
        <v>44905</v>
      </c>
      <c r="CN323" s="9">
        <v>0</v>
      </c>
      <c r="CO323" s="9">
        <v>34641.467451631361</v>
      </c>
      <c r="CP323" s="9">
        <v>70560.868114285709</v>
      </c>
      <c r="CQ323" s="9">
        <v>133922.07</v>
      </c>
      <c r="CR323" s="9">
        <v>17642.89</v>
      </c>
      <c r="CS323" s="11"/>
      <c r="CT323" s="11"/>
      <c r="CU323" s="11"/>
      <c r="CV323" s="11"/>
      <c r="CW323" s="11"/>
      <c r="DD323" s="20"/>
      <c r="DE323" s="20"/>
    </row>
    <row r="324" spans="1:109" ht="16.5" x14ac:dyDescent="0.3">
      <c r="A324" s="12">
        <v>2448</v>
      </c>
      <c r="B324" s="12">
        <v>1</v>
      </c>
      <c r="C324" s="13" t="s">
        <v>347</v>
      </c>
      <c r="D324" s="14">
        <v>6</v>
      </c>
      <c r="E324" s="9">
        <v>749</v>
      </c>
      <c r="F324" s="9">
        <f t="shared" si="143"/>
        <v>10168.93578617411</v>
      </c>
      <c r="G324" s="9">
        <f t="shared" si="144"/>
        <v>10291.452654922903</v>
      </c>
      <c r="H324" s="9">
        <f t="shared" si="145"/>
        <v>122.51686874879306</v>
      </c>
      <c r="I324" s="10">
        <f t="shared" si="140"/>
        <v>1.2048150497259455E-2</v>
      </c>
      <c r="J324" s="9">
        <f t="shared" si="146"/>
        <v>91.471962616822566</v>
      </c>
      <c r="K324" s="9">
        <f t="shared" si="147"/>
        <v>5.8064085447263096</v>
      </c>
      <c r="L324" s="9">
        <f t="shared" si="148"/>
        <v>0</v>
      </c>
      <c r="M324" s="9">
        <f t="shared" si="149"/>
        <v>5.9132176234979852</v>
      </c>
      <c r="N324" s="9">
        <f t="shared" si="150"/>
        <v>8.0403100962427061</v>
      </c>
      <c r="O324" s="9">
        <f t="shared" si="151"/>
        <v>0.72018691588785089</v>
      </c>
      <c r="P324" s="9">
        <f t="shared" si="152"/>
        <v>10.564782951614916</v>
      </c>
      <c r="Q324" s="15">
        <f t="shared" si="154"/>
        <v>7616532.9038444078</v>
      </c>
      <c r="R324" s="15">
        <f t="shared" si="155"/>
        <v>7708298.0385372536</v>
      </c>
      <c r="S324" s="9">
        <f t="shared" si="156"/>
        <v>91765.134692845866</v>
      </c>
      <c r="T324" s="9"/>
      <c r="U324" s="9">
        <f t="shared" si="167"/>
        <v>6035.0359813084115</v>
      </c>
      <c r="V324" s="9">
        <f t="shared" si="167"/>
        <v>358.01068090787714</v>
      </c>
      <c r="W324" s="9">
        <f t="shared" si="167"/>
        <v>1631.475300400534</v>
      </c>
      <c r="X324" s="9">
        <f t="shared" si="167"/>
        <v>775.82242990654208</v>
      </c>
      <c r="Y324" s="9">
        <f t="shared" si="167"/>
        <v>915.33878806992425</v>
      </c>
      <c r="Z324" s="9">
        <f t="shared" si="167"/>
        <v>49.599465954606138</v>
      </c>
      <c r="AA324" s="9">
        <f t="shared" si="167"/>
        <v>403.65313962621428</v>
      </c>
      <c r="AB324" s="9">
        <f t="shared" si="168"/>
        <v>6126.507943925234</v>
      </c>
      <c r="AC324" s="9">
        <f t="shared" si="168"/>
        <v>363.81708945260345</v>
      </c>
      <c r="AD324" s="9">
        <f t="shared" si="168"/>
        <v>1631.475300400534</v>
      </c>
      <c r="AE324" s="9">
        <f t="shared" si="168"/>
        <v>781.73564753004007</v>
      </c>
      <c r="AF324" s="9">
        <f t="shared" si="168"/>
        <v>923.37909816616695</v>
      </c>
      <c r="AG324" s="9">
        <f t="shared" si="168"/>
        <v>50.319652870493989</v>
      </c>
      <c r="AH324" s="9">
        <f t="shared" si="168"/>
        <v>414.2179225778292</v>
      </c>
      <c r="AI324" s="9">
        <f t="shared" si="153"/>
        <v>10291.452654922903</v>
      </c>
      <c r="AJ324" s="3" t="s">
        <v>608</v>
      </c>
      <c r="AK324" s="11">
        <v>4567500</v>
      </c>
      <c r="AL324" s="11">
        <v>0</v>
      </c>
      <c r="AM324" s="11">
        <v>10492</v>
      </c>
      <c r="AN324" s="9">
        <v>25837.200000000001</v>
      </c>
      <c r="AO324" s="11">
        <v>1221975</v>
      </c>
      <c r="AP324" s="11">
        <v>0</v>
      </c>
      <c r="AQ324" s="9">
        <v>0</v>
      </c>
      <c r="AR324" s="9">
        <v>68171</v>
      </c>
      <c r="AS324" s="11">
        <v>268150</v>
      </c>
      <c r="AT324" s="11">
        <v>0</v>
      </c>
      <c r="AU324" s="11">
        <v>0</v>
      </c>
      <c r="AV324" s="11">
        <v>0</v>
      </c>
      <c r="AW324" s="9">
        <v>37150</v>
      </c>
      <c r="AX324" s="9">
        <v>685588.75226437324</v>
      </c>
      <c r="AY324" s="9">
        <v>40065.844551789676</v>
      </c>
      <c r="AZ324" s="9">
        <v>-47258.05</v>
      </c>
      <c r="BA324" s="11">
        <v>191741</v>
      </c>
      <c r="BB324" s="11">
        <v>193701</v>
      </c>
      <c r="BC324" s="11">
        <v>0</v>
      </c>
      <c r="BD324" s="11">
        <v>0</v>
      </c>
      <c r="BE324" s="11">
        <v>45574</v>
      </c>
      <c r="BF324" s="11">
        <v>57400</v>
      </c>
      <c r="BG324" s="11">
        <v>0</v>
      </c>
      <c r="BH324" s="11">
        <v>0</v>
      </c>
      <c r="BI324" s="9">
        <v>14012</v>
      </c>
      <c r="BJ324" s="9">
        <v>0</v>
      </c>
      <c r="BK324" s="9">
        <v>23139.277028244862</v>
      </c>
      <c r="BL324" s="9">
        <v>50103</v>
      </c>
      <c r="BM324" s="9">
        <v>148331.20000000001</v>
      </c>
      <c r="BN324" s="9">
        <v>14859.68</v>
      </c>
      <c r="BO324" s="11">
        <f t="shared" si="157"/>
        <v>4636012.5</v>
      </c>
      <c r="BP324" s="11">
        <v>0</v>
      </c>
      <c r="BQ324" s="11">
        <v>10492</v>
      </c>
      <c r="BR324" s="11">
        <f t="shared" si="158"/>
        <v>25837.200000000001</v>
      </c>
      <c r="BS324" s="11">
        <v>1221975</v>
      </c>
      <c r="BT324" s="11">
        <v>0</v>
      </c>
      <c r="BU324" s="9">
        <v>0</v>
      </c>
      <c r="BV324" s="9">
        <v>68171</v>
      </c>
      <c r="BW324" s="11">
        <v>272499</v>
      </c>
      <c r="BX324" s="11">
        <v>0</v>
      </c>
      <c r="BY324" s="11">
        <v>0</v>
      </c>
      <c r="BZ324" s="11">
        <v>0</v>
      </c>
      <c r="CA324" s="9">
        <v>37689.42</v>
      </c>
      <c r="CB324" s="9">
        <v>691610.94452645909</v>
      </c>
      <c r="CC324" s="9">
        <v>40065.844551789676</v>
      </c>
      <c r="CD324" s="9">
        <v>-47258.05</v>
      </c>
      <c r="CE324" s="11">
        <v>191741</v>
      </c>
      <c r="CF324" s="11">
        <v>196593</v>
      </c>
      <c r="CG324" s="11">
        <v>0</v>
      </c>
      <c r="CH324" s="11">
        <v>0</v>
      </c>
      <c r="CI324" s="11">
        <v>46254</v>
      </c>
      <c r="CJ324" s="11">
        <v>58257</v>
      </c>
      <c r="CK324" s="11">
        <v>0</v>
      </c>
      <c r="CL324" s="11">
        <v>0</v>
      </c>
      <c r="CM324" s="11">
        <v>14012</v>
      </c>
      <c r="CN324" s="9">
        <v>0</v>
      </c>
      <c r="CO324" s="9">
        <v>31052.299459004404</v>
      </c>
      <c r="CP324" s="9">
        <v>50103</v>
      </c>
      <c r="CQ324" s="9">
        <v>148331.20000000001</v>
      </c>
      <c r="CR324" s="9">
        <v>14859.68</v>
      </c>
      <c r="CS324" s="11"/>
      <c r="CT324" s="11"/>
      <c r="CU324" s="11"/>
      <c r="CV324" s="11"/>
      <c r="CW324" s="11"/>
      <c r="DD324" s="20"/>
      <c r="DE324" s="20"/>
    </row>
    <row r="325" spans="1:109" ht="16.5" x14ac:dyDescent="0.3">
      <c r="A325" s="12">
        <v>2527</v>
      </c>
      <c r="B325" s="12">
        <v>1</v>
      </c>
      <c r="C325" s="13" t="s">
        <v>348</v>
      </c>
      <c r="D325" s="14">
        <v>6</v>
      </c>
      <c r="E325" s="9">
        <v>290</v>
      </c>
      <c r="F325" s="9">
        <f t="shared" si="143"/>
        <v>12059.026132741368</v>
      </c>
      <c r="G325" s="9">
        <f t="shared" si="144"/>
        <v>12237.898423764111</v>
      </c>
      <c r="H325" s="9">
        <f t="shared" si="145"/>
        <v>178.8722910227425</v>
      </c>
      <c r="I325" s="10">
        <f t="shared" si="140"/>
        <v>1.4833062724450669E-2</v>
      </c>
      <c r="J325" s="9">
        <f t="shared" si="146"/>
        <v>90.738155172413826</v>
      </c>
      <c r="K325" s="9">
        <f t="shared" si="147"/>
        <v>13.72413793103442</v>
      </c>
      <c r="L325" s="9">
        <f t="shared" si="148"/>
        <v>0</v>
      </c>
      <c r="M325" s="9">
        <f t="shared" si="149"/>
        <v>21.006896551724139</v>
      </c>
      <c r="N325" s="9">
        <f t="shared" si="150"/>
        <v>15.623382010532623</v>
      </c>
      <c r="O325" s="9">
        <f t="shared" si="151"/>
        <v>0</v>
      </c>
      <c r="P325" s="9">
        <f t="shared" si="152"/>
        <v>37.779719357038971</v>
      </c>
      <c r="Q325" s="15">
        <f t="shared" si="154"/>
        <v>3497117.5784949968</v>
      </c>
      <c r="R325" s="15">
        <f t="shared" si="155"/>
        <v>3548990.5428915927</v>
      </c>
      <c r="S325" s="9">
        <f t="shared" si="156"/>
        <v>51872.964396595955</v>
      </c>
      <c r="T325" s="9"/>
      <c r="U325" s="9">
        <f t="shared" si="167"/>
        <v>5982.6826206896549</v>
      </c>
      <c r="V325" s="9">
        <f t="shared" si="167"/>
        <v>846.05172413793105</v>
      </c>
      <c r="W325" s="9">
        <f t="shared" si="167"/>
        <v>1742.2931034482758</v>
      </c>
      <c r="X325" s="9">
        <f t="shared" si="167"/>
        <v>1797.6206896551723</v>
      </c>
      <c r="Y325" s="9">
        <f t="shared" si="167"/>
        <v>1264.331265440494</v>
      </c>
      <c r="Z325" s="9">
        <f t="shared" si="167"/>
        <v>0</v>
      </c>
      <c r="AA325" s="9">
        <f t="shared" si="167"/>
        <v>426.04672936984059</v>
      </c>
      <c r="AB325" s="9">
        <f t="shared" si="168"/>
        <v>6073.4207758620687</v>
      </c>
      <c r="AC325" s="9">
        <f t="shared" si="168"/>
        <v>859.77586206896547</v>
      </c>
      <c r="AD325" s="9">
        <f t="shared" si="168"/>
        <v>1742.2931034482758</v>
      </c>
      <c r="AE325" s="9">
        <f t="shared" si="168"/>
        <v>1818.6275862068965</v>
      </c>
      <c r="AF325" s="9">
        <f t="shared" si="168"/>
        <v>1279.9546474510266</v>
      </c>
      <c r="AG325" s="9">
        <f t="shared" si="168"/>
        <v>0</v>
      </c>
      <c r="AH325" s="9">
        <f t="shared" si="168"/>
        <v>463.82644872687956</v>
      </c>
      <c r="AI325" s="9">
        <f t="shared" si="153"/>
        <v>12237.898423764111</v>
      </c>
      <c r="AJ325" s="3" t="s">
        <v>608</v>
      </c>
      <c r="AK325" s="11">
        <v>1754271</v>
      </c>
      <c r="AL325" s="11">
        <v>0</v>
      </c>
      <c r="AM325" s="11">
        <v>4030</v>
      </c>
      <c r="AN325" s="9">
        <v>10074.6</v>
      </c>
      <c r="AO325" s="11">
        <v>488295</v>
      </c>
      <c r="AP325" s="11">
        <v>16970</v>
      </c>
      <c r="AQ325" s="9">
        <v>0</v>
      </c>
      <c r="AR325" s="9">
        <v>25422</v>
      </c>
      <c r="AS325" s="11">
        <v>245355</v>
      </c>
      <c r="AT325" s="11">
        <v>0</v>
      </c>
      <c r="AU325" s="11">
        <v>0</v>
      </c>
      <c r="AV325" s="11">
        <v>0</v>
      </c>
      <c r="AW325" s="9">
        <v>0</v>
      </c>
      <c r="AX325" s="9">
        <v>366656.06697774323</v>
      </c>
      <c r="AY325" s="9">
        <v>22647.486156645788</v>
      </c>
      <c r="AZ325" s="9">
        <v>-19293.04</v>
      </c>
      <c r="BA325" s="11">
        <v>72693</v>
      </c>
      <c r="BB325" s="11">
        <v>102019</v>
      </c>
      <c r="BC325" s="11">
        <v>0</v>
      </c>
      <c r="BD325" s="11">
        <v>11172</v>
      </c>
      <c r="BE325" s="11">
        <v>189457</v>
      </c>
      <c r="BF325" s="11">
        <v>116517</v>
      </c>
      <c r="BG325" s="11">
        <v>0</v>
      </c>
      <c r="BH325" s="11">
        <v>0</v>
      </c>
      <c r="BI325" s="9">
        <v>0</v>
      </c>
      <c r="BJ325" s="9">
        <v>0</v>
      </c>
      <c r="BK325" s="9">
        <v>32037.905360607972</v>
      </c>
      <c r="BL325" s="9">
        <v>18724.8</v>
      </c>
      <c r="BM325" s="9">
        <v>36777.599999999999</v>
      </c>
      <c r="BN325" s="9">
        <v>3291.16</v>
      </c>
      <c r="BO325" s="11">
        <f t="shared" si="157"/>
        <v>1780585.0649999999</v>
      </c>
      <c r="BP325" s="11">
        <v>0</v>
      </c>
      <c r="BQ325" s="11">
        <v>4030</v>
      </c>
      <c r="BR325" s="11">
        <f t="shared" si="158"/>
        <v>10074.6</v>
      </c>
      <c r="BS325" s="11">
        <v>488295</v>
      </c>
      <c r="BT325" s="11">
        <v>16970</v>
      </c>
      <c r="BU325" s="9">
        <v>0</v>
      </c>
      <c r="BV325" s="9">
        <v>25422</v>
      </c>
      <c r="BW325" s="11">
        <v>249335</v>
      </c>
      <c r="BX325" s="11">
        <v>0</v>
      </c>
      <c r="BY325" s="11">
        <v>0</v>
      </c>
      <c r="BZ325" s="11">
        <v>0</v>
      </c>
      <c r="CA325" s="9">
        <v>0</v>
      </c>
      <c r="CB325" s="9">
        <v>371186.84776079771</v>
      </c>
      <c r="CC325" s="9">
        <v>22647.486156645788</v>
      </c>
      <c r="CD325" s="9">
        <v>-19293.04</v>
      </c>
      <c r="CE325" s="11">
        <v>72693</v>
      </c>
      <c r="CF325" s="11">
        <v>103542</v>
      </c>
      <c r="CG325" s="11">
        <v>0</v>
      </c>
      <c r="CH325" s="11">
        <v>11172</v>
      </c>
      <c r="CI325" s="11">
        <v>192286</v>
      </c>
      <c r="CJ325" s="11">
        <v>118257</v>
      </c>
      <c r="CK325" s="11">
        <v>0</v>
      </c>
      <c r="CL325" s="11">
        <v>0</v>
      </c>
      <c r="CM325" s="11">
        <v>0</v>
      </c>
      <c r="CN325" s="9">
        <v>0</v>
      </c>
      <c r="CO325" s="9">
        <v>42994.023974149284</v>
      </c>
      <c r="CP325" s="9">
        <v>18724.8</v>
      </c>
      <c r="CQ325" s="9">
        <v>36777.599999999999</v>
      </c>
      <c r="CR325" s="9">
        <v>3291.16</v>
      </c>
      <c r="CS325" s="11"/>
      <c r="CT325" s="11"/>
      <c r="CU325" s="11"/>
      <c r="CV325" s="11"/>
      <c r="CW325" s="11"/>
      <c r="DD325" s="20"/>
      <c r="DE325" s="20"/>
    </row>
    <row r="326" spans="1:109" ht="16.5" x14ac:dyDescent="0.3">
      <c r="A326" s="12">
        <v>2534</v>
      </c>
      <c r="B326" s="12">
        <v>1</v>
      </c>
      <c r="C326" s="13" t="s">
        <v>349</v>
      </c>
      <c r="D326" s="14">
        <v>6</v>
      </c>
      <c r="E326" s="9">
        <v>647</v>
      </c>
      <c r="F326" s="9">
        <f t="shared" si="143"/>
        <v>9559.1986516808101</v>
      </c>
      <c r="G326" s="9">
        <f t="shared" si="144"/>
        <v>9693.8822054250504</v>
      </c>
      <c r="H326" s="9">
        <f t="shared" si="145"/>
        <v>134.68355374424027</v>
      </c>
      <c r="I326" s="10">
        <f t="shared" si="140"/>
        <v>1.408941885735983E-2</v>
      </c>
      <c r="J326" s="9">
        <f t="shared" si="146"/>
        <v>92.152326120556609</v>
      </c>
      <c r="K326" s="9">
        <f t="shared" si="147"/>
        <v>13.602782071097408</v>
      </c>
      <c r="L326" s="9">
        <f t="shared" si="148"/>
        <v>0</v>
      </c>
      <c r="M326" s="9">
        <f t="shared" si="149"/>
        <v>5.9706336939721041</v>
      </c>
      <c r="N326" s="9">
        <f t="shared" si="150"/>
        <v>16.533759499129587</v>
      </c>
      <c r="O326" s="9">
        <f t="shared" si="151"/>
        <v>-4.6812364760432814</v>
      </c>
      <c r="P326" s="9">
        <f t="shared" si="152"/>
        <v>11.105288835525982</v>
      </c>
      <c r="Q326" s="15">
        <f t="shared" si="154"/>
        <v>6184801.5276374854</v>
      </c>
      <c r="R326" s="15">
        <f t="shared" si="155"/>
        <v>6271941.7869100068</v>
      </c>
      <c r="S326" s="9">
        <f t="shared" si="156"/>
        <v>87140.259272521362</v>
      </c>
      <c r="T326" s="9"/>
      <c r="U326" s="9">
        <f t="shared" si="167"/>
        <v>6071.7185780525497</v>
      </c>
      <c r="V326" s="9">
        <f t="shared" si="167"/>
        <v>838.63833075734158</v>
      </c>
      <c r="W326" s="9">
        <f t="shared" si="167"/>
        <v>838.87944358578056</v>
      </c>
      <c r="X326" s="9">
        <f t="shared" si="167"/>
        <v>816.94281298299848</v>
      </c>
      <c r="Y326" s="9">
        <f t="shared" si="167"/>
        <v>624.21672745452872</v>
      </c>
      <c r="Z326" s="9">
        <f t="shared" si="167"/>
        <v>108.24432766615148</v>
      </c>
      <c r="AA326" s="9">
        <f t="shared" si="167"/>
        <v>260.55843118146089</v>
      </c>
      <c r="AB326" s="9">
        <f t="shared" si="168"/>
        <v>6163.8709041731063</v>
      </c>
      <c r="AC326" s="9">
        <f t="shared" si="168"/>
        <v>852.24111282843899</v>
      </c>
      <c r="AD326" s="9">
        <f t="shared" si="168"/>
        <v>838.87944358578056</v>
      </c>
      <c r="AE326" s="9">
        <f t="shared" si="168"/>
        <v>822.91344667697058</v>
      </c>
      <c r="AF326" s="9">
        <f t="shared" si="168"/>
        <v>640.75048695365831</v>
      </c>
      <c r="AG326" s="9">
        <f t="shared" si="168"/>
        <v>103.5630911901082</v>
      </c>
      <c r="AH326" s="9">
        <f t="shared" si="168"/>
        <v>271.66372001698687</v>
      </c>
      <c r="AI326" s="9">
        <f t="shared" si="153"/>
        <v>9693.8822054250504</v>
      </c>
      <c r="AJ326" s="3" t="s">
        <v>608</v>
      </c>
      <c r="AK326" s="11">
        <v>3974837</v>
      </c>
      <c r="AL326" s="11">
        <v>0</v>
      </c>
      <c r="AM326" s="11">
        <v>9131</v>
      </c>
      <c r="AN326" s="9">
        <v>22826.7</v>
      </c>
      <c r="AO326" s="11">
        <v>548303</v>
      </c>
      <c r="AP326" s="11">
        <v>-5548</v>
      </c>
      <c r="AQ326" s="9">
        <v>0</v>
      </c>
      <c r="AR326" s="9">
        <v>79976</v>
      </c>
      <c r="AS326" s="11">
        <v>542599</v>
      </c>
      <c r="AT326" s="11">
        <v>0</v>
      </c>
      <c r="AU326" s="11">
        <v>0</v>
      </c>
      <c r="AV326" s="11">
        <v>0</v>
      </c>
      <c r="AW326" s="9">
        <v>70034.080000000002</v>
      </c>
      <c r="AX326" s="9">
        <v>403868.22266308009</v>
      </c>
      <c r="AY326" s="9">
        <v>42760.556295401169</v>
      </c>
      <c r="AZ326" s="9">
        <v>-46435.08</v>
      </c>
      <c r="BA326" s="11">
        <v>165560</v>
      </c>
      <c r="BB326" s="11">
        <v>155746</v>
      </c>
      <c r="BC326" s="11">
        <v>0</v>
      </c>
      <c r="BD326" s="11">
        <v>0</v>
      </c>
      <c r="BE326" s="11">
        <v>7999</v>
      </c>
      <c r="BF326" s="11">
        <v>95046</v>
      </c>
      <c r="BG326" s="11">
        <v>0</v>
      </c>
      <c r="BH326" s="11">
        <v>0</v>
      </c>
      <c r="BI326" s="9">
        <v>15104</v>
      </c>
      <c r="BJ326" s="9">
        <v>0</v>
      </c>
      <c r="BK326" s="9">
        <v>21010.748679004038</v>
      </c>
      <c r="BL326" s="9">
        <v>45179.4</v>
      </c>
      <c r="BM326" s="9">
        <v>24042.55</v>
      </c>
      <c r="BN326" s="9">
        <v>12761.35</v>
      </c>
      <c r="BO326" s="11">
        <f t="shared" si="157"/>
        <v>4034459.5549999997</v>
      </c>
      <c r="BP326" s="11">
        <v>0</v>
      </c>
      <c r="BQ326" s="11">
        <v>9131</v>
      </c>
      <c r="BR326" s="11">
        <f t="shared" si="158"/>
        <v>22826.7</v>
      </c>
      <c r="BS326" s="11">
        <v>548303</v>
      </c>
      <c r="BT326" s="11">
        <v>-5548</v>
      </c>
      <c r="BU326" s="9">
        <v>0</v>
      </c>
      <c r="BV326" s="9">
        <v>79976</v>
      </c>
      <c r="BW326" s="11">
        <v>551400</v>
      </c>
      <c r="BX326" s="11">
        <v>0</v>
      </c>
      <c r="BY326" s="11">
        <v>0</v>
      </c>
      <c r="BZ326" s="11">
        <v>0</v>
      </c>
      <c r="CA326" s="9">
        <v>67005.320000000007</v>
      </c>
      <c r="CB326" s="9">
        <v>414565.56505901692</v>
      </c>
      <c r="CC326" s="9">
        <v>42760.556295401169</v>
      </c>
      <c r="CD326" s="9">
        <v>-46435.08</v>
      </c>
      <c r="CE326" s="11">
        <v>165560</v>
      </c>
      <c r="CF326" s="11">
        <v>158071</v>
      </c>
      <c r="CG326" s="11">
        <v>0</v>
      </c>
      <c r="CH326" s="11">
        <v>0</v>
      </c>
      <c r="CI326" s="11">
        <v>8118</v>
      </c>
      <c r="CJ326" s="11">
        <v>96465</v>
      </c>
      <c r="CK326" s="11">
        <v>0</v>
      </c>
      <c r="CL326" s="11">
        <v>0</v>
      </c>
      <c r="CM326" s="11">
        <v>15104</v>
      </c>
      <c r="CN326" s="9">
        <v>0</v>
      </c>
      <c r="CO326" s="9">
        <v>28195.870555589361</v>
      </c>
      <c r="CP326" s="9">
        <v>45179.4</v>
      </c>
      <c r="CQ326" s="9">
        <v>24042.55</v>
      </c>
      <c r="CR326" s="9">
        <v>12761.35</v>
      </c>
      <c r="CS326" s="11"/>
      <c r="CT326" s="11"/>
      <c r="CU326" s="11"/>
      <c r="CV326" s="11"/>
      <c r="CW326" s="11"/>
      <c r="DD326" s="20"/>
      <c r="DE326" s="20"/>
    </row>
    <row r="327" spans="1:109" ht="16.5" x14ac:dyDescent="0.3">
      <c r="A327" s="12">
        <v>2536</v>
      </c>
      <c r="B327" s="12">
        <v>1</v>
      </c>
      <c r="C327" s="13" t="s">
        <v>350</v>
      </c>
      <c r="D327" s="14">
        <v>6</v>
      </c>
      <c r="E327" s="9">
        <v>213</v>
      </c>
      <c r="F327" s="9">
        <f t="shared" si="143"/>
        <v>12378.227197251041</v>
      </c>
      <c r="G327" s="9">
        <f t="shared" si="144"/>
        <v>12509.988878552109</v>
      </c>
      <c r="H327" s="9">
        <f t="shared" si="145"/>
        <v>131.76168130106817</v>
      </c>
      <c r="I327" s="10">
        <f t="shared" si="140"/>
        <v>1.0644632644190747E-2</v>
      </c>
      <c r="J327" s="9">
        <f t="shared" si="146"/>
        <v>90.518661971829715</v>
      </c>
      <c r="K327" s="9">
        <f t="shared" si="147"/>
        <v>10.389671361502337</v>
      </c>
      <c r="L327" s="9">
        <f t="shared" si="148"/>
        <v>0</v>
      </c>
      <c r="M327" s="9">
        <f t="shared" si="149"/>
        <v>17.957746478873332</v>
      </c>
      <c r="N327" s="9">
        <f t="shared" si="150"/>
        <v>12.895601488865111</v>
      </c>
      <c r="O327" s="9">
        <f t="shared" si="151"/>
        <v>0</v>
      </c>
      <c r="P327" s="9">
        <f t="shared" si="152"/>
        <v>0</v>
      </c>
      <c r="Q327" s="15">
        <f t="shared" si="154"/>
        <v>2636562.3930144715</v>
      </c>
      <c r="R327" s="15">
        <f t="shared" si="155"/>
        <v>2664627.6311315997</v>
      </c>
      <c r="S327" s="9">
        <f t="shared" si="156"/>
        <v>28065.238117128145</v>
      </c>
      <c r="T327" s="9"/>
      <c r="U327" s="9">
        <f t="shared" si="167"/>
        <v>5945.8192018779346</v>
      </c>
      <c r="V327" s="9">
        <f t="shared" si="167"/>
        <v>640.52112676056333</v>
      </c>
      <c r="W327" s="9">
        <f t="shared" si="167"/>
        <v>3831.2582159624412</v>
      </c>
      <c r="X327" s="9">
        <f t="shared" si="167"/>
        <v>1552.1361502347418</v>
      </c>
      <c r="Y327" s="9">
        <f t="shared" si="167"/>
        <v>99.247225072287748</v>
      </c>
      <c r="Z327" s="9">
        <f t="shared" si="167"/>
        <v>0</v>
      </c>
      <c r="AA327" s="9">
        <f t="shared" si="167"/>
        <v>309.24527734307077</v>
      </c>
      <c r="AB327" s="9">
        <f t="shared" si="168"/>
        <v>6036.3378638497643</v>
      </c>
      <c r="AC327" s="9">
        <f t="shared" si="168"/>
        <v>650.91079812206567</v>
      </c>
      <c r="AD327" s="9">
        <f t="shared" si="168"/>
        <v>3831.2582159624412</v>
      </c>
      <c r="AE327" s="9">
        <f t="shared" si="168"/>
        <v>1570.0938967136151</v>
      </c>
      <c r="AF327" s="9">
        <f t="shared" si="168"/>
        <v>112.14282656115286</v>
      </c>
      <c r="AG327" s="9">
        <f t="shared" si="168"/>
        <v>0</v>
      </c>
      <c r="AH327" s="9">
        <f t="shared" si="168"/>
        <v>309.24527734307077</v>
      </c>
      <c r="AI327" s="9">
        <f t="shared" si="153"/>
        <v>12509.988878552109</v>
      </c>
      <c r="AJ327" s="3" t="s">
        <v>608</v>
      </c>
      <c r="AK327" s="11">
        <v>1285365</v>
      </c>
      <c r="AL327" s="11">
        <v>0</v>
      </c>
      <c r="AM327" s="11">
        <v>2953</v>
      </c>
      <c r="AN327" s="9">
        <v>7381.5</v>
      </c>
      <c r="AO327" s="11">
        <v>817732</v>
      </c>
      <c r="AP327" s="11">
        <v>-1674</v>
      </c>
      <c r="AQ327" s="9">
        <v>0</v>
      </c>
      <c r="AR327" s="9">
        <v>11318</v>
      </c>
      <c r="AS327" s="11">
        <v>136431</v>
      </c>
      <c r="AT327" s="11">
        <v>0</v>
      </c>
      <c r="AU327" s="11">
        <v>0</v>
      </c>
      <c r="AV327" s="11">
        <v>0</v>
      </c>
      <c r="AW327" s="9">
        <v>0</v>
      </c>
      <c r="AX327" s="9">
        <v>21139.65894039729</v>
      </c>
      <c r="AY327" s="9">
        <v>9960.074074074073</v>
      </c>
      <c r="AZ327" s="9">
        <v>-18905.509999999998</v>
      </c>
      <c r="BA327" s="11">
        <v>54151</v>
      </c>
      <c r="BB327" s="11">
        <v>73227</v>
      </c>
      <c r="BC327" s="11">
        <v>0</v>
      </c>
      <c r="BD327" s="11">
        <v>5952</v>
      </c>
      <c r="BE327" s="11">
        <v>86094</v>
      </c>
      <c r="BF327" s="11">
        <v>96910</v>
      </c>
      <c r="BG327" s="11">
        <v>0</v>
      </c>
      <c r="BH327" s="11">
        <v>0</v>
      </c>
      <c r="BI327" s="9">
        <v>0</v>
      </c>
      <c r="BJ327" s="9">
        <v>0</v>
      </c>
      <c r="BK327" s="9">
        <v>0</v>
      </c>
      <c r="BL327" s="9">
        <v>14944.800000000001</v>
      </c>
      <c r="BM327" s="9">
        <v>17381.5</v>
      </c>
      <c r="BN327" s="9">
        <v>16201.37</v>
      </c>
      <c r="BO327" s="11">
        <f t="shared" si="157"/>
        <v>1304645.4749999999</v>
      </c>
      <c r="BP327" s="11">
        <v>0</v>
      </c>
      <c r="BQ327" s="11">
        <v>2953</v>
      </c>
      <c r="BR327" s="11">
        <f t="shared" si="158"/>
        <v>7381.5</v>
      </c>
      <c r="BS327" s="11">
        <v>817732</v>
      </c>
      <c r="BT327" s="11">
        <v>-1674</v>
      </c>
      <c r="BU327" s="9">
        <v>0</v>
      </c>
      <c r="BV327" s="9">
        <v>11318</v>
      </c>
      <c r="BW327" s="11">
        <v>138644</v>
      </c>
      <c r="BX327" s="11">
        <v>0</v>
      </c>
      <c r="BY327" s="11">
        <v>0</v>
      </c>
      <c r="BZ327" s="11">
        <v>0</v>
      </c>
      <c r="CA327" s="9">
        <v>0</v>
      </c>
      <c r="CB327" s="9">
        <v>23886.42205752556</v>
      </c>
      <c r="CC327" s="9">
        <v>9960.074074074073</v>
      </c>
      <c r="CD327" s="9">
        <v>-18905.509999999998</v>
      </c>
      <c r="CE327" s="11">
        <v>54151</v>
      </c>
      <c r="CF327" s="11">
        <v>74320</v>
      </c>
      <c r="CG327" s="11">
        <v>0</v>
      </c>
      <c r="CH327" s="11">
        <v>5952</v>
      </c>
      <c r="CI327" s="11">
        <v>87379</v>
      </c>
      <c r="CJ327" s="11">
        <v>98357</v>
      </c>
      <c r="CK327" s="11">
        <v>0</v>
      </c>
      <c r="CL327" s="11">
        <v>0</v>
      </c>
      <c r="CM327" s="11">
        <v>0</v>
      </c>
      <c r="CN327" s="9">
        <v>0</v>
      </c>
      <c r="CO327" s="9">
        <v>0</v>
      </c>
      <c r="CP327" s="9">
        <v>14944.800000000001</v>
      </c>
      <c r="CQ327" s="9">
        <v>17381.5</v>
      </c>
      <c r="CR327" s="9">
        <v>16201.37</v>
      </c>
      <c r="CS327" s="11"/>
      <c r="CT327" s="11"/>
      <c r="CU327" s="11"/>
      <c r="CV327" s="11"/>
      <c r="CW327" s="11"/>
      <c r="DD327" s="20"/>
      <c r="DE327" s="20"/>
    </row>
    <row r="328" spans="1:109" ht="16.5" x14ac:dyDescent="0.3">
      <c r="A328" s="12">
        <v>2580</v>
      </c>
      <c r="B328" s="12">
        <v>1</v>
      </c>
      <c r="C328" s="13" t="s">
        <v>351</v>
      </c>
      <c r="D328" s="14">
        <v>6</v>
      </c>
      <c r="E328" s="9">
        <v>744</v>
      </c>
      <c r="F328" s="9">
        <f t="shared" si="143"/>
        <v>9691.9105165951732</v>
      </c>
      <c r="G328" s="9">
        <f t="shared" si="144"/>
        <v>9896.9440945740498</v>
      </c>
      <c r="H328" s="9">
        <f t="shared" si="145"/>
        <v>205.03357797887656</v>
      </c>
      <c r="I328" s="10">
        <f t="shared" si="140"/>
        <v>2.1155124949596222E-2</v>
      </c>
      <c r="J328" s="9">
        <f t="shared" si="146"/>
        <v>91.417903225806185</v>
      </c>
      <c r="K328" s="9">
        <f t="shared" si="147"/>
        <v>18.010752688172033</v>
      </c>
      <c r="L328" s="9">
        <f t="shared" si="148"/>
        <v>0</v>
      </c>
      <c r="M328" s="9">
        <f t="shared" si="149"/>
        <v>8.8978494623654569</v>
      </c>
      <c r="N328" s="9">
        <f t="shared" si="150"/>
        <v>12.089320711736264</v>
      </c>
      <c r="O328" s="9">
        <f t="shared" si="151"/>
        <v>66.617567204301082</v>
      </c>
      <c r="P328" s="9">
        <f t="shared" si="152"/>
        <v>8.0001846864955724</v>
      </c>
      <c r="Q328" s="15">
        <f t="shared" si="154"/>
        <v>7210781.4243468083</v>
      </c>
      <c r="R328" s="15">
        <f t="shared" si="155"/>
        <v>7363326.4063630924</v>
      </c>
      <c r="S328" s="9">
        <f t="shared" si="156"/>
        <v>152544.98201628402</v>
      </c>
      <c r="T328" s="9"/>
      <c r="U328" s="9">
        <f t="shared" si="167"/>
        <v>6017.4265322580641</v>
      </c>
      <c r="V328" s="9">
        <f t="shared" si="167"/>
        <v>1110.4005376344087</v>
      </c>
      <c r="W328" s="9">
        <f t="shared" si="167"/>
        <v>147.8736559139785</v>
      </c>
      <c r="X328" s="9">
        <f t="shared" si="167"/>
        <v>1037.4193548387098</v>
      </c>
      <c r="Y328" s="9">
        <f t="shared" si="167"/>
        <v>1065.297285777224</v>
      </c>
      <c r="Z328" s="9">
        <f t="shared" si="167"/>
        <v>8.064516129032258</v>
      </c>
      <c r="AA328" s="9">
        <f t="shared" si="167"/>
        <v>305.42863404375572</v>
      </c>
      <c r="AB328" s="9">
        <f t="shared" si="168"/>
        <v>6108.8444354838703</v>
      </c>
      <c r="AC328" s="9">
        <f t="shared" si="168"/>
        <v>1128.4112903225807</v>
      </c>
      <c r="AD328" s="9">
        <f t="shared" si="168"/>
        <v>147.8736559139785</v>
      </c>
      <c r="AE328" s="9">
        <f t="shared" si="168"/>
        <v>1046.3172043010752</v>
      </c>
      <c r="AF328" s="9">
        <f t="shared" si="168"/>
        <v>1077.3866064889603</v>
      </c>
      <c r="AG328" s="9">
        <f t="shared" si="168"/>
        <v>74.682083333333338</v>
      </c>
      <c r="AH328" s="9">
        <f t="shared" si="168"/>
        <v>313.42881873025129</v>
      </c>
      <c r="AI328" s="9">
        <f t="shared" si="153"/>
        <v>9896.9440945740498</v>
      </c>
      <c r="AJ328" s="3" t="s">
        <v>608</v>
      </c>
      <c r="AK328" s="11">
        <v>4534328</v>
      </c>
      <c r="AL328" s="11">
        <v>0</v>
      </c>
      <c r="AM328" s="11">
        <v>10416</v>
      </c>
      <c r="AN328" s="9">
        <v>26039.7</v>
      </c>
      <c r="AO328" s="11">
        <v>113922</v>
      </c>
      <c r="AP328" s="11">
        <v>-3904</v>
      </c>
      <c r="AQ328" s="9">
        <v>0</v>
      </c>
      <c r="AR328" s="9">
        <v>111742</v>
      </c>
      <c r="AS328" s="11">
        <v>826138</v>
      </c>
      <c r="AT328" s="11">
        <v>0</v>
      </c>
      <c r="AU328" s="11">
        <v>0</v>
      </c>
      <c r="AV328" s="11">
        <v>0</v>
      </c>
      <c r="AW328" s="9">
        <v>6000</v>
      </c>
      <c r="AX328" s="9">
        <v>792581.1806182547</v>
      </c>
      <c r="AY328" s="9">
        <v>46282.870859605915</v>
      </c>
      <c r="AZ328" s="9">
        <v>-57362.66</v>
      </c>
      <c r="BA328" s="11">
        <v>159080</v>
      </c>
      <c r="BB328" s="11">
        <v>265587</v>
      </c>
      <c r="BC328" s="11">
        <v>0</v>
      </c>
      <c r="BD328" s="11">
        <v>47296</v>
      </c>
      <c r="BE328" s="11">
        <v>117857</v>
      </c>
      <c r="BF328" s="11">
        <v>59862</v>
      </c>
      <c r="BG328" s="11">
        <v>0</v>
      </c>
      <c r="BH328" s="11">
        <v>0</v>
      </c>
      <c r="BI328" s="9">
        <v>0</v>
      </c>
      <c r="BJ328" s="9">
        <v>0</v>
      </c>
      <c r="BK328" s="9">
        <v>17405.252868948344</v>
      </c>
      <c r="BL328" s="9">
        <v>52078.8</v>
      </c>
      <c r="BM328" s="9">
        <v>72328.179999999993</v>
      </c>
      <c r="BN328" s="9">
        <v>13104.1</v>
      </c>
      <c r="BO328" s="11">
        <f t="shared" si="157"/>
        <v>4602342.92</v>
      </c>
      <c r="BP328" s="11">
        <v>0</v>
      </c>
      <c r="BQ328" s="11">
        <v>10416</v>
      </c>
      <c r="BR328" s="11">
        <f t="shared" si="158"/>
        <v>26039.7</v>
      </c>
      <c r="BS328" s="11">
        <v>113922</v>
      </c>
      <c r="BT328" s="11">
        <v>-3904</v>
      </c>
      <c r="BU328" s="9">
        <v>0</v>
      </c>
      <c r="BV328" s="9">
        <v>111742</v>
      </c>
      <c r="BW328" s="11">
        <v>839538</v>
      </c>
      <c r="BX328" s="11">
        <v>0</v>
      </c>
      <c r="BY328" s="11">
        <v>0</v>
      </c>
      <c r="BZ328" s="11">
        <v>0</v>
      </c>
      <c r="CA328" s="9">
        <v>55563.47</v>
      </c>
      <c r="CB328" s="9">
        <v>801575.63522778638</v>
      </c>
      <c r="CC328" s="9">
        <v>46282.870859605915</v>
      </c>
      <c r="CD328" s="9">
        <v>-57362.66</v>
      </c>
      <c r="CE328" s="11">
        <v>159080</v>
      </c>
      <c r="CF328" s="11">
        <v>269553</v>
      </c>
      <c r="CG328" s="11">
        <v>0</v>
      </c>
      <c r="CH328" s="11">
        <v>47296</v>
      </c>
      <c r="CI328" s="11">
        <v>119617</v>
      </c>
      <c r="CJ328" s="11">
        <v>60756</v>
      </c>
      <c r="CK328" s="11">
        <v>0</v>
      </c>
      <c r="CL328" s="11">
        <v>0</v>
      </c>
      <c r="CM328" s="11">
        <v>0</v>
      </c>
      <c r="CN328" s="9">
        <v>0</v>
      </c>
      <c r="CO328" s="9">
        <v>23357.390275701062</v>
      </c>
      <c r="CP328" s="9">
        <v>52078.8</v>
      </c>
      <c r="CQ328" s="9">
        <v>72328.179999999993</v>
      </c>
      <c r="CR328" s="9">
        <v>13104.1</v>
      </c>
      <c r="CS328" s="11"/>
      <c r="CT328" s="11"/>
      <c r="CU328" s="11"/>
      <c r="CV328" s="11"/>
      <c r="CW328" s="11"/>
      <c r="DD328" s="20"/>
      <c r="DE328" s="20"/>
    </row>
    <row r="329" spans="1:109" ht="16.5" x14ac:dyDescent="0.3">
      <c r="A329" s="12">
        <v>2609</v>
      </c>
      <c r="B329" s="12">
        <v>1</v>
      </c>
      <c r="C329" s="13" t="s">
        <v>352</v>
      </c>
      <c r="D329" s="14">
        <v>6</v>
      </c>
      <c r="E329" s="9">
        <v>431</v>
      </c>
      <c r="F329" s="9">
        <f t="shared" si="143"/>
        <v>10015.545186209873</v>
      </c>
      <c r="G329" s="9">
        <f t="shared" si="144"/>
        <v>10148.946566376753</v>
      </c>
      <c r="H329" s="9">
        <f t="shared" si="145"/>
        <v>133.4013801668807</v>
      </c>
      <c r="I329" s="10">
        <f t="shared" si="140"/>
        <v>1.3319432710518582E-2</v>
      </c>
      <c r="J329" s="9">
        <f t="shared" si="146"/>
        <v>90.59032482598559</v>
      </c>
      <c r="K329" s="9">
        <f t="shared" si="147"/>
        <v>10.645011600928115</v>
      </c>
      <c r="L329" s="9">
        <f t="shared" si="148"/>
        <v>0</v>
      </c>
      <c r="M329" s="9">
        <f t="shared" si="149"/>
        <v>12.774941995359541</v>
      </c>
      <c r="N329" s="9">
        <f t="shared" si="150"/>
        <v>10.640720215654937</v>
      </c>
      <c r="O329" s="9">
        <f t="shared" si="151"/>
        <v>0</v>
      </c>
      <c r="P329" s="9">
        <f t="shared" si="152"/>
        <v>8.7503815289515501</v>
      </c>
      <c r="Q329" s="15">
        <f t="shared" si="154"/>
        <v>4316699.9752564551</v>
      </c>
      <c r="R329" s="15">
        <f t="shared" si="155"/>
        <v>4374195.9701083796</v>
      </c>
      <c r="S329" s="9">
        <f t="shared" si="156"/>
        <v>57495.994851924479</v>
      </c>
      <c r="T329" s="9"/>
      <c r="U329" s="9">
        <f t="shared" si="167"/>
        <v>5984.6152668213463</v>
      </c>
      <c r="V329" s="9">
        <f t="shared" si="167"/>
        <v>656.29930394431551</v>
      </c>
      <c r="W329" s="9">
        <f t="shared" si="167"/>
        <v>1132.6589327146171</v>
      </c>
      <c r="X329" s="9">
        <f t="shared" si="167"/>
        <v>1195.7401392111369</v>
      </c>
      <c r="Y329" s="9">
        <f t="shared" si="167"/>
        <v>694.8886578134302</v>
      </c>
      <c r="Z329" s="9">
        <f t="shared" si="167"/>
        <v>0</v>
      </c>
      <c r="AA329" s="9">
        <f t="shared" si="167"/>
        <v>351.34288570502787</v>
      </c>
      <c r="AB329" s="9">
        <f t="shared" si="168"/>
        <v>6075.2055916473319</v>
      </c>
      <c r="AC329" s="9">
        <f t="shared" si="168"/>
        <v>666.94431554524363</v>
      </c>
      <c r="AD329" s="9">
        <f t="shared" si="168"/>
        <v>1132.6589327146171</v>
      </c>
      <c r="AE329" s="9">
        <f t="shared" si="168"/>
        <v>1208.5150812064965</v>
      </c>
      <c r="AF329" s="9">
        <f t="shared" si="168"/>
        <v>705.52937802908514</v>
      </c>
      <c r="AG329" s="9">
        <f t="shared" si="168"/>
        <v>0</v>
      </c>
      <c r="AH329" s="9">
        <f t="shared" si="168"/>
        <v>360.09326723397942</v>
      </c>
      <c r="AI329" s="9">
        <f t="shared" si="153"/>
        <v>10148.946566376753</v>
      </c>
      <c r="AJ329" s="3" t="s">
        <v>608</v>
      </c>
      <c r="AK329" s="11">
        <v>2602962</v>
      </c>
      <c r="AL329" s="11">
        <v>0</v>
      </c>
      <c r="AM329" s="11">
        <v>5979</v>
      </c>
      <c r="AN329" s="9">
        <v>15119.1</v>
      </c>
      <c r="AO329" s="11">
        <v>509000</v>
      </c>
      <c r="AP329" s="11">
        <v>-20824</v>
      </c>
      <c r="AQ329" s="9">
        <v>0</v>
      </c>
      <c r="AR329" s="9">
        <v>46362</v>
      </c>
      <c r="AS329" s="11">
        <v>282865</v>
      </c>
      <c r="AT329" s="11">
        <v>0</v>
      </c>
      <c r="AU329" s="11">
        <v>0</v>
      </c>
      <c r="AV329" s="11">
        <v>0</v>
      </c>
      <c r="AW329" s="9">
        <v>0</v>
      </c>
      <c r="AX329" s="9">
        <v>299497.0115175884</v>
      </c>
      <c r="AY329" s="9">
        <v>30533.621212121208</v>
      </c>
      <c r="AZ329" s="9">
        <v>-23592.82</v>
      </c>
      <c r="BA329" s="11">
        <v>93560</v>
      </c>
      <c r="BB329" s="11">
        <v>135047</v>
      </c>
      <c r="BC329" s="11">
        <v>0</v>
      </c>
      <c r="BD329" s="11">
        <v>653</v>
      </c>
      <c r="BE329" s="11">
        <v>103165</v>
      </c>
      <c r="BF329" s="11">
        <v>130598</v>
      </c>
      <c r="BG329" s="11">
        <v>0</v>
      </c>
      <c r="BH329" s="11">
        <v>0</v>
      </c>
      <c r="BI329" s="9">
        <v>0</v>
      </c>
      <c r="BJ329" s="9">
        <v>0</v>
      </c>
      <c r="BK329" s="9">
        <v>11028.378126745807</v>
      </c>
      <c r="BL329" s="9">
        <v>8812.8143999999993</v>
      </c>
      <c r="BM329" s="9">
        <v>82266.100000000006</v>
      </c>
      <c r="BN329" s="9">
        <v>3668.77</v>
      </c>
      <c r="BO329" s="11">
        <f t="shared" si="157"/>
        <v>2642006.4299999997</v>
      </c>
      <c r="BP329" s="11">
        <v>0</v>
      </c>
      <c r="BQ329" s="11">
        <v>5979</v>
      </c>
      <c r="BR329" s="11">
        <f t="shared" si="158"/>
        <v>15119.1</v>
      </c>
      <c r="BS329" s="11">
        <v>509000</v>
      </c>
      <c r="BT329" s="11">
        <v>-20824</v>
      </c>
      <c r="BU329" s="9">
        <v>0</v>
      </c>
      <c r="BV329" s="9">
        <v>46362</v>
      </c>
      <c r="BW329" s="11">
        <v>287453</v>
      </c>
      <c r="BX329" s="11">
        <v>0</v>
      </c>
      <c r="BY329" s="11">
        <v>0</v>
      </c>
      <c r="BZ329" s="11">
        <v>0</v>
      </c>
      <c r="CA329" s="9">
        <v>0</v>
      </c>
      <c r="CB329" s="9">
        <v>304083.16193053569</v>
      </c>
      <c r="CC329" s="9">
        <v>30533.621212121208</v>
      </c>
      <c r="CD329" s="9">
        <v>-23592.82</v>
      </c>
      <c r="CE329" s="11">
        <v>93560</v>
      </c>
      <c r="CF329" s="11">
        <v>137063</v>
      </c>
      <c r="CG329" s="11">
        <v>0</v>
      </c>
      <c r="CH329" s="11">
        <v>653</v>
      </c>
      <c r="CI329" s="11">
        <v>104705</v>
      </c>
      <c r="CJ329" s="11">
        <v>132548</v>
      </c>
      <c r="CK329" s="11">
        <v>0</v>
      </c>
      <c r="CL329" s="11">
        <v>0</v>
      </c>
      <c r="CM329" s="11">
        <v>0</v>
      </c>
      <c r="CN329" s="9">
        <v>0</v>
      </c>
      <c r="CO329" s="9">
        <v>14799.792565723932</v>
      </c>
      <c r="CP329" s="9">
        <v>8812.8143999999993</v>
      </c>
      <c r="CQ329" s="9">
        <v>82266.100000000006</v>
      </c>
      <c r="CR329" s="9">
        <v>3668.77</v>
      </c>
      <c r="CS329" s="11"/>
      <c r="CT329" s="11"/>
      <c r="CU329" s="11"/>
      <c r="CV329" s="11"/>
      <c r="CW329" s="11"/>
      <c r="DD329" s="20"/>
      <c r="DE329" s="20"/>
    </row>
    <row r="330" spans="1:109" ht="16.5" x14ac:dyDescent="0.3">
      <c r="A330" s="12">
        <v>2683</v>
      </c>
      <c r="B330" s="12">
        <v>1</v>
      </c>
      <c r="C330" s="13" t="s">
        <v>353</v>
      </c>
      <c r="D330" s="14">
        <v>6</v>
      </c>
      <c r="E330" s="9">
        <v>410</v>
      </c>
      <c r="F330" s="9">
        <f t="shared" si="143"/>
        <v>11770.400161949708</v>
      </c>
      <c r="G330" s="9">
        <f t="shared" si="144"/>
        <v>11925.475700866373</v>
      </c>
      <c r="H330" s="9">
        <f t="shared" si="145"/>
        <v>155.0755389166643</v>
      </c>
      <c r="I330" s="10">
        <f t="shared" si="140"/>
        <v>1.3175043905302265E-2</v>
      </c>
      <c r="J330" s="9">
        <f t="shared" si="146"/>
        <v>91.68310975609711</v>
      </c>
      <c r="K330" s="9">
        <f t="shared" si="147"/>
        <v>6.3756097560975604</v>
      </c>
      <c r="L330" s="9">
        <f t="shared" si="148"/>
        <v>0</v>
      </c>
      <c r="M330" s="9">
        <f t="shared" si="149"/>
        <v>37.560975609756042</v>
      </c>
      <c r="N330" s="9">
        <f t="shared" si="150"/>
        <v>11.903979960221932</v>
      </c>
      <c r="O330" s="9">
        <f t="shared" si="151"/>
        <v>0</v>
      </c>
      <c r="P330" s="9">
        <f t="shared" si="152"/>
        <v>7.5518638344904048</v>
      </c>
      <c r="Q330" s="15">
        <f t="shared" si="154"/>
        <v>4825864.0663993796</v>
      </c>
      <c r="R330" s="15">
        <f t="shared" si="155"/>
        <v>4889445.0373552116</v>
      </c>
      <c r="S330" s="9">
        <f t="shared" si="156"/>
        <v>63580.97095583193</v>
      </c>
      <c r="T330" s="9"/>
      <c r="U330" s="9">
        <f t="shared" si="167"/>
        <v>6049.6959268292685</v>
      </c>
      <c r="V330" s="9">
        <f t="shared" si="167"/>
        <v>393.16585365853661</v>
      </c>
      <c r="W330" s="9">
        <f t="shared" si="167"/>
        <v>1327.9780487804878</v>
      </c>
      <c r="X330" s="9">
        <f t="shared" si="167"/>
        <v>2890.4317073170732</v>
      </c>
      <c r="Y330" s="9">
        <f t="shared" si="167"/>
        <v>877.91020995542885</v>
      </c>
      <c r="Z330" s="9">
        <f t="shared" si="167"/>
        <v>0</v>
      </c>
      <c r="AA330" s="9">
        <f t="shared" si="167"/>
        <v>231.21841540891424</v>
      </c>
      <c r="AB330" s="9">
        <f t="shared" si="168"/>
        <v>6141.3790365853656</v>
      </c>
      <c r="AC330" s="9">
        <f t="shared" si="168"/>
        <v>399.54146341463417</v>
      </c>
      <c r="AD330" s="9">
        <f t="shared" si="168"/>
        <v>1327.9780487804878</v>
      </c>
      <c r="AE330" s="9">
        <f t="shared" si="168"/>
        <v>2927.9926829268293</v>
      </c>
      <c r="AF330" s="9">
        <f t="shared" si="168"/>
        <v>889.81418991565079</v>
      </c>
      <c r="AG330" s="9">
        <f t="shared" si="168"/>
        <v>0</v>
      </c>
      <c r="AH330" s="9">
        <f t="shared" si="168"/>
        <v>238.77027924340464</v>
      </c>
      <c r="AI330" s="9">
        <f t="shared" si="153"/>
        <v>11925.475700866373</v>
      </c>
      <c r="AJ330" s="3" t="s">
        <v>608</v>
      </c>
      <c r="AK330" s="11">
        <v>2506005</v>
      </c>
      <c r="AL330" s="11">
        <v>0</v>
      </c>
      <c r="AM330" s="11">
        <v>5757</v>
      </c>
      <c r="AN330" s="9">
        <v>14391.3</v>
      </c>
      <c r="AO330" s="11">
        <v>544471</v>
      </c>
      <c r="AP330" s="11">
        <v>0</v>
      </c>
      <c r="AQ330" s="9">
        <v>0</v>
      </c>
      <c r="AR330" s="9">
        <v>42454</v>
      </c>
      <c r="AS330" s="11">
        <v>161198</v>
      </c>
      <c r="AT330" s="11">
        <v>0</v>
      </c>
      <c r="AU330" s="11">
        <v>0</v>
      </c>
      <c r="AV330" s="11">
        <v>0</v>
      </c>
      <c r="AW330" s="9">
        <v>0</v>
      </c>
      <c r="AX330" s="9">
        <v>359943.18608172581</v>
      </c>
      <c r="AY330" s="9">
        <v>27057.371923398241</v>
      </c>
      <c r="AZ330" s="9">
        <v>-25629.67</v>
      </c>
      <c r="BA330" s="11">
        <v>105522</v>
      </c>
      <c r="BB330" s="11">
        <v>211912</v>
      </c>
      <c r="BC330" s="11">
        <v>0</v>
      </c>
      <c r="BD330" s="11">
        <v>0</v>
      </c>
      <c r="BE330" s="11">
        <v>689047</v>
      </c>
      <c r="BF330" s="11">
        <v>130385</v>
      </c>
      <c r="BG330" s="11">
        <v>0</v>
      </c>
      <c r="BH330" s="11">
        <v>0</v>
      </c>
      <c r="BI330" s="9">
        <v>0</v>
      </c>
      <c r="BJ330" s="9">
        <v>0</v>
      </c>
      <c r="BK330" s="9">
        <v>9054.1022799708917</v>
      </c>
      <c r="BL330" s="9">
        <v>12534.916114285714</v>
      </c>
      <c r="BM330" s="9">
        <v>14429.3</v>
      </c>
      <c r="BN330" s="9">
        <v>17332.560000000001</v>
      </c>
      <c r="BO330" s="11">
        <f t="shared" si="157"/>
        <v>2543595.0749999997</v>
      </c>
      <c r="BP330" s="11">
        <v>0</v>
      </c>
      <c r="BQ330" s="11">
        <v>5757</v>
      </c>
      <c r="BR330" s="11">
        <f t="shared" si="158"/>
        <v>14391.3</v>
      </c>
      <c r="BS330" s="11">
        <v>544471</v>
      </c>
      <c r="BT330" s="11">
        <v>0</v>
      </c>
      <c r="BU330" s="9">
        <v>0</v>
      </c>
      <c r="BV330" s="9">
        <v>42454</v>
      </c>
      <c r="BW330" s="11">
        <v>163812</v>
      </c>
      <c r="BX330" s="11">
        <v>0</v>
      </c>
      <c r="BY330" s="11">
        <v>0</v>
      </c>
      <c r="BZ330" s="11">
        <v>0</v>
      </c>
      <c r="CA330" s="9">
        <v>0</v>
      </c>
      <c r="CB330" s="9">
        <v>364823.81786541682</v>
      </c>
      <c r="CC330" s="9">
        <v>27057.371923398241</v>
      </c>
      <c r="CD330" s="9">
        <v>-25629.67</v>
      </c>
      <c r="CE330" s="11">
        <v>105522</v>
      </c>
      <c r="CF330" s="11">
        <v>215077</v>
      </c>
      <c r="CG330" s="11">
        <v>0</v>
      </c>
      <c r="CH330" s="11">
        <v>0</v>
      </c>
      <c r="CI330" s="11">
        <v>699335</v>
      </c>
      <c r="CJ330" s="11">
        <v>132332</v>
      </c>
      <c r="CK330" s="11">
        <v>0</v>
      </c>
      <c r="CL330" s="11">
        <v>0</v>
      </c>
      <c r="CM330" s="11">
        <v>0</v>
      </c>
      <c r="CN330" s="9">
        <v>0</v>
      </c>
      <c r="CO330" s="9">
        <v>12150.366452111934</v>
      </c>
      <c r="CP330" s="9">
        <v>12534.916114285714</v>
      </c>
      <c r="CQ330" s="9">
        <v>14429.3</v>
      </c>
      <c r="CR330" s="9">
        <v>17332.560000000001</v>
      </c>
      <c r="CS330" s="11"/>
      <c r="CT330" s="11"/>
      <c r="CU330" s="11"/>
      <c r="CV330" s="11"/>
      <c r="CW330" s="11"/>
      <c r="DD330" s="20"/>
      <c r="DE330" s="20"/>
    </row>
    <row r="331" spans="1:109" ht="16.5" x14ac:dyDescent="0.3">
      <c r="A331" s="12">
        <v>2687</v>
      </c>
      <c r="B331" s="12">
        <v>1</v>
      </c>
      <c r="C331" s="13" t="s">
        <v>354</v>
      </c>
      <c r="D331" s="14">
        <v>5</v>
      </c>
      <c r="E331" s="9">
        <v>1122</v>
      </c>
      <c r="F331" s="9">
        <f t="shared" si="143"/>
        <v>8608.2885357745781</v>
      </c>
      <c r="G331" s="9">
        <f t="shared" si="144"/>
        <v>8726.1130111755756</v>
      </c>
      <c r="H331" s="9">
        <f t="shared" si="145"/>
        <v>117.82447540099747</v>
      </c>
      <c r="I331" s="10">
        <f t="shared" si="140"/>
        <v>1.3687328777530988E-2</v>
      </c>
      <c r="J331" s="9">
        <f t="shared" si="146"/>
        <v>89.140441176469722</v>
      </c>
      <c r="K331" s="9">
        <f t="shared" si="147"/>
        <v>5.0570409982174738</v>
      </c>
      <c r="L331" s="9">
        <f t="shared" si="148"/>
        <v>0</v>
      </c>
      <c r="M331" s="9">
        <f t="shared" si="149"/>
        <v>1.8155080213904284</v>
      </c>
      <c r="N331" s="9">
        <f t="shared" si="150"/>
        <v>15.070259024273923</v>
      </c>
      <c r="O331" s="9">
        <f t="shared" si="151"/>
        <v>0</v>
      </c>
      <c r="P331" s="9">
        <f t="shared" si="152"/>
        <v>6.7412261806446168</v>
      </c>
      <c r="Q331" s="15">
        <f t="shared" si="154"/>
        <v>9658499.737139076</v>
      </c>
      <c r="R331" s="15">
        <f t="shared" si="155"/>
        <v>9790698.798538994</v>
      </c>
      <c r="S331" s="9">
        <f t="shared" si="156"/>
        <v>132199.06139991805</v>
      </c>
      <c r="T331" s="9"/>
      <c r="U331" s="9">
        <f t="shared" si="167"/>
        <v>5903.9806238859182</v>
      </c>
      <c r="V331" s="9">
        <f t="shared" si="167"/>
        <v>311.81372549019608</v>
      </c>
      <c r="W331" s="9">
        <f t="shared" si="167"/>
        <v>716.59269162210342</v>
      </c>
      <c r="X331" s="9">
        <f t="shared" si="167"/>
        <v>513.38770053475935</v>
      </c>
      <c r="Y331" s="9">
        <f t="shared" si="167"/>
        <v>777.92000154596894</v>
      </c>
      <c r="Z331" s="9">
        <f t="shared" si="167"/>
        <v>0</v>
      </c>
      <c r="AA331" s="9">
        <f t="shared" si="167"/>
        <v>384.59379269563271</v>
      </c>
      <c r="AB331" s="9">
        <f t="shared" si="168"/>
        <v>5993.121065062388</v>
      </c>
      <c r="AC331" s="9">
        <f t="shared" si="168"/>
        <v>316.87076648841355</v>
      </c>
      <c r="AD331" s="9">
        <f t="shared" si="168"/>
        <v>716.59269162210342</v>
      </c>
      <c r="AE331" s="9">
        <f t="shared" si="168"/>
        <v>515.20320855614978</v>
      </c>
      <c r="AF331" s="9">
        <f t="shared" si="168"/>
        <v>792.99026057024287</v>
      </c>
      <c r="AG331" s="9">
        <f t="shared" si="168"/>
        <v>0</v>
      </c>
      <c r="AH331" s="9">
        <f t="shared" si="168"/>
        <v>391.33501887627733</v>
      </c>
      <c r="AI331" s="9">
        <f t="shared" si="153"/>
        <v>8726.1130111755756</v>
      </c>
      <c r="AJ331" s="3" t="s">
        <v>608</v>
      </c>
      <c r="AK331" s="11">
        <v>6667705</v>
      </c>
      <c r="AL331" s="11">
        <v>0</v>
      </c>
      <c r="AM331" s="11">
        <v>15316</v>
      </c>
      <c r="AN331" s="9">
        <v>38290.800000000003</v>
      </c>
      <c r="AO331" s="11">
        <v>826150</v>
      </c>
      <c r="AP331" s="11">
        <v>-22133</v>
      </c>
      <c r="AQ331" s="9">
        <v>0</v>
      </c>
      <c r="AR331" s="9">
        <v>137912</v>
      </c>
      <c r="AS331" s="11">
        <v>349855</v>
      </c>
      <c r="AT331" s="11">
        <v>0</v>
      </c>
      <c r="AU331" s="11">
        <v>0</v>
      </c>
      <c r="AV331" s="11">
        <v>0</v>
      </c>
      <c r="AW331" s="9">
        <v>0</v>
      </c>
      <c r="AX331" s="9">
        <v>872826.24173457711</v>
      </c>
      <c r="AY331" s="9">
        <v>72085.207095286911</v>
      </c>
      <c r="AZ331" s="9">
        <v>-43438.74</v>
      </c>
      <c r="BA331" s="11">
        <v>257621</v>
      </c>
      <c r="BB331" s="11">
        <v>136426</v>
      </c>
      <c r="BC331" s="11">
        <v>0</v>
      </c>
      <c r="BD331" s="11">
        <v>9203</v>
      </c>
      <c r="BE331" s="11">
        <v>0</v>
      </c>
      <c r="BF331" s="11">
        <v>0</v>
      </c>
      <c r="BG331" s="11">
        <v>0</v>
      </c>
      <c r="BH331" s="11">
        <v>0</v>
      </c>
      <c r="BI331" s="9">
        <v>19543</v>
      </c>
      <c r="BJ331" s="9">
        <v>0</v>
      </c>
      <c r="BK331" s="9">
        <v>22117.65830921305</v>
      </c>
      <c r="BL331" s="9">
        <v>71634</v>
      </c>
      <c r="BM331" s="9">
        <v>202463.53999999998</v>
      </c>
      <c r="BN331" s="9">
        <v>24923.03</v>
      </c>
      <c r="BO331" s="11">
        <f t="shared" si="157"/>
        <v>6767720.5749999993</v>
      </c>
      <c r="BP331" s="11">
        <v>0</v>
      </c>
      <c r="BQ331" s="11">
        <v>15316</v>
      </c>
      <c r="BR331" s="11">
        <f t="shared" si="158"/>
        <v>38290.800000000003</v>
      </c>
      <c r="BS331" s="11">
        <v>826150</v>
      </c>
      <c r="BT331" s="11">
        <v>-22133</v>
      </c>
      <c r="BU331" s="9">
        <v>0</v>
      </c>
      <c r="BV331" s="9">
        <v>137912</v>
      </c>
      <c r="BW331" s="11">
        <v>355529</v>
      </c>
      <c r="BX331" s="11">
        <v>0</v>
      </c>
      <c r="BY331" s="11">
        <v>0</v>
      </c>
      <c r="BZ331" s="11">
        <v>0</v>
      </c>
      <c r="CA331" s="9">
        <v>0</v>
      </c>
      <c r="CB331" s="9">
        <v>889735.07235981245</v>
      </c>
      <c r="CC331" s="9">
        <v>72085.207095286911</v>
      </c>
      <c r="CD331" s="9">
        <v>-43438.74</v>
      </c>
      <c r="CE331" s="11">
        <v>257621</v>
      </c>
      <c r="CF331" s="11">
        <v>138463</v>
      </c>
      <c r="CG331" s="11">
        <v>0</v>
      </c>
      <c r="CH331" s="11">
        <v>9203</v>
      </c>
      <c r="CI331" s="11">
        <v>0</v>
      </c>
      <c r="CJ331" s="11">
        <v>0</v>
      </c>
      <c r="CK331" s="11">
        <v>0</v>
      </c>
      <c r="CL331" s="11">
        <v>0</v>
      </c>
      <c r="CM331" s="11">
        <v>19543</v>
      </c>
      <c r="CN331" s="9">
        <v>0</v>
      </c>
      <c r="CO331" s="9">
        <v>29681.314083896228</v>
      </c>
      <c r="CP331" s="9">
        <v>71634</v>
      </c>
      <c r="CQ331" s="9">
        <v>202463.53999999998</v>
      </c>
      <c r="CR331" s="9">
        <v>24923.03</v>
      </c>
      <c r="CS331" s="11"/>
      <c r="CT331" s="11"/>
      <c r="CU331" s="11"/>
      <c r="CV331" s="11"/>
      <c r="CW331" s="11"/>
      <c r="DD331" s="20"/>
      <c r="DE331" s="20"/>
    </row>
    <row r="332" spans="1:109" ht="16.5" x14ac:dyDescent="0.3">
      <c r="A332" s="12">
        <v>2689</v>
      </c>
      <c r="B332" s="12">
        <v>1</v>
      </c>
      <c r="C332" s="13" t="s">
        <v>355</v>
      </c>
      <c r="D332" s="14">
        <v>5</v>
      </c>
      <c r="E332" s="9">
        <v>1060</v>
      </c>
      <c r="F332" s="9">
        <f t="shared" si="143"/>
        <v>10054.262813558442</v>
      </c>
      <c r="G332" s="9">
        <f t="shared" si="144"/>
        <v>10190.6381713918</v>
      </c>
      <c r="H332" s="9">
        <f t="shared" si="145"/>
        <v>136.37535783335807</v>
      </c>
      <c r="I332" s="10">
        <f t="shared" si="140"/>
        <v>1.3563934060829628E-2</v>
      </c>
      <c r="J332" s="9">
        <f t="shared" si="146"/>
        <v>90.296589622641477</v>
      </c>
      <c r="K332" s="9">
        <f t="shared" si="147"/>
        <v>10.362264150943474</v>
      </c>
      <c r="L332" s="9">
        <f t="shared" si="148"/>
        <v>0</v>
      </c>
      <c r="M332" s="9">
        <f t="shared" si="149"/>
        <v>3.4518867924527967</v>
      </c>
      <c r="N332" s="9">
        <f t="shared" si="150"/>
        <v>24.5896106994619</v>
      </c>
      <c r="O332" s="9">
        <f t="shared" si="151"/>
        <v>0</v>
      </c>
      <c r="P332" s="9">
        <f t="shared" si="152"/>
        <v>7.6750065678583894</v>
      </c>
      <c r="Q332" s="15">
        <f t="shared" si="154"/>
        <v>10657518.582371948</v>
      </c>
      <c r="R332" s="15">
        <f t="shared" si="155"/>
        <v>10802076.461675307</v>
      </c>
      <c r="S332" s="9">
        <f t="shared" si="156"/>
        <v>144557.8793033585</v>
      </c>
      <c r="T332" s="9"/>
      <c r="U332" s="9">
        <f t="shared" ref="U332:AA341" si="169">IF($E332=0,0,SUMIF($AK$4:$BN$4,U$4,$AK332:$BN332)/$E332)</f>
        <v>5946.7067547169809</v>
      </c>
      <c r="V332" s="9">
        <f t="shared" si="169"/>
        <v>638.87075471698108</v>
      </c>
      <c r="W332" s="9">
        <f t="shared" si="169"/>
        <v>1312.7820754716981</v>
      </c>
      <c r="X332" s="9">
        <f t="shared" si="169"/>
        <v>611.34341509433966</v>
      </c>
      <c r="Y332" s="9">
        <f t="shared" si="169"/>
        <v>1289.3299327032007</v>
      </c>
      <c r="Z332" s="9">
        <f t="shared" si="169"/>
        <v>0</v>
      </c>
      <c r="AA332" s="9">
        <f t="shared" si="169"/>
        <v>255.22988085524199</v>
      </c>
      <c r="AB332" s="9">
        <f t="shared" ref="AB332:AH341" si="170">IF($E332=0,0,SUMIF($BO$4:$CR$4,AB$4,$BO332:$CR332)/$E332)</f>
        <v>6037.0033443396223</v>
      </c>
      <c r="AC332" s="9">
        <f t="shared" si="170"/>
        <v>649.23301886792456</v>
      </c>
      <c r="AD332" s="9">
        <f t="shared" si="170"/>
        <v>1312.7820754716981</v>
      </c>
      <c r="AE332" s="9">
        <f t="shared" si="170"/>
        <v>614.79530188679246</v>
      </c>
      <c r="AF332" s="9">
        <f t="shared" si="170"/>
        <v>1313.9195434026626</v>
      </c>
      <c r="AG332" s="9">
        <f t="shared" si="170"/>
        <v>0</v>
      </c>
      <c r="AH332" s="9">
        <f t="shared" si="170"/>
        <v>262.90488742310038</v>
      </c>
      <c r="AI332" s="9">
        <f t="shared" si="153"/>
        <v>10190.6381713918</v>
      </c>
      <c r="AJ332" s="3" t="s">
        <v>608</v>
      </c>
      <c r="AK332" s="11">
        <v>6380959</v>
      </c>
      <c r="AL332" s="11">
        <v>0</v>
      </c>
      <c r="AM332" s="11">
        <v>14658</v>
      </c>
      <c r="AN332" s="9">
        <v>36644.1</v>
      </c>
      <c r="AO332" s="11">
        <v>1451262</v>
      </c>
      <c r="AP332" s="11">
        <v>-59713</v>
      </c>
      <c r="AQ332" s="9">
        <v>0</v>
      </c>
      <c r="AR332" s="9">
        <v>105496</v>
      </c>
      <c r="AS332" s="11">
        <v>677203</v>
      </c>
      <c r="AT332" s="11">
        <v>0</v>
      </c>
      <c r="AU332" s="11">
        <v>0</v>
      </c>
      <c r="AV332" s="11">
        <v>0</v>
      </c>
      <c r="AW332" s="9">
        <v>0</v>
      </c>
      <c r="AX332" s="9">
        <v>1366689.7286653928</v>
      </c>
      <c r="AY332" s="9">
        <v>68347.916938891925</v>
      </c>
      <c r="AZ332" s="9">
        <v>-77449.84</v>
      </c>
      <c r="BA332" s="11">
        <v>233655</v>
      </c>
      <c r="BB332" s="11">
        <v>250833</v>
      </c>
      <c r="BC332" s="11">
        <v>0</v>
      </c>
      <c r="BD332" s="11">
        <v>29590.02</v>
      </c>
      <c r="BE332" s="11">
        <v>0</v>
      </c>
      <c r="BF332" s="11">
        <v>0</v>
      </c>
      <c r="BG332" s="11">
        <v>0</v>
      </c>
      <c r="BH332" s="11">
        <v>-5851</v>
      </c>
      <c r="BI332" s="9">
        <v>19643</v>
      </c>
      <c r="BJ332" s="9">
        <v>0</v>
      </c>
      <c r="BK332" s="9">
        <v>23789.866767664553</v>
      </c>
      <c r="BL332" s="9">
        <v>73288.2</v>
      </c>
      <c r="BM332" s="9">
        <v>50538.85</v>
      </c>
      <c r="BN332" s="9">
        <v>17934.740000000002</v>
      </c>
      <c r="BO332" s="11">
        <f t="shared" si="157"/>
        <v>6476673.3849999998</v>
      </c>
      <c r="BP332" s="11">
        <v>0</v>
      </c>
      <c r="BQ332" s="11">
        <v>14658</v>
      </c>
      <c r="BR332" s="11">
        <f t="shared" si="158"/>
        <v>36644.1</v>
      </c>
      <c r="BS332" s="11">
        <v>1451262</v>
      </c>
      <c r="BT332" s="11">
        <v>-59713</v>
      </c>
      <c r="BU332" s="9">
        <v>0</v>
      </c>
      <c r="BV332" s="9">
        <v>105496</v>
      </c>
      <c r="BW332" s="11">
        <v>688187</v>
      </c>
      <c r="BX332" s="11">
        <v>0</v>
      </c>
      <c r="BY332" s="11">
        <v>0</v>
      </c>
      <c r="BZ332" s="11">
        <v>0</v>
      </c>
      <c r="CA332" s="9">
        <v>0</v>
      </c>
      <c r="CB332" s="9">
        <v>1392754.7160068224</v>
      </c>
      <c r="CC332" s="9">
        <v>68347.916938891925</v>
      </c>
      <c r="CD332" s="9">
        <v>-77449.84</v>
      </c>
      <c r="CE332" s="11">
        <v>233655</v>
      </c>
      <c r="CF332" s="11">
        <v>254579</v>
      </c>
      <c r="CG332" s="11">
        <v>0</v>
      </c>
      <c r="CH332" s="11">
        <v>29590.02</v>
      </c>
      <c r="CI332" s="11">
        <v>0</v>
      </c>
      <c r="CJ332" s="11">
        <v>0</v>
      </c>
      <c r="CK332" s="11">
        <v>0</v>
      </c>
      <c r="CL332" s="11">
        <v>-5938</v>
      </c>
      <c r="CM332" s="11">
        <v>19643</v>
      </c>
      <c r="CN332" s="9">
        <v>0</v>
      </c>
      <c r="CO332" s="9">
        <v>31925.373729594456</v>
      </c>
      <c r="CP332" s="9">
        <v>73288.2</v>
      </c>
      <c r="CQ332" s="9">
        <v>50538.85</v>
      </c>
      <c r="CR332" s="9">
        <v>17934.740000000002</v>
      </c>
      <c r="CS332" s="11"/>
      <c r="CT332" s="11"/>
      <c r="CU332" s="11"/>
      <c r="CV332" s="11"/>
      <c r="CW332" s="11"/>
      <c r="DD332" s="20"/>
      <c r="DE332" s="20"/>
    </row>
    <row r="333" spans="1:109" ht="16.5" x14ac:dyDescent="0.3">
      <c r="A333" s="12">
        <v>2711</v>
      </c>
      <c r="B333" s="12">
        <v>1</v>
      </c>
      <c r="C333" s="13" t="s">
        <v>356</v>
      </c>
      <c r="D333" s="14">
        <v>6</v>
      </c>
      <c r="E333" s="9">
        <v>922</v>
      </c>
      <c r="F333" s="9">
        <f t="shared" si="143"/>
        <v>8532.5747441365711</v>
      </c>
      <c r="G333" s="9">
        <f t="shared" si="144"/>
        <v>8664.1189463440442</v>
      </c>
      <c r="H333" s="9">
        <f t="shared" si="145"/>
        <v>131.54420220747306</v>
      </c>
      <c r="I333" s="10">
        <f t="shared" si="140"/>
        <v>1.5416706697807462E-2</v>
      </c>
      <c r="J333" s="9">
        <f t="shared" si="146"/>
        <v>90.48370932754824</v>
      </c>
      <c r="K333" s="9">
        <f t="shared" si="147"/>
        <v>10.131236442516183</v>
      </c>
      <c r="L333" s="9">
        <f t="shared" si="148"/>
        <v>0</v>
      </c>
      <c r="M333" s="9">
        <f t="shared" si="149"/>
        <v>3.8286334056399483</v>
      </c>
      <c r="N333" s="9">
        <f t="shared" si="150"/>
        <v>20.062137491703197</v>
      </c>
      <c r="O333" s="9">
        <f t="shared" si="151"/>
        <v>0</v>
      </c>
      <c r="P333" s="9">
        <f t="shared" si="152"/>
        <v>7.0384855400660911</v>
      </c>
      <c r="Q333" s="15">
        <f t="shared" si="154"/>
        <v>7867033.9140939182</v>
      </c>
      <c r="R333" s="15">
        <f t="shared" si="155"/>
        <v>7988317.6685292087</v>
      </c>
      <c r="S333" s="9">
        <f t="shared" si="156"/>
        <v>121283.75443529058</v>
      </c>
      <c r="T333" s="9"/>
      <c r="U333" s="9">
        <f t="shared" si="169"/>
        <v>5973.3647722342739</v>
      </c>
      <c r="V333" s="9">
        <f t="shared" si="169"/>
        <v>624.64859002169203</v>
      </c>
      <c r="W333" s="9">
        <f t="shared" si="169"/>
        <v>0</v>
      </c>
      <c r="X333" s="9">
        <f t="shared" si="169"/>
        <v>734.95444685466373</v>
      </c>
      <c r="Y333" s="9">
        <f t="shared" si="169"/>
        <v>953.32381495966433</v>
      </c>
      <c r="Z333" s="9">
        <f t="shared" si="169"/>
        <v>0</v>
      </c>
      <c r="AA333" s="9">
        <f t="shared" si="169"/>
        <v>246.28312006627658</v>
      </c>
      <c r="AB333" s="9">
        <f t="shared" si="170"/>
        <v>6063.8484815618222</v>
      </c>
      <c r="AC333" s="9">
        <f t="shared" si="170"/>
        <v>634.77982646420821</v>
      </c>
      <c r="AD333" s="9">
        <f t="shared" si="170"/>
        <v>0</v>
      </c>
      <c r="AE333" s="9">
        <f t="shared" si="170"/>
        <v>738.78308026030368</v>
      </c>
      <c r="AF333" s="9">
        <f t="shared" si="170"/>
        <v>973.38595245136753</v>
      </c>
      <c r="AG333" s="9">
        <f t="shared" si="170"/>
        <v>0</v>
      </c>
      <c r="AH333" s="9">
        <f t="shared" si="170"/>
        <v>253.32160560634267</v>
      </c>
      <c r="AI333" s="9">
        <f t="shared" si="153"/>
        <v>8664.1189463440442</v>
      </c>
      <c r="AJ333" s="3" t="s">
        <v>608</v>
      </c>
      <c r="AK333" s="11">
        <v>5561732</v>
      </c>
      <c r="AL333" s="11">
        <v>0</v>
      </c>
      <c r="AM333" s="11">
        <v>12776</v>
      </c>
      <c r="AN333" s="9">
        <v>31939.5</v>
      </c>
      <c r="AO333" s="11">
        <v>0</v>
      </c>
      <c r="AP333" s="11">
        <v>0</v>
      </c>
      <c r="AQ333" s="9">
        <v>0</v>
      </c>
      <c r="AR333" s="9">
        <v>162814</v>
      </c>
      <c r="AS333" s="11">
        <v>575926</v>
      </c>
      <c r="AT333" s="11">
        <v>0</v>
      </c>
      <c r="AU333" s="11">
        <v>29907</v>
      </c>
      <c r="AV333" s="11">
        <v>0</v>
      </c>
      <c r="AW333" s="9">
        <v>0</v>
      </c>
      <c r="AX333" s="9">
        <v>878964.55739281047</v>
      </c>
      <c r="AY333" s="9">
        <v>59682.793780473658</v>
      </c>
      <c r="AZ333" s="9">
        <v>-54289.68</v>
      </c>
      <c r="BA333" s="11">
        <v>220404</v>
      </c>
      <c r="BB333" s="11">
        <v>236439</v>
      </c>
      <c r="BC333" s="11">
        <v>0</v>
      </c>
      <c r="BD333" s="11">
        <v>1286</v>
      </c>
      <c r="BE333" s="11">
        <v>0</v>
      </c>
      <c r="BF333" s="11">
        <v>0</v>
      </c>
      <c r="BG333" s="11">
        <v>0</v>
      </c>
      <c r="BH333" s="11">
        <v>0</v>
      </c>
      <c r="BI333" s="9">
        <v>14002</v>
      </c>
      <c r="BJ333" s="9">
        <v>0</v>
      </c>
      <c r="BK333" s="9">
        <v>18976.561949204788</v>
      </c>
      <c r="BL333" s="9">
        <v>35885.68097142857</v>
      </c>
      <c r="BM333" s="9">
        <v>75413.179999999993</v>
      </c>
      <c r="BN333" s="9">
        <v>5175.32</v>
      </c>
      <c r="BO333" s="11">
        <f t="shared" si="157"/>
        <v>5645157.9799999995</v>
      </c>
      <c r="BP333" s="11">
        <v>0</v>
      </c>
      <c r="BQ333" s="11">
        <v>12776</v>
      </c>
      <c r="BR333" s="11">
        <f t="shared" si="158"/>
        <v>31939.5</v>
      </c>
      <c r="BS333" s="11">
        <v>0</v>
      </c>
      <c r="BT333" s="11">
        <v>0</v>
      </c>
      <c r="BU333" s="9">
        <v>0</v>
      </c>
      <c r="BV333" s="9">
        <v>162814</v>
      </c>
      <c r="BW333" s="11">
        <v>585267</v>
      </c>
      <c r="BX333" s="11">
        <v>0</v>
      </c>
      <c r="BY333" s="11">
        <v>29907</v>
      </c>
      <c r="BZ333" s="11">
        <v>0</v>
      </c>
      <c r="CA333" s="9">
        <v>0</v>
      </c>
      <c r="CB333" s="9">
        <v>897461.84816016082</v>
      </c>
      <c r="CC333" s="9">
        <v>59682.793780473658</v>
      </c>
      <c r="CD333" s="9">
        <v>-54289.68</v>
      </c>
      <c r="CE333" s="11">
        <v>220404</v>
      </c>
      <c r="CF333" s="11">
        <v>239969</v>
      </c>
      <c r="CG333" s="11">
        <v>0</v>
      </c>
      <c r="CH333" s="11">
        <v>1286</v>
      </c>
      <c r="CI333" s="11">
        <v>0</v>
      </c>
      <c r="CJ333" s="11">
        <v>0</v>
      </c>
      <c r="CK333" s="11">
        <v>0</v>
      </c>
      <c r="CL333" s="11">
        <v>0</v>
      </c>
      <c r="CM333" s="11">
        <v>14002</v>
      </c>
      <c r="CN333" s="9">
        <v>0</v>
      </c>
      <c r="CO333" s="9">
        <v>25466.045617145708</v>
      </c>
      <c r="CP333" s="9">
        <v>35885.68097142857</v>
      </c>
      <c r="CQ333" s="9">
        <v>75413.179999999993</v>
      </c>
      <c r="CR333" s="9">
        <v>5175.32</v>
      </c>
      <c r="CS333" s="11"/>
      <c r="CT333" s="11"/>
      <c r="CU333" s="11"/>
      <c r="CV333" s="11"/>
      <c r="CW333" s="11"/>
      <c r="DD333" s="20"/>
      <c r="DE333" s="20"/>
    </row>
    <row r="334" spans="1:109" ht="16.5" x14ac:dyDescent="0.3">
      <c r="A334" s="12">
        <v>2752</v>
      </c>
      <c r="B334" s="12">
        <v>1</v>
      </c>
      <c r="C334" s="13" t="s">
        <v>357</v>
      </c>
      <c r="D334" s="14">
        <v>5</v>
      </c>
      <c r="E334" s="9">
        <v>1827</v>
      </c>
      <c r="F334" s="9">
        <f t="shared" si="143"/>
        <v>9348.1493612489267</v>
      </c>
      <c r="G334" s="9">
        <f t="shared" si="144"/>
        <v>9470.8126160239735</v>
      </c>
      <c r="H334" s="9">
        <f t="shared" si="145"/>
        <v>122.66325477504688</v>
      </c>
      <c r="I334" s="10">
        <f t="shared" ref="I334:I397" si="171">IF(F334=0,0,H334/F334)</f>
        <v>1.3121661842880406E-2</v>
      </c>
      <c r="J334" s="9">
        <f t="shared" si="146"/>
        <v>90.885591133004709</v>
      </c>
      <c r="K334" s="9">
        <f t="shared" si="147"/>
        <v>7.750957854406181</v>
      </c>
      <c r="L334" s="9">
        <f t="shared" si="148"/>
        <v>0</v>
      </c>
      <c r="M334" s="9">
        <f t="shared" si="149"/>
        <v>1.9419813902572969</v>
      </c>
      <c r="N334" s="9">
        <f t="shared" si="150"/>
        <v>14.330911119831967</v>
      </c>
      <c r="O334" s="9">
        <f t="shared" si="151"/>
        <v>0</v>
      </c>
      <c r="P334" s="9">
        <f t="shared" si="152"/>
        <v>7.7538132775463282</v>
      </c>
      <c r="Q334" s="15">
        <f t="shared" si="154"/>
        <v>17079068.883001789</v>
      </c>
      <c r="R334" s="15">
        <f t="shared" si="155"/>
        <v>17303174.649475798</v>
      </c>
      <c r="S334" s="9">
        <f t="shared" si="156"/>
        <v>224105.76647400856</v>
      </c>
      <c r="T334" s="9"/>
      <c r="U334" s="9">
        <f t="shared" si="169"/>
        <v>6004.9693431855503</v>
      </c>
      <c r="V334" s="9">
        <f t="shared" si="169"/>
        <v>477.87301587301585</v>
      </c>
      <c r="W334" s="9">
        <f t="shared" si="169"/>
        <v>1093.8992884510126</v>
      </c>
      <c r="X334" s="9">
        <f t="shared" si="169"/>
        <v>834.04816639299395</v>
      </c>
      <c r="Y334" s="9">
        <f t="shared" si="169"/>
        <v>602.52393858181847</v>
      </c>
      <c r="Z334" s="9">
        <f t="shared" si="169"/>
        <v>0</v>
      </c>
      <c r="AA334" s="9">
        <f t="shared" si="169"/>
        <v>334.83560876453527</v>
      </c>
      <c r="AB334" s="9">
        <f t="shared" si="170"/>
        <v>6095.854934318555</v>
      </c>
      <c r="AC334" s="9">
        <f t="shared" si="170"/>
        <v>485.62397372742203</v>
      </c>
      <c r="AD334" s="9">
        <f t="shared" si="170"/>
        <v>1093.8992884510126</v>
      </c>
      <c r="AE334" s="9">
        <f t="shared" si="170"/>
        <v>835.99014778325125</v>
      </c>
      <c r="AF334" s="9">
        <f t="shared" si="170"/>
        <v>616.85484970165044</v>
      </c>
      <c r="AG334" s="9">
        <f t="shared" si="170"/>
        <v>0</v>
      </c>
      <c r="AH334" s="9">
        <f t="shared" si="170"/>
        <v>342.58942204208159</v>
      </c>
      <c r="AI334" s="9">
        <f t="shared" si="153"/>
        <v>9470.8126160239735</v>
      </c>
      <c r="AJ334" s="3" t="s">
        <v>608</v>
      </c>
      <c r="AK334" s="11">
        <v>11069865</v>
      </c>
      <c r="AL334" s="11">
        <v>0</v>
      </c>
      <c r="AM334" s="11">
        <v>25428</v>
      </c>
      <c r="AN334" s="9">
        <v>63571.5</v>
      </c>
      <c r="AO334" s="11">
        <v>1994212</v>
      </c>
      <c r="AP334" s="11">
        <v>4342</v>
      </c>
      <c r="AQ334" s="9">
        <v>443040</v>
      </c>
      <c r="AR334" s="9">
        <v>204003</v>
      </c>
      <c r="AS334" s="11">
        <v>873074</v>
      </c>
      <c r="AT334" s="11">
        <v>0</v>
      </c>
      <c r="AU334" s="11">
        <v>77435</v>
      </c>
      <c r="AV334" s="11">
        <v>0</v>
      </c>
      <c r="AW334" s="9">
        <v>0</v>
      </c>
      <c r="AX334" s="9">
        <v>1100811.2357889824</v>
      </c>
      <c r="AY334" s="9">
        <v>91755.595735530398</v>
      </c>
      <c r="AZ334" s="9">
        <v>-98786.01</v>
      </c>
      <c r="BA334" s="11">
        <v>445083</v>
      </c>
      <c r="BB334" s="11">
        <v>237583</v>
      </c>
      <c r="BC334" s="11">
        <v>0</v>
      </c>
      <c r="BD334" s="11">
        <v>61240</v>
      </c>
      <c r="BE334" s="11">
        <v>0</v>
      </c>
      <c r="BF334" s="11">
        <v>0</v>
      </c>
      <c r="BG334" s="11">
        <v>0</v>
      </c>
      <c r="BH334" s="11">
        <v>0</v>
      </c>
      <c r="BI334" s="9">
        <v>29994</v>
      </c>
      <c r="BJ334" s="9">
        <v>0</v>
      </c>
      <c r="BK334" s="9">
        <v>41424.881477275587</v>
      </c>
      <c r="BL334" s="9">
        <v>122529</v>
      </c>
      <c r="BM334" s="9">
        <v>276985.95999999996</v>
      </c>
      <c r="BN334" s="9">
        <v>15477.72</v>
      </c>
      <c r="BO334" s="11">
        <f t="shared" si="157"/>
        <v>11235912.975</v>
      </c>
      <c r="BP334" s="11">
        <v>0</v>
      </c>
      <c r="BQ334" s="11">
        <v>25428</v>
      </c>
      <c r="BR334" s="11">
        <f t="shared" si="158"/>
        <v>63571.5</v>
      </c>
      <c r="BS334" s="11">
        <v>1994212</v>
      </c>
      <c r="BT334" s="11">
        <v>4342</v>
      </c>
      <c r="BU334" s="9">
        <v>443040</v>
      </c>
      <c r="BV334" s="9">
        <v>204003</v>
      </c>
      <c r="BW334" s="11">
        <v>887235</v>
      </c>
      <c r="BX334" s="11">
        <v>0</v>
      </c>
      <c r="BY334" s="11">
        <v>77435</v>
      </c>
      <c r="BZ334" s="11">
        <v>0</v>
      </c>
      <c r="CA334" s="9">
        <v>0</v>
      </c>
      <c r="CB334" s="9">
        <v>1126993.8104049154</v>
      </c>
      <c r="CC334" s="9">
        <v>91755.595735530398</v>
      </c>
      <c r="CD334" s="9">
        <v>-98786.01</v>
      </c>
      <c r="CE334" s="11">
        <v>445083</v>
      </c>
      <c r="CF334" s="11">
        <v>241131</v>
      </c>
      <c r="CG334" s="11">
        <v>0</v>
      </c>
      <c r="CH334" s="11">
        <v>61240</v>
      </c>
      <c r="CI334" s="11">
        <v>0</v>
      </c>
      <c r="CJ334" s="11">
        <v>0</v>
      </c>
      <c r="CK334" s="11">
        <v>0</v>
      </c>
      <c r="CL334" s="11">
        <v>0</v>
      </c>
      <c r="CM334" s="11">
        <v>29994</v>
      </c>
      <c r="CN334" s="9">
        <v>0</v>
      </c>
      <c r="CO334" s="9">
        <v>55591.098335352632</v>
      </c>
      <c r="CP334" s="9">
        <v>122529</v>
      </c>
      <c r="CQ334" s="9">
        <v>276985.95999999996</v>
      </c>
      <c r="CR334" s="9">
        <v>15477.72</v>
      </c>
      <c r="CS334" s="11"/>
      <c r="CT334" s="11"/>
      <c r="CU334" s="11"/>
      <c r="CV334" s="11"/>
      <c r="CW334" s="11"/>
      <c r="DD334" s="20"/>
      <c r="DE334" s="20"/>
    </row>
    <row r="335" spans="1:109" ht="16.5" x14ac:dyDescent="0.3">
      <c r="A335" s="12">
        <v>2753</v>
      </c>
      <c r="B335" s="12">
        <v>1</v>
      </c>
      <c r="C335" s="13" t="s">
        <v>358</v>
      </c>
      <c r="D335" s="14">
        <v>5</v>
      </c>
      <c r="E335" s="9">
        <v>917</v>
      </c>
      <c r="F335" s="9">
        <f t="shared" si="143"/>
        <v>9976.7180948499299</v>
      </c>
      <c r="G335" s="9">
        <f t="shared" si="144"/>
        <v>10138.737589455279</v>
      </c>
      <c r="H335" s="9">
        <f t="shared" si="145"/>
        <v>162.01949460534888</v>
      </c>
      <c r="I335" s="10">
        <f t="shared" si="171"/>
        <v>1.6239758712735881E-2</v>
      </c>
      <c r="J335" s="9">
        <f t="shared" si="146"/>
        <v>90.789929116684107</v>
      </c>
      <c r="K335" s="9">
        <f t="shared" si="147"/>
        <v>15.822246455834261</v>
      </c>
      <c r="L335" s="9">
        <f t="shared" si="148"/>
        <v>0</v>
      </c>
      <c r="M335" s="9">
        <f t="shared" si="149"/>
        <v>2.5179934569248417</v>
      </c>
      <c r="N335" s="9">
        <f t="shared" si="150"/>
        <v>16.539601976529298</v>
      </c>
      <c r="O335" s="9">
        <f t="shared" si="151"/>
        <v>8.6807524536532128</v>
      </c>
      <c r="P335" s="9">
        <f t="shared" si="152"/>
        <v>27.668971145725436</v>
      </c>
      <c r="Q335" s="15">
        <f t="shared" si="154"/>
        <v>9148650.4929773863</v>
      </c>
      <c r="R335" s="15">
        <f t="shared" si="155"/>
        <v>9297222.3695304953</v>
      </c>
      <c r="S335" s="9">
        <f t="shared" si="156"/>
        <v>148571.87655310892</v>
      </c>
      <c r="T335" s="9"/>
      <c r="U335" s="9">
        <f t="shared" si="169"/>
        <v>5981.5333369683758</v>
      </c>
      <c r="V335" s="9">
        <f t="shared" si="169"/>
        <v>975.48745910577975</v>
      </c>
      <c r="W335" s="9">
        <f t="shared" si="169"/>
        <v>941.3315158124318</v>
      </c>
      <c r="X335" s="9">
        <f t="shared" si="169"/>
        <v>898.76772082878949</v>
      </c>
      <c r="Y335" s="9">
        <f t="shared" si="169"/>
        <v>575.54536826410026</v>
      </c>
      <c r="Z335" s="9">
        <f t="shared" si="169"/>
        <v>151.41111232279169</v>
      </c>
      <c r="AA335" s="9">
        <f t="shared" si="169"/>
        <v>452.64158154766051</v>
      </c>
      <c r="AB335" s="9">
        <f t="shared" si="170"/>
        <v>6072.3232660850599</v>
      </c>
      <c r="AC335" s="9">
        <f t="shared" si="170"/>
        <v>991.30970556161401</v>
      </c>
      <c r="AD335" s="9">
        <f t="shared" si="170"/>
        <v>941.3315158124318</v>
      </c>
      <c r="AE335" s="9">
        <f t="shared" si="170"/>
        <v>901.28571428571433</v>
      </c>
      <c r="AF335" s="9">
        <f t="shared" si="170"/>
        <v>592.08497024062956</v>
      </c>
      <c r="AG335" s="9">
        <f t="shared" si="170"/>
        <v>160.09186477644491</v>
      </c>
      <c r="AH335" s="9">
        <f t="shared" si="170"/>
        <v>480.31055269338594</v>
      </c>
      <c r="AI335" s="9">
        <f t="shared" si="153"/>
        <v>10138.737589455279</v>
      </c>
      <c r="AJ335" s="3" t="s">
        <v>608</v>
      </c>
      <c r="AK335" s="11">
        <v>5550291</v>
      </c>
      <c r="AL335" s="11">
        <v>0</v>
      </c>
      <c r="AM335" s="11">
        <v>12750</v>
      </c>
      <c r="AN335" s="9">
        <v>31874.400000000001</v>
      </c>
      <c r="AO335" s="11">
        <v>939309</v>
      </c>
      <c r="AP335" s="11">
        <v>-76108</v>
      </c>
      <c r="AQ335" s="9">
        <v>0</v>
      </c>
      <c r="AR335" s="9">
        <v>104712</v>
      </c>
      <c r="AS335" s="11">
        <v>894522</v>
      </c>
      <c r="AT335" s="11">
        <v>0</v>
      </c>
      <c r="AU335" s="11">
        <v>187353</v>
      </c>
      <c r="AV335" s="11">
        <v>0</v>
      </c>
      <c r="AW335" s="9">
        <v>138843.99</v>
      </c>
      <c r="AX335" s="9">
        <v>527775.10269817989</v>
      </c>
      <c r="AY335" s="9">
        <v>49120.758121165629</v>
      </c>
      <c r="AZ335" s="9">
        <v>-65224.93</v>
      </c>
      <c r="BA335" s="11">
        <v>212673</v>
      </c>
      <c r="BB335" s="11">
        <v>161473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-6791</v>
      </c>
      <c r="BI335" s="9">
        <v>152000</v>
      </c>
      <c r="BJ335" s="9">
        <v>0</v>
      </c>
      <c r="BK335" s="9">
        <v>74194.162158039122</v>
      </c>
      <c r="BL335" s="9">
        <v>65233.8</v>
      </c>
      <c r="BM335" s="9">
        <v>188722.66</v>
      </c>
      <c r="BN335" s="9">
        <v>5926.55</v>
      </c>
      <c r="BO335" s="11">
        <f t="shared" si="157"/>
        <v>5633545.3649999993</v>
      </c>
      <c r="BP335" s="11">
        <v>0</v>
      </c>
      <c r="BQ335" s="11">
        <v>12750</v>
      </c>
      <c r="BR335" s="11">
        <f t="shared" si="158"/>
        <v>31874.400000000001</v>
      </c>
      <c r="BS335" s="11">
        <v>939309</v>
      </c>
      <c r="BT335" s="11">
        <v>-76108</v>
      </c>
      <c r="BU335" s="9">
        <v>0</v>
      </c>
      <c r="BV335" s="9">
        <v>104712</v>
      </c>
      <c r="BW335" s="11">
        <v>909031</v>
      </c>
      <c r="BX335" s="11">
        <v>0</v>
      </c>
      <c r="BY335" s="11">
        <v>187353</v>
      </c>
      <c r="BZ335" s="11">
        <v>0</v>
      </c>
      <c r="CA335" s="9">
        <v>146804.24</v>
      </c>
      <c r="CB335" s="9">
        <v>542941.91771065735</v>
      </c>
      <c r="CC335" s="9">
        <v>49120.758121165629</v>
      </c>
      <c r="CD335" s="9">
        <v>-65224.93</v>
      </c>
      <c r="CE335" s="11">
        <v>212673</v>
      </c>
      <c r="CF335" s="11">
        <v>163884</v>
      </c>
      <c r="CG335" s="11">
        <v>0</v>
      </c>
      <c r="CH335" s="11">
        <v>0</v>
      </c>
      <c r="CI335" s="11">
        <v>0</v>
      </c>
      <c r="CJ335" s="11">
        <v>0</v>
      </c>
      <c r="CK335" s="11">
        <v>0</v>
      </c>
      <c r="CL335" s="11">
        <v>-6893</v>
      </c>
      <c r="CM335" s="11">
        <v>152000</v>
      </c>
      <c r="CN335" s="9">
        <v>0</v>
      </c>
      <c r="CO335" s="9">
        <v>99566.608698669283</v>
      </c>
      <c r="CP335" s="9">
        <v>65233.8</v>
      </c>
      <c r="CQ335" s="9">
        <v>188722.66</v>
      </c>
      <c r="CR335" s="9">
        <v>5926.55</v>
      </c>
      <c r="CS335" s="11"/>
      <c r="CT335" s="11"/>
      <c r="CU335" s="11"/>
      <c r="CV335" s="11"/>
      <c r="CW335" s="11"/>
      <c r="DD335" s="20"/>
      <c r="DE335" s="20"/>
    </row>
    <row r="336" spans="1:109" ht="16.5" x14ac:dyDescent="0.3">
      <c r="A336" s="12">
        <v>2754</v>
      </c>
      <c r="B336" s="12">
        <v>1</v>
      </c>
      <c r="C336" s="13" t="s">
        <v>359</v>
      </c>
      <c r="D336" s="14">
        <v>6</v>
      </c>
      <c r="E336" s="9">
        <v>526</v>
      </c>
      <c r="F336" s="9">
        <f t="shared" si="143"/>
        <v>9986.1750737839939</v>
      </c>
      <c r="G336" s="9">
        <f t="shared" si="144"/>
        <v>10126.292575263225</v>
      </c>
      <c r="H336" s="9">
        <f t="shared" si="145"/>
        <v>140.11750147923158</v>
      </c>
      <c r="I336" s="10">
        <f t="shared" si="171"/>
        <v>1.4031148106653192E-2</v>
      </c>
      <c r="J336" s="9">
        <f t="shared" si="146"/>
        <v>91.286406844105841</v>
      </c>
      <c r="K336" s="9">
        <f t="shared" si="147"/>
        <v>11.568441064638705</v>
      </c>
      <c r="L336" s="9">
        <f t="shared" si="148"/>
        <v>0</v>
      </c>
      <c r="M336" s="9">
        <f t="shared" si="149"/>
        <v>7.5304182509505608</v>
      </c>
      <c r="N336" s="9">
        <f t="shared" si="150"/>
        <v>13.206290029323327</v>
      </c>
      <c r="O336" s="9">
        <f t="shared" si="151"/>
        <v>10.586520912547527</v>
      </c>
      <c r="P336" s="9">
        <f t="shared" si="152"/>
        <v>5.9394243776640678</v>
      </c>
      <c r="Q336" s="15">
        <f t="shared" si="154"/>
        <v>5252728.0888103815</v>
      </c>
      <c r="R336" s="15">
        <f t="shared" si="155"/>
        <v>5326429.8945884565</v>
      </c>
      <c r="S336" s="9">
        <f t="shared" si="156"/>
        <v>73701.80577807501</v>
      </c>
      <c r="T336" s="9"/>
      <c r="U336" s="9">
        <f t="shared" si="169"/>
        <v>6045.9485931558938</v>
      </c>
      <c r="V336" s="9">
        <f t="shared" si="169"/>
        <v>713.21292775665404</v>
      </c>
      <c r="W336" s="9">
        <f t="shared" si="169"/>
        <v>747.69201520912543</v>
      </c>
      <c r="X336" s="9">
        <f t="shared" si="169"/>
        <v>925.41825095057038</v>
      </c>
      <c r="Y336" s="9">
        <f t="shared" si="169"/>
        <v>1253.8984704955028</v>
      </c>
      <c r="Z336" s="9">
        <f t="shared" si="169"/>
        <v>79.847908745247153</v>
      </c>
      <c r="AA336" s="9">
        <f t="shared" si="169"/>
        <v>220.1569074710028</v>
      </c>
      <c r="AB336" s="9">
        <f t="shared" si="170"/>
        <v>6137.2349999999997</v>
      </c>
      <c r="AC336" s="9">
        <f t="shared" si="170"/>
        <v>724.78136882129274</v>
      </c>
      <c r="AD336" s="9">
        <f t="shared" si="170"/>
        <v>747.69201520912543</v>
      </c>
      <c r="AE336" s="9">
        <f t="shared" si="170"/>
        <v>932.94866920152094</v>
      </c>
      <c r="AF336" s="9">
        <f t="shared" si="170"/>
        <v>1267.1047605248261</v>
      </c>
      <c r="AG336" s="9">
        <f t="shared" si="170"/>
        <v>90.434429657794681</v>
      </c>
      <c r="AH336" s="9">
        <f t="shared" si="170"/>
        <v>226.09633184866686</v>
      </c>
      <c r="AI336" s="9">
        <f t="shared" si="153"/>
        <v>10126.292575263225</v>
      </c>
      <c r="AJ336" s="3" t="s">
        <v>608</v>
      </c>
      <c r="AK336" s="11">
        <v>3201110</v>
      </c>
      <c r="AL336" s="11">
        <v>0</v>
      </c>
      <c r="AM336" s="11">
        <v>7353</v>
      </c>
      <c r="AN336" s="9">
        <v>18383.400000000001</v>
      </c>
      <c r="AO336" s="11">
        <v>369838</v>
      </c>
      <c r="AP336" s="11">
        <v>23448</v>
      </c>
      <c r="AQ336" s="9">
        <v>0</v>
      </c>
      <c r="AR336" s="9">
        <v>67284</v>
      </c>
      <c r="AS336" s="11">
        <v>375150</v>
      </c>
      <c r="AT336" s="11">
        <v>0</v>
      </c>
      <c r="AU336" s="11">
        <v>0</v>
      </c>
      <c r="AV336" s="11">
        <v>0</v>
      </c>
      <c r="AW336" s="9">
        <v>42000</v>
      </c>
      <c r="AX336" s="9">
        <v>659550.59548063448</v>
      </c>
      <c r="AY336" s="9">
        <v>27114.74415902725</v>
      </c>
      <c r="AZ336" s="9">
        <v>-20941.04</v>
      </c>
      <c r="BA336" s="11">
        <v>132800</v>
      </c>
      <c r="BB336" s="11">
        <v>138191</v>
      </c>
      <c r="BC336" s="11">
        <v>0</v>
      </c>
      <c r="BD336" s="11">
        <v>0</v>
      </c>
      <c r="BE336" s="11">
        <v>3146</v>
      </c>
      <c r="BF336" s="11">
        <v>123957</v>
      </c>
      <c r="BG336" s="11">
        <v>0</v>
      </c>
      <c r="BH336" s="11">
        <v>0</v>
      </c>
      <c r="BI336" s="9">
        <v>14039</v>
      </c>
      <c r="BJ336" s="9">
        <v>0</v>
      </c>
      <c r="BK336" s="9">
        <v>9135.6087135773632</v>
      </c>
      <c r="BL336" s="9">
        <v>34570.000457142858</v>
      </c>
      <c r="BM336" s="9">
        <v>18383.400000000001</v>
      </c>
      <c r="BN336" s="9">
        <v>8215.3799999999992</v>
      </c>
      <c r="BO336" s="11">
        <f t="shared" si="157"/>
        <v>3249126.65</v>
      </c>
      <c r="BP336" s="11">
        <v>0</v>
      </c>
      <c r="BQ336" s="11">
        <v>7353</v>
      </c>
      <c r="BR336" s="11">
        <f t="shared" si="158"/>
        <v>18383.400000000001</v>
      </c>
      <c r="BS336" s="11">
        <v>369838</v>
      </c>
      <c r="BT336" s="11">
        <v>23448</v>
      </c>
      <c r="BU336" s="9">
        <v>0</v>
      </c>
      <c r="BV336" s="9">
        <v>67284</v>
      </c>
      <c r="BW336" s="11">
        <v>381235</v>
      </c>
      <c r="BX336" s="11">
        <v>0</v>
      </c>
      <c r="BY336" s="11">
        <v>0</v>
      </c>
      <c r="BZ336" s="11">
        <v>0</v>
      </c>
      <c r="CA336" s="9">
        <v>47568.51</v>
      </c>
      <c r="CB336" s="9">
        <v>666497.10403605853</v>
      </c>
      <c r="CC336" s="9">
        <v>27114.74415902725</v>
      </c>
      <c r="CD336" s="9">
        <v>-20941.04</v>
      </c>
      <c r="CE336" s="11">
        <v>132800</v>
      </c>
      <c r="CF336" s="11">
        <v>140255</v>
      </c>
      <c r="CG336" s="11">
        <v>0</v>
      </c>
      <c r="CH336" s="11">
        <v>0</v>
      </c>
      <c r="CI336" s="11">
        <v>3193</v>
      </c>
      <c r="CJ336" s="11">
        <v>125807</v>
      </c>
      <c r="CK336" s="11">
        <v>0</v>
      </c>
      <c r="CL336" s="11">
        <v>0</v>
      </c>
      <c r="CM336" s="11">
        <v>14039</v>
      </c>
      <c r="CN336" s="9">
        <v>0</v>
      </c>
      <c r="CO336" s="9">
        <v>12259.745936228665</v>
      </c>
      <c r="CP336" s="9">
        <v>34570.000457142858</v>
      </c>
      <c r="CQ336" s="9">
        <v>18383.400000000001</v>
      </c>
      <c r="CR336" s="9">
        <v>8215.3799999999992</v>
      </c>
      <c r="CS336" s="11"/>
      <c r="CT336" s="11"/>
      <c r="CU336" s="11"/>
      <c r="CV336" s="11"/>
      <c r="CW336" s="11"/>
      <c r="DD336" s="20"/>
      <c r="DE336" s="20"/>
    </row>
    <row r="337" spans="1:109" ht="16.5" x14ac:dyDescent="0.3">
      <c r="A337" s="12">
        <v>2759</v>
      </c>
      <c r="B337" s="12">
        <v>1</v>
      </c>
      <c r="C337" s="13" t="s">
        <v>360</v>
      </c>
      <c r="D337" s="14">
        <v>6</v>
      </c>
      <c r="E337" s="9">
        <v>287</v>
      </c>
      <c r="F337" s="9">
        <f t="shared" si="143"/>
        <v>9480.5924404262169</v>
      </c>
      <c r="G337" s="9">
        <f t="shared" si="144"/>
        <v>9618.4355449119867</v>
      </c>
      <c r="H337" s="9">
        <f t="shared" si="145"/>
        <v>137.8431044857698</v>
      </c>
      <c r="I337" s="10">
        <f t="shared" si="171"/>
        <v>1.4539503238003638E-2</v>
      </c>
      <c r="J337" s="9">
        <f t="shared" si="146"/>
        <v>87.899738675957451</v>
      </c>
      <c r="K337" s="9">
        <f t="shared" si="147"/>
        <v>14.710801393728161</v>
      </c>
      <c r="L337" s="9">
        <f t="shared" si="148"/>
        <v>0</v>
      </c>
      <c r="M337" s="9">
        <f t="shared" si="149"/>
        <v>9.452961672473748</v>
      </c>
      <c r="N337" s="9">
        <f t="shared" si="150"/>
        <v>12.754779525408651</v>
      </c>
      <c r="O337" s="9">
        <f t="shared" si="151"/>
        <v>-13.137944250871087</v>
      </c>
      <c r="P337" s="9">
        <f t="shared" si="152"/>
        <v>26.162767469070786</v>
      </c>
      <c r="Q337" s="15">
        <f t="shared" si="154"/>
        <v>2720930.0304023237</v>
      </c>
      <c r="R337" s="15">
        <f t="shared" si="155"/>
        <v>2760491.0013897396</v>
      </c>
      <c r="S337" s="9">
        <f t="shared" si="156"/>
        <v>39560.970987415873</v>
      </c>
      <c r="T337" s="9"/>
      <c r="U337" s="9">
        <f t="shared" si="169"/>
        <v>5792.7522299651564</v>
      </c>
      <c r="V337" s="9">
        <f t="shared" si="169"/>
        <v>907.00696864111501</v>
      </c>
      <c r="W337" s="9">
        <f t="shared" si="169"/>
        <v>1054.7282229965156</v>
      </c>
      <c r="X337" s="9">
        <f t="shared" si="169"/>
        <v>1108.4076655052265</v>
      </c>
      <c r="Y337" s="9">
        <f t="shared" si="169"/>
        <v>207.89360661725357</v>
      </c>
      <c r="Z337" s="9">
        <f t="shared" si="169"/>
        <v>92.910383275261324</v>
      </c>
      <c r="AA337" s="9">
        <f t="shared" si="169"/>
        <v>316.89336342568885</v>
      </c>
      <c r="AB337" s="9">
        <f t="shared" si="170"/>
        <v>5880.6519686411139</v>
      </c>
      <c r="AC337" s="9">
        <f t="shared" si="170"/>
        <v>921.71777003484317</v>
      </c>
      <c r="AD337" s="9">
        <f t="shared" si="170"/>
        <v>1054.7282229965156</v>
      </c>
      <c r="AE337" s="9">
        <f t="shared" si="170"/>
        <v>1117.8606271777003</v>
      </c>
      <c r="AF337" s="9">
        <f t="shared" si="170"/>
        <v>220.64838614266222</v>
      </c>
      <c r="AG337" s="9">
        <f t="shared" si="170"/>
        <v>79.772439024390238</v>
      </c>
      <c r="AH337" s="9">
        <f t="shared" si="170"/>
        <v>343.05613089475963</v>
      </c>
      <c r="AI337" s="9">
        <f t="shared" si="153"/>
        <v>9618.4355449119867</v>
      </c>
      <c r="AJ337" s="3" t="s">
        <v>608</v>
      </c>
      <c r="AK337" s="11">
        <v>1681815</v>
      </c>
      <c r="AL337" s="11">
        <v>0</v>
      </c>
      <c r="AM337" s="11">
        <v>3863</v>
      </c>
      <c r="AN337" s="9">
        <v>9658.5</v>
      </c>
      <c r="AO337" s="11">
        <v>341360</v>
      </c>
      <c r="AP337" s="11">
        <v>-38653</v>
      </c>
      <c r="AQ337" s="9">
        <v>0</v>
      </c>
      <c r="AR337" s="9">
        <v>29455</v>
      </c>
      <c r="AS337" s="11">
        <v>260311</v>
      </c>
      <c r="AT337" s="11">
        <v>0</v>
      </c>
      <c r="AU337" s="11">
        <v>32851</v>
      </c>
      <c r="AV337" s="11">
        <v>0</v>
      </c>
      <c r="AW337" s="9">
        <v>26665.279999999999</v>
      </c>
      <c r="AX337" s="9">
        <v>59665.46509915177</v>
      </c>
      <c r="AY337" s="9">
        <v>19564.027077497667</v>
      </c>
      <c r="AZ337" s="9">
        <v>-19295.11</v>
      </c>
      <c r="BA337" s="11">
        <v>70270</v>
      </c>
      <c r="BB337" s="11">
        <v>67637</v>
      </c>
      <c r="BC337" s="11">
        <v>0</v>
      </c>
      <c r="BD337" s="11">
        <v>0</v>
      </c>
      <c r="BE337" s="11">
        <v>0</v>
      </c>
      <c r="BF337" s="11">
        <v>114037</v>
      </c>
      <c r="BG337" s="11">
        <v>0</v>
      </c>
      <c r="BH337" s="11">
        <v>0</v>
      </c>
      <c r="BI337" s="9">
        <v>0</v>
      </c>
      <c r="BJ337" s="9">
        <v>0</v>
      </c>
      <c r="BK337" s="9">
        <v>21956.998225675023</v>
      </c>
      <c r="BL337" s="9">
        <v>19316.400000000001</v>
      </c>
      <c r="BM337" s="9">
        <v>17229.36</v>
      </c>
      <c r="BN337" s="9">
        <v>3223.11</v>
      </c>
      <c r="BO337" s="11">
        <f t="shared" si="157"/>
        <v>1707042.2249999999</v>
      </c>
      <c r="BP337" s="11">
        <v>0</v>
      </c>
      <c r="BQ337" s="11">
        <v>3863</v>
      </c>
      <c r="BR337" s="11">
        <f t="shared" si="158"/>
        <v>9658.5</v>
      </c>
      <c r="BS337" s="11">
        <v>341360</v>
      </c>
      <c r="BT337" s="11">
        <v>-38653</v>
      </c>
      <c r="BU337" s="9">
        <v>0</v>
      </c>
      <c r="BV337" s="9">
        <v>29455</v>
      </c>
      <c r="BW337" s="11">
        <v>264533</v>
      </c>
      <c r="BX337" s="11">
        <v>0</v>
      </c>
      <c r="BY337" s="11">
        <v>32851</v>
      </c>
      <c r="BZ337" s="11">
        <v>0</v>
      </c>
      <c r="CA337" s="9">
        <v>22894.69</v>
      </c>
      <c r="CB337" s="9">
        <v>63326.086822944053</v>
      </c>
      <c r="CC337" s="9">
        <v>19564.027077497667</v>
      </c>
      <c r="CD337" s="9">
        <v>-19295.11</v>
      </c>
      <c r="CE337" s="11">
        <v>70270</v>
      </c>
      <c r="CF337" s="11">
        <v>68647</v>
      </c>
      <c r="CG337" s="11">
        <v>0</v>
      </c>
      <c r="CH337" s="11">
        <v>0</v>
      </c>
      <c r="CI337" s="11">
        <v>0</v>
      </c>
      <c r="CJ337" s="11">
        <v>115740</v>
      </c>
      <c r="CK337" s="11">
        <v>0</v>
      </c>
      <c r="CL337" s="11">
        <v>0</v>
      </c>
      <c r="CM337" s="11">
        <v>0</v>
      </c>
      <c r="CN337" s="9">
        <v>0</v>
      </c>
      <c r="CO337" s="9">
        <v>29465.712489298359</v>
      </c>
      <c r="CP337" s="9">
        <v>19316.400000000001</v>
      </c>
      <c r="CQ337" s="9">
        <v>17229.36</v>
      </c>
      <c r="CR337" s="9">
        <v>3223.11</v>
      </c>
      <c r="CS337" s="11"/>
      <c r="CT337" s="11"/>
      <c r="CU337" s="11"/>
      <c r="CV337" s="11"/>
      <c r="CW337" s="11"/>
      <c r="DD337" s="20"/>
      <c r="DE337" s="20"/>
    </row>
    <row r="338" spans="1:109" ht="16.5" x14ac:dyDescent="0.3">
      <c r="A338" s="12">
        <v>2805</v>
      </c>
      <c r="B338" s="12">
        <v>1</v>
      </c>
      <c r="C338" s="13" t="s">
        <v>361</v>
      </c>
      <c r="D338" s="14">
        <v>5</v>
      </c>
      <c r="E338" s="9">
        <v>1098</v>
      </c>
      <c r="F338" s="9">
        <f t="shared" si="143"/>
        <v>8775.5324310552642</v>
      </c>
      <c r="G338" s="9">
        <f t="shared" si="144"/>
        <v>8895.3932623968176</v>
      </c>
      <c r="H338" s="9">
        <f t="shared" si="145"/>
        <v>119.86083134155342</v>
      </c>
      <c r="I338" s="10">
        <f t="shared" si="171"/>
        <v>1.3658525255673869E-2</v>
      </c>
      <c r="J338" s="9">
        <f t="shared" si="146"/>
        <v>89.58090163934412</v>
      </c>
      <c r="K338" s="9">
        <f t="shared" si="147"/>
        <v>2.609289617486354</v>
      </c>
      <c r="L338" s="9">
        <f t="shared" si="148"/>
        <v>0</v>
      </c>
      <c r="M338" s="9">
        <f t="shared" si="149"/>
        <v>2.1238615664844929</v>
      </c>
      <c r="N338" s="9">
        <f t="shared" si="150"/>
        <v>8.0909097555415883</v>
      </c>
      <c r="O338" s="9">
        <f t="shared" si="151"/>
        <v>10.121393442622953</v>
      </c>
      <c r="P338" s="9">
        <f t="shared" si="152"/>
        <v>7.3344753200717605</v>
      </c>
      <c r="Q338" s="15">
        <f t="shared" si="154"/>
        <v>9635534.6092986818</v>
      </c>
      <c r="R338" s="15">
        <f t="shared" si="155"/>
        <v>9767141.8021117058</v>
      </c>
      <c r="S338" s="9">
        <f t="shared" si="156"/>
        <v>131607.19281302392</v>
      </c>
      <c r="T338" s="9"/>
      <c r="U338" s="9">
        <f t="shared" si="169"/>
        <v>5922.798269581056</v>
      </c>
      <c r="V338" s="9">
        <f t="shared" si="169"/>
        <v>160.91347905282331</v>
      </c>
      <c r="W338" s="9">
        <f t="shared" si="169"/>
        <v>1112.9981785063753</v>
      </c>
      <c r="X338" s="9">
        <f t="shared" si="169"/>
        <v>592.19125683060111</v>
      </c>
      <c r="Y338" s="9">
        <f t="shared" si="169"/>
        <v>673.04058731535679</v>
      </c>
      <c r="Z338" s="9">
        <f t="shared" si="169"/>
        <v>35.637522768670308</v>
      </c>
      <c r="AA338" s="9">
        <f t="shared" si="169"/>
        <v>277.95313700038326</v>
      </c>
      <c r="AB338" s="9">
        <f t="shared" si="170"/>
        <v>6012.3791712204002</v>
      </c>
      <c r="AC338" s="9">
        <f t="shared" si="170"/>
        <v>163.52276867030966</v>
      </c>
      <c r="AD338" s="9">
        <f t="shared" si="170"/>
        <v>1112.9981785063753</v>
      </c>
      <c r="AE338" s="9">
        <f t="shared" si="170"/>
        <v>594.3151183970856</v>
      </c>
      <c r="AF338" s="9">
        <f t="shared" si="170"/>
        <v>681.13149707089838</v>
      </c>
      <c r="AG338" s="9">
        <f t="shared" si="170"/>
        <v>45.758916211293261</v>
      </c>
      <c r="AH338" s="9">
        <f t="shared" si="170"/>
        <v>285.28761232045503</v>
      </c>
      <c r="AI338" s="9">
        <f t="shared" si="153"/>
        <v>8895.3932623968176</v>
      </c>
      <c r="AJ338" s="3" t="s">
        <v>608</v>
      </c>
      <c r="AK338" s="11">
        <v>6557322</v>
      </c>
      <c r="AL338" s="11">
        <v>0</v>
      </c>
      <c r="AM338" s="11">
        <v>15063</v>
      </c>
      <c r="AN338" s="9">
        <v>37656.9</v>
      </c>
      <c r="AO338" s="11">
        <v>1224911</v>
      </c>
      <c r="AP338" s="11">
        <v>-2839</v>
      </c>
      <c r="AQ338" s="9">
        <v>0</v>
      </c>
      <c r="AR338" s="9">
        <v>119094</v>
      </c>
      <c r="AS338" s="11">
        <v>176683</v>
      </c>
      <c r="AT338" s="11">
        <v>0</v>
      </c>
      <c r="AU338" s="11">
        <v>71776</v>
      </c>
      <c r="AV338" s="11">
        <v>0</v>
      </c>
      <c r="AW338" s="9">
        <v>39130</v>
      </c>
      <c r="AX338" s="9">
        <v>738998.56487226172</v>
      </c>
      <c r="AY338" s="9">
        <v>68643.072233251019</v>
      </c>
      <c r="AZ338" s="9">
        <v>-54089.5</v>
      </c>
      <c r="BA338" s="11">
        <v>266975</v>
      </c>
      <c r="BB338" s="11">
        <v>156138</v>
      </c>
      <c r="BC338" s="11">
        <v>0</v>
      </c>
      <c r="BD338" s="11">
        <v>7130</v>
      </c>
      <c r="BE338" s="11">
        <v>0</v>
      </c>
      <c r="BF338" s="11">
        <v>0</v>
      </c>
      <c r="BG338" s="11">
        <v>0</v>
      </c>
      <c r="BH338" s="11">
        <v>0</v>
      </c>
      <c r="BI338" s="9">
        <v>14050</v>
      </c>
      <c r="BJ338" s="9">
        <v>0</v>
      </c>
      <c r="BK338" s="9">
        <v>23549.342193169789</v>
      </c>
      <c r="BL338" s="9">
        <v>75313.8</v>
      </c>
      <c r="BM338" s="9">
        <v>81655.899999999994</v>
      </c>
      <c r="BN338" s="9">
        <v>18373.53</v>
      </c>
      <c r="BO338" s="11">
        <f t="shared" si="157"/>
        <v>6655681.8299999991</v>
      </c>
      <c r="BP338" s="11">
        <v>0</v>
      </c>
      <c r="BQ338" s="11">
        <v>15063</v>
      </c>
      <c r="BR338" s="11">
        <f t="shared" si="158"/>
        <v>37656.9</v>
      </c>
      <c r="BS338" s="11">
        <v>1224911</v>
      </c>
      <c r="BT338" s="11">
        <v>-2839</v>
      </c>
      <c r="BU338" s="9">
        <v>0</v>
      </c>
      <c r="BV338" s="9">
        <v>119094</v>
      </c>
      <c r="BW338" s="11">
        <v>179548</v>
      </c>
      <c r="BX338" s="11">
        <v>0</v>
      </c>
      <c r="BY338" s="11">
        <v>71776</v>
      </c>
      <c r="BZ338" s="11">
        <v>0</v>
      </c>
      <c r="CA338" s="9">
        <v>50243.29</v>
      </c>
      <c r="CB338" s="9">
        <v>747882.3837838464</v>
      </c>
      <c r="CC338" s="9">
        <v>68643.072233251019</v>
      </c>
      <c r="CD338" s="9">
        <v>-54089.5</v>
      </c>
      <c r="CE338" s="11">
        <v>266975</v>
      </c>
      <c r="CF338" s="11">
        <v>158470</v>
      </c>
      <c r="CG338" s="11">
        <v>0</v>
      </c>
      <c r="CH338" s="11">
        <v>7130</v>
      </c>
      <c r="CI338" s="11">
        <v>0</v>
      </c>
      <c r="CJ338" s="11">
        <v>0</v>
      </c>
      <c r="CK338" s="11">
        <v>0</v>
      </c>
      <c r="CL338" s="11">
        <v>0</v>
      </c>
      <c r="CM338" s="11">
        <v>14050</v>
      </c>
      <c r="CN338" s="9">
        <v>0</v>
      </c>
      <c r="CO338" s="9">
        <v>31602.596094608525</v>
      </c>
      <c r="CP338" s="9">
        <v>75313.8</v>
      </c>
      <c r="CQ338" s="9">
        <v>81655.899999999994</v>
      </c>
      <c r="CR338" s="9">
        <v>18373.53</v>
      </c>
      <c r="CS338" s="11"/>
      <c r="CT338" s="11"/>
      <c r="CU338" s="11"/>
      <c r="CV338" s="11"/>
      <c r="CW338" s="11"/>
      <c r="DD338" s="20"/>
      <c r="DE338" s="20"/>
    </row>
    <row r="339" spans="1:109" ht="16.5" x14ac:dyDescent="0.3">
      <c r="A339" s="12">
        <v>2835</v>
      </c>
      <c r="B339" s="12">
        <v>1</v>
      </c>
      <c r="C339" s="13" t="s">
        <v>362</v>
      </c>
      <c r="D339" s="14">
        <v>6</v>
      </c>
      <c r="E339" s="9">
        <v>594</v>
      </c>
      <c r="F339" s="9">
        <f t="shared" si="143"/>
        <v>10660.133517066253</v>
      </c>
      <c r="G339" s="9">
        <f t="shared" si="144"/>
        <v>10790.939237116552</v>
      </c>
      <c r="H339" s="9">
        <f t="shared" si="145"/>
        <v>130.80572005029899</v>
      </c>
      <c r="I339" s="10">
        <f t="shared" si="171"/>
        <v>1.2270551756306489E-2</v>
      </c>
      <c r="J339" s="9">
        <f t="shared" si="146"/>
        <v>91.220808080807728</v>
      </c>
      <c r="K339" s="9">
        <f t="shared" si="147"/>
        <v>4.131313131313135</v>
      </c>
      <c r="L339" s="9">
        <f t="shared" si="148"/>
        <v>0</v>
      </c>
      <c r="M339" s="9">
        <f t="shared" si="149"/>
        <v>5.7760942760943408</v>
      </c>
      <c r="N339" s="9">
        <f t="shared" si="150"/>
        <v>18.910806679810776</v>
      </c>
      <c r="O339" s="9">
        <f t="shared" si="151"/>
        <v>0</v>
      </c>
      <c r="P339" s="9">
        <f t="shared" si="152"/>
        <v>10.766697882271927</v>
      </c>
      <c r="Q339" s="15">
        <f t="shared" si="154"/>
        <v>6332119.3091373546</v>
      </c>
      <c r="R339" s="15">
        <f t="shared" si="155"/>
        <v>6409817.9068472311</v>
      </c>
      <c r="S339" s="9">
        <f t="shared" si="156"/>
        <v>77698.597709876485</v>
      </c>
      <c r="T339" s="9"/>
      <c r="U339" s="9">
        <f t="shared" si="169"/>
        <v>6027.1244612794617</v>
      </c>
      <c r="V339" s="9">
        <f t="shared" si="169"/>
        <v>254.6986531986532</v>
      </c>
      <c r="W339" s="9">
        <f t="shared" si="169"/>
        <v>2202.5252525252527</v>
      </c>
      <c r="X339" s="9">
        <f t="shared" si="169"/>
        <v>694.30134680134677</v>
      </c>
      <c r="Y339" s="9">
        <f t="shared" si="169"/>
        <v>1228.9409199420395</v>
      </c>
      <c r="Z339" s="9">
        <f t="shared" si="169"/>
        <v>0</v>
      </c>
      <c r="AA339" s="9">
        <f t="shared" si="169"/>
        <v>252.54288331950008</v>
      </c>
      <c r="AB339" s="9">
        <f t="shared" si="170"/>
        <v>6118.3452693602694</v>
      </c>
      <c r="AC339" s="9">
        <f t="shared" si="170"/>
        <v>258.82996632996634</v>
      </c>
      <c r="AD339" s="9">
        <f t="shared" si="170"/>
        <v>2202.5252525252527</v>
      </c>
      <c r="AE339" s="9">
        <f t="shared" si="170"/>
        <v>700.07744107744111</v>
      </c>
      <c r="AF339" s="9">
        <f t="shared" si="170"/>
        <v>1247.8517266218503</v>
      </c>
      <c r="AG339" s="9">
        <f t="shared" si="170"/>
        <v>0</v>
      </c>
      <c r="AH339" s="9">
        <f t="shared" si="170"/>
        <v>263.309581201772</v>
      </c>
      <c r="AI339" s="9">
        <f t="shared" si="153"/>
        <v>10790.939237116552</v>
      </c>
      <c r="AJ339" s="3" t="s">
        <v>608</v>
      </c>
      <c r="AK339" s="11">
        <v>3612344</v>
      </c>
      <c r="AL339" s="11">
        <v>0</v>
      </c>
      <c r="AM339" s="11">
        <v>8298</v>
      </c>
      <c r="AN339" s="9">
        <v>20744.7</v>
      </c>
      <c r="AO339" s="11">
        <v>1308300</v>
      </c>
      <c r="AP339" s="11">
        <v>0</v>
      </c>
      <c r="AQ339" s="9">
        <v>0</v>
      </c>
      <c r="AR339" s="9">
        <v>31809</v>
      </c>
      <c r="AS339" s="11">
        <v>151291</v>
      </c>
      <c r="AT339" s="11">
        <v>0</v>
      </c>
      <c r="AU339" s="11">
        <v>0</v>
      </c>
      <c r="AV339" s="11">
        <v>0</v>
      </c>
      <c r="AW339" s="9">
        <v>0</v>
      </c>
      <c r="AX339" s="9">
        <v>729990.90644557145</v>
      </c>
      <c r="AY339" s="9">
        <v>35577.496183789903</v>
      </c>
      <c r="AZ339" s="9">
        <v>-32232.07</v>
      </c>
      <c r="BA339" s="11">
        <v>142495</v>
      </c>
      <c r="BB339" s="11">
        <v>118369</v>
      </c>
      <c r="BC339" s="11">
        <v>0</v>
      </c>
      <c r="BD339" s="11">
        <v>0</v>
      </c>
      <c r="BE339" s="11">
        <v>0</v>
      </c>
      <c r="BF339" s="11">
        <v>111444</v>
      </c>
      <c r="BG339" s="11">
        <v>0</v>
      </c>
      <c r="BH339" s="11">
        <v>0</v>
      </c>
      <c r="BI339" s="9">
        <v>0</v>
      </c>
      <c r="BJ339" s="9">
        <v>0</v>
      </c>
      <c r="BK339" s="9">
        <v>18701.496507993117</v>
      </c>
      <c r="BL339" s="9">
        <v>39216.6</v>
      </c>
      <c r="BM339" s="9">
        <v>20744.7</v>
      </c>
      <c r="BN339" s="9">
        <v>15025.48</v>
      </c>
      <c r="BO339" s="11">
        <f t="shared" si="157"/>
        <v>3666529.1599999997</v>
      </c>
      <c r="BP339" s="11">
        <v>0</v>
      </c>
      <c r="BQ339" s="11">
        <v>8298</v>
      </c>
      <c r="BR339" s="11">
        <f t="shared" si="158"/>
        <v>20744.7</v>
      </c>
      <c r="BS339" s="11">
        <v>1308300</v>
      </c>
      <c r="BT339" s="11">
        <v>0</v>
      </c>
      <c r="BU339" s="9">
        <v>0</v>
      </c>
      <c r="BV339" s="9">
        <v>31809</v>
      </c>
      <c r="BW339" s="11">
        <v>153745</v>
      </c>
      <c r="BX339" s="11">
        <v>0</v>
      </c>
      <c r="BY339" s="11">
        <v>0</v>
      </c>
      <c r="BZ339" s="11">
        <v>0</v>
      </c>
      <c r="CA339" s="9">
        <v>0</v>
      </c>
      <c r="CB339" s="9">
        <v>741223.92561337911</v>
      </c>
      <c r="CC339" s="9">
        <v>35577.496183789903</v>
      </c>
      <c r="CD339" s="9">
        <v>-32232.07</v>
      </c>
      <c r="CE339" s="11">
        <v>142495</v>
      </c>
      <c r="CF339" s="11">
        <v>120136</v>
      </c>
      <c r="CG339" s="11">
        <v>0</v>
      </c>
      <c r="CH339" s="11">
        <v>0</v>
      </c>
      <c r="CI339" s="11">
        <v>0</v>
      </c>
      <c r="CJ339" s="11">
        <v>113108</v>
      </c>
      <c r="CK339" s="11">
        <v>0</v>
      </c>
      <c r="CL339" s="11">
        <v>0</v>
      </c>
      <c r="CM339" s="11">
        <v>0</v>
      </c>
      <c r="CN339" s="9">
        <v>0</v>
      </c>
      <c r="CO339" s="9">
        <v>25096.915050062657</v>
      </c>
      <c r="CP339" s="9">
        <v>39216.6</v>
      </c>
      <c r="CQ339" s="9">
        <v>20744.7</v>
      </c>
      <c r="CR339" s="9">
        <v>15025.48</v>
      </c>
      <c r="CS339" s="11"/>
      <c r="CT339" s="11"/>
      <c r="CU339" s="11"/>
      <c r="CV339" s="11"/>
      <c r="CW339" s="11"/>
      <c r="DD339" s="20"/>
      <c r="DE339" s="20"/>
    </row>
    <row r="340" spans="1:109" ht="16.5" x14ac:dyDescent="0.3">
      <c r="A340" s="12">
        <v>2853</v>
      </c>
      <c r="B340" s="12">
        <v>1</v>
      </c>
      <c r="C340" s="13" t="s">
        <v>363</v>
      </c>
      <c r="D340" s="14">
        <v>6</v>
      </c>
      <c r="E340" s="9">
        <v>769</v>
      </c>
      <c r="F340" s="9">
        <f t="shared" si="143"/>
        <v>10475.404261962043</v>
      </c>
      <c r="G340" s="9">
        <f t="shared" si="144"/>
        <v>10617.873993448964</v>
      </c>
      <c r="H340" s="9">
        <f t="shared" si="145"/>
        <v>142.46973148692086</v>
      </c>
      <c r="I340" s="10">
        <f t="shared" si="171"/>
        <v>1.3600404139461467E-2</v>
      </c>
      <c r="J340" s="9">
        <f t="shared" si="146"/>
        <v>89.835819245772655</v>
      </c>
      <c r="K340" s="9">
        <f t="shared" si="147"/>
        <v>8.5162548764629946</v>
      </c>
      <c r="L340" s="9">
        <f t="shared" si="148"/>
        <v>0</v>
      </c>
      <c r="M340" s="9">
        <f t="shared" si="149"/>
        <v>9.720416124837584</v>
      </c>
      <c r="N340" s="9">
        <f t="shared" si="150"/>
        <v>21.014481263882544</v>
      </c>
      <c r="O340" s="9">
        <f t="shared" si="151"/>
        <v>0</v>
      </c>
      <c r="P340" s="9">
        <f t="shared" si="152"/>
        <v>13.382759975964177</v>
      </c>
      <c r="Q340" s="15">
        <f t="shared" si="154"/>
        <v>8055585.8774488121</v>
      </c>
      <c r="R340" s="15">
        <f t="shared" si="155"/>
        <v>8165145.1009622533</v>
      </c>
      <c r="S340" s="9">
        <f t="shared" si="156"/>
        <v>109559.22351344116</v>
      </c>
      <c r="T340" s="9"/>
      <c r="U340" s="9">
        <f t="shared" si="169"/>
        <v>5902.2776592977889</v>
      </c>
      <c r="V340" s="9">
        <f t="shared" si="169"/>
        <v>525.11313394018202</v>
      </c>
      <c r="W340" s="9">
        <f t="shared" si="169"/>
        <v>1381.8634590377112</v>
      </c>
      <c r="X340" s="9">
        <f t="shared" si="169"/>
        <v>1302.7385045513654</v>
      </c>
      <c r="Y340" s="9">
        <f t="shared" si="169"/>
        <v>1036.427631007022</v>
      </c>
      <c r="Z340" s="9">
        <f t="shared" si="169"/>
        <v>0</v>
      </c>
      <c r="AA340" s="9">
        <f t="shared" si="169"/>
        <v>326.98387412797427</v>
      </c>
      <c r="AB340" s="9">
        <f t="shared" si="170"/>
        <v>5992.1134785435615</v>
      </c>
      <c r="AC340" s="9">
        <f t="shared" si="170"/>
        <v>533.62938881664502</v>
      </c>
      <c r="AD340" s="9">
        <f t="shared" si="170"/>
        <v>1381.8634590377112</v>
      </c>
      <c r="AE340" s="9">
        <f t="shared" si="170"/>
        <v>1312.458920676203</v>
      </c>
      <c r="AF340" s="9">
        <f t="shared" si="170"/>
        <v>1057.4421122709045</v>
      </c>
      <c r="AG340" s="9">
        <f t="shared" si="170"/>
        <v>0</v>
      </c>
      <c r="AH340" s="9">
        <f t="shared" si="170"/>
        <v>340.36663410393845</v>
      </c>
      <c r="AI340" s="9">
        <f t="shared" si="153"/>
        <v>10617.873993448964</v>
      </c>
      <c r="AJ340" s="3" t="s">
        <v>608</v>
      </c>
      <c r="AK340" s="11">
        <v>4605583</v>
      </c>
      <c r="AL340" s="11">
        <v>0</v>
      </c>
      <c r="AM340" s="11">
        <v>10579</v>
      </c>
      <c r="AN340" s="9">
        <v>26448.9</v>
      </c>
      <c r="AO340" s="11">
        <v>1112100</v>
      </c>
      <c r="AP340" s="11">
        <v>-49447</v>
      </c>
      <c r="AQ340" s="9">
        <v>211120</v>
      </c>
      <c r="AR340" s="9">
        <v>73553</v>
      </c>
      <c r="AS340" s="11">
        <v>403812</v>
      </c>
      <c r="AT340" s="11">
        <v>0</v>
      </c>
      <c r="AU340" s="11">
        <v>0</v>
      </c>
      <c r="AV340" s="11">
        <v>0</v>
      </c>
      <c r="AW340" s="9">
        <v>0</v>
      </c>
      <c r="AX340" s="9">
        <v>797012.8482444</v>
      </c>
      <c r="AY340" s="9">
        <v>53632.833798940832</v>
      </c>
      <c r="AZ340" s="9">
        <v>-66731.48</v>
      </c>
      <c r="BA340" s="11">
        <v>182936</v>
      </c>
      <c r="BB340" s="11">
        <v>287071</v>
      </c>
      <c r="BC340" s="11">
        <v>0</v>
      </c>
      <c r="BD340" s="11">
        <v>8605.91</v>
      </c>
      <c r="BE340" s="11">
        <v>159069</v>
      </c>
      <c r="BF340" s="11">
        <v>54521</v>
      </c>
      <c r="BG340" s="11">
        <v>0</v>
      </c>
      <c r="BH340" s="11">
        <v>0</v>
      </c>
      <c r="BI340" s="9">
        <v>14351</v>
      </c>
      <c r="BJ340" s="9">
        <v>0</v>
      </c>
      <c r="BK340" s="9">
        <v>30093.965405471386</v>
      </c>
      <c r="BL340" s="9">
        <v>51481.2</v>
      </c>
      <c r="BM340" s="9">
        <v>81676.099999999991</v>
      </c>
      <c r="BN340" s="9">
        <v>8117.6</v>
      </c>
      <c r="BO340" s="11">
        <f t="shared" si="157"/>
        <v>4674666.7449999992</v>
      </c>
      <c r="BP340" s="11">
        <v>0</v>
      </c>
      <c r="BQ340" s="11">
        <v>10579</v>
      </c>
      <c r="BR340" s="11">
        <f t="shared" si="158"/>
        <v>26448.9</v>
      </c>
      <c r="BS340" s="11">
        <v>1112100</v>
      </c>
      <c r="BT340" s="11">
        <v>-49447</v>
      </c>
      <c r="BU340" s="9">
        <v>211120</v>
      </c>
      <c r="BV340" s="9">
        <v>73553</v>
      </c>
      <c r="BW340" s="11">
        <v>410361</v>
      </c>
      <c r="BX340" s="11">
        <v>0</v>
      </c>
      <c r="BY340" s="11">
        <v>0</v>
      </c>
      <c r="BZ340" s="11">
        <v>0</v>
      </c>
      <c r="CA340" s="9">
        <v>0</v>
      </c>
      <c r="CB340" s="9">
        <v>813172.98433632555</v>
      </c>
      <c r="CC340" s="9">
        <v>53632.833798940832</v>
      </c>
      <c r="CD340" s="9">
        <v>-66731.48</v>
      </c>
      <c r="CE340" s="11">
        <v>182936</v>
      </c>
      <c r="CF340" s="11">
        <v>291357</v>
      </c>
      <c r="CG340" s="11">
        <v>0</v>
      </c>
      <c r="CH340" s="11">
        <v>8605.91</v>
      </c>
      <c r="CI340" s="11">
        <v>161444</v>
      </c>
      <c r="CJ340" s="11">
        <v>55335</v>
      </c>
      <c r="CK340" s="11">
        <v>0</v>
      </c>
      <c r="CL340" s="11">
        <v>0</v>
      </c>
      <c r="CM340" s="11">
        <v>14351</v>
      </c>
      <c r="CN340" s="9">
        <v>0</v>
      </c>
      <c r="CO340" s="9">
        <v>40385.30782698781</v>
      </c>
      <c r="CP340" s="9">
        <v>51481.2</v>
      </c>
      <c r="CQ340" s="9">
        <v>81676.099999999991</v>
      </c>
      <c r="CR340" s="9">
        <v>8117.6</v>
      </c>
      <c r="CS340" s="11"/>
      <c r="CT340" s="11"/>
      <c r="CU340" s="11"/>
      <c r="CV340" s="11"/>
      <c r="CW340" s="11"/>
      <c r="DD340" s="20"/>
      <c r="DE340" s="20"/>
    </row>
    <row r="341" spans="1:109" ht="16.5" x14ac:dyDescent="0.3">
      <c r="A341" s="12">
        <v>2854</v>
      </c>
      <c r="B341" s="12">
        <v>1</v>
      </c>
      <c r="C341" s="13" t="s">
        <v>364</v>
      </c>
      <c r="D341" s="14">
        <v>6</v>
      </c>
      <c r="E341" s="9">
        <v>503</v>
      </c>
      <c r="F341" s="9">
        <f t="shared" si="143"/>
        <v>10230.400856522692</v>
      </c>
      <c r="G341" s="9">
        <f t="shared" si="144"/>
        <v>10374.320879437553</v>
      </c>
      <c r="H341" s="9">
        <f t="shared" si="145"/>
        <v>143.92002291486097</v>
      </c>
      <c r="I341" s="10">
        <f t="shared" si="171"/>
        <v>1.4067877195945898E-2</v>
      </c>
      <c r="J341" s="9">
        <f t="shared" si="146"/>
        <v>91.296411530814112</v>
      </c>
      <c r="K341" s="9">
        <f t="shared" si="147"/>
        <v>8.612326043737653</v>
      </c>
      <c r="L341" s="9">
        <f t="shared" si="148"/>
        <v>0</v>
      </c>
      <c r="M341" s="9">
        <f t="shared" si="149"/>
        <v>14.745526838966271</v>
      </c>
      <c r="N341" s="9">
        <f t="shared" si="150"/>
        <v>12.889791767899851</v>
      </c>
      <c r="O341" s="9">
        <f t="shared" si="151"/>
        <v>0</v>
      </c>
      <c r="P341" s="9">
        <f t="shared" si="152"/>
        <v>16.375966733443818</v>
      </c>
      <c r="Q341" s="15">
        <f t="shared" si="154"/>
        <v>5145891.6308309147</v>
      </c>
      <c r="R341" s="15">
        <f t="shared" si="155"/>
        <v>5218283.4023570903</v>
      </c>
      <c r="S341" s="9">
        <f t="shared" si="156"/>
        <v>72391.771526175551</v>
      </c>
      <c r="T341" s="9"/>
      <c r="U341" s="9">
        <f t="shared" si="169"/>
        <v>6022.1469582504969</v>
      </c>
      <c r="V341" s="9">
        <f t="shared" si="169"/>
        <v>530.99801192842938</v>
      </c>
      <c r="W341" s="9">
        <f t="shared" si="169"/>
        <v>913.61630218687878</v>
      </c>
      <c r="X341" s="9">
        <f t="shared" si="169"/>
        <v>1393.9701789264413</v>
      </c>
      <c r="Y341" s="9">
        <f t="shared" si="169"/>
        <v>1072.1999275564024</v>
      </c>
      <c r="Z341" s="9">
        <f t="shared" si="169"/>
        <v>0</v>
      </c>
      <c r="AA341" s="9">
        <f t="shared" si="169"/>
        <v>297.46947767404345</v>
      </c>
      <c r="AB341" s="9">
        <f t="shared" si="170"/>
        <v>6113.443369781311</v>
      </c>
      <c r="AC341" s="9">
        <f t="shared" si="170"/>
        <v>539.61033797216703</v>
      </c>
      <c r="AD341" s="9">
        <f t="shared" si="170"/>
        <v>913.61630218687878</v>
      </c>
      <c r="AE341" s="9">
        <f t="shared" si="170"/>
        <v>1408.7157057654076</v>
      </c>
      <c r="AF341" s="9">
        <f t="shared" si="170"/>
        <v>1085.0897193243022</v>
      </c>
      <c r="AG341" s="9">
        <f t="shared" si="170"/>
        <v>0</v>
      </c>
      <c r="AH341" s="9">
        <f t="shared" si="170"/>
        <v>313.84544440748726</v>
      </c>
      <c r="AI341" s="9">
        <f t="shared" si="153"/>
        <v>10374.320879437553</v>
      </c>
      <c r="AJ341" s="3" t="s">
        <v>608</v>
      </c>
      <c r="AK341" s="11">
        <v>3061473</v>
      </c>
      <c r="AL341" s="11">
        <v>0</v>
      </c>
      <c r="AM341" s="11">
        <v>7032</v>
      </c>
      <c r="AN341" s="9">
        <v>17580.900000000001</v>
      </c>
      <c r="AO341" s="11">
        <v>448365</v>
      </c>
      <c r="AP341" s="11">
        <v>11184</v>
      </c>
      <c r="AQ341" s="9">
        <v>0</v>
      </c>
      <c r="AR341" s="9">
        <v>60554</v>
      </c>
      <c r="AS341" s="11">
        <v>267092</v>
      </c>
      <c r="AT341" s="11">
        <v>0</v>
      </c>
      <c r="AU341" s="11">
        <v>0</v>
      </c>
      <c r="AV341" s="11">
        <v>0</v>
      </c>
      <c r="AW341" s="9">
        <v>0</v>
      </c>
      <c r="AX341" s="9">
        <v>539316.56356087036</v>
      </c>
      <c r="AY341" s="9">
        <v>34811.688977541373</v>
      </c>
      <c r="AZ341" s="9">
        <v>-32333.08</v>
      </c>
      <c r="BA341" s="11">
        <v>112795</v>
      </c>
      <c r="BB341" s="11">
        <v>173286</v>
      </c>
      <c r="BC341" s="11">
        <v>0</v>
      </c>
      <c r="BD341" s="11">
        <v>8234</v>
      </c>
      <c r="BE341" s="11">
        <v>196758</v>
      </c>
      <c r="BF341" s="11">
        <v>126733</v>
      </c>
      <c r="BG341" s="11">
        <v>0</v>
      </c>
      <c r="BH341" s="11">
        <v>0</v>
      </c>
      <c r="BI341" s="9">
        <v>15775</v>
      </c>
      <c r="BJ341" s="9">
        <v>0</v>
      </c>
      <c r="BK341" s="9">
        <v>24086.978292502492</v>
      </c>
      <c r="BL341" s="9">
        <v>35498.400000000001</v>
      </c>
      <c r="BM341" s="9">
        <v>33380.9</v>
      </c>
      <c r="BN341" s="9">
        <v>4268.28</v>
      </c>
      <c r="BO341" s="11">
        <f t="shared" si="157"/>
        <v>3107395.0949999997</v>
      </c>
      <c r="BP341" s="11">
        <v>0</v>
      </c>
      <c r="BQ341" s="11">
        <v>7032</v>
      </c>
      <c r="BR341" s="11">
        <f t="shared" si="158"/>
        <v>17580.900000000001</v>
      </c>
      <c r="BS341" s="11">
        <v>448365</v>
      </c>
      <c r="BT341" s="11">
        <v>11184</v>
      </c>
      <c r="BU341" s="9">
        <v>0</v>
      </c>
      <c r="BV341" s="9">
        <v>60554</v>
      </c>
      <c r="BW341" s="11">
        <v>271424</v>
      </c>
      <c r="BX341" s="11">
        <v>0</v>
      </c>
      <c r="BY341" s="11">
        <v>0</v>
      </c>
      <c r="BZ341" s="11">
        <v>0</v>
      </c>
      <c r="CA341" s="9">
        <v>0</v>
      </c>
      <c r="CB341" s="9">
        <v>545800.12882012397</v>
      </c>
      <c r="CC341" s="9">
        <v>34811.688977541373</v>
      </c>
      <c r="CD341" s="9">
        <v>-32333.08</v>
      </c>
      <c r="CE341" s="11">
        <v>112795</v>
      </c>
      <c r="CF341" s="11">
        <v>175873</v>
      </c>
      <c r="CG341" s="11">
        <v>0</v>
      </c>
      <c r="CH341" s="11">
        <v>8234</v>
      </c>
      <c r="CI341" s="11">
        <v>199696</v>
      </c>
      <c r="CJ341" s="11">
        <v>128625</v>
      </c>
      <c r="CK341" s="11">
        <v>0</v>
      </c>
      <c r="CL341" s="11">
        <v>0</v>
      </c>
      <c r="CM341" s="11">
        <v>15775</v>
      </c>
      <c r="CN341" s="9">
        <v>0</v>
      </c>
      <c r="CO341" s="9">
        <v>32324.089559424716</v>
      </c>
      <c r="CP341" s="9">
        <v>35498.400000000001</v>
      </c>
      <c r="CQ341" s="9">
        <v>33380.9</v>
      </c>
      <c r="CR341" s="9">
        <v>4268.28</v>
      </c>
      <c r="CS341" s="11"/>
      <c r="CT341" s="11"/>
      <c r="CU341" s="11"/>
      <c r="CV341" s="11"/>
      <c r="CW341" s="11"/>
      <c r="DD341" s="20"/>
      <c r="DE341" s="20"/>
    </row>
    <row r="342" spans="1:109" ht="16.5" x14ac:dyDescent="0.3">
      <c r="A342" s="12">
        <v>2856</v>
      </c>
      <c r="B342" s="12">
        <v>1</v>
      </c>
      <c r="C342" s="13" t="s">
        <v>365</v>
      </c>
      <c r="D342" s="14">
        <v>6</v>
      </c>
      <c r="E342" s="9">
        <v>301</v>
      </c>
      <c r="F342" s="9">
        <f t="shared" ref="F342:F405" si="172">SUM(U342:AA342)</f>
        <v>11941.664674907373</v>
      </c>
      <c r="G342" s="9">
        <f t="shared" ref="G342:G405" si="173">F342+H342</f>
        <v>12094.338917137067</v>
      </c>
      <c r="H342" s="9">
        <f t="shared" ref="H342:H405" si="174">AI342-F342</f>
        <v>152.67424222969385</v>
      </c>
      <c r="I342" s="10">
        <f t="shared" si="171"/>
        <v>1.2785004970915254E-2</v>
      </c>
      <c r="J342" s="9">
        <f t="shared" ref="J342:J405" si="175">AB342-U342</f>
        <v>91.980598006643959</v>
      </c>
      <c r="K342" s="9">
        <f t="shared" ref="K342:K405" si="176">AC342-V342</f>
        <v>6.2857142857142776</v>
      </c>
      <c r="L342" s="9">
        <f t="shared" ref="L342:L405" si="177">AD342-W342</f>
        <v>0</v>
      </c>
      <c r="M342" s="9">
        <f t="shared" ref="M342:M405" si="178">AE342-X342</f>
        <v>33.378737541528608</v>
      </c>
      <c r="N342" s="9">
        <f t="shared" ref="N342:N405" si="179">AF342-Y342</f>
        <v>9.6502190174612679</v>
      </c>
      <c r="O342" s="9">
        <f t="shared" ref="O342:O405" si="180">AG342-Z342</f>
        <v>0</v>
      </c>
      <c r="P342" s="9">
        <f t="shared" ref="P342:P405" si="181">AH342-AA342</f>
        <v>11.378973378344483</v>
      </c>
      <c r="Q342" s="15">
        <f t="shared" si="154"/>
        <v>3594441.0671471199</v>
      </c>
      <c r="R342" s="15">
        <f t="shared" si="155"/>
        <v>3640396.0140582575</v>
      </c>
      <c r="S342" s="9">
        <f t="shared" si="156"/>
        <v>45954.946911137551</v>
      </c>
      <c r="T342" s="9"/>
      <c r="U342" s="9">
        <f t="shared" ref="U342:AA351" si="182">IF($E342=0,0,SUMIF($AK$4:$BN$4,U$4,$AK342:$BN342)/$E342)</f>
        <v>6044.2973089700999</v>
      </c>
      <c r="V342" s="9">
        <f t="shared" si="182"/>
        <v>387.43521594684387</v>
      </c>
      <c r="W342" s="9">
        <f t="shared" si="182"/>
        <v>1173.8205980066446</v>
      </c>
      <c r="X342" s="9">
        <f t="shared" si="182"/>
        <v>2731.9767441860463</v>
      </c>
      <c r="Y342" s="9">
        <f t="shared" si="182"/>
        <v>1278.2185936156045</v>
      </c>
      <c r="Z342" s="9">
        <f t="shared" si="182"/>
        <v>0</v>
      </c>
      <c r="AA342" s="9">
        <f t="shared" si="182"/>
        <v>325.91621418213708</v>
      </c>
      <c r="AB342" s="9">
        <f t="shared" ref="AB342:AH351" si="183">IF($E342=0,0,SUMIF($BO$4:$CR$4,AB$4,$BO342:$CR342)/$E342)</f>
        <v>6136.2779069767439</v>
      </c>
      <c r="AC342" s="9">
        <f t="shared" si="183"/>
        <v>393.72093023255815</v>
      </c>
      <c r="AD342" s="9">
        <f t="shared" si="183"/>
        <v>1173.8205980066446</v>
      </c>
      <c r="AE342" s="9">
        <f t="shared" si="183"/>
        <v>2765.3554817275749</v>
      </c>
      <c r="AF342" s="9">
        <f t="shared" si="183"/>
        <v>1287.8688126330658</v>
      </c>
      <c r="AG342" s="9">
        <f t="shared" si="183"/>
        <v>0</v>
      </c>
      <c r="AH342" s="9">
        <f t="shared" si="183"/>
        <v>337.29518756048157</v>
      </c>
      <c r="AI342" s="9">
        <f t="shared" ref="AI342:AI405" si="184">SUM(AB342:AH342)</f>
        <v>12094.338917137067</v>
      </c>
      <c r="AJ342" s="3" t="s">
        <v>608</v>
      </c>
      <c r="AK342" s="11">
        <v>1845744</v>
      </c>
      <c r="AL342" s="11">
        <v>0</v>
      </c>
      <c r="AM342" s="11">
        <v>4240</v>
      </c>
      <c r="AN342" s="9">
        <v>10968.6</v>
      </c>
      <c r="AO342" s="11">
        <v>353320</v>
      </c>
      <c r="AP342" s="11">
        <v>0</v>
      </c>
      <c r="AQ342" s="9">
        <v>0</v>
      </c>
      <c r="AR342" s="9">
        <v>33180</v>
      </c>
      <c r="AS342" s="11">
        <v>116618</v>
      </c>
      <c r="AT342" s="11">
        <v>0</v>
      </c>
      <c r="AU342" s="11">
        <v>20198</v>
      </c>
      <c r="AV342" s="11">
        <v>0</v>
      </c>
      <c r="AW342" s="9">
        <v>0</v>
      </c>
      <c r="AX342" s="9">
        <v>384743.79667829693</v>
      </c>
      <c r="AY342" s="9">
        <v>18868.170487313102</v>
      </c>
      <c r="AZ342" s="9">
        <v>-26410.51</v>
      </c>
      <c r="BA342" s="11">
        <v>77748</v>
      </c>
      <c r="BB342" s="11">
        <v>138683</v>
      </c>
      <c r="BC342" s="11">
        <v>0</v>
      </c>
      <c r="BD342" s="11">
        <v>0</v>
      </c>
      <c r="BE342" s="11">
        <v>414885</v>
      </c>
      <c r="BF342" s="11">
        <v>119361</v>
      </c>
      <c r="BG342" s="11">
        <v>0</v>
      </c>
      <c r="BH342" s="11">
        <v>0</v>
      </c>
      <c r="BI342" s="9">
        <v>14030</v>
      </c>
      <c r="BJ342" s="9">
        <v>0</v>
      </c>
      <c r="BK342" s="9">
        <v>10015.599867224437</v>
      </c>
      <c r="BL342" s="9">
        <v>13210.870114285715</v>
      </c>
      <c r="BM342" s="9">
        <v>30968.6</v>
      </c>
      <c r="BN342" s="9">
        <v>14068.94</v>
      </c>
      <c r="BO342" s="11">
        <f t="shared" si="157"/>
        <v>1873430.16</v>
      </c>
      <c r="BP342" s="11">
        <v>0</v>
      </c>
      <c r="BQ342" s="11">
        <v>4240</v>
      </c>
      <c r="BR342" s="11">
        <f t="shared" si="158"/>
        <v>10968.6</v>
      </c>
      <c r="BS342" s="11">
        <v>353320</v>
      </c>
      <c r="BT342" s="11">
        <v>0</v>
      </c>
      <c r="BU342" s="9">
        <v>0</v>
      </c>
      <c r="BV342" s="9">
        <v>33180</v>
      </c>
      <c r="BW342" s="11">
        <v>118510</v>
      </c>
      <c r="BX342" s="11">
        <v>0</v>
      </c>
      <c r="BY342" s="11">
        <v>20198</v>
      </c>
      <c r="BZ342" s="11">
        <v>0</v>
      </c>
      <c r="CA342" s="9">
        <v>0</v>
      </c>
      <c r="CB342" s="9">
        <v>387648.51260255277</v>
      </c>
      <c r="CC342" s="9">
        <v>18868.170487313102</v>
      </c>
      <c r="CD342" s="9">
        <v>-26410.51</v>
      </c>
      <c r="CE342" s="11">
        <v>77748</v>
      </c>
      <c r="CF342" s="11">
        <v>140754</v>
      </c>
      <c r="CG342" s="11">
        <v>0</v>
      </c>
      <c r="CH342" s="11">
        <v>0</v>
      </c>
      <c r="CI342" s="11">
        <v>421079</v>
      </c>
      <c r="CJ342" s="11">
        <v>121143</v>
      </c>
      <c r="CK342" s="11">
        <v>0</v>
      </c>
      <c r="CL342" s="11">
        <v>0</v>
      </c>
      <c r="CM342" s="11">
        <v>14030</v>
      </c>
      <c r="CN342" s="9">
        <v>0</v>
      </c>
      <c r="CO342" s="9">
        <v>13440.67085410612</v>
      </c>
      <c r="CP342" s="9">
        <v>13210.870114285715</v>
      </c>
      <c r="CQ342" s="9">
        <v>30968.6</v>
      </c>
      <c r="CR342" s="9">
        <v>14068.94</v>
      </c>
      <c r="CS342" s="11"/>
      <c r="CT342" s="11"/>
      <c r="CU342" s="11"/>
      <c r="CV342" s="11"/>
      <c r="CW342" s="11"/>
      <c r="DD342" s="20"/>
      <c r="DE342" s="20"/>
    </row>
    <row r="343" spans="1:109" ht="16.5" x14ac:dyDescent="0.3">
      <c r="A343" s="12">
        <v>2859</v>
      </c>
      <c r="B343" s="12">
        <v>1</v>
      </c>
      <c r="C343" s="13" t="s">
        <v>366</v>
      </c>
      <c r="D343" s="14">
        <v>5</v>
      </c>
      <c r="E343" s="9">
        <v>1633</v>
      </c>
      <c r="F343" s="9">
        <f t="shared" si="172"/>
        <v>9008.0904460249913</v>
      </c>
      <c r="G343" s="9">
        <f t="shared" si="173"/>
        <v>9130.245496144591</v>
      </c>
      <c r="H343" s="9">
        <f t="shared" si="174"/>
        <v>122.15505011959976</v>
      </c>
      <c r="I343" s="10">
        <f t="shared" si="171"/>
        <v>1.356059320802038E-2</v>
      </c>
      <c r="J343" s="9">
        <f t="shared" si="175"/>
        <v>91.322746478873341</v>
      </c>
      <c r="K343" s="9">
        <f t="shared" si="176"/>
        <v>6.3643600734844199</v>
      </c>
      <c r="L343" s="9">
        <f t="shared" si="177"/>
        <v>0</v>
      </c>
      <c r="M343" s="9">
        <f t="shared" si="178"/>
        <v>2.2872014696877159</v>
      </c>
      <c r="N343" s="9">
        <f t="shared" si="179"/>
        <v>14.872858348091654</v>
      </c>
      <c r="O343" s="9">
        <f t="shared" si="180"/>
        <v>0</v>
      </c>
      <c r="P343" s="9">
        <f t="shared" si="181"/>
        <v>7.3078837494626043</v>
      </c>
      <c r="Q343" s="15">
        <f t="shared" ref="Q343:Q406" si="185">SUM(AK343:BN343)</f>
        <v>14710211.698358813</v>
      </c>
      <c r="R343" s="15">
        <f t="shared" ref="R343:R406" si="186">SUM(BO343:CR343)</f>
        <v>14909690.895204119</v>
      </c>
      <c r="S343" s="9">
        <f t="shared" ref="S343:S406" si="187">R343-Q343</f>
        <v>199479.19684530608</v>
      </c>
      <c r="T343" s="9"/>
      <c r="U343" s="9">
        <f t="shared" si="182"/>
        <v>6041.3265890998164</v>
      </c>
      <c r="V343" s="9">
        <f t="shared" si="182"/>
        <v>392.3766074709124</v>
      </c>
      <c r="W343" s="9">
        <f t="shared" si="182"/>
        <v>953.13227189222289</v>
      </c>
      <c r="X343" s="9">
        <f t="shared" si="182"/>
        <v>591.74157991426819</v>
      </c>
      <c r="Y343" s="9">
        <f t="shared" si="182"/>
        <v>789.04710614022179</v>
      </c>
      <c r="Z343" s="9">
        <f t="shared" si="182"/>
        <v>0</v>
      </c>
      <c r="AA343" s="9">
        <f t="shared" si="182"/>
        <v>240.46629150755052</v>
      </c>
      <c r="AB343" s="9">
        <f t="shared" si="183"/>
        <v>6132.6493355786897</v>
      </c>
      <c r="AC343" s="9">
        <f t="shared" si="183"/>
        <v>398.74096754439682</v>
      </c>
      <c r="AD343" s="9">
        <f t="shared" si="183"/>
        <v>953.13227189222289</v>
      </c>
      <c r="AE343" s="9">
        <f t="shared" si="183"/>
        <v>594.0287813839559</v>
      </c>
      <c r="AF343" s="9">
        <f t="shared" si="183"/>
        <v>803.91996448831344</v>
      </c>
      <c r="AG343" s="9">
        <f t="shared" si="183"/>
        <v>0</v>
      </c>
      <c r="AH343" s="9">
        <f t="shared" si="183"/>
        <v>247.77417525701313</v>
      </c>
      <c r="AI343" s="9">
        <f t="shared" si="184"/>
        <v>9130.245496144591</v>
      </c>
      <c r="AJ343" s="3" t="s">
        <v>608</v>
      </c>
      <c r="AK343" s="11">
        <v>9942003</v>
      </c>
      <c r="AL343" s="11">
        <v>0</v>
      </c>
      <c r="AM343" s="11">
        <v>22838</v>
      </c>
      <c r="AN343" s="9">
        <v>58396.2</v>
      </c>
      <c r="AO343" s="11">
        <v>1609741</v>
      </c>
      <c r="AP343" s="11">
        <v>-53276</v>
      </c>
      <c r="AQ343" s="9">
        <v>0</v>
      </c>
      <c r="AR343" s="9">
        <v>190486</v>
      </c>
      <c r="AS343" s="11">
        <v>640751</v>
      </c>
      <c r="AT343" s="11">
        <v>0</v>
      </c>
      <c r="AU343" s="11">
        <v>0</v>
      </c>
      <c r="AV343" s="11">
        <v>0</v>
      </c>
      <c r="AW343" s="9">
        <v>0</v>
      </c>
      <c r="AX343" s="9">
        <v>1288513.9243269821</v>
      </c>
      <c r="AY343" s="9">
        <v>93638.85623374983</v>
      </c>
      <c r="AZ343" s="9">
        <v>-76516.679999999993</v>
      </c>
      <c r="BA343" s="11">
        <v>408071</v>
      </c>
      <c r="BB343" s="11">
        <v>250095</v>
      </c>
      <c r="BC343" s="11">
        <v>0</v>
      </c>
      <c r="BD343" s="11">
        <v>60577</v>
      </c>
      <c r="BE343" s="11">
        <v>0</v>
      </c>
      <c r="BF343" s="11">
        <v>0</v>
      </c>
      <c r="BG343" s="11">
        <v>0</v>
      </c>
      <c r="BH343" s="11">
        <v>0</v>
      </c>
      <c r="BI343" s="9">
        <v>34247</v>
      </c>
      <c r="BJ343" s="9">
        <v>0</v>
      </c>
      <c r="BK343" s="9">
        <v>34896.767798080131</v>
      </c>
      <c r="BL343" s="9">
        <v>114223.8</v>
      </c>
      <c r="BM343" s="9">
        <v>78396.2</v>
      </c>
      <c r="BN343" s="9">
        <v>13129.63</v>
      </c>
      <c r="BO343" s="11">
        <f t="shared" ref="BO343:BO406" si="188">AK343*1.015</f>
        <v>10091133.045</v>
      </c>
      <c r="BP343" s="11">
        <v>0</v>
      </c>
      <c r="BQ343" s="11">
        <v>22838</v>
      </c>
      <c r="BR343" s="11">
        <f t="shared" ref="BR343:BR406" si="189">AN343</f>
        <v>58396.2</v>
      </c>
      <c r="BS343" s="11">
        <v>1609741</v>
      </c>
      <c r="BT343" s="11">
        <v>-53276</v>
      </c>
      <c r="BU343" s="9">
        <v>0</v>
      </c>
      <c r="BV343" s="9">
        <v>190486</v>
      </c>
      <c r="BW343" s="11">
        <v>651144</v>
      </c>
      <c r="BX343" s="11">
        <v>0</v>
      </c>
      <c r="BY343" s="11">
        <v>0</v>
      </c>
      <c r="BZ343" s="11">
        <v>0</v>
      </c>
      <c r="CA343" s="9">
        <v>0</v>
      </c>
      <c r="CB343" s="9">
        <v>1312801.3020094158</v>
      </c>
      <c r="CC343" s="9">
        <v>93638.85623374983</v>
      </c>
      <c r="CD343" s="9">
        <v>-76516.679999999993</v>
      </c>
      <c r="CE343" s="11">
        <v>408071</v>
      </c>
      <c r="CF343" s="11">
        <v>253830</v>
      </c>
      <c r="CG343" s="11">
        <v>0</v>
      </c>
      <c r="CH343" s="11">
        <v>60577</v>
      </c>
      <c r="CI343" s="11">
        <v>0</v>
      </c>
      <c r="CJ343" s="11">
        <v>0</v>
      </c>
      <c r="CK343" s="11">
        <v>0</v>
      </c>
      <c r="CL343" s="11">
        <v>0</v>
      </c>
      <c r="CM343" s="11">
        <v>34247</v>
      </c>
      <c r="CN343" s="9">
        <v>0</v>
      </c>
      <c r="CO343" s="9">
        <v>46830.541960952534</v>
      </c>
      <c r="CP343" s="9">
        <v>114223.8</v>
      </c>
      <c r="CQ343" s="9">
        <v>78396.2</v>
      </c>
      <c r="CR343" s="9">
        <v>13129.63</v>
      </c>
      <c r="CS343" s="11"/>
      <c r="CT343" s="11"/>
      <c r="CU343" s="11"/>
      <c r="CV343" s="11"/>
      <c r="CW343" s="11"/>
      <c r="DD343" s="20"/>
      <c r="DE343" s="20"/>
    </row>
    <row r="344" spans="1:109" ht="16.5" x14ac:dyDescent="0.3">
      <c r="A344" s="12">
        <v>2860</v>
      </c>
      <c r="B344" s="12">
        <v>1</v>
      </c>
      <c r="C344" s="13" t="s">
        <v>367</v>
      </c>
      <c r="D344" s="14">
        <v>5</v>
      </c>
      <c r="E344" s="9">
        <v>1242</v>
      </c>
      <c r="F344" s="9">
        <f t="shared" si="172"/>
        <v>9038.9292004909512</v>
      </c>
      <c r="G344" s="9">
        <f t="shared" si="173"/>
        <v>9159.6665360032675</v>
      </c>
      <c r="H344" s="9">
        <f t="shared" si="174"/>
        <v>120.73733551231635</v>
      </c>
      <c r="I344" s="10">
        <f t="shared" si="171"/>
        <v>1.3357482156819912E-2</v>
      </c>
      <c r="J344" s="9">
        <f t="shared" si="175"/>
        <v>90.330410628018399</v>
      </c>
      <c r="K344" s="9">
        <f t="shared" si="176"/>
        <v>9.640096618357461</v>
      </c>
      <c r="L344" s="9">
        <f t="shared" si="177"/>
        <v>0</v>
      </c>
      <c r="M344" s="9">
        <f t="shared" si="178"/>
        <v>3.2793880837358529</v>
      </c>
      <c r="N344" s="9">
        <f t="shared" si="179"/>
        <v>17.487440182203159</v>
      </c>
      <c r="O344" s="9">
        <f t="shared" si="180"/>
        <v>0</v>
      </c>
      <c r="P344" s="9">
        <f t="shared" si="181"/>
        <v>0</v>
      </c>
      <c r="Q344" s="15">
        <f t="shared" si="185"/>
        <v>11226350.067009762</v>
      </c>
      <c r="R344" s="15">
        <f t="shared" si="186"/>
        <v>11376305.837716058</v>
      </c>
      <c r="S344" s="9">
        <f t="shared" si="187"/>
        <v>149955.77070629597</v>
      </c>
      <c r="T344" s="9"/>
      <c r="U344" s="9">
        <f t="shared" si="182"/>
        <v>5959.450354267311</v>
      </c>
      <c r="V344" s="9">
        <f t="shared" si="182"/>
        <v>594.38808373590985</v>
      </c>
      <c r="W344" s="9">
        <f t="shared" si="182"/>
        <v>751.08937198067633</v>
      </c>
      <c r="X344" s="9">
        <f t="shared" si="182"/>
        <v>881.95491143317236</v>
      </c>
      <c r="Y344" s="9">
        <f t="shared" si="182"/>
        <v>645.42110518516517</v>
      </c>
      <c r="Z344" s="9">
        <f t="shared" si="182"/>
        <v>0</v>
      </c>
      <c r="AA344" s="9">
        <f t="shared" si="182"/>
        <v>206.62537388871709</v>
      </c>
      <c r="AB344" s="9">
        <f t="shared" si="183"/>
        <v>6049.7807648953294</v>
      </c>
      <c r="AC344" s="9">
        <f t="shared" si="183"/>
        <v>604.02818035426731</v>
      </c>
      <c r="AD344" s="9">
        <f t="shared" si="183"/>
        <v>751.08937198067633</v>
      </c>
      <c r="AE344" s="9">
        <f t="shared" si="183"/>
        <v>885.23429951690821</v>
      </c>
      <c r="AF344" s="9">
        <f t="shared" si="183"/>
        <v>662.90854536736833</v>
      </c>
      <c r="AG344" s="9">
        <f t="shared" si="183"/>
        <v>0</v>
      </c>
      <c r="AH344" s="9">
        <f t="shared" si="183"/>
        <v>206.62537388871709</v>
      </c>
      <c r="AI344" s="9">
        <f t="shared" si="184"/>
        <v>9159.6665360032675</v>
      </c>
      <c r="AJ344" s="3" t="s">
        <v>608</v>
      </c>
      <c r="AK344" s="11">
        <v>7479358</v>
      </c>
      <c r="AL344" s="11">
        <v>0</v>
      </c>
      <c r="AM344" s="11">
        <v>17181</v>
      </c>
      <c r="AN344" s="9">
        <v>42951.9</v>
      </c>
      <c r="AO344" s="11">
        <v>933771</v>
      </c>
      <c r="AP344" s="11">
        <v>-918</v>
      </c>
      <c r="AQ344" s="9">
        <v>316160</v>
      </c>
      <c r="AR344" s="9">
        <v>154417</v>
      </c>
      <c r="AS344" s="11">
        <v>738230</v>
      </c>
      <c r="AT344" s="11">
        <v>0</v>
      </c>
      <c r="AU344" s="11">
        <v>0</v>
      </c>
      <c r="AV344" s="11">
        <v>0</v>
      </c>
      <c r="AW344" s="9">
        <v>0</v>
      </c>
      <c r="AX344" s="9">
        <v>801613.01263997518</v>
      </c>
      <c r="AY344" s="9">
        <v>70559.374369786616</v>
      </c>
      <c r="AZ344" s="9">
        <v>-77720.66</v>
      </c>
      <c r="BA344" s="11">
        <v>303985</v>
      </c>
      <c r="BB344" s="11">
        <v>272768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9">
        <v>30877</v>
      </c>
      <c r="BJ344" s="9">
        <v>0</v>
      </c>
      <c r="BK344" s="9">
        <v>0</v>
      </c>
      <c r="BL344" s="9">
        <v>84211.199999999997</v>
      </c>
      <c r="BM344" s="9">
        <v>42951.9</v>
      </c>
      <c r="BN344" s="9">
        <v>15954.34</v>
      </c>
      <c r="BO344" s="11">
        <f t="shared" si="188"/>
        <v>7591548.3699999992</v>
      </c>
      <c r="BP344" s="11">
        <v>0</v>
      </c>
      <c r="BQ344" s="11">
        <v>17181</v>
      </c>
      <c r="BR344" s="11">
        <f t="shared" si="189"/>
        <v>42951.9</v>
      </c>
      <c r="BS344" s="11">
        <v>933771</v>
      </c>
      <c r="BT344" s="11">
        <v>-918</v>
      </c>
      <c r="BU344" s="9">
        <v>316160</v>
      </c>
      <c r="BV344" s="9">
        <v>154417</v>
      </c>
      <c r="BW344" s="11">
        <v>750203</v>
      </c>
      <c r="BX344" s="11">
        <v>0</v>
      </c>
      <c r="BY344" s="11">
        <v>0</v>
      </c>
      <c r="BZ344" s="11">
        <v>0</v>
      </c>
      <c r="CA344" s="9">
        <v>0</v>
      </c>
      <c r="CB344" s="9">
        <v>823332.4133462715</v>
      </c>
      <c r="CC344" s="9">
        <v>70559.374369786616</v>
      </c>
      <c r="CD344" s="9">
        <v>-77720.66</v>
      </c>
      <c r="CE344" s="11">
        <v>303985</v>
      </c>
      <c r="CF344" s="11">
        <v>276841</v>
      </c>
      <c r="CG344" s="11">
        <v>0</v>
      </c>
      <c r="CH344" s="11">
        <v>0</v>
      </c>
      <c r="CI344" s="11">
        <v>0</v>
      </c>
      <c r="CJ344" s="11">
        <v>0</v>
      </c>
      <c r="CK344" s="11">
        <v>0</v>
      </c>
      <c r="CL344" s="11">
        <v>0</v>
      </c>
      <c r="CM344" s="11">
        <v>30877</v>
      </c>
      <c r="CN344" s="9">
        <v>0</v>
      </c>
      <c r="CO344" s="9">
        <v>0</v>
      </c>
      <c r="CP344" s="9">
        <v>84211.199999999997</v>
      </c>
      <c r="CQ344" s="9">
        <v>42951.9</v>
      </c>
      <c r="CR344" s="9">
        <v>15954.34</v>
      </c>
      <c r="CS344" s="11"/>
      <c r="CT344" s="11"/>
      <c r="CU344" s="11"/>
      <c r="CV344" s="11"/>
      <c r="CW344" s="11"/>
      <c r="DD344" s="20"/>
      <c r="DE344" s="20"/>
    </row>
    <row r="345" spans="1:109" ht="16.5" x14ac:dyDescent="0.3">
      <c r="A345" s="12">
        <v>2884</v>
      </c>
      <c r="B345" s="12">
        <v>1</v>
      </c>
      <c r="C345" s="13" t="s">
        <v>368</v>
      </c>
      <c r="D345" s="14">
        <v>6</v>
      </c>
      <c r="E345" s="9">
        <v>381</v>
      </c>
      <c r="F345" s="9">
        <f t="shared" si="172"/>
        <v>10700.739106546815</v>
      </c>
      <c r="G345" s="9">
        <f t="shared" si="173"/>
        <v>10815.964322974518</v>
      </c>
      <c r="H345" s="9">
        <f t="shared" si="174"/>
        <v>115.22521642770334</v>
      </c>
      <c r="I345" s="10">
        <f t="shared" si="171"/>
        <v>1.0767968014210108E-2</v>
      </c>
      <c r="J345" s="9">
        <f t="shared" si="175"/>
        <v>92.575866141732149</v>
      </c>
      <c r="K345" s="9">
        <f t="shared" si="176"/>
        <v>7.0052493438320198</v>
      </c>
      <c r="L345" s="9">
        <f t="shared" si="177"/>
        <v>0</v>
      </c>
      <c r="M345" s="9">
        <f t="shared" si="178"/>
        <v>16.895013123359604</v>
      </c>
      <c r="N345" s="9">
        <f t="shared" si="179"/>
        <v>12.643812228228569</v>
      </c>
      <c r="O345" s="9">
        <f t="shared" si="180"/>
        <v>-13.894724409448798</v>
      </c>
      <c r="P345" s="9">
        <f t="shared" si="181"/>
        <v>0</v>
      </c>
      <c r="Q345" s="15">
        <f t="shared" si="185"/>
        <v>4076981.5995943365</v>
      </c>
      <c r="R345" s="15">
        <f t="shared" si="186"/>
        <v>4120882.4070532913</v>
      </c>
      <c r="S345" s="9">
        <f t="shared" si="187"/>
        <v>43900.807458954863</v>
      </c>
      <c r="T345" s="9"/>
      <c r="U345" s="9">
        <f t="shared" si="182"/>
        <v>6076.6567454068245</v>
      </c>
      <c r="V345" s="9">
        <f t="shared" si="182"/>
        <v>431.92650918635172</v>
      </c>
      <c r="W345" s="9">
        <f t="shared" si="182"/>
        <v>1767.0839895013123</v>
      </c>
      <c r="X345" s="9">
        <f t="shared" si="182"/>
        <v>1772.8871391076116</v>
      </c>
      <c r="Y345" s="9">
        <f t="shared" si="182"/>
        <v>294.45423549830622</v>
      </c>
      <c r="Z345" s="9">
        <f t="shared" si="182"/>
        <v>110.9215748031496</v>
      </c>
      <c r="AA345" s="9">
        <f t="shared" si="182"/>
        <v>246.80891304325749</v>
      </c>
      <c r="AB345" s="9">
        <f t="shared" si="183"/>
        <v>6169.2326115485566</v>
      </c>
      <c r="AC345" s="9">
        <f t="shared" si="183"/>
        <v>438.93175853018374</v>
      </c>
      <c r="AD345" s="9">
        <f t="shared" si="183"/>
        <v>1767.0839895013123</v>
      </c>
      <c r="AE345" s="9">
        <f t="shared" si="183"/>
        <v>1789.7821522309712</v>
      </c>
      <c r="AF345" s="9">
        <f t="shared" si="183"/>
        <v>307.09804772653479</v>
      </c>
      <c r="AG345" s="9">
        <f t="shared" si="183"/>
        <v>97.026850393700798</v>
      </c>
      <c r="AH345" s="9">
        <f t="shared" si="183"/>
        <v>246.80891304325749</v>
      </c>
      <c r="AI345" s="9">
        <f t="shared" si="184"/>
        <v>10815.964322974518</v>
      </c>
      <c r="AJ345" s="3" t="s">
        <v>608</v>
      </c>
      <c r="AK345" s="11">
        <v>2351427</v>
      </c>
      <c r="AL345" s="11">
        <v>0</v>
      </c>
      <c r="AM345" s="11">
        <v>5401</v>
      </c>
      <c r="AN345" s="9">
        <v>13503.6</v>
      </c>
      <c r="AO345" s="11">
        <v>677702</v>
      </c>
      <c r="AP345" s="11">
        <v>-4443</v>
      </c>
      <c r="AQ345" s="9">
        <v>107380</v>
      </c>
      <c r="AR345" s="9">
        <v>33147</v>
      </c>
      <c r="AS345" s="11">
        <v>164564</v>
      </c>
      <c r="AT345" s="11">
        <v>0</v>
      </c>
      <c r="AU345" s="11">
        <v>0</v>
      </c>
      <c r="AV345" s="11">
        <v>0</v>
      </c>
      <c r="AW345" s="9">
        <v>42261.119999999995</v>
      </c>
      <c r="AX345" s="9">
        <v>112187.06372485467</v>
      </c>
      <c r="AY345" s="9">
        <v>27194.655869481096</v>
      </c>
      <c r="AZ345" s="9">
        <v>-36220.78</v>
      </c>
      <c r="BA345" s="11">
        <v>98491</v>
      </c>
      <c r="BB345" s="11">
        <v>145200</v>
      </c>
      <c r="BC345" s="11">
        <v>0</v>
      </c>
      <c r="BD345" s="11">
        <v>0</v>
      </c>
      <c r="BE345" s="11">
        <v>156551</v>
      </c>
      <c r="BF345" s="11">
        <v>129300</v>
      </c>
      <c r="BG345" s="11">
        <v>0</v>
      </c>
      <c r="BH345" s="11">
        <v>0</v>
      </c>
      <c r="BI345" s="9">
        <v>0</v>
      </c>
      <c r="BJ345" s="9">
        <v>0</v>
      </c>
      <c r="BK345" s="9">
        <v>0</v>
      </c>
      <c r="BL345" s="9">
        <v>27007.200000000001</v>
      </c>
      <c r="BM345" s="9">
        <v>13503.6</v>
      </c>
      <c r="BN345" s="9">
        <v>12825.14</v>
      </c>
      <c r="BO345" s="11">
        <f t="shared" si="188"/>
        <v>2386698.4049999998</v>
      </c>
      <c r="BP345" s="11">
        <v>0</v>
      </c>
      <c r="BQ345" s="11">
        <v>5401</v>
      </c>
      <c r="BR345" s="11">
        <f t="shared" si="189"/>
        <v>13503.6</v>
      </c>
      <c r="BS345" s="11">
        <v>677702</v>
      </c>
      <c r="BT345" s="11">
        <v>-4443</v>
      </c>
      <c r="BU345" s="9">
        <v>107380</v>
      </c>
      <c r="BV345" s="9">
        <v>33147</v>
      </c>
      <c r="BW345" s="11">
        <v>167233</v>
      </c>
      <c r="BX345" s="11">
        <v>0</v>
      </c>
      <c r="BY345" s="11">
        <v>0</v>
      </c>
      <c r="BZ345" s="11">
        <v>0</v>
      </c>
      <c r="CA345" s="9">
        <v>36967.230000000003</v>
      </c>
      <c r="CB345" s="9">
        <v>117004.35618380975</v>
      </c>
      <c r="CC345" s="9">
        <v>27194.655869481096</v>
      </c>
      <c r="CD345" s="9">
        <v>-36220.78</v>
      </c>
      <c r="CE345" s="11">
        <v>98491</v>
      </c>
      <c r="CF345" s="11">
        <v>147368</v>
      </c>
      <c r="CG345" s="11">
        <v>0</v>
      </c>
      <c r="CH345" s="11">
        <v>0</v>
      </c>
      <c r="CI345" s="11">
        <v>158889</v>
      </c>
      <c r="CJ345" s="11">
        <v>131231</v>
      </c>
      <c r="CK345" s="11">
        <v>0</v>
      </c>
      <c r="CL345" s="11">
        <v>0</v>
      </c>
      <c r="CM345" s="11">
        <v>0</v>
      </c>
      <c r="CN345" s="9">
        <v>0</v>
      </c>
      <c r="CO345" s="9">
        <v>0</v>
      </c>
      <c r="CP345" s="9">
        <v>27007.200000000001</v>
      </c>
      <c r="CQ345" s="9">
        <v>13503.6</v>
      </c>
      <c r="CR345" s="9">
        <v>12825.14</v>
      </c>
      <c r="CS345" s="11"/>
      <c r="CT345" s="11"/>
      <c r="CU345" s="11"/>
      <c r="CV345" s="11"/>
      <c r="CW345" s="11"/>
      <c r="DD345" s="20"/>
      <c r="DE345" s="20"/>
    </row>
    <row r="346" spans="1:109" ht="16.5" x14ac:dyDescent="0.3">
      <c r="A346" s="12">
        <v>2886</v>
      </c>
      <c r="B346" s="12">
        <v>1</v>
      </c>
      <c r="C346" s="13" t="s">
        <v>369</v>
      </c>
      <c r="D346" s="14">
        <v>6</v>
      </c>
      <c r="E346" s="9">
        <v>370</v>
      </c>
      <c r="F346" s="9">
        <f t="shared" si="172"/>
        <v>8979.8856901592062</v>
      </c>
      <c r="G346" s="9">
        <f t="shared" si="173"/>
        <v>9099.0103445232598</v>
      </c>
      <c r="H346" s="9">
        <f t="shared" si="174"/>
        <v>119.12465436405364</v>
      </c>
      <c r="I346" s="10">
        <f t="shared" si="171"/>
        <v>1.326572057532969E-2</v>
      </c>
      <c r="J346" s="9">
        <f t="shared" si="175"/>
        <v>90.859459459459686</v>
      </c>
      <c r="K346" s="9">
        <f t="shared" si="176"/>
        <v>4.1108108108107899</v>
      </c>
      <c r="L346" s="9">
        <f t="shared" si="177"/>
        <v>0</v>
      </c>
      <c r="M346" s="9">
        <f t="shared" si="178"/>
        <v>8.9189189189189619</v>
      </c>
      <c r="N346" s="9">
        <f t="shared" si="179"/>
        <v>8.3623606940581681</v>
      </c>
      <c r="O346" s="9">
        <f t="shared" si="180"/>
        <v>0</v>
      </c>
      <c r="P346" s="9">
        <f t="shared" si="181"/>
        <v>6.8731044808068873</v>
      </c>
      <c r="Q346" s="15">
        <f t="shared" si="185"/>
        <v>3322557.7053589062</v>
      </c>
      <c r="R346" s="15">
        <f t="shared" si="186"/>
        <v>3366633.827473606</v>
      </c>
      <c r="S346" s="9">
        <f t="shared" si="187"/>
        <v>44076.1221146998</v>
      </c>
      <c r="T346" s="9"/>
      <c r="U346" s="9">
        <f t="shared" si="182"/>
        <v>6000.9355405405404</v>
      </c>
      <c r="V346" s="9">
        <f t="shared" si="182"/>
        <v>253.57837837837837</v>
      </c>
      <c r="W346" s="9">
        <f t="shared" si="182"/>
        <v>1056.2432432432433</v>
      </c>
      <c r="X346" s="9">
        <f t="shared" si="182"/>
        <v>1016.827027027027</v>
      </c>
      <c r="Y346" s="9">
        <f t="shared" si="182"/>
        <v>387.25258076004167</v>
      </c>
      <c r="Z346" s="9">
        <f t="shared" si="182"/>
        <v>0</v>
      </c>
      <c r="AA346" s="9">
        <f t="shared" si="182"/>
        <v>265.04892020997534</v>
      </c>
      <c r="AB346" s="9">
        <f t="shared" si="183"/>
        <v>6091.7950000000001</v>
      </c>
      <c r="AC346" s="9">
        <f t="shared" si="183"/>
        <v>257.68918918918916</v>
      </c>
      <c r="AD346" s="9">
        <f t="shared" si="183"/>
        <v>1056.2432432432433</v>
      </c>
      <c r="AE346" s="9">
        <f t="shared" si="183"/>
        <v>1025.745945945946</v>
      </c>
      <c r="AF346" s="9">
        <f t="shared" si="183"/>
        <v>395.61494145409984</v>
      </c>
      <c r="AG346" s="9">
        <f t="shared" si="183"/>
        <v>0</v>
      </c>
      <c r="AH346" s="9">
        <f t="shared" si="183"/>
        <v>271.92202469078222</v>
      </c>
      <c r="AI346" s="9">
        <f t="shared" si="184"/>
        <v>9099.0103445232598</v>
      </c>
      <c r="AJ346" s="3" t="s">
        <v>608</v>
      </c>
      <c r="AK346" s="11">
        <v>2241200</v>
      </c>
      <c r="AL346" s="11">
        <v>0</v>
      </c>
      <c r="AM346" s="11">
        <v>5148</v>
      </c>
      <c r="AN346" s="9">
        <v>12870.9</v>
      </c>
      <c r="AO346" s="11">
        <v>390810</v>
      </c>
      <c r="AP346" s="11">
        <v>0</v>
      </c>
      <c r="AQ346" s="9">
        <v>0</v>
      </c>
      <c r="AR346" s="9">
        <v>41821</v>
      </c>
      <c r="AS346" s="11">
        <v>93824</v>
      </c>
      <c r="AT346" s="11">
        <v>0</v>
      </c>
      <c r="AU346" s="11">
        <v>0</v>
      </c>
      <c r="AV346" s="11">
        <v>0</v>
      </c>
      <c r="AW346" s="9">
        <v>0</v>
      </c>
      <c r="AX346" s="9">
        <v>143283.45488121541</v>
      </c>
      <c r="AY346" s="9">
        <v>15216.522181522181</v>
      </c>
      <c r="AZ346" s="9">
        <v>-20853.849999999999</v>
      </c>
      <c r="BA346" s="11">
        <v>94200</v>
      </c>
      <c r="BB346" s="11">
        <v>93056</v>
      </c>
      <c r="BC346" s="11">
        <v>0</v>
      </c>
      <c r="BD346" s="11">
        <v>0</v>
      </c>
      <c r="BE346" s="11">
        <v>0</v>
      </c>
      <c r="BF346" s="11">
        <v>127968</v>
      </c>
      <c r="BG346" s="11">
        <v>0</v>
      </c>
      <c r="BH346" s="11">
        <v>0</v>
      </c>
      <c r="BI346" s="9">
        <v>14033</v>
      </c>
      <c r="BJ346" s="9">
        <v>0</v>
      </c>
      <c r="BK346" s="9">
        <v>7436.3882961686932</v>
      </c>
      <c r="BL346" s="9">
        <v>25741.199999999997</v>
      </c>
      <c r="BM346" s="9">
        <v>27870.9</v>
      </c>
      <c r="BN346" s="9">
        <v>8932.19</v>
      </c>
      <c r="BO346" s="11">
        <f t="shared" si="188"/>
        <v>2274818</v>
      </c>
      <c r="BP346" s="11">
        <v>0</v>
      </c>
      <c r="BQ346" s="11">
        <v>5148</v>
      </c>
      <c r="BR346" s="11">
        <f t="shared" si="189"/>
        <v>12870.9</v>
      </c>
      <c r="BS346" s="11">
        <v>390810</v>
      </c>
      <c r="BT346" s="11">
        <v>0</v>
      </c>
      <c r="BU346" s="9">
        <v>0</v>
      </c>
      <c r="BV346" s="9">
        <v>41821</v>
      </c>
      <c r="BW346" s="11">
        <v>95345</v>
      </c>
      <c r="BX346" s="11">
        <v>0</v>
      </c>
      <c r="BY346" s="11">
        <v>0</v>
      </c>
      <c r="BZ346" s="11">
        <v>0</v>
      </c>
      <c r="CA346" s="9">
        <v>0</v>
      </c>
      <c r="CB346" s="9">
        <v>146377.52833801694</v>
      </c>
      <c r="CC346" s="9">
        <v>15216.522181522181</v>
      </c>
      <c r="CD346" s="9">
        <v>-20853.849999999999</v>
      </c>
      <c r="CE346" s="11">
        <v>94200</v>
      </c>
      <c r="CF346" s="11">
        <v>94445</v>
      </c>
      <c r="CG346" s="11">
        <v>0</v>
      </c>
      <c r="CH346" s="11">
        <v>0</v>
      </c>
      <c r="CI346" s="11">
        <v>0</v>
      </c>
      <c r="CJ346" s="11">
        <v>129879</v>
      </c>
      <c r="CK346" s="11">
        <v>0</v>
      </c>
      <c r="CL346" s="11">
        <v>0</v>
      </c>
      <c r="CM346" s="11">
        <v>14033</v>
      </c>
      <c r="CN346" s="9">
        <v>0</v>
      </c>
      <c r="CO346" s="9">
        <v>9979.4369540672342</v>
      </c>
      <c r="CP346" s="9">
        <v>25741.199999999997</v>
      </c>
      <c r="CQ346" s="9">
        <v>27870.9</v>
      </c>
      <c r="CR346" s="9">
        <v>8932.19</v>
      </c>
      <c r="CS346" s="11"/>
      <c r="CT346" s="11"/>
      <c r="CU346" s="11"/>
      <c r="CV346" s="11"/>
      <c r="CW346" s="11"/>
      <c r="DD346" s="20"/>
      <c r="DE346" s="20"/>
    </row>
    <row r="347" spans="1:109" ht="16.5" x14ac:dyDescent="0.3">
      <c r="A347" s="12">
        <v>2888</v>
      </c>
      <c r="B347" s="12">
        <v>1</v>
      </c>
      <c r="C347" s="13" t="s">
        <v>370</v>
      </c>
      <c r="D347" s="14">
        <v>6</v>
      </c>
      <c r="E347" s="9">
        <v>356</v>
      </c>
      <c r="F347" s="9">
        <f t="shared" si="172"/>
        <v>10890.459538595864</v>
      </c>
      <c r="G347" s="9">
        <f t="shared" si="173"/>
        <v>11036.557254082703</v>
      </c>
      <c r="H347" s="9">
        <f t="shared" si="174"/>
        <v>146.09771548683966</v>
      </c>
      <c r="I347" s="10">
        <f t="shared" si="171"/>
        <v>1.341520208298542E-2</v>
      </c>
      <c r="J347" s="9">
        <f t="shared" si="175"/>
        <v>90.224073033708009</v>
      </c>
      <c r="K347" s="9">
        <f t="shared" si="176"/>
        <v>11.825842696629252</v>
      </c>
      <c r="L347" s="9">
        <f t="shared" si="177"/>
        <v>0</v>
      </c>
      <c r="M347" s="9">
        <f t="shared" si="178"/>
        <v>24.626404494382086</v>
      </c>
      <c r="N347" s="9">
        <f t="shared" si="179"/>
        <v>9.5901926649695497</v>
      </c>
      <c r="O347" s="9">
        <f t="shared" si="180"/>
        <v>0</v>
      </c>
      <c r="P347" s="9">
        <f t="shared" si="181"/>
        <v>9.8312025971525827</v>
      </c>
      <c r="Q347" s="15">
        <f t="shared" si="185"/>
        <v>3877003.595740126</v>
      </c>
      <c r="R347" s="15">
        <f t="shared" si="186"/>
        <v>3929014.3824534416</v>
      </c>
      <c r="S347" s="9">
        <f t="shared" si="187"/>
        <v>52010.78671331564</v>
      </c>
      <c r="T347" s="9"/>
      <c r="U347" s="9">
        <f t="shared" si="182"/>
        <v>5936.9606179775283</v>
      </c>
      <c r="V347" s="9">
        <f t="shared" si="182"/>
        <v>729.18539325842698</v>
      </c>
      <c r="W347" s="9">
        <f t="shared" si="182"/>
        <v>1184.4269662921349</v>
      </c>
      <c r="X347" s="9">
        <f t="shared" si="182"/>
        <v>2015.2893258426966</v>
      </c>
      <c r="Y347" s="9">
        <f t="shared" si="182"/>
        <v>766.69521791989928</v>
      </c>
      <c r="Z347" s="9">
        <f t="shared" si="182"/>
        <v>0</v>
      </c>
      <c r="AA347" s="9">
        <f t="shared" si="182"/>
        <v>257.90201730517504</v>
      </c>
      <c r="AB347" s="9">
        <f t="shared" si="183"/>
        <v>6027.1846910112363</v>
      </c>
      <c r="AC347" s="9">
        <f t="shared" si="183"/>
        <v>741.01123595505624</v>
      </c>
      <c r="AD347" s="9">
        <f t="shared" si="183"/>
        <v>1184.4269662921349</v>
      </c>
      <c r="AE347" s="9">
        <f t="shared" si="183"/>
        <v>2039.9157303370787</v>
      </c>
      <c r="AF347" s="9">
        <f t="shared" si="183"/>
        <v>776.28541058486883</v>
      </c>
      <c r="AG347" s="9">
        <f t="shared" si="183"/>
        <v>0</v>
      </c>
      <c r="AH347" s="9">
        <f t="shared" si="183"/>
        <v>267.73321990232762</v>
      </c>
      <c r="AI347" s="9">
        <f t="shared" si="184"/>
        <v>11036.557254082703</v>
      </c>
      <c r="AJ347" s="3" t="s">
        <v>608</v>
      </c>
      <c r="AK347" s="11">
        <v>2141318</v>
      </c>
      <c r="AL347" s="11">
        <v>0</v>
      </c>
      <c r="AM347" s="11">
        <v>4919</v>
      </c>
      <c r="AN347" s="9">
        <v>12297.3</v>
      </c>
      <c r="AO347" s="11">
        <v>440642</v>
      </c>
      <c r="AP347" s="11">
        <v>-18986</v>
      </c>
      <c r="AQ347" s="9">
        <v>0</v>
      </c>
      <c r="AR347" s="9">
        <v>37261</v>
      </c>
      <c r="AS347" s="11">
        <v>259590</v>
      </c>
      <c r="AT347" s="11">
        <v>0</v>
      </c>
      <c r="AU347" s="11">
        <v>0</v>
      </c>
      <c r="AV347" s="11">
        <v>0</v>
      </c>
      <c r="AW347" s="9">
        <v>0</v>
      </c>
      <c r="AX347" s="9">
        <v>272943.49757948413</v>
      </c>
      <c r="AY347" s="9">
        <v>22664.349376114082</v>
      </c>
      <c r="AZ347" s="9">
        <v>-27760.02</v>
      </c>
      <c r="BA347" s="11">
        <v>88083</v>
      </c>
      <c r="BB347" s="11">
        <v>150165</v>
      </c>
      <c r="BC347" s="11">
        <v>0</v>
      </c>
      <c r="BD347" s="11">
        <v>0</v>
      </c>
      <c r="BE347" s="11">
        <v>310656</v>
      </c>
      <c r="BF347" s="11">
        <v>126359</v>
      </c>
      <c r="BG347" s="11">
        <v>0</v>
      </c>
      <c r="BH347" s="11">
        <v>0</v>
      </c>
      <c r="BI347" s="9">
        <v>0</v>
      </c>
      <c r="BJ347" s="9">
        <v>0</v>
      </c>
      <c r="BK347" s="9">
        <v>10234.43878452824</v>
      </c>
      <c r="BL347" s="9">
        <v>24594</v>
      </c>
      <c r="BM347" s="9">
        <v>13734.3</v>
      </c>
      <c r="BN347" s="9">
        <v>8288.73</v>
      </c>
      <c r="BO347" s="11">
        <f t="shared" si="188"/>
        <v>2173437.77</v>
      </c>
      <c r="BP347" s="11">
        <v>0</v>
      </c>
      <c r="BQ347" s="11">
        <v>4919</v>
      </c>
      <c r="BR347" s="11">
        <f t="shared" si="189"/>
        <v>12297.3</v>
      </c>
      <c r="BS347" s="11">
        <v>440642</v>
      </c>
      <c r="BT347" s="11">
        <v>-18986</v>
      </c>
      <c r="BU347" s="9">
        <v>0</v>
      </c>
      <c r="BV347" s="9">
        <v>37261</v>
      </c>
      <c r="BW347" s="11">
        <v>263800</v>
      </c>
      <c r="BX347" s="11">
        <v>0</v>
      </c>
      <c r="BY347" s="11">
        <v>0</v>
      </c>
      <c r="BZ347" s="11">
        <v>0</v>
      </c>
      <c r="CA347" s="9">
        <v>0</v>
      </c>
      <c r="CB347" s="9">
        <v>276357.6061682133</v>
      </c>
      <c r="CC347" s="9">
        <v>22664.349376114082</v>
      </c>
      <c r="CD347" s="9">
        <v>-27760.02</v>
      </c>
      <c r="CE347" s="11">
        <v>88083</v>
      </c>
      <c r="CF347" s="11">
        <v>152407</v>
      </c>
      <c r="CG347" s="11">
        <v>0</v>
      </c>
      <c r="CH347" s="11">
        <v>0</v>
      </c>
      <c r="CI347" s="11">
        <v>315294</v>
      </c>
      <c r="CJ347" s="11">
        <v>128246</v>
      </c>
      <c r="CK347" s="11">
        <v>0</v>
      </c>
      <c r="CL347" s="11">
        <v>0</v>
      </c>
      <c r="CM347" s="11">
        <v>0</v>
      </c>
      <c r="CN347" s="9">
        <v>0</v>
      </c>
      <c r="CO347" s="9">
        <v>13734.346909114543</v>
      </c>
      <c r="CP347" s="9">
        <v>24594</v>
      </c>
      <c r="CQ347" s="9">
        <v>13734.3</v>
      </c>
      <c r="CR347" s="9">
        <v>8288.73</v>
      </c>
      <c r="CS347" s="11"/>
      <c r="CT347" s="11"/>
      <c r="CU347" s="11"/>
      <c r="CV347" s="11"/>
      <c r="CW347" s="11"/>
      <c r="DD347" s="20"/>
      <c r="DE347" s="20"/>
    </row>
    <row r="348" spans="1:109" ht="16.5" x14ac:dyDescent="0.3">
      <c r="A348" s="12">
        <v>2889</v>
      </c>
      <c r="B348" s="12">
        <v>1</v>
      </c>
      <c r="C348" s="13" t="s">
        <v>371</v>
      </c>
      <c r="D348" s="14">
        <v>6</v>
      </c>
      <c r="E348" s="9">
        <v>623</v>
      </c>
      <c r="F348" s="9">
        <f t="shared" si="172"/>
        <v>8735.79486554305</v>
      </c>
      <c r="G348" s="9">
        <f t="shared" si="173"/>
        <v>8847.7218405218737</v>
      </c>
      <c r="H348" s="9">
        <f t="shared" si="174"/>
        <v>111.92697497882364</v>
      </c>
      <c r="I348" s="10">
        <f t="shared" si="171"/>
        <v>1.2812454585020276E-2</v>
      </c>
      <c r="J348" s="9">
        <f t="shared" si="175"/>
        <v>89.89514446227895</v>
      </c>
      <c r="K348" s="9">
        <f t="shared" si="176"/>
        <v>8.2279293739967443</v>
      </c>
      <c r="L348" s="9">
        <f t="shared" si="177"/>
        <v>0</v>
      </c>
      <c r="M348" s="9">
        <f t="shared" si="178"/>
        <v>6.0449438202247165</v>
      </c>
      <c r="N348" s="9">
        <f t="shared" si="179"/>
        <v>8.3122073811748578</v>
      </c>
      <c r="O348" s="9">
        <f t="shared" si="180"/>
        <v>-7.9719261637239214</v>
      </c>
      <c r="P348" s="9">
        <f t="shared" si="181"/>
        <v>7.4186761048720768</v>
      </c>
      <c r="Q348" s="15">
        <f t="shared" si="185"/>
        <v>5442400.201233319</v>
      </c>
      <c r="R348" s="15">
        <f t="shared" si="186"/>
        <v>5512130.7066451265</v>
      </c>
      <c r="S348" s="9">
        <f t="shared" si="187"/>
        <v>69730.505411807448</v>
      </c>
      <c r="T348" s="9"/>
      <c r="U348" s="9">
        <f t="shared" si="182"/>
        <v>5937.8302086677368</v>
      </c>
      <c r="V348" s="9">
        <f t="shared" si="182"/>
        <v>507.22150882825042</v>
      </c>
      <c r="W348" s="9">
        <f t="shared" si="182"/>
        <v>860.40609951845909</v>
      </c>
      <c r="X348" s="9">
        <f t="shared" si="182"/>
        <v>800.70786516853934</v>
      </c>
      <c r="Y348" s="9">
        <f t="shared" si="182"/>
        <v>311.15302401798016</v>
      </c>
      <c r="Z348" s="9">
        <f t="shared" si="182"/>
        <v>83.239309791332275</v>
      </c>
      <c r="AA348" s="9">
        <f t="shared" si="182"/>
        <v>235.23684955075211</v>
      </c>
      <c r="AB348" s="9">
        <f t="shared" si="183"/>
        <v>6027.7253531300157</v>
      </c>
      <c r="AC348" s="9">
        <f t="shared" si="183"/>
        <v>515.44943820224717</v>
      </c>
      <c r="AD348" s="9">
        <f t="shared" si="183"/>
        <v>860.40609951845909</v>
      </c>
      <c r="AE348" s="9">
        <f t="shared" si="183"/>
        <v>806.75280898876406</v>
      </c>
      <c r="AF348" s="9">
        <f t="shared" si="183"/>
        <v>319.46523139915502</v>
      </c>
      <c r="AG348" s="9">
        <f t="shared" si="183"/>
        <v>75.267383627608353</v>
      </c>
      <c r="AH348" s="9">
        <f t="shared" si="183"/>
        <v>242.65552565562419</v>
      </c>
      <c r="AI348" s="9">
        <f t="shared" si="184"/>
        <v>8847.7218405218737</v>
      </c>
      <c r="AJ348" s="3" t="s">
        <v>608</v>
      </c>
      <c r="AK348" s="11">
        <v>3733645</v>
      </c>
      <c r="AL348" s="11">
        <v>0</v>
      </c>
      <c r="AM348" s="11">
        <v>8577</v>
      </c>
      <c r="AN348" s="9">
        <v>21441.3</v>
      </c>
      <c r="AO348" s="11">
        <v>536033</v>
      </c>
      <c r="AP348" s="11">
        <v>0</v>
      </c>
      <c r="AQ348" s="9">
        <v>0</v>
      </c>
      <c r="AR348" s="9">
        <v>74282</v>
      </c>
      <c r="AS348" s="11">
        <v>315999</v>
      </c>
      <c r="AT348" s="11">
        <v>0</v>
      </c>
      <c r="AU348" s="11">
        <v>0</v>
      </c>
      <c r="AV348" s="11">
        <v>0</v>
      </c>
      <c r="AW348" s="9">
        <v>51858.090000000004</v>
      </c>
      <c r="AX348" s="9">
        <v>193848.33396320164</v>
      </c>
      <c r="AY348" s="9">
        <v>34569.946905591503</v>
      </c>
      <c r="AZ348" s="9">
        <v>-34376.78</v>
      </c>
      <c r="BA348" s="11">
        <v>149775</v>
      </c>
      <c r="BB348" s="11">
        <v>145676</v>
      </c>
      <c r="BC348" s="11">
        <v>0</v>
      </c>
      <c r="BD348" s="11">
        <v>0</v>
      </c>
      <c r="BE348" s="11">
        <v>0</v>
      </c>
      <c r="BF348" s="11">
        <v>106517</v>
      </c>
      <c r="BG348" s="11">
        <v>0</v>
      </c>
      <c r="BH348" s="11">
        <v>0</v>
      </c>
      <c r="BI348" s="9">
        <v>14014</v>
      </c>
      <c r="BJ348" s="9">
        <v>0</v>
      </c>
      <c r="BK348" s="9">
        <v>13515.18036452705</v>
      </c>
      <c r="BL348" s="9">
        <v>42882.600000000006</v>
      </c>
      <c r="BM348" s="9">
        <v>26076.670000000002</v>
      </c>
      <c r="BN348" s="9">
        <v>8066.86</v>
      </c>
      <c r="BO348" s="11">
        <f t="shared" si="188"/>
        <v>3789649.6749999998</v>
      </c>
      <c r="BP348" s="11">
        <v>0</v>
      </c>
      <c r="BQ348" s="11">
        <v>8577</v>
      </c>
      <c r="BR348" s="11">
        <f t="shared" si="189"/>
        <v>21441.3</v>
      </c>
      <c r="BS348" s="11">
        <v>536033</v>
      </c>
      <c r="BT348" s="11">
        <v>0</v>
      </c>
      <c r="BU348" s="9">
        <v>0</v>
      </c>
      <c r="BV348" s="9">
        <v>74282</v>
      </c>
      <c r="BW348" s="11">
        <v>321125</v>
      </c>
      <c r="BX348" s="11">
        <v>0</v>
      </c>
      <c r="BY348" s="11">
        <v>0</v>
      </c>
      <c r="BZ348" s="11">
        <v>0</v>
      </c>
      <c r="CA348" s="9">
        <v>46891.58</v>
      </c>
      <c r="CB348" s="9">
        <v>199026.83916167359</v>
      </c>
      <c r="CC348" s="9">
        <v>34569.946905591503</v>
      </c>
      <c r="CD348" s="9">
        <v>-34376.78</v>
      </c>
      <c r="CE348" s="11">
        <v>149775</v>
      </c>
      <c r="CF348" s="11">
        <v>147851</v>
      </c>
      <c r="CG348" s="11">
        <v>0</v>
      </c>
      <c r="CH348" s="11">
        <v>0</v>
      </c>
      <c r="CI348" s="11">
        <v>0</v>
      </c>
      <c r="CJ348" s="11">
        <v>108108</v>
      </c>
      <c r="CK348" s="11">
        <v>0</v>
      </c>
      <c r="CL348" s="11">
        <v>0</v>
      </c>
      <c r="CM348" s="11">
        <v>14014</v>
      </c>
      <c r="CN348" s="9">
        <v>0</v>
      </c>
      <c r="CO348" s="9">
        <v>18137.015577862381</v>
      </c>
      <c r="CP348" s="9">
        <v>42882.600000000006</v>
      </c>
      <c r="CQ348" s="9">
        <v>26076.670000000002</v>
      </c>
      <c r="CR348" s="9">
        <v>8066.86</v>
      </c>
      <c r="CS348" s="11"/>
      <c r="CT348" s="11"/>
      <c r="CU348" s="11"/>
      <c r="CV348" s="11"/>
      <c r="CW348" s="11"/>
      <c r="DD348" s="20"/>
      <c r="DE348" s="20"/>
    </row>
    <row r="349" spans="1:109" ht="16.5" x14ac:dyDescent="0.3">
      <c r="A349" s="12">
        <v>2890</v>
      </c>
      <c r="B349" s="12">
        <v>1</v>
      </c>
      <c r="C349" s="13" t="s">
        <v>372</v>
      </c>
      <c r="D349" s="14">
        <v>6</v>
      </c>
      <c r="E349" s="9">
        <v>490</v>
      </c>
      <c r="F349" s="9">
        <f t="shared" si="172"/>
        <v>12118.452863207896</v>
      </c>
      <c r="G349" s="9">
        <f t="shared" si="173"/>
        <v>12295.69115704839</v>
      </c>
      <c r="H349" s="9">
        <f t="shared" si="174"/>
        <v>177.2382938404935</v>
      </c>
      <c r="I349" s="10">
        <f t="shared" si="171"/>
        <v>1.4625488570293985E-2</v>
      </c>
      <c r="J349" s="9">
        <f t="shared" si="175"/>
        <v>90.716877551019024</v>
      </c>
      <c r="K349" s="9">
        <f t="shared" si="176"/>
        <v>15.991836734693834</v>
      </c>
      <c r="L349" s="9">
        <f t="shared" si="177"/>
        <v>0</v>
      </c>
      <c r="M349" s="9">
        <f t="shared" si="178"/>
        <v>11.487755102040637</v>
      </c>
      <c r="N349" s="9">
        <f t="shared" si="179"/>
        <v>22.007826578312233</v>
      </c>
      <c r="O349" s="9">
        <f t="shared" si="180"/>
        <v>27.920938775510223</v>
      </c>
      <c r="P349" s="9">
        <f t="shared" si="181"/>
        <v>9.1130590989168923</v>
      </c>
      <c r="Q349" s="15">
        <f t="shared" si="185"/>
        <v>5938041.9029718684</v>
      </c>
      <c r="R349" s="15">
        <f t="shared" si="186"/>
        <v>6024888.6669537108</v>
      </c>
      <c r="S349" s="9">
        <f t="shared" si="187"/>
        <v>86846.763981842436</v>
      </c>
      <c r="T349" s="9"/>
      <c r="U349" s="9">
        <f t="shared" si="182"/>
        <v>5964.4202653061229</v>
      </c>
      <c r="V349" s="9">
        <f t="shared" si="182"/>
        <v>985.94285714285718</v>
      </c>
      <c r="W349" s="9">
        <f t="shared" si="182"/>
        <v>2475.5510204081634</v>
      </c>
      <c r="X349" s="9">
        <f t="shared" si="182"/>
        <v>1149.1877551020409</v>
      </c>
      <c r="Y349" s="9">
        <f t="shared" si="182"/>
        <v>1075.0023845852684</v>
      </c>
      <c r="Z349" s="9">
        <f t="shared" si="182"/>
        <v>107.47665306122448</v>
      </c>
      <c r="AA349" s="9">
        <f t="shared" si="182"/>
        <v>360.8719276022187</v>
      </c>
      <c r="AB349" s="9">
        <f t="shared" si="183"/>
        <v>6055.137142857142</v>
      </c>
      <c r="AC349" s="9">
        <f t="shared" si="183"/>
        <v>1001.934693877551</v>
      </c>
      <c r="AD349" s="9">
        <f t="shared" si="183"/>
        <v>2475.5510204081634</v>
      </c>
      <c r="AE349" s="9">
        <f t="shared" si="183"/>
        <v>1160.6755102040815</v>
      </c>
      <c r="AF349" s="9">
        <f t="shared" si="183"/>
        <v>1097.0102111635806</v>
      </c>
      <c r="AG349" s="9">
        <f t="shared" si="183"/>
        <v>135.3975918367347</v>
      </c>
      <c r="AH349" s="9">
        <f t="shared" si="183"/>
        <v>369.9849867011356</v>
      </c>
      <c r="AI349" s="9">
        <f t="shared" si="184"/>
        <v>12295.69115704839</v>
      </c>
      <c r="AJ349" s="3" t="s">
        <v>608</v>
      </c>
      <c r="AK349" s="11">
        <v>2963418</v>
      </c>
      <c r="AL349" s="11">
        <v>0</v>
      </c>
      <c r="AM349" s="11">
        <v>6807</v>
      </c>
      <c r="AN349" s="9">
        <v>17392.8</v>
      </c>
      <c r="AO349" s="11">
        <v>1213020</v>
      </c>
      <c r="AP349" s="11">
        <v>0</v>
      </c>
      <c r="AQ349" s="9">
        <v>0</v>
      </c>
      <c r="AR349" s="9">
        <v>26094</v>
      </c>
      <c r="AS349" s="11">
        <v>483112</v>
      </c>
      <c r="AT349" s="11">
        <v>0</v>
      </c>
      <c r="AU349" s="11">
        <v>0</v>
      </c>
      <c r="AV349" s="11">
        <v>0</v>
      </c>
      <c r="AW349" s="9">
        <v>52663.56</v>
      </c>
      <c r="AX349" s="9">
        <v>526751.16844678146</v>
      </c>
      <c r="AY349" s="9">
        <v>27570.735389882448</v>
      </c>
      <c r="AZ349" s="9">
        <v>-40852.07</v>
      </c>
      <c r="BA349" s="11">
        <v>126184</v>
      </c>
      <c r="BB349" s="11">
        <v>146073</v>
      </c>
      <c r="BC349" s="11">
        <v>0</v>
      </c>
      <c r="BD349" s="11">
        <v>0</v>
      </c>
      <c r="BE349" s="11">
        <v>102693</v>
      </c>
      <c r="BF349" s="11">
        <v>128236</v>
      </c>
      <c r="BG349" s="11">
        <v>0</v>
      </c>
      <c r="BH349" s="11">
        <v>0</v>
      </c>
      <c r="BI349" s="9">
        <v>27015</v>
      </c>
      <c r="BJ349" s="9">
        <v>0</v>
      </c>
      <c r="BK349" s="9">
        <v>13057.729135204692</v>
      </c>
      <c r="BL349" s="9">
        <v>33731.4</v>
      </c>
      <c r="BM349" s="9">
        <v>81576.800000000003</v>
      </c>
      <c r="BN349" s="9">
        <v>3497.78</v>
      </c>
      <c r="BO349" s="11">
        <f t="shared" si="188"/>
        <v>3007869.2699999996</v>
      </c>
      <c r="BP349" s="11">
        <v>0</v>
      </c>
      <c r="BQ349" s="11">
        <v>6807</v>
      </c>
      <c r="BR349" s="11">
        <f t="shared" si="189"/>
        <v>17392.8</v>
      </c>
      <c r="BS349" s="11">
        <v>1213020</v>
      </c>
      <c r="BT349" s="11">
        <v>0</v>
      </c>
      <c r="BU349" s="9">
        <v>0</v>
      </c>
      <c r="BV349" s="9">
        <v>26094</v>
      </c>
      <c r="BW349" s="11">
        <v>490948</v>
      </c>
      <c r="BX349" s="11">
        <v>0</v>
      </c>
      <c r="BY349" s="11">
        <v>0</v>
      </c>
      <c r="BZ349" s="11">
        <v>0</v>
      </c>
      <c r="CA349" s="9">
        <v>66344.820000000007</v>
      </c>
      <c r="CB349" s="9">
        <v>537535.00347015448</v>
      </c>
      <c r="CC349" s="9">
        <v>27570.735389882448</v>
      </c>
      <c r="CD349" s="9">
        <v>-40852.07</v>
      </c>
      <c r="CE349" s="11">
        <v>126184</v>
      </c>
      <c r="CF349" s="11">
        <v>148254</v>
      </c>
      <c r="CG349" s="11">
        <v>0</v>
      </c>
      <c r="CH349" s="11">
        <v>0</v>
      </c>
      <c r="CI349" s="11">
        <v>104226</v>
      </c>
      <c r="CJ349" s="11">
        <v>130151</v>
      </c>
      <c r="CK349" s="11">
        <v>0</v>
      </c>
      <c r="CL349" s="11">
        <v>0</v>
      </c>
      <c r="CM349" s="11">
        <v>27015</v>
      </c>
      <c r="CN349" s="9">
        <v>0</v>
      </c>
      <c r="CO349" s="9">
        <v>17523.128093673989</v>
      </c>
      <c r="CP349" s="9">
        <v>33731.4</v>
      </c>
      <c r="CQ349" s="9">
        <v>81576.800000000003</v>
      </c>
      <c r="CR349" s="9">
        <v>3497.78</v>
      </c>
      <c r="CS349" s="11"/>
      <c r="CT349" s="11"/>
      <c r="CU349" s="11"/>
      <c r="CV349" s="11"/>
      <c r="CW349" s="11"/>
      <c r="DD349" s="20"/>
      <c r="DE349" s="20"/>
    </row>
    <row r="350" spans="1:109" ht="16.5" x14ac:dyDescent="0.3">
      <c r="A350" s="12">
        <v>2895</v>
      </c>
      <c r="B350" s="12">
        <v>1</v>
      </c>
      <c r="C350" s="13" t="s">
        <v>373</v>
      </c>
      <c r="D350" s="14">
        <v>5</v>
      </c>
      <c r="E350" s="9">
        <v>1241</v>
      </c>
      <c r="F350" s="9">
        <f t="shared" si="172"/>
        <v>9177.6554430218348</v>
      </c>
      <c r="G350" s="9">
        <f t="shared" si="173"/>
        <v>9291.3462990204625</v>
      </c>
      <c r="H350" s="9">
        <f t="shared" si="174"/>
        <v>113.69085599862774</v>
      </c>
      <c r="I350" s="10">
        <f t="shared" si="171"/>
        <v>1.2387788657403975E-2</v>
      </c>
      <c r="J350" s="9">
        <f t="shared" si="175"/>
        <v>90.317320709104933</v>
      </c>
      <c r="K350" s="9">
        <f t="shared" si="176"/>
        <v>5.136180499597117</v>
      </c>
      <c r="L350" s="9">
        <f t="shared" si="177"/>
        <v>0</v>
      </c>
      <c r="M350" s="9">
        <f t="shared" si="178"/>
        <v>3.5173247381144392</v>
      </c>
      <c r="N350" s="9">
        <f t="shared" si="179"/>
        <v>19.45206138421463</v>
      </c>
      <c r="O350" s="9">
        <f t="shared" si="180"/>
        <v>-11.075012087026593</v>
      </c>
      <c r="P350" s="9">
        <f t="shared" si="181"/>
        <v>6.3429807546204415</v>
      </c>
      <c r="Q350" s="15">
        <f t="shared" si="185"/>
        <v>11389470.404790098</v>
      </c>
      <c r="R350" s="15">
        <f t="shared" si="186"/>
        <v>11530560.757084392</v>
      </c>
      <c r="S350" s="9">
        <f t="shared" si="187"/>
        <v>141090.35229429416</v>
      </c>
      <c r="T350" s="9"/>
      <c r="U350" s="9">
        <f t="shared" si="182"/>
        <v>5957.248460918614</v>
      </c>
      <c r="V350" s="9">
        <f t="shared" si="182"/>
        <v>316.63416599516518</v>
      </c>
      <c r="W350" s="9">
        <f t="shared" si="182"/>
        <v>1099.658340048348</v>
      </c>
      <c r="X350" s="9">
        <f t="shared" si="182"/>
        <v>625.05801772763903</v>
      </c>
      <c r="Y350" s="9">
        <f t="shared" si="182"/>
        <v>846.51171066011614</v>
      </c>
      <c r="Z350" s="9">
        <f t="shared" si="182"/>
        <v>96.696212731668012</v>
      </c>
      <c r="AA350" s="9">
        <f t="shared" si="182"/>
        <v>235.8485349402861</v>
      </c>
      <c r="AB350" s="9">
        <f t="shared" si="183"/>
        <v>6047.5657816277189</v>
      </c>
      <c r="AC350" s="9">
        <f t="shared" si="183"/>
        <v>321.77034649476229</v>
      </c>
      <c r="AD350" s="9">
        <f t="shared" si="183"/>
        <v>1099.658340048348</v>
      </c>
      <c r="AE350" s="9">
        <f t="shared" si="183"/>
        <v>628.57534246575347</v>
      </c>
      <c r="AF350" s="9">
        <f t="shared" si="183"/>
        <v>865.96377204433077</v>
      </c>
      <c r="AG350" s="9">
        <f t="shared" si="183"/>
        <v>85.621200644641419</v>
      </c>
      <c r="AH350" s="9">
        <f t="shared" si="183"/>
        <v>242.19151569490654</v>
      </c>
      <c r="AI350" s="9">
        <f t="shared" si="184"/>
        <v>9291.3462990204625</v>
      </c>
      <c r="AJ350" s="3" t="s">
        <v>608</v>
      </c>
      <c r="AK350" s="11">
        <v>7472253</v>
      </c>
      <c r="AL350" s="11">
        <v>0</v>
      </c>
      <c r="AM350" s="11">
        <v>17164</v>
      </c>
      <c r="AN350" s="9">
        <v>41041.199999999997</v>
      </c>
      <c r="AO350" s="11">
        <v>1367384</v>
      </c>
      <c r="AP350" s="11">
        <v>-2708</v>
      </c>
      <c r="AQ350" s="9">
        <v>0</v>
      </c>
      <c r="AR350" s="9">
        <v>136851</v>
      </c>
      <c r="AS350" s="11">
        <v>392943</v>
      </c>
      <c r="AT350" s="11">
        <v>0</v>
      </c>
      <c r="AU350" s="11">
        <v>17944</v>
      </c>
      <c r="AV350" s="11">
        <v>0</v>
      </c>
      <c r="AW350" s="9">
        <v>120000</v>
      </c>
      <c r="AX350" s="9">
        <v>1050521.0329292042</v>
      </c>
      <c r="AY350" s="9">
        <v>72520.598008304456</v>
      </c>
      <c r="AZ350" s="9">
        <v>-79307.66</v>
      </c>
      <c r="BA350" s="11">
        <v>297288</v>
      </c>
      <c r="BB350" s="11">
        <v>292404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>
        <v>0</v>
      </c>
      <c r="BI350" s="9">
        <v>14046</v>
      </c>
      <c r="BJ350" s="9">
        <v>0</v>
      </c>
      <c r="BK350" s="9">
        <v>23018.263852590586</v>
      </c>
      <c r="BL350" s="9">
        <v>81626.400000000009</v>
      </c>
      <c r="BM350" s="9">
        <v>54281.2</v>
      </c>
      <c r="BN350" s="9">
        <v>20200.37</v>
      </c>
      <c r="BO350" s="11">
        <f t="shared" si="188"/>
        <v>7584336.794999999</v>
      </c>
      <c r="BP350" s="11">
        <v>0</v>
      </c>
      <c r="BQ350" s="11">
        <v>17164</v>
      </c>
      <c r="BR350" s="11">
        <f t="shared" si="189"/>
        <v>41041.199999999997</v>
      </c>
      <c r="BS350" s="11">
        <v>1367384</v>
      </c>
      <c r="BT350" s="11">
        <v>-2708</v>
      </c>
      <c r="BU350" s="9">
        <v>0</v>
      </c>
      <c r="BV350" s="9">
        <v>136851</v>
      </c>
      <c r="BW350" s="11">
        <v>399317</v>
      </c>
      <c r="BX350" s="11">
        <v>0</v>
      </c>
      <c r="BY350" s="11">
        <v>17944</v>
      </c>
      <c r="BZ350" s="11">
        <v>0</v>
      </c>
      <c r="CA350" s="9">
        <v>106255.91</v>
      </c>
      <c r="CB350" s="9">
        <v>1074661.0411070145</v>
      </c>
      <c r="CC350" s="9">
        <v>72520.598008304456</v>
      </c>
      <c r="CD350" s="9">
        <v>-79307.66</v>
      </c>
      <c r="CE350" s="11">
        <v>297288</v>
      </c>
      <c r="CF350" s="11">
        <v>296769</v>
      </c>
      <c r="CG350" s="11">
        <v>0</v>
      </c>
      <c r="CH350" s="11">
        <v>0</v>
      </c>
      <c r="CI350" s="11">
        <v>0</v>
      </c>
      <c r="CJ350" s="11">
        <v>0</v>
      </c>
      <c r="CK350" s="11">
        <v>0</v>
      </c>
      <c r="CL350" s="11">
        <v>0</v>
      </c>
      <c r="CM350" s="11">
        <v>14046</v>
      </c>
      <c r="CN350" s="9">
        <v>0</v>
      </c>
      <c r="CO350" s="9">
        <v>30889.902969074541</v>
      </c>
      <c r="CP350" s="9">
        <v>81626.400000000009</v>
      </c>
      <c r="CQ350" s="9">
        <v>54281.2</v>
      </c>
      <c r="CR350" s="9">
        <v>20200.37</v>
      </c>
      <c r="CS350" s="11"/>
      <c r="CT350" s="11"/>
      <c r="CU350" s="11"/>
      <c r="CV350" s="11"/>
      <c r="CW350" s="11"/>
      <c r="DD350" s="20"/>
      <c r="DE350" s="20"/>
    </row>
    <row r="351" spans="1:109" ht="16.5" x14ac:dyDescent="0.3">
      <c r="A351" s="12">
        <v>2897</v>
      </c>
      <c r="B351" s="12">
        <v>1</v>
      </c>
      <c r="C351" s="13" t="s">
        <v>374</v>
      </c>
      <c r="D351" s="14">
        <v>5</v>
      </c>
      <c r="E351" s="9">
        <v>1128</v>
      </c>
      <c r="F351" s="9">
        <f t="shared" si="172"/>
        <v>9387.3511613525752</v>
      </c>
      <c r="G351" s="9">
        <f t="shared" si="173"/>
        <v>9516.0769462287353</v>
      </c>
      <c r="H351" s="9">
        <f t="shared" si="174"/>
        <v>128.72578487616011</v>
      </c>
      <c r="I351" s="10">
        <f t="shared" si="171"/>
        <v>1.3712684511699109E-2</v>
      </c>
      <c r="J351" s="9">
        <f t="shared" si="175"/>
        <v>90.298085106383041</v>
      </c>
      <c r="K351" s="9">
        <f t="shared" si="176"/>
        <v>7.4654255319148888</v>
      </c>
      <c r="L351" s="9">
        <f t="shared" si="177"/>
        <v>0</v>
      </c>
      <c r="M351" s="9">
        <f t="shared" si="178"/>
        <v>2.7695035460993722</v>
      </c>
      <c r="N351" s="9">
        <f t="shared" si="179"/>
        <v>15.946955088927552</v>
      </c>
      <c r="O351" s="9">
        <f t="shared" si="180"/>
        <v>12.245815602836871</v>
      </c>
      <c r="P351" s="9">
        <f t="shared" si="181"/>
        <v>0</v>
      </c>
      <c r="Q351" s="15">
        <f t="shared" si="185"/>
        <v>10588932.110005703</v>
      </c>
      <c r="R351" s="15">
        <f t="shared" si="186"/>
        <v>10734134.795346012</v>
      </c>
      <c r="S351" s="9">
        <f t="shared" si="187"/>
        <v>145202.68534030952</v>
      </c>
      <c r="T351" s="9"/>
      <c r="U351" s="9">
        <f t="shared" si="182"/>
        <v>5958.6483067375884</v>
      </c>
      <c r="V351" s="9">
        <f t="shared" si="182"/>
        <v>460.2659574468085</v>
      </c>
      <c r="W351" s="9">
        <f t="shared" si="182"/>
        <v>1137.8093971631206</v>
      </c>
      <c r="X351" s="9">
        <f t="shared" si="182"/>
        <v>602.16578014184392</v>
      </c>
      <c r="Y351" s="9">
        <f t="shared" si="182"/>
        <v>891.53057230929835</v>
      </c>
      <c r="Z351" s="9">
        <f t="shared" si="182"/>
        <v>121.70478723404256</v>
      </c>
      <c r="AA351" s="9">
        <f t="shared" si="182"/>
        <v>215.22636031987108</v>
      </c>
      <c r="AB351" s="9">
        <f t="shared" si="183"/>
        <v>6048.9463918439715</v>
      </c>
      <c r="AC351" s="9">
        <f t="shared" si="183"/>
        <v>467.73138297872339</v>
      </c>
      <c r="AD351" s="9">
        <f t="shared" si="183"/>
        <v>1137.8093971631206</v>
      </c>
      <c r="AE351" s="9">
        <f t="shared" si="183"/>
        <v>604.9352836879433</v>
      </c>
      <c r="AF351" s="9">
        <f t="shared" si="183"/>
        <v>907.4775273982259</v>
      </c>
      <c r="AG351" s="9">
        <f t="shared" si="183"/>
        <v>133.95060283687943</v>
      </c>
      <c r="AH351" s="9">
        <f t="shared" si="183"/>
        <v>215.22636031987108</v>
      </c>
      <c r="AI351" s="9">
        <f t="shared" si="184"/>
        <v>9516.0769462287353</v>
      </c>
      <c r="AJ351" s="3" t="s">
        <v>608</v>
      </c>
      <c r="AK351" s="11">
        <v>6790416</v>
      </c>
      <c r="AL351" s="11">
        <v>0</v>
      </c>
      <c r="AM351" s="11">
        <v>15598</v>
      </c>
      <c r="AN351" s="9">
        <v>38996.1</v>
      </c>
      <c r="AO351" s="11">
        <v>1368864</v>
      </c>
      <c r="AP351" s="11">
        <v>-85415</v>
      </c>
      <c r="AQ351" s="9">
        <v>0</v>
      </c>
      <c r="AR351" s="9">
        <v>119302</v>
      </c>
      <c r="AS351" s="11">
        <v>519180</v>
      </c>
      <c r="AT351" s="11">
        <v>0</v>
      </c>
      <c r="AU351" s="11">
        <v>23925</v>
      </c>
      <c r="AV351" s="11">
        <v>0</v>
      </c>
      <c r="AW351" s="9">
        <v>137283</v>
      </c>
      <c r="AX351" s="9">
        <v>1005646.4855648886</v>
      </c>
      <c r="AY351" s="9">
        <v>72991.954440814545</v>
      </c>
      <c r="AZ351" s="9">
        <v>-69060.710000000006</v>
      </c>
      <c r="BA351" s="11">
        <v>260152</v>
      </c>
      <c r="BB351" s="11">
        <v>195019</v>
      </c>
      <c r="BC351" s="11">
        <v>0</v>
      </c>
      <c r="BD351" s="11">
        <v>37046</v>
      </c>
      <c r="BE351" s="11">
        <v>0</v>
      </c>
      <c r="BF351" s="11">
        <v>0</v>
      </c>
      <c r="BG351" s="11">
        <v>14170</v>
      </c>
      <c r="BH351" s="11">
        <v>0</v>
      </c>
      <c r="BI351" s="9">
        <v>14031</v>
      </c>
      <c r="BJ351" s="9">
        <v>0</v>
      </c>
      <c r="BK351" s="9">
        <v>0</v>
      </c>
      <c r="BL351" s="9">
        <v>78293.400000000009</v>
      </c>
      <c r="BM351" s="9">
        <v>48996.1</v>
      </c>
      <c r="BN351" s="9">
        <v>3497.78</v>
      </c>
      <c r="BO351" s="11">
        <f t="shared" si="188"/>
        <v>6892272.2399999993</v>
      </c>
      <c r="BP351" s="11">
        <v>0</v>
      </c>
      <c r="BQ351" s="11">
        <v>15598</v>
      </c>
      <c r="BR351" s="11">
        <f t="shared" si="189"/>
        <v>38996.1</v>
      </c>
      <c r="BS351" s="11">
        <v>1368864</v>
      </c>
      <c r="BT351" s="11">
        <v>-85415</v>
      </c>
      <c r="BU351" s="9">
        <v>0</v>
      </c>
      <c r="BV351" s="9">
        <v>119302</v>
      </c>
      <c r="BW351" s="11">
        <v>527601</v>
      </c>
      <c r="BX351" s="11">
        <v>0</v>
      </c>
      <c r="BY351" s="11">
        <v>23925</v>
      </c>
      <c r="BZ351" s="11">
        <v>0</v>
      </c>
      <c r="CA351" s="9">
        <v>151096.28</v>
      </c>
      <c r="CB351" s="9">
        <v>1023634.6509051988</v>
      </c>
      <c r="CC351" s="9">
        <v>72991.954440814545</v>
      </c>
      <c r="CD351" s="9">
        <v>-69060.710000000006</v>
      </c>
      <c r="CE351" s="11">
        <v>260152</v>
      </c>
      <c r="CF351" s="11">
        <v>197931</v>
      </c>
      <c r="CG351" s="11">
        <v>0</v>
      </c>
      <c r="CH351" s="11">
        <v>37046</v>
      </c>
      <c r="CI351" s="11">
        <v>0</v>
      </c>
      <c r="CJ351" s="11">
        <v>0</v>
      </c>
      <c r="CK351" s="11">
        <v>14382</v>
      </c>
      <c r="CL351" s="11">
        <v>0</v>
      </c>
      <c r="CM351" s="11">
        <v>14031</v>
      </c>
      <c r="CN351" s="9">
        <v>0</v>
      </c>
      <c r="CO351" s="9">
        <v>0</v>
      </c>
      <c r="CP351" s="9">
        <v>78293.400000000009</v>
      </c>
      <c r="CQ351" s="9">
        <v>48996.1</v>
      </c>
      <c r="CR351" s="9">
        <v>3497.78</v>
      </c>
      <c r="CS351" s="11"/>
      <c r="CT351" s="11"/>
      <c r="CU351" s="11"/>
      <c r="CV351" s="11"/>
      <c r="CW351" s="11"/>
      <c r="DD351" s="20"/>
      <c r="DE351" s="20"/>
    </row>
    <row r="352" spans="1:109" ht="16.5" x14ac:dyDescent="0.3">
      <c r="A352" s="12">
        <v>2898</v>
      </c>
      <c r="B352" s="12">
        <v>1</v>
      </c>
      <c r="C352" s="13" t="s">
        <v>375</v>
      </c>
      <c r="D352" s="14">
        <v>6</v>
      </c>
      <c r="E352" s="9">
        <v>410</v>
      </c>
      <c r="F352" s="9">
        <f t="shared" si="172"/>
        <v>10824.682514330931</v>
      </c>
      <c r="G352" s="9">
        <f t="shared" si="173"/>
        <v>10972.361801368323</v>
      </c>
      <c r="H352" s="9">
        <f t="shared" si="174"/>
        <v>147.67928703739199</v>
      </c>
      <c r="I352" s="10">
        <f t="shared" si="171"/>
        <v>1.3642828493295536E-2</v>
      </c>
      <c r="J352" s="9">
        <f t="shared" si="175"/>
        <v>93.345878048779923</v>
      </c>
      <c r="K352" s="9">
        <f t="shared" si="176"/>
        <v>14.165853658536548</v>
      </c>
      <c r="L352" s="9">
        <f t="shared" si="177"/>
        <v>0</v>
      </c>
      <c r="M352" s="9">
        <f t="shared" si="178"/>
        <v>21.929268292682991</v>
      </c>
      <c r="N352" s="9">
        <f t="shared" si="179"/>
        <v>5.8429455739773175</v>
      </c>
      <c r="O352" s="9">
        <f t="shared" si="180"/>
        <v>12.395341463414624</v>
      </c>
      <c r="P352" s="9">
        <f t="shared" si="181"/>
        <v>0</v>
      </c>
      <c r="Q352" s="15">
        <f t="shared" si="185"/>
        <v>4438119.8308756826</v>
      </c>
      <c r="R352" s="15">
        <f t="shared" si="186"/>
        <v>4498668.3385610124</v>
      </c>
      <c r="S352" s="9">
        <f t="shared" si="187"/>
        <v>60548.507685329765</v>
      </c>
      <c r="T352" s="9"/>
      <c r="U352" s="9">
        <f t="shared" ref="U352:AA361" si="190">IF($E352=0,0,SUMIF($AK$4:$BN$4,U$4,$AK352:$BN352)/$E352)</f>
        <v>6171.7166341463408</v>
      </c>
      <c r="V352" s="9">
        <f t="shared" si="190"/>
        <v>873.36097560975611</v>
      </c>
      <c r="W352" s="9">
        <f t="shared" si="190"/>
        <v>845.54146341463411</v>
      </c>
      <c r="X352" s="9">
        <f t="shared" si="190"/>
        <v>2135.5414634146341</v>
      </c>
      <c r="Y352" s="9">
        <f t="shared" si="190"/>
        <v>519.79131789521443</v>
      </c>
      <c r="Z352" s="9">
        <f t="shared" si="190"/>
        <v>121.95121951219512</v>
      </c>
      <c r="AA352" s="9">
        <f t="shared" si="190"/>
        <v>156.77944033815621</v>
      </c>
      <c r="AB352" s="9">
        <f t="shared" ref="AB352:AH361" si="191">IF($E352=0,0,SUMIF($BO$4:$CR$4,AB$4,$BO352:$CR352)/$E352)</f>
        <v>6265.0625121951207</v>
      </c>
      <c r="AC352" s="9">
        <f t="shared" si="191"/>
        <v>887.52682926829266</v>
      </c>
      <c r="AD352" s="9">
        <f t="shared" si="191"/>
        <v>845.54146341463411</v>
      </c>
      <c r="AE352" s="9">
        <f t="shared" si="191"/>
        <v>2157.4707317073171</v>
      </c>
      <c r="AF352" s="9">
        <f t="shared" si="191"/>
        <v>525.63426346919175</v>
      </c>
      <c r="AG352" s="9">
        <f t="shared" si="191"/>
        <v>134.34656097560975</v>
      </c>
      <c r="AH352" s="9">
        <f t="shared" si="191"/>
        <v>156.77944033815621</v>
      </c>
      <c r="AI352" s="9">
        <f t="shared" si="184"/>
        <v>10972.361801368323</v>
      </c>
      <c r="AJ352" s="3" t="s">
        <v>608</v>
      </c>
      <c r="AK352" s="11">
        <v>2551454</v>
      </c>
      <c r="AL352" s="11">
        <v>0</v>
      </c>
      <c r="AM352" s="11">
        <v>5861</v>
      </c>
      <c r="AN352" s="9">
        <v>0</v>
      </c>
      <c r="AO352" s="11">
        <v>348236</v>
      </c>
      <c r="AP352" s="11">
        <v>-1564</v>
      </c>
      <c r="AQ352" s="9">
        <v>0</v>
      </c>
      <c r="AR352" s="9">
        <v>51486</v>
      </c>
      <c r="AS352" s="11">
        <v>358078</v>
      </c>
      <c r="AT352" s="11">
        <v>0</v>
      </c>
      <c r="AU352" s="11">
        <v>0</v>
      </c>
      <c r="AV352" s="11">
        <v>0</v>
      </c>
      <c r="AW352" s="9">
        <v>50000</v>
      </c>
      <c r="AX352" s="9">
        <v>213114.44033703793</v>
      </c>
      <c r="AY352" s="9">
        <v>29273.907738644048</v>
      </c>
      <c r="AZ352" s="9">
        <v>-21050.18</v>
      </c>
      <c r="BA352" s="11">
        <v>107480</v>
      </c>
      <c r="BB352" s="11">
        <v>133696</v>
      </c>
      <c r="BC352" s="11">
        <v>0</v>
      </c>
      <c r="BD352" s="11">
        <v>51581</v>
      </c>
      <c r="BE352" s="11">
        <v>337938</v>
      </c>
      <c r="BF352" s="11">
        <v>130530</v>
      </c>
      <c r="BG352" s="11">
        <v>0</v>
      </c>
      <c r="BH352" s="11">
        <v>0</v>
      </c>
      <c r="BI352" s="9">
        <v>57000</v>
      </c>
      <c r="BJ352" s="9">
        <v>0</v>
      </c>
      <c r="BK352" s="9">
        <v>0</v>
      </c>
      <c r="BL352" s="9">
        <v>22053.052799999998</v>
      </c>
      <c r="BM352" s="9">
        <v>0</v>
      </c>
      <c r="BN352" s="9">
        <v>12952.61</v>
      </c>
      <c r="BO352" s="11">
        <f t="shared" si="188"/>
        <v>2589725.8099999996</v>
      </c>
      <c r="BP352" s="11">
        <v>0</v>
      </c>
      <c r="BQ352" s="11">
        <v>5861</v>
      </c>
      <c r="BR352" s="11">
        <f t="shared" si="189"/>
        <v>0</v>
      </c>
      <c r="BS352" s="11">
        <v>348236</v>
      </c>
      <c r="BT352" s="11">
        <v>-1564</v>
      </c>
      <c r="BU352" s="9">
        <v>0</v>
      </c>
      <c r="BV352" s="9">
        <v>51486</v>
      </c>
      <c r="BW352" s="11">
        <v>363886</v>
      </c>
      <c r="BX352" s="11">
        <v>0</v>
      </c>
      <c r="BY352" s="11">
        <v>0</v>
      </c>
      <c r="BZ352" s="11">
        <v>0</v>
      </c>
      <c r="CA352" s="9">
        <v>55082.09</v>
      </c>
      <c r="CB352" s="9">
        <v>215510.0480223686</v>
      </c>
      <c r="CC352" s="9">
        <v>29273.907738644048</v>
      </c>
      <c r="CD352" s="9">
        <v>-21050.18</v>
      </c>
      <c r="CE352" s="11">
        <v>107480</v>
      </c>
      <c r="CF352" s="11">
        <v>135692</v>
      </c>
      <c r="CG352" s="11">
        <v>0</v>
      </c>
      <c r="CH352" s="11">
        <v>51581</v>
      </c>
      <c r="CI352" s="11">
        <v>342984</v>
      </c>
      <c r="CJ352" s="11">
        <v>132479</v>
      </c>
      <c r="CK352" s="11">
        <v>0</v>
      </c>
      <c r="CL352" s="11">
        <v>0</v>
      </c>
      <c r="CM352" s="11">
        <v>57000</v>
      </c>
      <c r="CN352" s="9">
        <v>0</v>
      </c>
      <c r="CO352" s="9">
        <v>0</v>
      </c>
      <c r="CP352" s="9">
        <v>22053.052799999998</v>
      </c>
      <c r="CQ352" s="9">
        <v>0</v>
      </c>
      <c r="CR352" s="9">
        <v>12952.61</v>
      </c>
      <c r="CS352" s="11"/>
      <c r="CT352" s="11"/>
      <c r="CU352" s="11"/>
      <c r="CV352" s="11"/>
      <c r="CW352" s="11"/>
      <c r="DD352" s="20"/>
      <c r="DE352" s="20"/>
    </row>
    <row r="353" spans="1:109" ht="16.5" x14ac:dyDescent="0.3">
      <c r="A353" s="12">
        <v>2899</v>
      </c>
      <c r="B353" s="12">
        <v>1</v>
      </c>
      <c r="C353" s="13" t="s">
        <v>376</v>
      </c>
      <c r="D353" s="14">
        <v>5</v>
      </c>
      <c r="E353" s="9">
        <v>1432</v>
      </c>
      <c r="F353" s="9">
        <f t="shared" si="172"/>
        <v>7922.6164041664824</v>
      </c>
      <c r="G353" s="9">
        <f t="shared" si="173"/>
        <v>8037.4629126060081</v>
      </c>
      <c r="H353" s="9">
        <f t="shared" si="174"/>
        <v>114.84650843952568</v>
      </c>
      <c r="I353" s="10">
        <f t="shared" si="171"/>
        <v>1.4496032949308036E-2</v>
      </c>
      <c r="J353" s="9">
        <f t="shared" si="175"/>
        <v>90.876808659217204</v>
      </c>
      <c r="K353" s="9">
        <f t="shared" si="176"/>
        <v>4.2632681564245445</v>
      </c>
      <c r="L353" s="9">
        <f t="shared" si="177"/>
        <v>0</v>
      </c>
      <c r="M353" s="9">
        <f t="shared" si="178"/>
        <v>2.4448324022346242</v>
      </c>
      <c r="N353" s="9">
        <f t="shared" si="179"/>
        <v>6.8156049615041638</v>
      </c>
      <c r="O353" s="9">
        <f t="shared" si="180"/>
        <v>2.553784916201117</v>
      </c>
      <c r="P353" s="9">
        <f t="shared" si="181"/>
        <v>7.8922093439446996</v>
      </c>
      <c r="Q353" s="15">
        <f t="shared" si="185"/>
        <v>11345186.690766402</v>
      </c>
      <c r="R353" s="15">
        <f t="shared" si="186"/>
        <v>11509646.890851803</v>
      </c>
      <c r="S353" s="9">
        <f t="shared" si="187"/>
        <v>164460.20008540154</v>
      </c>
      <c r="T353" s="9"/>
      <c r="U353" s="9">
        <f t="shared" si="190"/>
        <v>6003.3669553072632</v>
      </c>
      <c r="V353" s="9">
        <f t="shared" si="190"/>
        <v>262.88337988826817</v>
      </c>
      <c r="W353" s="9">
        <f t="shared" si="190"/>
        <v>338.71927374301674</v>
      </c>
      <c r="X353" s="9">
        <f t="shared" si="190"/>
        <v>593.83310055865923</v>
      </c>
      <c r="Y353" s="9">
        <f t="shared" si="190"/>
        <v>432.85392321818273</v>
      </c>
      <c r="Z353" s="9">
        <f t="shared" si="190"/>
        <v>55.11173184357542</v>
      </c>
      <c r="AA353" s="9">
        <f t="shared" si="190"/>
        <v>235.84803960751665</v>
      </c>
      <c r="AB353" s="9">
        <f t="shared" si="191"/>
        <v>6094.2437639664804</v>
      </c>
      <c r="AC353" s="9">
        <f t="shared" si="191"/>
        <v>267.14664804469271</v>
      </c>
      <c r="AD353" s="9">
        <f t="shared" si="191"/>
        <v>338.71927374301674</v>
      </c>
      <c r="AE353" s="9">
        <f t="shared" si="191"/>
        <v>596.27793296089385</v>
      </c>
      <c r="AF353" s="9">
        <f t="shared" si="191"/>
        <v>439.66952817968689</v>
      </c>
      <c r="AG353" s="9">
        <f t="shared" si="191"/>
        <v>57.665516759776537</v>
      </c>
      <c r="AH353" s="9">
        <f t="shared" si="191"/>
        <v>243.74024895146135</v>
      </c>
      <c r="AI353" s="9">
        <f t="shared" si="184"/>
        <v>8037.4629126060081</v>
      </c>
      <c r="AJ353" s="3" t="s">
        <v>608</v>
      </c>
      <c r="AK353" s="11">
        <v>8675706</v>
      </c>
      <c r="AL353" s="11">
        <v>0</v>
      </c>
      <c r="AM353" s="11">
        <v>19929</v>
      </c>
      <c r="AN353" s="9">
        <v>49822.5</v>
      </c>
      <c r="AO353" s="11">
        <v>484324</v>
      </c>
      <c r="AP353" s="11">
        <v>722</v>
      </c>
      <c r="AQ353" s="9">
        <v>0</v>
      </c>
      <c r="AR353" s="9">
        <v>203123</v>
      </c>
      <c r="AS353" s="11">
        <v>376449</v>
      </c>
      <c r="AT353" s="11">
        <v>0</v>
      </c>
      <c r="AU353" s="11">
        <v>0</v>
      </c>
      <c r="AV353" s="11">
        <v>0</v>
      </c>
      <c r="AW353" s="9">
        <v>78920</v>
      </c>
      <c r="AX353" s="9">
        <v>619846.81804843771</v>
      </c>
      <c r="AY353" s="9">
        <v>92635.211928891164</v>
      </c>
      <c r="AZ353" s="9">
        <v>-78884.52</v>
      </c>
      <c r="BA353" s="11">
        <v>352940</v>
      </c>
      <c r="BB353" s="11">
        <v>234419</v>
      </c>
      <c r="BC353" s="11">
        <v>0</v>
      </c>
      <c r="BD353" s="11">
        <v>13568</v>
      </c>
      <c r="BE353" s="11">
        <v>0</v>
      </c>
      <c r="BF353" s="11">
        <v>0</v>
      </c>
      <c r="BG353" s="11">
        <v>0</v>
      </c>
      <c r="BH353" s="11">
        <v>0</v>
      </c>
      <c r="BI353" s="9">
        <v>26390</v>
      </c>
      <c r="BJ353" s="9">
        <v>0</v>
      </c>
      <c r="BK353" s="9">
        <v>33048.290789072729</v>
      </c>
      <c r="BL353" s="9">
        <v>100470.6</v>
      </c>
      <c r="BM353" s="9">
        <v>54822.5</v>
      </c>
      <c r="BN353" s="9">
        <v>6935.29</v>
      </c>
      <c r="BO353" s="11">
        <f t="shared" si="188"/>
        <v>8805841.5899999999</v>
      </c>
      <c r="BP353" s="11">
        <v>0</v>
      </c>
      <c r="BQ353" s="11">
        <v>19929</v>
      </c>
      <c r="BR353" s="11">
        <f t="shared" si="189"/>
        <v>49822.5</v>
      </c>
      <c r="BS353" s="11">
        <v>484324</v>
      </c>
      <c r="BT353" s="11">
        <v>722</v>
      </c>
      <c r="BU353" s="9">
        <v>0</v>
      </c>
      <c r="BV353" s="9">
        <v>203123</v>
      </c>
      <c r="BW353" s="11">
        <v>382554</v>
      </c>
      <c r="BX353" s="11">
        <v>0</v>
      </c>
      <c r="BY353" s="11">
        <v>0</v>
      </c>
      <c r="BZ353" s="11">
        <v>0</v>
      </c>
      <c r="CA353" s="9">
        <v>82577.02</v>
      </c>
      <c r="CB353" s="9">
        <v>629606.76435331162</v>
      </c>
      <c r="CC353" s="9">
        <v>92635.211928891164</v>
      </c>
      <c r="CD353" s="9">
        <v>-78884.52</v>
      </c>
      <c r="CE353" s="11">
        <v>352940</v>
      </c>
      <c r="CF353" s="11">
        <v>237920</v>
      </c>
      <c r="CG353" s="11">
        <v>0</v>
      </c>
      <c r="CH353" s="11">
        <v>13568</v>
      </c>
      <c r="CI353" s="11">
        <v>0</v>
      </c>
      <c r="CJ353" s="11">
        <v>0</v>
      </c>
      <c r="CK353" s="11">
        <v>0</v>
      </c>
      <c r="CL353" s="11">
        <v>0</v>
      </c>
      <c r="CM353" s="11">
        <v>26390</v>
      </c>
      <c r="CN353" s="9">
        <v>0</v>
      </c>
      <c r="CO353" s="9">
        <v>44349.93456960153</v>
      </c>
      <c r="CP353" s="9">
        <v>100470.6</v>
      </c>
      <c r="CQ353" s="9">
        <v>54822.5</v>
      </c>
      <c r="CR353" s="9">
        <v>6935.29</v>
      </c>
      <c r="CS353" s="11"/>
      <c r="CT353" s="11"/>
      <c r="CU353" s="11"/>
      <c r="CV353" s="11"/>
      <c r="CW353" s="11"/>
      <c r="DD353" s="20"/>
      <c r="DE353" s="20"/>
    </row>
    <row r="354" spans="1:109" ht="16.5" x14ac:dyDescent="0.3">
      <c r="A354" s="12">
        <v>2902</v>
      </c>
      <c r="B354" s="12">
        <v>1</v>
      </c>
      <c r="C354" s="13" t="s">
        <v>377</v>
      </c>
      <c r="D354" s="14">
        <v>6</v>
      </c>
      <c r="E354" s="9">
        <v>511</v>
      </c>
      <c r="F354" s="9">
        <f t="shared" si="172"/>
        <v>10033.079953754079</v>
      </c>
      <c r="G354" s="9">
        <f t="shared" si="173"/>
        <v>10056.705458171764</v>
      </c>
      <c r="H354" s="9">
        <f t="shared" si="174"/>
        <v>23.625504417685079</v>
      </c>
      <c r="I354" s="10">
        <f t="shared" si="171"/>
        <v>2.3547609035892434E-3</v>
      </c>
      <c r="J354" s="9">
        <f t="shared" si="175"/>
        <v>90.198346379646864</v>
      </c>
      <c r="K354" s="9">
        <f t="shared" si="176"/>
        <v>5.236790606653642</v>
      </c>
      <c r="L354" s="9">
        <f t="shared" si="177"/>
        <v>0</v>
      </c>
      <c r="M354" s="9">
        <f t="shared" si="178"/>
        <v>-71.211350293542182</v>
      </c>
      <c r="N354" s="9">
        <f t="shared" si="179"/>
        <v>8.2594698721483724</v>
      </c>
      <c r="O354" s="9">
        <f t="shared" si="180"/>
        <v>-17.2570254403131</v>
      </c>
      <c r="P354" s="9">
        <f t="shared" si="181"/>
        <v>8.3992732930943816</v>
      </c>
      <c r="Q354" s="15">
        <f t="shared" si="185"/>
        <v>5126903.856368334</v>
      </c>
      <c r="R354" s="15">
        <f t="shared" si="186"/>
        <v>5138976.4891257724</v>
      </c>
      <c r="S354" s="9">
        <f t="shared" si="187"/>
        <v>12072.632757438347</v>
      </c>
      <c r="T354" s="9"/>
      <c r="U354" s="9">
        <f t="shared" si="190"/>
        <v>5949.6757338551852</v>
      </c>
      <c r="V354" s="9">
        <f t="shared" si="190"/>
        <v>322.89041095890411</v>
      </c>
      <c r="W354" s="9">
        <f t="shared" si="190"/>
        <v>817.48140900195699</v>
      </c>
      <c r="X354" s="9">
        <f t="shared" si="190"/>
        <v>2051.9236790606656</v>
      </c>
      <c r="Y354" s="9">
        <f t="shared" si="190"/>
        <v>499.0784762050082</v>
      </c>
      <c r="Z354" s="9">
        <f t="shared" si="190"/>
        <v>106.50395303326809</v>
      </c>
      <c r="AA354" s="9">
        <f t="shared" si="190"/>
        <v>285.52629163908944</v>
      </c>
      <c r="AB354" s="9">
        <f t="shared" si="191"/>
        <v>6039.874080234832</v>
      </c>
      <c r="AC354" s="9">
        <f t="shared" si="191"/>
        <v>328.12720156555775</v>
      </c>
      <c r="AD354" s="9">
        <f t="shared" si="191"/>
        <v>817.48140900195699</v>
      </c>
      <c r="AE354" s="9">
        <f t="shared" si="191"/>
        <v>1980.7123287671234</v>
      </c>
      <c r="AF354" s="9">
        <f t="shared" si="191"/>
        <v>507.33794607715657</v>
      </c>
      <c r="AG354" s="9">
        <f t="shared" si="191"/>
        <v>89.246927592954989</v>
      </c>
      <c r="AH354" s="9">
        <f t="shared" si="191"/>
        <v>293.92556493218382</v>
      </c>
      <c r="AI354" s="9">
        <f t="shared" si="184"/>
        <v>10056.705458171764</v>
      </c>
      <c r="AJ354" s="3" t="s">
        <v>608</v>
      </c>
      <c r="AK354" s="11">
        <v>3072757</v>
      </c>
      <c r="AL354" s="11">
        <v>0</v>
      </c>
      <c r="AM354" s="11">
        <v>7058</v>
      </c>
      <c r="AN354" s="9">
        <v>17646</v>
      </c>
      <c r="AO354" s="11">
        <v>418270</v>
      </c>
      <c r="AP354" s="11">
        <v>-537</v>
      </c>
      <c r="AQ354" s="9">
        <v>0</v>
      </c>
      <c r="AR354" s="9">
        <v>62050</v>
      </c>
      <c r="AS354" s="11">
        <v>164997</v>
      </c>
      <c r="AT354" s="11">
        <v>0</v>
      </c>
      <c r="AU354" s="11">
        <v>47850</v>
      </c>
      <c r="AV354" s="11">
        <v>0</v>
      </c>
      <c r="AW354" s="9">
        <v>54423.519999999997</v>
      </c>
      <c r="AX354" s="9">
        <v>255029.1013407592</v>
      </c>
      <c r="AY354" s="9">
        <v>36019.205709165384</v>
      </c>
      <c r="AZ354" s="9">
        <v>-32472.7</v>
      </c>
      <c r="BA354" s="11">
        <v>145064</v>
      </c>
      <c r="BB354" s="11">
        <v>159019</v>
      </c>
      <c r="BC354" s="11">
        <v>0</v>
      </c>
      <c r="BD354" s="11">
        <v>4823</v>
      </c>
      <c r="BE354" s="11">
        <v>482095</v>
      </c>
      <c r="BF354" s="11">
        <v>126536</v>
      </c>
      <c r="BG354" s="11">
        <v>0</v>
      </c>
      <c r="BH354" s="11">
        <v>0</v>
      </c>
      <c r="BI354" s="9">
        <v>14038</v>
      </c>
      <c r="BJ354" s="9">
        <v>0</v>
      </c>
      <c r="BK354" s="9">
        <v>12550.759318409348</v>
      </c>
      <c r="BL354" s="9">
        <v>38496.6</v>
      </c>
      <c r="BM354" s="9">
        <v>24458</v>
      </c>
      <c r="BN354" s="9">
        <v>16733.37</v>
      </c>
      <c r="BO354" s="11">
        <f t="shared" si="188"/>
        <v>3118848.3549999995</v>
      </c>
      <c r="BP354" s="11">
        <v>0</v>
      </c>
      <c r="BQ354" s="11">
        <v>7058</v>
      </c>
      <c r="BR354" s="11">
        <f t="shared" si="189"/>
        <v>17646</v>
      </c>
      <c r="BS354" s="11">
        <v>418270</v>
      </c>
      <c r="BT354" s="11">
        <v>-537</v>
      </c>
      <c r="BU354" s="9">
        <v>0</v>
      </c>
      <c r="BV354" s="9">
        <v>62050</v>
      </c>
      <c r="BW354" s="11">
        <v>167673</v>
      </c>
      <c r="BX354" s="11">
        <v>0</v>
      </c>
      <c r="BY354" s="11">
        <v>0</v>
      </c>
      <c r="BZ354" s="11">
        <v>0</v>
      </c>
      <c r="CA354" s="9">
        <v>45605.18</v>
      </c>
      <c r="CB354" s="9">
        <v>259249.690445427</v>
      </c>
      <c r="CC354" s="9">
        <v>36019.205709165384</v>
      </c>
      <c r="CD354" s="9">
        <v>-32472.7</v>
      </c>
      <c r="CE354" s="11">
        <v>145064</v>
      </c>
      <c r="CF354" s="11">
        <v>161393</v>
      </c>
      <c r="CG354" s="11">
        <v>0</v>
      </c>
      <c r="CH354" s="11">
        <v>4823</v>
      </c>
      <c r="CI354" s="11">
        <v>489293</v>
      </c>
      <c r="CJ354" s="11">
        <v>128425</v>
      </c>
      <c r="CK354" s="11">
        <v>0</v>
      </c>
      <c r="CL354" s="11">
        <v>0</v>
      </c>
      <c r="CM354" s="11">
        <v>14038</v>
      </c>
      <c r="CN354" s="9">
        <v>0</v>
      </c>
      <c r="CO354" s="9">
        <v>16842.787971180554</v>
      </c>
      <c r="CP354" s="9">
        <v>38496.6</v>
      </c>
      <c r="CQ354" s="9">
        <v>24458</v>
      </c>
      <c r="CR354" s="9">
        <v>16733.37</v>
      </c>
      <c r="CS354" s="11"/>
      <c r="CT354" s="11"/>
      <c r="CU354" s="11"/>
      <c r="CV354" s="11"/>
      <c r="CW354" s="11"/>
      <c r="DD354" s="20"/>
      <c r="DE354" s="20"/>
    </row>
    <row r="355" spans="1:109" ht="16.5" x14ac:dyDescent="0.3">
      <c r="A355" s="8">
        <v>2903</v>
      </c>
      <c r="B355" s="12">
        <v>1</v>
      </c>
      <c r="C355" s="8" t="s">
        <v>378</v>
      </c>
      <c r="D355" s="16">
        <v>6</v>
      </c>
      <c r="E355" s="9">
        <v>481</v>
      </c>
      <c r="F355" s="9">
        <f t="shared" si="172"/>
        <v>11051.900501001717</v>
      </c>
      <c r="G355" s="9">
        <f t="shared" si="173"/>
        <v>11197.834197962016</v>
      </c>
      <c r="H355" s="9">
        <f t="shared" si="174"/>
        <v>145.93369696029913</v>
      </c>
      <c r="I355" s="10">
        <f t="shared" si="171"/>
        <v>1.3204398369952033E-2</v>
      </c>
      <c r="J355" s="9">
        <f t="shared" si="175"/>
        <v>91.2006237006226</v>
      </c>
      <c r="K355" s="9">
        <f t="shared" si="176"/>
        <v>8.3534303534303262</v>
      </c>
      <c r="L355" s="9">
        <f t="shared" si="177"/>
        <v>0</v>
      </c>
      <c r="M355" s="9">
        <f t="shared" si="178"/>
        <v>18.659043659043618</v>
      </c>
      <c r="N355" s="9">
        <f t="shared" si="179"/>
        <v>15.297163656663997</v>
      </c>
      <c r="O355" s="9">
        <f t="shared" si="180"/>
        <v>0</v>
      </c>
      <c r="P355" s="9">
        <f t="shared" si="181"/>
        <v>12.423435590539327</v>
      </c>
      <c r="Q355" s="15">
        <f t="shared" si="185"/>
        <v>5315964.140981826</v>
      </c>
      <c r="R355" s="15">
        <f t="shared" si="186"/>
        <v>5386158.2492197305</v>
      </c>
      <c r="S355" s="9">
        <f t="shared" si="187"/>
        <v>70194.108237904496</v>
      </c>
      <c r="T355" s="9"/>
      <c r="U355" s="9">
        <f t="shared" si="190"/>
        <v>5996.2168814968809</v>
      </c>
      <c r="V355" s="9">
        <f t="shared" si="190"/>
        <v>515.0935550935551</v>
      </c>
      <c r="W355" s="9">
        <f t="shared" si="190"/>
        <v>1245.4345114345115</v>
      </c>
      <c r="X355" s="9">
        <f t="shared" si="190"/>
        <v>1612.1455301455301</v>
      </c>
      <c r="Y355" s="9">
        <f t="shared" si="190"/>
        <v>1198.830862081503</v>
      </c>
      <c r="Z355" s="9">
        <f t="shared" si="190"/>
        <v>0</v>
      </c>
      <c r="AA355" s="9">
        <f t="shared" si="190"/>
        <v>484.17916074973658</v>
      </c>
      <c r="AB355" s="9">
        <f t="shared" si="191"/>
        <v>6087.4175051975035</v>
      </c>
      <c r="AC355" s="9">
        <f t="shared" si="191"/>
        <v>523.44698544698542</v>
      </c>
      <c r="AD355" s="9">
        <f t="shared" si="191"/>
        <v>1245.4345114345115</v>
      </c>
      <c r="AE355" s="9">
        <f t="shared" si="191"/>
        <v>1630.8045738045737</v>
      </c>
      <c r="AF355" s="9">
        <f t="shared" si="191"/>
        <v>1214.128025738167</v>
      </c>
      <c r="AG355" s="9">
        <f t="shared" si="191"/>
        <v>0</v>
      </c>
      <c r="AH355" s="9">
        <f t="shared" si="191"/>
        <v>496.60259634027591</v>
      </c>
      <c r="AI355" s="9">
        <f t="shared" si="184"/>
        <v>11197.834197962016</v>
      </c>
      <c r="AJ355" s="3" t="s">
        <v>608</v>
      </c>
      <c r="AK355" s="11">
        <v>2924500</v>
      </c>
      <c r="AL355" s="11">
        <v>0</v>
      </c>
      <c r="AM355" s="11">
        <v>6718</v>
      </c>
      <c r="AN355" s="9">
        <v>16753.8</v>
      </c>
      <c r="AO355" s="11">
        <v>603172</v>
      </c>
      <c r="AP355" s="11">
        <v>-4118</v>
      </c>
      <c r="AQ355" s="9">
        <v>0</v>
      </c>
      <c r="AR355" s="9">
        <v>50835</v>
      </c>
      <c r="AS355" s="11">
        <v>247760</v>
      </c>
      <c r="AT355" s="11">
        <v>0</v>
      </c>
      <c r="AU355" s="11">
        <v>0</v>
      </c>
      <c r="AV355" s="11">
        <v>0</v>
      </c>
      <c r="AW355" s="9">
        <v>0</v>
      </c>
      <c r="AX355" s="9">
        <v>576637.64466120291</v>
      </c>
      <c r="AY355" s="9">
        <v>23264.83202622219</v>
      </c>
      <c r="AZ355" s="9">
        <v>-40319.68</v>
      </c>
      <c r="BA355" s="11">
        <v>116762</v>
      </c>
      <c r="BB355" s="11">
        <v>151071</v>
      </c>
      <c r="BC355" s="11">
        <v>0</v>
      </c>
      <c r="BD355" s="11">
        <v>0</v>
      </c>
      <c r="BE355" s="11">
        <v>321325</v>
      </c>
      <c r="BF355" s="11">
        <v>128731</v>
      </c>
      <c r="BG355" s="11">
        <v>0</v>
      </c>
      <c r="BH355" s="11">
        <v>0</v>
      </c>
      <c r="BI355" s="9">
        <v>0</v>
      </c>
      <c r="BJ355" s="9">
        <v>0</v>
      </c>
      <c r="BK355" s="9">
        <v>17474.0742944011</v>
      </c>
      <c r="BL355" s="9">
        <v>32376</v>
      </c>
      <c r="BM355" s="9">
        <v>135232.54999999999</v>
      </c>
      <c r="BN355" s="9">
        <v>7788.92</v>
      </c>
      <c r="BO355" s="11">
        <f t="shared" si="188"/>
        <v>2968367.4999999995</v>
      </c>
      <c r="BP355" s="11">
        <v>0</v>
      </c>
      <c r="BQ355" s="11">
        <v>6718</v>
      </c>
      <c r="BR355" s="11">
        <f t="shared" si="189"/>
        <v>16753.8</v>
      </c>
      <c r="BS355" s="11">
        <v>603172</v>
      </c>
      <c r="BT355" s="11">
        <v>-4118</v>
      </c>
      <c r="BU355" s="9">
        <v>0</v>
      </c>
      <c r="BV355" s="9">
        <v>50835</v>
      </c>
      <c r="BW355" s="11">
        <v>251778</v>
      </c>
      <c r="BX355" s="11">
        <v>0</v>
      </c>
      <c r="BY355" s="11">
        <v>0</v>
      </c>
      <c r="BZ355" s="11">
        <v>0</v>
      </c>
      <c r="CA355" s="9">
        <v>0</v>
      </c>
      <c r="CB355" s="9">
        <v>583995.58038005838</v>
      </c>
      <c r="CC355" s="9">
        <v>23264.83202622219</v>
      </c>
      <c r="CD355" s="9">
        <v>-40319.68</v>
      </c>
      <c r="CE355" s="11">
        <v>116762</v>
      </c>
      <c r="CF355" s="11">
        <v>153327</v>
      </c>
      <c r="CG355" s="11">
        <v>0</v>
      </c>
      <c r="CH355" s="11">
        <v>0</v>
      </c>
      <c r="CI355" s="11">
        <v>326122</v>
      </c>
      <c r="CJ355" s="11">
        <v>130653</v>
      </c>
      <c r="CK355" s="11">
        <v>0</v>
      </c>
      <c r="CL355" s="11">
        <v>0</v>
      </c>
      <c r="CM355" s="11">
        <v>0</v>
      </c>
      <c r="CN355" s="9">
        <v>0</v>
      </c>
      <c r="CO355" s="9">
        <v>23449.746813450532</v>
      </c>
      <c r="CP355" s="9">
        <v>32376</v>
      </c>
      <c r="CQ355" s="9">
        <v>135232.54999999999</v>
      </c>
      <c r="CR355" s="9">
        <v>7788.92</v>
      </c>
      <c r="CS355" s="11"/>
      <c r="CT355" s="11"/>
      <c r="CU355" s="11"/>
      <c r="CV355" s="11"/>
      <c r="CW355" s="11"/>
      <c r="DD355" s="20"/>
      <c r="DE355" s="20"/>
    </row>
    <row r="356" spans="1:109" ht="16.5" x14ac:dyDescent="0.3">
      <c r="A356" s="8">
        <v>2904</v>
      </c>
      <c r="B356" s="12">
        <v>1</v>
      </c>
      <c r="C356" s="8" t="s">
        <v>379</v>
      </c>
      <c r="D356" s="16">
        <v>6</v>
      </c>
      <c r="E356" s="9">
        <v>755</v>
      </c>
      <c r="F356" s="9">
        <f t="shared" si="172"/>
        <v>9821.079235540532</v>
      </c>
      <c r="G356" s="9">
        <f t="shared" si="173"/>
        <v>9953.0507684762506</v>
      </c>
      <c r="H356" s="9">
        <f t="shared" si="174"/>
        <v>131.97153293571864</v>
      </c>
      <c r="I356" s="10">
        <f t="shared" si="171"/>
        <v>1.3437579493111095E-2</v>
      </c>
      <c r="J356" s="9">
        <f t="shared" si="175"/>
        <v>91.195470198674229</v>
      </c>
      <c r="K356" s="9">
        <f t="shared" si="176"/>
        <v>13.03443708609268</v>
      </c>
      <c r="L356" s="9">
        <f t="shared" si="177"/>
        <v>0</v>
      </c>
      <c r="M356" s="9">
        <f t="shared" si="178"/>
        <v>6.3390728476821323</v>
      </c>
      <c r="N356" s="9">
        <f t="shared" si="179"/>
        <v>8.8368723218193281</v>
      </c>
      <c r="O356" s="9">
        <f t="shared" si="180"/>
        <v>4.228105960264898</v>
      </c>
      <c r="P356" s="9">
        <f t="shared" si="181"/>
        <v>8.3375745211837398</v>
      </c>
      <c r="Q356" s="15">
        <f t="shared" si="185"/>
        <v>7414914.8228331013</v>
      </c>
      <c r="R356" s="15">
        <f t="shared" si="186"/>
        <v>7514553.3301995676</v>
      </c>
      <c r="S356" s="9">
        <f t="shared" si="187"/>
        <v>99638.507366466336</v>
      </c>
      <c r="T356" s="9"/>
      <c r="U356" s="9">
        <f t="shared" si="190"/>
        <v>6022.1971655629141</v>
      </c>
      <c r="V356" s="9">
        <f t="shared" si="190"/>
        <v>803.64503311258284</v>
      </c>
      <c r="W356" s="9">
        <f t="shared" si="190"/>
        <v>1063.1761589403973</v>
      </c>
      <c r="X356" s="9">
        <f t="shared" si="190"/>
        <v>917.45430463576156</v>
      </c>
      <c r="Y356" s="9">
        <f t="shared" si="190"/>
        <v>663.07175147801684</v>
      </c>
      <c r="Z356" s="9">
        <f t="shared" si="190"/>
        <v>106.50331125827815</v>
      </c>
      <c r="AA356" s="9">
        <f t="shared" si="190"/>
        <v>245.03151055258115</v>
      </c>
      <c r="AB356" s="9">
        <f t="shared" si="191"/>
        <v>6113.3926357615883</v>
      </c>
      <c r="AC356" s="9">
        <f t="shared" si="191"/>
        <v>816.67947019867552</v>
      </c>
      <c r="AD356" s="9">
        <f t="shared" si="191"/>
        <v>1063.1761589403973</v>
      </c>
      <c r="AE356" s="9">
        <f t="shared" si="191"/>
        <v>923.79337748344369</v>
      </c>
      <c r="AF356" s="9">
        <f t="shared" si="191"/>
        <v>671.90862379983616</v>
      </c>
      <c r="AG356" s="9">
        <f t="shared" si="191"/>
        <v>110.73141721854304</v>
      </c>
      <c r="AH356" s="9">
        <f t="shared" si="191"/>
        <v>253.36908507376489</v>
      </c>
      <c r="AI356" s="9">
        <f t="shared" si="184"/>
        <v>9953.0507684762506</v>
      </c>
      <c r="AJ356" s="3" t="s">
        <v>608</v>
      </c>
      <c r="AK356" s="11">
        <v>4590172</v>
      </c>
      <c r="AL356" s="11">
        <v>0</v>
      </c>
      <c r="AM356" s="11">
        <v>10544</v>
      </c>
      <c r="AN356" s="9">
        <v>26374.799999999999</v>
      </c>
      <c r="AO356" s="11">
        <v>809049</v>
      </c>
      <c r="AP356" s="11">
        <v>-6351</v>
      </c>
      <c r="AQ356" s="9">
        <v>0</v>
      </c>
      <c r="AR356" s="9">
        <v>85307</v>
      </c>
      <c r="AS356" s="11">
        <v>606752</v>
      </c>
      <c r="AT356" s="11">
        <v>0</v>
      </c>
      <c r="AU356" s="11">
        <v>0</v>
      </c>
      <c r="AV356" s="11">
        <v>0</v>
      </c>
      <c r="AW356" s="9">
        <v>80410</v>
      </c>
      <c r="AX356" s="9">
        <v>500619.17236590269</v>
      </c>
      <c r="AY356" s="9">
        <v>41388.361835652599</v>
      </c>
      <c r="AZ356" s="9">
        <v>-43413.14</v>
      </c>
      <c r="BA356" s="11">
        <v>187139</v>
      </c>
      <c r="BB356" s="11">
        <v>203710</v>
      </c>
      <c r="BC356" s="11">
        <v>0</v>
      </c>
      <c r="BD356" s="11">
        <v>53775</v>
      </c>
      <c r="BE356" s="11">
        <v>61245</v>
      </c>
      <c r="BF356" s="11">
        <v>55693</v>
      </c>
      <c r="BG356" s="11">
        <v>0</v>
      </c>
      <c r="BH356" s="11">
        <v>0</v>
      </c>
      <c r="BI356" s="9">
        <v>35265</v>
      </c>
      <c r="BJ356" s="9">
        <v>0</v>
      </c>
      <c r="BK356" s="9">
        <v>18407.468631546137</v>
      </c>
      <c r="BL356" s="9">
        <v>51387.600000000006</v>
      </c>
      <c r="BM356" s="9">
        <v>42374.8</v>
      </c>
      <c r="BN356" s="9">
        <v>5065.76</v>
      </c>
      <c r="BO356" s="11">
        <f t="shared" si="188"/>
        <v>4659024.5799999991</v>
      </c>
      <c r="BP356" s="11">
        <v>0</v>
      </c>
      <c r="BQ356" s="11">
        <v>10544</v>
      </c>
      <c r="BR356" s="11">
        <f t="shared" si="189"/>
        <v>26374.799999999999</v>
      </c>
      <c r="BS356" s="11">
        <v>809049</v>
      </c>
      <c r="BT356" s="11">
        <v>-6351</v>
      </c>
      <c r="BU356" s="9">
        <v>0</v>
      </c>
      <c r="BV356" s="9">
        <v>85307</v>
      </c>
      <c r="BW356" s="11">
        <v>616593</v>
      </c>
      <c r="BX356" s="11">
        <v>0</v>
      </c>
      <c r="BY356" s="11">
        <v>0</v>
      </c>
      <c r="BZ356" s="11">
        <v>0</v>
      </c>
      <c r="CA356" s="9">
        <v>83602.22</v>
      </c>
      <c r="CB356" s="9">
        <v>507291.0109688763</v>
      </c>
      <c r="CC356" s="9">
        <v>41388.361835652599</v>
      </c>
      <c r="CD356" s="9">
        <v>-43413.14</v>
      </c>
      <c r="CE356" s="11">
        <v>187139</v>
      </c>
      <c r="CF356" s="11">
        <v>206751</v>
      </c>
      <c r="CG356" s="11">
        <v>0</v>
      </c>
      <c r="CH356" s="11">
        <v>53775</v>
      </c>
      <c r="CI356" s="11">
        <v>62159</v>
      </c>
      <c r="CJ356" s="11">
        <v>56524</v>
      </c>
      <c r="CK356" s="11">
        <v>0</v>
      </c>
      <c r="CL356" s="11">
        <v>0</v>
      </c>
      <c r="CM356" s="11">
        <v>35265</v>
      </c>
      <c r="CN356" s="9">
        <v>0</v>
      </c>
      <c r="CO356" s="9">
        <v>24702.337395039896</v>
      </c>
      <c r="CP356" s="9">
        <v>51387.600000000006</v>
      </c>
      <c r="CQ356" s="9">
        <v>42374.8</v>
      </c>
      <c r="CR356" s="9">
        <v>5065.76</v>
      </c>
      <c r="CS356" s="11"/>
      <c r="CT356" s="11"/>
      <c r="CU356" s="11"/>
      <c r="CV356" s="11"/>
      <c r="CW356" s="11"/>
      <c r="DD356" s="20"/>
      <c r="DE356" s="20"/>
    </row>
    <row r="357" spans="1:109" ht="16.5" x14ac:dyDescent="0.3">
      <c r="A357" s="17">
        <v>2905</v>
      </c>
      <c r="B357" s="17">
        <v>1</v>
      </c>
      <c r="C357" s="17" t="s">
        <v>380</v>
      </c>
      <c r="D357" s="18">
        <v>5</v>
      </c>
      <c r="E357" s="9">
        <v>1853</v>
      </c>
      <c r="F357" s="9">
        <f t="shared" si="172"/>
        <v>7673.3442377459314</v>
      </c>
      <c r="G357" s="9">
        <f t="shared" si="173"/>
        <v>7789.8630006389458</v>
      </c>
      <c r="H357" s="9">
        <f t="shared" si="174"/>
        <v>116.51876289301435</v>
      </c>
      <c r="I357" s="10">
        <f t="shared" si="171"/>
        <v>1.5184873672139868E-2</v>
      </c>
      <c r="J357" s="9">
        <f t="shared" si="175"/>
        <v>89.229333513220809</v>
      </c>
      <c r="K357" s="9">
        <f t="shared" si="176"/>
        <v>5.2665947112790263</v>
      </c>
      <c r="L357" s="9">
        <f t="shared" si="177"/>
        <v>0</v>
      </c>
      <c r="M357" s="9">
        <f t="shared" si="178"/>
        <v>1.8899082568807444</v>
      </c>
      <c r="N357" s="9">
        <f t="shared" si="179"/>
        <v>13.831236601425701</v>
      </c>
      <c r="O357" s="9">
        <f t="shared" si="180"/>
        <v>0</v>
      </c>
      <c r="P357" s="9">
        <f t="shared" si="181"/>
        <v>6.3016898102063692</v>
      </c>
      <c r="Q357" s="15">
        <f t="shared" si="185"/>
        <v>14218706.872543214</v>
      </c>
      <c r="R357" s="15">
        <f t="shared" si="186"/>
        <v>14434616.140183965</v>
      </c>
      <c r="S357" s="9">
        <f t="shared" si="187"/>
        <v>215909.26764075086</v>
      </c>
      <c r="T357" s="9"/>
      <c r="U357" s="9">
        <f t="shared" si="190"/>
        <v>5905.3162223421486</v>
      </c>
      <c r="V357" s="9">
        <f t="shared" si="190"/>
        <v>324.69185105234754</v>
      </c>
      <c r="W357" s="9">
        <f t="shared" si="190"/>
        <v>590.2115488397194</v>
      </c>
      <c r="X357" s="9">
        <f t="shared" si="190"/>
        <v>802.28872099298439</v>
      </c>
      <c r="Y357" s="9">
        <f t="shared" si="190"/>
        <v>-222.40460883001612</v>
      </c>
      <c r="Z357" s="9">
        <f t="shared" si="190"/>
        <v>0</v>
      </c>
      <c r="AA357" s="9">
        <f t="shared" si="190"/>
        <v>273.24050334874858</v>
      </c>
      <c r="AB357" s="9">
        <f t="shared" si="191"/>
        <v>5994.5455558553695</v>
      </c>
      <c r="AC357" s="9">
        <f t="shared" si="191"/>
        <v>329.95844576362657</v>
      </c>
      <c r="AD357" s="9">
        <f t="shared" si="191"/>
        <v>590.2115488397194</v>
      </c>
      <c r="AE357" s="9">
        <f t="shared" si="191"/>
        <v>804.17862924986514</v>
      </c>
      <c r="AF357" s="9">
        <f t="shared" si="191"/>
        <v>-208.57337222859042</v>
      </c>
      <c r="AG357" s="9">
        <f t="shared" si="191"/>
        <v>0</v>
      </c>
      <c r="AH357" s="9">
        <f t="shared" si="191"/>
        <v>279.54219315895494</v>
      </c>
      <c r="AI357" s="9">
        <f t="shared" si="184"/>
        <v>7789.8630006389458</v>
      </c>
      <c r="AJ357" s="3" t="s">
        <v>608</v>
      </c>
      <c r="AK357" s="11">
        <v>11022797</v>
      </c>
      <c r="AL357" s="11">
        <v>0</v>
      </c>
      <c r="AM357" s="11">
        <v>25320</v>
      </c>
      <c r="AN357" s="9">
        <v>63300.9</v>
      </c>
      <c r="AO357" s="11">
        <v>1161826</v>
      </c>
      <c r="AP357" s="11">
        <v>-68164</v>
      </c>
      <c r="AQ357" s="9">
        <v>476060</v>
      </c>
      <c r="AR357" s="9">
        <v>236166</v>
      </c>
      <c r="AS357" s="11">
        <v>601654</v>
      </c>
      <c r="AT357" s="11">
        <v>0</v>
      </c>
      <c r="AU357" s="11">
        <v>0</v>
      </c>
      <c r="AV357" s="11">
        <v>0</v>
      </c>
      <c r="AW357" s="9">
        <v>0</v>
      </c>
      <c r="AX357" s="9">
        <v>-412115.74016201985</v>
      </c>
      <c r="AY357" s="9">
        <v>126363.29317189519</v>
      </c>
      <c r="AZ357" s="9">
        <v>-80246.039999999994</v>
      </c>
      <c r="BA357" s="11">
        <v>425741</v>
      </c>
      <c r="BB357" s="11">
        <v>240147</v>
      </c>
      <c r="BC357" s="11">
        <v>0</v>
      </c>
      <c r="BD357" s="11">
        <v>6710</v>
      </c>
      <c r="BE357" s="11">
        <v>0</v>
      </c>
      <c r="BF357" s="11">
        <v>0</v>
      </c>
      <c r="BG357" s="11">
        <v>0</v>
      </c>
      <c r="BH357" s="11">
        <v>-5537</v>
      </c>
      <c r="BI357" s="9">
        <v>82034</v>
      </c>
      <c r="BJ357" s="9">
        <v>0</v>
      </c>
      <c r="BK357" s="9">
        <v>34145.999533335977</v>
      </c>
      <c r="BL357" s="9">
        <v>130231.79999999999</v>
      </c>
      <c r="BM357" s="9">
        <v>125601.72</v>
      </c>
      <c r="BN357" s="9">
        <v>26670.940000000002</v>
      </c>
      <c r="BO357" s="11">
        <f t="shared" si="188"/>
        <v>11188138.954999998</v>
      </c>
      <c r="BP357" s="11">
        <v>0</v>
      </c>
      <c r="BQ357" s="11">
        <v>25320</v>
      </c>
      <c r="BR357" s="11">
        <f t="shared" si="189"/>
        <v>63300.9</v>
      </c>
      <c r="BS357" s="11">
        <v>1161826</v>
      </c>
      <c r="BT357" s="11">
        <v>-68164</v>
      </c>
      <c r="BU357" s="9">
        <v>476060</v>
      </c>
      <c r="BV357" s="9">
        <v>236166</v>
      </c>
      <c r="BW357" s="11">
        <v>611413</v>
      </c>
      <c r="BX357" s="11">
        <v>0</v>
      </c>
      <c r="BY357" s="11">
        <v>0</v>
      </c>
      <c r="BZ357" s="11">
        <v>0</v>
      </c>
      <c r="CA357" s="9">
        <v>0</v>
      </c>
      <c r="CB357" s="9">
        <v>-386486.45873957803</v>
      </c>
      <c r="CC357" s="9">
        <v>126363.29317189519</v>
      </c>
      <c r="CD357" s="9">
        <v>-80246.039999999994</v>
      </c>
      <c r="CE357" s="11">
        <v>425741</v>
      </c>
      <c r="CF357" s="11">
        <v>243732</v>
      </c>
      <c r="CG357" s="11">
        <v>0</v>
      </c>
      <c r="CH357" s="11">
        <v>6710</v>
      </c>
      <c r="CI357" s="11">
        <v>0</v>
      </c>
      <c r="CJ357" s="11">
        <v>0</v>
      </c>
      <c r="CK357" s="11">
        <v>0</v>
      </c>
      <c r="CL357" s="11">
        <v>-5620</v>
      </c>
      <c r="CM357" s="11">
        <v>82034</v>
      </c>
      <c r="CN357" s="9">
        <v>0</v>
      </c>
      <c r="CO357" s="9">
        <v>45823.030751648308</v>
      </c>
      <c r="CP357" s="9">
        <v>130231.79999999999</v>
      </c>
      <c r="CQ357" s="9">
        <v>125601.72</v>
      </c>
      <c r="CR357" s="9">
        <v>26670.940000000002</v>
      </c>
      <c r="CS357" s="11"/>
      <c r="CT357" s="11"/>
      <c r="CU357" s="11"/>
      <c r="CV357" s="11"/>
      <c r="CW357" s="11"/>
      <c r="DD357" s="20"/>
      <c r="DE357" s="20"/>
    </row>
    <row r="358" spans="1:109" ht="16.5" x14ac:dyDescent="0.3">
      <c r="A358" s="8">
        <v>4000</v>
      </c>
      <c r="B358" s="8">
        <v>7</v>
      </c>
      <c r="C358" s="8" t="s">
        <v>381</v>
      </c>
      <c r="D358" s="16">
        <v>7</v>
      </c>
      <c r="E358" s="9">
        <v>110</v>
      </c>
      <c r="F358" s="9">
        <f t="shared" si="172"/>
        <v>10565.386545454547</v>
      </c>
      <c r="G358" s="9">
        <f t="shared" si="173"/>
        <v>10711.481818181817</v>
      </c>
      <c r="H358" s="9">
        <f t="shared" si="174"/>
        <v>146.09527272727064</v>
      </c>
      <c r="I358" s="10">
        <f t="shared" si="171"/>
        <v>1.3827726235924981E-2</v>
      </c>
      <c r="J358" s="9">
        <f t="shared" si="175"/>
        <v>101.86799999999948</v>
      </c>
      <c r="K358" s="9">
        <f t="shared" si="176"/>
        <v>43.82727272727243</v>
      </c>
      <c r="L358" s="9">
        <f t="shared" si="177"/>
        <v>0</v>
      </c>
      <c r="M358" s="9">
        <f t="shared" si="178"/>
        <v>0.40000000000003411</v>
      </c>
      <c r="N358" s="9">
        <f t="shared" si="179"/>
        <v>0</v>
      </c>
      <c r="O358" s="9">
        <f t="shared" si="180"/>
        <v>0</v>
      </c>
      <c r="P358" s="9">
        <f t="shared" si="181"/>
        <v>0</v>
      </c>
      <c r="Q358" s="15">
        <f t="shared" si="185"/>
        <v>1162192.52</v>
      </c>
      <c r="R358" s="15">
        <f t="shared" si="186"/>
        <v>1178263</v>
      </c>
      <c r="S358" s="9">
        <f t="shared" si="187"/>
        <v>16070.479999999981</v>
      </c>
      <c r="T358" s="9"/>
      <c r="U358" s="9">
        <f t="shared" si="190"/>
        <v>6749.1320000000005</v>
      </c>
      <c r="V358" s="9">
        <f t="shared" si="190"/>
        <v>2701.7818181818184</v>
      </c>
      <c r="W358" s="9">
        <f t="shared" si="190"/>
        <v>178.1</v>
      </c>
      <c r="X358" s="9">
        <f t="shared" si="190"/>
        <v>445.46363636363634</v>
      </c>
      <c r="Y358" s="9">
        <f t="shared" si="190"/>
        <v>0</v>
      </c>
      <c r="Z358" s="9">
        <f t="shared" si="190"/>
        <v>0</v>
      </c>
      <c r="AA358" s="9">
        <f t="shared" si="190"/>
        <v>490.90909090909093</v>
      </c>
      <c r="AB358" s="9">
        <f t="shared" si="191"/>
        <v>6851</v>
      </c>
      <c r="AC358" s="9">
        <f t="shared" si="191"/>
        <v>2745.6090909090908</v>
      </c>
      <c r="AD358" s="9">
        <f t="shared" si="191"/>
        <v>178.1</v>
      </c>
      <c r="AE358" s="9">
        <f t="shared" si="191"/>
        <v>445.86363636363637</v>
      </c>
      <c r="AF358" s="9">
        <f t="shared" si="191"/>
        <v>0</v>
      </c>
      <c r="AG358" s="9">
        <f t="shared" si="191"/>
        <v>0</v>
      </c>
      <c r="AH358" s="9">
        <f t="shared" si="191"/>
        <v>490.90909090909093</v>
      </c>
      <c r="AI358" s="9">
        <f t="shared" si="184"/>
        <v>10711.481818181817</v>
      </c>
      <c r="AJ358" s="3" t="s">
        <v>608</v>
      </c>
      <c r="AK358" s="11">
        <v>747032</v>
      </c>
      <c r="AL358" s="11">
        <v>0</v>
      </c>
      <c r="AM358" s="11">
        <v>1716</v>
      </c>
      <c r="AN358" s="9">
        <v>0</v>
      </c>
      <c r="AO358" s="11">
        <v>0</v>
      </c>
      <c r="AP358" s="11">
        <v>19591</v>
      </c>
      <c r="AQ358" s="9">
        <v>0</v>
      </c>
      <c r="AR358" s="9">
        <v>13938</v>
      </c>
      <c r="AS358" s="11">
        <v>297196</v>
      </c>
      <c r="AT358" s="11">
        <v>0</v>
      </c>
      <c r="AU358" s="11">
        <v>0</v>
      </c>
      <c r="AV358" s="11">
        <v>0</v>
      </c>
      <c r="AW358" s="9">
        <v>0</v>
      </c>
      <c r="AX358" s="9">
        <v>0</v>
      </c>
      <c r="AY358" s="9">
        <v>0</v>
      </c>
      <c r="AZ358" s="9">
        <v>-4627.4799999999996</v>
      </c>
      <c r="BA358" s="11">
        <v>29583</v>
      </c>
      <c r="BB358" s="11">
        <v>36</v>
      </c>
      <c r="BC358" s="11">
        <v>54000</v>
      </c>
      <c r="BD358" s="11">
        <v>0</v>
      </c>
      <c r="BE358" s="11">
        <v>3728</v>
      </c>
      <c r="BF358" s="11">
        <v>0</v>
      </c>
      <c r="BG358" s="11">
        <v>0</v>
      </c>
      <c r="BH358" s="11">
        <v>0</v>
      </c>
      <c r="BI358" s="9">
        <v>0</v>
      </c>
      <c r="BJ358" s="9">
        <v>0</v>
      </c>
      <c r="BK358" s="9">
        <v>0</v>
      </c>
      <c r="BL358" s="9">
        <v>0</v>
      </c>
      <c r="BM358" s="9">
        <v>0</v>
      </c>
      <c r="BN358" s="9">
        <v>0</v>
      </c>
      <c r="BO358" s="11">
        <f t="shared" si="188"/>
        <v>758237.48</v>
      </c>
      <c r="BP358" s="11">
        <v>0</v>
      </c>
      <c r="BQ358" s="11">
        <v>1716</v>
      </c>
      <c r="BR358" s="11">
        <f t="shared" si="189"/>
        <v>0</v>
      </c>
      <c r="BS358" s="11">
        <v>0</v>
      </c>
      <c r="BT358" s="11">
        <v>19591</v>
      </c>
      <c r="BU358" s="9">
        <v>0</v>
      </c>
      <c r="BV358" s="9">
        <v>13936</v>
      </c>
      <c r="BW358" s="11">
        <v>302017</v>
      </c>
      <c r="BX358" s="11">
        <v>0</v>
      </c>
      <c r="BY358" s="11">
        <v>0</v>
      </c>
      <c r="BZ358" s="11">
        <v>0</v>
      </c>
      <c r="CA358" s="9">
        <v>0</v>
      </c>
      <c r="CB358" s="9">
        <v>0</v>
      </c>
      <c r="CC358" s="9">
        <v>0</v>
      </c>
      <c r="CD358" s="9">
        <v>-4627.4799999999996</v>
      </c>
      <c r="CE358" s="11">
        <v>29583</v>
      </c>
      <c r="CF358" s="11">
        <v>36</v>
      </c>
      <c r="CG358" s="11">
        <v>54000</v>
      </c>
      <c r="CH358" s="11">
        <v>0</v>
      </c>
      <c r="CI358" s="11">
        <v>3774</v>
      </c>
      <c r="CJ358" s="11">
        <v>0</v>
      </c>
      <c r="CK358" s="11">
        <v>0</v>
      </c>
      <c r="CL358" s="11">
        <v>0</v>
      </c>
      <c r="CM358" s="11">
        <v>0</v>
      </c>
      <c r="CN358" s="9">
        <v>0</v>
      </c>
      <c r="CO358" s="9">
        <v>0</v>
      </c>
      <c r="CP358" s="9">
        <v>0</v>
      </c>
      <c r="CQ358" s="9">
        <v>0</v>
      </c>
      <c r="CR358" s="9">
        <v>0</v>
      </c>
      <c r="CS358" s="11"/>
      <c r="CT358" s="11"/>
      <c r="CU358" s="11"/>
      <c r="CV358" s="11"/>
      <c r="CW358" s="11"/>
      <c r="DD358" s="20"/>
      <c r="DE358" s="20"/>
    </row>
    <row r="359" spans="1:109" ht="16.5" x14ac:dyDescent="0.3">
      <c r="A359" s="8">
        <v>4001</v>
      </c>
      <c r="B359" s="8">
        <v>7</v>
      </c>
      <c r="C359" s="8" t="s">
        <v>382</v>
      </c>
      <c r="D359" s="16">
        <v>7</v>
      </c>
      <c r="E359" s="9">
        <v>217</v>
      </c>
      <c r="F359" s="9">
        <f t="shared" si="172"/>
        <v>8154.642638544351</v>
      </c>
      <c r="G359" s="9">
        <f t="shared" si="173"/>
        <v>8239.8713943047187</v>
      </c>
      <c r="H359" s="9">
        <f t="shared" si="174"/>
        <v>85.228755760367676</v>
      </c>
      <c r="I359" s="10">
        <f t="shared" si="171"/>
        <v>1.0451562323224195E-2</v>
      </c>
      <c r="J359" s="9">
        <f t="shared" si="175"/>
        <v>84.67576036866285</v>
      </c>
      <c r="K359" s="9">
        <f t="shared" si="176"/>
        <v>4.3041474654377794</v>
      </c>
      <c r="L359" s="9">
        <f t="shared" si="177"/>
        <v>0</v>
      </c>
      <c r="M359" s="9">
        <f t="shared" si="178"/>
        <v>-3.7511520737327118</v>
      </c>
      <c r="N359" s="9">
        <f t="shared" si="179"/>
        <v>0</v>
      </c>
      <c r="O359" s="9">
        <f t="shared" si="180"/>
        <v>0</v>
      </c>
      <c r="P359" s="9">
        <f t="shared" si="181"/>
        <v>0</v>
      </c>
      <c r="Q359" s="15">
        <f t="shared" si="185"/>
        <v>1769557.452564124</v>
      </c>
      <c r="R359" s="15">
        <f t="shared" si="186"/>
        <v>1788052.0925641237</v>
      </c>
      <c r="S359" s="9">
        <f t="shared" si="187"/>
        <v>18494.639999999665</v>
      </c>
      <c r="T359" s="9"/>
      <c r="U359" s="9">
        <f t="shared" si="190"/>
        <v>5610.0825050691246</v>
      </c>
      <c r="V359" s="9">
        <f t="shared" si="190"/>
        <v>265.4930875576037</v>
      </c>
      <c r="W359" s="9">
        <f t="shared" si="190"/>
        <v>11.886589861751153</v>
      </c>
      <c r="X359" s="9">
        <f t="shared" si="190"/>
        <v>99.023041474654377</v>
      </c>
      <c r="Y359" s="9">
        <f t="shared" si="190"/>
        <v>737.41536531228553</v>
      </c>
      <c r="Z359" s="9">
        <f t="shared" si="190"/>
        <v>0</v>
      </c>
      <c r="AA359" s="9">
        <f t="shared" si="190"/>
        <v>1430.7420492689309</v>
      </c>
      <c r="AB359" s="9">
        <f t="shared" si="191"/>
        <v>5694.7582654377875</v>
      </c>
      <c r="AC359" s="9">
        <f t="shared" si="191"/>
        <v>269.79723502304148</v>
      </c>
      <c r="AD359" s="9">
        <f t="shared" si="191"/>
        <v>11.886589861751153</v>
      </c>
      <c r="AE359" s="9">
        <f t="shared" si="191"/>
        <v>95.271889400921665</v>
      </c>
      <c r="AF359" s="9">
        <f t="shared" si="191"/>
        <v>737.41536531228553</v>
      </c>
      <c r="AG359" s="9">
        <f t="shared" si="191"/>
        <v>0</v>
      </c>
      <c r="AH359" s="9">
        <f t="shared" si="191"/>
        <v>1430.7420492689309</v>
      </c>
      <c r="AI359" s="9">
        <f t="shared" si="184"/>
        <v>8239.8713943047187</v>
      </c>
      <c r="AJ359" s="3" t="s">
        <v>608</v>
      </c>
      <c r="AK359" s="11">
        <v>1224976</v>
      </c>
      <c r="AL359" s="11">
        <v>0</v>
      </c>
      <c r="AM359" s="11">
        <v>2814</v>
      </c>
      <c r="AN359" s="9">
        <v>0</v>
      </c>
      <c r="AO359" s="11">
        <v>0</v>
      </c>
      <c r="AP359" s="11">
        <v>2579.3900000000003</v>
      </c>
      <c r="AQ359" s="9">
        <v>0</v>
      </c>
      <c r="AR359" s="9">
        <v>22855</v>
      </c>
      <c r="AS359" s="11">
        <v>57612</v>
      </c>
      <c r="AT359" s="11">
        <v>0</v>
      </c>
      <c r="AU359" s="11">
        <v>0</v>
      </c>
      <c r="AV359" s="11">
        <v>0</v>
      </c>
      <c r="AW359" s="9">
        <v>0</v>
      </c>
      <c r="AX359" s="9">
        <v>160019.13427276595</v>
      </c>
      <c r="AY359" s="9">
        <v>21933.624691358025</v>
      </c>
      <c r="AZ359" s="9">
        <v>-7588.0964000000004</v>
      </c>
      <c r="BA359" s="11">
        <v>48510</v>
      </c>
      <c r="BB359" s="11">
        <v>22962</v>
      </c>
      <c r="BC359" s="11">
        <v>288537.40000000002</v>
      </c>
      <c r="BD359" s="11">
        <v>607</v>
      </c>
      <c r="BE359" s="11">
        <v>6113</v>
      </c>
      <c r="BF359" s="11">
        <v>0</v>
      </c>
      <c r="BG359" s="11">
        <v>-82373</v>
      </c>
      <c r="BH359" s="11">
        <v>0</v>
      </c>
      <c r="BI359" s="9">
        <v>0</v>
      </c>
      <c r="BJ359" s="9">
        <v>0</v>
      </c>
      <c r="BK359" s="9">
        <v>0</v>
      </c>
      <c r="BL359" s="9">
        <v>0</v>
      </c>
      <c r="BM359" s="9">
        <v>0</v>
      </c>
      <c r="BN359" s="9">
        <v>0</v>
      </c>
      <c r="BO359" s="11">
        <f t="shared" si="188"/>
        <v>1243350.6399999999</v>
      </c>
      <c r="BP359" s="11">
        <v>0</v>
      </c>
      <c r="BQ359" s="11">
        <v>2814</v>
      </c>
      <c r="BR359" s="11">
        <f t="shared" si="189"/>
        <v>0</v>
      </c>
      <c r="BS359" s="11">
        <v>0</v>
      </c>
      <c r="BT359" s="11">
        <v>2579.3900000000003</v>
      </c>
      <c r="BU359" s="9">
        <v>0</v>
      </c>
      <c r="BV359" s="9">
        <v>22853</v>
      </c>
      <c r="BW359" s="11">
        <v>58546</v>
      </c>
      <c r="BX359" s="11">
        <v>0</v>
      </c>
      <c r="BY359" s="11">
        <v>0</v>
      </c>
      <c r="BZ359" s="11">
        <v>0</v>
      </c>
      <c r="CA359" s="9">
        <v>0</v>
      </c>
      <c r="CB359" s="9">
        <v>160019.13427276595</v>
      </c>
      <c r="CC359" s="9">
        <v>21933.624691358025</v>
      </c>
      <c r="CD359" s="9">
        <v>-7588.0964000000004</v>
      </c>
      <c r="CE359" s="11">
        <v>48510</v>
      </c>
      <c r="CF359" s="11">
        <v>23305</v>
      </c>
      <c r="CG359" s="11">
        <v>288537.40000000002</v>
      </c>
      <c r="CH359" s="11">
        <v>607</v>
      </c>
      <c r="CI359" s="11">
        <v>6188</v>
      </c>
      <c r="CJ359" s="11">
        <v>0</v>
      </c>
      <c r="CK359" s="11">
        <v>-83603</v>
      </c>
      <c r="CL359" s="11">
        <v>0</v>
      </c>
      <c r="CM359" s="11">
        <v>0</v>
      </c>
      <c r="CN359" s="9">
        <v>0</v>
      </c>
      <c r="CO359" s="9">
        <v>0</v>
      </c>
      <c r="CP359" s="9">
        <v>0</v>
      </c>
      <c r="CQ359" s="9">
        <v>0</v>
      </c>
      <c r="CR359" s="9">
        <v>0</v>
      </c>
      <c r="CS359" s="11"/>
      <c r="CT359" s="11"/>
      <c r="CU359" s="11"/>
      <c r="CV359" s="11"/>
      <c r="CW359" s="11"/>
      <c r="DD359" s="20"/>
      <c r="DE359" s="20"/>
    </row>
    <row r="360" spans="1:109" ht="16.5" x14ac:dyDescent="0.3">
      <c r="A360" s="8">
        <v>4003</v>
      </c>
      <c r="B360" s="8">
        <v>7</v>
      </c>
      <c r="C360" s="8" t="s">
        <v>383</v>
      </c>
      <c r="D360" s="16">
        <v>7</v>
      </c>
      <c r="E360" s="9">
        <v>132</v>
      </c>
      <c r="F360" s="9">
        <f t="shared" si="172"/>
        <v>10068.954919431693</v>
      </c>
      <c r="G360" s="9">
        <f t="shared" si="173"/>
        <v>10169.637570946843</v>
      </c>
      <c r="H360" s="9">
        <f t="shared" si="174"/>
        <v>100.6826515151497</v>
      </c>
      <c r="I360" s="10">
        <f t="shared" si="171"/>
        <v>9.9993149558000385E-3</v>
      </c>
      <c r="J360" s="9">
        <f t="shared" si="175"/>
        <v>94.144772727271629</v>
      </c>
      <c r="K360" s="9">
        <f t="shared" si="176"/>
        <v>10.704545454545496</v>
      </c>
      <c r="L360" s="9">
        <f t="shared" si="177"/>
        <v>0</v>
      </c>
      <c r="M360" s="9">
        <f t="shared" si="178"/>
        <v>-4.1666666666666714</v>
      </c>
      <c r="N360" s="9">
        <f t="shared" si="179"/>
        <v>0</v>
      </c>
      <c r="O360" s="9">
        <f t="shared" si="180"/>
        <v>0</v>
      </c>
      <c r="P360" s="9">
        <f t="shared" si="181"/>
        <v>0</v>
      </c>
      <c r="Q360" s="15">
        <f t="shared" si="185"/>
        <v>1329102.0493649833</v>
      </c>
      <c r="R360" s="15">
        <f t="shared" si="186"/>
        <v>1342392.1593649832</v>
      </c>
      <c r="S360" s="9">
        <f t="shared" si="187"/>
        <v>13290.10999999987</v>
      </c>
      <c r="T360" s="9"/>
      <c r="U360" s="9">
        <f t="shared" si="190"/>
        <v>6237.4396030303033</v>
      </c>
      <c r="V360" s="9">
        <f t="shared" si="190"/>
        <v>659.780303030303</v>
      </c>
      <c r="W360" s="9">
        <f t="shared" si="190"/>
        <v>15.618712121212122</v>
      </c>
      <c r="X360" s="9">
        <f t="shared" si="190"/>
        <v>106.97727272727273</v>
      </c>
      <c r="Y360" s="9">
        <f t="shared" si="190"/>
        <v>1678.7267509853241</v>
      </c>
      <c r="Z360" s="9">
        <f t="shared" si="190"/>
        <v>0</v>
      </c>
      <c r="AA360" s="9">
        <f t="shared" si="190"/>
        <v>1370.4122775372775</v>
      </c>
      <c r="AB360" s="9">
        <f t="shared" si="191"/>
        <v>6331.5843757575749</v>
      </c>
      <c r="AC360" s="9">
        <f t="shared" si="191"/>
        <v>670.4848484848485</v>
      </c>
      <c r="AD360" s="9">
        <f t="shared" si="191"/>
        <v>15.618712121212122</v>
      </c>
      <c r="AE360" s="9">
        <f t="shared" si="191"/>
        <v>102.81060606060606</v>
      </c>
      <c r="AF360" s="9">
        <f t="shared" si="191"/>
        <v>1678.7267509853241</v>
      </c>
      <c r="AG360" s="9">
        <f t="shared" si="191"/>
        <v>0</v>
      </c>
      <c r="AH360" s="9">
        <f t="shared" si="191"/>
        <v>1370.4122775372775</v>
      </c>
      <c r="AI360" s="9">
        <f t="shared" si="184"/>
        <v>10169.637570946843</v>
      </c>
      <c r="AJ360" s="3" t="s">
        <v>608</v>
      </c>
      <c r="AK360" s="11">
        <v>828474</v>
      </c>
      <c r="AL360" s="11">
        <v>0</v>
      </c>
      <c r="AM360" s="11">
        <v>1903</v>
      </c>
      <c r="AN360" s="9">
        <v>0</v>
      </c>
      <c r="AO360" s="11">
        <v>0</v>
      </c>
      <c r="AP360" s="11">
        <v>2061.67</v>
      </c>
      <c r="AQ360" s="9">
        <v>0</v>
      </c>
      <c r="AR360" s="9">
        <v>15457</v>
      </c>
      <c r="AS360" s="11">
        <v>87091</v>
      </c>
      <c r="AT360" s="11">
        <v>0</v>
      </c>
      <c r="AU360" s="11">
        <v>0</v>
      </c>
      <c r="AV360" s="11">
        <v>0</v>
      </c>
      <c r="AW360" s="9">
        <v>0</v>
      </c>
      <c r="AX360" s="9">
        <v>221591.93113006279</v>
      </c>
      <c r="AY360" s="9">
        <v>5326.9206349206343</v>
      </c>
      <c r="AZ360" s="9">
        <v>-5131.9723999999997</v>
      </c>
      <c r="BA360" s="11">
        <v>32808</v>
      </c>
      <c r="BB360" s="11">
        <v>5622</v>
      </c>
      <c r="BC360" s="11">
        <v>175567.5</v>
      </c>
      <c r="BD360" s="11">
        <v>0</v>
      </c>
      <c r="BE360" s="11">
        <v>4134</v>
      </c>
      <c r="BF360" s="11">
        <v>0</v>
      </c>
      <c r="BG360" s="11">
        <v>-45803</v>
      </c>
      <c r="BH360" s="11">
        <v>0</v>
      </c>
      <c r="BI360" s="9">
        <v>0</v>
      </c>
      <c r="BJ360" s="9">
        <v>0</v>
      </c>
      <c r="BK360" s="9">
        <v>0</v>
      </c>
      <c r="BL360" s="9">
        <v>0</v>
      </c>
      <c r="BM360" s="9">
        <v>0</v>
      </c>
      <c r="BN360" s="9">
        <v>0</v>
      </c>
      <c r="BO360" s="11">
        <f t="shared" si="188"/>
        <v>840901.10999999987</v>
      </c>
      <c r="BP360" s="11">
        <v>0</v>
      </c>
      <c r="BQ360" s="11">
        <v>1903</v>
      </c>
      <c r="BR360" s="11">
        <f t="shared" si="189"/>
        <v>0</v>
      </c>
      <c r="BS360" s="11">
        <v>0</v>
      </c>
      <c r="BT360" s="11">
        <v>2061.67</v>
      </c>
      <c r="BU360" s="9">
        <v>0</v>
      </c>
      <c r="BV360" s="9">
        <v>15456</v>
      </c>
      <c r="BW360" s="11">
        <v>88504</v>
      </c>
      <c r="BX360" s="11">
        <v>0</v>
      </c>
      <c r="BY360" s="11">
        <v>0</v>
      </c>
      <c r="BZ360" s="11">
        <v>0</v>
      </c>
      <c r="CA360" s="9">
        <v>0</v>
      </c>
      <c r="CB360" s="9">
        <v>221591.93113006279</v>
      </c>
      <c r="CC360" s="9">
        <v>5326.9206349206343</v>
      </c>
      <c r="CD360" s="9">
        <v>-5131.9723999999997</v>
      </c>
      <c r="CE360" s="11">
        <v>32808</v>
      </c>
      <c r="CF360" s="11">
        <v>5706</v>
      </c>
      <c r="CG360" s="11">
        <v>175567.5</v>
      </c>
      <c r="CH360" s="11">
        <v>0</v>
      </c>
      <c r="CI360" s="11">
        <v>4185</v>
      </c>
      <c r="CJ360" s="11">
        <v>0</v>
      </c>
      <c r="CK360" s="11">
        <v>-46487</v>
      </c>
      <c r="CL360" s="11">
        <v>0</v>
      </c>
      <c r="CM360" s="11">
        <v>0</v>
      </c>
      <c r="CN360" s="9">
        <v>0</v>
      </c>
      <c r="CO360" s="9">
        <v>0</v>
      </c>
      <c r="CP360" s="9">
        <v>0</v>
      </c>
      <c r="CQ360" s="9">
        <v>0</v>
      </c>
      <c r="CR360" s="9">
        <v>0</v>
      </c>
      <c r="CS360" s="11"/>
      <c r="CT360" s="11"/>
      <c r="CU360" s="11"/>
      <c r="CV360" s="11"/>
      <c r="CW360" s="11"/>
      <c r="DD360" s="20"/>
      <c r="DE360" s="20"/>
    </row>
    <row r="361" spans="1:109" ht="16.5" x14ac:dyDescent="0.3">
      <c r="A361" s="8">
        <v>4004</v>
      </c>
      <c r="B361" s="8">
        <v>7</v>
      </c>
      <c r="C361" s="8" t="s">
        <v>384</v>
      </c>
      <c r="D361" s="16">
        <v>7</v>
      </c>
      <c r="E361" s="9">
        <v>145</v>
      </c>
      <c r="F361" s="9">
        <f t="shared" si="172"/>
        <v>15260.285456628959</v>
      </c>
      <c r="G361" s="9">
        <f t="shared" si="173"/>
        <v>15393.156111801372</v>
      </c>
      <c r="H361" s="9">
        <f t="shared" si="174"/>
        <v>132.87065517241354</v>
      </c>
      <c r="I361" s="10">
        <f t="shared" si="171"/>
        <v>8.7069573862195004E-3</v>
      </c>
      <c r="J361" s="9">
        <f t="shared" si="175"/>
        <v>84.277551724137084</v>
      </c>
      <c r="K361" s="9">
        <f t="shared" si="176"/>
        <v>48.255172413792934</v>
      </c>
      <c r="L361" s="9">
        <f t="shared" si="177"/>
        <v>0</v>
      </c>
      <c r="M361" s="9">
        <f t="shared" si="178"/>
        <v>0.33793103448283546</v>
      </c>
      <c r="N361" s="9">
        <f t="shared" si="179"/>
        <v>0</v>
      </c>
      <c r="O361" s="9">
        <f t="shared" si="180"/>
        <v>0</v>
      </c>
      <c r="P361" s="9">
        <f t="shared" si="181"/>
        <v>0</v>
      </c>
      <c r="Q361" s="15">
        <f t="shared" si="185"/>
        <v>2212741.3912111991</v>
      </c>
      <c r="R361" s="15">
        <f t="shared" si="186"/>
        <v>2232007.6362111988</v>
      </c>
      <c r="S361" s="9">
        <f t="shared" si="187"/>
        <v>19266.244999999646</v>
      </c>
      <c r="T361" s="9"/>
      <c r="U361" s="9">
        <f t="shared" si="190"/>
        <v>5583.6997103448275</v>
      </c>
      <c r="V361" s="9">
        <f t="shared" si="190"/>
        <v>2974.9448275862069</v>
      </c>
      <c r="W361" s="9">
        <f t="shared" si="190"/>
        <v>0</v>
      </c>
      <c r="X361" s="9">
        <f t="shared" si="190"/>
        <v>985.7724137931034</v>
      </c>
      <c r="Y361" s="9">
        <f t="shared" si="190"/>
        <v>4319.3841208943968</v>
      </c>
      <c r="Z361" s="9">
        <f t="shared" si="190"/>
        <v>0</v>
      </c>
      <c r="AA361" s="9">
        <f t="shared" si="190"/>
        <v>1396.484384010424</v>
      </c>
      <c r="AB361" s="9">
        <f t="shared" si="191"/>
        <v>5667.9772620689646</v>
      </c>
      <c r="AC361" s="9">
        <f t="shared" si="191"/>
        <v>3023.2</v>
      </c>
      <c r="AD361" s="9">
        <f t="shared" si="191"/>
        <v>0</v>
      </c>
      <c r="AE361" s="9">
        <f t="shared" si="191"/>
        <v>986.11034482758623</v>
      </c>
      <c r="AF361" s="9">
        <f t="shared" si="191"/>
        <v>4319.3841208943968</v>
      </c>
      <c r="AG361" s="9">
        <f t="shared" si="191"/>
        <v>0</v>
      </c>
      <c r="AH361" s="9">
        <f t="shared" si="191"/>
        <v>1396.484384010424</v>
      </c>
      <c r="AI361" s="9">
        <f t="shared" si="184"/>
        <v>15393.156111801372</v>
      </c>
      <c r="AJ361" s="3" t="s">
        <v>608</v>
      </c>
      <c r="AK361" s="11">
        <v>814683</v>
      </c>
      <c r="AL361" s="11">
        <v>0</v>
      </c>
      <c r="AM361" s="11">
        <v>1871</v>
      </c>
      <c r="AN361" s="9">
        <v>0</v>
      </c>
      <c r="AO361" s="11">
        <v>0</v>
      </c>
      <c r="AP361" s="11">
        <v>0</v>
      </c>
      <c r="AQ361" s="9">
        <v>0</v>
      </c>
      <c r="AR361" s="9">
        <v>15200</v>
      </c>
      <c r="AS361" s="11">
        <v>431367</v>
      </c>
      <c r="AT361" s="11">
        <v>0</v>
      </c>
      <c r="AU361" s="11">
        <v>0</v>
      </c>
      <c r="AV361" s="11">
        <v>0</v>
      </c>
      <c r="AW361" s="9">
        <v>0</v>
      </c>
      <c r="AX361" s="9">
        <v>626310.69752968755</v>
      </c>
      <c r="AY361" s="9">
        <v>10718.695681511472</v>
      </c>
      <c r="AZ361" s="9">
        <v>-5046.5419999999995</v>
      </c>
      <c r="BA361" s="11">
        <v>32262</v>
      </c>
      <c r="BB361" s="11">
        <v>39</v>
      </c>
      <c r="BC361" s="11">
        <v>191771.54</v>
      </c>
      <c r="BD361" s="11">
        <v>47973</v>
      </c>
      <c r="BE361" s="11">
        <v>4066</v>
      </c>
      <c r="BF361" s="11">
        <v>0</v>
      </c>
      <c r="BG361" s="11">
        <v>0</v>
      </c>
      <c r="BH361" s="11">
        <v>0</v>
      </c>
      <c r="BI361" s="9">
        <v>41526</v>
      </c>
      <c r="BJ361" s="9">
        <v>0</v>
      </c>
      <c r="BK361" s="9">
        <v>0</v>
      </c>
      <c r="BL361" s="9">
        <v>0</v>
      </c>
      <c r="BM361" s="9">
        <v>0</v>
      </c>
      <c r="BN361" s="9">
        <v>0</v>
      </c>
      <c r="BO361" s="11">
        <f t="shared" si="188"/>
        <v>826903.24499999988</v>
      </c>
      <c r="BP361" s="11">
        <v>0</v>
      </c>
      <c r="BQ361" s="11">
        <v>1871</v>
      </c>
      <c r="BR361" s="11">
        <f t="shared" si="189"/>
        <v>0</v>
      </c>
      <c r="BS361" s="11">
        <v>0</v>
      </c>
      <c r="BT361" s="11">
        <v>0</v>
      </c>
      <c r="BU361" s="9">
        <v>0</v>
      </c>
      <c r="BV361" s="9">
        <v>15198</v>
      </c>
      <c r="BW361" s="11">
        <v>438364</v>
      </c>
      <c r="BX361" s="11">
        <v>0</v>
      </c>
      <c r="BY361" s="11">
        <v>0</v>
      </c>
      <c r="BZ361" s="11">
        <v>0</v>
      </c>
      <c r="CA361" s="9">
        <v>0</v>
      </c>
      <c r="CB361" s="9">
        <v>626310.69752968755</v>
      </c>
      <c r="CC361" s="9">
        <v>10718.695681511472</v>
      </c>
      <c r="CD361" s="9">
        <v>-5046.5419999999995</v>
      </c>
      <c r="CE361" s="11">
        <v>32262</v>
      </c>
      <c r="CF361" s="11">
        <v>40</v>
      </c>
      <c r="CG361" s="11">
        <v>191771.54</v>
      </c>
      <c r="CH361" s="11">
        <v>47973</v>
      </c>
      <c r="CI361" s="11">
        <v>4116</v>
      </c>
      <c r="CJ361" s="11">
        <v>0</v>
      </c>
      <c r="CK361" s="11">
        <v>0</v>
      </c>
      <c r="CL361" s="11">
        <v>0</v>
      </c>
      <c r="CM361" s="11">
        <v>41526</v>
      </c>
      <c r="CN361" s="9">
        <v>0</v>
      </c>
      <c r="CO361" s="9">
        <v>0</v>
      </c>
      <c r="CP361" s="9">
        <v>0</v>
      </c>
      <c r="CQ361" s="9">
        <v>0</v>
      </c>
      <c r="CR361" s="9">
        <v>0</v>
      </c>
      <c r="CS361" s="11"/>
      <c r="CT361" s="11"/>
      <c r="CU361" s="11"/>
      <c r="CV361" s="11"/>
      <c r="CW361" s="11"/>
      <c r="DD361" s="20"/>
      <c r="DE361" s="20"/>
    </row>
    <row r="362" spans="1:109" ht="16.5" x14ac:dyDescent="0.3">
      <c r="A362" s="8">
        <v>4005</v>
      </c>
      <c r="B362" s="8">
        <v>7</v>
      </c>
      <c r="C362" s="8" t="s">
        <v>385</v>
      </c>
      <c r="D362" s="16">
        <v>7</v>
      </c>
      <c r="E362" s="9">
        <v>15</v>
      </c>
      <c r="F362" s="9">
        <f t="shared" si="172"/>
        <v>383097.82917526941</v>
      </c>
      <c r="G362" s="9">
        <f t="shared" si="173"/>
        <v>383264.44617526938</v>
      </c>
      <c r="H362" s="9">
        <f t="shared" si="174"/>
        <v>166.61699999996927</v>
      </c>
      <c r="I362" s="10">
        <f t="shared" si="171"/>
        <v>4.3492024050008663E-4</v>
      </c>
      <c r="J362" s="9">
        <f t="shared" si="175"/>
        <v>96.016999999999825</v>
      </c>
      <c r="K362" s="9">
        <f t="shared" si="176"/>
        <v>70.199999999999818</v>
      </c>
      <c r="L362" s="9">
        <f t="shared" si="177"/>
        <v>0</v>
      </c>
      <c r="M362" s="9">
        <f t="shared" si="178"/>
        <v>0.39999999999997726</v>
      </c>
      <c r="N362" s="9">
        <f t="shared" si="179"/>
        <v>0</v>
      </c>
      <c r="O362" s="9">
        <f t="shared" si="180"/>
        <v>0</v>
      </c>
      <c r="P362" s="9">
        <f t="shared" si="181"/>
        <v>0</v>
      </c>
      <c r="Q362" s="15">
        <f t="shared" si="185"/>
        <v>5746467.4376290413</v>
      </c>
      <c r="R362" s="15">
        <f t="shared" si="186"/>
        <v>5748966.6926290412</v>
      </c>
      <c r="S362" s="9">
        <f t="shared" si="187"/>
        <v>2499.2549999998882</v>
      </c>
      <c r="T362" s="9"/>
      <c r="U362" s="9">
        <f t="shared" ref="U362:AA371" si="192">IF($E362=0,0,SUMIF($AK$4:$BN$4,U$4,$AK362:$BN362)/$E362)</f>
        <v>6361.481546666666</v>
      </c>
      <c r="V362" s="9">
        <f t="shared" si="192"/>
        <v>4328.1333333333332</v>
      </c>
      <c r="W362" s="9">
        <f t="shared" si="192"/>
        <v>83.322666666666663</v>
      </c>
      <c r="X362" s="9">
        <f t="shared" si="192"/>
        <v>475.86666666666667</v>
      </c>
      <c r="Y362" s="9">
        <f t="shared" si="192"/>
        <v>364570.64851749159</v>
      </c>
      <c r="Z362" s="9">
        <f t="shared" si="192"/>
        <v>0</v>
      </c>
      <c r="AA362" s="9">
        <f t="shared" si="192"/>
        <v>7278.3764444444441</v>
      </c>
      <c r="AB362" s="9">
        <f t="shared" ref="AB362:AH371" si="193">IF($E362=0,0,SUMIF($BO$4:$CR$4,AB$4,$BO362:$CR362)/$E362)</f>
        <v>6457.4985466666658</v>
      </c>
      <c r="AC362" s="9">
        <f t="shared" si="193"/>
        <v>4398.333333333333</v>
      </c>
      <c r="AD362" s="9">
        <f t="shared" si="193"/>
        <v>83.322666666666663</v>
      </c>
      <c r="AE362" s="9">
        <f t="shared" si="193"/>
        <v>476.26666666666665</v>
      </c>
      <c r="AF362" s="9">
        <f t="shared" si="193"/>
        <v>364570.64851749159</v>
      </c>
      <c r="AG362" s="9">
        <f t="shared" si="193"/>
        <v>0</v>
      </c>
      <c r="AH362" s="9">
        <f t="shared" si="193"/>
        <v>7278.3764444444441</v>
      </c>
      <c r="AI362" s="9">
        <f t="shared" si="184"/>
        <v>383264.44617526938</v>
      </c>
      <c r="AJ362" s="3" t="s">
        <v>608</v>
      </c>
      <c r="AK362" s="11">
        <v>96017</v>
      </c>
      <c r="AL362" s="11">
        <v>0</v>
      </c>
      <c r="AM362" s="11">
        <v>221</v>
      </c>
      <c r="AN362" s="9">
        <v>0</v>
      </c>
      <c r="AO362" s="11">
        <v>0</v>
      </c>
      <c r="AP362" s="11">
        <v>1249.8399999999999</v>
      </c>
      <c r="AQ362" s="9">
        <v>0</v>
      </c>
      <c r="AR362" s="9">
        <v>1791</v>
      </c>
      <c r="AS362" s="11">
        <v>64922</v>
      </c>
      <c r="AT362" s="11">
        <v>0</v>
      </c>
      <c r="AU362" s="11">
        <v>0</v>
      </c>
      <c r="AV362" s="11">
        <v>0</v>
      </c>
      <c r="AW362" s="9">
        <v>0</v>
      </c>
      <c r="AX362" s="9">
        <v>5468559.7277623741</v>
      </c>
      <c r="AY362" s="9">
        <v>4416.6666666666661</v>
      </c>
      <c r="AZ362" s="9">
        <v>-594.77679999999998</v>
      </c>
      <c r="BA362" s="11">
        <v>3802</v>
      </c>
      <c r="BB362" s="11">
        <v>5</v>
      </c>
      <c r="BC362" s="11">
        <v>104758.98</v>
      </c>
      <c r="BD362" s="11">
        <v>840</v>
      </c>
      <c r="BE362" s="11">
        <v>479</v>
      </c>
      <c r="BF362" s="11">
        <v>0</v>
      </c>
      <c r="BG362" s="11">
        <v>0</v>
      </c>
      <c r="BH362" s="11">
        <v>0</v>
      </c>
      <c r="BI362" s="9">
        <v>0</v>
      </c>
      <c r="BJ362" s="9">
        <v>0</v>
      </c>
      <c r="BK362" s="9">
        <v>0</v>
      </c>
      <c r="BL362" s="9">
        <v>0</v>
      </c>
      <c r="BM362" s="9">
        <v>0</v>
      </c>
      <c r="BN362" s="9">
        <v>0</v>
      </c>
      <c r="BO362" s="11">
        <f t="shared" si="188"/>
        <v>97457.25499999999</v>
      </c>
      <c r="BP362" s="11">
        <v>0</v>
      </c>
      <c r="BQ362" s="11">
        <v>221</v>
      </c>
      <c r="BR362" s="11">
        <f t="shared" si="189"/>
        <v>0</v>
      </c>
      <c r="BS362" s="11">
        <v>0</v>
      </c>
      <c r="BT362" s="11">
        <v>1249.8399999999999</v>
      </c>
      <c r="BU362" s="9">
        <v>0</v>
      </c>
      <c r="BV362" s="9">
        <v>1791</v>
      </c>
      <c r="BW362" s="11">
        <v>65975</v>
      </c>
      <c r="BX362" s="11">
        <v>0</v>
      </c>
      <c r="BY362" s="11">
        <v>0</v>
      </c>
      <c r="BZ362" s="11">
        <v>0</v>
      </c>
      <c r="CA362" s="9">
        <v>0</v>
      </c>
      <c r="CB362" s="9">
        <v>5468559.7277623741</v>
      </c>
      <c r="CC362" s="9">
        <v>4416.6666666666661</v>
      </c>
      <c r="CD362" s="9">
        <v>-594.77679999999998</v>
      </c>
      <c r="CE362" s="11">
        <v>3802</v>
      </c>
      <c r="CF362" s="11">
        <v>5</v>
      </c>
      <c r="CG362" s="11">
        <v>104758.98</v>
      </c>
      <c r="CH362" s="11">
        <v>840</v>
      </c>
      <c r="CI362" s="11">
        <v>485</v>
      </c>
      <c r="CJ362" s="11">
        <v>0</v>
      </c>
      <c r="CK362" s="11">
        <v>0</v>
      </c>
      <c r="CL362" s="11">
        <v>0</v>
      </c>
      <c r="CM362" s="11">
        <v>0</v>
      </c>
      <c r="CN362" s="9">
        <v>0</v>
      </c>
      <c r="CO362" s="9">
        <v>0</v>
      </c>
      <c r="CP362" s="9">
        <v>0</v>
      </c>
      <c r="CQ362" s="9">
        <v>0</v>
      </c>
      <c r="CR362" s="9">
        <v>0</v>
      </c>
      <c r="CS362" s="11"/>
      <c r="CT362" s="11"/>
      <c r="CU362" s="11"/>
      <c r="CV362" s="11"/>
      <c r="CW362" s="11"/>
      <c r="DD362" s="20"/>
      <c r="DE362" s="20"/>
    </row>
    <row r="363" spans="1:109" ht="16.5" x14ac:dyDescent="0.3">
      <c r="A363" s="8">
        <v>4007</v>
      </c>
      <c r="B363" s="8">
        <v>7</v>
      </c>
      <c r="C363" s="8" t="s">
        <v>386</v>
      </c>
      <c r="D363" s="16">
        <v>7</v>
      </c>
      <c r="E363" s="9">
        <v>112</v>
      </c>
      <c r="F363" s="9">
        <f t="shared" si="172"/>
        <v>12068.157661894769</v>
      </c>
      <c r="G363" s="9">
        <f t="shared" si="173"/>
        <v>12178.562840466198</v>
      </c>
      <c r="H363" s="9">
        <f t="shared" si="174"/>
        <v>110.40517857142913</v>
      </c>
      <c r="I363" s="10">
        <f t="shared" si="171"/>
        <v>9.1484700204102973E-3</v>
      </c>
      <c r="J363" s="9">
        <f t="shared" si="175"/>
        <v>100.86053571428511</v>
      </c>
      <c r="K363" s="9">
        <f t="shared" si="176"/>
        <v>6.6160714285714448</v>
      </c>
      <c r="L363" s="9">
        <f t="shared" si="177"/>
        <v>0</v>
      </c>
      <c r="M363" s="9">
        <f t="shared" si="178"/>
        <v>2.9285714285714448</v>
      </c>
      <c r="N363" s="9">
        <f t="shared" si="179"/>
        <v>0</v>
      </c>
      <c r="O363" s="9">
        <f t="shared" si="180"/>
        <v>0</v>
      </c>
      <c r="P363" s="9">
        <f t="shared" si="181"/>
        <v>0</v>
      </c>
      <c r="Q363" s="15">
        <f t="shared" si="185"/>
        <v>1351633.6581322146</v>
      </c>
      <c r="R363" s="15">
        <f t="shared" si="186"/>
        <v>1363999.0381322145</v>
      </c>
      <c r="S363" s="9">
        <f t="shared" si="187"/>
        <v>12365.379999999888</v>
      </c>
      <c r="T363" s="9"/>
      <c r="U363" s="9">
        <f t="shared" si="192"/>
        <v>6682.383771428571</v>
      </c>
      <c r="V363" s="9">
        <f t="shared" si="192"/>
        <v>407.91071428571428</v>
      </c>
      <c r="W363" s="9">
        <f t="shared" si="192"/>
        <v>204.65571428571428</v>
      </c>
      <c r="X363" s="9">
        <f t="shared" si="192"/>
        <v>986.5</v>
      </c>
      <c r="Y363" s="9">
        <f t="shared" si="192"/>
        <v>2176.4146047519143</v>
      </c>
      <c r="Z363" s="9">
        <f t="shared" si="192"/>
        <v>0</v>
      </c>
      <c r="AA363" s="9">
        <f t="shared" si="192"/>
        <v>1610.292857142857</v>
      </c>
      <c r="AB363" s="9">
        <f t="shared" si="193"/>
        <v>6783.2443071428561</v>
      </c>
      <c r="AC363" s="9">
        <f t="shared" si="193"/>
        <v>414.52678571428572</v>
      </c>
      <c r="AD363" s="9">
        <f t="shared" si="193"/>
        <v>204.65571428571428</v>
      </c>
      <c r="AE363" s="9">
        <f t="shared" si="193"/>
        <v>989.42857142857144</v>
      </c>
      <c r="AF363" s="9">
        <f t="shared" si="193"/>
        <v>2176.4146047519143</v>
      </c>
      <c r="AG363" s="9">
        <f t="shared" si="193"/>
        <v>0</v>
      </c>
      <c r="AH363" s="9">
        <f t="shared" si="193"/>
        <v>1610.292857142857</v>
      </c>
      <c r="AI363" s="9">
        <f t="shared" si="184"/>
        <v>12178.562840466198</v>
      </c>
      <c r="AJ363" s="3" t="s">
        <v>608</v>
      </c>
      <c r="AK363" s="11">
        <v>753092</v>
      </c>
      <c r="AL363" s="11">
        <v>0</v>
      </c>
      <c r="AM363" s="11">
        <v>1730</v>
      </c>
      <c r="AN363" s="9">
        <v>0</v>
      </c>
      <c r="AO363" s="11">
        <v>0</v>
      </c>
      <c r="AP363" s="11">
        <v>22921.439999999999</v>
      </c>
      <c r="AQ363" s="9">
        <v>28083</v>
      </c>
      <c r="AR363" s="9">
        <v>14051</v>
      </c>
      <c r="AS363" s="11">
        <v>45686</v>
      </c>
      <c r="AT363" s="11">
        <v>0</v>
      </c>
      <c r="AU363" s="11">
        <v>0</v>
      </c>
      <c r="AV363" s="11">
        <v>0</v>
      </c>
      <c r="AW363" s="9">
        <v>0</v>
      </c>
      <c r="AX363" s="9">
        <v>243758.43573221439</v>
      </c>
      <c r="AY363" s="9">
        <v>0</v>
      </c>
      <c r="AZ363" s="9">
        <v>-4665.0176000000001</v>
      </c>
      <c r="BA363" s="11">
        <v>29823</v>
      </c>
      <c r="BB363" s="11">
        <v>18965</v>
      </c>
      <c r="BC363" s="11">
        <v>180352.8</v>
      </c>
      <c r="BD363" s="11">
        <v>0</v>
      </c>
      <c r="BE363" s="11">
        <v>3758</v>
      </c>
      <c r="BF363" s="11">
        <v>0</v>
      </c>
      <c r="BG363" s="11">
        <v>0</v>
      </c>
      <c r="BH363" s="11">
        <v>0</v>
      </c>
      <c r="BI363" s="9">
        <v>14078</v>
      </c>
      <c r="BJ363" s="9">
        <v>0</v>
      </c>
      <c r="BK363" s="9">
        <v>0</v>
      </c>
      <c r="BL363" s="9">
        <v>0</v>
      </c>
      <c r="BM363" s="9">
        <v>0</v>
      </c>
      <c r="BN363" s="9">
        <v>0</v>
      </c>
      <c r="BO363" s="11">
        <f t="shared" si="188"/>
        <v>764388.37999999989</v>
      </c>
      <c r="BP363" s="11">
        <v>0</v>
      </c>
      <c r="BQ363" s="11">
        <v>1730</v>
      </c>
      <c r="BR363" s="11">
        <f t="shared" si="189"/>
        <v>0</v>
      </c>
      <c r="BS363" s="11">
        <v>0</v>
      </c>
      <c r="BT363" s="11">
        <v>22921.439999999999</v>
      </c>
      <c r="BU363" s="9">
        <v>28083</v>
      </c>
      <c r="BV363" s="9">
        <v>14049</v>
      </c>
      <c r="BW363" s="11">
        <v>46427</v>
      </c>
      <c r="BX363" s="11">
        <v>0</v>
      </c>
      <c r="BY363" s="11">
        <v>0</v>
      </c>
      <c r="BZ363" s="11">
        <v>0</v>
      </c>
      <c r="CA363" s="9">
        <v>0</v>
      </c>
      <c r="CB363" s="9">
        <v>243758.43573221439</v>
      </c>
      <c r="CC363" s="9">
        <v>0</v>
      </c>
      <c r="CD363" s="9">
        <v>-4665.0176000000001</v>
      </c>
      <c r="CE363" s="11">
        <v>29823</v>
      </c>
      <c r="CF363" s="11">
        <v>19248</v>
      </c>
      <c r="CG363" s="11">
        <v>180352.8</v>
      </c>
      <c r="CH363" s="11">
        <v>0</v>
      </c>
      <c r="CI363" s="11">
        <v>3805</v>
      </c>
      <c r="CJ363" s="11">
        <v>0</v>
      </c>
      <c r="CK363" s="11">
        <v>0</v>
      </c>
      <c r="CL363" s="11">
        <v>0</v>
      </c>
      <c r="CM363" s="11">
        <v>14078</v>
      </c>
      <c r="CN363" s="9">
        <v>0</v>
      </c>
      <c r="CO363" s="9">
        <v>0</v>
      </c>
      <c r="CP363" s="9">
        <v>0</v>
      </c>
      <c r="CQ363" s="9">
        <v>0</v>
      </c>
      <c r="CR363" s="9">
        <v>0</v>
      </c>
      <c r="CS363" s="11"/>
      <c r="CT363" s="11"/>
      <c r="CU363" s="11"/>
      <c r="CV363" s="11"/>
      <c r="CW363" s="11"/>
      <c r="DD363" s="20"/>
      <c r="DE363" s="20"/>
    </row>
    <row r="364" spans="1:109" ht="16.5" x14ac:dyDescent="0.3">
      <c r="A364" s="8">
        <v>4008</v>
      </c>
      <c r="B364" s="8">
        <v>7</v>
      </c>
      <c r="C364" s="8" t="s">
        <v>387</v>
      </c>
      <c r="D364" s="16">
        <v>7</v>
      </c>
      <c r="E364" s="9">
        <v>620</v>
      </c>
      <c r="F364" s="9">
        <f t="shared" si="172"/>
        <v>9293.7161766382942</v>
      </c>
      <c r="G364" s="9">
        <f t="shared" si="173"/>
        <v>9385.5093217995836</v>
      </c>
      <c r="H364" s="9">
        <f t="shared" si="174"/>
        <v>91.793145161289431</v>
      </c>
      <c r="I364" s="10">
        <f t="shared" si="171"/>
        <v>9.8769042885160155E-3</v>
      </c>
      <c r="J364" s="9">
        <f t="shared" si="175"/>
        <v>90.756048387095689</v>
      </c>
      <c r="K364" s="9">
        <f t="shared" si="176"/>
        <v>0.66935483870967971</v>
      </c>
      <c r="L364" s="9">
        <f t="shared" si="177"/>
        <v>0</v>
      </c>
      <c r="M364" s="9">
        <f t="shared" si="178"/>
        <v>0.36774193548387757</v>
      </c>
      <c r="N364" s="9">
        <f t="shared" si="179"/>
        <v>0</v>
      </c>
      <c r="O364" s="9">
        <f t="shared" si="180"/>
        <v>0</v>
      </c>
      <c r="P364" s="9">
        <f t="shared" si="181"/>
        <v>0</v>
      </c>
      <c r="Q364" s="15">
        <f t="shared" si="185"/>
        <v>5762104.0295157433</v>
      </c>
      <c r="R364" s="15">
        <f t="shared" si="186"/>
        <v>5819015.7795157414</v>
      </c>
      <c r="S364" s="9">
        <f t="shared" si="187"/>
        <v>56911.749999998137</v>
      </c>
      <c r="T364" s="9"/>
      <c r="U364" s="9">
        <f t="shared" si="192"/>
        <v>6012.9240825806455</v>
      </c>
      <c r="V364" s="9">
        <f t="shared" si="192"/>
        <v>41.264516129032259</v>
      </c>
      <c r="W364" s="9">
        <f t="shared" si="192"/>
        <v>162.14709677419356</v>
      </c>
      <c r="X364" s="9">
        <f t="shared" si="192"/>
        <v>398.19838709677418</v>
      </c>
      <c r="Y364" s="9">
        <f t="shared" si="192"/>
        <v>1305.9743066115948</v>
      </c>
      <c r="Z364" s="9">
        <f t="shared" si="192"/>
        <v>0</v>
      </c>
      <c r="AA364" s="9">
        <f t="shared" si="192"/>
        <v>1373.2077874460533</v>
      </c>
      <c r="AB364" s="9">
        <f t="shared" si="193"/>
        <v>6103.6801309677412</v>
      </c>
      <c r="AC364" s="9">
        <f t="shared" si="193"/>
        <v>41.933870967741939</v>
      </c>
      <c r="AD364" s="9">
        <f t="shared" si="193"/>
        <v>162.14709677419356</v>
      </c>
      <c r="AE364" s="9">
        <f t="shared" si="193"/>
        <v>398.56612903225806</v>
      </c>
      <c r="AF364" s="9">
        <f t="shared" si="193"/>
        <v>1305.9743066115948</v>
      </c>
      <c r="AG364" s="9">
        <f t="shared" si="193"/>
        <v>0</v>
      </c>
      <c r="AH364" s="9">
        <f t="shared" si="193"/>
        <v>1373.2077874460533</v>
      </c>
      <c r="AI364" s="9">
        <f t="shared" si="184"/>
        <v>9385.5093217995836</v>
      </c>
      <c r="AJ364" s="3" t="s">
        <v>608</v>
      </c>
      <c r="AK364" s="11">
        <v>3751250</v>
      </c>
      <c r="AL364" s="11">
        <v>0</v>
      </c>
      <c r="AM364" s="11">
        <v>8617</v>
      </c>
      <c r="AN364" s="9">
        <v>0</v>
      </c>
      <c r="AO364" s="11">
        <v>0</v>
      </c>
      <c r="AP364" s="11">
        <v>100531.20000000001</v>
      </c>
      <c r="AQ364" s="9">
        <v>0</v>
      </c>
      <c r="AR364" s="9">
        <v>69988</v>
      </c>
      <c r="AS364" s="11">
        <v>25584</v>
      </c>
      <c r="AT364" s="11">
        <v>0</v>
      </c>
      <c r="AU364" s="11">
        <v>0</v>
      </c>
      <c r="AV364" s="11">
        <v>0</v>
      </c>
      <c r="AW364" s="9">
        <v>0</v>
      </c>
      <c r="AX364" s="9">
        <v>809704.07009918871</v>
      </c>
      <c r="AY364" s="9">
        <v>41112.63821655311</v>
      </c>
      <c r="AZ364" s="9">
        <v>-23237.068800000001</v>
      </c>
      <c r="BA364" s="11">
        <v>148553</v>
      </c>
      <c r="BB364" s="11">
        <v>179</v>
      </c>
      <c r="BC364" s="11">
        <v>810276.19</v>
      </c>
      <c r="BD364" s="11">
        <v>826</v>
      </c>
      <c r="BE364" s="11">
        <v>18720</v>
      </c>
      <c r="BF364" s="11">
        <v>0</v>
      </c>
      <c r="BG364" s="11">
        <v>0</v>
      </c>
      <c r="BH364" s="11">
        <v>0</v>
      </c>
      <c r="BI364" s="9">
        <v>0</v>
      </c>
      <c r="BJ364" s="9">
        <v>0</v>
      </c>
      <c r="BK364" s="9">
        <v>0</v>
      </c>
      <c r="BL364" s="9">
        <v>0</v>
      </c>
      <c r="BM364" s="9">
        <v>0</v>
      </c>
      <c r="BN364" s="9">
        <v>0</v>
      </c>
      <c r="BO364" s="11">
        <f t="shared" si="188"/>
        <v>3807518.7499999995</v>
      </c>
      <c r="BP364" s="11">
        <v>0</v>
      </c>
      <c r="BQ364" s="11">
        <v>8617</v>
      </c>
      <c r="BR364" s="11">
        <f t="shared" si="189"/>
        <v>0</v>
      </c>
      <c r="BS364" s="11">
        <v>0</v>
      </c>
      <c r="BT364" s="11">
        <v>100531.20000000001</v>
      </c>
      <c r="BU364" s="9">
        <v>0</v>
      </c>
      <c r="BV364" s="9">
        <v>69982</v>
      </c>
      <c r="BW364" s="11">
        <v>25999</v>
      </c>
      <c r="BX364" s="11">
        <v>0</v>
      </c>
      <c r="BY364" s="11">
        <v>0</v>
      </c>
      <c r="BZ364" s="11">
        <v>0</v>
      </c>
      <c r="CA364" s="9">
        <v>0</v>
      </c>
      <c r="CB364" s="9">
        <v>809704.07009918871</v>
      </c>
      <c r="CC364" s="9">
        <v>41112.63821655311</v>
      </c>
      <c r="CD364" s="9">
        <v>-23237.068800000001</v>
      </c>
      <c r="CE364" s="11">
        <v>148553</v>
      </c>
      <c r="CF364" s="11">
        <v>182</v>
      </c>
      <c r="CG364" s="11">
        <v>810276.19</v>
      </c>
      <c r="CH364" s="11">
        <v>826</v>
      </c>
      <c r="CI364" s="11">
        <v>18951</v>
      </c>
      <c r="CJ364" s="11">
        <v>0</v>
      </c>
      <c r="CK364" s="11">
        <v>0</v>
      </c>
      <c r="CL364" s="11">
        <v>0</v>
      </c>
      <c r="CM364" s="11">
        <v>0</v>
      </c>
      <c r="CN364" s="9">
        <v>0</v>
      </c>
      <c r="CO364" s="9">
        <v>0</v>
      </c>
      <c r="CP364" s="9">
        <v>0</v>
      </c>
      <c r="CQ364" s="9">
        <v>0</v>
      </c>
      <c r="CR364" s="9">
        <v>0</v>
      </c>
      <c r="CS364" s="11"/>
      <c r="CT364" s="11"/>
      <c r="CU364" s="11"/>
      <c r="CV364" s="11"/>
      <c r="CW364" s="11"/>
      <c r="DD364" s="20"/>
      <c r="DE364" s="20"/>
    </row>
    <row r="365" spans="1:109" ht="16.5" x14ac:dyDescent="0.3">
      <c r="A365" s="8">
        <v>4011</v>
      </c>
      <c r="B365" s="8">
        <v>7</v>
      </c>
      <c r="C365" s="8" t="s">
        <v>388</v>
      </c>
      <c r="D365" s="16">
        <v>7</v>
      </c>
      <c r="E365" s="9">
        <v>200</v>
      </c>
      <c r="F365" s="9">
        <f t="shared" si="172"/>
        <v>17072.8402413523</v>
      </c>
      <c r="G365" s="9">
        <f t="shared" si="173"/>
        <v>16754.664491352298</v>
      </c>
      <c r="H365" s="9">
        <f t="shared" si="174"/>
        <v>-318.17575000000215</v>
      </c>
      <c r="I365" s="10">
        <f t="shared" si="171"/>
        <v>-1.8636368963925839E-2</v>
      </c>
      <c r="J365" s="9">
        <f t="shared" si="175"/>
        <v>84.464249999999083</v>
      </c>
      <c r="K365" s="9">
        <f t="shared" si="176"/>
        <v>44.924999999999727</v>
      </c>
      <c r="L365" s="9">
        <f t="shared" si="177"/>
        <v>0</v>
      </c>
      <c r="M365" s="9">
        <f t="shared" si="178"/>
        <v>-447.56499999999983</v>
      </c>
      <c r="N365" s="9">
        <f t="shared" si="179"/>
        <v>0</v>
      </c>
      <c r="O365" s="9">
        <f t="shared" si="180"/>
        <v>0</v>
      </c>
      <c r="P365" s="9">
        <f t="shared" si="181"/>
        <v>0</v>
      </c>
      <c r="Q365" s="15">
        <f t="shared" si="185"/>
        <v>3414568.0482704598</v>
      </c>
      <c r="R365" s="15">
        <f t="shared" si="186"/>
        <v>3350932.8982704594</v>
      </c>
      <c r="S365" s="9">
        <f t="shared" si="187"/>
        <v>-63635.150000000373</v>
      </c>
      <c r="T365" s="9"/>
      <c r="U365" s="9">
        <f t="shared" si="192"/>
        <v>5596.0691559999996</v>
      </c>
      <c r="V365" s="9">
        <f t="shared" si="192"/>
        <v>2769.9850000000001</v>
      </c>
      <c r="W365" s="9">
        <f t="shared" si="192"/>
        <v>15.090600000000002</v>
      </c>
      <c r="X365" s="9">
        <f t="shared" si="192"/>
        <v>1715.7049999999999</v>
      </c>
      <c r="Y365" s="9">
        <f t="shared" si="192"/>
        <v>5464.6460790594992</v>
      </c>
      <c r="Z365" s="9">
        <f t="shared" si="192"/>
        <v>0</v>
      </c>
      <c r="AA365" s="9">
        <f t="shared" si="192"/>
        <v>1511.3444062927995</v>
      </c>
      <c r="AB365" s="9">
        <f t="shared" si="193"/>
        <v>5680.5334059999986</v>
      </c>
      <c r="AC365" s="9">
        <f t="shared" si="193"/>
        <v>2814.91</v>
      </c>
      <c r="AD365" s="9">
        <f t="shared" si="193"/>
        <v>15.090600000000002</v>
      </c>
      <c r="AE365" s="9">
        <f t="shared" si="193"/>
        <v>1268.1400000000001</v>
      </c>
      <c r="AF365" s="9">
        <f t="shared" si="193"/>
        <v>5464.6460790594992</v>
      </c>
      <c r="AG365" s="9">
        <f t="shared" si="193"/>
        <v>0</v>
      </c>
      <c r="AH365" s="9">
        <f t="shared" si="193"/>
        <v>1511.3444062927995</v>
      </c>
      <c r="AI365" s="9">
        <f t="shared" si="184"/>
        <v>16754.664491352298</v>
      </c>
      <c r="AJ365" s="3" t="s">
        <v>608</v>
      </c>
      <c r="AK365" s="11">
        <v>1126190</v>
      </c>
      <c r="AL365" s="11">
        <v>0</v>
      </c>
      <c r="AM365" s="11">
        <v>2587</v>
      </c>
      <c r="AN365" s="9">
        <v>0</v>
      </c>
      <c r="AO365" s="11">
        <v>0</v>
      </c>
      <c r="AP365" s="11">
        <v>3018.1200000000003</v>
      </c>
      <c r="AQ365" s="9">
        <v>53636</v>
      </c>
      <c r="AR365" s="9">
        <v>21012</v>
      </c>
      <c r="AS365" s="11">
        <v>553997</v>
      </c>
      <c r="AT365" s="11">
        <v>0</v>
      </c>
      <c r="AU365" s="11">
        <v>89581</v>
      </c>
      <c r="AV365" s="11">
        <v>0</v>
      </c>
      <c r="AW365" s="9">
        <v>0</v>
      </c>
      <c r="AX365" s="9">
        <v>1092929.2158118999</v>
      </c>
      <c r="AY365" s="9">
        <v>18470.48125855987</v>
      </c>
      <c r="AZ365" s="9">
        <v>-6976.1688000000004</v>
      </c>
      <c r="BA365" s="11">
        <v>44598</v>
      </c>
      <c r="BB365" s="11">
        <v>54</v>
      </c>
      <c r="BC365" s="11">
        <v>283798.40000000002</v>
      </c>
      <c r="BD365" s="11">
        <v>52903</v>
      </c>
      <c r="BE365" s="11">
        <v>5620</v>
      </c>
      <c r="BF365" s="11">
        <v>0</v>
      </c>
      <c r="BG365" s="11">
        <v>0</v>
      </c>
      <c r="BH365" s="11">
        <v>0</v>
      </c>
      <c r="BI365" s="9">
        <v>73150</v>
      </c>
      <c r="BJ365" s="9">
        <v>0</v>
      </c>
      <c r="BK365" s="9">
        <v>0</v>
      </c>
      <c r="BL365" s="9">
        <v>0</v>
      </c>
      <c r="BM365" s="9">
        <v>0</v>
      </c>
      <c r="BN365" s="9">
        <v>0</v>
      </c>
      <c r="BO365" s="11">
        <f t="shared" si="188"/>
        <v>1143082.8499999999</v>
      </c>
      <c r="BP365" s="11">
        <v>0</v>
      </c>
      <c r="BQ365" s="11">
        <v>2587</v>
      </c>
      <c r="BR365" s="11">
        <f t="shared" si="189"/>
        <v>0</v>
      </c>
      <c r="BS365" s="11">
        <v>0</v>
      </c>
      <c r="BT365" s="11">
        <v>3018.1200000000003</v>
      </c>
      <c r="BU365" s="9">
        <v>53636</v>
      </c>
      <c r="BV365" s="9">
        <v>21010</v>
      </c>
      <c r="BW365" s="11">
        <v>562982</v>
      </c>
      <c r="BX365" s="11">
        <v>0</v>
      </c>
      <c r="BY365" s="11">
        <v>0</v>
      </c>
      <c r="BZ365" s="11">
        <v>0</v>
      </c>
      <c r="CA365" s="9">
        <v>0</v>
      </c>
      <c r="CB365" s="9">
        <v>1092929.2158118999</v>
      </c>
      <c r="CC365" s="9">
        <v>18470.48125855987</v>
      </c>
      <c r="CD365" s="9">
        <v>-6976.1688000000004</v>
      </c>
      <c r="CE365" s="11">
        <v>44598</v>
      </c>
      <c r="CF365" s="11">
        <v>55</v>
      </c>
      <c r="CG365" s="11">
        <v>283798.40000000002</v>
      </c>
      <c r="CH365" s="11">
        <v>52903</v>
      </c>
      <c r="CI365" s="11">
        <v>5689</v>
      </c>
      <c r="CJ365" s="11">
        <v>0</v>
      </c>
      <c r="CK365" s="11">
        <v>0</v>
      </c>
      <c r="CL365" s="11">
        <v>0</v>
      </c>
      <c r="CM365" s="11">
        <v>73150</v>
      </c>
      <c r="CN365" s="9">
        <v>0</v>
      </c>
      <c r="CO365" s="9">
        <v>0</v>
      </c>
      <c r="CP365" s="9">
        <v>0</v>
      </c>
      <c r="CQ365" s="9">
        <v>0</v>
      </c>
      <c r="CR365" s="9">
        <v>0</v>
      </c>
      <c r="CS365" s="11"/>
      <c r="CT365" s="11"/>
      <c r="CU365" s="11"/>
      <c r="CV365" s="11"/>
      <c r="CW365" s="11"/>
      <c r="DD365" s="20"/>
      <c r="DE365" s="20"/>
    </row>
    <row r="366" spans="1:109" ht="16.5" x14ac:dyDescent="0.3">
      <c r="A366" s="8">
        <v>4015</v>
      </c>
      <c r="B366" s="8">
        <v>7</v>
      </c>
      <c r="C366" s="8" t="s">
        <v>389</v>
      </c>
      <c r="D366" s="16">
        <v>7</v>
      </c>
      <c r="E366" s="9">
        <v>784</v>
      </c>
      <c r="F366" s="9">
        <f t="shared" si="172"/>
        <v>12284.807557112024</v>
      </c>
      <c r="G366" s="9">
        <f t="shared" si="173"/>
        <v>12413.773099203861</v>
      </c>
      <c r="H366" s="9">
        <f t="shared" si="174"/>
        <v>128.96554209183705</v>
      </c>
      <c r="I366" s="10">
        <f t="shared" si="171"/>
        <v>1.0497970073383465E-2</v>
      </c>
      <c r="J366" s="9">
        <f t="shared" si="175"/>
        <v>91.515286989794731</v>
      </c>
      <c r="K366" s="9">
        <f t="shared" si="176"/>
        <v>37.082908163265529</v>
      </c>
      <c r="L366" s="9">
        <f t="shared" si="177"/>
        <v>0</v>
      </c>
      <c r="M366" s="9">
        <f t="shared" si="178"/>
        <v>0.36734693877542668</v>
      </c>
      <c r="N366" s="9">
        <f t="shared" si="179"/>
        <v>0</v>
      </c>
      <c r="O366" s="9">
        <f t="shared" si="180"/>
        <v>0</v>
      </c>
      <c r="P366" s="9">
        <f t="shared" si="181"/>
        <v>0</v>
      </c>
      <c r="Q366" s="15">
        <f t="shared" si="185"/>
        <v>9631289.1247758269</v>
      </c>
      <c r="R366" s="15">
        <f t="shared" si="186"/>
        <v>9732398.1097758263</v>
      </c>
      <c r="S366" s="9">
        <f t="shared" si="187"/>
        <v>101108.9849999994</v>
      </c>
      <c r="T366" s="9"/>
      <c r="U366" s="9">
        <f t="shared" si="192"/>
        <v>6063.2264500000001</v>
      </c>
      <c r="V366" s="9">
        <f t="shared" si="192"/>
        <v>2286.299744897959</v>
      </c>
      <c r="W366" s="9">
        <f t="shared" si="192"/>
        <v>161.16780612244898</v>
      </c>
      <c r="X366" s="9">
        <f t="shared" si="192"/>
        <v>886.79591836734699</v>
      </c>
      <c r="Y366" s="9">
        <f t="shared" si="192"/>
        <v>1373.3763503082714</v>
      </c>
      <c r="Z366" s="9">
        <f t="shared" si="192"/>
        <v>0</v>
      </c>
      <c r="AA366" s="9">
        <f t="shared" si="192"/>
        <v>1513.9412874159982</v>
      </c>
      <c r="AB366" s="9">
        <f t="shared" si="193"/>
        <v>6154.7417369897948</v>
      </c>
      <c r="AC366" s="9">
        <f t="shared" si="193"/>
        <v>2323.3826530612246</v>
      </c>
      <c r="AD366" s="9">
        <f t="shared" si="193"/>
        <v>161.16780612244898</v>
      </c>
      <c r="AE366" s="9">
        <f t="shared" si="193"/>
        <v>887.16326530612241</v>
      </c>
      <c r="AF366" s="9">
        <f t="shared" si="193"/>
        <v>1373.376350308271</v>
      </c>
      <c r="AG366" s="9">
        <f t="shared" si="193"/>
        <v>0</v>
      </c>
      <c r="AH366" s="9">
        <f t="shared" si="193"/>
        <v>1513.9412874159982</v>
      </c>
      <c r="AI366" s="9">
        <f t="shared" si="184"/>
        <v>12413.773099203861</v>
      </c>
      <c r="AJ366" s="3" t="s">
        <v>608</v>
      </c>
      <c r="AK366" s="11">
        <v>4783199</v>
      </c>
      <c r="AL366" s="11">
        <v>0</v>
      </c>
      <c r="AM366" s="11">
        <v>10987</v>
      </c>
      <c r="AN366" s="9">
        <v>0</v>
      </c>
      <c r="AO366" s="11">
        <v>0</v>
      </c>
      <c r="AP366" s="11">
        <v>126355.56</v>
      </c>
      <c r="AQ366" s="9">
        <v>197087</v>
      </c>
      <c r="AR366" s="9">
        <v>89242</v>
      </c>
      <c r="AS366" s="11">
        <v>1792459</v>
      </c>
      <c r="AT366" s="11">
        <v>0</v>
      </c>
      <c r="AU366" s="11">
        <v>0</v>
      </c>
      <c r="AV366" s="11">
        <v>0</v>
      </c>
      <c r="AW366" s="9">
        <v>0</v>
      </c>
      <c r="AX366" s="9">
        <v>1076727.0586416847</v>
      </c>
      <c r="AY366" s="9">
        <v>34405.169334142425</v>
      </c>
      <c r="AZ366" s="9">
        <v>-29629.463199999998</v>
      </c>
      <c r="BA366" s="11">
        <v>189420</v>
      </c>
      <c r="BB366" s="11">
        <v>229</v>
      </c>
      <c r="BC366" s="11">
        <v>1152524.8</v>
      </c>
      <c r="BD366" s="11">
        <v>32413</v>
      </c>
      <c r="BE366" s="11">
        <v>23870</v>
      </c>
      <c r="BF366" s="11">
        <v>0</v>
      </c>
      <c r="BG366" s="11">
        <v>0</v>
      </c>
      <c r="BH366" s="11">
        <v>0</v>
      </c>
      <c r="BI366" s="9">
        <v>152000</v>
      </c>
      <c r="BJ366" s="9">
        <v>0</v>
      </c>
      <c r="BK366" s="9">
        <v>0</v>
      </c>
      <c r="BL366" s="9">
        <v>0</v>
      </c>
      <c r="BM366" s="9">
        <v>0</v>
      </c>
      <c r="BN366" s="9">
        <v>0</v>
      </c>
      <c r="BO366" s="11">
        <f t="shared" si="188"/>
        <v>4854946.9849999994</v>
      </c>
      <c r="BP366" s="11">
        <v>0</v>
      </c>
      <c r="BQ366" s="11">
        <v>10987</v>
      </c>
      <c r="BR366" s="11">
        <f t="shared" si="189"/>
        <v>0</v>
      </c>
      <c r="BS366" s="11">
        <v>0</v>
      </c>
      <c r="BT366" s="11">
        <v>126355.56</v>
      </c>
      <c r="BU366" s="9">
        <v>197087</v>
      </c>
      <c r="BV366" s="9">
        <v>89233</v>
      </c>
      <c r="BW366" s="11">
        <v>1821532</v>
      </c>
      <c r="BX366" s="11">
        <v>0</v>
      </c>
      <c r="BY366" s="11">
        <v>0</v>
      </c>
      <c r="BZ366" s="11">
        <v>0</v>
      </c>
      <c r="CA366" s="9">
        <v>0</v>
      </c>
      <c r="CB366" s="9">
        <v>1076727.0586416845</v>
      </c>
      <c r="CC366" s="9">
        <v>34405.169334142425</v>
      </c>
      <c r="CD366" s="9">
        <v>-29629.463199999998</v>
      </c>
      <c r="CE366" s="11">
        <v>189420</v>
      </c>
      <c r="CF366" s="11">
        <v>232</v>
      </c>
      <c r="CG366" s="11">
        <v>1152524.8</v>
      </c>
      <c r="CH366" s="11">
        <v>32413</v>
      </c>
      <c r="CI366" s="11">
        <v>24164</v>
      </c>
      <c r="CJ366" s="11">
        <v>0</v>
      </c>
      <c r="CK366" s="11">
        <v>0</v>
      </c>
      <c r="CL366" s="11">
        <v>0</v>
      </c>
      <c r="CM366" s="11">
        <v>152000</v>
      </c>
      <c r="CN366" s="9">
        <v>0</v>
      </c>
      <c r="CO366" s="9">
        <v>0</v>
      </c>
      <c r="CP366" s="9">
        <v>0</v>
      </c>
      <c r="CQ366" s="9">
        <v>0</v>
      </c>
      <c r="CR366" s="9">
        <v>0</v>
      </c>
      <c r="CS366" s="11"/>
      <c r="CT366" s="11"/>
      <c r="CU366" s="11"/>
      <c r="CV366" s="11"/>
      <c r="CW366" s="11"/>
      <c r="DD366" s="20"/>
      <c r="DE366" s="20"/>
    </row>
    <row r="367" spans="1:109" ht="16.5" x14ac:dyDescent="0.3">
      <c r="A367" s="8">
        <v>4016</v>
      </c>
      <c r="B367" s="8">
        <v>7</v>
      </c>
      <c r="C367" s="8" t="s">
        <v>390</v>
      </c>
      <c r="D367" s="16">
        <v>7</v>
      </c>
      <c r="E367" s="9">
        <v>212</v>
      </c>
      <c r="F367" s="9">
        <f t="shared" si="172"/>
        <v>8498.181928478798</v>
      </c>
      <c r="G367" s="9">
        <f t="shared" si="173"/>
        <v>8584.0961501769125</v>
      </c>
      <c r="H367" s="9">
        <f t="shared" si="174"/>
        <v>85.914221698114488</v>
      </c>
      <c r="I367" s="10">
        <f t="shared" si="171"/>
        <v>1.0109717869207046E-2</v>
      </c>
      <c r="J367" s="9">
        <f t="shared" si="175"/>
        <v>88.975542452830268</v>
      </c>
      <c r="K367" s="9">
        <f t="shared" si="176"/>
        <v>0.87735849056603854</v>
      </c>
      <c r="L367" s="9">
        <f t="shared" si="177"/>
        <v>0</v>
      </c>
      <c r="M367" s="9">
        <f t="shared" si="178"/>
        <v>-3.9386792452830122</v>
      </c>
      <c r="N367" s="9">
        <f t="shared" si="179"/>
        <v>0</v>
      </c>
      <c r="O367" s="9">
        <f t="shared" si="180"/>
        <v>0</v>
      </c>
      <c r="P367" s="9">
        <f t="shared" si="181"/>
        <v>0</v>
      </c>
      <c r="Q367" s="15">
        <f t="shared" si="185"/>
        <v>1801614.5688375053</v>
      </c>
      <c r="R367" s="15">
        <f t="shared" si="186"/>
        <v>1819828.3838375052</v>
      </c>
      <c r="S367" s="9">
        <f t="shared" si="187"/>
        <v>18213.814999999944</v>
      </c>
      <c r="T367" s="9"/>
      <c r="U367" s="9">
        <f t="shared" si="192"/>
        <v>5894.958966037736</v>
      </c>
      <c r="V367" s="9">
        <f t="shared" si="192"/>
        <v>53.985849056603776</v>
      </c>
      <c r="W367" s="9">
        <f t="shared" si="192"/>
        <v>4.5418867924528303</v>
      </c>
      <c r="X367" s="9">
        <f t="shared" si="192"/>
        <v>101.11320754716981</v>
      </c>
      <c r="Y367" s="9">
        <f t="shared" si="192"/>
        <v>1014.7550066465159</v>
      </c>
      <c r="Z367" s="9">
        <f t="shared" si="192"/>
        <v>0</v>
      </c>
      <c r="AA367" s="9">
        <f t="shared" si="192"/>
        <v>1428.8270123983209</v>
      </c>
      <c r="AB367" s="9">
        <f t="shared" si="193"/>
        <v>5983.9345084905663</v>
      </c>
      <c r="AC367" s="9">
        <f t="shared" si="193"/>
        <v>54.863207547169814</v>
      </c>
      <c r="AD367" s="9">
        <f t="shared" si="193"/>
        <v>4.5418867924528303</v>
      </c>
      <c r="AE367" s="9">
        <f t="shared" si="193"/>
        <v>97.174528301886795</v>
      </c>
      <c r="AF367" s="9">
        <f t="shared" si="193"/>
        <v>1014.7550066465159</v>
      </c>
      <c r="AG367" s="9">
        <f t="shared" si="193"/>
        <v>0</v>
      </c>
      <c r="AH367" s="9">
        <f t="shared" si="193"/>
        <v>1428.8270123983209</v>
      </c>
      <c r="AI367" s="9">
        <f t="shared" si="184"/>
        <v>8584.0961501769125</v>
      </c>
      <c r="AJ367" s="3" t="s">
        <v>608</v>
      </c>
      <c r="AK367" s="11">
        <v>1257521</v>
      </c>
      <c r="AL367" s="11">
        <v>0</v>
      </c>
      <c r="AM367" s="11">
        <v>2889</v>
      </c>
      <c r="AN367" s="9">
        <v>0</v>
      </c>
      <c r="AO367" s="11">
        <v>0</v>
      </c>
      <c r="AP367" s="11">
        <v>962.88</v>
      </c>
      <c r="AQ367" s="9">
        <v>0</v>
      </c>
      <c r="AR367" s="9">
        <v>23462</v>
      </c>
      <c r="AS367" s="11">
        <v>11445</v>
      </c>
      <c r="AT367" s="11">
        <v>0</v>
      </c>
      <c r="AU367" s="11">
        <v>0</v>
      </c>
      <c r="AV367" s="11">
        <v>0</v>
      </c>
      <c r="AW367" s="9">
        <v>0</v>
      </c>
      <c r="AX367" s="9">
        <v>215128.06140906137</v>
      </c>
      <c r="AY367" s="9">
        <v>23281.326628444021</v>
      </c>
      <c r="AZ367" s="9">
        <v>-7789.6992</v>
      </c>
      <c r="BA367" s="11">
        <v>49799</v>
      </c>
      <c r="BB367" s="11">
        <v>3250</v>
      </c>
      <c r="BC367" s="11">
        <v>279630</v>
      </c>
      <c r="BD367" s="11">
        <v>0</v>
      </c>
      <c r="BE367" s="11">
        <v>6276</v>
      </c>
      <c r="BF367" s="11">
        <v>0</v>
      </c>
      <c r="BG367" s="11">
        <v>-64240</v>
      </c>
      <c r="BH367" s="11">
        <v>0</v>
      </c>
      <c r="BI367" s="9">
        <v>0</v>
      </c>
      <c r="BJ367" s="9">
        <v>0</v>
      </c>
      <c r="BK367" s="9">
        <v>0</v>
      </c>
      <c r="BL367" s="9">
        <v>0</v>
      </c>
      <c r="BM367" s="9">
        <v>0</v>
      </c>
      <c r="BN367" s="9">
        <v>0</v>
      </c>
      <c r="BO367" s="11">
        <f t="shared" si="188"/>
        <v>1276383.8149999999</v>
      </c>
      <c r="BP367" s="11">
        <v>0</v>
      </c>
      <c r="BQ367" s="11">
        <v>2889</v>
      </c>
      <c r="BR367" s="11">
        <f t="shared" si="189"/>
        <v>0</v>
      </c>
      <c r="BS367" s="11">
        <v>0</v>
      </c>
      <c r="BT367" s="11">
        <v>962.88</v>
      </c>
      <c r="BU367" s="9">
        <v>0</v>
      </c>
      <c r="BV367" s="9">
        <v>23460</v>
      </c>
      <c r="BW367" s="11">
        <v>11631</v>
      </c>
      <c r="BX367" s="11">
        <v>0</v>
      </c>
      <c r="BY367" s="11">
        <v>0</v>
      </c>
      <c r="BZ367" s="11">
        <v>0</v>
      </c>
      <c r="CA367" s="9">
        <v>0</v>
      </c>
      <c r="CB367" s="9">
        <v>215128.06140906137</v>
      </c>
      <c r="CC367" s="9">
        <v>23281.326628444021</v>
      </c>
      <c r="CD367" s="9">
        <v>-7789.6992</v>
      </c>
      <c r="CE367" s="11">
        <v>49799</v>
      </c>
      <c r="CF367" s="11">
        <v>3298</v>
      </c>
      <c r="CG367" s="11">
        <v>279630</v>
      </c>
      <c r="CH367" s="11">
        <v>0</v>
      </c>
      <c r="CI367" s="11">
        <v>6353</v>
      </c>
      <c r="CJ367" s="11">
        <v>0</v>
      </c>
      <c r="CK367" s="11">
        <v>-65198</v>
      </c>
      <c r="CL367" s="11">
        <v>0</v>
      </c>
      <c r="CM367" s="11">
        <v>0</v>
      </c>
      <c r="CN367" s="9">
        <v>0</v>
      </c>
      <c r="CO367" s="9">
        <v>0</v>
      </c>
      <c r="CP367" s="9">
        <v>0</v>
      </c>
      <c r="CQ367" s="9">
        <v>0</v>
      </c>
      <c r="CR367" s="9">
        <v>0</v>
      </c>
      <c r="CS367" s="11"/>
      <c r="CT367" s="11"/>
      <c r="CU367" s="11"/>
      <c r="CV367" s="11"/>
      <c r="CW367" s="11"/>
      <c r="DD367" s="20"/>
      <c r="DE367" s="20"/>
    </row>
    <row r="368" spans="1:109" ht="16.5" x14ac:dyDescent="0.3">
      <c r="A368" s="8">
        <v>4017</v>
      </c>
      <c r="B368" s="8">
        <v>7</v>
      </c>
      <c r="C368" s="8" t="s">
        <v>391</v>
      </c>
      <c r="D368" s="16">
        <v>7</v>
      </c>
      <c r="E368" s="9">
        <v>3124</v>
      </c>
      <c r="F368" s="9">
        <f t="shared" si="172"/>
        <v>10164.596499702966</v>
      </c>
      <c r="G368" s="9">
        <f t="shared" si="173"/>
        <v>10074.395232097331</v>
      </c>
      <c r="H368" s="9">
        <f t="shared" si="174"/>
        <v>-90.201267605634712</v>
      </c>
      <c r="I368" s="10">
        <f t="shared" si="171"/>
        <v>-8.874062793173404E-3</v>
      </c>
      <c r="J368" s="9">
        <f t="shared" si="175"/>
        <v>96.202701664532469</v>
      </c>
      <c r="K368" s="9">
        <f t="shared" si="176"/>
        <v>19.001920614596656</v>
      </c>
      <c r="L368" s="9">
        <f t="shared" si="177"/>
        <v>0</v>
      </c>
      <c r="M368" s="9">
        <f t="shared" si="178"/>
        <v>-205.40588988476316</v>
      </c>
      <c r="N368" s="9">
        <f t="shared" si="179"/>
        <v>0</v>
      </c>
      <c r="O368" s="9">
        <f t="shared" si="180"/>
        <v>0</v>
      </c>
      <c r="P368" s="9">
        <f t="shared" si="181"/>
        <v>0</v>
      </c>
      <c r="Q368" s="15">
        <f t="shared" si="185"/>
        <v>31754199.465072073</v>
      </c>
      <c r="R368" s="15">
        <f t="shared" si="186"/>
        <v>31472410.705072071</v>
      </c>
      <c r="S368" s="9">
        <f t="shared" si="187"/>
        <v>-281788.76000000164</v>
      </c>
      <c r="T368" s="9"/>
      <c r="U368" s="9">
        <f t="shared" si="192"/>
        <v>6373.7850184378995</v>
      </c>
      <c r="V368" s="9">
        <f t="shared" si="192"/>
        <v>1171.555057618438</v>
      </c>
      <c r="W368" s="9">
        <f t="shared" si="192"/>
        <v>88.394519846350832</v>
      </c>
      <c r="X368" s="9">
        <f t="shared" si="192"/>
        <v>1005.2080665813061</v>
      </c>
      <c r="Y368" s="9">
        <f t="shared" si="192"/>
        <v>745.21339273547414</v>
      </c>
      <c r="Z368" s="9">
        <f t="shared" si="192"/>
        <v>0</v>
      </c>
      <c r="AA368" s="9">
        <f t="shared" si="192"/>
        <v>780.44044448349848</v>
      </c>
      <c r="AB368" s="9">
        <f t="shared" si="193"/>
        <v>6469.9877201024319</v>
      </c>
      <c r="AC368" s="9">
        <f t="shared" si="193"/>
        <v>1190.5569782330347</v>
      </c>
      <c r="AD368" s="9">
        <f t="shared" si="193"/>
        <v>88.394519846350832</v>
      </c>
      <c r="AE368" s="9">
        <f t="shared" si="193"/>
        <v>799.80217669654292</v>
      </c>
      <c r="AF368" s="9">
        <f t="shared" si="193"/>
        <v>745.21339273547414</v>
      </c>
      <c r="AG368" s="9">
        <f t="shared" si="193"/>
        <v>0</v>
      </c>
      <c r="AH368" s="9">
        <f t="shared" si="193"/>
        <v>780.44044448349848</v>
      </c>
      <c r="AI368" s="9">
        <f t="shared" si="184"/>
        <v>10074.395232097331</v>
      </c>
      <c r="AJ368" s="3" t="s">
        <v>608</v>
      </c>
      <c r="AK368" s="11">
        <v>20035816</v>
      </c>
      <c r="AL368" s="11">
        <v>0</v>
      </c>
      <c r="AM368" s="11">
        <v>46024</v>
      </c>
      <c r="AN368" s="9">
        <v>0</v>
      </c>
      <c r="AO368" s="11">
        <v>0</v>
      </c>
      <c r="AP368" s="11">
        <v>276144.48</v>
      </c>
      <c r="AQ368" s="9">
        <v>612766</v>
      </c>
      <c r="AR368" s="9">
        <v>373814</v>
      </c>
      <c r="AS368" s="11">
        <v>3659938</v>
      </c>
      <c r="AT368" s="11">
        <v>0</v>
      </c>
      <c r="AU368" s="11">
        <v>870095</v>
      </c>
      <c r="AV368" s="11">
        <v>0</v>
      </c>
      <c r="AW368" s="9">
        <v>0</v>
      </c>
      <c r="AX368" s="9">
        <v>2328046.6389056211</v>
      </c>
      <c r="AY368" s="9">
        <v>80736.128566449668</v>
      </c>
      <c r="AZ368" s="9">
        <v>-124111.6024</v>
      </c>
      <c r="BA368" s="11">
        <v>793439</v>
      </c>
      <c r="BB368" s="11">
        <v>958</v>
      </c>
      <c r="BC368" s="11">
        <v>2357359.8199999998</v>
      </c>
      <c r="BD368" s="11">
        <v>343186</v>
      </c>
      <c r="BE368" s="11">
        <v>99988</v>
      </c>
      <c r="BF368" s="11">
        <v>0</v>
      </c>
      <c r="BG368" s="11">
        <v>0</v>
      </c>
      <c r="BH368" s="11">
        <v>0</v>
      </c>
      <c r="BI368" s="9">
        <v>0</v>
      </c>
      <c r="BJ368" s="9">
        <v>0</v>
      </c>
      <c r="BK368" s="9">
        <v>0</v>
      </c>
      <c r="BL368" s="9">
        <v>0</v>
      </c>
      <c r="BM368" s="9">
        <v>0</v>
      </c>
      <c r="BN368" s="9">
        <v>0</v>
      </c>
      <c r="BO368" s="11">
        <f t="shared" si="188"/>
        <v>20336353.239999998</v>
      </c>
      <c r="BP368" s="11">
        <v>0</v>
      </c>
      <c r="BQ368" s="11">
        <v>46024</v>
      </c>
      <c r="BR368" s="11">
        <f t="shared" si="189"/>
        <v>0</v>
      </c>
      <c r="BS368" s="11">
        <v>0</v>
      </c>
      <c r="BT368" s="11">
        <v>276144.48</v>
      </c>
      <c r="BU368" s="9">
        <v>612766</v>
      </c>
      <c r="BV368" s="9">
        <v>373780</v>
      </c>
      <c r="BW368" s="11">
        <v>3719300</v>
      </c>
      <c r="BX368" s="11">
        <v>0</v>
      </c>
      <c r="BY368" s="11">
        <v>227197</v>
      </c>
      <c r="BZ368" s="11">
        <v>0</v>
      </c>
      <c r="CA368" s="9">
        <v>0</v>
      </c>
      <c r="CB368" s="9">
        <v>2328046.6389056211</v>
      </c>
      <c r="CC368" s="9">
        <v>80736.128566449668</v>
      </c>
      <c r="CD368" s="9">
        <v>-124111.6024</v>
      </c>
      <c r="CE368" s="11">
        <v>793439</v>
      </c>
      <c r="CF368" s="11">
        <v>972</v>
      </c>
      <c r="CG368" s="11">
        <v>2357359.8199999998</v>
      </c>
      <c r="CH368" s="11">
        <v>343186</v>
      </c>
      <c r="CI368" s="11">
        <v>101218</v>
      </c>
      <c r="CJ368" s="11">
        <v>0</v>
      </c>
      <c r="CK368" s="11">
        <v>0</v>
      </c>
      <c r="CL368" s="11">
        <v>0</v>
      </c>
      <c r="CM368" s="11">
        <v>0</v>
      </c>
      <c r="CN368" s="9">
        <v>0</v>
      </c>
      <c r="CO368" s="9">
        <v>0</v>
      </c>
      <c r="CP368" s="9">
        <v>0</v>
      </c>
      <c r="CQ368" s="9">
        <v>0</v>
      </c>
      <c r="CR368" s="9">
        <v>0</v>
      </c>
      <c r="CS368" s="11"/>
      <c r="CT368" s="11"/>
      <c r="CU368" s="11"/>
      <c r="CV368" s="11"/>
      <c r="CW368" s="11"/>
      <c r="DD368" s="20"/>
      <c r="DE368" s="20"/>
    </row>
    <row r="369" spans="1:109" ht="16.5" x14ac:dyDescent="0.3">
      <c r="A369" s="8">
        <v>4018</v>
      </c>
      <c r="B369" s="8">
        <v>7</v>
      </c>
      <c r="C369" s="8" t="s">
        <v>392</v>
      </c>
      <c r="D369" s="16">
        <v>7</v>
      </c>
      <c r="E369" s="9">
        <v>414</v>
      </c>
      <c r="F369" s="9">
        <f t="shared" si="172"/>
        <v>11561.830834780325</v>
      </c>
      <c r="G369" s="9">
        <f t="shared" si="173"/>
        <v>11497.937380674042</v>
      </c>
      <c r="H369" s="9">
        <f t="shared" si="174"/>
        <v>-63.893454106282661</v>
      </c>
      <c r="I369" s="10">
        <f t="shared" si="171"/>
        <v>-5.5262401793735151E-3</v>
      </c>
      <c r="J369" s="9">
        <f t="shared" si="175"/>
        <v>84.307028985506804</v>
      </c>
      <c r="K369" s="9">
        <f t="shared" si="176"/>
        <v>38.944444444444798</v>
      </c>
      <c r="L369" s="9">
        <f t="shared" si="177"/>
        <v>0</v>
      </c>
      <c r="M369" s="9">
        <f t="shared" si="178"/>
        <v>-187.14492753623199</v>
      </c>
      <c r="N369" s="9">
        <f t="shared" si="179"/>
        <v>0</v>
      </c>
      <c r="O369" s="9">
        <f t="shared" si="180"/>
        <v>0</v>
      </c>
      <c r="P369" s="9">
        <f t="shared" si="181"/>
        <v>0</v>
      </c>
      <c r="Q369" s="15">
        <f t="shared" si="185"/>
        <v>4786597.9655990535</v>
      </c>
      <c r="R369" s="15">
        <f t="shared" si="186"/>
        <v>4760146.0755990539</v>
      </c>
      <c r="S369" s="9">
        <f t="shared" si="187"/>
        <v>-26451.889999999665</v>
      </c>
      <c r="T369" s="9"/>
      <c r="U369" s="9">
        <f t="shared" si="192"/>
        <v>5585.6526782608698</v>
      </c>
      <c r="V369" s="9">
        <f t="shared" si="192"/>
        <v>2401.014492753623</v>
      </c>
      <c r="W369" s="9">
        <f t="shared" si="192"/>
        <v>149.5492270531401</v>
      </c>
      <c r="X369" s="9">
        <f t="shared" si="192"/>
        <v>1136.644927536232</v>
      </c>
      <c r="Y369" s="9">
        <f t="shared" si="192"/>
        <v>858.28314230200533</v>
      </c>
      <c r="Z369" s="9">
        <f t="shared" si="192"/>
        <v>0</v>
      </c>
      <c r="AA369" s="9">
        <f t="shared" si="192"/>
        <v>1430.6863668744536</v>
      </c>
      <c r="AB369" s="9">
        <f t="shared" si="193"/>
        <v>5669.9597072463766</v>
      </c>
      <c r="AC369" s="9">
        <f t="shared" si="193"/>
        <v>2439.9589371980678</v>
      </c>
      <c r="AD369" s="9">
        <f t="shared" si="193"/>
        <v>149.5492270531401</v>
      </c>
      <c r="AE369" s="9">
        <f t="shared" si="193"/>
        <v>949.5</v>
      </c>
      <c r="AF369" s="9">
        <f t="shared" si="193"/>
        <v>858.28314230200533</v>
      </c>
      <c r="AG369" s="9">
        <f t="shared" si="193"/>
        <v>0</v>
      </c>
      <c r="AH369" s="9">
        <f t="shared" si="193"/>
        <v>1430.6863668744536</v>
      </c>
      <c r="AI369" s="9">
        <f t="shared" si="184"/>
        <v>11497.937380674042</v>
      </c>
      <c r="AJ369" s="3" t="s">
        <v>608</v>
      </c>
      <c r="AK369" s="11">
        <v>2326874</v>
      </c>
      <c r="AL369" s="11">
        <v>0</v>
      </c>
      <c r="AM369" s="11">
        <v>5345</v>
      </c>
      <c r="AN369" s="9">
        <v>0</v>
      </c>
      <c r="AO369" s="11">
        <v>0</v>
      </c>
      <c r="AP369" s="11">
        <v>61913.380000000005</v>
      </c>
      <c r="AQ369" s="9">
        <v>0</v>
      </c>
      <c r="AR369" s="9">
        <v>43413</v>
      </c>
      <c r="AS369" s="11">
        <v>994020</v>
      </c>
      <c r="AT369" s="11">
        <v>0</v>
      </c>
      <c r="AU369" s="11">
        <v>77619</v>
      </c>
      <c r="AV369" s="11">
        <v>0</v>
      </c>
      <c r="AW369" s="9">
        <v>0</v>
      </c>
      <c r="AX369" s="9">
        <v>355329.22091303021</v>
      </c>
      <c r="AY369" s="9">
        <v>34185.355886023666</v>
      </c>
      <c r="AZ369" s="9">
        <v>-14413.7912</v>
      </c>
      <c r="BA369" s="11">
        <v>92147</v>
      </c>
      <c r="BB369" s="11">
        <v>111</v>
      </c>
      <c r="BC369" s="11">
        <v>558118.80000000005</v>
      </c>
      <c r="BD369" s="11">
        <v>107324</v>
      </c>
      <c r="BE369" s="11">
        <v>11612</v>
      </c>
      <c r="BF369" s="11">
        <v>0</v>
      </c>
      <c r="BG369" s="11">
        <v>0</v>
      </c>
      <c r="BH369" s="11">
        <v>0</v>
      </c>
      <c r="BI369" s="9">
        <v>133000</v>
      </c>
      <c r="BJ369" s="9">
        <v>0</v>
      </c>
      <c r="BK369" s="9">
        <v>0</v>
      </c>
      <c r="BL369" s="9">
        <v>0</v>
      </c>
      <c r="BM369" s="9">
        <v>0</v>
      </c>
      <c r="BN369" s="9">
        <v>0</v>
      </c>
      <c r="BO369" s="11">
        <f t="shared" si="188"/>
        <v>2361777.11</v>
      </c>
      <c r="BP369" s="11">
        <v>0</v>
      </c>
      <c r="BQ369" s="11">
        <v>5345</v>
      </c>
      <c r="BR369" s="11">
        <f t="shared" si="189"/>
        <v>0</v>
      </c>
      <c r="BS369" s="11">
        <v>0</v>
      </c>
      <c r="BT369" s="11">
        <v>61913.380000000005</v>
      </c>
      <c r="BU369" s="9">
        <v>0</v>
      </c>
      <c r="BV369" s="9">
        <v>43409</v>
      </c>
      <c r="BW369" s="11">
        <v>1010143</v>
      </c>
      <c r="BX369" s="11">
        <v>0</v>
      </c>
      <c r="BY369" s="11">
        <v>0</v>
      </c>
      <c r="BZ369" s="11">
        <v>0</v>
      </c>
      <c r="CA369" s="9">
        <v>0</v>
      </c>
      <c r="CB369" s="9">
        <v>355329.22091303021</v>
      </c>
      <c r="CC369" s="9">
        <v>34185.355886023666</v>
      </c>
      <c r="CD369" s="9">
        <v>-14413.7912</v>
      </c>
      <c r="CE369" s="11">
        <v>92147</v>
      </c>
      <c r="CF369" s="11">
        <v>113</v>
      </c>
      <c r="CG369" s="11">
        <v>558118.80000000005</v>
      </c>
      <c r="CH369" s="11">
        <v>107324</v>
      </c>
      <c r="CI369" s="11">
        <v>11755</v>
      </c>
      <c r="CJ369" s="11">
        <v>0</v>
      </c>
      <c r="CK369" s="11">
        <v>0</v>
      </c>
      <c r="CL369" s="11">
        <v>0</v>
      </c>
      <c r="CM369" s="11">
        <v>133000</v>
      </c>
      <c r="CN369" s="9">
        <v>0</v>
      </c>
      <c r="CO369" s="9">
        <v>0</v>
      </c>
      <c r="CP369" s="9">
        <v>0</v>
      </c>
      <c r="CQ369" s="9">
        <v>0</v>
      </c>
      <c r="CR369" s="9">
        <v>0</v>
      </c>
      <c r="CS369" s="11"/>
      <c r="CT369" s="11"/>
      <c r="CU369" s="11"/>
      <c r="CV369" s="11"/>
      <c r="CW369" s="11"/>
      <c r="DD369" s="20"/>
      <c r="DE369" s="20"/>
    </row>
    <row r="370" spans="1:109" ht="16.5" x14ac:dyDescent="0.3">
      <c r="A370" s="8">
        <v>4020</v>
      </c>
      <c r="B370" s="8">
        <v>7</v>
      </c>
      <c r="C370" s="8" t="s">
        <v>393</v>
      </c>
      <c r="D370" s="16">
        <v>7</v>
      </c>
      <c r="E370" s="9">
        <v>1240</v>
      </c>
      <c r="F370" s="9">
        <f t="shared" si="172"/>
        <v>11436.699794893357</v>
      </c>
      <c r="G370" s="9">
        <f t="shared" si="173"/>
        <v>11533.357427957872</v>
      </c>
      <c r="H370" s="9">
        <f t="shared" si="174"/>
        <v>96.657633064514812</v>
      </c>
      <c r="I370" s="10">
        <f t="shared" si="171"/>
        <v>8.4515318927645341E-3</v>
      </c>
      <c r="J370" s="9">
        <f t="shared" si="175"/>
        <v>84.360858870967604</v>
      </c>
      <c r="K370" s="9">
        <f t="shared" si="176"/>
        <v>10.889516129032245</v>
      </c>
      <c r="L370" s="9">
        <f t="shared" si="177"/>
        <v>0</v>
      </c>
      <c r="M370" s="9">
        <f t="shared" si="178"/>
        <v>1.4072580645160997</v>
      </c>
      <c r="N370" s="9">
        <f t="shared" si="179"/>
        <v>0</v>
      </c>
      <c r="O370" s="9">
        <f t="shared" si="180"/>
        <v>0</v>
      </c>
      <c r="P370" s="9">
        <f t="shared" si="181"/>
        <v>0</v>
      </c>
      <c r="Q370" s="15">
        <f t="shared" si="185"/>
        <v>14181507.745667759</v>
      </c>
      <c r="R370" s="15">
        <f t="shared" si="186"/>
        <v>14301363.210667759</v>
      </c>
      <c r="S370" s="9">
        <f t="shared" si="187"/>
        <v>119855.46499999985</v>
      </c>
      <c r="T370" s="9"/>
      <c r="U370" s="9">
        <f t="shared" si="192"/>
        <v>5589.2191083870966</v>
      </c>
      <c r="V370" s="9">
        <f t="shared" si="192"/>
        <v>671.35967741935485</v>
      </c>
      <c r="W370" s="9">
        <f t="shared" si="192"/>
        <v>0</v>
      </c>
      <c r="X370" s="9">
        <f t="shared" si="192"/>
        <v>717.38306451612902</v>
      </c>
      <c r="Y370" s="9">
        <f t="shared" si="192"/>
        <v>3270.8788207929883</v>
      </c>
      <c r="Z370" s="9">
        <f t="shared" si="192"/>
        <v>0</v>
      </c>
      <c r="AA370" s="9">
        <f t="shared" si="192"/>
        <v>1187.8591237777871</v>
      </c>
      <c r="AB370" s="9">
        <f t="shared" si="193"/>
        <v>5673.5799672580642</v>
      </c>
      <c r="AC370" s="9">
        <f t="shared" si="193"/>
        <v>682.2491935483871</v>
      </c>
      <c r="AD370" s="9">
        <f t="shared" si="193"/>
        <v>0</v>
      </c>
      <c r="AE370" s="9">
        <f t="shared" si="193"/>
        <v>718.79032258064512</v>
      </c>
      <c r="AF370" s="9">
        <f t="shared" si="193"/>
        <v>3270.8788207929883</v>
      </c>
      <c r="AG370" s="9">
        <f t="shared" si="193"/>
        <v>0</v>
      </c>
      <c r="AH370" s="9">
        <f t="shared" si="193"/>
        <v>1187.8591237777871</v>
      </c>
      <c r="AI370" s="9">
        <f t="shared" si="184"/>
        <v>11533.357427957872</v>
      </c>
      <c r="AJ370" s="3" t="s">
        <v>608</v>
      </c>
      <c r="AK370" s="11">
        <v>6973831</v>
      </c>
      <c r="AL370" s="11">
        <v>0</v>
      </c>
      <c r="AM370" s="11">
        <v>16020</v>
      </c>
      <c r="AN370" s="9">
        <v>0</v>
      </c>
      <c r="AO370" s="11">
        <v>0</v>
      </c>
      <c r="AP370" s="11">
        <v>0</v>
      </c>
      <c r="AQ370" s="9">
        <v>318527</v>
      </c>
      <c r="AR370" s="9">
        <v>130113</v>
      </c>
      <c r="AS370" s="11">
        <v>832486</v>
      </c>
      <c r="AT370" s="11">
        <v>0</v>
      </c>
      <c r="AU370" s="11">
        <v>0</v>
      </c>
      <c r="AV370" s="11">
        <v>0</v>
      </c>
      <c r="AW370" s="9">
        <v>0</v>
      </c>
      <c r="AX370" s="9">
        <v>4055889.7377833058</v>
      </c>
      <c r="AY370" s="9">
        <v>118099.71348445573</v>
      </c>
      <c r="AZ370" s="9">
        <v>-43199.3056</v>
      </c>
      <c r="BA370" s="11">
        <v>276171</v>
      </c>
      <c r="BB370" s="11">
        <v>89051</v>
      </c>
      <c r="BC370" s="11">
        <v>1354845.6</v>
      </c>
      <c r="BD370" s="11">
        <v>24870</v>
      </c>
      <c r="BE370" s="11">
        <v>34803</v>
      </c>
      <c r="BF370" s="11">
        <v>0</v>
      </c>
      <c r="BG370" s="11">
        <v>0</v>
      </c>
      <c r="BH370" s="11">
        <v>0</v>
      </c>
      <c r="BI370" s="9">
        <v>0</v>
      </c>
      <c r="BJ370" s="9">
        <v>0</v>
      </c>
      <c r="BK370" s="9">
        <v>0</v>
      </c>
      <c r="BL370" s="9">
        <v>0</v>
      </c>
      <c r="BM370" s="9">
        <v>0</v>
      </c>
      <c r="BN370" s="9">
        <v>0</v>
      </c>
      <c r="BO370" s="11">
        <f t="shared" si="188"/>
        <v>7078438.4649999989</v>
      </c>
      <c r="BP370" s="11">
        <v>0</v>
      </c>
      <c r="BQ370" s="11">
        <v>16020</v>
      </c>
      <c r="BR370" s="11">
        <f t="shared" si="189"/>
        <v>0</v>
      </c>
      <c r="BS370" s="11">
        <v>0</v>
      </c>
      <c r="BT370" s="11">
        <v>0</v>
      </c>
      <c r="BU370" s="9">
        <v>318527</v>
      </c>
      <c r="BV370" s="9">
        <v>130101</v>
      </c>
      <c r="BW370" s="11">
        <v>845989</v>
      </c>
      <c r="BX370" s="11">
        <v>0</v>
      </c>
      <c r="BY370" s="11">
        <v>0</v>
      </c>
      <c r="BZ370" s="11">
        <v>0</v>
      </c>
      <c r="CA370" s="9">
        <v>0</v>
      </c>
      <c r="CB370" s="9">
        <v>4055889.7377833058</v>
      </c>
      <c r="CC370" s="9">
        <v>118099.71348445573</v>
      </c>
      <c r="CD370" s="9">
        <v>-43199.3056</v>
      </c>
      <c r="CE370" s="11">
        <v>276171</v>
      </c>
      <c r="CF370" s="11">
        <v>90380</v>
      </c>
      <c r="CG370" s="11">
        <v>1354845.6</v>
      </c>
      <c r="CH370" s="11">
        <v>24870</v>
      </c>
      <c r="CI370" s="11">
        <v>35231</v>
      </c>
      <c r="CJ370" s="11">
        <v>0</v>
      </c>
      <c r="CK370" s="11">
        <v>0</v>
      </c>
      <c r="CL370" s="11">
        <v>0</v>
      </c>
      <c r="CM370" s="11">
        <v>0</v>
      </c>
      <c r="CN370" s="9">
        <v>0</v>
      </c>
      <c r="CO370" s="9">
        <v>0</v>
      </c>
      <c r="CP370" s="9">
        <v>0</v>
      </c>
      <c r="CQ370" s="9">
        <v>0</v>
      </c>
      <c r="CR370" s="9">
        <v>0</v>
      </c>
      <c r="CS370" s="11"/>
      <c r="CT370" s="11"/>
      <c r="CU370" s="11"/>
      <c r="CV370" s="11"/>
      <c r="CW370" s="11"/>
      <c r="DD370" s="20"/>
      <c r="DE370" s="20"/>
    </row>
    <row r="371" spans="1:109" ht="16.5" x14ac:dyDescent="0.3">
      <c r="A371" s="8">
        <v>4025</v>
      </c>
      <c r="B371" s="8">
        <v>7</v>
      </c>
      <c r="C371" s="8" t="s">
        <v>394</v>
      </c>
      <c r="D371" s="16">
        <v>7</v>
      </c>
      <c r="E371" s="9">
        <v>165</v>
      </c>
      <c r="F371" s="9">
        <f t="shared" si="172"/>
        <v>10055.719103249205</v>
      </c>
      <c r="G371" s="9">
        <f t="shared" si="173"/>
        <v>10151.749224461324</v>
      </c>
      <c r="H371" s="9">
        <f t="shared" si="174"/>
        <v>96.030121212119411</v>
      </c>
      <c r="I371" s="10">
        <f t="shared" si="171"/>
        <v>9.5498014837238389E-3</v>
      </c>
      <c r="J371" s="9">
        <f t="shared" si="175"/>
        <v>92.327090909089748</v>
      </c>
      <c r="K371" s="9">
        <f t="shared" si="176"/>
        <v>3.3272727272727138</v>
      </c>
      <c r="L371" s="9">
        <f t="shared" si="177"/>
        <v>0</v>
      </c>
      <c r="M371" s="9">
        <f t="shared" si="178"/>
        <v>0.37575757575757507</v>
      </c>
      <c r="N371" s="9">
        <f t="shared" si="179"/>
        <v>0</v>
      </c>
      <c r="O371" s="9">
        <f t="shared" si="180"/>
        <v>0</v>
      </c>
      <c r="P371" s="9">
        <f t="shared" si="181"/>
        <v>0</v>
      </c>
      <c r="Q371" s="15">
        <f t="shared" si="185"/>
        <v>1659193.6520361183</v>
      </c>
      <c r="R371" s="15">
        <f t="shared" si="186"/>
        <v>1675038.6220361181</v>
      </c>
      <c r="S371" s="9">
        <f t="shared" si="187"/>
        <v>15844.969999999739</v>
      </c>
      <c r="T371" s="9"/>
      <c r="U371" s="9">
        <f t="shared" si="192"/>
        <v>6117.0114690909095</v>
      </c>
      <c r="V371" s="9">
        <f t="shared" si="192"/>
        <v>204.8909090909091</v>
      </c>
      <c r="W371" s="9">
        <f t="shared" si="192"/>
        <v>65.981575757575754</v>
      </c>
      <c r="X371" s="9">
        <f t="shared" si="192"/>
        <v>637.87878787878788</v>
      </c>
      <c r="Y371" s="9">
        <f t="shared" si="192"/>
        <v>1759.0175668182264</v>
      </c>
      <c r="Z371" s="9">
        <f t="shared" si="192"/>
        <v>0</v>
      </c>
      <c r="AA371" s="9">
        <f t="shared" si="192"/>
        <v>1270.9387946127947</v>
      </c>
      <c r="AB371" s="9">
        <f t="shared" si="193"/>
        <v>6209.3385599999992</v>
      </c>
      <c r="AC371" s="9">
        <f t="shared" si="193"/>
        <v>208.21818181818182</v>
      </c>
      <c r="AD371" s="9">
        <f t="shared" si="193"/>
        <v>65.981575757575754</v>
      </c>
      <c r="AE371" s="9">
        <f t="shared" si="193"/>
        <v>638.25454545454545</v>
      </c>
      <c r="AF371" s="9">
        <f t="shared" si="193"/>
        <v>1759.0175668182264</v>
      </c>
      <c r="AG371" s="9">
        <f t="shared" si="193"/>
        <v>0</v>
      </c>
      <c r="AH371" s="9">
        <f t="shared" si="193"/>
        <v>1270.9387946127947</v>
      </c>
      <c r="AI371" s="9">
        <f t="shared" si="184"/>
        <v>10151.749224461324</v>
      </c>
      <c r="AJ371" s="3" t="s">
        <v>608</v>
      </c>
      <c r="AK371" s="11">
        <v>1015598</v>
      </c>
      <c r="AL371" s="11">
        <v>0</v>
      </c>
      <c r="AM371" s="11">
        <v>2333</v>
      </c>
      <c r="AN371" s="9">
        <v>0</v>
      </c>
      <c r="AO371" s="11">
        <v>0</v>
      </c>
      <c r="AP371" s="11">
        <v>10886.96</v>
      </c>
      <c r="AQ371" s="9">
        <v>36938</v>
      </c>
      <c r="AR371" s="9">
        <v>18948</v>
      </c>
      <c r="AS371" s="11">
        <v>33807</v>
      </c>
      <c r="AT371" s="11">
        <v>0</v>
      </c>
      <c r="AU371" s="11">
        <v>0</v>
      </c>
      <c r="AV371" s="11">
        <v>0</v>
      </c>
      <c r="AW371" s="9">
        <v>0</v>
      </c>
      <c r="AX371" s="9">
        <v>290237.89852500736</v>
      </c>
      <c r="AY371" s="9">
        <v>5559.1111111111113</v>
      </c>
      <c r="AZ371" s="9">
        <v>-6291.1075999999994</v>
      </c>
      <c r="BA371" s="11">
        <v>40219</v>
      </c>
      <c r="BB371" s="11">
        <v>49</v>
      </c>
      <c r="BC371" s="11">
        <v>204145.79</v>
      </c>
      <c r="BD371" s="11">
        <v>1695</v>
      </c>
      <c r="BE371" s="11">
        <v>5068</v>
      </c>
      <c r="BF371" s="11">
        <v>0</v>
      </c>
      <c r="BG371" s="11">
        <v>0</v>
      </c>
      <c r="BH371" s="11">
        <v>0</v>
      </c>
      <c r="BI371" s="9">
        <v>0</v>
      </c>
      <c r="BJ371" s="9">
        <v>0</v>
      </c>
      <c r="BK371" s="9">
        <v>0</v>
      </c>
      <c r="BL371" s="9">
        <v>0</v>
      </c>
      <c r="BM371" s="9">
        <v>0</v>
      </c>
      <c r="BN371" s="9">
        <v>0</v>
      </c>
      <c r="BO371" s="11">
        <f t="shared" si="188"/>
        <v>1030831.9699999999</v>
      </c>
      <c r="BP371" s="11">
        <v>0</v>
      </c>
      <c r="BQ371" s="11">
        <v>2333</v>
      </c>
      <c r="BR371" s="11">
        <f t="shared" si="189"/>
        <v>0</v>
      </c>
      <c r="BS371" s="11">
        <v>0</v>
      </c>
      <c r="BT371" s="11">
        <v>10886.96</v>
      </c>
      <c r="BU371" s="9">
        <v>36938</v>
      </c>
      <c r="BV371" s="9">
        <v>18947</v>
      </c>
      <c r="BW371" s="11">
        <v>34356</v>
      </c>
      <c r="BX371" s="11">
        <v>0</v>
      </c>
      <c r="BY371" s="11">
        <v>0</v>
      </c>
      <c r="BZ371" s="11">
        <v>0</v>
      </c>
      <c r="CA371" s="9">
        <v>0</v>
      </c>
      <c r="CB371" s="9">
        <v>290237.89852500736</v>
      </c>
      <c r="CC371" s="9">
        <v>5559.1111111111113</v>
      </c>
      <c r="CD371" s="9">
        <v>-6291.1075999999994</v>
      </c>
      <c r="CE371" s="11">
        <v>40219</v>
      </c>
      <c r="CF371" s="11">
        <v>49</v>
      </c>
      <c r="CG371" s="11">
        <v>204145.79</v>
      </c>
      <c r="CH371" s="11">
        <v>1695</v>
      </c>
      <c r="CI371" s="11">
        <v>5131</v>
      </c>
      <c r="CJ371" s="11">
        <v>0</v>
      </c>
      <c r="CK371" s="11">
        <v>0</v>
      </c>
      <c r="CL371" s="11">
        <v>0</v>
      </c>
      <c r="CM371" s="11">
        <v>0</v>
      </c>
      <c r="CN371" s="9">
        <v>0</v>
      </c>
      <c r="CO371" s="9">
        <v>0</v>
      </c>
      <c r="CP371" s="9">
        <v>0</v>
      </c>
      <c r="CQ371" s="9">
        <v>0</v>
      </c>
      <c r="CR371" s="9">
        <v>0</v>
      </c>
      <c r="CS371" s="11"/>
      <c r="CT371" s="11"/>
      <c r="CU371" s="11"/>
      <c r="CV371" s="11"/>
      <c r="CW371" s="11"/>
      <c r="DD371" s="20"/>
      <c r="DE371" s="20"/>
    </row>
    <row r="372" spans="1:109" ht="16.5" x14ac:dyDescent="0.3">
      <c r="A372" s="8">
        <v>4026</v>
      </c>
      <c r="B372" s="8">
        <v>7</v>
      </c>
      <c r="C372" s="8" t="s">
        <v>395</v>
      </c>
      <c r="D372" s="16">
        <v>7</v>
      </c>
      <c r="E372" s="9">
        <v>152</v>
      </c>
      <c r="F372" s="9">
        <f t="shared" si="172"/>
        <v>11026.38328430997</v>
      </c>
      <c r="G372" s="9">
        <f t="shared" si="173"/>
        <v>11133.035586941547</v>
      </c>
      <c r="H372" s="9">
        <f t="shared" si="174"/>
        <v>106.65230263157719</v>
      </c>
      <c r="I372" s="10">
        <f t="shared" si="171"/>
        <v>9.6724646587733297E-3</v>
      </c>
      <c r="J372" s="9">
        <f t="shared" si="175"/>
        <v>90.356249999998909</v>
      </c>
      <c r="K372" s="9">
        <f t="shared" si="176"/>
        <v>12.171052631578959</v>
      </c>
      <c r="L372" s="9">
        <f t="shared" si="177"/>
        <v>0</v>
      </c>
      <c r="M372" s="9">
        <f t="shared" si="178"/>
        <v>4.125</v>
      </c>
      <c r="N372" s="9">
        <f t="shared" si="179"/>
        <v>0</v>
      </c>
      <c r="O372" s="9">
        <f t="shared" si="180"/>
        <v>0</v>
      </c>
      <c r="P372" s="9">
        <f t="shared" si="181"/>
        <v>0</v>
      </c>
      <c r="Q372" s="15">
        <f t="shared" si="185"/>
        <v>1676010.2592151151</v>
      </c>
      <c r="R372" s="15">
        <f t="shared" si="186"/>
        <v>1692221.409215115</v>
      </c>
      <c r="S372" s="9">
        <f t="shared" si="187"/>
        <v>16211.149999999907</v>
      </c>
      <c r="T372" s="9"/>
      <c r="U372" s="9">
        <f t="shared" ref="U372:AA381" si="194">IF($E372=0,0,SUMIF($AK$4:$BN$4,U$4,$AK372:$BN372)/$E372)</f>
        <v>5986.4359394736848</v>
      </c>
      <c r="V372" s="9">
        <f t="shared" si="194"/>
        <v>750.13815789473688</v>
      </c>
      <c r="W372" s="9">
        <f t="shared" si="194"/>
        <v>418.57243421052635</v>
      </c>
      <c r="X372" s="9">
        <f t="shared" si="194"/>
        <v>646.50657894736844</v>
      </c>
      <c r="Y372" s="9">
        <f t="shared" si="194"/>
        <v>1682.751537633512</v>
      </c>
      <c r="Z372" s="9">
        <f t="shared" si="194"/>
        <v>0</v>
      </c>
      <c r="AA372" s="9">
        <f t="shared" si="194"/>
        <v>1541.9786361501417</v>
      </c>
      <c r="AB372" s="9">
        <f t="shared" ref="AB372:AH381" si="195">IF($E372=0,0,SUMIF($BO$4:$CR$4,AB$4,$BO372:$CR372)/$E372)</f>
        <v>6076.7921894736837</v>
      </c>
      <c r="AC372" s="9">
        <f t="shared" si="195"/>
        <v>762.30921052631584</v>
      </c>
      <c r="AD372" s="9">
        <f t="shared" si="195"/>
        <v>418.57243421052635</v>
      </c>
      <c r="AE372" s="9">
        <f t="shared" si="195"/>
        <v>650.63157894736844</v>
      </c>
      <c r="AF372" s="9">
        <f t="shared" si="195"/>
        <v>1682.751537633512</v>
      </c>
      <c r="AG372" s="9">
        <f t="shared" si="195"/>
        <v>0</v>
      </c>
      <c r="AH372" s="9">
        <f t="shared" si="195"/>
        <v>1541.9786361501417</v>
      </c>
      <c r="AI372" s="9">
        <f t="shared" si="184"/>
        <v>11133.035586941547</v>
      </c>
      <c r="AJ372" s="3" t="s">
        <v>608</v>
      </c>
      <c r="AK372" s="11">
        <v>915610</v>
      </c>
      <c r="AL372" s="11">
        <v>0</v>
      </c>
      <c r="AM372" s="11">
        <v>2103</v>
      </c>
      <c r="AN372" s="9">
        <v>0</v>
      </c>
      <c r="AO372" s="11">
        <v>0</v>
      </c>
      <c r="AP372" s="11">
        <v>63623.01</v>
      </c>
      <c r="AQ372" s="9">
        <v>0</v>
      </c>
      <c r="AR372" s="9">
        <v>17083</v>
      </c>
      <c r="AS372" s="11">
        <v>114021</v>
      </c>
      <c r="AT372" s="11">
        <v>0</v>
      </c>
      <c r="AU372" s="11">
        <v>0</v>
      </c>
      <c r="AV372" s="11">
        <v>0</v>
      </c>
      <c r="AW372" s="9">
        <v>0</v>
      </c>
      <c r="AX372" s="9">
        <v>255778.23372029382</v>
      </c>
      <c r="AY372" s="9">
        <v>10737.762694821518</v>
      </c>
      <c r="AZ372" s="9">
        <v>-5671.7372000000005</v>
      </c>
      <c r="BA372" s="11">
        <v>36259</v>
      </c>
      <c r="BB372" s="11">
        <v>38255</v>
      </c>
      <c r="BC372" s="11">
        <v>223139.20000000001</v>
      </c>
      <c r="BD372" s="11">
        <v>0</v>
      </c>
      <c r="BE372" s="11">
        <v>4569</v>
      </c>
      <c r="BF372" s="11">
        <v>0</v>
      </c>
      <c r="BG372" s="11">
        <v>0</v>
      </c>
      <c r="BH372" s="11">
        <v>0</v>
      </c>
      <c r="BI372" s="9">
        <v>0</v>
      </c>
      <c r="BJ372" s="9">
        <v>0</v>
      </c>
      <c r="BK372" s="9">
        <v>0</v>
      </c>
      <c r="BL372" s="9">
        <v>0</v>
      </c>
      <c r="BM372" s="9">
        <v>0</v>
      </c>
      <c r="BN372" s="9">
        <v>503.79</v>
      </c>
      <c r="BO372" s="11">
        <f t="shared" si="188"/>
        <v>929344.14999999991</v>
      </c>
      <c r="BP372" s="11">
        <v>0</v>
      </c>
      <c r="BQ372" s="11">
        <v>2103</v>
      </c>
      <c r="BR372" s="11">
        <f t="shared" si="189"/>
        <v>0</v>
      </c>
      <c r="BS372" s="11">
        <v>0</v>
      </c>
      <c r="BT372" s="11">
        <v>63623.01</v>
      </c>
      <c r="BU372" s="9">
        <v>0</v>
      </c>
      <c r="BV372" s="9">
        <v>17081</v>
      </c>
      <c r="BW372" s="11">
        <v>115871</v>
      </c>
      <c r="BX372" s="11">
        <v>0</v>
      </c>
      <c r="BY372" s="11">
        <v>0</v>
      </c>
      <c r="BZ372" s="11">
        <v>0</v>
      </c>
      <c r="CA372" s="9">
        <v>0</v>
      </c>
      <c r="CB372" s="9">
        <v>255778.23372029382</v>
      </c>
      <c r="CC372" s="9">
        <v>10737.762694821518</v>
      </c>
      <c r="CD372" s="9">
        <v>-5671.7372000000005</v>
      </c>
      <c r="CE372" s="11">
        <v>36259</v>
      </c>
      <c r="CF372" s="11">
        <v>38827</v>
      </c>
      <c r="CG372" s="11">
        <v>223139.20000000001</v>
      </c>
      <c r="CH372" s="11">
        <v>0</v>
      </c>
      <c r="CI372" s="11">
        <v>4626</v>
      </c>
      <c r="CJ372" s="11">
        <v>0</v>
      </c>
      <c r="CK372" s="11">
        <v>0</v>
      </c>
      <c r="CL372" s="11">
        <v>0</v>
      </c>
      <c r="CM372" s="11">
        <v>0</v>
      </c>
      <c r="CN372" s="9">
        <v>0</v>
      </c>
      <c r="CO372" s="9">
        <v>0</v>
      </c>
      <c r="CP372" s="9">
        <v>0</v>
      </c>
      <c r="CQ372" s="9">
        <v>0</v>
      </c>
      <c r="CR372" s="9">
        <v>503.79</v>
      </c>
      <c r="CS372" s="11"/>
      <c r="CT372" s="11"/>
      <c r="CU372" s="11"/>
      <c r="CV372" s="11"/>
      <c r="CW372" s="11"/>
      <c r="DD372" s="20"/>
      <c r="DE372" s="20"/>
    </row>
    <row r="373" spans="1:109" ht="16.5" x14ac:dyDescent="0.3">
      <c r="A373" s="8">
        <v>4027</v>
      </c>
      <c r="B373" s="8">
        <v>7</v>
      </c>
      <c r="C373" s="8" t="s">
        <v>396</v>
      </c>
      <c r="D373" s="16">
        <v>7</v>
      </c>
      <c r="E373" s="9">
        <v>733</v>
      </c>
      <c r="F373" s="9">
        <f t="shared" si="172"/>
        <v>11405.83361678467</v>
      </c>
      <c r="G373" s="9">
        <f t="shared" si="173"/>
        <v>11030.8415499361</v>
      </c>
      <c r="H373" s="9">
        <f t="shared" si="174"/>
        <v>-374.99206684857018</v>
      </c>
      <c r="I373" s="10">
        <f t="shared" si="171"/>
        <v>-3.2877216996812661E-2</v>
      </c>
      <c r="J373" s="9">
        <f t="shared" si="175"/>
        <v>85.938356070940245</v>
      </c>
      <c r="K373" s="9">
        <f t="shared" si="176"/>
        <v>43.766712141882635</v>
      </c>
      <c r="L373" s="9">
        <f t="shared" si="177"/>
        <v>0</v>
      </c>
      <c r="M373" s="9">
        <f t="shared" si="178"/>
        <v>-504.69713506139146</v>
      </c>
      <c r="N373" s="9">
        <f t="shared" si="179"/>
        <v>0</v>
      </c>
      <c r="O373" s="9">
        <f t="shared" si="180"/>
        <v>0</v>
      </c>
      <c r="P373" s="9">
        <f t="shared" si="181"/>
        <v>0</v>
      </c>
      <c r="Q373" s="15">
        <f t="shared" si="185"/>
        <v>8360476.0411031637</v>
      </c>
      <c r="R373" s="15">
        <f t="shared" si="186"/>
        <v>8085606.8561031632</v>
      </c>
      <c r="S373" s="9">
        <f t="shared" si="187"/>
        <v>-274869.18500000052</v>
      </c>
      <c r="T373" s="9"/>
      <c r="U373" s="9">
        <f t="shared" si="194"/>
        <v>5693.7341331514326</v>
      </c>
      <c r="V373" s="9">
        <f t="shared" si="194"/>
        <v>2698.4201909959074</v>
      </c>
      <c r="W373" s="9">
        <f t="shared" si="194"/>
        <v>103.09094133697135</v>
      </c>
      <c r="X373" s="9">
        <f t="shared" si="194"/>
        <v>1245.9167803547066</v>
      </c>
      <c r="Y373" s="9">
        <f t="shared" si="194"/>
        <v>298.87189056634679</v>
      </c>
      <c r="Z373" s="9">
        <f t="shared" si="194"/>
        <v>0</v>
      </c>
      <c r="AA373" s="9">
        <f t="shared" si="194"/>
        <v>1365.7996803793055</v>
      </c>
      <c r="AB373" s="9">
        <f t="shared" si="195"/>
        <v>5779.6724892223729</v>
      </c>
      <c r="AC373" s="9">
        <f t="shared" si="195"/>
        <v>2742.1869031377901</v>
      </c>
      <c r="AD373" s="9">
        <f t="shared" si="195"/>
        <v>103.09094133697135</v>
      </c>
      <c r="AE373" s="9">
        <f t="shared" si="195"/>
        <v>741.21964529331512</v>
      </c>
      <c r="AF373" s="9">
        <f t="shared" si="195"/>
        <v>298.87189056634679</v>
      </c>
      <c r="AG373" s="9">
        <f t="shared" si="195"/>
        <v>0</v>
      </c>
      <c r="AH373" s="9">
        <f t="shared" si="195"/>
        <v>1365.7996803793055</v>
      </c>
      <c r="AI373" s="9">
        <f t="shared" si="184"/>
        <v>11030.8415499361</v>
      </c>
      <c r="AJ373" s="3" t="s">
        <v>608</v>
      </c>
      <c r="AK373" s="11">
        <v>4199521</v>
      </c>
      <c r="AL373" s="11">
        <v>0</v>
      </c>
      <c r="AM373" s="11">
        <v>9647</v>
      </c>
      <c r="AN373" s="9">
        <v>0</v>
      </c>
      <c r="AO373" s="11">
        <v>0</v>
      </c>
      <c r="AP373" s="11">
        <v>75565.66</v>
      </c>
      <c r="AQ373" s="9">
        <v>0</v>
      </c>
      <c r="AR373" s="9">
        <v>78352</v>
      </c>
      <c r="AS373" s="11">
        <v>1977942</v>
      </c>
      <c r="AT373" s="11">
        <v>0</v>
      </c>
      <c r="AU373" s="11">
        <v>370196</v>
      </c>
      <c r="AV373" s="11">
        <v>0</v>
      </c>
      <c r="AW373" s="9">
        <v>0</v>
      </c>
      <c r="AX373" s="9">
        <v>219073.0957851322</v>
      </c>
      <c r="AY373" s="9">
        <v>47662.745718030899</v>
      </c>
      <c r="AZ373" s="9">
        <v>-26013.880399999998</v>
      </c>
      <c r="BA373" s="11">
        <v>166305</v>
      </c>
      <c r="BB373" s="11">
        <v>201</v>
      </c>
      <c r="BC373" s="11">
        <v>953468.42</v>
      </c>
      <c r="BD373" s="11">
        <v>198416</v>
      </c>
      <c r="BE373" s="11">
        <v>20958</v>
      </c>
      <c r="BF373" s="11">
        <v>0</v>
      </c>
      <c r="BG373" s="11">
        <v>0</v>
      </c>
      <c r="BH373" s="11">
        <v>0</v>
      </c>
      <c r="BI373" s="9">
        <v>69182</v>
      </c>
      <c r="BJ373" s="9">
        <v>0</v>
      </c>
      <c r="BK373" s="9">
        <v>0</v>
      </c>
      <c r="BL373" s="9">
        <v>0</v>
      </c>
      <c r="BM373" s="9">
        <v>0</v>
      </c>
      <c r="BN373" s="9">
        <v>0</v>
      </c>
      <c r="BO373" s="11">
        <f t="shared" si="188"/>
        <v>4262513.8149999995</v>
      </c>
      <c r="BP373" s="11">
        <v>0</v>
      </c>
      <c r="BQ373" s="11">
        <v>9647</v>
      </c>
      <c r="BR373" s="11">
        <f t="shared" si="189"/>
        <v>0</v>
      </c>
      <c r="BS373" s="11">
        <v>0</v>
      </c>
      <c r="BT373" s="11">
        <v>75565.66</v>
      </c>
      <c r="BU373" s="9">
        <v>0</v>
      </c>
      <c r="BV373" s="9">
        <v>78345</v>
      </c>
      <c r="BW373" s="11">
        <v>2010023</v>
      </c>
      <c r="BX373" s="11">
        <v>0</v>
      </c>
      <c r="BY373" s="11">
        <v>0</v>
      </c>
      <c r="BZ373" s="11">
        <v>0</v>
      </c>
      <c r="CA373" s="9">
        <v>0</v>
      </c>
      <c r="CB373" s="9">
        <v>219073.0957851322</v>
      </c>
      <c r="CC373" s="9">
        <v>47662.745718030899</v>
      </c>
      <c r="CD373" s="9">
        <v>-26013.880399999998</v>
      </c>
      <c r="CE373" s="11">
        <v>166305</v>
      </c>
      <c r="CF373" s="11">
        <v>204</v>
      </c>
      <c r="CG373" s="11">
        <v>953468.42</v>
      </c>
      <c r="CH373" s="11">
        <v>198416</v>
      </c>
      <c r="CI373" s="11">
        <v>21215</v>
      </c>
      <c r="CJ373" s="11">
        <v>0</v>
      </c>
      <c r="CK373" s="11">
        <v>0</v>
      </c>
      <c r="CL373" s="11">
        <v>0</v>
      </c>
      <c r="CM373" s="11">
        <v>69182</v>
      </c>
      <c r="CN373" s="9">
        <v>0</v>
      </c>
      <c r="CO373" s="9">
        <v>0</v>
      </c>
      <c r="CP373" s="9">
        <v>0</v>
      </c>
      <c r="CQ373" s="9">
        <v>0</v>
      </c>
      <c r="CR373" s="9">
        <v>0</v>
      </c>
      <c r="CS373" s="11"/>
      <c r="CT373" s="11"/>
      <c r="CU373" s="11"/>
      <c r="CV373" s="11"/>
      <c r="CW373" s="11"/>
      <c r="DD373" s="20"/>
      <c r="DE373" s="20"/>
    </row>
    <row r="374" spans="1:109" ht="16.5" x14ac:dyDescent="0.3">
      <c r="A374" s="8">
        <v>4029</v>
      </c>
      <c r="B374" s="8">
        <v>7</v>
      </c>
      <c r="C374" s="8" t="s">
        <v>397</v>
      </c>
      <c r="D374" s="16">
        <v>7</v>
      </c>
      <c r="E374" s="9">
        <v>377</v>
      </c>
      <c r="F374" s="9">
        <f t="shared" si="172"/>
        <v>12013.150540276991</v>
      </c>
      <c r="G374" s="9">
        <f t="shared" si="173"/>
        <v>12140.331826749138</v>
      </c>
      <c r="H374" s="9">
        <f t="shared" si="174"/>
        <v>127.18128647214689</v>
      </c>
      <c r="I374" s="10">
        <f t="shared" si="171"/>
        <v>1.0586838652003976E-2</v>
      </c>
      <c r="J374" s="9">
        <f t="shared" si="175"/>
        <v>84.693222811670239</v>
      </c>
      <c r="K374" s="9">
        <f t="shared" si="176"/>
        <v>42.145888594164717</v>
      </c>
      <c r="L374" s="9">
        <f t="shared" si="177"/>
        <v>0</v>
      </c>
      <c r="M374" s="9">
        <f t="shared" si="178"/>
        <v>0.34217506631307515</v>
      </c>
      <c r="N374" s="9">
        <f t="shared" si="179"/>
        <v>0</v>
      </c>
      <c r="O374" s="9">
        <f t="shared" si="180"/>
        <v>0</v>
      </c>
      <c r="P374" s="9">
        <f t="shared" si="181"/>
        <v>0</v>
      </c>
      <c r="Q374" s="15">
        <f t="shared" si="185"/>
        <v>4528957.7536844248</v>
      </c>
      <c r="R374" s="15">
        <f t="shared" si="186"/>
        <v>4576905.0986844245</v>
      </c>
      <c r="S374" s="9">
        <f t="shared" si="187"/>
        <v>47947.344999999739</v>
      </c>
      <c r="T374" s="9"/>
      <c r="U374" s="9">
        <f t="shared" si="194"/>
        <v>5611.2394450928387</v>
      </c>
      <c r="V374" s="9">
        <f t="shared" si="194"/>
        <v>2598.389920424403</v>
      </c>
      <c r="W374" s="9">
        <f t="shared" si="194"/>
        <v>159.96169761273211</v>
      </c>
      <c r="X374" s="9">
        <f t="shared" si="194"/>
        <v>1133.7453580901856</v>
      </c>
      <c r="Y374" s="9">
        <f t="shared" si="194"/>
        <v>1228.9726303731004</v>
      </c>
      <c r="Z374" s="9">
        <f t="shared" si="194"/>
        <v>0</v>
      </c>
      <c r="AA374" s="9">
        <f t="shared" si="194"/>
        <v>1280.8414886837299</v>
      </c>
      <c r="AB374" s="9">
        <f t="shared" si="195"/>
        <v>5695.9326679045089</v>
      </c>
      <c r="AC374" s="9">
        <f t="shared" si="195"/>
        <v>2640.5358090185678</v>
      </c>
      <c r="AD374" s="9">
        <f t="shared" si="195"/>
        <v>159.96169761273211</v>
      </c>
      <c r="AE374" s="9">
        <f t="shared" si="195"/>
        <v>1134.0875331564987</v>
      </c>
      <c r="AF374" s="9">
        <f t="shared" si="195"/>
        <v>1228.9726303731004</v>
      </c>
      <c r="AG374" s="9">
        <f t="shared" si="195"/>
        <v>0</v>
      </c>
      <c r="AH374" s="9">
        <f t="shared" si="195"/>
        <v>1280.8414886837299</v>
      </c>
      <c r="AI374" s="9">
        <f t="shared" si="184"/>
        <v>12140.331826749138</v>
      </c>
      <c r="AJ374" s="3" t="s">
        <v>608</v>
      </c>
      <c r="AK374" s="11">
        <v>2128623</v>
      </c>
      <c r="AL374" s="11">
        <v>0</v>
      </c>
      <c r="AM374" s="11">
        <v>4890</v>
      </c>
      <c r="AN374" s="9">
        <v>0</v>
      </c>
      <c r="AO374" s="11">
        <v>0</v>
      </c>
      <c r="AP374" s="11">
        <v>60305.560000000005</v>
      </c>
      <c r="AQ374" s="9">
        <v>88297</v>
      </c>
      <c r="AR374" s="9">
        <v>39714</v>
      </c>
      <c r="AS374" s="11">
        <v>979593</v>
      </c>
      <c r="AT374" s="11">
        <v>0</v>
      </c>
      <c r="AU374" s="11">
        <v>0</v>
      </c>
      <c r="AV374" s="11">
        <v>0</v>
      </c>
      <c r="AW374" s="9">
        <v>0</v>
      </c>
      <c r="AX374" s="9">
        <v>463322.68165065884</v>
      </c>
      <c r="AY374" s="9">
        <v>21975.641233766233</v>
      </c>
      <c r="AZ374" s="9">
        <v>-13185.7292</v>
      </c>
      <c r="BA374" s="11">
        <v>84296</v>
      </c>
      <c r="BB374" s="11">
        <v>102</v>
      </c>
      <c r="BC374" s="11">
        <v>460901.6</v>
      </c>
      <c r="BD374" s="11">
        <v>0</v>
      </c>
      <c r="BE374" s="11">
        <v>10623</v>
      </c>
      <c r="BF374" s="11">
        <v>0</v>
      </c>
      <c r="BG374" s="11">
        <v>0</v>
      </c>
      <c r="BH374" s="11">
        <v>0</v>
      </c>
      <c r="BI374" s="9">
        <v>199500</v>
      </c>
      <c r="BJ374" s="9">
        <v>0</v>
      </c>
      <c r="BK374" s="9">
        <v>0</v>
      </c>
      <c r="BL374" s="9">
        <v>0</v>
      </c>
      <c r="BM374" s="9">
        <v>0</v>
      </c>
      <c r="BN374" s="9">
        <v>0</v>
      </c>
      <c r="BO374" s="11">
        <f t="shared" si="188"/>
        <v>2160552.3449999997</v>
      </c>
      <c r="BP374" s="11">
        <v>0</v>
      </c>
      <c r="BQ374" s="11">
        <v>4890</v>
      </c>
      <c r="BR374" s="11">
        <f t="shared" si="189"/>
        <v>0</v>
      </c>
      <c r="BS374" s="11">
        <v>0</v>
      </c>
      <c r="BT374" s="11">
        <v>60305.560000000005</v>
      </c>
      <c r="BU374" s="9">
        <v>88297</v>
      </c>
      <c r="BV374" s="9">
        <v>39711</v>
      </c>
      <c r="BW374" s="11">
        <v>995482</v>
      </c>
      <c r="BX374" s="11">
        <v>0</v>
      </c>
      <c r="BY374" s="11">
        <v>0</v>
      </c>
      <c r="BZ374" s="11">
        <v>0</v>
      </c>
      <c r="CA374" s="9">
        <v>0</v>
      </c>
      <c r="CB374" s="9">
        <v>463322.68165065884</v>
      </c>
      <c r="CC374" s="9">
        <v>21975.641233766233</v>
      </c>
      <c r="CD374" s="9">
        <v>-13185.7292</v>
      </c>
      <c r="CE374" s="11">
        <v>84296</v>
      </c>
      <c r="CF374" s="11">
        <v>103</v>
      </c>
      <c r="CG374" s="11">
        <v>460901.6</v>
      </c>
      <c r="CH374" s="11">
        <v>0</v>
      </c>
      <c r="CI374" s="11">
        <v>10754</v>
      </c>
      <c r="CJ374" s="11">
        <v>0</v>
      </c>
      <c r="CK374" s="11">
        <v>0</v>
      </c>
      <c r="CL374" s="11">
        <v>0</v>
      </c>
      <c r="CM374" s="11">
        <v>199500</v>
      </c>
      <c r="CN374" s="9">
        <v>0</v>
      </c>
      <c r="CO374" s="9">
        <v>0</v>
      </c>
      <c r="CP374" s="9">
        <v>0</v>
      </c>
      <c r="CQ374" s="9">
        <v>0</v>
      </c>
      <c r="CR374" s="9">
        <v>0</v>
      </c>
      <c r="CS374" s="11"/>
      <c r="CT374" s="11"/>
      <c r="CU374" s="11"/>
      <c r="CV374" s="11"/>
      <c r="CW374" s="11"/>
      <c r="DD374" s="20"/>
      <c r="DE374" s="20"/>
    </row>
    <row r="375" spans="1:109" ht="16.5" x14ac:dyDescent="0.3">
      <c r="A375" s="8">
        <v>4030</v>
      </c>
      <c r="B375" s="8">
        <v>7</v>
      </c>
      <c r="C375" s="8" t="s">
        <v>398</v>
      </c>
      <c r="D375" s="16">
        <v>7</v>
      </c>
      <c r="E375" s="9">
        <v>333</v>
      </c>
      <c r="F375" s="9">
        <f t="shared" si="172"/>
        <v>10947.434006120513</v>
      </c>
      <c r="G375" s="9">
        <f t="shared" si="173"/>
        <v>11060.826558673063</v>
      </c>
      <c r="H375" s="9">
        <f t="shared" si="174"/>
        <v>113.39255255255011</v>
      </c>
      <c r="I375" s="10">
        <f t="shared" si="171"/>
        <v>1.0357911496808694E-2</v>
      </c>
      <c r="J375" s="9">
        <f t="shared" si="175"/>
        <v>81.885045045043626</v>
      </c>
      <c r="K375" s="9">
        <f t="shared" si="176"/>
        <v>31.1771771771771</v>
      </c>
      <c r="L375" s="9">
        <f t="shared" si="177"/>
        <v>0</v>
      </c>
      <c r="M375" s="9">
        <f t="shared" si="178"/>
        <v>0.33033033033029824</v>
      </c>
      <c r="N375" s="9">
        <f t="shared" si="179"/>
        <v>0</v>
      </c>
      <c r="O375" s="9">
        <f t="shared" si="180"/>
        <v>0</v>
      </c>
      <c r="P375" s="9">
        <f t="shared" si="181"/>
        <v>0</v>
      </c>
      <c r="Q375" s="15">
        <f t="shared" si="185"/>
        <v>3645495.5240381313</v>
      </c>
      <c r="R375" s="15">
        <f t="shared" si="186"/>
        <v>3683255.2440381311</v>
      </c>
      <c r="S375" s="9">
        <f t="shared" si="187"/>
        <v>37759.719999999739</v>
      </c>
      <c r="T375" s="9"/>
      <c r="U375" s="9">
        <f t="shared" si="194"/>
        <v>5425.1872888888893</v>
      </c>
      <c r="V375" s="9">
        <f t="shared" si="194"/>
        <v>1922.1561561561562</v>
      </c>
      <c r="W375" s="9">
        <f t="shared" si="194"/>
        <v>33.439519519519521</v>
      </c>
      <c r="X375" s="9">
        <f t="shared" si="194"/>
        <v>455.66666666666669</v>
      </c>
      <c r="Y375" s="9">
        <f t="shared" si="194"/>
        <v>1899.1611839941795</v>
      </c>
      <c r="Z375" s="9">
        <f t="shared" si="194"/>
        <v>0</v>
      </c>
      <c r="AA375" s="9">
        <f t="shared" si="194"/>
        <v>1211.8231908951018</v>
      </c>
      <c r="AB375" s="9">
        <f t="shared" si="195"/>
        <v>5507.0723339339329</v>
      </c>
      <c r="AC375" s="9">
        <f t="shared" si="195"/>
        <v>1953.3333333333333</v>
      </c>
      <c r="AD375" s="9">
        <f t="shared" si="195"/>
        <v>33.439519519519521</v>
      </c>
      <c r="AE375" s="9">
        <f t="shared" si="195"/>
        <v>455.99699699699698</v>
      </c>
      <c r="AF375" s="9">
        <f t="shared" si="195"/>
        <v>1899.1611839941795</v>
      </c>
      <c r="AG375" s="9">
        <f t="shared" si="195"/>
        <v>0</v>
      </c>
      <c r="AH375" s="9">
        <f t="shared" si="195"/>
        <v>1211.8231908951018</v>
      </c>
      <c r="AI375" s="9">
        <f t="shared" si="184"/>
        <v>11060.826558673063</v>
      </c>
      <c r="AJ375" s="3" t="s">
        <v>608</v>
      </c>
      <c r="AK375" s="11">
        <v>1817848</v>
      </c>
      <c r="AL375" s="11">
        <v>0</v>
      </c>
      <c r="AM375" s="11">
        <v>4176</v>
      </c>
      <c r="AN375" s="9">
        <v>0</v>
      </c>
      <c r="AO375" s="11">
        <v>0</v>
      </c>
      <c r="AP375" s="11">
        <v>11135.36</v>
      </c>
      <c r="AQ375" s="9">
        <v>0</v>
      </c>
      <c r="AR375" s="9">
        <v>33916</v>
      </c>
      <c r="AS375" s="11">
        <v>640078</v>
      </c>
      <c r="AT375" s="11">
        <v>0</v>
      </c>
      <c r="AU375" s="11">
        <v>0</v>
      </c>
      <c r="AV375" s="11">
        <v>0</v>
      </c>
      <c r="AW375" s="9">
        <v>0</v>
      </c>
      <c r="AX375" s="9">
        <v>632420.67427006178</v>
      </c>
      <c r="AY375" s="9">
        <v>17511.722568068915</v>
      </c>
      <c r="AZ375" s="9">
        <v>-11260.632800000001</v>
      </c>
      <c r="BA375" s="11">
        <v>71989</v>
      </c>
      <c r="BB375" s="11">
        <v>87</v>
      </c>
      <c r="BC375" s="11">
        <v>386025.4</v>
      </c>
      <c r="BD375" s="11">
        <v>0</v>
      </c>
      <c r="BE375" s="11">
        <v>9072</v>
      </c>
      <c r="BF375" s="11">
        <v>0</v>
      </c>
      <c r="BG375" s="11">
        <v>0</v>
      </c>
      <c r="BH375" s="11">
        <v>0</v>
      </c>
      <c r="BI375" s="9">
        <v>32497</v>
      </c>
      <c r="BJ375" s="9">
        <v>0</v>
      </c>
      <c r="BK375" s="9">
        <v>0</v>
      </c>
      <c r="BL375" s="9">
        <v>0</v>
      </c>
      <c r="BM375" s="9">
        <v>0</v>
      </c>
      <c r="BN375" s="9">
        <v>0</v>
      </c>
      <c r="BO375" s="11">
        <f t="shared" si="188"/>
        <v>1845115.7199999997</v>
      </c>
      <c r="BP375" s="11">
        <v>0</v>
      </c>
      <c r="BQ375" s="11">
        <v>4176</v>
      </c>
      <c r="BR375" s="11">
        <f t="shared" si="189"/>
        <v>0</v>
      </c>
      <c r="BS375" s="11">
        <v>0</v>
      </c>
      <c r="BT375" s="11">
        <v>11135.36</v>
      </c>
      <c r="BU375" s="9">
        <v>0</v>
      </c>
      <c r="BV375" s="9">
        <v>33913</v>
      </c>
      <c r="BW375" s="11">
        <v>650460</v>
      </c>
      <c r="BX375" s="11">
        <v>0</v>
      </c>
      <c r="BY375" s="11">
        <v>0</v>
      </c>
      <c r="BZ375" s="11">
        <v>0</v>
      </c>
      <c r="CA375" s="9">
        <v>0</v>
      </c>
      <c r="CB375" s="9">
        <v>632420.67427006178</v>
      </c>
      <c r="CC375" s="9">
        <v>17511.722568068915</v>
      </c>
      <c r="CD375" s="9">
        <v>-11260.632800000001</v>
      </c>
      <c r="CE375" s="11">
        <v>71989</v>
      </c>
      <c r="CF375" s="11">
        <v>88</v>
      </c>
      <c r="CG375" s="11">
        <v>386025.4</v>
      </c>
      <c r="CH375" s="11">
        <v>0</v>
      </c>
      <c r="CI375" s="11">
        <v>9184</v>
      </c>
      <c r="CJ375" s="11">
        <v>0</v>
      </c>
      <c r="CK375" s="11">
        <v>0</v>
      </c>
      <c r="CL375" s="11">
        <v>0</v>
      </c>
      <c r="CM375" s="11">
        <v>32497</v>
      </c>
      <c r="CN375" s="9">
        <v>0</v>
      </c>
      <c r="CO375" s="9">
        <v>0</v>
      </c>
      <c r="CP375" s="9">
        <v>0</v>
      </c>
      <c r="CQ375" s="9">
        <v>0</v>
      </c>
      <c r="CR375" s="9">
        <v>0</v>
      </c>
      <c r="CS375" s="11"/>
      <c r="CT375" s="11"/>
      <c r="CU375" s="11"/>
      <c r="CV375" s="11"/>
      <c r="CW375" s="11"/>
      <c r="DD375" s="20"/>
      <c r="DE375" s="20"/>
    </row>
    <row r="376" spans="1:109" ht="16.5" x14ac:dyDescent="0.3">
      <c r="A376" s="8">
        <v>4031</v>
      </c>
      <c r="B376" s="8">
        <v>7</v>
      </c>
      <c r="C376" s="8" t="s">
        <v>399</v>
      </c>
      <c r="D376" s="16">
        <v>7</v>
      </c>
      <c r="E376" s="9">
        <v>92</v>
      </c>
      <c r="F376" s="9">
        <f t="shared" si="172"/>
        <v>10597.511665265987</v>
      </c>
      <c r="G376" s="9">
        <f t="shared" si="173"/>
        <v>10722.173078309466</v>
      </c>
      <c r="H376" s="9">
        <f t="shared" si="174"/>
        <v>124.66141304347912</v>
      </c>
      <c r="I376" s="10">
        <f t="shared" si="171"/>
        <v>1.1763272075657605E-2</v>
      </c>
      <c r="J376" s="9">
        <f t="shared" si="175"/>
        <v>101.86793478260824</v>
      </c>
      <c r="K376" s="9">
        <f t="shared" si="176"/>
        <v>22.391304347826008</v>
      </c>
      <c r="L376" s="9">
        <f t="shared" si="177"/>
        <v>0</v>
      </c>
      <c r="M376" s="9">
        <f t="shared" si="178"/>
        <v>0.40217391304349803</v>
      </c>
      <c r="N376" s="9">
        <f t="shared" si="179"/>
        <v>0</v>
      </c>
      <c r="O376" s="9">
        <f t="shared" si="180"/>
        <v>0</v>
      </c>
      <c r="P376" s="9">
        <f t="shared" si="181"/>
        <v>0</v>
      </c>
      <c r="Q376" s="15">
        <f t="shared" si="185"/>
        <v>974971.0732044708</v>
      </c>
      <c r="R376" s="15">
        <f t="shared" si="186"/>
        <v>986439.92320447078</v>
      </c>
      <c r="S376" s="9">
        <f t="shared" si="187"/>
        <v>11468.849999999977</v>
      </c>
      <c r="T376" s="9"/>
      <c r="U376" s="9">
        <f t="shared" si="194"/>
        <v>6749.1276521739128</v>
      </c>
      <c r="V376" s="9">
        <f t="shared" si="194"/>
        <v>1380.5</v>
      </c>
      <c r="W376" s="9">
        <f t="shared" si="194"/>
        <v>189.79999999999998</v>
      </c>
      <c r="X376" s="9">
        <f t="shared" si="194"/>
        <v>445.45652173913044</v>
      </c>
      <c r="Y376" s="9">
        <f t="shared" si="194"/>
        <v>631.68836091816161</v>
      </c>
      <c r="Z376" s="9">
        <f t="shared" si="194"/>
        <v>0</v>
      </c>
      <c r="AA376" s="9">
        <f t="shared" si="194"/>
        <v>1200.9391304347826</v>
      </c>
      <c r="AB376" s="9">
        <f t="shared" si="195"/>
        <v>6850.995586956521</v>
      </c>
      <c r="AC376" s="9">
        <f t="shared" si="195"/>
        <v>1402.891304347826</v>
      </c>
      <c r="AD376" s="9">
        <f t="shared" si="195"/>
        <v>189.79999999999998</v>
      </c>
      <c r="AE376" s="9">
        <f t="shared" si="195"/>
        <v>445.85869565217394</v>
      </c>
      <c r="AF376" s="9">
        <f t="shared" si="195"/>
        <v>631.68836091816161</v>
      </c>
      <c r="AG376" s="9">
        <f t="shared" si="195"/>
        <v>0</v>
      </c>
      <c r="AH376" s="9">
        <f t="shared" si="195"/>
        <v>1200.9391304347826</v>
      </c>
      <c r="AI376" s="9">
        <f t="shared" si="184"/>
        <v>10722.173078309466</v>
      </c>
      <c r="AJ376" s="3" t="s">
        <v>608</v>
      </c>
      <c r="AK376" s="11">
        <v>624790</v>
      </c>
      <c r="AL376" s="11">
        <v>0</v>
      </c>
      <c r="AM376" s="11">
        <v>1435</v>
      </c>
      <c r="AN376" s="9">
        <v>0</v>
      </c>
      <c r="AO376" s="11">
        <v>0</v>
      </c>
      <c r="AP376" s="11">
        <v>17461.599999999999</v>
      </c>
      <c r="AQ376" s="9">
        <v>0</v>
      </c>
      <c r="AR376" s="9">
        <v>11657</v>
      </c>
      <c r="AS376" s="11">
        <v>127006</v>
      </c>
      <c r="AT376" s="11">
        <v>0</v>
      </c>
      <c r="AU376" s="11">
        <v>0</v>
      </c>
      <c r="AV376" s="11">
        <v>0</v>
      </c>
      <c r="AW376" s="9">
        <v>0</v>
      </c>
      <c r="AX376" s="9">
        <v>58115.329204470865</v>
      </c>
      <c r="AY376" s="9">
        <v>0</v>
      </c>
      <c r="AZ376" s="9">
        <v>-3870.2559999999999</v>
      </c>
      <c r="BA376" s="11">
        <v>24742</v>
      </c>
      <c r="BB376" s="11">
        <v>30</v>
      </c>
      <c r="BC376" s="11">
        <v>110486.39999999999</v>
      </c>
      <c r="BD376" s="11">
        <v>0</v>
      </c>
      <c r="BE376" s="11">
        <v>3118</v>
      </c>
      <c r="BF376" s="11">
        <v>0</v>
      </c>
      <c r="BG376" s="11">
        <v>0</v>
      </c>
      <c r="BH376" s="11">
        <v>0</v>
      </c>
      <c r="BI376" s="9">
        <v>0</v>
      </c>
      <c r="BJ376" s="9">
        <v>0</v>
      </c>
      <c r="BK376" s="9">
        <v>0</v>
      </c>
      <c r="BL376" s="9">
        <v>0</v>
      </c>
      <c r="BM376" s="9">
        <v>0</v>
      </c>
      <c r="BN376" s="9">
        <v>0</v>
      </c>
      <c r="BO376" s="11">
        <f t="shared" si="188"/>
        <v>634161.85</v>
      </c>
      <c r="BP376" s="11">
        <v>0</v>
      </c>
      <c r="BQ376" s="11">
        <v>1435</v>
      </c>
      <c r="BR376" s="11">
        <f t="shared" si="189"/>
        <v>0</v>
      </c>
      <c r="BS376" s="11">
        <v>0</v>
      </c>
      <c r="BT376" s="11">
        <v>17461.599999999999</v>
      </c>
      <c r="BU376" s="9">
        <v>0</v>
      </c>
      <c r="BV376" s="9">
        <v>11656</v>
      </c>
      <c r="BW376" s="11">
        <v>129066</v>
      </c>
      <c r="BX376" s="11">
        <v>0</v>
      </c>
      <c r="BY376" s="11">
        <v>0</v>
      </c>
      <c r="BZ376" s="11">
        <v>0</v>
      </c>
      <c r="CA376" s="9">
        <v>0</v>
      </c>
      <c r="CB376" s="9">
        <v>58115.329204470865</v>
      </c>
      <c r="CC376" s="9">
        <v>0</v>
      </c>
      <c r="CD376" s="9">
        <v>-3870.2559999999999</v>
      </c>
      <c r="CE376" s="11">
        <v>24742</v>
      </c>
      <c r="CF376" s="11">
        <v>30</v>
      </c>
      <c r="CG376" s="11">
        <v>110486.39999999999</v>
      </c>
      <c r="CH376" s="11">
        <v>0</v>
      </c>
      <c r="CI376" s="11">
        <v>3156</v>
      </c>
      <c r="CJ376" s="11">
        <v>0</v>
      </c>
      <c r="CK376" s="11">
        <v>0</v>
      </c>
      <c r="CL376" s="11">
        <v>0</v>
      </c>
      <c r="CM376" s="11">
        <v>0</v>
      </c>
      <c r="CN376" s="9">
        <v>0</v>
      </c>
      <c r="CO376" s="9">
        <v>0</v>
      </c>
      <c r="CP376" s="9">
        <v>0</v>
      </c>
      <c r="CQ376" s="9">
        <v>0</v>
      </c>
      <c r="CR376" s="9">
        <v>0</v>
      </c>
      <c r="CS376" s="11"/>
      <c r="CT376" s="11"/>
      <c r="CU376" s="11"/>
      <c r="CV376" s="11"/>
      <c r="CW376" s="11"/>
      <c r="DD376" s="20"/>
      <c r="DE376" s="20"/>
    </row>
    <row r="377" spans="1:109" ht="16.5" x14ac:dyDescent="0.3">
      <c r="A377" s="8">
        <v>4032</v>
      </c>
      <c r="B377" s="8">
        <v>7</v>
      </c>
      <c r="C377" s="8" t="s">
        <v>400</v>
      </c>
      <c r="D377" s="16">
        <v>7</v>
      </c>
      <c r="E377" s="9">
        <v>456</v>
      </c>
      <c r="F377" s="9">
        <f t="shared" si="172"/>
        <v>11208.27286619601</v>
      </c>
      <c r="G377" s="9">
        <f t="shared" si="173"/>
        <v>10589.696934178464</v>
      </c>
      <c r="H377" s="9">
        <f t="shared" si="174"/>
        <v>-618.57593201754571</v>
      </c>
      <c r="I377" s="10">
        <f t="shared" si="171"/>
        <v>-5.5189228474545958E-2</v>
      </c>
      <c r="J377" s="9">
        <f t="shared" si="175"/>
        <v>79.112664473683253</v>
      </c>
      <c r="K377" s="9">
        <f t="shared" si="176"/>
        <v>42.489035087719458</v>
      </c>
      <c r="L377" s="9">
        <f t="shared" si="177"/>
        <v>0</v>
      </c>
      <c r="M377" s="9">
        <f t="shared" si="178"/>
        <v>-740.17763157894728</v>
      </c>
      <c r="N377" s="9">
        <f t="shared" si="179"/>
        <v>0</v>
      </c>
      <c r="O377" s="9">
        <f t="shared" si="180"/>
        <v>0</v>
      </c>
      <c r="P377" s="9">
        <f t="shared" si="181"/>
        <v>0</v>
      </c>
      <c r="Q377" s="15">
        <f t="shared" si="185"/>
        <v>5110972.4269853802</v>
      </c>
      <c r="R377" s="15">
        <f t="shared" si="186"/>
        <v>4828901.8019853793</v>
      </c>
      <c r="S377" s="9">
        <f t="shared" si="187"/>
        <v>-282070.62500000093</v>
      </c>
      <c r="T377" s="9"/>
      <c r="U377" s="9">
        <f t="shared" si="194"/>
        <v>5241.5068052631577</v>
      </c>
      <c r="V377" s="9">
        <f t="shared" si="194"/>
        <v>2619.6403508771928</v>
      </c>
      <c r="W377" s="9">
        <f t="shared" si="194"/>
        <v>6.057631578947368</v>
      </c>
      <c r="X377" s="9">
        <f t="shared" si="194"/>
        <v>1342.2258771929824</v>
      </c>
      <c r="Y377" s="9">
        <f t="shared" si="194"/>
        <v>770.01528211819948</v>
      </c>
      <c r="Z377" s="9">
        <f t="shared" si="194"/>
        <v>0</v>
      </c>
      <c r="AA377" s="9">
        <f t="shared" si="194"/>
        <v>1228.8269191655293</v>
      </c>
      <c r="AB377" s="9">
        <f t="shared" si="195"/>
        <v>5320.619469736841</v>
      </c>
      <c r="AC377" s="9">
        <f t="shared" si="195"/>
        <v>2662.1293859649122</v>
      </c>
      <c r="AD377" s="9">
        <f t="shared" si="195"/>
        <v>6.057631578947368</v>
      </c>
      <c r="AE377" s="9">
        <f t="shared" si="195"/>
        <v>602.04824561403507</v>
      </c>
      <c r="AF377" s="9">
        <f t="shared" si="195"/>
        <v>770.01528211819948</v>
      </c>
      <c r="AG377" s="9">
        <f t="shared" si="195"/>
        <v>0</v>
      </c>
      <c r="AH377" s="9">
        <f t="shared" si="195"/>
        <v>1228.8269191655293</v>
      </c>
      <c r="AI377" s="9">
        <f t="shared" si="184"/>
        <v>10589.696934178464</v>
      </c>
      <c r="AJ377" s="3" t="s">
        <v>608</v>
      </c>
      <c r="AK377" s="11">
        <v>2405025</v>
      </c>
      <c r="AL377" s="11">
        <v>0</v>
      </c>
      <c r="AM377" s="11">
        <v>5525</v>
      </c>
      <c r="AN377" s="9">
        <v>0</v>
      </c>
      <c r="AO377" s="11">
        <v>0</v>
      </c>
      <c r="AP377" s="11">
        <v>2762.2799999999997</v>
      </c>
      <c r="AQ377" s="9">
        <v>116633</v>
      </c>
      <c r="AR377" s="9">
        <v>44871</v>
      </c>
      <c r="AS377" s="11">
        <v>1194556</v>
      </c>
      <c r="AT377" s="11">
        <v>0</v>
      </c>
      <c r="AU377" s="11">
        <v>337667</v>
      </c>
      <c r="AV377" s="11">
        <v>0</v>
      </c>
      <c r="AW377" s="9">
        <v>0</v>
      </c>
      <c r="AX377" s="9">
        <v>351126.96864589897</v>
      </c>
      <c r="AY377" s="9">
        <v>40145.075139481341</v>
      </c>
      <c r="AZ377" s="9">
        <v>-14897.8968</v>
      </c>
      <c r="BA377" s="11">
        <v>95242</v>
      </c>
      <c r="BB377" s="11">
        <v>115</v>
      </c>
      <c r="BC377" s="11">
        <v>520200</v>
      </c>
      <c r="BD377" s="11">
        <v>0</v>
      </c>
      <c r="BE377" s="11">
        <v>12002</v>
      </c>
      <c r="BF377" s="11">
        <v>0</v>
      </c>
      <c r="BG377" s="11">
        <v>0</v>
      </c>
      <c r="BH377" s="11">
        <v>0</v>
      </c>
      <c r="BI377" s="9">
        <v>0</v>
      </c>
      <c r="BJ377" s="9">
        <v>0</v>
      </c>
      <c r="BK377" s="9">
        <v>0</v>
      </c>
      <c r="BL377" s="9">
        <v>0</v>
      </c>
      <c r="BM377" s="9">
        <v>0</v>
      </c>
      <c r="BN377" s="9">
        <v>0</v>
      </c>
      <c r="BO377" s="11">
        <f t="shared" si="188"/>
        <v>2441100.3749999995</v>
      </c>
      <c r="BP377" s="11">
        <v>0</v>
      </c>
      <c r="BQ377" s="11">
        <v>5525</v>
      </c>
      <c r="BR377" s="11">
        <f t="shared" si="189"/>
        <v>0</v>
      </c>
      <c r="BS377" s="11">
        <v>0</v>
      </c>
      <c r="BT377" s="11">
        <v>2762.2799999999997</v>
      </c>
      <c r="BU377" s="9">
        <v>116633</v>
      </c>
      <c r="BV377" s="9">
        <v>44867</v>
      </c>
      <c r="BW377" s="11">
        <v>1213931</v>
      </c>
      <c r="BX377" s="11">
        <v>0</v>
      </c>
      <c r="BY377" s="11">
        <v>0</v>
      </c>
      <c r="BZ377" s="11">
        <v>0</v>
      </c>
      <c r="CA377" s="9">
        <v>0</v>
      </c>
      <c r="CB377" s="9">
        <v>351126.96864589897</v>
      </c>
      <c r="CC377" s="9">
        <v>40145.075139481341</v>
      </c>
      <c r="CD377" s="9">
        <v>-14897.8968</v>
      </c>
      <c r="CE377" s="11">
        <v>95242</v>
      </c>
      <c r="CF377" s="11">
        <v>117</v>
      </c>
      <c r="CG377" s="11">
        <v>520200</v>
      </c>
      <c r="CH377" s="11">
        <v>0</v>
      </c>
      <c r="CI377" s="11">
        <v>12150</v>
      </c>
      <c r="CJ377" s="11">
        <v>0</v>
      </c>
      <c r="CK377" s="11">
        <v>0</v>
      </c>
      <c r="CL377" s="11">
        <v>0</v>
      </c>
      <c r="CM377" s="11">
        <v>0</v>
      </c>
      <c r="CN377" s="9">
        <v>0</v>
      </c>
      <c r="CO377" s="9">
        <v>0</v>
      </c>
      <c r="CP377" s="9">
        <v>0</v>
      </c>
      <c r="CQ377" s="9">
        <v>0</v>
      </c>
      <c r="CR377" s="9">
        <v>0</v>
      </c>
      <c r="CS377" s="11"/>
      <c r="CT377" s="11"/>
      <c r="CU377" s="11"/>
      <c r="CV377" s="11"/>
      <c r="CW377" s="11"/>
      <c r="DD377" s="20"/>
      <c r="DE377" s="20"/>
    </row>
    <row r="378" spans="1:109" ht="16.5" x14ac:dyDescent="0.3">
      <c r="A378" s="8">
        <v>4035</v>
      </c>
      <c r="B378" s="8">
        <v>7</v>
      </c>
      <c r="C378" s="8" t="s">
        <v>401</v>
      </c>
      <c r="D378" s="16">
        <v>7</v>
      </c>
      <c r="E378" s="9">
        <v>370</v>
      </c>
      <c r="F378" s="9">
        <f t="shared" si="172"/>
        <v>14719.398341385209</v>
      </c>
      <c r="G378" s="9">
        <f t="shared" si="173"/>
        <v>13982.858584628453</v>
      </c>
      <c r="H378" s="9">
        <f t="shared" si="174"/>
        <v>-736.53975675675611</v>
      </c>
      <c r="I378" s="10">
        <f t="shared" si="171"/>
        <v>-5.0038713517650615E-2</v>
      </c>
      <c r="J378" s="9">
        <f t="shared" si="175"/>
        <v>82.998081081081182</v>
      </c>
      <c r="K378" s="9">
        <f t="shared" si="176"/>
        <v>23.232432432432461</v>
      </c>
      <c r="L378" s="9">
        <f t="shared" si="177"/>
        <v>0</v>
      </c>
      <c r="M378" s="9">
        <f t="shared" si="178"/>
        <v>-842.77027027027043</v>
      </c>
      <c r="N378" s="9">
        <f t="shared" si="179"/>
        <v>0</v>
      </c>
      <c r="O378" s="9">
        <f t="shared" si="180"/>
        <v>0</v>
      </c>
      <c r="P378" s="9">
        <f t="shared" si="181"/>
        <v>0</v>
      </c>
      <c r="Q378" s="15">
        <f t="shared" si="185"/>
        <v>5446177.3863125276</v>
      </c>
      <c r="R378" s="15">
        <f t="shared" si="186"/>
        <v>5173657.6763125276</v>
      </c>
      <c r="S378" s="9">
        <f t="shared" si="187"/>
        <v>-272519.70999999996</v>
      </c>
      <c r="T378" s="9"/>
      <c r="U378" s="9">
        <f t="shared" si="194"/>
        <v>5498.9300432432428</v>
      </c>
      <c r="V378" s="9">
        <f t="shared" si="194"/>
        <v>1432.4324324324325</v>
      </c>
      <c r="W378" s="9">
        <f t="shared" si="194"/>
        <v>155.70081081081079</v>
      </c>
      <c r="X378" s="9">
        <f t="shared" si="194"/>
        <v>1877.0567567567568</v>
      </c>
      <c r="Y378" s="9">
        <f t="shared" si="194"/>
        <v>4597.8346628399968</v>
      </c>
      <c r="Z378" s="9">
        <f t="shared" si="194"/>
        <v>0</v>
      </c>
      <c r="AA378" s="9">
        <f t="shared" si="194"/>
        <v>1157.4436353019687</v>
      </c>
      <c r="AB378" s="9">
        <f t="shared" si="195"/>
        <v>5581.928124324324</v>
      </c>
      <c r="AC378" s="9">
        <f t="shared" si="195"/>
        <v>1455.664864864865</v>
      </c>
      <c r="AD378" s="9">
        <f t="shared" si="195"/>
        <v>155.70081081081079</v>
      </c>
      <c r="AE378" s="9">
        <f t="shared" si="195"/>
        <v>1034.2864864864864</v>
      </c>
      <c r="AF378" s="9">
        <f t="shared" si="195"/>
        <v>4597.8346628399968</v>
      </c>
      <c r="AG378" s="9">
        <f t="shared" si="195"/>
        <v>0</v>
      </c>
      <c r="AH378" s="9">
        <f t="shared" si="195"/>
        <v>1157.4436353019687</v>
      </c>
      <c r="AI378" s="9">
        <f t="shared" si="184"/>
        <v>13982.858584628453</v>
      </c>
      <c r="AJ378" s="3" t="s">
        <v>608</v>
      </c>
      <c r="AK378" s="11">
        <v>2047286</v>
      </c>
      <c r="AL378" s="11">
        <v>0</v>
      </c>
      <c r="AM378" s="11">
        <v>4703</v>
      </c>
      <c r="AN378" s="9">
        <v>0</v>
      </c>
      <c r="AO378" s="11">
        <v>0</v>
      </c>
      <c r="AP378" s="11">
        <v>57609.299999999996</v>
      </c>
      <c r="AQ378" s="9">
        <v>91080</v>
      </c>
      <c r="AR378" s="9">
        <v>38197</v>
      </c>
      <c r="AS378" s="11">
        <v>530000</v>
      </c>
      <c r="AT378" s="11">
        <v>0</v>
      </c>
      <c r="AU378" s="11">
        <v>311948</v>
      </c>
      <c r="AV378" s="11">
        <v>0</v>
      </c>
      <c r="AW378" s="9">
        <v>0</v>
      </c>
      <c r="AX378" s="9">
        <v>1701198.8252507988</v>
      </c>
      <c r="AY378" s="9">
        <v>29734.145061728399</v>
      </c>
      <c r="AZ378" s="9">
        <v>-12681.883999999998</v>
      </c>
      <c r="BA378" s="11">
        <v>81075</v>
      </c>
      <c r="BB378" s="11">
        <v>98</v>
      </c>
      <c r="BC378" s="11">
        <v>398520</v>
      </c>
      <c r="BD378" s="11">
        <v>119792</v>
      </c>
      <c r="BE378" s="11">
        <v>10217</v>
      </c>
      <c r="BF378" s="11">
        <v>0</v>
      </c>
      <c r="BG378" s="11">
        <v>0</v>
      </c>
      <c r="BH378" s="11">
        <v>0</v>
      </c>
      <c r="BI378" s="9">
        <v>37401</v>
      </c>
      <c r="BJ378" s="9">
        <v>0</v>
      </c>
      <c r="BK378" s="9">
        <v>0</v>
      </c>
      <c r="BL378" s="9">
        <v>0</v>
      </c>
      <c r="BM378" s="9">
        <v>0</v>
      </c>
      <c r="BN378" s="9">
        <v>0</v>
      </c>
      <c r="BO378" s="11">
        <f t="shared" si="188"/>
        <v>2077995.2899999998</v>
      </c>
      <c r="BP378" s="11">
        <v>0</v>
      </c>
      <c r="BQ378" s="11">
        <v>4703</v>
      </c>
      <c r="BR378" s="11">
        <f t="shared" si="189"/>
        <v>0</v>
      </c>
      <c r="BS378" s="11">
        <v>0</v>
      </c>
      <c r="BT378" s="11">
        <v>57609.299999999996</v>
      </c>
      <c r="BU378" s="9">
        <v>91080</v>
      </c>
      <c r="BV378" s="9">
        <v>38193</v>
      </c>
      <c r="BW378" s="11">
        <v>538596</v>
      </c>
      <c r="BX378" s="11">
        <v>0</v>
      </c>
      <c r="BY378" s="11">
        <v>0</v>
      </c>
      <c r="BZ378" s="11">
        <v>0</v>
      </c>
      <c r="CA378" s="9">
        <v>0</v>
      </c>
      <c r="CB378" s="9">
        <v>1701198.8252507988</v>
      </c>
      <c r="CC378" s="9">
        <v>29734.145061728399</v>
      </c>
      <c r="CD378" s="9">
        <v>-12681.883999999998</v>
      </c>
      <c r="CE378" s="11">
        <v>81075</v>
      </c>
      <c r="CF378" s="11">
        <v>99</v>
      </c>
      <c r="CG378" s="11">
        <v>398520</v>
      </c>
      <c r="CH378" s="11">
        <v>119792</v>
      </c>
      <c r="CI378" s="11">
        <v>10343</v>
      </c>
      <c r="CJ378" s="11">
        <v>0</v>
      </c>
      <c r="CK378" s="11">
        <v>0</v>
      </c>
      <c r="CL378" s="11">
        <v>0</v>
      </c>
      <c r="CM378" s="11">
        <v>37401</v>
      </c>
      <c r="CN378" s="9">
        <v>0</v>
      </c>
      <c r="CO378" s="9">
        <v>0</v>
      </c>
      <c r="CP378" s="9">
        <v>0</v>
      </c>
      <c r="CQ378" s="9">
        <v>0</v>
      </c>
      <c r="CR378" s="9">
        <v>0</v>
      </c>
      <c r="CS378" s="11"/>
      <c r="CT378" s="11"/>
      <c r="CU378" s="11"/>
      <c r="CV378" s="11"/>
      <c r="CW378" s="11"/>
      <c r="DD378" s="20"/>
      <c r="DE378" s="20"/>
    </row>
    <row r="379" spans="1:109" ht="16.5" x14ac:dyDescent="0.3">
      <c r="A379" s="8">
        <v>4036</v>
      </c>
      <c r="B379" s="8">
        <v>7</v>
      </c>
      <c r="C379" s="8" t="s">
        <v>402</v>
      </c>
      <c r="D379" s="16">
        <v>7</v>
      </c>
      <c r="E379" s="9">
        <v>62</v>
      </c>
      <c r="F379" s="9">
        <f t="shared" si="172"/>
        <v>15414.844425585043</v>
      </c>
      <c r="G379" s="9">
        <f t="shared" si="173"/>
        <v>15569.20047397214</v>
      </c>
      <c r="H379" s="9">
        <f t="shared" si="174"/>
        <v>154.35604838709696</v>
      </c>
      <c r="I379" s="10">
        <f t="shared" si="171"/>
        <v>1.0013467805805549E-2</v>
      </c>
      <c r="J379" s="9">
        <f t="shared" si="175"/>
        <v>104.13024193548335</v>
      </c>
      <c r="K379" s="9">
        <f t="shared" si="176"/>
        <v>49.822580645161452</v>
      </c>
      <c r="L379" s="9">
        <f t="shared" si="177"/>
        <v>0</v>
      </c>
      <c r="M379" s="9">
        <f t="shared" si="178"/>
        <v>0.40322580645170092</v>
      </c>
      <c r="N379" s="9">
        <f t="shared" si="179"/>
        <v>0</v>
      </c>
      <c r="O379" s="9">
        <f t="shared" si="180"/>
        <v>0</v>
      </c>
      <c r="P379" s="9">
        <f t="shared" si="181"/>
        <v>0</v>
      </c>
      <c r="Q379" s="15">
        <f t="shared" si="185"/>
        <v>955720.35438627249</v>
      </c>
      <c r="R379" s="15">
        <f t="shared" si="186"/>
        <v>965290.42938627244</v>
      </c>
      <c r="S379" s="9">
        <f t="shared" si="187"/>
        <v>9570.0749999999534</v>
      </c>
      <c r="T379" s="9"/>
      <c r="U379" s="9">
        <f t="shared" si="194"/>
        <v>6899.0138645161296</v>
      </c>
      <c r="V379" s="9">
        <f t="shared" si="194"/>
        <v>3071.5483870967741</v>
      </c>
      <c r="W379" s="9">
        <f t="shared" si="194"/>
        <v>191.3574193548387</v>
      </c>
      <c r="X379" s="9">
        <f t="shared" si="194"/>
        <v>761.41935483870964</v>
      </c>
      <c r="Y379" s="9">
        <f t="shared" si="194"/>
        <v>2709.4666901011706</v>
      </c>
      <c r="Z379" s="9">
        <f t="shared" si="194"/>
        <v>0</v>
      </c>
      <c r="AA379" s="9">
        <f t="shared" si="194"/>
        <v>1782.0387096774193</v>
      </c>
      <c r="AB379" s="9">
        <f t="shared" si="195"/>
        <v>7003.144106451613</v>
      </c>
      <c r="AC379" s="9">
        <f t="shared" si="195"/>
        <v>3121.3709677419356</v>
      </c>
      <c r="AD379" s="9">
        <f t="shared" si="195"/>
        <v>191.3574193548387</v>
      </c>
      <c r="AE379" s="9">
        <f t="shared" si="195"/>
        <v>761.82258064516134</v>
      </c>
      <c r="AF379" s="9">
        <f t="shared" si="195"/>
        <v>2709.4666901011706</v>
      </c>
      <c r="AG379" s="9">
        <f t="shared" si="195"/>
        <v>0</v>
      </c>
      <c r="AH379" s="9">
        <f t="shared" si="195"/>
        <v>1782.0387096774193</v>
      </c>
      <c r="AI379" s="9">
        <f t="shared" si="184"/>
        <v>15569.20047397214</v>
      </c>
      <c r="AJ379" s="3" t="s">
        <v>608</v>
      </c>
      <c r="AK379" s="11">
        <v>430405</v>
      </c>
      <c r="AL379" s="11">
        <v>0</v>
      </c>
      <c r="AM379" s="11">
        <v>989</v>
      </c>
      <c r="AN379" s="9">
        <v>0</v>
      </c>
      <c r="AO379" s="11">
        <v>0</v>
      </c>
      <c r="AP379" s="11">
        <v>11864.16</v>
      </c>
      <c r="AQ379" s="9">
        <v>18975</v>
      </c>
      <c r="AR379" s="9">
        <v>8030</v>
      </c>
      <c r="AS379" s="11">
        <v>190436</v>
      </c>
      <c r="AT379" s="11">
        <v>0</v>
      </c>
      <c r="AU379" s="11">
        <v>0</v>
      </c>
      <c r="AV379" s="11">
        <v>0</v>
      </c>
      <c r="AW379" s="9">
        <v>0</v>
      </c>
      <c r="AX379" s="9">
        <v>167986.93478627258</v>
      </c>
      <c r="AY379" s="9">
        <v>0</v>
      </c>
      <c r="AZ379" s="9">
        <v>-2666.1403999999998</v>
      </c>
      <c r="BA379" s="11">
        <v>17045</v>
      </c>
      <c r="BB379" s="11">
        <v>21</v>
      </c>
      <c r="BC379" s="11">
        <v>110486.39999999999</v>
      </c>
      <c r="BD379" s="11">
        <v>0</v>
      </c>
      <c r="BE379" s="11">
        <v>2148</v>
      </c>
      <c r="BF379" s="11">
        <v>0</v>
      </c>
      <c r="BG379" s="11">
        <v>0</v>
      </c>
      <c r="BH379" s="11">
        <v>0</v>
      </c>
      <c r="BI379" s="9">
        <v>0</v>
      </c>
      <c r="BJ379" s="9">
        <v>0</v>
      </c>
      <c r="BK379" s="9">
        <v>0</v>
      </c>
      <c r="BL379" s="9">
        <v>0</v>
      </c>
      <c r="BM379" s="9">
        <v>0</v>
      </c>
      <c r="BN379" s="9">
        <v>0</v>
      </c>
      <c r="BO379" s="11">
        <f t="shared" si="188"/>
        <v>436861.07499999995</v>
      </c>
      <c r="BP379" s="11">
        <v>0</v>
      </c>
      <c r="BQ379" s="11">
        <v>989</v>
      </c>
      <c r="BR379" s="11">
        <f t="shared" si="189"/>
        <v>0</v>
      </c>
      <c r="BS379" s="11">
        <v>0</v>
      </c>
      <c r="BT379" s="11">
        <v>11864.16</v>
      </c>
      <c r="BU379" s="9">
        <v>18975</v>
      </c>
      <c r="BV379" s="9">
        <v>8029</v>
      </c>
      <c r="BW379" s="11">
        <v>193525</v>
      </c>
      <c r="BX379" s="11">
        <v>0</v>
      </c>
      <c r="BY379" s="11">
        <v>0</v>
      </c>
      <c r="BZ379" s="11">
        <v>0</v>
      </c>
      <c r="CA379" s="9">
        <v>0</v>
      </c>
      <c r="CB379" s="9">
        <v>167986.93478627258</v>
      </c>
      <c r="CC379" s="9">
        <v>0</v>
      </c>
      <c r="CD379" s="9">
        <v>-2666.1403999999998</v>
      </c>
      <c r="CE379" s="11">
        <v>17045</v>
      </c>
      <c r="CF379" s="11">
        <v>21</v>
      </c>
      <c r="CG379" s="11">
        <v>110486.39999999999</v>
      </c>
      <c r="CH379" s="11">
        <v>0</v>
      </c>
      <c r="CI379" s="11">
        <v>2174</v>
      </c>
      <c r="CJ379" s="11">
        <v>0</v>
      </c>
      <c r="CK379" s="11">
        <v>0</v>
      </c>
      <c r="CL379" s="11">
        <v>0</v>
      </c>
      <c r="CM379" s="11">
        <v>0</v>
      </c>
      <c r="CN379" s="9">
        <v>0</v>
      </c>
      <c r="CO379" s="9">
        <v>0</v>
      </c>
      <c r="CP379" s="9">
        <v>0</v>
      </c>
      <c r="CQ379" s="9">
        <v>0</v>
      </c>
      <c r="CR379" s="9">
        <v>0</v>
      </c>
      <c r="CS379" s="11"/>
      <c r="CT379" s="11"/>
      <c r="CU379" s="11"/>
      <c r="CV379" s="11"/>
      <c r="CW379" s="11"/>
      <c r="DD379" s="20"/>
      <c r="DE379" s="20"/>
    </row>
    <row r="380" spans="1:109" ht="16.5" x14ac:dyDescent="0.3">
      <c r="A380" s="8">
        <v>4038</v>
      </c>
      <c r="B380" s="8">
        <v>7</v>
      </c>
      <c r="C380" s="8" t="s">
        <v>403</v>
      </c>
      <c r="D380" s="16">
        <v>7</v>
      </c>
      <c r="E380" s="9">
        <v>394</v>
      </c>
      <c r="F380" s="9">
        <f t="shared" si="172"/>
        <v>13406.156481974835</v>
      </c>
      <c r="G380" s="9">
        <f t="shared" si="173"/>
        <v>13533.951824614429</v>
      </c>
      <c r="H380" s="9">
        <f t="shared" si="174"/>
        <v>127.79534263959431</v>
      </c>
      <c r="I380" s="10">
        <f t="shared" si="171"/>
        <v>9.5325862271875422E-3</v>
      </c>
      <c r="J380" s="9">
        <f t="shared" si="175"/>
        <v>82.564378172588476</v>
      </c>
      <c r="K380" s="9">
        <f t="shared" si="176"/>
        <v>44.901015228426331</v>
      </c>
      <c r="L380" s="9">
        <f t="shared" si="177"/>
        <v>0</v>
      </c>
      <c r="M380" s="9">
        <f t="shared" si="178"/>
        <v>0.32994923857870617</v>
      </c>
      <c r="N380" s="9">
        <f t="shared" si="179"/>
        <v>0</v>
      </c>
      <c r="O380" s="9">
        <f t="shared" si="180"/>
        <v>0</v>
      </c>
      <c r="P380" s="9">
        <f t="shared" si="181"/>
        <v>0</v>
      </c>
      <c r="Q380" s="15">
        <f t="shared" si="185"/>
        <v>5282025.6538980864</v>
      </c>
      <c r="R380" s="15">
        <f t="shared" si="186"/>
        <v>5332377.0188980857</v>
      </c>
      <c r="S380" s="9">
        <f t="shared" si="187"/>
        <v>50351.364999999292</v>
      </c>
      <c r="T380" s="9"/>
      <c r="U380" s="9">
        <f t="shared" si="194"/>
        <v>5470.1956081218277</v>
      </c>
      <c r="V380" s="9">
        <f t="shared" si="194"/>
        <v>2768.2258883248733</v>
      </c>
      <c r="W380" s="9">
        <f t="shared" si="194"/>
        <v>3.1609644670050763</v>
      </c>
      <c r="X380" s="9">
        <f t="shared" si="194"/>
        <v>756.67005076142129</v>
      </c>
      <c r="Y380" s="9">
        <f t="shared" si="194"/>
        <v>3412.4170285069613</v>
      </c>
      <c r="Z380" s="9">
        <f t="shared" si="194"/>
        <v>0</v>
      </c>
      <c r="AA380" s="9">
        <f t="shared" si="194"/>
        <v>995.48694179274833</v>
      </c>
      <c r="AB380" s="9">
        <f t="shared" si="195"/>
        <v>5552.7599862944162</v>
      </c>
      <c r="AC380" s="9">
        <f t="shared" si="195"/>
        <v>2813.1269035532996</v>
      </c>
      <c r="AD380" s="9">
        <f t="shared" si="195"/>
        <v>3.1609644670050763</v>
      </c>
      <c r="AE380" s="9">
        <f t="shared" si="195"/>
        <v>757</v>
      </c>
      <c r="AF380" s="9">
        <f t="shared" si="195"/>
        <v>3412.4170285069613</v>
      </c>
      <c r="AG380" s="9">
        <f t="shared" si="195"/>
        <v>0</v>
      </c>
      <c r="AH380" s="9">
        <f t="shared" si="195"/>
        <v>995.48694179274833</v>
      </c>
      <c r="AI380" s="9">
        <f t="shared" si="184"/>
        <v>13533.951824614429</v>
      </c>
      <c r="AJ380" s="3" t="s">
        <v>608</v>
      </c>
      <c r="AK380" s="11">
        <v>2168691</v>
      </c>
      <c r="AL380" s="11">
        <v>0</v>
      </c>
      <c r="AM380" s="11">
        <v>4982</v>
      </c>
      <c r="AN380" s="9">
        <v>0</v>
      </c>
      <c r="AO380" s="11">
        <v>0</v>
      </c>
      <c r="AP380" s="11">
        <v>1245.42</v>
      </c>
      <c r="AQ380" s="9">
        <v>98923</v>
      </c>
      <c r="AR380" s="9">
        <v>40462</v>
      </c>
      <c r="AS380" s="11">
        <v>1090681</v>
      </c>
      <c r="AT380" s="11">
        <v>0</v>
      </c>
      <c r="AU380" s="11">
        <v>0</v>
      </c>
      <c r="AV380" s="11">
        <v>0</v>
      </c>
      <c r="AW380" s="9">
        <v>0</v>
      </c>
      <c r="AX380" s="9">
        <v>1344492.3092317428</v>
      </c>
      <c r="AY380" s="9">
        <v>28531.855066342872</v>
      </c>
      <c r="AZ380" s="9">
        <v>-13433.930399999999</v>
      </c>
      <c r="BA380" s="11">
        <v>85882</v>
      </c>
      <c r="BB380" s="11">
        <v>104</v>
      </c>
      <c r="BC380" s="11">
        <v>363690</v>
      </c>
      <c r="BD380" s="11">
        <v>30986</v>
      </c>
      <c r="BE380" s="11">
        <v>10823</v>
      </c>
      <c r="BF380" s="11">
        <v>0</v>
      </c>
      <c r="BG380" s="11">
        <v>0</v>
      </c>
      <c r="BH380" s="11">
        <v>0</v>
      </c>
      <c r="BI380" s="9">
        <v>25966</v>
      </c>
      <c r="BJ380" s="9">
        <v>0</v>
      </c>
      <c r="BK380" s="9">
        <v>0</v>
      </c>
      <c r="BL380" s="9">
        <v>0</v>
      </c>
      <c r="BM380" s="9">
        <v>0</v>
      </c>
      <c r="BN380" s="9">
        <v>0</v>
      </c>
      <c r="BO380" s="11">
        <f t="shared" si="188"/>
        <v>2201221.3649999998</v>
      </c>
      <c r="BP380" s="11">
        <v>0</v>
      </c>
      <c r="BQ380" s="11">
        <v>4982</v>
      </c>
      <c r="BR380" s="11">
        <f t="shared" si="189"/>
        <v>0</v>
      </c>
      <c r="BS380" s="11">
        <v>0</v>
      </c>
      <c r="BT380" s="11">
        <v>1245.42</v>
      </c>
      <c r="BU380" s="9">
        <v>98923</v>
      </c>
      <c r="BV380" s="9">
        <v>40458</v>
      </c>
      <c r="BW380" s="11">
        <v>1108372</v>
      </c>
      <c r="BX380" s="11">
        <v>0</v>
      </c>
      <c r="BY380" s="11">
        <v>0</v>
      </c>
      <c r="BZ380" s="11">
        <v>0</v>
      </c>
      <c r="CA380" s="9">
        <v>0</v>
      </c>
      <c r="CB380" s="9">
        <v>1344492.3092317428</v>
      </c>
      <c r="CC380" s="9">
        <v>28531.855066342872</v>
      </c>
      <c r="CD380" s="9">
        <v>-13433.930399999999</v>
      </c>
      <c r="CE380" s="11">
        <v>85882</v>
      </c>
      <c r="CF380" s="11">
        <v>105</v>
      </c>
      <c r="CG380" s="11">
        <v>363690</v>
      </c>
      <c r="CH380" s="11">
        <v>30986</v>
      </c>
      <c r="CI380" s="11">
        <v>10956</v>
      </c>
      <c r="CJ380" s="11">
        <v>0</v>
      </c>
      <c r="CK380" s="11">
        <v>0</v>
      </c>
      <c r="CL380" s="11">
        <v>0</v>
      </c>
      <c r="CM380" s="11">
        <v>25966</v>
      </c>
      <c r="CN380" s="9">
        <v>0</v>
      </c>
      <c r="CO380" s="9">
        <v>0</v>
      </c>
      <c r="CP380" s="9">
        <v>0</v>
      </c>
      <c r="CQ380" s="9">
        <v>0</v>
      </c>
      <c r="CR380" s="9">
        <v>0</v>
      </c>
      <c r="CS380" s="11"/>
      <c r="CT380" s="11"/>
      <c r="CU380" s="11"/>
      <c r="CV380" s="11"/>
      <c r="CW380" s="11"/>
      <c r="DD380" s="20"/>
      <c r="DE380" s="20"/>
    </row>
    <row r="381" spans="1:109" ht="16.5" x14ac:dyDescent="0.3">
      <c r="A381" s="8">
        <v>4039</v>
      </c>
      <c r="B381" s="8">
        <v>7</v>
      </c>
      <c r="C381" s="8" t="s">
        <v>404</v>
      </c>
      <c r="D381" s="16">
        <v>7</v>
      </c>
      <c r="E381" s="9">
        <v>200</v>
      </c>
      <c r="F381" s="9">
        <f t="shared" si="172"/>
        <v>13286.816428214923</v>
      </c>
      <c r="G381" s="9">
        <f t="shared" si="173"/>
        <v>13428.879428214921</v>
      </c>
      <c r="H381" s="9">
        <f t="shared" si="174"/>
        <v>142.06299999999828</v>
      </c>
      <c r="I381" s="10">
        <f t="shared" si="171"/>
        <v>1.0692027000412496E-2</v>
      </c>
      <c r="J381" s="9">
        <f t="shared" si="175"/>
        <v>101.86799999999948</v>
      </c>
      <c r="K381" s="9">
        <f t="shared" si="176"/>
        <v>39.779999999999745</v>
      </c>
      <c r="L381" s="9">
        <f t="shared" si="177"/>
        <v>0</v>
      </c>
      <c r="M381" s="9">
        <f t="shared" si="178"/>
        <v>0.41499999999996362</v>
      </c>
      <c r="N381" s="9">
        <f t="shared" si="179"/>
        <v>0</v>
      </c>
      <c r="O381" s="9">
        <f t="shared" si="180"/>
        <v>0</v>
      </c>
      <c r="P381" s="9">
        <f t="shared" si="181"/>
        <v>0</v>
      </c>
      <c r="Q381" s="15">
        <f t="shared" si="185"/>
        <v>2657363.2856429843</v>
      </c>
      <c r="R381" s="15">
        <f t="shared" si="186"/>
        <v>2685775.8856429844</v>
      </c>
      <c r="S381" s="9">
        <f t="shared" si="187"/>
        <v>28412.600000000093</v>
      </c>
      <c r="T381" s="9"/>
      <c r="U381" s="9">
        <f t="shared" si="194"/>
        <v>6749.1319999999996</v>
      </c>
      <c r="V381" s="9">
        <f t="shared" si="194"/>
        <v>2452.59</v>
      </c>
      <c r="W381" s="9">
        <f t="shared" si="194"/>
        <v>136.5</v>
      </c>
      <c r="X381" s="9">
        <f t="shared" si="194"/>
        <v>551.46</v>
      </c>
      <c r="Y381" s="9">
        <f t="shared" si="194"/>
        <v>1981.5273782149216</v>
      </c>
      <c r="Z381" s="9">
        <f t="shared" si="194"/>
        <v>0</v>
      </c>
      <c r="AA381" s="9">
        <f t="shared" si="194"/>
        <v>1415.6070499999998</v>
      </c>
      <c r="AB381" s="9">
        <f t="shared" si="195"/>
        <v>6850.9999999999991</v>
      </c>
      <c r="AC381" s="9">
        <f t="shared" si="195"/>
        <v>2492.37</v>
      </c>
      <c r="AD381" s="9">
        <f t="shared" si="195"/>
        <v>136.5</v>
      </c>
      <c r="AE381" s="9">
        <f t="shared" si="195"/>
        <v>551.875</v>
      </c>
      <c r="AF381" s="9">
        <f t="shared" si="195"/>
        <v>1981.5273782149216</v>
      </c>
      <c r="AG381" s="9">
        <f t="shared" si="195"/>
        <v>0</v>
      </c>
      <c r="AH381" s="9">
        <f t="shared" si="195"/>
        <v>1415.6070499999998</v>
      </c>
      <c r="AI381" s="9">
        <f t="shared" si="184"/>
        <v>13428.879428214921</v>
      </c>
      <c r="AJ381" s="3" t="s">
        <v>608</v>
      </c>
      <c r="AK381" s="11">
        <v>1358240</v>
      </c>
      <c r="AL381" s="11">
        <v>0</v>
      </c>
      <c r="AM381" s="11">
        <v>3120</v>
      </c>
      <c r="AN381" s="9">
        <v>0</v>
      </c>
      <c r="AO381" s="11">
        <v>0</v>
      </c>
      <c r="AP381" s="11">
        <v>27300</v>
      </c>
      <c r="AQ381" s="9">
        <v>0</v>
      </c>
      <c r="AR381" s="9">
        <v>25341</v>
      </c>
      <c r="AS381" s="11">
        <v>490518</v>
      </c>
      <c r="AT381" s="11">
        <v>0</v>
      </c>
      <c r="AU381" s="11">
        <v>0</v>
      </c>
      <c r="AV381" s="11">
        <v>0</v>
      </c>
      <c r="AW381" s="9">
        <v>0</v>
      </c>
      <c r="AX381" s="9">
        <v>396305.47564298433</v>
      </c>
      <c r="AY381" s="9">
        <v>0</v>
      </c>
      <c r="AZ381" s="9">
        <v>-8413.6</v>
      </c>
      <c r="BA381" s="11">
        <v>53788</v>
      </c>
      <c r="BB381" s="11">
        <v>65</v>
      </c>
      <c r="BC381" s="11">
        <v>283121.40999999997</v>
      </c>
      <c r="BD381" s="11">
        <v>21200</v>
      </c>
      <c r="BE381" s="11">
        <v>6778</v>
      </c>
      <c r="BF381" s="11">
        <v>0</v>
      </c>
      <c r="BG381" s="11">
        <v>0</v>
      </c>
      <c r="BH381" s="11">
        <v>0</v>
      </c>
      <c r="BI381" s="9">
        <v>0</v>
      </c>
      <c r="BJ381" s="9">
        <v>0</v>
      </c>
      <c r="BK381" s="9">
        <v>0</v>
      </c>
      <c r="BL381" s="9">
        <v>0</v>
      </c>
      <c r="BM381" s="9">
        <v>0</v>
      </c>
      <c r="BN381" s="9">
        <v>0</v>
      </c>
      <c r="BO381" s="11">
        <f t="shared" si="188"/>
        <v>1378613.5999999999</v>
      </c>
      <c r="BP381" s="11">
        <v>0</v>
      </c>
      <c r="BQ381" s="11">
        <v>3120</v>
      </c>
      <c r="BR381" s="11">
        <f t="shared" si="189"/>
        <v>0</v>
      </c>
      <c r="BS381" s="11">
        <v>0</v>
      </c>
      <c r="BT381" s="11">
        <v>27300</v>
      </c>
      <c r="BU381" s="9">
        <v>0</v>
      </c>
      <c r="BV381" s="9">
        <v>25339</v>
      </c>
      <c r="BW381" s="11">
        <v>498474</v>
      </c>
      <c r="BX381" s="11">
        <v>0</v>
      </c>
      <c r="BY381" s="11">
        <v>0</v>
      </c>
      <c r="BZ381" s="11">
        <v>0</v>
      </c>
      <c r="CA381" s="9">
        <v>0</v>
      </c>
      <c r="CB381" s="9">
        <v>396305.47564298433</v>
      </c>
      <c r="CC381" s="9">
        <v>0</v>
      </c>
      <c r="CD381" s="9">
        <v>-8413.6</v>
      </c>
      <c r="CE381" s="11">
        <v>53788</v>
      </c>
      <c r="CF381" s="11">
        <v>66</v>
      </c>
      <c r="CG381" s="11">
        <v>283121.40999999997</v>
      </c>
      <c r="CH381" s="11">
        <v>21200</v>
      </c>
      <c r="CI381" s="11">
        <v>6862</v>
      </c>
      <c r="CJ381" s="11">
        <v>0</v>
      </c>
      <c r="CK381" s="11">
        <v>0</v>
      </c>
      <c r="CL381" s="11">
        <v>0</v>
      </c>
      <c r="CM381" s="11">
        <v>0</v>
      </c>
      <c r="CN381" s="9">
        <v>0</v>
      </c>
      <c r="CO381" s="9">
        <v>0</v>
      </c>
      <c r="CP381" s="9">
        <v>0</v>
      </c>
      <c r="CQ381" s="9">
        <v>0</v>
      </c>
      <c r="CR381" s="9">
        <v>0</v>
      </c>
      <c r="CS381" s="11"/>
      <c r="CT381" s="11"/>
      <c r="CU381" s="11"/>
      <c r="CV381" s="11"/>
      <c r="CW381" s="11"/>
      <c r="DD381" s="20"/>
      <c r="DE381" s="20"/>
    </row>
    <row r="382" spans="1:109" ht="16.5" x14ac:dyDescent="0.3">
      <c r="A382" s="8">
        <v>4042</v>
      </c>
      <c r="B382" s="8">
        <v>7</v>
      </c>
      <c r="C382" s="8" t="s">
        <v>405</v>
      </c>
      <c r="D382" s="16">
        <v>7</v>
      </c>
      <c r="E382" s="9">
        <v>210</v>
      </c>
      <c r="F382" s="9">
        <f t="shared" si="172"/>
        <v>9152.7521405400003</v>
      </c>
      <c r="G382" s="9">
        <f t="shared" si="173"/>
        <v>9254.1468548257144</v>
      </c>
      <c r="H382" s="9">
        <f t="shared" si="174"/>
        <v>101.39471428571414</v>
      </c>
      <c r="I382" s="10">
        <f t="shared" si="171"/>
        <v>1.1078057477008438E-2</v>
      </c>
      <c r="J382" s="9">
        <f t="shared" si="175"/>
        <v>96.494714285714508</v>
      </c>
      <c r="K382" s="9">
        <f t="shared" si="176"/>
        <v>4.5142857142856769</v>
      </c>
      <c r="L382" s="9">
        <f t="shared" si="177"/>
        <v>0</v>
      </c>
      <c r="M382" s="9">
        <f t="shared" si="178"/>
        <v>0.38571428571435717</v>
      </c>
      <c r="N382" s="9">
        <f t="shared" si="179"/>
        <v>0</v>
      </c>
      <c r="O382" s="9">
        <f t="shared" si="180"/>
        <v>0</v>
      </c>
      <c r="P382" s="9">
        <f t="shared" si="181"/>
        <v>0</v>
      </c>
      <c r="Q382" s="15">
        <f t="shared" si="185"/>
        <v>1922077.9495134002</v>
      </c>
      <c r="R382" s="15">
        <f t="shared" si="186"/>
        <v>1943370.8395134001</v>
      </c>
      <c r="S382" s="9">
        <f t="shared" si="187"/>
        <v>21292.889999999898</v>
      </c>
      <c r="T382" s="9"/>
      <c r="U382" s="9">
        <f t="shared" ref="U382:AA391" si="196">IF($E382=0,0,SUMIF($AK$4:$BN$4,U$4,$AK382:$BN382)/$E382)</f>
        <v>6393.131923809523</v>
      </c>
      <c r="V382" s="9">
        <f t="shared" si="196"/>
        <v>278.23333333333335</v>
      </c>
      <c r="W382" s="9">
        <f t="shared" si="196"/>
        <v>168.70571428571429</v>
      </c>
      <c r="X382" s="9">
        <f t="shared" si="196"/>
        <v>545.26666666666665</v>
      </c>
      <c r="Y382" s="9">
        <f t="shared" si="196"/>
        <v>449.9859310161919</v>
      </c>
      <c r="Z382" s="9">
        <f t="shared" si="196"/>
        <v>0</v>
      </c>
      <c r="AA382" s="9">
        <f t="shared" si="196"/>
        <v>1317.4285714285713</v>
      </c>
      <c r="AB382" s="9">
        <f t="shared" ref="AB382:AH391" si="197">IF($E382=0,0,SUMIF($BO$4:$CR$4,AB$4,$BO382:$CR382)/$E382)</f>
        <v>6489.6266380952375</v>
      </c>
      <c r="AC382" s="9">
        <f t="shared" si="197"/>
        <v>282.74761904761903</v>
      </c>
      <c r="AD382" s="9">
        <f t="shared" si="197"/>
        <v>168.70571428571429</v>
      </c>
      <c r="AE382" s="9">
        <f t="shared" si="197"/>
        <v>545.65238095238101</v>
      </c>
      <c r="AF382" s="9">
        <f t="shared" si="197"/>
        <v>449.9859310161919</v>
      </c>
      <c r="AG382" s="9">
        <f t="shared" si="197"/>
        <v>0</v>
      </c>
      <c r="AH382" s="9">
        <f t="shared" si="197"/>
        <v>1317.4285714285713</v>
      </c>
      <c r="AI382" s="9">
        <f t="shared" si="184"/>
        <v>9254.1468548257144</v>
      </c>
      <c r="AJ382" s="3" t="s">
        <v>608</v>
      </c>
      <c r="AK382" s="11">
        <v>1350926</v>
      </c>
      <c r="AL382" s="11">
        <v>0</v>
      </c>
      <c r="AM382" s="11">
        <v>3103</v>
      </c>
      <c r="AN382" s="9">
        <v>0</v>
      </c>
      <c r="AO382" s="11">
        <v>0</v>
      </c>
      <c r="AP382" s="11">
        <v>35428.200000000004</v>
      </c>
      <c r="AQ382" s="9">
        <v>0</v>
      </c>
      <c r="AR382" s="9">
        <v>25205</v>
      </c>
      <c r="AS382" s="11">
        <v>58429</v>
      </c>
      <c r="AT382" s="11">
        <v>0</v>
      </c>
      <c r="AU382" s="11">
        <v>0</v>
      </c>
      <c r="AV382" s="11">
        <v>0</v>
      </c>
      <c r="AW382" s="9">
        <v>0</v>
      </c>
      <c r="AX382" s="9">
        <v>94497.045513400299</v>
      </c>
      <c r="AY382" s="9">
        <v>0</v>
      </c>
      <c r="AZ382" s="9">
        <v>-8368.2960000000003</v>
      </c>
      <c r="BA382" s="11">
        <v>53498</v>
      </c>
      <c r="BB382" s="11">
        <v>65</v>
      </c>
      <c r="BC382" s="11">
        <v>276660</v>
      </c>
      <c r="BD382" s="11">
        <v>11634</v>
      </c>
      <c r="BE382" s="11">
        <v>6742</v>
      </c>
      <c r="BF382" s="11">
        <v>0</v>
      </c>
      <c r="BG382" s="11">
        <v>0</v>
      </c>
      <c r="BH382" s="11">
        <v>0</v>
      </c>
      <c r="BI382" s="9">
        <v>14259</v>
      </c>
      <c r="BJ382" s="9">
        <v>0</v>
      </c>
      <c r="BK382" s="9">
        <v>0</v>
      </c>
      <c r="BL382" s="9">
        <v>0</v>
      </c>
      <c r="BM382" s="9">
        <v>0</v>
      </c>
      <c r="BN382" s="9">
        <v>0</v>
      </c>
      <c r="BO382" s="11">
        <f t="shared" si="188"/>
        <v>1371189.89</v>
      </c>
      <c r="BP382" s="11">
        <v>0</v>
      </c>
      <c r="BQ382" s="11">
        <v>3103</v>
      </c>
      <c r="BR382" s="11">
        <f t="shared" si="189"/>
        <v>0</v>
      </c>
      <c r="BS382" s="11">
        <v>0</v>
      </c>
      <c r="BT382" s="11">
        <v>35428.200000000004</v>
      </c>
      <c r="BU382" s="9">
        <v>0</v>
      </c>
      <c r="BV382" s="9">
        <v>25202</v>
      </c>
      <c r="BW382" s="11">
        <v>59377</v>
      </c>
      <c r="BX382" s="11">
        <v>0</v>
      </c>
      <c r="BY382" s="11">
        <v>0</v>
      </c>
      <c r="BZ382" s="11">
        <v>0</v>
      </c>
      <c r="CA382" s="9">
        <v>0</v>
      </c>
      <c r="CB382" s="9">
        <v>94497.045513400299</v>
      </c>
      <c r="CC382" s="9">
        <v>0</v>
      </c>
      <c r="CD382" s="9">
        <v>-8368.2960000000003</v>
      </c>
      <c r="CE382" s="11">
        <v>53498</v>
      </c>
      <c r="CF382" s="11">
        <v>66</v>
      </c>
      <c r="CG382" s="11">
        <v>276660</v>
      </c>
      <c r="CH382" s="11">
        <v>11634</v>
      </c>
      <c r="CI382" s="11">
        <v>6825</v>
      </c>
      <c r="CJ382" s="11">
        <v>0</v>
      </c>
      <c r="CK382" s="11">
        <v>0</v>
      </c>
      <c r="CL382" s="11">
        <v>0</v>
      </c>
      <c r="CM382" s="11">
        <v>14259</v>
      </c>
      <c r="CN382" s="9">
        <v>0</v>
      </c>
      <c r="CO382" s="9">
        <v>0</v>
      </c>
      <c r="CP382" s="9">
        <v>0</v>
      </c>
      <c r="CQ382" s="9">
        <v>0</v>
      </c>
      <c r="CR382" s="9">
        <v>0</v>
      </c>
      <c r="CS382" s="11"/>
      <c r="CT382" s="11"/>
      <c r="CU382" s="11"/>
      <c r="CV382" s="11"/>
      <c r="CW382" s="11"/>
      <c r="DD382" s="20"/>
      <c r="DE382" s="20"/>
    </row>
    <row r="383" spans="1:109" ht="16.5" x14ac:dyDescent="0.3">
      <c r="A383" s="8">
        <v>4043</v>
      </c>
      <c r="B383" s="8">
        <v>7</v>
      </c>
      <c r="C383" s="8" t="s">
        <v>406</v>
      </c>
      <c r="D383" s="16">
        <v>7</v>
      </c>
      <c r="E383" s="9">
        <v>425</v>
      </c>
      <c r="F383" s="9">
        <f t="shared" si="172"/>
        <v>8701.5834517394815</v>
      </c>
      <c r="G383" s="9">
        <f t="shared" si="173"/>
        <v>8794.9370870335988</v>
      </c>
      <c r="H383" s="9">
        <f t="shared" si="174"/>
        <v>93.353635294117339</v>
      </c>
      <c r="I383" s="10">
        <f t="shared" si="171"/>
        <v>1.0728350283815939E-2</v>
      </c>
      <c r="J383" s="9">
        <f t="shared" si="175"/>
        <v>97.664223529412084</v>
      </c>
      <c r="K383" s="9">
        <f t="shared" si="176"/>
        <v>1.6470588235294237E-2</v>
      </c>
      <c r="L383" s="9">
        <f t="shared" si="177"/>
        <v>0</v>
      </c>
      <c r="M383" s="9">
        <f t="shared" si="178"/>
        <v>-4.3270588235294127</v>
      </c>
      <c r="N383" s="9">
        <f t="shared" si="179"/>
        <v>0</v>
      </c>
      <c r="O383" s="9">
        <f t="shared" si="180"/>
        <v>0</v>
      </c>
      <c r="P383" s="9">
        <f t="shared" si="181"/>
        <v>0</v>
      </c>
      <c r="Q383" s="15">
        <f t="shared" si="185"/>
        <v>3698172.9669892797</v>
      </c>
      <c r="R383" s="15">
        <f t="shared" si="186"/>
        <v>3737848.2619892797</v>
      </c>
      <c r="S383" s="9">
        <f t="shared" si="187"/>
        <v>39675.294999999925</v>
      </c>
      <c r="T383" s="9"/>
      <c r="U383" s="9">
        <f t="shared" si="196"/>
        <v>6470.6162541176463</v>
      </c>
      <c r="V383" s="9">
        <f t="shared" si="196"/>
        <v>1.0188235294117647</v>
      </c>
      <c r="W383" s="9">
        <f t="shared" si="196"/>
        <v>127.128</v>
      </c>
      <c r="X383" s="9">
        <f t="shared" si="196"/>
        <v>111.75529411764705</v>
      </c>
      <c r="Y383" s="9">
        <f t="shared" si="196"/>
        <v>755.52451526889399</v>
      </c>
      <c r="Z383" s="9">
        <f t="shared" si="196"/>
        <v>0</v>
      </c>
      <c r="AA383" s="9">
        <f t="shared" si="196"/>
        <v>1235.5405647058824</v>
      </c>
      <c r="AB383" s="9">
        <f t="shared" si="197"/>
        <v>6568.2804776470584</v>
      </c>
      <c r="AC383" s="9">
        <f t="shared" si="197"/>
        <v>1.0352941176470589</v>
      </c>
      <c r="AD383" s="9">
        <f t="shared" si="197"/>
        <v>127.128</v>
      </c>
      <c r="AE383" s="9">
        <f t="shared" si="197"/>
        <v>107.42823529411764</v>
      </c>
      <c r="AF383" s="9">
        <f t="shared" si="197"/>
        <v>755.52451526889399</v>
      </c>
      <c r="AG383" s="9">
        <f t="shared" si="197"/>
        <v>0</v>
      </c>
      <c r="AH383" s="9">
        <f t="shared" si="197"/>
        <v>1235.5405647058824</v>
      </c>
      <c r="AI383" s="9">
        <f t="shared" si="184"/>
        <v>8794.9370870335988</v>
      </c>
      <c r="AJ383" s="3" t="s">
        <v>608</v>
      </c>
      <c r="AK383" s="11">
        <v>2767153</v>
      </c>
      <c r="AL383" s="11">
        <v>0</v>
      </c>
      <c r="AM383" s="11">
        <v>6356</v>
      </c>
      <c r="AN383" s="9">
        <v>0</v>
      </c>
      <c r="AO383" s="11">
        <v>0</v>
      </c>
      <c r="AP383" s="11">
        <v>54029.4</v>
      </c>
      <c r="AQ383" s="9">
        <v>0</v>
      </c>
      <c r="AR383" s="9">
        <v>51628</v>
      </c>
      <c r="AS383" s="11">
        <v>433</v>
      </c>
      <c r="AT383" s="11">
        <v>0</v>
      </c>
      <c r="AU383" s="11">
        <v>0</v>
      </c>
      <c r="AV383" s="11">
        <v>0</v>
      </c>
      <c r="AW383" s="9">
        <v>0</v>
      </c>
      <c r="AX383" s="9">
        <v>321097.91898927995</v>
      </c>
      <c r="AY383" s="9">
        <v>0</v>
      </c>
      <c r="AZ383" s="9">
        <v>-17141.092000000001</v>
      </c>
      <c r="BA383" s="11">
        <v>109582</v>
      </c>
      <c r="BB383" s="11">
        <v>132</v>
      </c>
      <c r="BC383" s="11">
        <v>525104.74</v>
      </c>
      <c r="BD383" s="11">
        <v>328</v>
      </c>
      <c r="BE383" s="11">
        <v>13809</v>
      </c>
      <c r="BF383" s="11">
        <v>0</v>
      </c>
      <c r="BG383" s="11">
        <v>-134339</v>
      </c>
      <c r="BH383" s="11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0</v>
      </c>
      <c r="BO383" s="11">
        <f t="shared" si="188"/>
        <v>2808660.2949999999</v>
      </c>
      <c r="BP383" s="11">
        <v>0</v>
      </c>
      <c r="BQ383" s="11">
        <v>6356</v>
      </c>
      <c r="BR383" s="11">
        <f t="shared" si="189"/>
        <v>0</v>
      </c>
      <c r="BS383" s="11">
        <v>0</v>
      </c>
      <c r="BT383" s="11">
        <v>54029.4</v>
      </c>
      <c r="BU383" s="9">
        <v>0</v>
      </c>
      <c r="BV383" s="9">
        <v>51623</v>
      </c>
      <c r="BW383" s="11">
        <v>440</v>
      </c>
      <c r="BX383" s="11">
        <v>0</v>
      </c>
      <c r="BY383" s="11">
        <v>0</v>
      </c>
      <c r="BZ383" s="11">
        <v>0</v>
      </c>
      <c r="CA383" s="9">
        <v>0</v>
      </c>
      <c r="CB383" s="9">
        <v>321097.91898927995</v>
      </c>
      <c r="CC383" s="9">
        <v>0</v>
      </c>
      <c r="CD383" s="9">
        <v>-17141.092000000001</v>
      </c>
      <c r="CE383" s="11">
        <v>109582</v>
      </c>
      <c r="CF383" s="11">
        <v>134</v>
      </c>
      <c r="CG383" s="11">
        <v>525104.74</v>
      </c>
      <c r="CH383" s="11">
        <v>328</v>
      </c>
      <c r="CI383" s="11">
        <v>13979</v>
      </c>
      <c r="CJ383" s="11">
        <v>0</v>
      </c>
      <c r="CK383" s="11">
        <v>-136345</v>
      </c>
      <c r="CL383" s="11">
        <v>0</v>
      </c>
      <c r="CM383" s="11">
        <v>0</v>
      </c>
      <c r="CN383" s="9">
        <v>0</v>
      </c>
      <c r="CO383" s="9">
        <v>0</v>
      </c>
      <c r="CP383" s="9">
        <v>0</v>
      </c>
      <c r="CQ383" s="9">
        <v>0</v>
      </c>
      <c r="CR383" s="9">
        <v>0</v>
      </c>
      <c r="CS383" s="11"/>
      <c r="CT383" s="11"/>
      <c r="CU383" s="11"/>
      <c r="CV383" s="11"/>
      <c r="CW383" s="11"/>
      <c r="DD383" s="20"/>
      <c r="DE383" s="20"/>
    </row>
    <row r="384" spans="1:109" ht="16.5" x14ac:dyDescent="0.3">
      <c r="A384" s="8">
        <v>4045</v>
      </c>
      <c r="B384" s="8">
        <v>7</v>
      </c>
      <c r="C384" s="8" t="s">
        <v>407</v>
      </c>
      <c r="D384" s="16">
        <v>7</v>
      </c>
      <c r="E384" s="9">
        <v>0</v>
      </c>
      <c r="F384" s="9">
        <f t="shared" si="172"/>
        <v>0</v>
      </c>
      <c r="G384" s="9">
        <f t="shared" si="173"/>
        <v>0</v>
      </c>
      <c r="H384" s="9">
        <f t="shared" si="174"/>
        <v>0</v>
      </c>
      <c r="I384" s="10">
        <f t="shared" si="171"/>
        <v>0</v>
      </c>
      <c r="J384" s="9">
        <f t="shared" si="175"/>
        <v>0</v>
      </c>
      <c r="K384" s="9">
        <f t="shared" si="176"/>
        <v>0</v>
      </c>
      <c r="L384" s="9">
        <f t="shared" si="177"/>
        <v>0</v>
      </c>
      <c r="M384" s="9">
        <f t="shared" si="178"/>
        <v>0</v>
      </c>
      <c r="N384" s="9">
        <f t="shared" si="179"/>
        <v>0</v>
      </c>
      <c r="O384" s="9">
        <f t="shared" si="180"/>
        <v>0</v>
      </c>
      <c r="P384" s="9">
        <f t="shared" si="181"/>
        <v>0</v>
      </c>
      <c r="Q384" s="15">
        <f t="shared" si="185"/>
        <v>16843.759999999998</v>
      </c>
      <c r="R384" s="15">
        <f t="shared" si="186"/>
        <v>16843.759999999998</v>
      </c>
      <c r="S384" s="9">
        <f t="shared" si="187"/>
        <v>0</v>
      </c>
      <c r="T384" s="9"/>
      <c r="U384" s="9">
        <f t="shared" si="196"/>
        <v>0</v>
      </c>
      <c r="V384" s="9">
        <f t="shared" si="196"/>
        <v>0</v>
      </c>
      <c r="W384" s="9">
        <f t="shared" si="196"/>
        <v>0</v>
      </c>
      <c r="X384" s="9">
        <f t="shared" si="196"/>
        <v>0</v>
      </c>
      <c r="Y384" s="9">
        <f t="shared" si="196"/>
        <v>0</v>
      </c>
      <c r="Z384" s="9">
        <f t="shared" si="196"/>
        <v>0</v>
      </c>
      <c r="AA384" s="9">
        <f t="shared" si="196"/>
        <v>0</v>
      </c>
      <c r="AB384" s="9">
        <f t="shared" si="197"/>
        <v>0</v>
      </c>
      <c r="AC384" s="9">
        <f t="shared" si="197"/>
        <v>0</v>
      </c>
      <c r="AD384" s="9">
        <f t="shared" si="197"/>
        <v>0</v>
      </c>
      <c r="AE384" s="9">
        <f t="shared" si="197"/>
        <v>0</v>
      </c>
      <c r="AF384" s="9">
        <f t="shared" si="197"/>
        <v>0</v>
      </c>
      <c r="AG384" s="9">
        <f t="shared" si="197"/>
        <v>0</v>
      </c>
      <c r="AH384" s="9">
        <f t="shared" si="197"/>
        <v>0</v>
      </c>
      <c r="AI384" s="9">
        <f t="shared" si="184"/>
        <v>0</v>
      </c>
      <c r="AJ384" s="3" t="s">
        <v>608</v>
      </c>
      <c r="AK384" s="11">
        <v>0</v>
      </c>
      <c r="AL384" s="11">
        <v>0</v>
      </c>
      <c r="AM384" s="11">
        <v>0</v>
      </c>
      <c r="AN384" s="9">
        <v>0</v>
      </c>
      <c r="AO384" s="11">
        <v>0</v>
      </c>
      <c r="AP384" s="11">
        <v>0</v>
      </c>
      <c r="AQ384" s="9">
        <v>0</v>
      </c>
      <c r="AR384" s="9">
        <v>0</v>
      </c>
      <c r="AS384" s="11">
        <v>0</v>
      </c>
      <c r="AT384" s="11">
        <v>0</v>
      </c>
      <c r="AU384" s="11">
        <v>0</v>
      </c>
      <c r="AV384" s="11">
        <v>0</v>
      </c>
      <c r="AW384" s="9">
        <v>0</v>
      </c>
      <c r="AX384" s="9">
        <v>0</v>
      </c>
      <c r="AY384" s="9">
        <v>0</v>
      </c>
      <c r="AZ384" s="9">
        <v>0</v>
      </c>
      <c r="BA384" s="11">
        <v>0</v>
      </c>
      <c r="BB384" s="11">
        <v>0</v>
      </c>
      <c r="BC384" s="11">
        <v>16843.759999999998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9">
        <v>0</v>
      </c>
      <c r="BJ384" s="9">
        <v>0</v>
      </c>
      <c r="BK384" s="9">
        <v>0</v>
      </c>
      <c r="BL384" s="9">
        <v>0</v>
      </c>
      <c r="BM384" s="9">
        <v>0</v>
      </c>
      <c r="BN384" s="9">
        <v>0</v>
      </c>
      <c r="BO384" s="11">
        <f t="shared" si="188"/>
        <v>0</v>
      </c>
      <c r="BP384" s="11">
        <v>0</v>
      </c>
      <c r="BQ384" s="11">
        <v>0</v>
      </c>
      <c r="BR384" s="11">
        <f t="shared" si="189"/>
        <v>0</v>
      </c>
      <c r="BS384" s="11">
        <v>0</v>
      </c>
      <c r="BT384" s="11">
        <v>0</v>
      </c>
      <c r="BU384" s="9">
        <v>0</v>
      </c>
      <c r="BV384" s="9">
        <v>0</v>
      </c>
      <c r="BW384" s="11">
        <v>0</v>
      </c>
      <c r="BX384" s="11">
        <v>0</v>
      </c>
      <c r="BY384" s="11">
        <v>0</v>
      </c>
      <c r="BZ384" s="11">
        <v>0</v>
      </c>
      <c r="CA384" s="9">
        <v>0</v>
      </c>
      <c r="CB384" s="9">
        <v>0</v>
      </c>
      <c r="CC384" s="9">
        <v>0</v>
      </c>
      <c r="CD384" s="9">
        <v>0</v>
      </c>
      <c r="CE384" s="11">
        <v>0</v>
      </c>
      <c r="CF384" s="11">
        <v>0</v>
      </c>
      <c r="CG384" s="11">
        <v>16843.759999999998</v>
      </c>
      <c r="CH384" s="11">
        <v>0</v>
      </c>
      <c r="CI384" s="11">
        <v>0</v>
      </c>
      <c r="CJ384" s="11">
        <v>0</v>
      </c>
      <c r="CK384" s="11">
        <v>0</v>
      </c>
      <c r="CL384" s="11">
        <v>0</v>
      </c>
      <c r="CM384" s="11">
        <v>0</v>
      </c>
      <c r="CN384" s="9">
        <v>0</v>
      </c>
      <c r="CO384" s="9">
        <v>0</v>
      </c>
      <c r="CP384" s="9">
        <v>0</v>
      </c>
      <c r="CQ384" s="9">
        <v>0</v>
      </c>
      <c r="CR384" s="9">
        <v>0</v>
      </c>
      <c r="CS384" s="11"/>
      <c r="CT384" s="11"/>
      <c r="CU384" s="11"/>
      <c r="CV384" s="11"/>
      <c r="CW384" s="11"/>
      <c r="DD384" s="20"/>
      <c r="DE384" s="20"/>
    </row>
    <row r="385" spans="1:109" ht="16.5" x14ac:dyDescent="0.3">
      <c r="A385" s="8">
        <v>4049</v>
      </c>
      <c r="B385" s="8">
        <v>7</v>
      </c>
      <c r="C385" s="8" t="s">
        <v>408</v>
      </c>
      <c r="D385" s="16">
        <v>7</v>
      </c>
      <c r="E385" s="9">
        <v>190</v>
      </c>
      <c r="F385" s="9">
        <f t="shared" si="172"/>
        <v>11595.645629318871</v>
      </c>
      <c r="G385" s="9">
        <f t="shared" si="173"/>
        <v>11705.171524055713</v>
      </c>
      <c r="H385" s="9">
        <f t="shared" si="174"/>
        <v>109.52589473684202</v>
      </c>
      <c r="I385" s="10">
        <f t="shared" si="171"/>
        <v>9.4454330735938147E-3</v>
      </c>
      <c r="J385" s="9">
        <f t="shared" si="175"/>
        <v>101.86799999999948</v>
      </c>
      <c r="K385" s="9">
        <f t="shared" si="176"/>
        <v>7.2421052631578959</v>
      </c>
      <c r="L385" s="9">
        <f t="shared" si="177"/>
        <v>0</v>
      </c>
      <c r="M385" s="9">
        <f t="shared" si="178"/>
        <v>0.4157894736841854</v>
      </c>
      <c r="N385" s="9">
        <f t="shared" si="179"/>
        <v>0</v>
      </c>
      <c r="O385" s="9">
        <f t="shared" si="180"/>
        <v>0</v>
      </c>
      <c r="P385" s="9">
        <f t="shared" si="181"/>
        <v>0</v>
      </c>
      <c r="Q385" s="15">
        <f t="shared" si="185"/>
        <v>2203172.6695705857</v>
      </c>
      <c r="R385" s="15">
        <f t="shared" si="186"/>
        <v>2223982.5895705856</v>
      </c>
      <c r="S385" s="9">
        <f t="shared" si="187"/>
        <v>20809.919999999925</v>
      </c>
      <c r="T385" s="9"/>
      <c r="U385" s="9">
        <f t="shared" si="196"/>
        <v>6749.1320000000005</v>
      </c>
      <c r="V385" s="9">
        <f t="shared" si="196"/>
        <v>446.47894736842107</v>
      </c>
      <c r="W385" s="9">
        <f t="shared" si="196"/>
        <v>175.5</v>
      </c>
      <c r="X385" s="9">
        <f t="shared" si="196"/>
        <v>519.38421052631577</v>
      </c>
      <c r="Y385" s="9">
        <f t="shared" si="196"/>
        <v>2430.9652082662387</v>
      </c>
      <c r="Z385" s="9">
        <f t="shared" si="196"/>
        <v>0</v>
      </c>
      <c r="AA385" s="9">
        <f t="shared" si="196"/>
        <v>1274.1852631578947</v>
      </c>
      <c r="AB385" s="9">
        <f t="shared" si="197"/>
        <v>6851</v>
      </c>
      <c r="AC385" s="9">
        <f t="shared" si="197"/>
        <v>453.72105263157897</v>
      </c>
      <c r="AD385" s="9">
        <f t="shared" si="197"/>
        <v>175.5</v>
      </c>
      <c r="AE385" s="9">
        <f t="shared" si="197"/>
        <v>519.79999999999995</v>
      </c>
      <c r="AF385" s="9">
        <f t="shared" si="197"/>
        <v>2430.9652082662387</v>
      </c>
      <c r="AG385" s="9">
        <f t="shared" si="197"/>
        <v>0</v>
      </c>
      <c r="AH385" s="9">
        <f t="shared" si="197"/>
        <v>1274.1852631578947</v>
      </c>
      <c r="AI385" s="9">
        <f t="shared" si="184"/>
        <v>11705.171524055713</v>
      </c>
      <c r="AJ385" s="3" t="s">
        <v>608</v>
      </c>
      <c r="AK385" s="11">
        <v>1290328</v>
      </c>
      <c r="AL385" s="11">
        <v>0</v>
      </c>
      <c r="AM385" s="11">
        <v>2964</v>
      </c>
      <c r="AN385" s="9">
        <v>0</v>
      </c>
      <c r="AO385" s="11">
        <v>0</v>
      </c>
      <c r="AP385" s="11">
        <v>33345</v>
      </c>
      <c r="AQ385" s="9">
        <v>0</v>
      </c>
      <c r="AR385" s="9">
        <v>24074</v>
      </c>
      <c r="AS385" s="11">
        <v>84831</v>
      </c>
      <c r="AT385" s="11">
        <v>0</v>
      </c>
      <c r="AU385" s="11">
        <v>0</v>
      </c>
      <c r="AV385" s="11">
        <v>0</v>
      </c>
      <c r="AW385" s="9">
        <v>0</v>
      </c>
      <c r="AX385" s="9">
        <v>461883.38957058534</v>
      </c>
      <c r="AY385" s="9">
        <v>0</v>
      </c>
      <c r="AZ385" s="9">
        <v>-7992.92</v>
      </c>
      <c r="BA385" s="11">
        <v>51098</v>
      </c>
      <c r="BB385" s="11">
        <v>62</v>
      </c>
      <c r="BC385" s="11">
        <v>242095.2</v>
      </c>
      <c r="BD385" s="11">
        <v>0</v>
      </c>
      <c r="BE385" s="11">
        <v>6439</v>
      </c>
      <c r="BF385" s="11">
        <v>0</v>
      </c>
      <c r="BG385" s="11">
        <v>0</v>
      </c>
      <c r="BH385" s="11">
        <v>0</v>
      </c>
      <c r="BI385" s="9">
        <v>14046</v>
      </c>
      <c r="BJ385" s="9">
        <v>0</v>
      </c>
      <c r="BK385" s="9">
        <v>0</v>
      </c>
      <c r="BL385" s="9">
        <v>0</v>
      </c>
      <c r="BM385" s="9">
        <v>0</v>
      </c>
      <c r="BN385" s="9">
        <v>0</v>
      </c>
      <c r="BO385" s="11">
        <f t="shared" si="188"/>
        <v>1309682.92</v>
      </c>
      <c r="BP385" s="11">
        <v>0</v>
      </c>
      <c r="BQ385" s="11">
        <v>2964</v>
      </c>
      <c r="BR385" s="11">
        <f t="shared" si="189"/>
        <v>0</v>
      </c>
      <c r="BS385" s="11">
        <v>0</v>
      </c>
      <c r="BT385" s="11">
        <v>33345</v>
      </c>
      <c r="BU385" s="9">
        <v>0</v>
      </c>
      <c r="BV385" s="9">
        <v>24072</v>
      </c>
      <c r="BW385" s="11">
        <v>86207</v>
      </c>
      <c r="BX385" s="11">
        <v>0</v>
      </c>
      <c r="BY385" s="11">
        <v>0</v>
      </c>
      <c r="BZ385" s="11">
        <v>0</v>
      </c>
      <c r="CA385" s="9">
        <v>0</v>
      </c>
      <c r="CB385" s="9">
        <v>461883.38957058534</v>
      </c>
      <c r="CC385" s="9">
        <v>0</v>
      </c>
      <c r="CD385" s="9">
        <v>-7992.92</v>
      </c>
      <c r="CE385" s="11">
        <v>51098</v>
      </c>
      <c r="CF385" s="11">
        <v>63</v>
      </c>
      <c r="CG385" s="11">
        <v>242095.2</v>
      </c>
      <c r="CH385" s="11">
        <v>0</v>
      </c>
      <c r="CI385" s="11">
        <v>6519</v>
      </c>
      <c r="CJ385" s="11">
        <v>0</v>
      </c>
      <c r="CK385" s="11">
        <v>0</v>
      </c>
      <c r="CL385" s="11">
        <v>0</v>
      </c>
      <c r="CM385" s="11">
        <v>14046</v>
      </c>
      <c r="CN385" s="9">
        <v>0</v>
      </c>
      <c r="CO385" s="9">
        <v>0</v>
      </c>
      <c r="CP385" s="9">
        <v>0</v>
      </c>
      <c r="CQ385" s="9">
        <v>0</v>
      </c>
      <c r="CR385" s="9">
        <v>0</v>
      </c>
      <c r="CS385" s="11"/>
      <c r="CT385" s="11"/>
      <c r="CU385" s="11"/>
      <c r="CV385" s="11"/>
      <c r="CW385" s="11"/>
      <c r="DD385" s="20"/>
      <c r="DE385" s="20"/>
    </row>
    <row r="386" spans="1:109" ht="16.5" x14ac:dyDescent="0.3">
      <c r="A386" s="8">
        <v>4050</v>
      </c>
      <c r="B386" s="8">
        <v>7</v>
      </c>
      <c r="C386" s="8" t="s">
        <v>409</v>
      </c>
      <c r="D386" s="16">
        <v>7</v>
      </c>
      <c r="E386" s="9">
        <v>106</v>
      </c>
      <c r="F386" s="9">
        <f t="shared" si="172"/>
        <v>9389.1304912830783</v>
      </c>
      <c r="G386" s="9">
        <f t="shared" si="173"/>
        <v>9486.6653969434556</v>
      </c>
      <c r="H386" s="9">
        <f t="shared" si="174"/>
        <v>97.534905660377262</v>
      </c>
      <c r="I386" s="10">
        <f t="shared" si="171"/>
        <v>1.0388065833245072E-2</v>
      </c>
      <c r="J386" s="9">
        <f t="shared" si="175"/>
        <v>81.449999999999818</v>
      </c>
      <c r="K386" s="9">
        <f t="shared" si="176"/>
        <v>13.462264150943383</v>
      </c>
      <c r="L386" s="9">
        <f t="shared" si="177"/>
        <v>0</v>
      </c>
      <c r="M386" s="9">
        <f t="shared" si="178"/>
        <v>2.6226415094339472</v>
      </c>
      <c r="N386" s="9">
        <f t="shared" si="179"/>
        <v>0</v>
      </c>
      <c r="O386" s="9">
        <f t="shared" si="180"/>
        <v>0</v>
      </c>
      <c r="P386" s="9">
        <f t="shared" si="181"/>
        <v>0</v>
      </c>
      <c r="Q386" s="15">
        <f t="shared" si="185"/>
        <v>995247.83207600645</v>
      </c>
      <c r="R386" s="15">
        <f t="shared" si="186"/>
        <v>1005586.5320760064</v>
      </c>
      <c r="S386" s="9">
        <f t="shared" si="187"/>
        <v>10338.699999999953</v>
      </c>
      <c r="T386" s="9"/>
      <c r="U386" s="9">
        <f t="shared" si="196"/>
        <v>5396.3639169811313</v>
      </c>
      <c r="V386" s="9">
        <f t="shared" si="196"/>
        <v>830.2358490566038</v>
      </c>
      <c r="W386" s="9">
        <f t="shared" si="196"/>
        <v>103.94339622641509</v>
      </c>
      <c r="X386" s="9">
        <f t="shared" si="196"/>
        <v>509.34905660377359</v>
      </c>
      <c r="Y386" s="9">
        <f t="shared" si="196"/>
        <v>1243.3933038616963</v>
      </c>
      <c r="Z386" s="9">
        <f t="shared" si="196"/>
        <v>0</v>
      </c>
      <c r="AA386" s="9">
        <f t="shared" si="196"/>
        <v>1305.844968553459</v>
      </c>
      <c r="AB386" s="9">
        <f t="shared" si="197"/>
        <v>5477.8139169811311</v>
      </c>
      <c r="AC386" s="9">
        <f t="shared" si="197"/>
        <v>843.69811320754718</v>
      </c>
      <c r="AD386" s="9">
        <f t="shared" si="197"/>
        <v>103.94339622641509</v>
      </c>
      <c r="AE386" s="9">
        <f t="shared" si="197"/>
        <v>511.97169811320754</v>
      </c>
      <c r="AF386" s="9">
        <f t="shared" si="197"/>
        <v>1243.3933038616963</v>
      </c>
      <c r="AG386" s="9">
        <f t="shared" si="197"/>
        <v>0</v>
      </c>
      <c r="AH386" s="9">
        <f t="shared" si="197"/>
        <v>1305.844968553459</v>
      </c>
      <c r="AI386" s="9">
        <f t="shared" si="184"/>
        <v>9486.6653969434556</v>
      </c>
      <c r="AJ386" s="3" t="s">
        <v>608</v>
      </c>
      <c r="AK386" s="11">
        <v>575580</v>
      </c>
      <c r="AL386" s="11">
        <v>0</v>
      </c>
      <c r="AM386" s="11">
        <v>1322</v>
      </c>
      <c r="AN386" s="9">
        <v>0</v>
      </c>
      <c r="AO386" s="11">
        <v>0</v>
      </c>
      <c r="AP386" s="11">
        <v>11018</v>
      </c>
      <c r="AQ386" s="9">
        <v>0</v>
      </c>
      <c r="AR386" s="9">
        <v>10739</v>
      </c>
      <c r="AS386" s="11">
        <v>88005</v>
      </c>
      <c r="AT386" s="11">
        <v>0</v>
      </c>
      <c r="AU386" s="11">
        <v>0</v>
      </c>
      <c r="AV386" s="11">
        <v>0</v>
      </c>
      <c r="AW386" s="9">
        <v>0</v>
      </c>
      <c r="AX386" s="9">
        <v>131799.69020933981</v>
      </c>
      <c r="AY386" s="9">
        <v>7623.1666666666661</v>
      </c>
      <c r="AZ386" s="9">
        <v>-3565.4248000000002</v>
      </c>
      <c r="BA386" s="11">
        <v>22794</v>
      </c>
      <c r="BB386" s="11">
        <v>16264</v>
      </c>
      <c r="BC386" s="11">
        <v>130796.4</v>
      </c>
      <c r="BD386" s="11">
        <v>0</v>
      </c>
      <c r="BE386" s="11">
        <v>2872</v>
      </c>
      <c r="BF386" s="11">
        <v>0</v>
      </c>
      <c r="BG386" s="11">
        <v>0</v>
      </c>
      <c r="BH386" s="11">
        <v>0</v>
      </c>
      <c r="BI386" s="9">
        <v>0</v>
      </c>
      <c r="BJ386" s="9">
        <v>0</v>
      </c>
      <c r="BK386" s="9">
        <v>0</v>
      </c>
      <c r="BL386" s="9">
        <v>0</v>
      </c>
      <c r="BM386" s="9">
        <v>0</v>
      </c>
      <c r="BN386" s="9">
        <v>0</v>
      </c>
      <c r="BO386" s="11">
        <f t="shared" si="188"/>
        <v>584213.69999999995</v>
      </c>
      <c r="BP386" s="11">
        <v>0</v>
      </c>
      <c r="BQ386" s="11">
        <v>1322</v>
      </c>
      <c r="BR386" s="11">
        <f t="shared" si="189"/>
        <v>0</v>
      </c>
      <c r="BS386" s="11">
        <v>0</v>
      </c>
      <c r="BT386" s="11">
        <v>11018</v>
      </c>
      <c r="BU386" s="9">
        <v>0</v>
      </c>
      <c r="BV386" s="9">
        <v>10738</v>
      </c>
      <c r="BW386" s="11">
        <v>89432</v>
      </c>
      <c r="BX386" s="11">
        <v>0</v>
      </c>
      <c r="BY386" s="11">
        <v>0</v>
      </c>
      <c r="BZ386" s="11">
        <v>0</v>
      </c>
      <c r="CA386" s="9">
        <v>0</v>
      </c>
      <c r="CB386" s="9">
        <v>131799.69020933981</v>
      </c>
      <c r="CC386" s="9">
        <v>7623.1666666666661</v>
      </c>
      <c r="CD386" s="9">
        <v>-3565.4248000000002</v>
      </c>
      <c r="CE386" s="11">
        <v>22794</v>
      </c>
      <c r="CF386" s="11">
        <v>16507</v>
      </c>
      <c r="CG386" s="11">
        <v>130796.4</v>
      </c>
      <c r="CH386" s="11">
        <v>0</v>
      </c>
      <c r="CI386" s="11">
        <v>2908</v>
      </c>
      <c r="CJ386" s="11">
        <v>0</v>
      </c>
      <c r="CK386" s="11">
        <v>0</v>
      </c>
      <c r="CL386" s="11">
        <v>0</v>
      </c>
      <c r="CM386" s="11">
        <v>0</v>
      </c>
      <c r="CN386" s="9">
        <v>0</v>
      </c>
      <c r="CO386" s="9">
        <v>0</v>
      </c>
      <c r="CP386" s="9">
        <v>0</v>
      </c>
      <c r="CQ386" s="9">
        <v>0</v>
      </c>
      <c r="CR386" s="9">
        <v>0</v>
      </c>
      <c r="CS386" s="11"/>
      <c r="CT386" s="11"/>
      <c r="CU386" s="11"/>
      <c r="CV386" s="11"/>
      <c r="CW386" s="11"/>
      <c r="DD386" s="20"/>
      <c r="DE386" s="20"/>
    </row>
    <row r="387" spans="1:109" ht="16.5" x14ac:dyDescent="0.3">
      <c r="A387" s="8">
        <v>4053</v>
      </c>
      <c r="B387" s="8">
        <v>7</v>
      </c>
      <c r="C387" s="8" t="s">
        <v>410</v>
      </c>
      <c r="D387" s="16">
        <v>7</v>
      </c>
      <c r="E387" s="9">
        <v>374</v>
      </c>
      <c r="F387" s="9">
        <f t="shared" si="172"/>
        <v>9619.3309350544932</v>
      </c>
      <c r="G387" s="9">
        <f t="shared" si="173"/>
        <v>9716.638328102621</v>
      </c>
      <c r="H387" s="9">
        <f t="shared" si="174"/>
        <v>97.307393048127778</v>
      </c>
      <c r="I387" s="10">
        <f t="shared" si="171"/>
        <v>1.0115817171184217E-2</v>
      </c>
      <c r="J387" s="9">
        <f t="shared" si="175"/>
        <v>98.146965240641293</v>
      </c>
      <c r="K387" s="9">
        <f t="shared" si="176"/>
        <v>3.5053475935828828</v>
      </c>
      <c r="L387" s="9">
        <f t="shared" si="177"/>
        <v>0</v>
      </c>
      <c r="M387" s="9">
        <f t="shared" si="178"/>
        <v>-4.3449197860962556</v>
      </c>
      <c r="N387" s="9">
        <f t="shared" si="179"/>
        <v>0</v>
      </c>
      <c r="O387" s="9">
        <f t="shared" si="180"/>
        <v>0</v>
      </c>
      <c r="P387" s="9">
        <f t="shared" si="181"/>
        <v>0</v>
      </c>
      <c r="Q387" s="15">
        <f t="shared" si="185"/>
        <v>3597629.7697103806</v>
      </c>
      <c r="R387" s="15">
        <f t="shared" si="186"/>
        <v>3634022.7347103804</v>
      </c>
      <c r="S387" s="9">
        <f t="shared" si="187"/>
        <v>36392.964999999851</v>
      </c>
      <c r="T387" s="9"/>
      <c r="U387" s="9">
        <f t="shared" si="196"/>
        <v>6502.5996834224597</v>
      </c>
      <c r="V387" s="9">
        <f t="shared" si="196"/>
        <v>216.14705882352942</v>
      </c>
      <c r="W387" s="9">
        <f t="shared" si="196"/>
        <v>15.030160427807486</v>
      </c>
      <c r="X387" s="9">
        <f t="shared" si="196"/>
        <v>116.20320855614973</v>
      </c>
      <c r="Y387" s="9">
        <f t="shared" si="196"/>
        <v>1342.2010912042267</v>
      </c>
      <c r="Z387" s="9">
        <f t="shared" si="196"/>
        <v>0</v>
      </c>
      <c r="AA387" s="9">
        <f t="shared" si="196"/>
        <v>1427.1497326203209</v>
      </c>
      <c r="AB387" s="9">
        <f t="shared" si="197"/>
        <v>6600.746648663101</v>
      </c>
      <c r="AC387" s="9">
        <f t="shared" si="197"/>
        <v>219.6524064171123</v>
      </c>
      <c r="AD387" s="9">
        <f t="shared" si="197"/>
        <v>15.030160427807486</v>
      </c>
      <c r="AE387" s="9">
        <f t="shared" si="197"/>
        <v>111.85828877005348</v>
      </c>
      <c r="AF387" s="9">
        <f t="shared" si="197"/>
        <v>1342.2010912042267</v>
      </c>
      <c r="AG387" s="9">
        <f t="shared" si="197"/>
        <v>0</v>
      </c>
      <c r="AH387" s="9">
        <f t="shared" si="197"/>
        <v>1427.1497326203209</v>
      </c>
      <c r="AI387" s="9">
        <f t="shared" si="184"/>
        <v>9716.638328102621</v>
      </c>
      <c r="AJ387" s="3" t="s">
        <v>608</v>
      </c>
      <c r="AK387" s="11">
        <v>2447131</v>
      </c>
      <c r="AL387" s="11">
        <v>0</v>
      </c>
      <c r="AM387" s="11">
        <v>5621</v>
      </c>
      <c r="AN387" s="9">
        <v>0</v>
      </c>
      <c r="AO387" s="11">
        <v>0</v>
      </c>
      <c r="AP387" s="11">
        <v>5621.28</v>
      </c>
      <c r="AQ387" s="9">
        <v>0</v>
      </c>
      <c r="AR387" s="9">
        <v>45657</v>
      </c>
      <c r="AS387" s="11">
        <v>80839</v>
      </c>
      <c r="AT387" s="11">
        <v>0</v>
      </c>
      <c r="AU387" s="11">
        <v>0</v>
      </c>
      <c r="AV387" s="11">
        <v>0</v>
      </c>
      <c r="AW387" s="9">
        <v>0</v>
      </c>
      <c r="AX387" s="9">
        <v>501983.2081103808</v>
      </c>
      <c r="AY387" s="9">
        <v>0</v>
      </c>
      <c r="AZ387" s="9">
        <v>-15158.7184</v>
      </c>
      <c r="BA387" s="11">
        <v>96909</v>
      </c>
      <c r="BB387" s="11">
        <v>27967</v>
      </c>
      <c r="BC387" s="11">
        <v>533754</v>
      </c>
      <c r="BD387" s="11">
        <v>1747</v>
      </c>
      <c r="BE387" s="11">
        <v>12212</v>
      </c>
      <c r="BF387" s="11">
        <v>0</v>
      </c>
      <c r="BG387" s="11">
        <v>-146653</v>
      </c>
      <c r="BH387" s="11">
        <v>0</v>
      </c>
      <c r="BI387" s="9">
        <v>0</v>
      </c>
      <c r="BJ387" s="9">
        <v>0</v>
      </c>
      <c r="BK387" s="9">
        <v>0</v>
      </c>
      <c r="BL387" s="9">
        <v>0</v>
      </c>
      <c r="BM387" s="9">
        <v>0</v>
      </c>
      <c r="BN387" s="9">
        <v>0</v>
      </c>
      <c r="BO387" s="11">
        <f t="shared" si="188"/>
        <v>2483837.9649999999</v>
      </c>
      <c r="BP387" s="11">
        <v>0</v>
      </c>
      <c r="BQ387" s="11">
        <v>5621</v>
      </c>
      <c r="BR387" s="11">
        <f t="shared" si="189"/>
        <v>0</v>
      </c>
      <c r="BS387" s="11">
        <v>0</v>
      </c>
      <c r="BT387" s="11">
        <v>5621.28</v>
      </c>
      <c r="BU387" s="9">
        <v>0</v>
      </c>
      <c r="BV387" s="9">
        <v>45653</v>
      </c>
      <c r="BW387" s="11">
        <v>82150</v>
      </c>
      <c r="BX387" s="11">
        <v>0</v>
      </c>
      <c r="BY387" s="11">
        <v>0</v>
      </c>
      <c r="BZ387" s="11">
        <v>0</v>
      </c>
      <c r="CA387" s="9">
        <v>0</v>
      </c>
      <c r="CB387" s="9">
        <v>501983.2081103808</v>
      </c>
      <c r="CC387" s="9">
        <v>0</v>
      </c>
      <c r="CD387" s="9">
        <v>-15158.7184</v>
      </c>
      <c r="CE387" s="11">
        <v>96909</v>
      </c>
      <c r="CF387" s="11">
        <v>28385</v>
      </c>
      <c r="CG387" s="11">
        <v>533754</v>
      </c>
      <c r="CH387" s="11">
        <v>1747</v>
      </c>
      <c r="CI387" s="11">
        <v>12363</v>
      </c>
      <c r="CJ387" s="11">
        <v>0</v>
      </c>
      <c r="CK387" s="11">
        <v>-148843</v>
      </c>
      <c r="CL387" s="11">
        <v>0</v>
      </c>
      <c r="CM387" s="11">
        <v>0</v>
      </c>
      <c r="CN387" s="9">
        <v>0</v>
      </c>
      <c r="CO387" s="9">
        <v>0</v>
      </c>
      <c r="CP387" s="9">
        <v>0</v>
      </c>
      <c r="CQ387" s="9">
        <v>0</v>
      </c>
      <c r="CR387" s="9">
        <v>0</v>
      </c>
      <c r="CS387" s="11"/>
      <c r="CT387" s="11"/>
      <c r="CU387" s="11"/>
      <c r="CV387" s="11"/>
      <c r="CW387" s="11"/>
      <c r="DD387" s="20"/>
      <c r="DE387" s="20"/>
    </row>
    <row r="388" spans="1:109" ht="16.5" x14ac:dyDescent="0.3">
      <c r="A388" s="8">
        <v>4054</v>
      </c>
      <c r="B388" s="8">
        <v>7</v>
      </c>
      <c r="C388" s="8" t="s">
        <v>411</v>
      </c>
      <c r="D388" s="16">
        <v>7</v>
      </c>
      <c r="E388" s="9">
        <v>58</v>
      </c>
      <c r="F388" s="9">
        <f t="shared" si="172"/>
        <v>8750.3365053911039</v>
      </c>
      <c r="G388" s="9">
        <f t="shared" si="173"/>
        <v>8845.2327984945496</v>
      </c>
      <c r="H388" s="9">
        <f t="shared" si="174"/>
        <v>94.896293103445714</v>
      </c>
      <c r="I388" s="10">
        <f t="shared" si="171"/>
        <v>1.0844873570859804E-2</v>
      </c>
      <c r="J388" s="9">
        <f t="shared" si="175"/>
        <v>85.034224137930323</v>
      </c>
      <c r="K388" s="9">
        <f t="shared" si="176"/>
        <v>13.620689655172441</v>
      </c>
      <c r="L388" s="9">
        <f t="shared" si="177"/>
        <v>0</v>
      </c>
      <c r="M388" s="9">
        <f t="shared" si="178"/>
        <v>-3.7586206896551744</v>
      </c>
      <c r="N388" s="9">
        <f t="shared" si="179"/>
        <v>0</v>
      </c>
      <c r="O388" s="9">
        <f t="shared" si="180"/>
        <v>0</v>
      </c>
      <c r="P388" s="9">
        <f t="shared" si="181"/>
        <v>0</v>
      </c>
      <c r="Q388" s="15">
        <f t="shared" si="185"/>
        <v>507519.51731268398</v>
      </c>
      <c r="R388" s="15">
        <f t="shared" si="186"/>
        <v>513023.50231268397</v>
      </c>
      <c r="S388" s="9">
        <f t="shared" si="187"/>
        <v>5503.984999999986</v>
      </c>
      <c r="T388" s="9"/>
      <c r="U388" s="9">
        <f t="shared" si="196"/>
        <v>5633.832096551725</v>
      </c>
      <c r="V388" s="9">
        <f t="shared" si="196"/>
        <v>839.91379310344826</v>
      </c>
      <c r="W388" s="9">
        <f t="shared" si="196"/>
        <v>62.94</v>
      </c>
      <c r="X388" s="9">
        <f t="shared" si="196"/>
        <v>101.51724137931035</v>
      </c>
      <c r="Y388" s="9">
        <f t="shared" si="196"/>
        <v>974.40636286236634</v>
      </c>
      <c r="Z388" s="9">
        <f t="shared" si="196"/>
        <v>0</v>
      </c>
      <c r="AA388" s="9">
        <f t="shared" si="196"/>
        <v>1137.727011494253</v>
      </c>
      <c r="AB388" s="9">
        <f t="shared" si="197"/>
        <v>5718.8663206896554</v>
      </c>
      <c r="AC388" s="9">
        <f t="shared" si="197"/>
        <v>853.5344827586207</v>
      </c>
      <c r="AD388" s="9">
        <f t="shared" si="197"/>
        <v>62.94</v>
      </c>
      <c r="AE388" s="9">
        <f t="shared" si="197"/>
        <v>97.758620689655174</v>
      </c>
      <c r="AF388" s="9">
        <f t="shared" si="197"/>
        <v>974.40636286236634</v>
      </c>
      <c r="AG388" s="9">
        <f t="shared" si="197"/>
        <v>0</v>
      </c>
      <c r="AH388" s="9">
        <f t="shared" si="197"/>
        <v>1137.727011494253</v>
      </c>
      <c r="AI388" s="9">
        <f t="shared" si="184"/>
        <v>8845.2327984945496</v>
      </c>
      <c r="AJ388" s="3" t="s">
        <v>608</v>
      </c>
      <c r="AK388" s="11">
        <v>328799</v>
      </c>
      <c r="AL388" s="11">
        <v>0</v>
      </c>
      <c r="AM388" s="11">
        <v>755</v>
      </c>
      <c r="AN388" s="9">
        <v>0</v>
      </c>
      <c r="AO388" s="11">
        <v>0</v>
      </c>
      <c r="AP388" s="11">
        <v>3650.52</v>
      </c>
      <c r="AQ388" s="9">
        <v>0</v>
      </c>
      <c r="AR388" s="9">
        <v>6134</v>
      </c>
      <c r="AS388" s="11">
        <v>48715</v>
      </c>
      <c r="AT388" s="11">
        <v>0</v>
      </c>
      <c r="AU388" s="11">
        <v>0</v>
      </c>
      <c r="AV388" s="11">
        <v>0</v>
      </c>
      <c r="AW388" s="9">
        <v>0</v>
      </c>
      <c r="AX388" s="9">
        <v>56515.569046017248</v>
      </c>
      <c r="AY388" s="9">
        <v>5238.1666666666661</v>
      </c>
      <c r="AZ388" s="9">
        <v>-2036.7384</v>
      </c>
      <c r="BA388" s="11">
        <v>13021</v>
      </c>
      <c r="BB388" s="11">
        <v>6654</v>
      </c>
      <c r="BC388" s="11">
        <v>60750</v>
      </c>
      <c r="BD388" s="11">
        <v>284</v>
      </c>
      <c r="BE388" s="11">
        <v>1641</v>
      </c>
      <c r="BF388" s="11">
        <v>0</v>
      </c>
      <c r="BG388" s="11">
        <v>-22601</v>
      </c>
      <c r="BH388" s="11">
        <v>0</v>
      </c>
      <c r="BI388" s="9">
        <v>0</v>
      </c>
      <c r="BJ388" s="9">
        <v>0</v>
      </c>
      <c r="BK388" s="9">
        <v>0</v>
      </c>
      <c r="BL388" s="9">
        <v>0</v>
      </c>
      <c r="BM388" s="9">
        <v>0</v>
      </c>
      <c r="BN388" s="9">
        <v>0</v>
      </c>
      <c r="BO388" s="11">
        <f t="shared" si="188"/>
        <v>333730.98499999999</v>
      </c>
      <c r="BP388" s="11">
        <v>0</v>
      </c>
      <c r="BQ388" s="11">
        <v>755</v>
      </c>
      <c r="BR388" s="11">
        <f t="shared" si="189"/>
        <v>0</v>
      </c>
      <c r="BS388" s="11">
        <v>0</v>
      </c>
      <c r="BT388" s="11">
        <v>3650.52</v>
      </c>
      <c r="BU388" s="9">
        <v>0</v>
      </c>
      <c r="BV388" s="9">
        <v>6134</v>
      </c>
      <c r="BW388" s="11">
        <v>49505</v>
      </c>
      <c r="BX388" s="11">
        <v>0</v>
      </c>
      <c r="BY388" s="11">
        <v>0</v>
      </c>
      <c r="BZ388" s="11">
        <v>0</v>
      </c>
      <c r="CA388" s="9">
        <v>0</v>
      </c>
      <c r="CB388" s="9">
        <v>56515.569046017248</v>
      </c>
      <c r="CC388" s="9">
        <v>5238.1666666666661</v>
      </c>
      <c r="CD388" s="9">
        <v>-2036.7384</v>
      </c>
      <c r="CE388" s="11">
        <v>13021</v>
      </c>
      <c r="CF388" s="11">
        <v>6753</v>
      </c>
      <c r="CG388" s="11">
        <v>60750</v>
      </c>
      <c r="CH388" s="11">
        <v>284</v>
      </c>
      <c r="CI388" s="11">
        <v>1661</v>
      </c>
      <c r="CJ388" s="11">
        <v>0</v>
      </c>
      <c r="CK388" s="11">
        <v>-22938</v>
      </c>
      <c r="CL388" s="11">
        <v>0</v>
      </c>
      <c r="CM388" s="11">
        <v>0</v>
      </c>
      <c r="CN388" s="9">
        <v>0</v>
      </c>
      <c r="CO388" s="9">
        <v>0</v>
      </c>
      <c r="CP388" s="9">
        <v>0</v>
      </c>
      <c r="CQ388" s="9">
        <v>0</v>
      </c>
      <c r="CR388" s="9">
        <v>0</v>
      </c>
      <c r="CS388" s="11"/>
      <c r="CT388" s="11"/>
      <c r="CU388" s="11"/>
      <c r="CV388" s="11"/>
      <c r="CW388" s="11"/>
      <c r="DD388" s="20"/>
      <c r="DE388" s="20"/>
    </row>
    <row r="389" spans="1:109" ht="16.5" x14ac:dyDescent="0.3">
      <c r="A389" s="8">
        <v>4055</v>
      </c>
      <c r="B389" s="8">
        <v>7</v>
      </c>
      <c r="C389" s="8" t="s">
        <v>412</v>
      </c>
      <c r="D389" s="16">
        <v>7</v>
      </c>
      <c r="E389" s="9">
        <v>156</v>
      </c>
      <c r="F389" s="9">
        <f t="shared" si="172"/>
        <v>7946.1500807823031</v>
      </c>
      <c r="G389" s="9">
        <f t="shared" si="173"/>
        <v>8023.2998564233276</v>
      </c>
      <c r="H389" s="9">
        <f t="shared" si="174"/>
        <v>77.149775641024462</v>
      </c>
      <c r="I389" s="10">
        <f t="shared" si="171"/>
        <v>9.7090760754205419E-3</v>
      </c>
      <c r="J389" s="9">
        <f t="shared" si="175"/>
        <v>80.258749999999054</v>
      </c>
      <c r="K389" s="9">
        <f t="shared" si="176"/>
        <v>0.4423076923076934</v>
      </c>
      <c r="L389" s="9">
        <f t="shared" si="177"/>
        <v>0</v>
      </c>
      <c r="M389" s="9">
        <f t="shared" si="178"/>
        <v>-3.551282051282044</v>
      </c>
      <c r="N389" s="9">
        <f t="shared" si="179"/>
        <v>0</v>
      </c>
      <c r="O389" s="9">
        <f t="shared" si="180"/>
        <v>0</v>
      </c>
      <c r="P389" s="9">
        <f t="shared" si="181"/>
        <v>0</v>
      </c>
      <c r="Q389" s="15">
        <f t="shared" si="185"/>
        <v>1239599.4126020391</v>
      </c>
      <c r="R389" s="15">
        <f t="shared" si="186"/>
        <v>1251634.777602039</v>
      </c>
      <c r="S389" s="9">
        <f t="shared" si="187"/>
        <v>12035.364999999991</v>
      </c>
      <c r="T389" s="9"/>
      <c r="U389" s="9">
        <f t="shared" si="196"/>
        <v>5317.4392256410256</v>
      </c>
      <c r="V389" s="9">
        <f t="shared" si="196"/>
        <v>27.435897435897434</v>
      </c>
      <c r="W389" s="9">
        <f t="shared" si="196"/>
        <v>91.15653846153846</v>
      </c>
      <c r="X389" s="9">
        <f t="shared" si="196"/>
        <v>96.480769230769226</v>
      </c>
      <c r="Y389" s="9">
        <f t="shared" si="196"/>
        <v>1043.689062127527</v>
      </c>
      <c r="Z389" s="9">
        <f t="shared" si="196"/>
        <v>0</v>
      </c>
      <c r="AA389" s="9">
        <f t="shared" si="196"/>
        <v>1369.9485878855444</v>
      </c>
      <c r="AB389" s="9">
        <f t="shared" si="197"/>
        <v>5397.6979756410246</v>
      </c>
      <c r="AC389" s="9">
        <f t="shared" si="197"/>
        <v>27.878205128205128</v>
      </c>
      <c r="AD389" s="9">
        <f t="shared" si="197"/>
        <v>91.15653846153846</v>
      </c>
      <c r="AE389" s="9">
        <f t="shared" si="197"/>
        <v>92.929487179487182</v>
      </c>
      <c r="AF389" s="9">
        <f t="shared" si="197"/>
        <v>1043.689062127527</v>
      </c>
      <c r="AG389" s="9">
        <f t="shared" si="197"/>
        <v>0</v>
      </c>
      <c r="AH389" s="9">
        <f t="shared" si="197"/>
        <v>1369.9485878855444</v>
      </c>
      <c r="AI389" s="9">
        <f t="shared" si="184"/>
        <v>8023.2998564233276</v>
      </c>
      <c r="AJ389" s="3" t="s">
        <v>608</v>
      </c>
      <c r="AK389" s="11">
        <v>834691</v>
      </c>
      <c r="AL389" s="11">
        <v>0</v>
      </c>
      <c r="AM389" s="11">
        <v>1917</v>
      </c>
      <c r="AN389" s="9">
        <v>0</v>
      </c>
      <c r="AO389" s="11">
        <v>0</v>
      </c>
      <c r="AP389" s="11">
        <v>14220.42</v>
      </c>
      <c r="AQ389" s="9">
        <v>0</v>
      </c>
      <c r="AR389" s="9">
        <v>15573</v>
      </c>
      <c r="AS389" s="11">
        <v>4280</v>
      </c>
      <c r="AT389" s="11">
        <v>0</v>
      </c>
      <c r="AU389" s="11">
        <v>0</v>
      </c>
      <c r="AV389" s="11">
        <v>0</v>
      </c>
      <c r="AW389" s="9">
        <v>0</v>
      </c>
      <c r="AX389" s="9">
        <v>162815.4936918942</v>
      </c>
      <c r="AY389" s="9">
        <v>24711.979710144922</v>
      </c>
      <c r="AZ389" s="9">
        <v>-5170.4808000000003</v>
      </c>
      <c r="BA389" s="11">
        <v>33055</v>
      </c>
      <c r="BB389" s="11">
        <v>12977</v>
      </c>
      <c r="BC389" s="11">
        <v>189000</v>
      </c>
      <c r="BD389" s="11">
        <v>823</v>
      </c>
      <c r="BE389" s="11">
        <v>4165</v>
      </c>
      <c r="BF389" s="11">
        <v>0</v>
      </c>
      <c r="BG389" s="11">
        <v>-53459</v>
      </c>
      <c r="BH389" s="11">
        <v>0</v>
      </c>
      <c r="BI389" s="9">
        <v>0</v>
      </c>
      <c r="BJ389" s="9">
        <v>0</v>
      </c>
      <c r="BK389" s="9">
        <v>0</v>
      </c>
      <c r="BL389" s="9">
        <v>0</v>
      </c>
      <c r="BM389" s="9">
        <v>0</v>
      </c>
      <c r="BN389" s="9">
        <v>0</v>
      </c>
      <c r="BO389" s="11">
        <f t="shared" si="188"/>
        <v>847211.36499999987</v>
      </c>
      <c r="BP389" s="11">
        <v>0</v>
      </c>
      <c r="BQ389" s="11">
        <v>1917</v>
      </c>
      <c r="BR389" s="11">
        <f t="shared" si="189"/>
        <v>0</v>
      </c>
      <c r="BS389" s="11">
        <v>0</v>
      </c>
      <c r="BT389" s="11">
        <v>14220.42</v>
      </c>
      <c r="BU389" s="9">
        <v>0</v>
      </c>
      <c r="BV389" s="9">
        <v>15572</v>
      </c>
      <c r="BW389" s="11">
        <v>4349</v>
      </c>
      <c r="BX389" s="11">
        <v>0</v>
      </c>
      <c r="BY389" s="11">
        <v>0</v>
      </c>
      <c r="BZ389" s="11">
        <v>0</v>
      </c>
      <c r="CA389" s="9">
        <v>0</v>
      </c>
      <c r="CB389" s="9">
        <v>162815.4936918942</v>
      </c>
      <c r="CC389" s="9">
        <v>24711.979710144922</v>
      </c>
      <c r="CD389" s="9">
        <v>-5170.4808000000003</v>
      </c>
      <c r="CE389" s="11">
        <v>33055</v>
      </c>
      <c r="CF389" s="11">
        <v>13170</v>
      </c>
      <c r="CG389" s="11">
        <v>189000</v>
      </c>
      <c r="CH389" s="11">
        <v>823</v>
      </c>
      <c r="CI389" s="11">
        <v>4217</v>
      </c>
      <c r="CJ389" s="11">
        <v>0</v>
      </c>
      <c r="CK389" s="11">
        <v>-54257</v>
      </c>
      <c r="CL389" s="11">
        <v>0</v>
      </c>
      <c r="CM389" s="11">
        <v>0</v>
      </c>
      <c r="CN389" s="9">
        <v>0</v>
      </c>
      <c r="CO389" s="9">
        <v>0</v>
      </c>
      <c r="CP389" s="9">
        <v>0</v>
      </c>
      <c r="CQ389" s="9">
        <v>0</v>
      </c>
      <c r="CR389" s="9">
        <v>0</v>
      </c>
      <c r="CS389" s="11"/>
      <c r="CT389" s="11"/>
      <c r="CU389" s="11"/>
      <c r="CV389" s="11"/>
      <c r="CW389" s="11"/>
      <c r="DD389" s="20"/>
      <c r="DE389" s="20"/>
    </row>
    <row r="390" spans="1:109" ht="16.5" x14ac:dyDescent="0.3">
      <c r="A390" s="8">
        <v>4056</v>
      </c>
      <c r="B390" s="8">
        <v>7</v>
      </c>
      <c r="C390" s="8" t="s">
        <v>413</v>
      </c>
      <c r="D390" s="16">
        <v>7</v>
      </c>
      <c r="E390" s="9">
        <v>100</v>
      </c>
      <c r="F390" s="9">
        <f t="shared" si="172"/>
        <v>12109.289463792047</v>
      </c>
      <c r="G390" s="9">
        <f t="shared" si="173"/>
        <v>12231.997463792048</v>
      </c>
      <c r="H390" s="9">
        <f t="shared" si="174"/>
        <v>122.70800000000054</v>
      </c>
      <c r="I390" s="10">
        <f t="shared" si="171"/>
        <v>1.0133377384933227E-2</v>
      </c>
      <c r="J390" s="9">
        <f t="shared" si="175"/>
        <v>101.86799999999948</v>
      </c>
      <c r="K390" s="9">
        <f t="shared" si="176"/>
        <v>19.920000000000073</v>
      </c>
      <c r="L390" s="9">
        <f t="shared" si="177"/>
        <v>0</v>
      </c>
      <c r="M390" s="9">
        <f t="shared" si="178"/>
        <v>0.92000000000001592</v>
      </c>
      <c r="N390" s="9">
        <f t="shared" si="179"/>
        <v>0</v>
      </c>
      <c r="O390" s="9">
        <f t="shared" si="180"/>
        <v>0</v>
      </c>
      <c r="P390" s="9">
        <f t="shared" si="181"/>
        <v>0</v>
      </c>
      <c r="Q390" s="15">
        <f t="shared" si="185"/>
        <v>1210928.9463792047</v>
      </c>
      <c r="R390" s="15">
        <f t="shared" si="186"/>
        <v>1223199.7463792048</v>
      </c>
      <c r="S390" s="9">
        <f t="shared" si="187"/>
        <v>12270.800000000047</v>
      </c>
      <c r="T390" s="9"/>
      <c r="U390" s="9">
        <f t="shared" si="196"/>
        <v>6749.1319999999996</v>
      </c>
      <c r="V390" s="9">
        <f t="shared" si="196"/>
        <v>1228.22</v>
      </c>
      <c r="W390" s="9">
        <f t="shared" si="196"/>
        <v>37.700000000000003</v>
      </c>
      <c r="X390" s="9">
        <f t="shared" si="196"/>
        <v>480.15</v>
      </c>
      <c r="Y390" s="9">
        <f t="shared" si="196"/>
        <v>1989.287463792049</v>
      </c>
      <c r="Z390" s="9">
        <f t="shared" si="196"/>
        <v>0</v>
      </c>
      <c r="AA390" s="9">
        <f t="shared" si="196"/>
        <v>1624.8</v>
      </c>
      <c r="AB390" s="9">
        <f t="shared" si="197"/>
        <v>6850.9999999999991</v>
      </c>
      <c r="AC390" s="9">
        <f t="shared" si="197"/>
        <v>1248.1400000000001</v>
      </c>
      <c r="AD390" s="9">
        <f t="shared" si="197"/>
        <v>37.700000000000003</v>
      </c>
      <c r="AE390" s="9">
        <f t="shared" si="197"/>
        <v>481.07</v>
      </c>
      <c r="AF390" s="9">
        <f t="shared" si="197"/>
        <v>1989.287463792049</v>
      </c>
      <c r="AG390" s="9">
        <f t="shared" si="197"/>
        <v>0</v>
      </c>
      <c r="AH390" s="9">
        <f t="shared" si="197"/>
        <v>1624.8</v>
      </c>
      <c r="AI390" s="9">
        <f t="shared" si="184"/>
        <v>12231.997463792048</v>
      </c>
      <c r="AJ390" s="3" t="s">
        <v>608</v>
      </c>
      <c r="AK390" s="11">
        <v>679120</v>
      </c>
      <c r="AL390" s="11">
        <v>0</v>
      </c>
      <c r="AM390" s="11">
        <v>1560</v>
      </c>
      <c r="AN390" s="9">
        <v>0</v>
      </c>
      <c r="AO390" s="11">
        <v>0</v>
      </c>
      <c r="AP390" s="11">
        <v>3770</v>
      </c>
      <c r="AQ390" s="9">
        <v>0</v>
      </c>
      <c r="AR390" s="9">
        <v>12671</v>
      </c>
      <c r="AS390" s="11">
        <v>122822</v>
      </c>
      <c r="AT390" s="11">
        <v>0</v>
      </c>
      <c r="AU390" s="11">
        <v>0</v>
      </c>
      <c r="AV390" s="11">
        <v>0</v>
      </c>
      <c r="AW390" s="9">
        <v>0</v>
      </c>
      <c r="AX390" s="9">
        <v>198928.74637920491</v>
      </c>
      <c r="AY390" s="9">
        <v>0</v>
      </c>
      <c r="AZ390" s="9">
        <v>-4206.8</v>
      </c>
      <c r="BA390" s="11">
        <v>26894</v>
      </c>
      <c r="BB390" s="11">
        <v>3501</v>
      </c>
      <c r="BC390" s="11">
        <v>162480</v>
      </c>
      <c r="BD390" s="11">
        <v>0</v>
      </c>
      <c r="BE390" s="11">
        <v>3389</v>
      </c>
      <c r="BF390" s="11">
        <v>0</v>
      </c>
      <c r="BG390" s="11">
        <v>0</v>
      </c>
      <c r="BH390" s="11">
        <v>0</v>
      </c>
      <c r="BI390" s="9">
        <v>0</v>
      </c>
      <c r="BJ390" s="9">
        <v>0</v>
      </c>
      <c r="BK390" s="9">
        <v>0</v>
      </c>
      <c r="BL390" s="9">
        <v>0</v>
      </c>
      <c r="BM390" s="9">
        <v>0</v>
      </c>
      <c r="BN390" s="9">
        <v>0</v>
      </c>
      <c r="BO390" s="11">
        <f t="shared" si="188"/>
        <v>689306.79999999993</v>
      </c>
      <c r="BP390" s="11">
        <v>0</v>
      </c>
      <c r="BQ390" s="11">
        <v>1560</v>
      </c>
      <c r="BR390" s="11">
        <f t="shared" si="189"/>
        <v>0</v>
      </c>
      <c r="BS390" s="11">
        <v>0</v>
      </c>
      <c r="BT390" s="11">
        <v>3770</v>
      </c>
      <c r="BU390" s="9">
        <v>0</v>
      </c>
      <c r="BV390" s="9">
        <v>12669</v>
      </c>
      <c r="BW390" s="11">
        <v>124814</v>
      </c>
      <c r="BX390" s="11">
        <v>0</v>
      </c>
      <c r="BY390" s="11">
        <v>0</v>
      </c>
      <c r="BZ390" s="11">
        <v>0</v>
      </c>
      <c r="CA390" s="9">
        <v>0</v>
      </c>
      <c r="CB390" s="9">
        <v>198928.74637920491</v>
      </c>
      <c r="CC390" s="9">
        <v>0</v>
      </c>
      <c r="CD390" s="9">
        <v>-4206.8</v>
      </c>
      <c r="CE390" s="11">
        <v>26894</v>
      </c>
      <c r="CF390" s="11">
        <v>3553</v>
      </c>
      <c r="CG390" s="11">
        <v>162480</v>
      </c>
      <c r="CH390" s="11">
        <v>0</v>
      </c>
      <c r="CI390" s="11">
        <v>3431</v>
      </c>
      <c r="CJ390" s="11">
        <v>0</v>
      </c>
      <c r="CK390" s="11">
        <v>0</v>
      </c>
      <c r="CL390" s="11">
        <v>0</v>
      </c>
      <c r="CM390" s="11">
        <v>0</v>
      </c>
      <c r="CN390" s="9">
        <v>0</v>
      </c>
      <c r="CO390" s="9">
        <v>0</v>
      </c>
      <c r="CP390" s="9">
        <v>0</v>
      </c>
      <c r="CQ390" s="9">
        <v>0</v>
      </c>
      <c r="CR390" s="9">
        <v>0</v>
      </c>
      <c r="CS390" s="11"/>
      <c r="CT390" s="11"/>
      <c r="CU390" s="11"/>
      <c r="CV390" s="11"/>
      <c r="CW390" s="11"/>
      <c r="DD390" s="20"/>
      <c r="DE390" s="20"/>
    </row>
    <row r="391" spans="1:109" ht="16.5" x14ac:dyDescent="0.3">
      <c r="A391" s="8">
        <v>4057</v>
      </c>
      <c r="B391" s="8">
        <v>7</v>
      </c>
      <c r="C391" s="8" t="s">
        <v>414</v>
      </c>
      <c r="D391" s="16">
        <v>7</v>
      </c>
      <c r="E391" s="9">
        <v>85</v>
      </c>
      <c r="F391" s="9">
        <f t="shared" si="172"/>
        <v>13110.872864433835</v>
      </c>
      <c r="G391" s="9">
        <f t="shared" si="173"/>
        <v>13248.37615855148</v>
      </c>
      <c r="H391" s="9">
        <f t="shared" si="174"/>
        <v>137.50329411764505</v>
      </c>
      <c r="I391" s="10">
        <f t="shared" si="171"/>
        <v>1.048772995813676E-2</v>
      </c>
      <c r="J391" s="9">
        <f t="shared" si="175"/>
        <v>101.86799999999857</v>
      </c>
      <c r="K391" s="9">
        <f t="shared" si="176"/>
        <v>35.2352941176473</v>
      </c>
      <c r="L391" s="9">
        <f t="shared" si="177"/>
        <v>0</v>
      </c>
      <c r="M391" s="9">
        <f t="shared" si="178"/>
        <v>0.39999999999997726</v>
      </c>
      <c r="N391" s="9">
        <f t="shared" si="179"/>
        <v>0</v>
      </c>
      <c r="O391" s="9">
        <f t="shared" si="180"/>
        <v>0</v>
      </c>
      <c r="P391" s="9">
        <f t="shared" si="181"/>
        <v>0</v>
      </c>
      <c r="Q391" s="15">
        <f t="shared" si="185"/>
        <v>1114424.193476876</v>
      </c>
      <c r="R391" s="15">
        <f t="shared" si="186"/>
        <v>1126111.9734768758</v>
      </c>
      <c r="S391" s="9">
        <f t="shared" si="187"/>
        <v>11687.779999999795</v>
      </c>
      <c r="T391" s="9"/>
      <c r="U391" s="9">
        <f t="shared" si="196"/>
        <v>6749.1319999999996</v>
      </c>
      <c r="V391" s="9">
        <f t="shared" si="196"/>
        <v>2172.5411764705882</v>
      </c>
      <c r="W391" s="9">
        <f t="shared" si="196"/>
        <v>2.6</v>
      </c>
      <c r="X391" s="9">
        <f t="shared" si="196"/>
        <v>989.11764705882354</v>
      </c>
      <c r="Y391" s="9">
        <f t="shared" si="196"/>
        <v>1763.834982080894</v>
      </c>
      <c r="Z391" s="9">
        <f t="shared" si="196"/>
        <v>0</v>
      </c>
      <c r="AA391" s="9">
        <f t="shared" si="196"/>
        <v>1433.6470588235295</v>
      </c>
      <c r="AB391" s="9">
        <f t="shared" si="197"/>
        <v>6850.9999999999982</v>
      </c>
      <c r="AC391" s="9">
        <f t="shared" si="197"/>
        <v>2207.7764705882355</v>
      </c>
      <c r="AD391" s="9">
        <f t="shared" si="197"/>
        <v>2.6</v>
      </c>
      <c r="AE391" s="9">
        <f t="shared" si="197"/>
        <v>989.51764705882351</v>
      </c>
      <c r="AF391" s="9">
        <f t="shared" si="197"/>
        <v>1763.834982080894</v>
      </c>
      <c r="AG391" s="9">
        <f t="shared" si="197"/>
        <v>0</v>
      </c>
      <c r="AH391" s="9">
        <f t="shared" si="197"/>
        <v>1433.6470588235295</v>
      </c>
      <c r="AI391" s="9">
        <f t="shared" si="184"/>
        <v>13248.37615855148</v>
      </c>
      <c r="AJ391" s="3" t="s">
        <v>608</v>
      </c>
      <c r="AK391" s="11">
        <v>577252</v>
      </c>
      <c r="AL391" s="11">
        <v>0</v>
      </c>
      <c r="AM391" s="11">
        <v>1326</v>
      </c>
      <c r="AN391" s="9">
        <v>0</v>
      </c>
      <c r="AO391" s="11">
        <v>0</v>
      </c>
      <c r="AP391" s="11">
        <v>221</v>
      </c>
      <c r="AQ391" s="9">
        <v>17710</v>
      </c>
      <c r="AR391" s="9">
        <v>10770</v>
      </c>
      <c r="AS391" s="11">
        <v>184666</v>
      </c>
      <c r="AT391" s="11">
        <v>0</v>
      </c>
      <c r="AU391" s="11">
        <v>0</v>
      </c>
      <c r="AV391" s="11">
        <v>0</v>
      </c>
      <c r="AW391" s="9">
        <v>0</v>
      </c>
      <c r="AX391" s="9">
        <v>149925.97347687598</v>
      </c>
      <c r="AY391" s="9">
        <v>0</v>
      </c>
      <c r="AZ391" s="9">
        <v>-3575.7799999999997</v>
      </c>
      <c r="BA391" s="11">
        <v>22860</v>
      </c>
      <c r="BB391" s="11">
        <v>28</v>
      </c>
      <c r="BC391" s="11">
        <v>121860</v>
      </c>
      <c r="BD391" s="11">
        <v>0</v>
      </c>
      <c r="BE391" s="11">
        <v>2881</v>
      </c>
      <c r="BF391" s="11">
        <v>0</v>
      </c>
      <c r="BG391" s="11">
        <v>0</v>
      </c>
      <c r="BH391" s="11">
        <v>0</v>
      </c>
      <c r="BI391" s="9">
        <v>28500</v>
      </c>
      <c r="BJ391" s="9">
        <v>0</v>
      </c>
      <c r="BK391" s="9">
        <v>0</v>
      </c>
      <c r="BL391" s="9">
        <v>0</v>
      </c>
      <c r="BM391" s="9">
        <v>0</v>
      </c>
      <c r="BN391" s="9">
        <v>0</v>
      </c>
      <c r="BO391" s="11">
        <f t="shared" si="188"/>
        <v>585910.77999999991</v>
      </c>
      <c r="BP391" s="11">
        <v>0</v>
      </c>
      <c r="BQ391" s="11">
        <v>1326</v>
      </c>
      <c r="BR391" s="11">
        <f t="shared" si="189"/>
        <v>0</v>
      </c>
      <c r="BS391" s="11">
        <v>0</v>
      </c>
      <c r="BT391" s="11">
        <v>221</v>
      </c>
      <c r="BU391" s="9">
        <v>17710</v>
      </c>
      <c r="BV391" s="9">
        <v>10769</v>
      </c>
      <c r="BW391" s="11">
        <v>187661</v>
      </c>
      <c r="BX391" s="11">
        <v>0</v>
      </c>
      <c r="BY391" s="11">
        <v>0</v>
      </c>
      <c r="BZ391" s="11">
        <v>0</v>
      </c>
      <c r="CA391" s="9">
        <v>0</v>
      </c>
      <c r="CB391" s="9">
        <v>149925.97347687598</v>
      </c>
      <c r="CC391" s="9">
        <v>0</v>
      </c>
      <c r="CD391" s="9">
        <v>-3575.7799999999997</v>
      </c>
      <c r="CE391" s="11">
        <v>22860</v>
      </c>
      <c r="CF391" s="11">
        <v>28</v>
      </c>
      <c r="CG391" s="11">
        <v>121860</v>
      </c>
      <c r="CH391" s="11">
        <v>0</v>
      </c>
      <c r="CI391" s="11">
        <v>2916</v>
      </c>
      <c r="CJ391" s="11">
        <v>0</v>
      </c>
      <c r="CK391" s="11">
        <v>0</v>
      </c>
      <c r="CL391" s="11">
        <v>0</v>
      </c>
      <c r="CM391" s="11">
        <v>28500</v>
      </c>
      <c r="CN391" s="9">
        <v>0</v>
      </c>
      <c r="CO391" s="9">
        <v>0</v>
      </c>
      <c r="CP391" s="9">
        <v>0</v>
      </c>
      <c r="CQ391" s="9">
        <v>0</v>
      </c>
      <c r="CR391" s="9">
        <v>0</v>
      </c>
      <c r="CS391" s="11"/>
      <c r="CT391" s="11"/>
      <c r="CU391" s="11"/>
      <c r="CV391" s="11"/>
      <c r="CW391" s="11"/>
      <c r="DD391" s="20"/>
      <c r="DE391" s="20"/>
    </row>
    <row r="392" spans="1:109" ht="16.5" x14ac:dyDescent="0.3">
      <c r="A392" s="8">
        <v>4058</v>
      </c>
      <c r="B392" s="8">
        <v>7</v>
      </c>
      <c r="C392" s="8" t="s">
        <v>415</v>
      </c>
      <c r="D392" s="16">
        <v>7</v>
      </c>
      <c r="E392" s="9">
        <v>190</v>
      </c>
      <c r="F392" s="9">
        <f t="shared" si="172"/>
        <v>10481.695465455916</v>
      </c>
      <c r="G392" s="9">
        <f t="shared" si="173"/>
        <v>10575.269123350654</v>
      </c>
      <c r="H392" s="9">
        <f t="shared" si="174"/>
        <v>93.573657894738062</v>
      </c>
      <c r="I392" s="10">
        <f t="shared" si="171"/>
        <v>8.9273398757982285E-3</v>
      </c>
      <c r="J392" s="9">
        <f t="shared" si="175"/>
        <v>84.294710526315612</v>
      </c>
      <c r="K392" s="9">
        <f t="shared" si="176"/>
        <v>13.010526315789548</v>
      </c>
      <c r="L392" s="9">
        <f t="shared" si="177"/>
        <v>0</v>
      </c>
      <c r="M392" s="9">
        <f t="shared" si="178"/>
        <v>-3.7315789473684191</v>
      </c>
      <c r="N392" s="9">
        <f t="shared" si="179"/>
        <v>0</v>
      </c>
      <c r="O392" s="9">
        <f t="shared" si="180"/>
        <v>0</v>
      </c>
      <c r="P392" s="9">
        <f t="shared" si="181"/>
        <v>0</v>
      </c>
      <c r="Q392" s="15">
        <f t="shared" si="185"/>
        <v>1991522.1384366243</v>
      </c>
      <c r="R392" s="15">
        <f t="shared" si="186"/>
        <v>2009301.1334366242</v>
      </c>
      <c r="S392" s="9">
        <f t="shared" si="187"/>
        <v>17778.994999999879</v>
      </c>
      <c r="T392" s="9"/>
      <c r="U392" s="9">
        <f t="shared" ref="U392:AA401" si="198">IF($E392=0,0,SUMIF($AK$4:$BN$4,U$4,$AK392:$BN392)/$E392)</f>
        <v>5584.8365242105256</v>
      </c>
      <c r="V392" s="9">
        <f t="shared" si="198"/>
        <v>802.08947368421047</v>
      </c>
      <c r="W392" s="9">
        <f t="shared" si="198"/>
        <v>163.512</v>
      </c>
      <c r="X392" s="9">
        <f t="shared" si="198"/>
        <v>110.93684210526315</v>
      </c>
      <c r="Y392" s="9">
        <f t="shared" si="198"/>
        <v>2764.9887922764779</v>
      </c>
      <c r="Z392" s="9">
        <f t="shared" si="198"/>
        <v>0</v>
      </c>
      <c r="AA392" s="9">
        <f t="shared" si="198"/>
        <v>1055.3318331794399</v>
      </c>
      <c r="AB392" s="9">
        <f t="shared" ref="AB392:AH401" si="199">IF($E392=0,0,SUMIF($BO$4:$CR$4,AB$4,$BO392:$CR392)/$E392)</f>
        <v>5669.1312347368412</v>
      </c>
      <c r="AC392" s="9">
        <f t="shared" si="199"/>
        <v>815.1</v>
      </c>
      <c r="AD392" s="9">
        <f t="shared" si="199"/>
        <v>163.512</v>
      </c>
      <c r="AE392" s="9">
        <f t="shared" si="199"/>
        <v>107.20526315789473</v>
      </c>
      <c r="AF392" s="9">
        <f t="shared" si="199"/>
        <v>2764.9887922764779</v>
      </c>
      <c r="AG392" s="9">
        <f t="shared" si="199"/>
        <v>0</v>
      </c>
      <c r="AH392" s="9">
        <f t="shared" si="199"/>
        <v>1055.3318331794399</v>
      </c>
      <c r="AI392" s="9">
        <f t="shared" si="184"/>
        <v>10575.269123350654</v>
      </c>
      <c r="AJ392" s="3" t="s">
        <v>608</v>
      </c>
      <c r="AK392" s="11">
        <v>1067733</v>
      </c>
      <c r="AL392" s="11">
        <v>0</v>
      </c>
      <c r="AM392" s="11">
        <v>2453</v>
      </c>
      <c r="AN392" s="9">
        <v>0</v>
      </c>
      <c r="AO392" s="11">
        <v>0</v>
      </c>
      <c r="AP392" s="11">
        <v>31067.279999999999</v>
      </c>
      <c r="AQ392" s="9">
        <v>0</v>
      </c>
      <c r="AR392" s="9">
        <v>19921</v>
      </c>
      <c r="AS392" s="11">
        <v>152397</v>
      </c>
      <c r="AT392" s="11">
        <v>0</v>
      </c>
      <c r="AU392" s="11">
        <v>0</v>
      </c>
      <c r="AV392" s="11">
        <v>0</v>
      </c>
      <c r="AW392" s="9">
        <v>0</v>
      </c>
      <c r="AX392" s="9">
        <v>525347.87053253083</v>
      </c>
      <c r="AY392" s="9">
        <v>20334.488304093571</v>
      </c>
      <c r="AZ392" s="9">
        <v>-6614.0603999999994</v>
      </c>
      <c r="BA392" s="11">
        <v>42283</v>
      </c>
      <c r="BB392" s="11">
        <v>27491</v>
      </c>
      <c r="BC392" s="11">
        <v>180178.56</v>
      </c>
      <c r="BD392" s="11">
        <v>2878</v>
      </c>
      <c r="BE392" s="11">
        <v>5328</v>
      </c>
      <c r="BF392" s="11">
        <v>0</v>
      </c>
      <c r="BG392" s="11">
        <v>-79276</v>
      </c>
      <c r="BH392" s="11">
        <v>0</v>
      </c>
      <c r="BI392" s="9">
        <v>0</v>
      </c>
      <c r="BJ392" s="9">
        <v>0</v>
      </c>
      <c r="BK392" s="9">
        <v>0</v>
      </c>
      <c r="BL392" s="9">
        <v>0</v>
      </c>
      <c r="BM392" s="9">
        <v>0</v>
      </c>
      <c r="BN392" s="9">
        <v>0</v>
      </c>
      <c r="BO392" s="11">
        <f t="shared" si="188"/>
        <v>1083748.9949999999</v>
      </c>
      <c r="BP392" s="11">
        <v>0</v>
      </c>
      <c r="BQ392" s="11">
        <v>2453</v>
      </c>
      <c r="BR392" s="11">
        <f t="shared" si="189"/>
        <v>0</v>
      </c>
      <c r="BS392" s="11">
        <v>0</v>
      </c>
      <c r="BT392" s="11">
        <v>31067.279999999999</v>
      </c>
      <c r="BU392" s="9">
        <v>0</v>
      </c>
      <c r="BV392" s="9">
        <v>19919</v>
      </c>
      <c r="BW392" s="11">
        <v>154869</v>
      </c>
      <c r="BX392" s="11">
        <v>0</v>
      </c>
      <c r="BY392" s="11">
        <v>0</v>
      </c>
      <c r="BZ392" s="11">
        <v>0</v>
      </c>
      <c r="CA392" s="9">
        <v>0</v>
      </c>
      <c r="CB392" s="9">
        <v>525347.87053253083</v>
      </c>
      <c r="CC392" s="9">
        <v>20334.488304093571</v>
      </c>
      <c r="CD392" s="9">
        <v>-6614.0603999999994</v>
      </c>
      <c r="CE392" s="11">
        <v>42283</v>
      </c>
      <c r="CF392" s="11">
        <v>27901</v>
      </c>
      <c r="CG392" s="11">
        <v>180178.56</v>
      </c>
      <c r="CH392" s="11">
        <v>2878</v>
      </c>
      <c r="CI392" s="11">
        <v>5394</v>
      </c>
      <c r="CJ392" s="11">
        <v>0</v>
      </c>
      <c r="CK392" s="11">
        <v>-80459</v>
      </c>
      <c r="CL392" s="11">
        <v>0</v>
      </c>
      <c r="CM392" s="11">
        <v>0</v>
      </c>
      <c r="CN392" s="9">
        <v>0</v>
      </c>
      <c r="CO392" s="9">
        <v>0</v>
      </c>
      <c r="CP392" s="9">
        <v>0</v>
      </c>
      <c r="CQ392" s="9">
        <v>0</v>
      </c>
      <c r="CR392" s="9">
        <v>0</v>
      </c>
      <c r="CS392" s="11"/>
      <c r="CT392" s="11"/>
      <c r="CU392" s="11"/>
      <c r="CV392" s="11"/>
      <c r="CW392" s="11"/>
      <c r="DD392" s="20"/>
      <c r="DE392" s="20"/>
    </row>
    <row r="393" spans="1:109" ht="16.5" x14ac:dyDescent="0.3">
      <c r="A393" s="8">
        <v>4059</v>
      </c>
      <c r="B393" s="8">
        <v>7</v>
      </c>
      <c r="C393" s="8" t="s">
        <v>416</v>
      </c>
      <c r="D393" s="16">
        <v>7</v>
      </c>
      <c r="E393" s="9">
        <v>144</v>
      </c>
      <c r="F393" s="9">
        <f t="shared" si="172"/>
        <v>9313.2728181738676</v>
      </c>
      <c r="G393" s="9">
        <f t="shared" si="173"/>
        <v>9407.1316723405362</v>
      </c>
      <c r="H393" s="9">
        <f t="shared" si="174"/>
        <v>93.858854166668607</v>
      </c>
      <c r="I393" s="10">
        <f t="shared" si="171"/>
        <v>1.0077966789882174E-2</v>
      </c>
      <c r="J393" s="9">
        <f t="shared" si="175"/>
        <v>81.733854166666788</v>
      </c>
      <c r="K393" s="9">
        <f t="shared" si="176"/>
        <v>10.0138888888888</v>
      </c>
      <c r="L393" s="9">
        <f t="shared" si="177"/>
        <v>0</v>
      </c>
      <c r="M393" s="9">
        <f t="shared" si="178"/>
        <v>2.1111111111110858</v>
      </c>
      <c r="N393" s="9">
        <f t="shared" si="179"/>
        <v>0</v>
      </c>
      <c r="O393" s="9">
        <f t="shared" si="180"/>
        <v>0</v>
      </c>
      <c r="P393" s="9">
        <f t="shared" si="181"/>
        <v>0</v>
      </c>
      <c r="Q393" s="15">
        <f t="shared" si="185"/>
        <v>1341111.2858170371</v>
      </c>
      <c r="R393" s="15">
        <f t="shared" si="186"/>
        <v>1354626.9608170372</v>
      </c>
      <c r="S393" s="9">
        <f t="shared" si="187"/>
        <v>13515.675000000047</v>
      </c>
      <c r="T393" s="9"/>
      <c r="U393" s="9">
        <f t="shared" si="198"/>
        <v>5415.1703333333335</v>
      </c>
      <c r="V393" s="9">
        <f t="shared" si="198"/>
        <v>617.15277777777783</v>
      </c>
      <c r="W393" s="9">
        <f t="shared" si="198"/>
        <v>0</v>
      </c>
      <c r="X393" s="9">
        <f t="shared" si="198"/>
        <v>723.46527777777783</v>
      </c>
      <c r="Y393" s="9">
        <f t="shared" si="198"/>
        <v>1360.5478925051448</v>
      </c>
      <c r="Z393" s="9">
        <f t="shared" si="198"/>
        <v>0</v>
      </c>
      <c r="AA393" s="9">
        <f t="shared" si="198"/>
        <v>1196.9365367798355</v>
      </c>
      <c r="AB393" s="9">
        <f t="shared" si="199"/>
        <v>5496.9041875000003</v>
      </c>
      <c r="AC393" s="9">
        <f t="shared" si="199"/>
        <v>627.16666666666663</v>
      </c>
      <c r="AD393" s="9">
        <f t="shared" si="199"/>
        <v>0</v>
      </c>
      <c r="AE393" s="9">
        <f t="shared" si="199"/>
        <v>725.57638888888891</v>
      </c>
      <c r="AF393" s="9">
        <f t="shared" si="199"/>
        <v>1360.5478925051448</v>
      </c>
      <c r="AG393" s="9">
        <f t="shared" si="199"/>
        <v>0</v>
      </c>
      <c r="AH393" s="9">
        <f t="shared" si="199"/>
        <v>1196.9365367798355</v>
      </c>
      <c r="AI393" s="9">
        <f t="shared" si="184"/>
        <v>9407.1316723405362</v>
      </c>
      <c r="AJ393" s="3" t="s">
        <v>608</v>
      </c>
      <c r="AK393" s="11">
        <v>784645</v>
      </c>
      <c r="AL393" s="11">
        <v>0</v>
      </c>
      <c r="AM393" s="11">
        <v>1802</v>
      </c>
      <c r="AN393" s="9">
        <v>0</v>
      </c>
      <c r="AO393" s="11">
        <v>0</v>
      </c>
      <c r="AP393" s="11">
        <v>0</v>
      </c>
      <c r="AQ393" s="9">
        <v>31625</v>
      </c>
      <c r="AR393" s="9">
        <v>14639</v>
      </c>
      <c r="AS393" s="11">
        <v>88870</v>
      </c>
      <c r="AT393" s="11">
        <v>0</v>
      </c>
      <c r="AU393" s="11">
        <v>0</v>
      </c>
      <c r="AV393" s="11">
        <v>0</v>
      </c>
      <c r="AW393" s="9">
        <v>0</v>
      </c>
      <c r="AX393" s="9">
        <v>195918.89652074085</v>
      </c>
      <c r="AY393" s="9">
        <v>15639.171296296297</v>
      </c>
      <c r="AZ393" s="9">
        <v>-4860.4719999999998</v>
      </c>
      <c r="BA393" s="11">
        <v>31073</v>
      </c>
      <c r="BB393" s="11">
        <v>17217</v>
      </c>
      <c r="BC393" s="11">
        <v>156719.69</v>
      </c>
      <c r="BD393" s="11">
        <v>3907</v>
      </c>
      <c r="BE393" s="11">
        <v>3916</v>
      </c>
      <c r="BF393" s="11">
        <v>0</v>
      </c>
      <c r="BG393" s="11">
        <v>0</v>
      </c>
      <c r="BH393" s="11">
        <v>0</v>
      </c>
      <c r="BI393" s="9">
        <v>0</v>
      </c>
      <c r="BJ393" s="9">
        <v>0</v>
      </c>
      <c r="BK393" s="9">
        <v>0</v>
      </c>
      <c r="BL393" s="9">
        <v>0</v>
      </c>
      <c r="BM393" s="9">
        <v>0</v>
      </c>
      <c r="BN393" s="9">
        <v>0</v>
      </c>
      <c r="BO393" s="11">
        <f t="shared" si="188"/>
        <v>796414.67499999993</v>
      </c>
      <c r="BP393" s="11">
        <v>0</v>
      </c>
      <c r="BQ393" s="11">
        <v>1802</v>
      </c>
      <c r="BR393" s="11">
        <f t="shared" si="189"/>
        <v>0</v>
      </c>
      <c r="BS393" s="11">
        <v>0</v>
      </c>
      <c r="BT393" s="11">
        <v>0</v>
      </c>
      <c r="BU393" s="9">
        <v>31625</v>
      </c>
      <c r="BV393" s="9">
        <v>14638</v>
      </c>
      <c r="BW393" s="11">
        <v>90312</v>
      </c>
      <c r="BX393" s="11">
        <v>0</v>
      </c>
      <c r="BY393" s="11">
        <v>0</v>
      </c>
      <c r="BZ393" s="11">
        <v>0</v>
      </c>
      <c r="CA393" s="9">
        <v>0</v>
      </c>
      <c r="CB393" s="9">
        <v>195918.89652074085</v>
      </c>
      <c r="CC393" s="9">
        <v>15639.171296296297</v>
      </c>
      <c r="CD393" s="9">
        <v>-4860.4719999999998</v>
      </c>
      <c r="CE393" s="11">
        <v>31073</v>
      </c>
      <c r="CF393" s="11">
        <v>17474</v>
      </c>
      <c r="CG393" s="11">
        <v>156719.69</v>
      </c>
      <c r="CH393" s="11">
        <v>3907</v>
      </c>
      <c r="CI393" s="11">
        <v>3964</v>
      </c>
      <c r="CJ393" s="11">
        <v>0</v>
      </c>
      <c r="CK393" s="11">
        <v>0</v>
      </c>
      <c r="CL393" s="11">
        <v>0</v>
      </c>
      <c r="CM393" s="11">
        <v>0</v>
      </c>
      <c r="CN393" s="9">
        <v>0</v>
      </c>
      <c r="CO393" s="9">
        <v>0</v>
      </c>
      <c r="CP393" s="9">
        <v>0</v>
      </c>
      <c r="CQ393" s="9">
        <v>0</v>
      </c>
      <c r="CR393" s="9">
        <v>0</v>
      </c>
      <c r="CS393" s="11"/>
      <c r="CT393" s="11"/>
      <c r="CU393" s="11"/>
      <c r="CV393" s="11"/>
      <c r="CW393" s="11"/>
      <c r="DD393" s="20"/>
      <c r="DE393" s="20"/>
    </row>
    <row r="394" spans="1:109" ht="16.5" x14ac:dyDescent="0.3">
      <c r="A394" s="8">
        <v>4064</v>
      </c>
      <c r="B394" s="8">
        <v>7</v>
      </c>
      <c r="C394" s="8" t="s">
        <v>417</v>
      </c>
      <c r="D394" s="16">
        <v>7</v>
      </c>
      <c r="E394" s="9">
        <v>105</v>
      </c>
      <c r="F394" s="9">
        <f t="shared" si="172"/>
        <v>12580.030222901689</v>
      </c>
      <c r="G394" s="9">
        <f t="shared" si="173"/>
        <v>12700.613032425495</v>
      </c>
      <c r="H394" s="9">
        <f t="shared" si="174"/>
        <v>120.58280952380665</v>
      </c>
      <c r="I394" s="10">
        <f t="shared" si="171"/>
        <v>9.5852559482955853E-3</v>
      </c>
      <c r="J394" s="9">
        <f t="shared" si="175"/>
        <v>88.830428571427547</v>
      </c>
      <c r="K394" s="9">
        <f t="shared" si="176"/>
        <v>29.742857142857247</v>
      </c>
      <c r="L394" s="9">
        <f t="shared" si="177"/>
        <v>0</v>
      </c>
      <c r="M394" s="9">
        <f t="shared" si="178"/>
        <v>2.0095238095238415</v>
      </c>
      <c r="N394" s="9">
        <f t="shared" si="179"/>
        <v>0</v>
      </c>
      <c r="O394" s="9">
        <f t="shared" si="180"/>
        <v>0</v>
      </c>
      <c r="P394" s="9">
        <f t="shared" si="181"/>
        <v>0</v>
      </c>
      <c r="Q394" s="15">
        <f t="shared" si="185"/>
        <v>1320903.1734046775</v>
      </c>
      <c r="R394" s="15">
        <f t="shared" si="186"/>
        <v>1333564.3684046774</v>
      </c>
      <c r="S394" s="9">
        <f t="shared" si="187"/>
        <v>12661.194999999832</v>
      </c>
      <c r="T394" s="9"/>
      <c r="U394" s="9">
        <f t="shared" si="198"/>
        <v>5885.3446590476196</v>
      </c>
      <c r="V394" s="9">
        <f t="shared" si="198"/>
        <v>1833.8285714285714</v>
      </c>
      <c r="W394" s="9">
        <f t="shared" si="198"/>
        <v>10.202571428571428</v>
      </c>
      <c r="X394" s="9">
        <f t="shared" si="198"/>
        <v>499.16190476190474</v>
      </c>
      <c r="Y394" s="9">
        <f t="shared" si="198"/>
        <v>3319.6528125313189</v>
      </c>
      <c r="Z394" s="9">
        <f t="shared" si="198"/>
        <v>0</v>
      </c>
      <c r="AA394" s="9">
        <f t="shared" si="198"/>
        <v>1031.8397037037037</v>
      </c>
      <c r="AB394" s="9">
        <f t="shared" si="199"/>
        <v>5974.1750876190472</v>
      </c>
      <c r="AC394" s="9">
        <f t="shared" si="199"/>
        <v>1863.5714285714287</v>
      </c>
      <c r="AD394" s="9">
        <f t="shared" si="199"/>
        <v>10.202571428571428</v>
      </c>
      <c r="AE394" s="9">
        <f t="shared" si="199"/>
        <v>501.17142857142858</v>
      </c>
      <c r="AF394" s="9">
        <f t="shared" si="199"/>
        <v>3319.6528125313189</v>
      </c>
      <c r="AG394" s="9">
        <f t="shared" si="199"/>
        <v>0</v>
      </c>
      <c r="AH394" s="9">
        <f t="shared" si="199"/>
        <v>1031.8397037037037</v>
      </c>
      <c r="AI394" s="9">
        <f t="shared" si="184"/>
        <v>12700.613032425495</v>
      </c>
      <c r="AJ394" s="3" t="s">
        <v>608</v>
      </c>
      <c r="AK394" s="11">
        <v>621813</v>
      </c>
      <c r="AL394" s="11">
        <v>0</v>
      </c>
      <c r="AM394" s="11">
        <v>1428</v>
      </c>
      <c r="AN394" s="9">
        <v>0</v>
      </c>
      <c r="AO394" s="11">
        <v>0</v>
      </c>
      <c r="AP394" s="11">
        <v>1071.27</v>
      </c>
      <c r="AQ394" s="9">
        <v>0</v>
      </c>
      <c r="AR394" s="9">
        <v>11601</v>
      </c>
      <c r="AS394" s="11">
        <v>192552</v>
      </c>
      <c r="AT394" s="11">
        <v>0</v>
      </c>
      <c r="AU394" s="11">
        <v>0</v>
      </c>
      <c r="AV394" s="11">
        <v>0</v>
      </c>
      <c r="AW394" s="9">
        <v>0</v>
      </c>
      <c r="AX394" s="9">
        <v>348563.54531578848</v>
      </c>
      <c r="AY394" s="9">
        <v>3238.8888888888887</v>
      </c>
      <c r="AZ394" s="9">
        <v>-3851.8107999999997</v>
      </c>
      <c r="BA394" s="11">
        <v>24624</v>
      </c>
      <c r="BB394" s="11">
        <v>11656</v>
      </c>
      <c r="BC394" s="11">
        <v>105104.28</v>
      </c>
      <c r="BD394" s="11">
        <v>0</v>
      </c>
      <c r="BE394" s="11">
        <v>3103</v>
      </c>
      <c r="BF394" s="11">
        <v>0</v>
      </c>
      <c r="BG394" s="11">
        <v>0</v>
      </c>
      <c r="BH394" s="11">
        <v>0</v>
      </c>
      <c r="BI394" s="9">
        <v>0</v>
      </c>
      <c r="BJ394" s="9">
        <v>0</v>
      </c>
      <c r="BK394" s="9">
        <v>0</v>
      </c>
      <c r="BL394" s="9">
        <v>0</v>
      </c>
      <c r="BM394" s="9">
        <v>0</v>
      </c>
      <c r="BN394" s="9">
        <v>0</v>
      </c>
      <c r="BO394" s="11">
        <f t="shared" si="188"/>
        <v>631140.19499999995</v>
      </c>
      <c r="BP394" s="11">
        <v>0</v>
      </c>
      <c r="BQ394" s="11">
        <v>1428</v>
      </c>
      <c r="BR394" s="11">
        <f t="shared" si="189"/>
        <v>0</v>
      </c>
      <c r="BS394" s="11">
        <v>0</v>
      </c>
      <c r="BT394" s="11">
        <v>1071.27</v>
      </c>
      <c r="BU394" s="9">
        <v>0</v>
      </c>
      <c r="BV394" s="9">
        <v>11600</v>
      </c>
      <c r="BW394" s="11">
        <v>195675</v>
      </c>
      <c r="BX394" s="11">
        <v>0</v>
      </c>
      <c r="BY394" s="11">
        <v>0</v>
      </c>
      <c r="BZ394" s="11">
        <v>0</v>
      </c>
      <c r="CA394" s="9">
        <v>0</v>
      </c>
      <c r="CB394" s="9">
        <v>348563.54531578848</v>
      </c>
      <c r="CC394" s="9">
        <v>3238.8888888888887</v>
      </c>
      <c r="CD394" s="9">
        <v>-3851.8107999999997</v>
      </c>
      <c r="CE394" s="11">
        <v>24624</v>
      </c>
      <c r="CF394" s="11">
        <v>11830</v>
      </c>
      <c r="CG394" s="11">
        <v>105104.28</v>
      </c>
      <c r="CH394" s="11">
        <v>0</v>
      </c>
      <c r="CI394" s="11">
        <v>3141</v>
      </c>
      <c r="CJ394" s="11">
        <v>0</v>
      </c>
      <c r="CK394" s="11">
        <v>0</v>
      </c>
      <c r="CL394" s="11">
        <v>0</v>
      </c>
      <c r="CM394" s="11">
        <v>0</v>
      </c>
      <c r="CN394" s="9">
        <v>0</v>
      </c>
      <c r="CO394" s="9">
        <v>0</v>
      </c>
      <c r="CP394" s="9">
        <v>0</v>
      </c>
      <c r="CQ394" s="9">
        <v>0</v>
      </c>
      <c r="CR394" s="9">
        <v>0</v>
      </c>
      <c r="CS394" s="11"/>
      <c r="CT394" s="11"/>
      <c r="CU394" s="11"/>
      <c r="CV394" s="11"/>
      <c r="CW394" s="11"/>
      <c r="DD394" s="20"/>
      <c r="DE394" s="20"/>
    </row>
    <row r="395" spans="1:109" ht="16.5" x14ac:dyDescent="0.3">
      <c r="A395" s="8">
        <v>4066</v>
      </c>
      <c r="B395" s="8">
        <v>7</v>
      </c>
      <c r="C395" s="8" t="s">
        <v>418</v>
      </c>
      <c r="D395" s="16">
        <v>7</v>
      </c>
      <c r="E395" s="9">
        <v>85</v>
      </c>
      <c r="F395" s="9">
        <f t="shared" si="172"/>
        <v>11912.012034097503</v>
      </c>
      <c r="G395" s="9">
        <f t="shared" si="173"/>
        <v>12026.484269391618</v>
      </c>
      <c r="H395" s="9">
        <f t="shared" si="174"/>
        <v>114.47223529411531</v>
      </c>
      <c r="I395" s="10">
        <f t="shared" si="171"/>
        <v>9.6098152827956019E-3</v>
      </c>
      <c r="J395" s="9">
        <f t="shared" si="175"/>
        <v>100.31929411764577</v>
      </c>
      <c r="K395" s="9">
        <f t="shared" si="176"/>
        <v>12.952941176470631</v>
      </c>
      <c r="L395" s="9">
        <f t="shared" si="177"/>
        <v>0</v>
      </c>
      <c r="M395" s="9">
        <f t="shared" si="178"/>
        <v>1.1999999999999886</v>
      </c>
      <c r="N395" s="9">
        <f t="shared" si="179"/>
        <v>0</v>
      </c>
      <c r="O395" s="9">
        <f t="shared" si="180"/>
        <v>0</v>
      </c>
      <c r="P395" s="9">
        <f t="shared" si="181"/>
        <v>0</v>
      </c>
      <c r="Q395" s="15">
        <f t="shared" si="185"/>
        <v>1012521.0228982877</v>
      </c>
      <c r="R395" s="15">
        <f t="shared" si="186"/>
        <v>1022251.1628982876</v>
      </c>
      <c r="S395" s="9">
        <f t="shared" si="187"/>
        <v>9730.1399999998976</v>
      </c>
      <c r="T395" s="9"/>
      <c r="U395" s="9">
        <f t="shared" si="198"/>
        <v>6646.524527058823</v>
      </c>
      <c r="V395" s="9">
        <f t="shared" si="198"/>
        <v>798.29411764705878</v>
      </c>
      <c r="W395" s="9">
        <f t="shared" si="198"/>
        <v>28.165176470588236</v>
      </c>
      <c r="X395" s="9">
        <f t="shared" si="198"/>
        <v>503.11764705882354</v>
      </c>
      <c r="Y395" s="9">
        <f t="shared" si="198"/>
        <v>2508.6352717445616</v>
      </c>
      <c r="Z395" s="9">
        <f t="shared" si="198"/>
        <v>0</v>
      </c>
      <c r="AA395" s="9">
        <f t="shared" si="198"/>
        <v>1427.275294117647</v>
      </c>
      <c r="AB395" s="9">
        <f t="shared" si="199"/>
        <v>6746.8438211764687</v>
      </c>
      <c r="AC395" s="9">
        <f t="shared" si="199"/>
        <v>811.24705882352941</v>
      </c>
      <c r="AD395" s="9">
        <f t="shared" si="199"/>
        <v>28.165176470588236</v>
      </c>
      <c r="AE395" s="9">
        <f t="shared" si="199"/>
        <v>504.31764705882352</v>
      </c>
      <c r="AF395" s="9">
        <f t="shared" si="199"/>
        <v>2508.6352717445616</v>
      </c>
      <c r="AG395" s="9">
        <f t="shared" si="199"/>
        <v>0</v>
      </c>
      <c r="AH395" s="9">
        <f t="shared" si="199"/>
        <v>1427.275294117647</v>
      </c>
      <c r="AI395" s="9">
        <f t="shared" si="184"/>
        <v>12026.484269391618</v>
      </c>
      <c r="AJ395" s="3" t="s">
        <v>608</v>
      </c>
      <c r="AK395" s="11">
        <v>568476</v>
      </c>
      <c r="AL395" s="11">
        <v>0</v>
      </c>
      <c r="AM395" s="11">
        <v>1306</v>
      </c>
      <c r="AN395" s="9">
        <v>0</v>
      </c>
      <c r="AO395" s="11">
        <v>0</v>
      </c>
      <c r="AP395" s="11">
        <v>2394.04</v>
      </c>
      <c r="AQ395" s="9">
        <v>0</v>
      </c>
      <c r="AR395" s="9">
        <v>10606</v>
      </c>
      <c r="AS395" s="11">
        <v>67855</v>
      </c>
      <c r="AT395" s="11">
        <v>0</v>
      </c>
      <c r="AU395" s="11">
        <v>0</v>
      </c>
      <c r="AV395" s="11">
        <v>0</v>
      </c>
      <c r="AW395" s="9">
        <v>0</v>
      </c>
      <c r="AX395" s="9">
        <v>213233.99809828773</v>
      </c>
      <c r="AY395" s="9">
        <v>0</v>
      </c>
      <c r="AZ395" s="9">
        <v>-3521.4151999999999</v>
      </c>
      <c r="BA395" s="11">
        <v>22512</v>
      </c>
      <c r="BB395" s="11">
        <v>4554</v>
      </c>
      <c r="BC395" s="11">
        <v>121318.39999999999</v>
      </c>
      <c r="BD395" s="11">
        <v>950</v>
      </c>
      <c r="BE395" s="11">
        <v>2837</v>
      </c>
      <c r="BF395" s="11">
        <v>0</v>
      </c>
      <c r="BG395" s="11">
        <v>0</v>
      </c>
      <c r="BH395" s="11">
        <v>0</v>
      </c>
      <c r="BI395" s="9">
        <v>0</v>
      </c>
      <c r="BJ395" s="9">
        <v>0</v>
      </c>
      <c r="BK395" s="9">
        <v>0</v>
      </c>
      <c r="BL395" s="9">
        <v>0</v>
      </c>
      <c r="BM395" s="9">
        <v>0</v>
      </c>
      <c r="BN395" s="9">
        <v>0</v>
      </c>
      <c r="BO395" s="11">
        <f t="shared" si="188"/>
        <v>577003.1399999999</v>
      </c>
      <c r="BP395" s="11">
        <v>0</v>
      </c>
      <c r="BQ395" s="11">
        <v>1306</v>
      </c>
      <c r="BR395" s="11">
        <f t="shared" si="189"/>
        <v>0</v>
      </c>
      <c r="BS395" s="11">
        <v>0</v>
      </c>
      <c r="BT395" s="11">
        <v>2394.04</v>
      </c>
      <c r="BU395" s="9">
        <v>0</v>
      </c>
      <c r="BV395" s="9">
        <v>10605</v>
      </c>
      <c r="BW395" s="11">
        <v>68956</v>
      </c>
      <c r="BX395" s="11">
        <v>0</v>
      </c>
      <c r="BY395" s="11">
        <v>0</v>
      </c>
      <c r="BZ395" s="11">
        <v>0</v>
      </c>
      <c r="CA395" s="9">
        <v>0</v>
      </c>
      <c r="CB395" s="9">
        <v>213233.99809828773</v>
      </c>
      <c r="CC395" s="9">
        <v>0</v>
      </c>
      <c r="CD395" s="9">
        <v>-3521.4151999999999</v>
      </c>
      <c r="CE395" s="11">
        <v>22512</v>
      </c>
      <c r="CF395" s="11">
        <v>4622</v>
      </c>
      <c r="CG395" s="11">
        <v>121318.39999999999</v>
      </c>
      <c r="CH395" s="11">
        <v>950</v>
      </c>
      <c r="CI395" s="11">
        <v>2872</v>
      </c>
      <c r="CJ395" s="11">
        <v>0</v>
      </c>
      <c r="CK395" s="11">
        <v>0</v>
      </c>
      <c r="CL395" s="11">
        <v>0</v>
      </c>
      <c r="CM395" s="11">
        <v>0</v>
      </c>
      <c r="CN395" s="9">
        <v>0</v>
      </c>
      <c r="CO395" s="9">
        <v>0</v>
      </c>
      <c r="CP395" s="9">
        <v>0</v>
      </c>
      <c r="CQ395" s="9">
        <v>0</v>
      </c>
      <c r="CR395" s="9">
        <v>0</v>
      </c>
      <c r="CS395" s="11"/>
      <c r="CT395" s="11"/>
      <c r="CU395" s="11"/>
      <c r="CV395" s="11"/>
      <c r="CW395" s="11"/>
      <c r="DD395" s="20"/>
      <c r="DE395" s="20"/>
    </row>
    <row r="396" spans="1:109" ht="16.5" x14ac:dyDescent="0.3">
      <c r="A396" s="8">
        <v>4067</v>
      </c>
      <c r="B396" s="8">
        <v>7</v>
      </c>
      <c r="C396" s="8" t="s">
        <v>419</v>
      </c>
      <c r="D396" s="16">
        <v>7</v>
      </c>
      <c r="E396" s="9">
        <v>300</v>
      </c>
      <c r="F396" s="9">
        <f t="shared" si="172"/>
        <v>11031.471785982185</v>
      </c>
      <c r="G396" s="9">
        <f t="shared" si="173"/>
        <v>11158.809569315517</v>
      </c>
      <c r="H396" s="9">
        <f t="shared" si="174"/>
        <v>127.33778333333248</v>
      </c>
      <c r="I396" s="10">
        <f t="shared" si="171"/>
        <v>1.1543136383228758E-2</v>
      </c>
      <c r="J396" s="9">
        <f t="shared" si="175"/>
        <v>84.644449999998869</v>
      </c>
      <c r="K396" s="9">
        <f t="shared" si="176"/>
        <v>42.353333333333012</v>
      </c>
      <c r="L396" s="9">
        <f t="shared" si="177"/>
        <v>0</v>
      </c>
      <c r="M396" s="9">
        <f t="shared" si="178"/>
        <v>0.34000000000014552</v>
      </c>
      <c r="N396" s="9">
        <f t="shared" si="179"/>
        <v>0</v>
      </c>
      <c r="O396" s="9">
        <f t="shared" si="180"/>
        <v>0</v>
      </c>
      <c r="P396" s="9">
        <f t="shared" si="181"/>
        <v>0</v>
      </c>
      <c r="Q396" s="15">
        <f t="shared" si="185"/>
        <v>3309441.5357946544</v>
      </c>
      <c r="R396" s="15">
        <f t="shared" si="186"/>
        <v>3347642.8707946544</v>
      </c>
      <c r="S396" s="9">
        <f t="shared" si="187"/>
        <v>38201.334999999963</v>
      </c>
      <c r="T396" s="9"/>
      <c r="U396" s="9">
        <f t="shared" si="198"/>
        <v>5608.0080613333339</v>
      </c>
      <c r="V396" s="9">
        <f t="shared" si="198"/>
        <v>2611.2866666666669</v>
      </c>
      <c r="W396" s="9">
        <f t="shared" si="198"/>
        <v>5.4009999999999998</v>
      </c>
      <c r="X396" s="9">
        <f t="shared" si="198"/>
        <v>1137.3566666666666</v>
      </c>
      <c r="Y396" s="9">
        <f t="shared" si="198"/>
        <v>653.95850408646788</v>
      </c>
      <c r="Z396" s="9">
        <f t="shared" si="198"/>
        <v>0</v>
      </c>
      <c r="AA396" s="9">
        <f t="shared" si="198"/>
        <v>1015.4608872290493</v>
      </c>
      <c r="AB396" s="9">
        <f t="shared" si="199"/>
        <v>5692.6525113333328</v>
      </c>
      <c r="AC396" s="9">
        <f t="shared" si="199"/>
        <v>2653.64</v>
      </c>
      <c r="AD396" s="9">
        <f t="shared" si="199"/>
        <v>5.4009999999999998</v>
      </c>
      <c r="AE396" s="9">
        <f t="shared" si="199"/>
        <v>1137.6966666666667</v>
      </c>
      <c r="AF396" s="9">
        <f t="shared" si="199"/>
        <v>653.95850408646788</v>
      </c>
      <c r="AG396" s="9">
        <f t="shared" si="199"/>
        <v>0</v>
      </c>
      <c r="AH396" s="9">
        <f t="shared" si="199"/>
        <v>1015.4608872290493</v>
      </c>
      <c r="AI396" s="9">
        <f t="shared" si="184"/>
        <v>11158.809569315517</v>
      </c>
      <c r="AJ396" s="3" t="s">
        <v>608</v>
      </c>
      <c r="AK396" s="11">
        <v>1692889</v>
      </c>
      <c r="AL396" s="11">
        <v>0</v>
      </c>
      <c r="AM396" s="11">
        <v>3889</v>
      </c>
      <c r="AN396" s="9">
        <v>0</v>
      </c>
      <c r="AO396" s="11">
        <v>0</v>
      </c>
      <c r="AP396" s="11">
        <v>1620.3</v>
      </c>
      <c r="AQ396" s="9">
        <v>0</v>
      </c>
      <c r="AR396" s="9">
        <v>31585</v>
      </c>
      <c r="AS396" s="11">
        <v>783386</v>
      </c>
      <c r="AT396" s="11">
        <v>0</v>
      </c>
      <c r="AU396" s="11">
        <v>0</v>
      </c>
      <c r="AV396" s="11">
        <v>0</v>
      </c>
      <c r="AW396" s="9">
        <v>0</v>
      </c>
      <c r="AX396" s="9">
        <v>196187.55122594038</v>
      </c>
      <c r="AY396" s="9">
        <v>20781.636168714798</v>
      </c>
      <c r="AZ396" s="9">
        <v>-10486.5816</v>
      </c>
      <c r="BA396" s="11">
        <v>67040</v>
      </c>
      <c r="BB396" s="11">
        <v>81</v>
      </c>
      <c r="BC396" s="11">
        <v>283856.63</v>
      </c>
      <c r="BD396" s="11">
        <v>21164</v>
      </c>
      <c r="BE396" s="11">
        <v>8448</v>
      </c>
      <c r="BF396" s="11">
        <v>0</v>
      </c>
      <c r="BG396" s="11">
        <v>0</v>
      </c>
      <c r="BH396" s="11">
        <v>0</v>
      </c>
      <c r="BI396" s="9">
        <v>209000</v>
      </c>
      <c r="BJ396" s="9">
        <v>0</v>
      </c>
      <c r="BK396" s="9">
        <v>0</v>
      </c>
      <c r="BL396" s="9">
        <v>0</v>
      </c>
      <c r="BM396" s="9">
        <v>0</v>
      </c>
      <c r="BN396" s="9">
        <v>0</v>
      </c>
      <c r="BO396" s="11">
        <f t="shared" si="188"/>
        <v>1718282.3349999997</v>
      </c>
      <c r="BP396" s="11">
        <v>0</v>
      </c>
      <c r="BQ396" s="11">
        <v>3889</v>
      </c>
      <c r="BR396" s="11">
        <f t="shared" si="189"/>
        <v>0</v>
      </c>
      <c r="BS396" s="11">
        <v>0</v>
      </c>
      <c r="BT396" s="11">
        <v>1620.3</v>
      </c>
      <c r="BU396" s="9">
        <v>0</v>
      </c>
      <c r="BV396" s="9">
        <v>31582</v>
      </c>
      <c r="BW396" s="11">
        <v>796092</v>
      </c>
      <c r="BX396" s="11">
        <v>0</v>
      </c>
      <c r="BY396" s="11">
        <v>0</v>
      </c>
      <c r="BZ396" s="11">
        <v>0</v>
      </c>
      <c r="CA396" s="9">
        <v>0</v>
      </c>
      <c r="CB396" s="9">
        <v>196187.55122594038</v>
      </c>
      <c r="CC396" s="9">
        <v>20781.636168714798</v>
      </c>
      <c r="CD396" s="9">
        <v>-10486.5816</v>
      </c>
      <c r="CE396" s="11">
        <v>67040</v>
      </c>
      <c r="CF396" s="11">
        <v>82</v>
      </c>
      <c r="CG396" s="11">
        <v>283856.63</v>
      </c>
      <c r="CH396" s="11">
        <v>21164</v>
      </c>
      <c r="CI396" s="11">
        <v>8552</v>
      </c>
      <c r="CJ396" s="11">
        <v>0</v>
      </c>
      <c r="CK396" s="11">
        <v>0</v>
      </c>
      <c r="CL396" s="11">
        <v>0</v>
      </c>
      <c r="CM396" s="11">
        <v>209000</v>
      </c>
      <c r="CN396" s="9">
        <v>0</v>
      </c>
      <c r="CO396" s="9">
        <v>0</v>
      </c>
      <c r="CP396" s="9">
        <v>0</v>
      </c>
      <c r="CQ396" s="9">
        <v>0</v>
      </c>
      <c r="CR396" s="9">
        <v>0</v>
      </c>
      <c r="CS396" s="11"/>
      <c r="CT396" s="11"/>
      <c r="CU396" s="11"/>
      <c r="CV396" s="11"/>
      <c r="CW396" s="11"/>
      <c r="DD396" s="20"/>
      <c r="DE396" s="20"/>
    </row>
    <row r="397" spans="1:109" ht="16.5" x14ac:dyDescent="0.3">
      <c r="A397" s="8">
        <v>4068</v>
      </c>
      <c r="B397" s="8">
        <v>7</v>
      </c>
      <c r="C397" s="8" t="s">
        <v>420</v>
      </c>
      <c r="D397" s="16">
        <v>7</v>
      </c>
      <c r="E397" s="9">
        <v>505</v>
      </c>
      <c r="F397" s="9">
        <f t="shared" si="172"/>
        <v>10418.805563816741</v>
      </c>
      <c r="G397" s="9">
        <f t="shared" si="173"/>
        <v>10532.645415301888</v>
      </c>
      <c r="H397" s="9">
        <f t="shared" si="174"/>
        <v>113.83985148514694</v>
      </c>
      <c r="I397" s="10">
        <f t="shared" si="171"/>
        <v>1.092638218343368E-2</v>
      </c>
      <c r="J397" s="9">
        <f t="shared" si="175"/>
        <v>82.000247524751103</v>
      </c>
      <c r="K397" s="9">
        <f t="shared" si="176"/>
        <v>31.508910891089045</v>
      </c>
      <c r="L397" s="9">
        <f t="shared" si="177"/>
        <v>0</v>
      </c>
      <c r="M397" s="9">
        <f t="shared" si="178"/>
        <v>0.33069306930690345</v>
      </c>
      <c r="N397" s="9">
        <f t="shared" si="179"/>
        <v>0</v>
      </c>
      <c r="O397" s="9">
        <f t="shared" si="180"/>
        <v>0</v>
      </c>
      <c r="P397" s="9">
        <f t="shared" si="181"/>
        <v>0</v>
      </c>
      <c r="Q397" s="15">
        <f t="shared" si="185"/>
        <v>5261496.8097274546</v>
      </c>
      <c r="R397" s="15">
        <f t="shared" si="186"/>
        <v>5318985.9347274546</v>
      </c>
      <c r="S397" s="9">
        <f t="shared" si="187"/>
        <v>57489.125</v>
      </c>
      <c r="T397" s="9"/>
      <c r="U397" s="9">
        <f t="shared" si="198"/>
        <v>5432.8198700990097</v>
      </c>
      <c r="V397" s="9">
        <f t="shared" si="198"/>
        <v>1942.6455445544555</v>
      </c>
      <c r="W397" s="9">
        <f t="shared" si="198"/>
        <v>35.579485148514848</v>
      </c>
      <c r="X397" s="9">
        <f t="shared" si="198"/>
        <v>866.71881188118812</v>
      </c>
      <c r="Y397" s="9">
        <f t="shared" si="198"/>
        <v>968.60605130834551</v>
      </c>
      <c r="Z397" s="9">
        <f t="shared" si="198"/>
        <v>0</v>
      </c>
      <c r="AA397" s="9">
        <f t="shared" si="198"/>
        <v>1172.4358008252273</v>
      </c>
      <c r="AB397" s="9">
        <f t="shared" si="199"/>
        <v>5514.8201176237608</v>
      </c>
      <c r="AC397" s="9">
        <f t="shared" si="199"/>
        <v>1974.1544554455445</v>
      </c>
      <c r="AD397" s="9">
        <f t="shared" si="199"/>
        <v>35.579485148514848</v>
      </c>
      <c r="AE397" s="9">
        <f t="shared" si="199"/>
        <v>867.04950495049502</v>
      </c>
      <c r="AF397" s="9">
        <f t="shared" si="199"/>
        <v>968.60605130834551</v>
      </c>
      <c r="AG397" s="9">
        <f t="shared" si="199"/>
        <v>0</v>
      </c>
      <c r="AH397" s="9">
        <f t="shared" si="199"/>
        <v>1172.4358008252273</v>
      </c>
      <c r="AI397" s="9">
        <f t="shared" si="184"/>
        <v>10532.645415301888</v>
      </c>
      <c r="AJ397" s="3" t="s">
        <v>608</v>
      </c>
      <c r="AK397" s="11">
        <v>2760675</v>
      </c>
      <c r="AL397" s="11">
        <v>0</v>
      </c>
      <c r="AM397" s="11">
        <v>6342</v>
      </c>
      <c r="AN397" s="9">
        <v>0</v>
      </c>
      <c r="AO397" s="11">
        <v>0</v>
      </c>
      <c r="AP397" s="11">
        <v>17967.64</v>
      </c>
      <c r="AQ397" s="9">
        <v>97911</v>
      </c>
      <c r="AR397" s="9">
        <v>51507</v>
      </c>
      <c r="AS397" s="11">
        <v>981036</v>
      </c>
      <c r="AT397" s="11">
        <v>0</v>
      </c>
      <c r="AU397" s="11">
        <v>0</v>
      </c>
      <c r="AV397" s="11">
        <v>0</v>
      </c>
      <c r="AW397" s="9">
        <v>0</v>
      </c>
      <c r="AX397" s="9">
        <v>489146.05591071449</v>
      </c>
      <c r="AY397" s="9">
        <v>30170.079416739754</v>
      </c>
      <c r="AZ397" s="9">
        <v>-17100.9656</v>
      </c>
      <c r="BA397" s="11">
        <v>109326</v>
      </c>
      <c r="BB397" s="11">
        <v>132</v>
      </c>
      <c r="BC397" s="11">
        <v>561910</v>
      </c>
      <c r="BD397" s="11">
        <v>47598</v>
      </c>
      <c r="BE397" s="11">
        <v>13777</v>
      </c>
      <c r="BF397" s="11">
        <v>0</v>
      </c>
      <c r="BG397" s="11">
        <v>0</v>
      </c>
      <c r="BH397" s="11">
        <v>0</v>
      </c>
      <c r="BI397" s="9">
        <v>111100</v>
      </c>
      <c r="BJ397" s="9">
        <v>0</v>
      </c>
      <c r="BK397" s="9">
        <v>0</v>
      </c>
      <c r="BL397" s="9">
        <v>0</v>
      </c>
      <c r="BM397" s="9">
        <v>0</v>
      </c>
      <c r="BN397" s="9">
        <v>0</v>
      </c>
      <c r="BO397" s="11">
        <f t="shared" si="188"/>
        <v>2802085.1249999995</v>
      </c>
      <c r="BP397" s="11">
        <v>0</v>
      </c>
      <c r="BQ397" s="11">
        <v>6342</v>
      </c>
      <c r="BR397" s="11">
        <f t="shared" si="189"/>
        <v>0</v>
      </c>
      <c r="BS397" s="11">
        <v>0</v>
      </c>
      <c r="BT397" s="11">
        <v>17967.64</v>
      </c>
      <c r="BU397" s="9">
        <v>97911</v>
      </c>
      <c r="BV397" s="9">
        <v>51502</v>
      </c>
      <c r="BW397" s="11">
        <v>996948</v>
      </c>
      <c r="BX397" s="11">
        <v>0</v>
      </c>
      <c r="BY397" s="11">
        <v>0</v>
      </c>
      <c r="BZ397" s="11">
        <v>0</v>
      </c>
      <c r="CA397" s="9">
        <v>0</v>
      </c>
      <c r="CB397" s="9">
        <v>489146.05591071449</v>
      </c>
      <c r="CC397" s="9">
        <v>30170.079416739754</v>
      </c>
      <c r="CD397" s="9">
        <v>-17100.9656</v>
      </c>
      <c r="CE397" s="11">
        <v>109326</v>
      </c>
      <c r="CF397" s="11">
        <v>134</v>
      </c>
      <c r="CG397" s="11">
        <v>561910</v>
      </c>
      <c r="CH397" s="11">
        <v>47598</v>
      </c>
      <c r="CI397" s="11">
        <v>13947</v>
      </c>
      <c r="CJ397" s="11">
        <v>0</v>
      </c>
      <c r="CK397" s="11">
        <v>0</v>
      </c>
      <c r="CL397" s="11">
        <v>0</v>
      </c>
      <c r="CM397" s="11">
        <v>111100</v>
      </c>
      <c r="CN397" s="9">
        <v>0</v>
      </c>
      <c r="CO397" s="9">
        <v>0</v>
      </c>
      <c r="CP397" s="9">
        <v>0</v>
      </c>
      <c r="CQ397" s="9">
        <v>0</v>
      </c>
      <c r="CR397" s="9">
        <v>0</v>
      </c>
      <c r="CS397" s="11"/>
      <c r="CT397" s="11"/>
      <c r="CU397" s="11"/>
      <c r="CV397" s="11"/>
      <c r="CW397" s="11"/>
      <c r="DD397" s="20"/>
      <c r="DE397" s="20"/>
    </row>
    <row r="398" spans="1:109" ht="16.5" x14ac:dyDescent="0.3">
      <c r="A398" s="8">
        <v>4070</v>
      </c>
      <c r="B398" s="8">
        <v>7</v>
      </c>
      <c r="C398" s="8" t="s">
        <v>421</v>
      </c>
      <c r="D398" s="16">
        <v>7</v>
      </c>
      <c r="E398" s="9">
        <v>490</v>
      </c>
      <c r="F398" s="9">
        <f t="shared" si="172"/>
        <v>11505.431992681055</v>
      </c>
      <c r="G398" s="9">
        <f t="shared" si="173"/>
        <v>11625.719533497382</v>
      </c>
      <c r="H398" s="9">
        <f t="shared" si="174"/>
        <v>120.28754081632724</v>
      </c>
      <c r="I398" s="10">
        <f t="shared" ref="I398:I461" si="200">IF(F398=0,0,H398/F398)</f>
        <v>1.045484783994601E-2</v>
      </c>
      <c r="J398" s="9">
        <f t="shared" si="175"/>
        <v>84.20182653061147</v>
      </c>
      <c r="K398" s="9">
        <f t="shared" si="176"/>
        <v>35.748979591836815</v>
      </c>
      <c r="L398" s="9">
        <f t="shared" si="177"/>
        <v>0</v>
      </c>
      <c r="M398" s="9">
        <f t="shared" si="178"/>
        <v>0.33673469387758814</v>
      </c>
      <c r="N398" s="9">
        <f t="shared" si="179"/>
        <v>0</v>
      </c>
      <c r="O398" s="9">
        <f t="shared" si="180"/>
        <v>0</v>
      </c>
      <c r="P398" s="9">
        <f t="shared" si="181"/>
        <v>0</v>
      </c>
      <c r="Q398" s="15">
        <f t="shared" si="185"/>
        <v>5637661.6764137167</v>
      </c>
      <c r="R398" s="15">
        <f t="shared" si="186"/>
        <v>5696602.5714137163</v>
      </c>
      <c r="S398" s="9">
        <f t="shared" si="187"/>
        <v>58940.894999999553</v>
      </c>
      <c r="T398" s="9"/>
      <c r="U398" s="9">
        <f t="shared" si="198"/>
        <v>5578.6826310204087</v>
      </c>
      <c r="V398" s="9">
        <f t="shared" si="198"/>
        <v>2204.091836734694</v>
      </c>
      <c r="W398" s="9">
        <f t="shared" si="198"/>
        <v>146.13893877551021</v>
      </c>
      <c r="X398" s="9">
        <f t="shared" si="198"/>
        <v>1445.5612244897959</v>
      </c>
      <c r="Y398" s="9">
        <f t="shared" si="198"/>
        <v>767.73665779218584</v>
      </c>
      <c r="Z398" s="9">
        <f t="shared" si="198"/>
        <v>0</v>
      </c>
      <c r="AA398" s="9">
        <f t="shared" si="198"/>
        <v>1363.220703868461</v>
      </c>
      <c r="AB398" s="9">
        <f t="shared" si="199"/>
        <v>5662.8844575510202</v>
      </c>
      <c r="AC398" s="9">
        <f t="shared" si="199"/>
        <v>2239.8408163265308</v>
      </c>
      <c r="AD398" s="9">
        <f t="shared" si="199"/>
        <v>146.13893877551021</v>
      </c>
      <c r="AE398" s="9">
        <f t="shared" si="199"/>
        <v>1445.8979591836735</v>
      </c>
      <c r="AF398" s="9">
        <f t="shared" si="199"/>
        <v>767.73665779218584</v>
      </c>
      <c r="AG398" s="9">
        <f t="shared" si="199"/>
        <v>0</v>
      </c>
      <c r="AH398" s="9">
        <f t="shared" si="199"/>
        <v>1363.220703868461</v>
      </c>
      <c r="AI398" s="9">
        <f t="shared" si="184"/>
        <v>11625.719533497382</v>
      </c>
      <c r="AJ398" s="3" t="s">
        <v>608</v>
      </c>
      <c r="AK398" s="11">
        <v>2750593</v>
      </c>
      <c r="AL398" s="11">
        <v>0</v>
      </c>
      <c r="AM398" s="11">
        <v>6318</v>
      </c>
      <c r="AN398" s="9">
        <v>0</v>
      </c>
      <c r="AO398" s="11">
        <v>0</v>
      </c>
      <c r="AP398" s="11">
        <v>71608.08</v>
      </c>
      <c r="AQ398" s="9">
        <v>121693</v>
      </c>
      <c r="AR398" s="9">
        <v>51319</v>
      </c>
      <c r="AS398" s="11">
        <v>1080005</v>
      </c>
      <c r="AT398" s="11">
        <v>0</v>
      </c>
      <c r="AU398" s="11">
        <v>0</v>
      </c>
      <c r="AV398" s="11">
        <v>0</v>
      </c>
      <c r="AW398" s="9">
        <v>0</v>
      </c>
      <c r="AX398" s="9">
        <v>376190.96231817105</v>
      </c>
      <c r="AY398" s="9">
        <v>30650.344895545917</v>
      </c>
      <c r="AZ398" s="9">
        <v>-17038.5108</v>
      </c>
      <c r="BA398" s="11">
        <v>108926</v>
      </c>
      <c r="BB398" s="11">
        <v>132</v>
      </c>
      <c r="BC398" s="11">
        <v>637327.80000000005</v>
      </c>
      <c r="BD398" s="11">
        <v>146860</v>
      </c>
      <c r="BE398" s="11">
        <v>13727</v>
      </c>
      <c r="BF398" s="11">
        <v>0</v>
      </c>
      <c r="BG398" s="11">
        <v>0</v>
      </c>
      <c r="BH398" s="11">
        <v>0</v>
      </c>
      <c r="BI398" s="9">
        <v>259350</v>
      </c>
      <c r="BJ398" s="9">
        <v>0</v>
      </c>
      <c r="BK398" s="9">
        <v>0</v>
      </c>
      <c r="BL398" s="9">
        <v>0</v>
      </c>
      <c r="BM398" s="9">
        <v>0</v>
      </c>
      <c r="BN398" s="9">
        <v>0</v>
      </c>
      <c r="BO398" s="11">
        <f t="shared" si="188"/>
        <v>2791851.8949999996</v>
      </c>
      <c r="BP398" s="11">
        <v>0</v>
      </c>
      <c r="BQ398" s="11">
        <v>6318</v>
      </c>
      <c r="BR398" s="11">
        <f t="shared" si="189"/>
        <v>0</v>
      </c>
      <c r="BS398" s="11">
        <v>0</v>
      </c>
      <c r="BT398" s="11">
        <v>71608.08</v>
      </c>
      <c r="BU398" s="9">
        <v>121693</v>
      </c>
      <c r="BV398" s="9">
        <v>51314</v>
      </c>
      <c r="BW398" s="11">
        <v>1097522</v>
      </c>
      <c r="BX398" s="11">
        <v>0</v>
      </c>
      <c r="BY398" s="11">
        <v>0</v>
      </c>
      <c r="BZ398" s="11">
        <v>0</v>
      </c>
      <c r="CA398" s="9">
        <v>0</v>
      </c>
      <c r="CB398" s="9">
        <v>376190.96231817105</v>
      </c>
      <c r="CC398" s="9">
        <v>30650.344895545917</v>
      </c>
      <c r="CD398" s="9">
        <v>-17038.5108</v>
      </c>
      <c r="CE398" s="11">
        <v>108926</v>
      </c>
      <c r="CF398" s="11">
        <v>133</v>
      </c>
      <c r="CG398" s="11">
        <v>637327.80000000005</v>
      </c>
      <c r="CH398" s="11">
        <v>146860</v>
      </c>
      <c r="CI398" s="11">
        <v>13896</v>
      </c>
      <c r="CJ398" s="11">
        <v>0</v>
      </c>
      <c r="CK398" s="11">
        <v>0</v>
      </c>
      <c r="CL398" s="11">
        <v>0</v>
      </c>
      <c r="CM398" s="11">
        <v>259350</v>
      </c>
      <c r="CN398" s="9">
        <v>0</v>
      </c>
      <c r="CO398" s="9">
        <v>0</v>
      </c>
      <c r="CP398" s="9">
        <v>0</v>
      </c>
      <c r="CQ398" s="9">
        <v>0</v>
      </c>
      <c r="CR398" s="9">
        <v>0</v>
      </c>
      <c r="CS398" s="11"/>
      <c r="CT398" s="11"/>
      <c r="CU398" s="11"/>
      <c r="CV398" s="11"/>
      <c r="CW398" s="11"/>
      <c r="DD398" s="20"/>
      <c r="DE398" s="20"/>
    </row>
    <row r="399" spans="1:109" ht="16.5" x14ac:dyDescent="0.3">
      <c r="A399" s="8">
        <v>4073</v>
      </c>
      <c r="B399" s="8">
        <v>7</v>
      </c>
      <c r="C399" s="8" t="s">
        <v>422</v>
      </c>
      <c r="D399" s="16">
        <v>7</v>
      </c>
      <c r="E399" s="9">
        <v>380</v>
      </c>
      <c r="F399" s="9">
        <f t="shared" si="172"/>
        <v>11852.990118888611</v>
      </c>
      <c r="G399" s="9">
        <f t="shared" si="173"/>
        <v>11976.769066257031</v>
      </c>
      <c r="H399" s="9">
        <f t="shared" si="174"/>
        <v>123.77894736842063</v>
      </c>
      <c r="I399" s="10">
        <f t="shared" si="200"/>
        <v>1.0442845739925977E-2</v>
      </c>
      <c r="J399" s="9">
        <f t="shared" si="175"/>
        <v>79.4921052631571</v>
      </c>
      <c r="K399" s="9">
        <f t="shared" si="176"/>
        <v>43.965789473684254</v>
      </c>
      <c r="L399" s="9">
        <f t="shared" si="177"/>
        <v>0</v>
      </c>
      <c r="M399" s="9">
        <f t="shared" si="178"/>
        <v>0.32105263157882291</v>
      </c>
      <c r="N399" s="9">
        <f t="shared" si="179"/>
        <v>0</v>
      </c>
      <c r="O399" s="9">
        <f t="shared" si="180"/>
        <v>0</v>
      </c>
      <c r="P399" s="9">
        <f t="shared" si="181"/>
        <v>0</v>
      </c>
      <c r="Q399" s="15">
        <f t="shared" si="185"/>
        <v>4504136.2451776722</v>
      </c>
      <c r="R399" s="15">
        <f t="shared" si="186"/>
        <v>4551172.2451776722</v>
      </c>
      <c r="S399" s="9">
        <f t="shared" si="187"/>
        <v>47036</v>
      </c>
      <c r="T399" s="9"/>
      <c r="U399" s="9">
        <f t="shared" si="198"/>
        <v>5266.6461673684207</v>
      </c>
      <c r="V399" s="9">
        <f t="shared" si="198"/>
        <v>2710.757894736842</v>
      </c>
      <c r="W399" s="9">
        <f t="shared" si="198"/>
        <v>143.03707894736843</v>
      </c>
      <c r="X399" s="9">
        <f t="shared" si="198"/>
        <v>1172.95</v>
      </c>
      <c r="Y399" s="9">
        <f t="shared" si="198"/>
        <v>1210.8448871661355</v>
      </c>
      <c r="Z399" s="9">
        <f t="shared" si="198"/>
        <v>0</v>
      </c>
      <c r="AA399" s="9">
        <f t="shared" si="198"/>
        <v>1348.7540906698448</v>
      </c>
      <c r="AB399" s="9">
        <f t="shared" si="199"/>
        <v>5346.1382726315778</v>
      </c>
      <c r="AC399" s="9">
        <f t="shared" si="199"/>
        <v>2754.7236842105262</v>
      </c>
      <c r="AD399" s="9">
        <f t="shared" si="199"/>
        <v>143.03707894736843</v>
      </c>
      <c r="AE399" s="9">
        <f t="shared" si="199"/>
        <v>1173.2710526315789</v>
      </c>
      <c r="AF399" s="9">
        <f t="shared" si="199"/>
        <v>1210.8448871661355</v>
      </c>
      <c r="AG399" s="9">
        <f t="shared" si="199"/>
        <v>0</v>
      </c>
      <c r="AH399" s="9">
        <f t="shared" si="199"/>
        <v>1348.7540906698448</v>
      </c>
      <c r="AI399" s="9">
        <f t="shared" si="184"/>
        <v>11976.769066257031</v>
      </c>
      <c r="AJ399" s="3" t="s">
        <v>608</v>
      </c>
      <c r="AK399" s="11">
        <v>2013800</v>
      </c>
      <c r="AL399" s="11">
        <v>0</v>
      </c>
      <c r="AM399" s="11">
        <v>4626</v>
      </c>
      <c r="AN399" s="9">
        <v>0</v>
      </c>
      <c r="AO399" s="11">
        <v>0</v>
      </c>
      <c r="AP399" s="11">
        <v>54354.090000000004</v>
      </c>
      <c r="AQ399" s="9">
        <v>95128</v>
      </c>
      <c r="AR399" s="9">
        <v>37572</v>
      </c>
      <c r="AS399" s="11">
        <v>1030088</v>
      </c>
      <c r="AT399" s="11">
        <v>0</v>
      </c>
      <c r="AU399" s="11">
        <v>0</v>
      </c>
      <c r="AV399" s="11">
        <v>0</v>
      </c>
      <c r="AW399" s="9">
        <v>0</v>
      </c>
      <c r="AX399" s="9">
        <v>460121.05712313147</v>
      </c>
      <c r="AY399" s="9">
        <v>35512.35445454099</v>
      </c>
      <c r="AZ399" s="9">
        <v>-12474.456400000001</v>
      </c>
      <c r="BA399" s="11">
        <v>79749</v>
      </c>
      <c r="BB399" s="11">
        <v>96</v>
      </c>
      <c r="BC399" s="11">
        <v>477014.2</v>
      </c>
      <c r="BD399" s="11">
        <v>0</v>
      </c>
      <c r="BE399" s="11">
        <v>10050</v>
      </c>
      <c r="BF399" s="11">
        <v>0</v>
      </c>
      <c r="BG399" s="11">
        <v>0</v>
      </c>
      <c r="BH399" s="11">
        <v>0</v>
      </c>
      <c r="BI399" s="9">
        <v>218500</v>
      </c>
      <c r="BJ399" s="9">
        <v>0</v>
      </c>
      <c r="BK399" s="9">
        <v>0</v>
      </c>
      <c r="BL399" s="9">
        <v>0</v>
      </c>
      <c r="BM399" s="9">
        <v>0</v>
      </c>
      <c r="BN399" s="9">
        <v>0</v>
      </c>
      <c r="BO399" s="11">
        <f t="shared" si="188"/>
        <v>2044006.9999999998</v>
      </c>
      <c r="BP399" s="11">
        <v>0</v>
      </c>
      <c r="BQ399" s="11">
        <v>4626</v>
      </c>
      <c r="BR399" s="11">
        <f t="shared" si="189"/>
        <v>0</v>
      </c>
      <c r="BS399" s="11">
        <v>0</v>
      </c>
      <c r="BT399" s="11">
        <v>54354.090000000004</v>
      </c>
      <c r="BU399" s="9">
        <v>95128</v>
      </c>
      <c r="BV399" s="9">
        <v>37569</v>
      </c>
      <c r="BW399" s="11">
        <v>1046795</v>
      </c>
      <c r="BX399" s="11">
        <v>0</v>
      </c>
      <c r="BY399" s="11">
        <v>0</v>
      </c>
      <c r="BZ399" s="11">
        <v>0</v>
      </c>
      <c r="CA399" s="9">
        <v>0</v>
      </c>
      <c r="CB399" s="9">
        <v>460121.05712313147</v>
      </c>
      <c r="CC399" s="9">
        <v>35512.35445454099</v>
      </c>
      <c r="CD399" s="9">
        <v>-12474.456400000001</v>
      </c>
      <c r="CE399" s="11">
        <v>79749</v>
      </c>
      <c r="CF399" s="11">
        <v>98</v>
      </c>
      <c r="CG399" s="11">
        <v>477014.2</v>
      </c>
      <c r="CH399" s="11">
        <v>0</v>
      </c>
      <c r="CI399" s="11">
        <v>10173</v>
      </c>
      <c r="CJ399" s="11">
        <v>0</v>
      </c>
      <c r="CK399" s="11">
        <v>0</v>
      </c>
      <c r="CL399" s="11">
        <v>0</v>
      </c>
      <c r="CM399" s="11">
        <v>218500</v>
      </c>
      <c r="CN399" s="9">
        <v>0</v>
      </c>
      <c r="CO399" s="9">
        <v>0</v>
      </c>
      <c r="CP399" s="9">
        <v>0</v>
      </c>
      <c r="CQ399" s="9">
        <v>0</v>
      </c>
      <c r="CR399" s="9">
        <v>0</v>
      </c>
      <c r="CS399" s="11"/>
      <c r="CT399" s="11"/>
      <c r="CU399" s="11"/>
      <c r="CV399" s="11"/>
      <c r="CW399" s="11"/>
      <c r="DD399" s="20"/>
      <c r="DE399" s="20"/>
    </row>
    <row r="400" spans="1:109" ht="16.5" x14ac:dyDescent="0.3">
      <c r="A400" s="8">
        <v>4074</v>
      </c>
      <c r="B400" s="8">
        <v>7</v>
      </c>
      <c r="C400" s="8" t="s">
        <v>423</v>
      </c>
      <c r="D400" s="16">
        <v>7</v>
      </c>
      <c r="E400" s="9">
        <v>300</v>
      </c>
      <c r="F400" s="9">
        <f t="shared" si="172"/>
        <v>13556.382048216734</v>
      </c>
      <c r="G400" s="9">
        <f t="shared" si="173"/>
        <v>13664.880048216733</v>
      </c>
      <c r="H400" s="9">
        <f t="shared" si="174"/>
        <v>108.49799999999959</v>
      </c>
      <c r="I400" s="10">
        <f t="shared" si="200"/>
        <v>8.0034628423792387E-3</v>
      </c>
      <c r="J400" s="9">
        <f t="shared" si="175"/>
        <v>101.86799999999948</v>
      </c>
      <c r="K400" s="9">
        <f t="shared" si="176"/>
        <v>6.2200000000000273</v>
      </c>
      <c r="L400" s="9">
        <f t="shared" si="177"/>
        <v>0</v>
      </c>
      <c r="M400" s="9">
        <f t="shared" si="178"/>
        <v>0.40999999999996817</v>
      </c>
      <c r="N400" s="9">
        <f t="shared" si="179"/>
        <v>0</v>
      </c>
      <c r="O400" s="9">
        <f t="shared" si="180"/>
        <v>0</v>
      </c>
      <c r="P400" s="9">
        <f t="shared" si="181"/>
        <v>0</v>
      </c>
      <c r="Q400" s="15">
        <f t="shared" si="185"/>
        <v>4066914.6144650206</v>
      </c>
      <c r="R400" s="15">
        <f t="shared" si="186"/>
        <v>4099464.0144650205</v>
      </c>
      <c r="S400" s="9">
        <f t="shared" si="187"/>
        <v>32549.399999999907</v>
      </c>
      <c r="T400" s="9"/>
      <c r="U400" s="9">
        <f t="shared" si="198"/>
        <v>6749.1320000000005</v>
      </c>
      <c r="V400" s="9">
        <f t="shared" si="198"/>
        <v>383.43666666666667</v>
      </c>
      <c r="W400" s="9">
        <f t="shared" si="198"/>
        <v>58.5</v>
      </c>
      <c r="X400" s="9">
        <f t="shared" si="198"/>
        <v>691.71333333333337</v>
      </c>
      <c r="Y400" s="9">
        <f t="shared" si="198"/>
        <v>4048.8000482167349</v>
      </c>
      <c r="Z400" s="9">
        <f t="shared" si="198"/>
        <v>0</v>
      </c>
      <c r="AA400" s="9">
        <f t="shared" si="198"/>
        <v>1624.8</v>
      </c>
      <c r="AB400" s="9">
        <f t="shared" si="199"/>
        <v>6851</v>
      </c>
      <c r="AC400" s="9">
        <f t="shared" si="199"/>
        <v>389.65666666666669</v>
      </c>
      <c r="AD400" s="9">
        <f t="shared" si="199"/>
        <v>58.5</v>
      </c>
      <c r="AE400" s="9">
        <f t="shared" si="199"/>
        <v>692.12333333333333</v>
      </c>
      <c r="AF400" s="9">
        <f t="shared" si="199"/>
        <v>4048.8000482167349</v>
      </c>
      <c r="AG400" s="9">
        <f t="shared" si="199"/>
        <v>0</v>
      </c>
      <c r="AH400" s="9">
        <f t="shared" si="199"/>
        <v>1624.8</v>
      </c>
      <c r="AI400" s="9">
        <f t="shared" si="184"/>
        <v>13664.880048216733</v>
      </c>
      <c r="AJ400" s="3" t="s">
        <v>608</v>
      </c>
      <c r="AK400" s="11">
        <v>2037360</v>
      </c>
      <c r="AL400" s="11">
        <v>0</v>
      </c>
      <c r="AM400" s="11">
        <v>4680</v>
      </c>
      <c r="AN400" s="9">
        <v>0</v>
      </c>
      <c r="AO400" s="11">
        <v>0</v>
      </c>
      <c r="AP400" s="11">
        <v>17550</v>
      </c>
      <c r="AQ400" s="9">
        <v>73876</v>
      </c>
      <c r="AR400" s="9">
        <v>38012</v>
      </c>
      <c r="AS400" s="11">
        <v>115031</v>
      </c>
      <c r="AT400" s="11">
        <v>0</v>
      </c>
      <c r="AU400" s="11">
        <v>0</v>
      </c>
      <c r="AV400" s="11">
        <v>0</v>
      </c>
      <c r="AW400" s="9">
        <v>0</v>
      </c>
      <c r="AX400" s="9">
        <v>1214640.0144650205</v>
      </c>
      <c r="AY400" s="9">
        <v>0</v>
      </c>
      <c r="AZ400" s="9">
        <v>-12620.4</v>
      </c>
      <c r="BA400" s="11">
        <v>80682</v>
      </c>
      <c r="BB400" s="11">
        <v>97</v>
      </c>
      <c r="BC400" s="11">
        <v>487440</v>
      </c>
      <c r="BD400" s="11">
        <v>0</v>
      </c>
      <c r="BE400" s="11">
        <v>10167</v>
      </c>
      <c r="BF400" s="11">
        <v>0</v>
      </c>
      <c r="BG400" s="11">
        <v>0</v>
      </c>
      <c r="BH400" s="11">
        <v>0</v>
      </c>
      <c r="BI400" s="9">
        <v>0</v>
      </c>
      <c r="BJ400" s="9">
        <v>0</v>
      </c>
      <c r="BK400" s="9">
        <v>0</v>
      </c>
      <c r="BL400" s="9">
        <v>0</v>
      </c>
      <c r="BM400" s="9">
        <v>0</v>
      </c>
      <c r="BN400" s="9">
        <v>0</v>
      </c>
      <c r="BO400" s="11">
        <f t="shared" si="188"/>
        <v>2067920.4</v>
      </c>
      <c r="BP400" s="11">
        <v>0</v>
      </c>
      <c r="BQ400" s="11">
        <v>4680</v>
      </c>
      <c r="BR400" s="11">
        <f t="shared" si="189"/>
        <v>0</v>
      </c>
      <c r="BS400" s="11">
        <v>0</v>
      </c>
      <c r="BT400" s="11">
        <v>17550</v>
      </c>
      <c r="BU400" s="9">
        <v>73876</v>
      </c>
      <c r="BV400" s="9">
        <v>38008</v>
      </c>
      <c r="BW400" s="11">
        <v>116897</v>
      </c>
      <c r="BX400" s="11">
        <v>0</v>
      </c>
      <c r="BY400" s="11">
        <v>0</v>
      </c>
      <c r="BZ400" s="11">
        <v>0</v>
      </c>
      <c r="CA400" s="9">
        <v>0</v>
      </c>
      <c r="CB400" s="9">
        <v>1214640.0144650205</v>
      </c>
      <c r="CC400" s="9">
        <v>0</v>
      </c>
      <c r="CD400" s="9">
        <v>-12620.4</v>
      </c>
      <c r="CE400" s="11">
        <v>80682</v>
      </c>
      <c r="CF400" s="11">
        <v>99</v>
      </c>
      <c r="CG400" s="11">
        <v>487440</v>
      </c>
      <c r="CH400" s="11">
        <v>0</v>
      </c>
      <c r="CI400" s="11">
        <v>10292</v>
      </c>
      <c r="CJ400" s="11">
        <v>0</v>
      </c>
      <c r="CK400" s="11">
        <v>0</v>
      </c>
      <c r="CL400" s="11">
        <v>0</v>
      </c>
      <c r="CM400" s="11">
        <v>0</v>
      </c>
      <c r="CN400" s="9">
        <v>0</v>
      </c>
      <c r="CO400" s="9">
        <v>0</v>
      </c>
      <c r="CP400" s="9">
        <v>0</v>
      </c>
      <c r="CQ400" s="9">
        <v>0</v>
      </c>
      <c r="CR400" s="9">
        <v>0</v>
      </c>
      <c r="CS400" s="11"/>
      <c r="CT400" s="11"/>
      <c r="CU400" s="11"/>
      <c r="CV400" s="11"/>
      <c r="CW400" s="11"/>
      <c r="DD400" s="20"/>
      <c r="DE400" s="20"/>
    </row>
    <row r="401" spans="1:109" ht="16.5" x14ac:dyDescent="0.3">
      <c r="A401" s="8">
        <v>4075</v>
      </c>
      <c r="B401" s="8">
        <v>7</v>
      </c>
      <c r="C401" s="8" t="s">
        <v>424</v>
      </c>
      <c r="D401" s="16">
        <v>7</v>
      </c>
      <c r="E401" s="9">
        <v>190</v>
      </c>
      <c r="F401" s="9">
        <f t="shared" si="172"/>
        <v>11300.063323496528</v>
      </c>
      <c r="G401" s="9">
        <f t="shared" si="173"/>
        <v>11407.068165601791</v>
      </c>
      <c r="H401" s="9">
        <f t="shared" si="174"/>
        <v>107.00484210526338</v>
      </c>
      <c r="I401" s="10">
        <f t="shared" si="200"/>
        <v>9.469401988461898E-3</v>
      </c>
      <c r="J401" s="9">
        <f t="shared" si="175"/>
        <v>101.86799999999948</v>
      </c>
      <c r="K401" s="9">
        <f t="shared" si="176"/>
        <v>4.7210526315789139</v>
      </c>
      <c r="L401" s="9">
        <f t="shared" si="177"/>
        <v>0</v>
      </c>
      <c r="M401" s="9">
        <f t="shared" si="178"/>
        <v>0.4157894736841854</v>
      </c>
      <c r="N401" s="9">
        <f t="shared" si="179"/>
        <v>0</v>
      </c>
      <c r="O401" s="9">
        <f t="shared" si="180"/>
        <v>0</v>
      </c>
      <c r="P401" s="9">
        <f t="shared" si="181"/>
        <v>0</v>
      </c>
      <c r="Q401" s="15">
        <f t="shared" si="185"/>
        <v>2147012.0314643402</v>
      </c>
      <c r="R401" s="15">
        <f t="shared" si="186"/>
        <v>2167342.9514643401</v>
      </c>
      <c r="S401" s="9">
        <f t="shared" si="187"/>
        <v>20330.919999999925</v>
      </c>
      <c r="T401" s="9"/>
      <c r="U401" s="9">
        <f t="shared" si="198"/>
        <v>6749.1320000000005</v>
      </c>
      <c r="V401" s="9">
        <f t="shared" si="198"/>
        <v>291.32631578947371</v>
      </c>
      <c r="W401" s="9">
        <f t="shared" si="198"/>
        <v>106.6</v>
      </c>
      <c r="X401" s="9">
        <f t="shared" si="198"/>
        <v>762.87894736842111</v>
      </c>
      <c r="Y401" s="9">
        <f t="shared" si="198"/>
        <v>1953.7385866544225</v>
      </c>
      <c r="Z401" s="9">
        <f t="shared" si="198"/>
        <v>0</v>
      </c>
      <c r="AA401" s="9">
        <f t="shared" si="198"/>
        <v>1436.3874736842106</v>
      </c>
      <c r="AB401" s="9">
        <f t="shared" si="199"/>
        <v>6851</v>
      </c>
      <c r="AC401" s="9">
        <f t="shared" si="199"/>
        <v>296.04736842105262</v>
      </c>
      <c r="AD401" s="9">
        <f t="shared" si="199"/>
        <v>106.6</v>
      </c>
      <c r="AE401" s="9">
        <f t="shared" si="199"/>
        <v>763.29473684210529</v>
      </c>
      <c r="AF401" s="9">
        <f t="shared" si="199"/>
        <v>1953.7385866544225</v>
      </c>
      <c r="AG401" s="9">
        <f t="shared" si="199"/>
        <v>0</v>
      </c>
      <c r="AH401" s="9">
        <f t="shared" si="199"/>
        <v>1436.3874736842106</v>
      </c>
      <c r="AI401" s="9">
        <f t="shared" si="184"/>
        <v>11407.068165601791</v>
      </c>
      <c r="AJ401" s="3" t="s">
        <v>608</v>
      </c>
      <c r="AK401" s="11">
        <v>1290328</v>
      </c>
      <c r="AL401" s="11">
        <v>0</v>
      </c>
      <c r="AM401" s="11">
        <v>2964</v>
      </c>
      <c r="AN401" s="9">
        <v>0</v>
      </c>
      <c r="AO401" s="11">
        <v>0</v>
      </c>
      <c r="AP401" s="11">
        <v>20254</v>
      </c>
      <c r="AQ401" s="9">
        <v>46299</v>
      </c>
      <c r="AR401" s="9">
        <v>24074</v>
      </c>
      <c r="AS401" s="11">
        <v>55352</v>
      </c>
      <c r="AT401" s="11">
        <v>0</v>
      </c>
      <c r="AU401" s="11">
        <v>0</v>
      </c>
      <c r="AV401" s="11">
        <v>0</v>
      </c>
      <c r="AW401" s="9">
        <v>0</v>
      </c>
      <c r="AX401" s="9">
        <v>371210.33146434027</v>
      </c>
      <c r="AY401" s="9">
        <v>0</v>
      </c>
      <c r="AZ401" s="9">
        <v>-7992.92</v>
      </c>
      <c r="BA401" s="11">
        <v>51098</v>
      </c>
      <c r="BB401" s="11">
        <v>62</v>
      </c>
      <c r="BC401" s="11">
        <v>272913.62</v>
      </c>
      <c r="BD401" s="11">
        <v>0</v>
      </c>
      <c r="BE401" s="11">
        <v>6439</v>
      </c>
      <c r="BF401" s="11">
        <v>0</v>
      </c>
      <c r="BG401" s="11">
        <v>0</v>
      </c>
      <c r="BH401" s="11">
        <v>0</v>
      </c>
      <c r="BI401" s="9">
        <v>14011</v>
      </c>
      <c r="BJ401" s="9">
        <v>0</v>
      </c>
      <c r="BK401" s="9">
        <v>0</v>
      </c>
      <c r="BL401" s="9">
        <v>0</v>
      </c>
      <c r="BM401" s="9">
        <v>0</v>
      </c>
      <c r="BN401" s="9">
        <v>0</v>
      </c>
      <c r="BO401" s="11">
        <f t="shared" si="188"/>
        <v>1309682.92</v>
      </c>
      <c r="BP401" s="11">
        <v>0</v>
      </c>
      <c r="BQ401" s="11">
        <v>2964</v>
      </c>
      <c r="BR401" s="11">
        <f t="shared" si="189"/>
        <v>0</v>
      </c>
      <c r="BS401" s="11">
        <v>0</v>
      </c>
      <c r="BT401" s="11">
        <v>20254</v>
      </c>
      <c r="BU401" s="9">
        <v>46299</v>
      </c>
      <c r="BV401" s="9">
        <v>24072</v>
      </c>
      <c r="BW401" s="11">
        <v>56249</v>
      </c>
      <c r="BX401" s="11">
        <v>0</v>
      </c>
      <c r="BY401" s="11">
        <v>0</v>
      </c>
      <c r="BZ401" s="11">
        <v>0</v>
      </c>
      <c r="CA401" s="9">
        <v>0</v>
      </c>
      <c r="CB401" s="9">
        <v>371210.33146434027</v>
      </c>
      <c r="CC401" s="9">
        <v>0</v>
      </c>
      <c r="CD401" s="9">
        <v>-7992.92</v>
      </c>
      <c r="CE401" s="11">
        <v>51098</v>
      </c>
      <c r="CF401" s="11">
        <v>63</v>
      </c>
      <c r="CG401" s="11">
        <v>272913.62</v>
      </c>
      <c r="CH401" s="11">
        <v>0</v>
      </c>
      <c r="CI401" s="11">
        <v>6519</v>
      </c>
      <c r="CJ401" s="11">
        <v>0</v>
      </c>
      <c r="CK401" s="11">
        <v>0</v>
      </c>
      <c r="CL401" s="11">
        <v>0</v>
      </c>
      <c r="CM401" s="11">
        <v>14011</v>
      </c>
      <c r="CN401" s="9">
        <v>0</v>
      </c>
      <c r="CO401" s="9">
        <v>0</v>
      </c>
      <c r="CP401" s="9">
        <v>0</v>
      </c>
      <c r="CQ401" s="9">
        <v>0</v>
      </c>
      <c r="CR401" s="9">
        <v>0</v>
      </c>
      <c r="CS401" s="11"/>
      <c r="CT401" s="11"/>
      <c r="CU401" s="11"/>
      <c r="CV401" s="11"/>
      <c r="CW401" s="11"/>
      <c r="DD401" s="20"/>
      <c r="DE401" s="20"/>
    </row>
    <row r="402" spans="1:109" ht="16.5" x14ac:dyDescent="0.3">
      <c r="A402" s="8">
        <v>4077</v>
      </c>
      <c r="B402" s="8">
        <v>7</v>
      </c>
      <c r="C402" s="8" t="s">
        <v>425</v>
      </c>
      <c r="D402" s="16">
        <v>7</v>
      </c>
      <c r="E402" s="9">
        <v>576</v>
      </c>
      <c r="F402" s="9">
        <f t="shared" si="172"/>
        <v>11471.380083180291</v>
      </c>
      <c r="G402" s="9">
        <f t="shared" si="173"/>
        <v>11597.158329708069</v>
      </c>
      <c r="H402" s="9">
        <f t="shared" si="174"/>
        <v>125.77824652777781</v>
      </c>
      <c r="I402" s="10">
        <f t="shared" si="200"/>
        <v>1.0964526117672445E-2</v>
      </c>
      <c r="J402" s="9">
        <f t="shared" si="175"/>
        <v>78.781718749999527</v>
      </c>
      <c r="K402" s="9">
        <f t="shared" si="176"/>
        <v>46.678819444444798</v>
      </c>
      <c r="L402" s="9">
        <f t="shared" si="177"/>
        <v>0</v>
      </c>
      <c r="M402" s="9">
        <f t="shared" si="178"/>
        <v>0.31770833333325754</v>
      </c>
      <c r="N402" s="9">
        <f t="shared" si="179"/>
        <v>0</v>
      </c>
      <c r="O402" s="9">
        <f t="shared" si="180"/>
        <v>0</v>
      </c>
      <c r="P402" s="9">
        <f t="shared" si="181"/>
        <v>0</v>
      </c>
      <c r="Q402" s="15">
        <f t="shared" si="185"/>
        <v>6607514.9279118478</v>
      </c>
      <c r="R402" s="15">
        <f t="shared" si="186"/>
        <v>6679963.1979118474</v>
      </c>
      <c r="S402" s="9">
        <f t="shared" si="187"/>
        <v>72448.269999999553</v>
      </c>
      <c r="T402" s="9"/>
      <c r="U402" s="9">
        <f t="shared" ref="U402:AA411" si="201">IF($E402=0,0,SUMIF($AK$4:$BN$4,U$4,$AK402:$BN402)/$E402)</f>
        <v>5219.5804236111107</v>
      </c>
      <c r="V402" s="9">
        <f t="shared" si="201"/>
        <v>2877.8854166666665</v>
      </c>
      <c r="W402" s="9">
        <f t="shared" si="201"/>
        <v>11.059201388888889</v>
      </c>
      <c r="X402" s="9">
        <f t="shared" si="201"/>
        <v>1371.640625</v>
      </c>
      <c r="Y402" s="9">
        <f t="shared" si="201"/>
        <v>719.61729737851181</v>
      </c>
      <c r="Z402" s="9">
        <f t="shared" si="201"/>
        <v>0</v>
      </c>
      <c r="AA402" s="9">
        <f t="shared" si="201"/>
        <v>1271.5971191351136</v>
      </c>
      <c r="AB402" s="9">
        <f t="shared" ref="AB402:AH411" si="202">IF($E402=0,0,SUMIF($BO$4:$CR$4,AB$4,$BO402:$CR402)/$E402)</f>
        <v>5298.3621423611103</v>
      </c>
      <c r="AC402" s="9">
        <f t="shared" si="202"/>
        <v>2924.5642361111113</v>
      </c>
      <c r="AD402" s="9">
        <f t="shared" si="202"/>
        <v>11.059201388888889</v>
      </c>
      <c r="AE402" s="9">
        <f t="shared" si="202"/>
        <v>1371.9583333333333</v>
      </c>
      <c r="AF402" s="9">
        <f t="shared" si="202"/>
        <v>719.61729737851181</v>
      </c>
      <c r="AG402" s="9">
        <f t="shared" si="202"/>
        <v>0</v>
      </c>
      <c r="AH402" s="9">
        <f t="shared" si="202"/>
        <v>1271.5971191351136</v>
      </c>
      <c r="AI402" s="9">
        <f t="shared" si="184"/>
        <v>11597.158329708069</v>
      </c>
      <c r="AJ402" s="3" t="s">
        <v>608</v>
      </c>
      <c r="AK402" s="11">
        <v>3025218</v>
      </c>
      <c r="AL402" s="11">
        <v>0</v>
      </c>
      <c r="AM402" s="11">
        <v>6949</v>
      </c>
      <c r="AN402" s="9">
        <v>0</v>
      </c>
      <c r="AO402" s="11">
        <v>0</v>
      </c>
      <c r="AP402" s="11">
        <v>6370.1</v>
      </c>
      <c r="AQ402" s="9">
        <v>0</v>
      </c>
      <c r="AR402" s="9">
        <v>56442</v>
      </c>
      <c r="AS402" s="11">
        <v>1657662</v>
      </c>
      <c r="AT402" s="11">
        <v>0</v>
      </c>
      <c r="AU402" s="11">
        <v>0</v>
      </c>
      <c r="AV402" s="11">
        <v>0</v>
      </c>
      <c r="AW402" s="9">
        <v>0</v>
      </c>
      <c r="AX402" s="9">
        <v>414499.56329002278</v>
      </c>
      <c r="AY402" s="9">
        <v>88393.280621825368</v>
      </c>
      <c r="AZ402" s="9">
        <v>-18739.675999999999</v>
      </c>
      <c r="BA402" s="11">
        <v>119802</v>
      </c>
      <c r="BB402" s="11">
        <v>145</v>
      </c>
      <c r="BC402" s="11">
        <v>644046.66</v>
      </c>
      <c r="BD402" s="11">
        <v>78630</v>
      </c>
      <c r="BE402" s="11">
        <v>15097</v>
      </c>
      <c r="BF402" s="11">
        <v>0</v>
      </c>
      <c r="BG402" s="11">
        <v>0</v>
      </c>
      <c r="BH402" s="11">
        <v>0</v>
      </c>
      <c r="BI402" s="9">
        <v>513000</v>
      </c>
      <c r="BJ402" s="9">
        <v>0</v>
      </c>
      <c r="BK402" s="9">
        <v>0</v>
      </c>
      <c r="BL402" s="9">
        <v>0</v>
      </c>
      <c r="BM402" s="9">
        <v>0</v>
      </c>
      <c r="BN402" s="9">
        <v>0</v>
      </c>
      <c r="BO402" s="11">
        <f t="shared" si="188"/>
        <v>3070596.2699999996</v>
      </c>
      <c r="BP402" s="11">
        <v>0</v>
      </c>
      <c r="BQ402" s="11">
        <v>6949</v>
      </c>
      <c r="BR402" s="11">
        <f t="shared" si="189"/>
        <v>0</v>
      </c>
      <c r="BS402" s="11">
        <v>0</v>
      </c>
      <c r="BT402" s="11">
        <v>6370.1</v>
      </c>
      <c r="BU402" s="9">
        <v>0</v>
      </c>
      <c r="BV402" s="9">
        <v>56437</v>
      </c>
      <c r="BW402" s="11">
        <v>1684549</v>
      </c>
      <c r="BX402" s="11">
        <v>0</v>
      </c>
      <c r="BY402" s="11">
        <v>0</v>
      </c>
      <c r="BZ402" s="11">
        <v>0</v>
      </c>
      <c r="CA402" s="9">
        <v>0</v>
      </c>
      <c r="CB402" s="9">
        <v>414499.56329002278</v>
      </c>
      <c r="CC402" s="9">
        <v>88393.280621825368</v>
      </c>
      <c r="CD402" s="9">
        <v>-18739.675999999999</v>
      </c>
      <c r="CE402" s="11">
        <v>119802</v>
      </c>
      <c r="CF402" s="11">
        <v>147</v>
      </c>
      <c r="CG402" s="11">
        <v>644046.66</v>
      </c>
      <c r="CH402" s="11">
        <v>78630</v>
      </c>
      <c r="CI402" s="11">
        <v>15283</v>
      </c>
      <c r="CJ402" s="11">
        <v>0</v>
      </c>
      <c r="CK402" s="11">
        <v>0</v>
      </c>
      <c r="CL402" s="11">
        <v>0</v>
      </c>
      <c r="CM402" s="11">
        <v>513000</v>
      </c>
      <c r="CN402" s="9">
        <v>0</v>
      </c>
      <c r="CO402" s="9">
        <v>0</v>
      </c>
      <c r="CP402" s="9">
        <v>0</v>
      </c>
      <c r="CQ402" s="9">
        <v>0</v>
      </c>
      <c r="CR402" s="9">
        <v>0</v>
      </c>
      <c r="CS402" s="11"/>
      <c r="CT402" s="11"/>
      <c r="CU402" s="11"/>
      <c r="CV402" s="11"/>
      <c r="CW402" s="11"/>
      <c r="DD402" s="20"/>
      <c r="DE402" s="20"/>
    </row>
    <row r="403" spans="1:109" ht="16.5" x14ac:dyDescent="0.3">
      <c r="A403" s="8">
        <v>4078</v>
      </c>
      <c r="B403" s="8">
        <v>7</v>
      </c>
      <c r="C403" s="8" t="s">
        <v>426</v>
      </c>
      <c r="D403" s="16">
        <v>7</v>
      </c>
      <c r="E403" s="9">
        <v>390</v>
      </c>
      <c r="F403" s="9">
        <f t="shared" si="172"/>
        <v>12696.097286058879</v>
      </c>
      <c r="G403" s="9">
        <f t="shared" si="173"/>
        <v>12832.36951682811</v>
      </c>
      <c r="H403" s="9">
        <f t="shared" si="174"/>
        <v>136.2722307692311</v>
      </c>
      <c r="I403" s="10">
        <f t="shared" si="200"/>
        <v>1.0733395286665507E-2</v>
      </c>
      <c r="J403" s="9">
        <f t="shared" si="175"/>
        <v>91.741461538461408</v>
      </c>
      <c r="K403" s="9">
        <f t="shared" si="176"/>
        <v>44.161538461538385</v>
      </c>
      <c r="L403" s="9">
        <f t="shared" si="177"/>
        <v>0</v>
      </c>
      <c r="M403" s="9">
        <f t="shared" si="178"/>
        <v>0.36923076923085318</v>
      </c>
      <c r="N403" s="9">
        <f t="shared" si="179"/>
        <v>0</v>
      </c>
      <c r="O403" s="9">
        <f t="shared" si="180"/>
        <v>0</v>
      </c>
      <c r="P403" s="9">
        <f t="shared" si="181"/>
        <v>0</v>
      </c>
      <c r="Q403" s="15">
        <f t="shared" si="185"/>
        <v>4951477.9415629636</v>
      </c>
      <c r="R403" s="15">
        <f t="shared" si="186"/>
        <v>5004624.1115629636</v>
      </c>
      <c r="S403" s="9">
        <f t="shared" si="187"/>
        <v>53146.169999999925</v>
      </c>
      <c r="T403" s="9"/>
      <c r="U403" s="9">
        <f t="shared" si="201"/>
        <v>6078.2113435897436</v>
      </c>
      <c r="V403" s="9">
        <f t="shared" si="201"/>
        <v>2722.6333333333332</v>
      </c>
      <c r="W403" s="9">
        <f t="shared" si="201"/>
        <v>18.732307692307693</v>
      </c>
      <c r="X403" s="9">
        <f t="shared" si="201"/>
        <v>1343.9205128205128</v>
      </c>
      <c r="Y403" s="9">
        <f t="shared" si="201"/>
        <v>1351.4453270845218</v>
      </c>
      <c r="Z403" s="9">
        <f t="shared" si="201"/>
        <v>0</v>
      </c>
      <c r="AA403" s="9">
        <f t="shared" si="201"/>
        <v>1181.1544615384614</v>
      </c>
      <c r="AB403" s="9">
        <f t="shared" si="202"/>
        <v>6169.952805128205</v>
      </c>
      <c r="AC403" s="9">
        <f t="shared" si="202"/>
        <v>2766.7948717948716</v>
      </c>
      <c r="AD403" s="9">
        <f t="shared" si="202"/>
        <v>18.732307692307693</v>
      </c>
      <c r="AE403" s="9">
        <f t="shared" si="202"/>
        <v>1344.2897435897437</v>
      </c>
      <c r="AF403" s="9">
        <f t="shared" si="202"/>
        <v>1351.4453270845218</v>
      </c>
      <c r="AG403" s="9">
        <f t="shared" si="202"/>
        <v>0</v>
      </c>
      <c r="AH403" s="9">
        <f t="shared" si="202"/>
        <v>1181.1544615384614</v>
      </c>
      <c r="AI403" s="9">
        <f t="shared" si="184"/>
        <v>12832.36951682811</v>
      </c>
      <c r="AJ403" s="3" t="s">
        <v>608</v>
      </c>
      <c r="AK403" s="11">
        <v>2385278</v>
      </c>
      <c r="AL403" s="11">
        <v>0</v>
      </c>
      <c r="AM403" s="11">
        <v>5479</v>
      </c>
      <c r="AN403" s="9">
        <v>0</v>
      </c>
      <c r="AO403" s="11">
        <v>0</v>
      </c>
      <c r="AP403" s="11">
        <v>7305.6</v>
      </c>
      <c r="AQ403" s="9">
        <v>0</v>
      </c>
      <c r="AR403" s="9">
        <v>44503</v>
      </c>
      <c r="AS403" s="11">
        <v>1061827</v>
      </c>
      <c r="AT403" s="11">
        <v>0</v>
      </c>
      <c r="AU403" s="11">
        <v>0</v>
      </c>
      <c r="AV403" s="11">
        <v>0</v>
      </c>
      <c r="AW403" s="9">
        <v>0</v>
      </c>
      <c r="AX403" s="9">
        <v>527063.67756296345</v>
      </c>
      <c r="AY403" s="9">
        <v>0</v>
      </c>
      <c r="AZ403" s="9">
        <v>-14775.576000000001</v>
      </c>
      <c r="BA403" s="11">
        <v>94460</v>
      </c>
      <c r="BB403" s="11">
        <v>114</v>
      </c>
      <c r="BC403" s="11">
        <v>460650.23999999999</v>
      </c>
      <c r="BD403" s="11">
        <v>190019</v>
      </c>
      <c r="BE403" s="11">
        <v>11904</v>
      </c>
      <c r="BF403" s="11">
        <v>0</v>
      </c>
      <c r="BG403" s="11">
        <v>0</v>
      </c>
      <c r="BH403" s="11">
        <v>0</v>
      </c>
      <c r="BI403" s="9">
        <v>177650</v>
      </c>
      <c r="BJ403" s="9">
        <v>0</v>
      </c>
      <c r="BK403" s="9">
        <v>0</v>
      </c>
      <c r="BL403" s="9">
        <v>0</v>
      </c>
      <c r="BM403" s="9">
        <v>0</v>
      </c>
      <c r="BN403" s="9">
        <v>0</v>
      </c>
      <c r="BO403" s="11">
        <f t="shared" si="188"/>
        <v>2421057.17</v>
      </c>
      <c r="BP403" s="11">
        <v>0</v>
      </c>
      <c r="BQ403" s="11">
        <v>5479</v>
      </c>
      <c r="BR403" s="11">
        <f t="shared" si="189"/>
        <v>0</v>
      </c>
      <c r="BS403" s="11">
        <v>0</v>
      </c>
      <c r="BT403" s="11">
        <v>7305.6</v>
      </c>
      <c r="BU403" s="9">
        <v>0</v>
      </c>
      <c r="BV403" s="9">
        <v>44499</v>
      </c>
      <c r="BW403" s="11">
        <v>1079050</v>
      </c>
      <c r="BX403" s="11">
        <v>0</v>
      </c>
      <c r="BY403" s="11">
        <v>0</v>
      </c>
      <c r="BZ403" s="11">
        <v>0</v>
      </c>
      <c r="CA403" s="9">
        <v>0</v>
      </c>
      <c r="CB403" s="9">
        <v>527063.67756296345</v>
      </c>
      <c r="CC403" s="9">
        <v>0</v>
      </c>
      <c r="CD403" s="9">
        <v>-14775.576000000001</v>
      </c>
      <c r="CE403" s="11">
        <v>94460</v>
      </c>
      <c r="CF403" s="11">
        <v>116</v>
      </c>
      <c r="CG403" s="11">
        <v>460650.23999999999</v>
      </c>
      <c r="CH403" s="11">
        <v>190019</v>
      </c>
      <c r="CI403" s="11">
        <v>12050</v>
      </c>
      <c r="CJ403" s="11">
        <v>0</v>
      </c>
      <c r="CK403" s="11">
        <v>0</v>
      </c>
      <c r="CL403" s="11">
        <v>0</v>
      </c>
      <c r="CM403" s="11">
        <v>177650</v>
      </c>
      <c r="CN403" s="9">
        <v>0</v>
      </c>
      <c r="CO403" s="9">
        <v>0</v>
      </c>
      <c r="CP403" s="9">
        <v>0</v>
      </c>
      <c r="CQ403" s="9">
        <v>0</v>
      </c>
      <c r="CR403" s="9">
        <v>0</v>
      </c>
      <c r="CS403" s="11"/>
      <c r="CT403" s="11"/>
      <c r="CU403" s="11"/>
      <c r="CV403" s="11"/>
      <c r="CW403" s="11"/>
      <c r="DD403" s="20"/>
      <c r="DE403" s="20"/>
    </row>
    <row r="404" spans="1:109" ht="16.5" x14ac:dyDescent="0.3">
      <c r="A404" s="8">
        <v>4079</v>
      </c>
      <c r="B404" s="8">
        <v>7</v>
      </c>
      <c r="C404" s="8" t="s">
        <v>427</v>
      </c>
      <c r="D404" s="16">
        <v>7</v>
      </c>
      <c r="E404" s="9">
        <v>120</v>
      </c>
      <c r="F404" s="9">
        <f t="shared" si="172"/>
        <v>11075.162825092933</v>
      </c>
      <c r="G404" s="9">
        <f t="shared" si="173"/>
        <v>11196.506575092933</v>
      </c>
      <c r="H404" s="9">
        <f t="shared" si="174"/>
        <v>121.34375</v>
      </c>
      <c r="I404" s="10">
        <f t="shared" si="200"/>
        <v>1.095638519418172E-2</v>
      </c>
      <c r="J404" s="9">
        <f t="shared" si="175"/>
        <v>78.418749999998909</v>
      </c>
      <c r="K404" s="9">
        <f t="shared" si="176"/>
        <v>46.408333333333758</v>
      </c>
      <c r="L404" s="9">
        <f t="shared" si="177"/>
        <v>0</v>
      </c>
      <c r="M404" s="9">
        <f t="shared" si="178"/>
        <v>-3.4833333333333485</v>
      </c>
      <c r="N404" s="9">
        <f t="shared" si="179"/>
        <v>0</v>
      </c>
      <c r="O404" s="9">
        <f t="shared" si="180"/>
        <v>0</v>
      </c>
      <c r="P404" s="9">
        <f t="shared" si="181"/>
        <v>0</v>
      </c>
      <c r="Q404" s="15">
        <f t="shared" si="185"/>
        <v>1329019.5390111522</v>
      </c>
      <c r="R404" s="15">
        <f t="shared" si="186"/>
        <v>1343580.789011152</v>
      </c>
      <c r="S404" s="9">
        <f t="shared" si="187"/>
        <v>14561.249999999767</v>
      </c>
      <c r="T404" s="9"/>
      <c r="U404" s="9">
        <f t="shared" si="201"/>
        <v>5195.5323966666665</v>
      </c>
      <c r="V404" s="9">
        <f t="shared" si="201"/>
        <v>2861.3583333333331</v>
      </c>
      <c r="W404" s="9">
        <f t="shared" si="201"/>
        <v>0</v>
      </c>
      <c r="X404" s="9">
        <f t="shared" si="201"/>
        <v>1311.1</v>
      </c>
      <c r="Y404" s="9">
        <f t="shared" si="201"/>
        <v>977.59098991724636</v>
      </c>
      <c r="Z404" s="9">
        <f t="shared" si="201"/>
        <v>0</v>
      </c>
      <c r="AA404" s="9">
        <f t="shared" si="201"/>
        <v>729.58110517568844</v>
      </c>
      <c r="AB404" s="9">
        <f t="shared" si="202"/>
        <v>5273.9511466666654</v>
      </c>
      <c r="AC404" s="9">
        <f t="shared" si="202"/>
        <v>2907.7666666666669</v>
      </c>
      <c r="AD404" s="9">
        <f t="shared" si="202"/>
        <v>0</v>
      </c>
      <c r="AE404" s="9">
        <f t="shared" si="202"/>
        <v>1307.6166666666666</v>
      </c>
      <c r="AF404" s="9">
        <f t="shared" si="202"/>
        <v>977.59098991724636</v>
      </c>
      <c r="AG404" s="9">
        <f t="shared" si="202"/>
        <v>0</v>
      </c>
      <c r="AH404" s="9">
        <f t="shared" si="202"/>
        <v>729.58110517568844</v>
      </c>
      <c r="AI404" s="9">
        <f t="shared" si="184"/>
        <v>11196.506575092933</v>
      </c>
      <c r="AJ404" s="3" t="s">
        <v>608</v>
      </c>
      <c r="AK404" s="11">
        <v>627350</v>
      </c>
      <c r="AL404" s="11">
        <v>0</v>
      </c>
      <c r="AM404" s="11">
        <v>1441</v>
      </c>
      <c r="AN404" s="9">
        <v>0</v>
      </c>
      <c r="AO404" s="11">
        <v>0</v>
      </c>
      <c r="AP404" s="11">
        <v>0</v>
      </c>
      <c r="AQ404" s="9">
        <v>32637</v>
      </c>
      <c r="AR404" s="9">
        <v>11705</v>
      </c>
      <c r="AS404" s="11">
        <v>343363</v>
      </c>
      <c r="AT404" s="11">
        <v>0</v>
      </c>
      <c r="AU404" s="11">
        <v>0</v>
      </c>
      <c r="AV404" s="11">
        <v>0</v>
      </c>
      <c r="AW404" s="9">
        <v>0</v>
      </c>
      <c r="AX404" s="9">
        <v>117310.91879006957</v>
      </c>
      <c r="AY404" s="9">
        <v>8871.0826210826199</v>
      </c>
      <c r="AZ404" s="9">
        <v>-3886.1124</v>
      </c>
      <c r="BA404" s="11">
        <v>24844</v>
      </c>
      <c r="BB404" s="11">
        <v>30</v>
      </c>
      <c r="BC404" s="11">
        <v>78678.649999999994</v>
      </c>
      <c r="BD404" s="11">
        <v>0</v>
      </c>
      <c r="BE404" s="11">
        <v>3131</v>
      </c>
      <c r="BF404" s="11">
        <v>0</v>
      </c>
      <c r="BG404" s="11">
        <v>-30456</v>
      </c>
      <c r="BH404" s="11">
        <v>0</v>
      </c>
      <c r="BI404" s="9">
        <v>114000</v>
      </c>
      <c r="BJ404" s="9">
        <v>0</v>
      </c>
      <c r="BK404" s="9">
        <v>0</v>
      </c>
      <c r="BL404" s="9">
        <v>0</v>
      </c>
      <c r="BM404" s="9">
        <v>0</v>
      </c>
      <c r="BN404" s="9">
        <v>0</v>
      </c>
      <c r="BO404" s="11">
        <f t="shared" si="188"/>
        <v>636760.24999999988</v>
      </c>
      <c r="BP404" s="11">
        <v>0</v>
      </c>
      <c r="BQ404" s="11">
        <v>1441</v>
      </c>
      <c r="BR404" s="11">
        <f t="shared" si="189"/>
        <v>0</v>
      </c>
      <c r="BS404" s="11">
        <v>0</v>
      </c>
      <c r="BT404" s="11">
        <v>0</v>
      </c>
      <c r="BU404" s="9">
        <v>32637</v>
      </c>
      <c r="BV404" s="9">
        <v>11704</v>
      </c>
      <c r="BW404" s="11">
        <v>348932</v>
      </c>
      <c r="BX404" s="11">
        <v>0</v>
      </c>
      <c r="BY404" s="11">
        <v>0</v>
      </c>
      <c r="BZ404" s="11">
        <v>0</v>
      </c>
      <c r="CA404" s="9">
        <v>0</v>
      </c>
      <c r="CB404" s="9">
        <v>117310.91879006957</v>
      </c>
      <c r="CC404" s="9">
        <v>8871.0826210826199</v>
      </c>
      <c r="CD404" s="9">
        <v>-3886.1124</v>
      </c>
      <c r="CE404" s="11">
        <v>24844</v>
      </c>
      <c r="CF404" s="11">
        <v>30</v>
      </c>
      <c r="CG404" s="11">
        <v>78678.649999999994</v>
      </c>
      <c r="CH404" s="11">
        <v>0</v>
      </c>
      <c r="CI404" s="11">
        <v>3169</v>
      </c>
      <c r="CJ404" s="11">
        <v>0</v>
      </c>
      <c r="CK404" s="11">
        <v>-30911</v>
      </c>
      <c r="CL404" s="11">
        <v>0</v>
      </c>
      <c r="CM404" s="11">
        <v>114000</v>
      </c>
      <c r="CN404" s="9">
        <v>0</v>
      </c>
      <c r="CO404" s="9">
        <v>0</v>
      </c>
      <c r="CP404" s="9">
        <v>0</v>
      </c>
      <c r="CQ404" s="9">
        <v>0</v>
      </c>
      <c r="CR404" s="9">
        <v>0</v>
      </c>
      <c r="CS404" s="11"/>
      <c r="CT404" s="11"/>
      <c r="CU404" s="11"/>
      <c r="CV404" s="11"/>
      <c r="CW404" s="11"/>
      <c r="DD404" s="20"/>
      <c r="DE404" s="20"/>
    </row>
    <row r="405" spans="1:109" ht="16.5" x14ac:dyDescent="0.3">
      <c r="A405" s="8">
        <v>4080</v>
      </c>
      <c r="B405" s="8">
        <v>7</v>
      </c>
      <c r="C405" s="8" t="s">
        <v>428</v>
      </c>
      <c r="D405" s="16">
        <v>7</v>
      </c>
      <c r="E405" s="9">
        <v>40</v>
      </c>
      <c r="F405" s="9">
        <f t="shared" si="172"/>
        <v>14875.076593448499</v>
      </c>
      <c r="G405" s="9">
        <f t="shared" si="173"/>
        <v>15028.194593448497</v>
      </c>
      <c r="H405" s="9">
        <f t="shared" si="174"/>
        <v>153.11799999999857</v>
      </c>
      <c r="I405" s="10">
        <f t="shared" si="200"/>
        <v>1.0293594055672766E-2</v>
      </c>
      <c r="J405" s="9">
        <f t="shared" si="175"/>
        <v>101.86799999999948</v>
      </c>
      <c r="K405" s="9">
        <f t="shared" si="176"/>
        <v>47.974999999999909</v>
      </c>
      <c r="L405" s="9">
        <f t="shared" si="177"/>
        <v>0</v>
      </c>
      <c r="M405" s="9">
        <f t="shared" si="178"/>
        <v>3.2749999999999773</v>
      </c>
      <c r="N405" s="9">
        <f t="shared" si="179"/>
        <v>0</v>
      </c>
      <c r="O405" s="9">
        <f t="shared" si="180"/>
        <v>0</v>
      </c>
      <c r="P405" s="9">
        <f t="shared" si="181"/>
        <v>0</v>
      </c>
      <c r="Q405" s="15">
        <f t="shared" si="185"/>
        <v>595003.06373794004</v>
      </c>
      <c r="R405" s="15">
        <f t="shared" si="186"/>
        <v>601127.78373794002</v>
      </c>
      <c r="S405" s="9">
        <f t="shared" si="187"/>
        <v>6124.7199999999721</v>
      </c>
      <c r="T405" s="9"/>
      <c r="U405" s="9">
        <f t="shared" si="201"/>
        <v>6749.1320000000005</v>
      </c>
      <c r="V405" s="9">
        <f t="shared" si="201"/>
        <v>2957.5250000000001</v>
      </c>
      <c r="W405" s="9">
        <f t="shared" si="201"/>
        <v>20.8</v>
      </c>
      <c r="X405" s="9">
        <f t="shared" si="201"/>
        <v>788.35</v>
      </c>
      <c r="Y405" s="9">
        <f t="shared" si="201"/>
        <v>2734.4695934484998</v>
      </c>
      <c r="Z405" s="9">
        <f t="shared" si="201"/>
        <v>0</v>
      </c>
      <c r="AA405" s="9">
        <f t="shared" si="201"/>
        <v>1624.8</v>
      </c>
      <c r="AB405" s="9">
        <f t="shared" si="202"/>
        <v>6851</v>
      </c>
      <c r="AC405" s="9">
        <f t="shared" si="202"/>
        <v>3005.5</v>
      </c>
      <c r="AD405" s="9">
        <f t="shared" si="202"/>
        <v>20.8</v>
      </c>
      <c r="AE405" s="9">
        <f t="shared" si="202"/>
        <v>791.625</v>
      </c>
      <c r="AF405" s="9">
        <f t="shared" si="202"/>
        <v>2734.4695934484998</v>
      </c>
      <c r="AG405" s="9">
        <f t="shared" si="202"/>
        <v>0</v>
      </c>
      <c r="AH405" s="9">
        <f t="shared" si="202"/>
        <v>1624.8</v>
      </c>
      <c r="AI405" s="9">
        <f t="shared" si="184"/>
        <v>15028.194593448497</v>
      </c>
      <c r="AJ405" s="3" t="s">
        <v>608</v>
      </c>
      <c r="AK405" s="11">
        <v>271648</v>
      </c>
      <c r="AL405" s="11">
        <v>0</v>
      </c>
      <c r="AM405" s="11">
        <v>624</v>
      </c>
      <c r="AN405" s="9">
        <v>0</v>
      </c>
      <c r="AO405" s="11">
        <v>0</v>
      </c>
      <c r="AP405" s="11">
        <v>832</v>
      </c>
      <c r="AQ405" s="9">
        <v>0</v>
      </c>
      <c r="AR405" s="9">
        <v>5068</v>
      </c>
      <c r="AS405" s="11">
        <v>118301</v>
      </c>
      <c r="AT405" s="11">
        <v>0</v>
      </c>
      <c r="AU405" s="11">
        <v>0</v>
      </c>
      <c r="AV405" s="11">
        <v>0</v>
      </c>
      <c r="AW405" s="9">
        <v>0</v>
      </c>
      <c r="AX405" s="9">
        <v>109378.78373794</v>
      </c>
      <c r="AY405" s="9">
        <v>0</v>
      </c>
      <c r="AZ405" s="9">
        <v>-1682.72</v>
      </c>
      <c r="BA405" s="11">
        <v>10758</v>
      </c>
      <c r="BB405" s="11">
        <v>7716</v>
      </c>
      <c r="BC405" s="11">
        <v>64992</v>
      </c>
      <c r="BD405" s="11">
        <v>6012</v>
      </c>
      <c r="BE405" s="11">
        <v>1356</v>
      </c>
      <c r="BF405" s="11">
        <v>0</v>
      </c>
      <c r="BG405" s="11">
        <v>0</v>
      </c>
      <c r="BH405" s="11">
        <v>0</v>
      </c>
      <c r="BI405" s="9">
        <v>0</v>
      </c>
      <c r="BJ405" s="9">
        <v>0</v>
      </c>
      <c r="BK405" s="9">
        <v>0</v>
      </c>
      <c r="BL405" s="9">
        <v>0</v>
      </c>
      <c r="BM405" s="9">
        <v>0</v>
      </c>
      <c r="BN405" s="9">
        <v>0</v>
      </c>
      <c r="BO405" s="11">
        <f t="shared" si="188"/>
        <v>275722.71999999997</v>
      </c>
      <c r="BP405" s="11">
        <v>0</v>
      </c>
      <c r="BQ405" s="11">
        <v>624</v>
      </c>
      <c r="BR405" s="11">
        <f t="shared" si="189"/>
        <v>0</v>
      </c>
      <c r="BS405" s="11">
        <v>0</v>
      </c>
      <c r="BT405" s="11">
        <v>832</v>
      </c>
      <c r="BU405" s="9">
        <v>0</v>
      </c>
      <c r="BV405" s="9">
        <v>5068</v>
      </c>
      <c r="BW405" s="11">
        <v>120220</v>
      </c>
      <c r="BX405" s="11">
        <v>0</v>
      </c>
      <c r="BY405" s="11">
        <v>0</v>
      </c>
      <c r="BZ405" s="11">
        <v>0</v>
      </c>
      <c r="CA405" s="9">
        <v>0</v>
      </c>
      <c r="CB405" s="9">
        <v>109378.78373794</v>
      </c>
      <c r="CC405" s="9">
        <v>0</v>
      </c>
      <c r="CD405" s="9">
        <v>-1682.72</v>
      </c>
      <c r="CE405" s="11">
        <v>10758</v>
      </c>
      <c r="CF405" s="11">
        <v>7831</v>
      </c>
      <c r="CG405" s="11">
        <v>64992</v>
      </c>
      <c r="CH405" s="11">
        <v>6012</v>
      </c>
      <c r="CI405" s="11">
        <v>1372</v>
      </c>
      <c r="CJ405" s="11">
        <v>0</v>
      </c>
      <c r="CK405" s="11">
        <v>0</v>
      </c>
      <c r="CL405" s="11">
        <v>0</v>
      </c>
      <c r="CM405" s="11">
        <v>0</v>
      </c>
      <c r="CN405" s="9">
        <v>0</v>
      </c>
      <c r="CO405" s="9">
        <v>0</v>
      </c>
      <c r="CP405" s="9">
        <v>0</v>
      </c>
      <c r="CQ405" s="9">
        <v>0</v>
      </c>
      <c r="CR405" s="9">
        <v>0</v>
      </c>
      <c r="CS405" s="11"/>
      <c r="CT405" s="11"/>
      <c r="CU405" s="11"/>
      <c r="CV405" s="11"/>
      <c r="CW405" s="11"/>
      <c r="DD405" s="20"/>
      <c r="DE405" s="20"/>
    </row>
    <row r="406" spans="1:109" ht="16.5" x14ac:dyDescent="0.3">
      <c r="A406" s="8">
        <v>4081</v>
      </c>
      <c r="B406" s="8">
        <v>7</v>
      </c>
      <c r="C406" s="8" t="s">
        <v>429</v>
      </c>
      <c r="D406" s="16">
        <v>7</v>
      </c>
      <c r="E406" s="9">
        <v>57</v>
      </c>
      <c r="F406" s="9">
        <f t="shared" ref="F406:F469" si="203">SUM(U406:AA406)</f>
        <v>12653.754798812837</v>
      </c>
      <c r="G406" s="9">
        <f t="shared" ref="G406:G469" si="204">F406+H406</f>
        <v>12773.085763725119</v>
      </c>
      <c r="H406" s="9">
        <f t="shared" ref="H406:H469" si="205">AI406-F406</f>
        <v>119.33096491228207</v>
      </c>
      <c r="I406" s="10">
        <f t="shared" si="200"/>
        <v>9.4304786847519435E-3</v>
      </c>
      <c r="J406" s="9">
        <f t="shared" ref="J406:J469" si="206">AB406-U406</f>
        <v>101.20815789473636</v>
      </c>
      <c r="K406" s="9">
        <f t="shared" ref="K406:K469" si="207">AC406-V406</f>
        <v>22.578947368421041</v>
      </c>
      <c r="L406" s="9">
        <f t="shared" ref="L406:L469" si="208">AD406-W406</f>
        <v>0</v>
      </c>
      <c r="M406" s="9">
        <f t="shared" ref="M406:M469" si="209">AE406-X406</f>
        <v>-4.4561403508771491</v>
      </c>
      <c r="N406" s="9">
        <f t="shared" ref="N406:N469" si="210">AF406-Y406</f>
        <v>0</v>
      </c>
      <c r="O406" s="9">
        <f t="shared" ref="O406:O469" si="211">AG406-Z406</f>
        <v>0</v>
      </c>
      <c r="P406" s="9">
        <f t="shared" ref="P406:P469" si="212">AH406-AA406</f>
        <v>0</v>
      </c>
      <c r="Q406" s="15">
        <f t="shared" si="185"/>
        <v>721264.0235323318</v>
      </c>
      <c r="R406" s="15">
        <f t="shared" si="186"/>
        <v>728065.8885323318</v>
      </c>
      <c r="S406" s="9">
        <f t="shared" si="187"/>
        <v>6801.8649999999907</v>
      </c>
      <c r="T406" s="9"/>
      <c r="U406" s="9">
        <f t="shared" si="201"/>
        <v>6705.4150315789475</v>
      </c>
      <c r="V406" s="9">
        <f t="shared" si="201"/>
        <v>1392.0877192982457</v>
      </c>
      <c r="W406" s="9">
        <f t="shared" si="201"/>
        <v>92.993684210526325</v>
      </c>
      <c r="X406" s="9">
        <f t="shared" si="201"/>
        <v>371.29824561403507</v>
      </c>
      <c r="Y406" s="9">
        <f t="shared" si="201"/>
        <v>2929.8548549531888</v>
      </c>
      <c r="Z406" s="9">
        <f t="shared" si="201"/>
        <v>0</v>
      </c>
      <c r="AA406" s="9">
        <f t="shared" si="201"/>
        <v>1162.1052631578948</v>
      </c>
      <c r="AB406" s="9">
        <f t="shared" si="202"/>
        <v>6806.6231894736839</v>
      </c>
      <c r="AC406" s="9">
        <f t="shared" si="202"/>
        <v>1414.6666666666667</v>
      </c>
      <c r="AD406" s="9">
        <f t="shared" si="202"/>
        <v>92.993684210526325</v>
      </c>
      <c r="AE406" s="9">
        <f t="shared" si="202"/>
        <v>366.84210526315792</v>
      </c>
      <c r="AF406" s="9">
        <f t="shared" si="202"/>
        <v>2929.8548549531888</v>
      </c>
      <c r="AG406" s="9">
        <f t="shared" si="202"/>
        <v>0</v>
      </c>
      <c r="AH406" s="9">
        <f t="shared" si="202"/>
        <v>1162.1052631578948</v>
      </c>
      <c r="AI406" s="9">
        <f t="shared" ref="AI406:AI469" si="213">SUM(AB406:AH406)</f>
        <v>12773.085763725119</v>
      </c>
      <c r="AJ406" s="3" t="s">
        <v>608</v>
      </c>
      <c r="AK406" s="11">
        <v>384591</v>
      </c>
      <c r="AL406" s="11">
        <v>0</v>
      </c>
      <c r="AM406" s="11">
        <v>883</v>
      </c>
      <c r="AN406" s="9">
        <v>0</v>
      </c>
      <c r="AO406" s="11">
        <v>0</v>
      </c>
      <c r="AP406" s="11">
        <v>5300.64</v>
      </c>
      <c r="AQ406" s="9">
        <v>0</v>
      </c>
      <c r="AR406" s="9">
        <v>7175</v>
      </c>
      <c r="AS406" s="11">
        <v>79349</v>
      </c>
      <c r="AT406" s="11">
        <v>0</v>
      </c>
      <c r="AU406" s="11">
        <v>0</v>
      </c>
      <c r="AV406" s="11">
        <v>0</v>
      </c>
      <c r="AW406" s="9">
        <v>0</v>
      </c>
      <c r="AX406" s="9">
        <v>167001.72673233176</v>
      </c>
      <c r="AY406" s="9">
        <v>0</v>
      </c>
      <c r="AZ406" s="9">
        <v>-2382.3432000000003</v>
      </c>
      <c r="BA406" s="11">
        <v>15230</v>
      </c>
      <c r="BB406" s="11">
        <v>5979</v>
      </c>
      <c r="BC406" s="11">
        <v>66240</v>
      </c>
      <c r="BD406" s="11">
        <v>0</v>
      </c>
      <c r="BE406" s="11">
        <v>1919</v>
      </c>
      <c r="BF406" s="11">
        <v>0</v>
      </c>
      <c r="BG406" s="11">
        <v>-24632</v>
      </c>
      <c r="BH406" s="11">
        <v>0</v>
      </c>
      <c r="BI406" s="9">
        <v>14610</v>
      </c>
      <c r="BJ406" s="9">
        <v>0</v>
      </c>
      <c r="BK406" s="9">
        <v>0</v>
      </c>
      <c r="BL406" s="9">
        <v>0</v>
      </c>
      <c r="BM406" s="9">
        <v>0</v>
      </c>
      <c r="BN406" s="9">
        <v>0</v>
      </c>
      <c r="BO406" s="11">
        <f t="shared" si="188"/>
        <v>390359.86499999999</v>
      </c>
      <c r="BP406" s="11">
        <v>0</v>
      </c>
      <c r="BQ406" s="11">
        <v>883</v>
      </c>
      <c r="BR406" s="11">
        <f t="shared" si="189"/>
        <v>0</v>
      </c>
      <c r="BS406" s="11">
        <v>0</v>
      </c>
      <c r="BT406" s="11">
        <v>5300.64</v>
      </c>
      <c r="BU406" s="9">
        <v>0</v>
      </c>
      <c r="BV406" s="9">
        <v>7175</v>
      </c>
      <c r="BW406" s="11">
        <v>80636</v>
      </c>
      <c r="BX406" s="11">
        <v>0</v>
      </c>
      <c r="BY406" s="11">
        <v>0</v>
      </c>
      <c r="BZ406" s="11">
        <v>0</v>
      </c>
      <c r="CA406" s="9">
        <v>0</v>
      </c>
      <c r="CB406" s="9">
        <v>167001.72673233176</v>
      </c>
      <c r="CC406" s="9">
        <v>0</v>
      </c>
      <c r="CD406" s="9">
        <v>-2382.3432000000003</v>
      </c>
      <c r="CE406" s="11">
        <v>15230</v>
      </c>
      <c r="CF406" s="11">
        <v>6068</v>
      </c>
      <c r="CG406" s="11">
        <v>66240</v>
      </c>
      <c r="CH406" s="11">
        <v>0</v>
      </c>
      <c r="CI406" s="11">
        <v>1943</v>
      </c>
      <c r="CJ406" s="11">
        <v>0</v>
      </c>
      <c r="CK406" s="11">
        <v>-24999</v>
      </c>
      <c r="CL406" s="11">
        <v>0</v>
      </c>
      <c r="CM406" s="11">
        <v>14610</v>
      </c>
      <c r="CN406" s="9">
        <v>0</v>
      </c>
      <c r="CO406" s="9">
        <v>0</v>
      </c>
      <c r="CP406" s="9">
        <v>0</v>
      </c>
      <c r="CQ406" s="9">
        <v>0</v>
      </c>
      <c r="CR406" s="9">
        <v>0</v>
      </c>
      <c r="CS406" s="11"/>
      <c r="CT406" s="11"/>
      <c r="CU406" s="11"/>
      <c r="CV406" s="11"/>
      <c r="CW406" s="11"/>
      <c r="DD406" s="20"/>
      <c r="DE406" s="20"/>
    </row>
    <row r="407" spans="1:109" ht="16.5" x14ac:dyDescent="0.3">
      <c r="A407" s="8">
        <v>4082</v>
      </c>
      <c r="B407" s="8">
        <v>7</v>
      </c>
      <c r="C407" s="8" t="s">
        <v>430</v>
      </c>
      <c r="D407" s="16">
        <v>7</v>
      </c>
      <c r="E407" s="9">
        <v>520</v>
      </c>
      <c r="F407" s="9">
        <f t="shared" si="203"/>
        <v>10670.07236449009</v>
      </c>
      <c r="G407" s="9">
        <f t="shared" si="204"/>
        <v>10777.936518336242</v>
      </c>
      <c r="H407" s="9">
        <f t="shared" si="205"/>
        <v>107.86415384615248</v>
      </c>
      <c r="I407" s="10">
        <f t="shared" si="200"/>
        <v>1.0109036767653373E-2</v>
      </c>
      <c r="J407" s="9">
        <f t="shared" si="206"/>
        <v>101.86799999999948</v>
      </c>
      <c r="K407" s="9">
        <f t="shared" si="207"/>
        <v>4.2865384615384983</v>
      </c>
      <c r="L407" s="9">
        <f t="shared" si="208"/>
        <v>1.2999999999999829</v>
      </c>
      <c r="M407" s="9">
        <f t="shared" si="209"/>
        <v>0.40961538461533564</v>
      </c>
      <c r="N407" s="9">
        <f t="shared" si="210"/>
        <v>0</v>
      </c>
      <c r="O407" s="9">
        <f t="shared" si="211"/>
        <v>0</v>
      </c>
      <c r="P407" s="9">
        <f t="shared" si="212"/>
        <v>0</v>
      </c>
      <c r="Q407" s="15">
        <f t="shared" ref="Q407:Q470" si="214">SUM(AK407:BN407)</f>
        <v>5548437.6295348452</v>
      </c>
      <c r="R407" s="15">
        <f t="shared" ref="R407:R470" si="215">SUM(BO407:CR407)</f>
        <v>5604526.9895348446</v>
      </c>
      <c r="S407" s="9">
        <f t="shared" ref="S407:S470" si="216">R407-Q407</f>
        <v>56089.359999999404</v>
      </c>
      <c r="T407" s="9"/>
      <c r="U407" s="9">
        <f t="shared" si="201"/>
        <v>6749.1320000000005</v>
      </c>
      <c r="V407" s="9">
        <f t="shared" si="201"/>
        <v>264.30961538461537</v>
      </c>
      <c r="W407" s="9">
        <f t="shared" si="201"/>
        <v>150.80000000000001</v>
      </c>
      <c r="X407" s="9">
        <f t="shared" si="201"/>
        <v>1726.1384615384616</v>
      </c>
      <c r="Y407" s="9">
        <f t="shared" si="201"/>
        <v>1433.2292491054716</v>
      </c>
      <c r="Z407" s="9">
        <f t="shared" si="201"/>
        <v>0</v>
      </c>
      <c r="AA407" s="9">
        <f t="shared" si="201"/>
        <v>346.46303846153847</v>
      </c>
      <c r="AB407" s="9">
        <f t="shared" si="202"/>
        <v>6851</v>
      </c>
      <c r="AC407" s="9">
        <f t="shared" si="202"/>
        <v>268.59615384615387</v>
      </c>
      <c r="AD407" s="9">
        <f t="shared" si="202"/>
        <v>152.1</v>
      </c>
      <c r="AE407" s="9">
        <f t="shared" si="202"/>
        <v>1726.5480769230769</v>
      </c>
      <c r="AF407" s="9">
        <f t="shared" si="202"/>
        <v>1433.2292491054716</v>
      </c>
      <c r="AG407" s="9">
        <f t="shared" si="202"/>
        <v>0</v>
      </c>
      <c r="AH407" s="9">
        <f t="shared" si="202"/>
        <v>346.46303846153847</v>
      </c>
      <c r="AI407" s="9">
        <f t="shared" si="213"/>
        <v>10777.936518336242</v>
      </c>
      <c r="AJ407" s="3" t="s">
        <v>608</v>
      </c>
      <c r="AK407" s="11">
        <v>3531424</v>
      </c>
      <c r="AL407" s="11">
        <v>0</v>
      </c>
      <c r="AM407" s="11">
        <v>8112</v>
      </c>
      <c r="AN407" s="9">
        <v>0</v>
      </c>
      <c r="AO407" s="11">
        <v>0</v>
      </c>
      <c r="AP407" s="11">
        <v>78416</v>
      </c>
      <c r="AQ407" s="9">
        <v>0</v>
      </c>
      <c r="AR407" s="9">
        <v>65887</v>
      </c>
      <c r="AS407" s="11">
        <v>137441</v>
      </c>
      <c r="AT407" s="11">
        <v>0</v>
      </c>
      <c r="AU407" s="11">
        <v>0</v>
      </c>
      <c r="AV407" s="11">
        <v>0</v>
      </c>
      <c r="AW407" s="9">
        <v>0</v>
      </c>
      <c r="AX407" s="9">
        <v>745279.2095348452</v>
      </c>
      <c r="AY407" s="9">
        <v>0</v>
      </c>
      <c r="AZ407" s="9">
        <v>-21875.360000000001</v>
      </c>
      <c r="BA407" s="11">
        <v>139848</v>
      </c>
      <c r="BB407" s="11">
        <v>169</v>
      </c>
      <c r="BC407" s="11">
        <v>180160.78</v>
      </c>
      <c r="BD407" s="11">
        <v>953</v>
      </c>
      <c r="BE407" s="11">
        <v>17623</v>
      </c>
      <c r="BF407" s="11">
        <v>0</v>
      </c>
      <c r="BG407" s="11">
        <v>0</v>
      </c>
      <c r="BH407" s="11">
        <v>0</v>
      </c>
      <c r="BI407" s="9">
        <v>665000</v>
      </c>
      <c r="BJ407" s="9">
        <v>0</v>
      </c>
      <c r="BK407" s="9">
        <v>0</v>
      </c>
      <c r="BL407" s="9">
        <v>0</v>
      </c>
      <c r="BM407" s="9">
        <v>0</v>
      </c>
      <c r="BN407" s="9">
        <v>0</v>
      </c>
      <c r="BO407" s="11">
        <f t="shared" ref="BO407:BO470" si="217">AK407*1.015</f>
        <v>3584395.36</v>
      </c>
      <c r="BP407" s="11">
        <v>0</v>
      </c>
      <c r="BQ407" s="11">
        <v>8112</v>
      </c>
      <c r="BR407" s="11">
        <f t="shared" ref="BR407:BR470" si="218">AN407</f>
        <v>0</v>
      </c>
      <c r="BS407" s="11">
        <v>0</v>
      </c>
      <c r="BT407" s="11">
        <v>79092</v>
      </c>
      <c r="BU407" s="9">
        <v>0</v>
      </c>
      <c r="BV407" s="9">
        <v>65881</v>
      </c>
      <c r="BW407" s="11">
        <v>139670</v>
      </c>
      <c r="BX407" s="11">
        <v>0</v>
      </c>
      <c r="BY407" s="11">
        <v>0</v>
      </c>
      <c r="BZ407" s="11">
        <v>0</v>
      </c>
      <c r="CA407" s="9">
        <v>0</v>
      </c>
      <c r="CB407" s="9">
        <v>745279.2095348452</v>
      </c>
      <c r="CC407" s="9">
        <v>0</v>
      </c>
      <c r="CD407" s="9">
        <v>-21875.360000000001</v>
      </c>
      <c r="CE407" s="11">
        <v>139848</v>
      </c>
      <c r="CF407" s="11">
        <v>171</v>
      </c>
      <c r="CG407" s="11">
        <v>180160.78</v>
      </c>
      <c r="CH407" s="11">
        <v>953</v>
      </c>
      <c r="CI407" s="11">
        <v>17840</v>
      </c>
      <c r="CJ407" s="11">
        <v>0</v>
      </c>
      <c r="CK407" s="11">
        <v>0</v>
      </c>
      <c r="CL407" s="11">
        <v>0</v>
      </c>
      <c r="CM407" s="11">
        <v>665000</v>
      </c>
      <c r="CN407" s="9">
        <v>0</v>
      </c>
      <c r="CO407" s="9">
        <v>0</v>
      </c>
      <c r="CP407" s="9">
        <v>0</v>
      </c>
      <c r="CQ407" s="9">
        <v>0</v>
      </c>
      <c r="CR407" s="9">
        <v>0</v>
      </c>
      <c r="CS407" s="11"/>
      <c r="CT407" s="11"/>
      <c r="CU407" s="11"/>
      <c r="CV407" s="11"/>
      <c r="CW407" s="11"/>
      <c r="DD407" s="20"/>
      <c r="DE407" s="20"/>
    </row>
    <row r="408" spans="1:109" ht="16.5" x14ac:dyDescent="0.3">
      <c r="A408" s="8">
        <v>4083</v>
      </c>
      <c r="B408" s="8">
        <v>7</v>
      </c>
      <c r="C408" s="8" t="s">
        <v>431</v>
      </c>
      <c r="D408" s="16">
        <v>7</v>
      </c>
      <c r="E408" s="9">
        <v>104</v>
      </c>
      <c r="F408" s="9">
        <f t="shared" si="203"/>
        <v>8222.0451003820635</v>
      </c>
      <c r="G408" s="9">
        <f t="shared" si="204"/>
        <v>8301.2936580743717</v>
      </c>
      <c r="H408" s="9">
        <f t="shared" si="205"/>
        <v>79.248557692308168</v>
      </c>
      <c r="I408" s="10">
        <f t="shared" si="200"/>
        <v>9.6385457297753861E-3</v>
      </c>
      <c r="J408" s="9">
        <f t="shared" si="206"/>
        <v>79.181249999999636</v>
      </c>
      <c r="K408" s="9">
        <f t="shared" si="207"/>
        <v>3.5865384615384528</v>
      </c>
      <c r="L408" s="9">
        <f t="shared" si="208"/>
        <v>0</v>
      </c>
      <c r="M408" s="9">
        <f t="shared" si="209"/>
        <v>-3.5192307692307736</v>
      </c>
      <c r="N408" s="9">
        <f t="shared" si="210"/>
        <v>0</v>
      </c>
      <c r="O408" s="9">
        <f t="shared" si="211"/>
        <v>0</v>
      </c>
      <c r="P408" s="9">
        <f t="shared" si="212"/>
        <v>0</v>
      </c>
      <c r="Q408" s="15">
        <f t="shared" si="214"/>
        <v>855092.69043973472</v>
      </c>
      <c r="R408" s="15">
        <f t="shared" si="215"/>
        <v>863334.5404397347</v>
      </c>
      <c r="S408" s="9">
        <f t="shared" si="216"/>
        <v>8241.8499999999767</v>
      </c>
      <c r="T408" s="9"/>
      <c r="U408" s="9">
        <f t="shared" si="201"/>
        <v>5246.0508423076926</v>
      </c>
      <c r="V408" s="9">
        <f t="shared" si="201"/>
        <v>221.02884615384616</v>
      </c>
      <c r="W408" s="9">
        <f t="shared" si="201"/>
        <v>7.0733653846153848</v>
      </c>
      <c r="X408" s="9">
        <f t="shared" si="201"/>
        <v>356.32692307692309</v>
      </c>
      <c r="Y408" s="9">
        <f t="shared" si="201"/>
        <v>1130.7477418021824</v>
      </c>
      <c r="Z408" s="9">
        <f t="shared" si="201"/>
        <v>0</v>
      </c>
      <c r="AA408" s="9">
        <f t="shared" si="201"/>
        <v>1260.8173816568049</v>
      </c>
      <c r="AB408" s="9">
        <f t="shared" si="202"/>
        <v>5325.2320923076923</v>
      </c>
      <c r="AC408" s="9">
        <f t="shared" si="202"/>
        <v>224.61538461538461</v>
      </c>
      <c r="AD408" s="9">
        <f t="shared" si="202"/>
        <v>7.0733653846153848</v>
      </c>
      <c r="AE408" s="9">
        <f t="shared" si="202"/>
        <v>352.80769230769232</v>
      </c>
      <c r="AF408" s="9">
        <f t="shared" si="202"/>
        <v>1130.7477418021824</v>
      </c>
      <c r="AG408" s="9">
        <f t="shared" si="202"/>
        <v>0</v>
      </c>
      <c r="AH408" s="9">
        <f t="shared" si="202"/>
        <v>1260.8173816568049</v>
      </c>
      <c r="AI408" s="9">
        <f t="shared" si="213"/>
        <v>8301.2936580743717</v>
      </c>
      <c r="AJ408" s="3" t="s">
        <v>608</v>
      </c>
      <c r="AK408" s="11">
        <v>548990</v>
      </c>
      <c r="AL408" s="11">
        <v>0</v>
      </c>
      <c r="AM408" s="11">
        <v>1261</v>
      </c>
      <c r="AN408" s="9">
        <v>0</v>
      </c>
      <c r="AO408" s="11">
        <v>0</v>
      </c>
      <c r="AP408" s="11">
        <v>735.63</v>
      </c>
      <c r="AQ408" s="9">
        <v>25806</v>
      </c>
      <c r="AR408" s="9">
        <v>10243</v>
      </c>
      <c r="AS408" s="11">
        <v>22987</v>
      </c>
      <c r="AT408" s="11">
        <v>0</v>
      </c>
      <c r="AU408" s="11">
        <v>0</v>
      </c>
      <c r="AV408" s="11">
        <v>0</v>
      </c>
      <c r="AW408" s="9">
        <v>0</v>
      </c>
      <c r="AX408" s="9">
        <v>117597.76514742697</v>
      </c>
      <c r="AY408" s="9">
        <v>11305.307692307691</v>
      </c>
      <c r="AZ408" s="9">
        <v>-3400.7123999999999</v>
      </c>
      <c r="BA408" s="11">
        <v>21741</v>
      </c>
      <c r="BB408" s="11">
        <v>10291</v>
      </c>
      <c r="BC408" s="11">
        <v>119819.7</v>
      </c>
      <c r="BD408" s="11">
        <v>1893</v>
      </c>
      <c r="BE408" s="11">
        <v>2740</v>
      </c>
      <c r="BF408" s="11">
        <v>0</v>
      </c>
      <c r="BG408" s="11">
        <v>-36917</v>
      </c>
      <c r="BH408" s="11">
        <v>0</v>
      </c>
      <c r="BI408" s="9">
        <v>0</v>
      </c>
      <c r="BJ408" s="9">
        <v>0</v>
      </c>
      <c r="BK408" s="9">
        <v>0</v>
      </c>
      <c r="BL408" s="9">
        <v>0</v>
      </c>
      <c r="BM408" s="9">
        <v>0</v>
      </c>
      <c r="BN408" s="9">
        <v>0</v>
      </c>
      <c r="BO408" s="11">
        <f t="shared" si="217"/>
        <v>557224.85</v>
      </c>
      <c r="BP408" s="11">
        <v>0</v>
      </c>
      <c r="BQ408" s="11">
        <v>1261</v>
      </c>
      <c r="BR408" s="11">
        <f t="shared" si="218"/>
        <v>0</v>
      </c>
      <c r="BS408" s="11">
        <v>0</v>
      </c>
      <c r="BT408" s="11">
        <v>735.63</v>
      </c>
      <c r="BU408" s="9">
        <v>25806</v>
      </c>
      <c r="BV408" s="9">
        <v>10242</v>
      </c>
      <c r="BW408" s="11">
        <v>23360</v>
      </c>
      <c r="BX408" s="11">
        <v>0</v>
      </c>
      <c r="BY408" s="11">
        <v>0</v>
      </c>
      <c r="BZ408" s="11">
        <v>0</v>
      </c>
      <c r="CA408" s="9">
        <v>0</v>
      </c>
      <c r="CB408" s="9">
        <v>117597.76514742697</v>
      </c>
      <c r="CC408" s="9">
        <v>11305.307692307691</v>
      </c>
      <c r="CD408" s="9">
        <v>-3400.7123999999999</v>
      </c>
      <c r="CE408" s="11">
        <v>21741</v>
      </c>
      <c r="CF408" s="11">
        <v>10444</v>
      </c>
      <c r="CG408" s="11">
        <v>119819.7</v>
      </c>
      <c r="CH408" s="11">
        <v>1893</v>
      </c>
      <c r="CI408" s="11">
        <v>2773</v>
      </c>
      <c r="CJ408" s="11">
        <v>0</v>
      </c>
      <c r="CK408" s="11">
        <v>-37468</v>
      </c>
      <c r="CL408" s="11">
        <v>0</v>
      </c>
      <c r="CM408" s="11">
        <v>0</v>
      </c>
      <c r="CN408" s="9">
        <v>0</v>
      </c>
      <c r="CO408" s="9">
        <v>0</v>
      </c>
      <c r="CP408" s="9">
        <v>0</v>
      </c>
      <c r="CQ408" s="9">
        <v>0</v>
      </c>
      <c r="CR408" s="9">
        <v>0</v>
      </c>
      <c r="CS408" s="11"/>
      <c r="CT408" s="11"/>
      <c r="CU408" s="11"/>
      <c r="CV408" s="11"/>
      <c r="CW408" s="11"/>
      <c r="DD408" s="20"/>
      <c r="DE408" s="20"/>
    </row>
    <row r="409" spans="1:109" ht="16.5" x14ac:dyDescent="0.3">
      <c r="A409" s="8">
        <v>4084</v>
      </c>
      <c r="B409" s="8">
        <v>7</v>
      </c>
      <c r="C409" s="8" t="s">
        <v>432</v>
      </c>
      <c r="D409" s="16">
        <v>7</v>
      </c>
      <c r="E409" s="9">
        <v>355</v>
      </c>
      <c r="F409" s="9">
        <f t="shared" si="203"/>
        <v>8973.9288469808798</v>
      </c>
      <c r="G409" s="9">
        <f t="shared" si="204"/>
        <v>9066.3066075442603</v>
      </c>
      <c r="H409" s="9">
        <f t="shared" si="205"/>
        <v>92.377760563380434</v>
      </c>
      <c r="I409" s="10">
        <f t="shared" si="200"/>
        <v>1.029401526784551E-2</v>
      </c>
      <c r="J409" s="9">
        <f t="shared" si="206"/>
        <v>79.825647887323612</v>
      </c>
      <c r="K409" s="9">
        <f t="shared" si="207"/>
        <v>5.9323943661971725</v>
      </c>
      <c r="L409" s="9">
        <f t="shared" si="208"/>
        <v>0</v>
      </c>
      <c r="M409" s="9">
        <f t="shared" si="209"/>
        <v>6.619718309859195</v>
      </c>
      <c r="N409" s="9">
        <f t="shared" si="210"/>
        <v>0</v>
      </c>
      <c r="O409" s="9">
        <f t="shared" si="211"/>
        <v>0</v>
      </c>
      <c r="P409" s="9">
        <f t="shared" si="212"/>
        <v>0</v>
      </c>
      <c r="Q409" s="15">
        <f t="shared" si="214"/>
        <v>3185744.7406782117</v>
      </c>
      <c r="R409" s="15">
        <f t="shared" si="215"/>
        <v>3218538.8456782117</v>
      </c>
      <c r="S409" s="9">
        <f t="shared" si="216"/>
        <v>32794.104999999981</v>
      </c>
      <c r="T409" s="9"/>
      <c r="U409" s="9">
        <f t="shared" si="201"/>
        <v>5288.7445904225351</v>
      </c>
      <c r="V409" s="9">
        <f t="shared" si="201"/>
        <v>365.75492957746479</v>
      </c>
      <c r="W409" s="9">
        <f t="shared" si="201"/>
        <v>0</v>
      </c>
      <c r="X409" s="9">
        <f t="shared" si="201"/>
        <v>789.46197183098593</v>
      </c>
      <c r="Y409" s="9">
        <f t="shared" si="201"/>
        <v>1325.8219641677438</v>
      </c>
      <c r="Z409" s="9">
        <f t="shared" si="201"/>
        <v>0</v>
      </c>
      <c r="AA409" s="9">
        <f t="shared" si="201"/>
        <v>1204.1453909821498</v>
      </c>
      <c r="AB409" s="9">
        <f t="shared" si="202"/>
        <v>5368.5702383098587</v>
      </c>
      <c r="AC409" s="9">
        <f t="shared" si="202"/>
        <v>371.68732394366197</v>
      </c>
      <c r="AD409" s="9">
        <f t="shared" si="202"/>
        <v>0</v>
      </c>
      <c r="AE409" s="9">
        <f t="shared" si="202"/>
        <v>796.08169014084513</v>
      </c>
      <c r="AF409" s="9">
        <f t="shared" si="202"/>
        <v>1325.8219641677438</v>
      </c>
      <c r="AG409" s="9">
        <f t="shared" si="202"/>
        <v>0</v>
      </c>
      <c r="AH409" s="9">
        <f t="shared" si="202"/>
        <v>1204.1453909821498</v>
      </c>
      <c r="AI409" s="9">
        <f t="shared" si="213"/>
        <v>9066.3066075442603</v>
      </c>
      <c r="AJ409" s="3" t="s">
        <v>608</v>
      </c>
      <c r="AK409" s="11">
        <v>1889207</v>
      </c>
      <c r="AL409" s="11">
        <v>0</v>
      </c>
      <c r="AM409" s="11">
        <v>4340</v>
      </c>
      <c r="AN409" s="9">
        <v>0</v>
      </c>
      <c r="AO409" s="11">
        <v>0</v>
      </c>
      <c r="AP409" s="11">
        <v>0</v>
      </c>
      <c r="AQ409" s="9">
        <v>0</v>
      </c>
      <c r="AR409" s="9">
        <v>35248</v>
      </c>
      <c r="AS409" s="11">
        <v>129843</v>
      </c>
      <c r="AT409" s="11">
        <v>0</v>
      </c>
      <c r="AU409" s="11">
        <v>0</v>
      </c>
      <c r="AV409" s="11">
        <v>0</v>
      </c>
      <c r="AW409" s="9">
        <v>0</v>
      </c>
      <c r="AX409" s="9">
        <v>470666.79727954906</v>
      </c>
      <c r="AY409" s="9">
        <v>37771.613798663209</v>
      </c>
      <c r="AZ409" s="9">
        <v>-11702.670399999999</v>
      </c>
      <c r="BA409" s="11">
        <v>74815</v>
      </c>
      <c r="BB409" s="11">
        <v>149900</v>
      </c>
      <c r="BC409" s="11">
        <v>389700</v>
      </c>
      <c r="BD409" s="11">
        <v>6528</v>
      </c>
      <c r="BE409" s="11">
        <v>9428</v>
      </c>
      <c r="BF409" s="11">
        <v>0</v>
      </c>
      <c r="BG409" s="11">
        <v>0</v>
      </c>
      <c r="BH409" s="11">
        <v>0</v>
      </c>
      <c r="BI409" s="9">
        <v>0</v>
      </c>
      <c r="BJ409" s="9">
        <v>0</v>
      </c>
      <c r="BK409" s="9">
        <v>0</v>
      </c>
      <c r="BL409" s="9">
        <v>0</v>
      </c>
      <c r="BM409" s="9">
        <v>0</v>
      </c>
      <c r="BN409" s="9">
        <v>0</v>
      </c>
      <c r="BO409" s="11">
        <f t="shared" si="217"/>
        <v>1917545.1049999997</v>
      </c>
      <c r="BP409" s="11">
        <v>0</v>
      </c>
      <c r="BQ409" s="11">
        <v>4340</v>
      </c>
      <c r="BR409" s="11">
        <f t="shared" si="218"/>
        <v>0</v>
      </c>
      <c r="BS409" s="11">
        <v>0</v>
      </c>
      <c r="BT409" s="11">
        <v>0</v>
      </c>
      <c r="BU409" s="9">
        <v>0</v>
      </c>
      <c r="BV409" s="9">
        <v>35244</v>
      </c>
      <c r="BW409" s="11">
        <v>131949</v>
      </c>
      <c r="BX409" s="11">
        <v>0</v>
      </c>
      <c r="BY409" s="11">
        <v>0</v>
      </c>
      <c r="BZ409" s="11">
        <v>0</v>
      </c>
      <c r="CA409" s="9">
        <v>0</v>
      </c>
      <c r="CB409" s="9">
        <v>470666.79727954906</v>
      </c>
      <c r="CC409" s="9">
        <v>37771.613798663209</v>
      </c>
      <c r="CD409" s="9">
        <v>-11702.670399999999</v>
      </c>
      <c r="CE409" s="11">
        <v>74815</v>
      </c>
      <c r="CF409" s="11">
        <v>152138</v>
      </c>
      <c r="CG409" s="11">
        <v>389700</v>
      </c>
      <c r="CH409" s="11">
        <v>6528</v>
      </c>
      <c r="CI409" s="11">
        <v>9544</v>
      </c>
      <c r="CJ409" s="11">
        <v>0</v>
      </c>
      <c r="CK409" s="11">
        <v>0</v>
      </c>
      <c r="CL409" s="11">
        <v>0</v>
      </c>
      <c r="CM409" s="11">
        <v>0</v>
      </c>
      <c r="CN409" s="9">
        <v>0</v>
      </c>
      <c r="CO409" s="9">
        <v>0</v>
      </c>
      <c r="CP409" s="9">
        <v>0</v>
      </c>
      <c r="CQ409" s="9">
        <v>0</v>
      </c>
      <c r="CR409" s="9">
        <v>0</v>
      </c>
      <c r="CS409" s="11"/>
      <c r="CT409" s="11"/>
      <c r="CU409" s="11"/>
      <c r="CV409" s="11"/>
      <c r="CW409" s="11"/>
      <c r="DD409" s="20"/>
      <c r="DE409" s="20"/>
    </row>
    <row r="410" spans="1:109" ht="16.5" x14ac:dyDescent="0.3">
      <c r="A410" s="8">
        <v>4085</v>
      </c>
      <c r="B410" s="8">
        <v>7</v>
      </c>
      <c r="C410" s="8" t="s">
        <v>433</v>
      </c>
      <c r="D410" s="16">
        <v>7</v>
      </c>
      <c r="E410" s="9">
        <v>208</v>
      </c>
      <c r="F410" s="9">
        <f t="shared" si="203"/>
        <v>10980.307206053742</v>
      </c>
      <c r="G410" s="9">
        <f t="shared" si="204"/>
        <v>11090.324273361433</v>
      </c>
      <c r="H410" s="9">
        <f t="shared" si="205"/>
        <v>110.01706730769183</v>
      </c>
      <c r="I410" s="10">
        <f t="shared" si="200"/>
        <v>1.001948900364431E-2</v>
      </c>
      <c r="J410" s="9">
        <f t="shared" si="206"/>
        <v>101.86802884615281</v>
      </c>
      <c r="K410" s="9">
        <f t="shared" si="207"/>
        <v>6.4519230769230944</v>
      </c>
      <c r="L410" s="9">
        <f t="shared" si="208"/>
        <v>0</v>
      </c>
      <c r="M410" s="9">
        <f t="shared" si="209"/>
        <v>1.6971153846153584</v>
      </c>
      <c r="N410" s="9">
        <f t="shared" si="210"/>
        <v>0</v>
      </c>
      <c r="O410" s="9">
        <f t="shared" si="211"/>
        <v>0</v>
      </c>
      <c r="P410" s="9">
        <f t="shared" si="212"/>
        <v>0</v>
      </c>
      <c r="Q410" s="15">
        <f t="shared" si="214"/>
        <v>2283903.8988591786</v>
      </c>
      <c r="R410" s="15">
        <f t="shared" si="215"/>
        <v>2306787.4488591785</v>
      </c>
      <c r="S410" s="9">
        <f t="shared" si="216"/>
        <v>22883.549999999814</v>
      </c>
      <c r="T410" s="9"/>
      <c r="U410" s="9">
        <f t="shared" si="201"/>
        <v>6749.1339230769227</v>
      </c>
      <c r="V410" s="9">
        <f t="shared" si="201"/>
        <v>397.89903846153845</v>
      </c>
      <c r="W410" s="9">
        <f t="shared" si="201"/>
        <v>0</v>
      </c>
      <c r="X410" s="9">
        <f t="shared" si="201"/>
        <v>547.25961538461536</v>
      </c>
      <c r="Y410" s="9">
        <f t="shared" si="201"/>
        <v>2036.1684752845115</v>
      </c>
      <c r="Z410" s="9">
        <f t="shared" si="201"/>
        <v>0</v>
      </c>
      <c r="AA410" s="9">
        <f t="shared" si="201"/>
        <v>1249.8461538461538</v>
      </c>
      <c r="AB410" s="9">
        <f t="shared" si="202"/>
        <v>6851.0019519230755</v>
      </c>
      <c r="AC410" s="9">
        <f t="shared" si="202"/>
        <v>404.35096153846155</v>
      </c>
      <c r="AD410" s="9">
        <f t="shared" si="202"/>
        <v>0</v>
      </c>
      <c r="AE410" s="9">
        <f t="shared" si="202"/>
        <v>548.95673076923072</v>
      </c>
      <c r="AF410" s="9">
        <f t="shared" si="202"/>
        <v>2036.1684752845115</v>
      </c>
      <c r="AG410" s="9">
        <f t="shared" si="202"/>
        <v>0</v>
      </c>
      <c r="AH410" s="9">
        <f t="shared" si="202"/>
        <v>1249.8461538461538</v>
      </c>
      <c r="AI410" s="9">
        <f t="shared" si="213"/>
        <v>11090.324273361433</v>
      </c>
      <c r="AJ410" s="3" t="s">
        <v>608</v>
      </c>
      <c r="AK410" s="11">
        <v>1412570</v>
      </c>
      <c r="AL410" s="11">
        <v>0</v>
      </c>
      <c r="AM410" s="11">
        <v>3245</v>
      </c>
      <c r="AN410" s="9">
        <v>0</v>
      </c>
      <c r="AO410" s="11">
        <v>0</v>
      </c>
      <c r="AP410" s="11">
        <v>0</v>
      </c>
      <c r="AQ410" s="9">
        <v>0</v>
      </c>
      <c r="AR410" s="9">
        <v>26355</v>
      </c>
      <c r="AS410" s="11">
        <v>82763</v>
      </c>
      <c r="AT410" s="11">
        <v>0</v>
      </c>
      <c r="AU410" s="11">
        <v>0</v>
      </c>
      <c r="AV410" s="11">
        <v>0</v>
      </c>
      <c r="AW410" s="9">
        <v>0</v>
      </c>
      <c r="AX410" s="9">
        <v>423523.04285917839</v>
      </c>
      <c r="AY410" s="9">
        <v>0</v>
      </c>
      <c r="AZ410" s="9">
        <v>-8750.1439999999984</v>
      </c>
      <c r="BA410" s="11">
        <v>55939</v>
      </c>
      <c r="BB410" s="11">
        <v>18038</v>
      </c>
      <c r="BC410" s="11">
        <v>259968</v>
      </c>
      <c r="BD410" s="11">
        <v>3204</v>
      </c>
      <c r="BE410" s="11">
        <v>7049</v>
      </c>
      <c r="BF410" s="11">
        <v>0</v>
      </c>
      <c r="BG410" s="11">
        <v>0</v>
      </c>
      <c r="BH410" s="11">
        <v>0</v>
      </c>
      <c r="BI410" s="9">
        <v>0</v>
      </c>
      <c r="BJ410" s="9">
        <v>0</v>
      </c>
      <c r="BK410" s="9">
        <v>0</v>
      </c>
      <c r="BL410" s="9">
        <v>0</v>
      </c>
      <c r="BM410" s="9">
        <v>0</v>
      </c>
      <c r="BN410" s="9">
        <v>0</v>
      </c>
      <c r="BO410" s="11">
        <f t="shared" si="217"/>
        <v>1433758.5499999998</v>
      </c>
      <c r="BP410" s="11">
        <v>0</v>
      </c>
      <c r="BQ410" s="11">
        <v>3245</v>
      </c>
      <c r="BR410" s="11">
        <f t="shared" si="218"/>
        <v>0</v>
      </c>
      <c r="BS410" s="11">
        <v>0</v>
      </c>
      <c r="BT410" s="11">
        <v>0</v>
      </c>
      <c r="BU410" s="9">
        <v>0</v>
      </c>
      <c r="BV410" s="9">
        <v>26352</v>
      </c>
      <c r="BW410" s="11">
        <v>84105</v>
      </c>
      <c r="BX410" s="11">
        <v>0</v>
      </c>
      <c r="BY410" s="11">
        <v>0</v>
      </c>
      <c r="BZ410" s="11">
        <v>0</v>
      </c>
      <c r="CA410" s="9">
        <v>0</v>
      </c>
      <c r="CB410" s="9">
        <v>423523.04285917839</v>
      </c>
      <c r="CC410" s="9">
        <v>0</v>
      </c>
      <c r="CD410" s="9">
        <v>-8750.1439999999984</v>
      </c>
      <c r="CE410" s="11">
        <v>55939</v>
      </c>
      <c r="CF410" s="11">
        <v>18307</v>
      </c>
      <c r="CG410" s="11">
        <v>259968</v>
      </c>
      <c r="CH410" s="11">
        <v>3204</v>
      </c>
      <c r="CI410" s="11">
        <v>7136</v>
      </c>
      <c r="CJ410" s="11">
        <v>0</v>
      </c>
      <c r="CK410" s="11">
        <v>0</v>
      </c>
      <c r="CL410" s="11">
        <v>0</v>
      </c>
      <c r="CM410" s="11">
        <v>0</v>
      </c>
      <c r="CN410" s="9">
        <v>0</v>
      </c>
      <c r="CO410" s="9">
        <v>0</v>
      </c>
      <c r="CP410" s="9">
        <v>0</v>
      </c>
      <c r="CQ410" s="9">
        <v>0</v>
      </c>
      <c r="CR410" s="9">
        <v>0</v>
      </c>
      <c r="CS410" s="11"/>
      <c r="CT410" s="11"/>
      <c r="CU410" s="11"/>
      <c r="CV410" s="11"/>
      <c r="CW410" s="11"/>
      <c r="DD410" s="20"/>
      <c r="DE410" s="20"/>
    </row>
    <row r="411" spans="1:109" ht="16.5" x14ac:dyDescent="0.3">
      <c r="A411" s="8">
        <v>4086</v>
      </c>
      <c r="B411" s="8">
        <v>7</v>
      </c>
      <c r="C411" s="8" t="s">
        <v>434</v>
      </c>
      <c r="D411" s="16">
        <v>7</v>
      </c>
      <c r="E411" s="9">
        <v>353</v>
      </c>
      <c r="F411" s="9">
        <f t="shared" si="203"/>
        <v>12473.863185211319</v>
      </c>
      <c r="G411" s="9">
        <f t="shared" si="204"/>
        <v>12592.247802775059</v>
      </c>
      <c r="H411" s="9">
        <f t="shared" si="205"/>
        <v>118.38461756373908</v>
      </c>
      <c r="I411" s="10">
        <f t="shared" si="200"/>
        <v>9.4906137582214892E-3</v>
      </c>
      <c r="J411" s="9">
        <f t="shared" si="206"/>
        <v>83.707563739376383</v>
      </c>
      <c r="K411" s="9">
        <f t="shared" si="207"/>
        <v>34.337110481586478</v>
      </c>
      <c r="L411" s="9">
        <f t="shared" si="208"/>
        <v>0</v>
      </c>
      <c r="M411" s="9">
        <f t="shared" si="209"/>
        <v>0.33994334277622329</v>
      </c>
      <c r="N411" s="9">
        <f t="shared" si="210"/>
        <v>0</v>
      </c>
      <c r="O411" s="9">
        <f t="shared" si="211"/>
        <v>0</v>
      </c>
      <c r="P411" s="9">
        <f t="shared" si="212"/>
        <v>0</v>
      </c>
      <c r="Q411" s="15">
        <f t="shared" si="214"/>
        <v>4403273.7043795958</v>
      </c>
      <c r="R411" s="15">
        <f t="shared" si="215"/>
        <v>4445063.4743795954</v>
      </c>
      <c r="S411" s="9">
        <f t="shared" si="216"/>
        <v>41789.769999999553</v>
      </c>
      <c r="T411" s="9"/>
      <c r="U411" s="9">
        <f t="shared" si="201"/>
        <v>5545.9358855524079</v>
      </c>
      <c r="V411" s="9">
        <f t="shared" si="201"/>
        <v>2117.0509915014163</v>
      </c>
      <c r="W411" s="9">
        <f t="shared" si="201"/>
        <v>16.023654390934844</v>
      </c>
      <c r="X411" s="9">
        <f t="shared" si="201"/>
        <v>505.71954674220962</v>
      </c>
      <c r="Y411" s="9">
        <f t="shared" si="201"/>
        <v>3149.8342223655254</v>
      </c>
      <c r="Z411" s="9">
        <f t="shared" si="201"/>
        <v>0</v>
      </c>
      <c r="AA411" s="9">
        <f t="shared" si="201"/>
        <v>1139.2988846588246</v>
      </c>
      <c r="AB411" s="9">
        <f t="shared" si="202"/>
        <v>5629.6434492917842</v>
      </c>
      <c r="AC411" s="9">
        <f t="shared" si="202"/>
        <v>2151.3881019830028</v>
      </c>
      <c r="AD411" s="9">
        <f t="shared" si="202"/>
        <v>16.023654390934844</v>
      </c>
      <c r="AE411" s="9">
        <f t="shared" si="202"/>
        <v>506.05949008498584</v>
      </c>
      <c r="AF411" s="9">
        <f t="shared" si="202"/>
        <v>3149.8342223655254</v>
      </c>
      <c r="AG411" s="9">
        <f t="shared" si="202"/>
        <v>0</v>
      </c>
      <c r="AH411" s="9">
        <f t="shared" si="202"/>
        <v>1139.2988846588246</v>
      </c>
      <c r="AI411" s="9">
        <f t="shared" si="213"/>
        <v>12592.247802775059</v>
      </c>
      <c r="AJ411" s="3" t="s">
        <v>608</v>
      </c>
      <c r="AK411" s="11">
        <v>1969918</v>
      </c>
      <c r="AL411" s="11">
        <v>0</v>
      </c>
      <c r="AM411" s="11">
        <v>4525</v>
      </c>
      <c r="AN411" s="9">
        <v>0</v>
      </c>
      <c r="AO411" s="11">
        <v>0</v>
      </c>
      <c r="AP411" s="11">
        <v>5656.3499999999995</v>
      </c>
      <c r="AQ411" s="9">
        <v>0</v>
      </c>
      <c r="AR411" s="9">
        <v>36753</v>
      </c>
      <c r="AS411" s="11">
        <v>747319</v>
      </c>
      <c r="AT411" s="11">
        <v>0</v>
      </c>
      <c r="AU411" s="11">
        <v>0</v>
      </c>
      <c r="AV411" s="11">
        <v>0</v>
      </c>
      <c r="AW411" s="9">
        <v>0</v>
      </c>
      <c r="AX411" s="9">
        <v>1111891.4804950305</v>
      </c>
      <c r="AY411" s="9">
        <v>12270.006284565108</v>
      </c>
      <c r="AZ411" s="9">
        <v>-12202.632399999999</v>
      </c>
      <c r="BA411" s="11">
        <v>78011</v>
      </c>
      <c r="BB411" s="11">
        <v>94</v>
      </c>
      <c r="BC411" s="11">
        <v>389902.5</v>
      </c>
      <c r="BD411" s="11">
        <v>49305</v>
      </c>
      <c r="BE411" s="11">
        <v>9831</v>
      </c>
      <c r="BF411" s="11">
        <v>0</v>
      </c>
      <c r="BG411" s="11">
        <v>0</v>
      </c>
      <c r="BH411" s="11">
        <v>0</v>
      </c>
      <c r="BI411" s="9">
        <v>0</v>
      </c>
      <c r="BJ411" s="9">
        <v>0</v>
      </c>
      <c r="BK411" s="9">
        <v>0</v>
      </c>
      <c r="BL411" s="9">
        <v>0</v>
      </c>
      <c r="BM411" s="9">
        <v>0</v>
      </c>
      <c r="BN411" s="9">
        <v>0</v>
      </c>
      <c r="BO411" s="11">
        <f t="shared" si="217"/>
        <v>1999466.7699999998</v>
      </c>
      <c r="BP411" s="11">
        <v>0</v>
      </c>
      <c r="BQ411" s="11">
        <v>4525</v>
      </c>
      <c r="BR411" s="11">
        <f t="shared" si="218"/>
        <v>0</v>
      </c>
      <c r="BS411" s="11">
        <v>0</v>
      </c>
      <c r="BT411" s="11">
        <v>5656.3499999999995</v>
      </c>
      <c r="BU411" s="9">
        <v>0</v>
      </c>
      <c r="BV411" s="9">
        <v>36750</v>
      </c>
      <c r="BW411" s="11">
        <v>759440</v>
      </c>
      <c r="BX411" s="11">
        <v>0</v>
      </c>
      <c r="BY411" s="11">
        <v>0</v>
      </c>
      <c r="BZ411" s="11">
        <v>0</v>
      </c>
      <c r="CA411" s="9">
        <v>0</v>
      </c>
      <c r="CB411" s="9">
        <v>1111891.4804950305</v>
      </c>
      <c r="CC411" s="9">
        <v>12270.006284565108</v>
      </c>
      <c r="CD411" s="9">
        <v>-12202.632399999999</v>
      </c>
      <c r="CE411" s="11">
        <v>78011</v>
      </c>
      <c r="CF411" s="11">
        <v>96</v>
      </c>
      <c r="CG411" s="11">
        <v>389902.5</v>
      </c>
      <c r="CH411" s="11">
        <v>49305</v>
      </c>
      <c r="CI411" s="11">
        <v>9952</v>
      </c>
      <c r="CJ411" s="11">
        <v>0</v>
      </c>
      <c r="CK411" s="11">
        <v>0</v>
      </c>
      <c r="CL411" s="11">
        <v>0</v>
      </c>
      <c r="CM411" s="11">
        <v>0</v>
      </c>
      <c r="CN411" s="9">
        <v>0</v>
      </c>
      <c r="CO411" s="9">
        <v>0</v>
      </c>
      <c r="CP411" s="9">
        <v>0</v>
      </c>
      <c r="CQ411" s="9">
        <v>0</v>
      </c>
      <c r="CR411" s="9">
        <v>0</v>
      </c>
      <c r="CS411" s="11"/>
      <c r="CT411" s="11"/>
      <c r="CU411" s="11"/>
      <c r="CV411" s="11"/>
      <c r="CW411" s="11"/>
      <c r="DD411" s="20"/>
      <c r="DE411" s="20"/>
    </row>
    <row r="412" spans="1:109" ht="16.5" x14ac:dyDescent="0.3">
      <c r="A412" s="8">
        <v>4087</v>
      </c>
      <c r="B412" s="8">
        <v>7</v>
      </c>
      <c r="C412" s="8" t="s">
        <v>435</v>
      </c>
      <c r="D412" s="16">
        <v>7</v>
      </c>
      <c r="E412" s="9">
        <v>80</v>
      </c>
      <c r="F412" s="9">
        <f t="shared" si="203"/>
        <v>14284.811369672478</v>
      </c>
      <c r="G412" s="9">
        <f t="shared" si="204"/>
        <v>14409.266869672476</v>
      </c>
      <c r="H412" s="9">
        <f t="shared" si="205"/>
        <v>124.45549999999821</v>
      </c>
      <c r="I412" s="10">
        <f t="shared" si="200"/>
        <v>8.7124356618544369E-3</v>
      </c>
      <c r="J412" s="9">
        <f t="shared" si="206"/>
        <v>101.86799999999948</v>
      </c>
      <c r="K412" s="9">
        <f t="shared" si="207"/>
        <v>22.162499999999909</v>
      </c>
      <c r="L412" s="9">
        <f t="shared" si="208"/>
        <v>0</v>
      </c>
      <c r="M412" s="9">
        <f t="shared" si="209"/>
        <v>0.42499999999995453</v>
      </c>
      <c r="N412" s="9">
        <f t="shared" si="210"/>
        <v>0</v>
      </c>
      <c r="O412" s="9">
        <f t="shared" si="211"/>
        <v>0</v>
      </c>
      <c r="P412" s="9">
        <f t="shared" si="212"/>
        <v>0</v>
      </c>
      <c r="Q412" s="15">
        <f t="shared" si="214"/>
        <v>1142784.9095737981</v>
      </c>
      <c r="R412" s="15">
        <f t="shared" si="215"/>
        <v>1152741.349573798</v>
      </c>
      <c r="S412" s="9">
        <f t="shared" si="216"/>
        <v>9956.4399999999441</v>
      </c>
      <c r="T412" s="9"/>
      <c r="U412" s="9">
        <f t="shared" ref="U412:AA421" si="219">IF($E412=0,0,SUMIF($AK$4:$BN$4,U$4,$AK412:$BN412)/$E412)</f>
        <v>6749.1320000000005</v>
      </c>
      <c r="V412" s="9">
        <f t="shared" si="219"/>
        <v>1366.9625000000001</v>
      </c>
      <c r="W412" s="9">
        <f t="shared" si="219"/>
        <v>32.5</v>
      </c>
      <c r="X412" s="9">
        <f t="shared" si="219"/>
        <v>635.16250000000002</v>
      </c>
      <c r="Y412" s="9">
        <f t="shared" si="219"/>
        <v>3937.1843696724754</v>
      </c>
      <c r="Z412" s="9">
        <f t="shared" si="219"/>
        <v>0</v>
      </c>
      <c r="AA412" s="9">
        <f t="shared" si="219"/>
        <v>1563.8700000000001</v>
      </c>
      <c r="AB412" s="9">
        <f t="shared" ref="AB412:AH421" si="220">IF($E412=0,0,SUMIF($BO$4:$CR$4,AB$4,$BO412:$CR412)/$E412)</f>
        <v>6851</v>
      </c>
      <c r="AC412" s="9">
        <f t="shared" si="220"/>
        <v>1389.125</v>
      </c>
      <c r="AD412" s="9">
        <f t="shared" si="220"/>
        <v>32.5</v>
      </c>
      <c r="AE412" s="9">
        <f t="shared" si="220"/>
        <v>635.58749999999998</v>
      </c>
      <c r="AF412" s="9">
        <f t="shared" si="220"/>
        <v>3937.1843696724754</v>
      </c>
      <c r="AG412" s="9">
        <f t="shared" si="220"/>
        <v>0</v>
      </c>
      <c r="AH412" s="9">
        <f t="shared" si="220"/>
        <v>1563.8700000000001</v>
      </c>
      <c r="AI412" s="9">
        <f t="shared" si="213"/>
        <v>14409.266869672476</v>
      </c>
      <c r="AJ412" s="3" t="s">
        <v>608</v>
      </c>
      <c r="AK412" s="11">
        <v>543296</v>
      </c>
      <c r="AL412" s="11">
        <v>0</v>
      </c>
      <c r="AM412" s="11">
        <v>1248</v>
      </c>
      <c r="AN412" s="9">
        <v>0</v>
      </c>
      <c r="AO412" s="11">
        <v>0</v>
      </c>
      <c r="AP412" s="11">
        <v>2600</v>
      </c>
      <c r="AQ412" s="9">
        <v>0</v>
      </c>
      <c r="AR412" s="9">
        <v>10136</v>
      </c>
      <c r="AS412" s="11">
        <v>109357</v>
      </c>
      <c r="AT412" s="11">
        <v>0</v>
      </c>
      <c r="AU412" s="11">
        <v>0</v>
      </c>
      <c r="AV412" s="11">
        <v>0</v>
      </c>
      <c r="AW412" s="9">
        <v>0</v>
      </c>
      <c r="AX412" s="9">
        <v>314974.74957379804</v>
      </c>
      <c r="AY412" s="9">
        <v>0</v>
      </c>
      <c r="AZ412" s="9">
        <v>-3365.44</v>
      </c>
      <c r="BA412" s="11">
        <v>21515</v>
      </c>
      <c r="BB412" s="11">
        <v>26</v>
      </c>
      <c r="BC412" s="11">
        <v>125109.6</v>
      </c>
      <c r="BD412" s="11">
        <v>932</v>
      </c>
      <c r="BE412" s="11">
        <v>2711</v>
      </c>
      <c r="BF412" s="11">
        <v>0</v>
      </c>
      <c r="BG412" s="11">
        <v>0</v>
      </c>
      <c r="BH412" s="11">
        <v>0</v>
      </c>
      <c r="BI412" s="9">
        <v>14245</v>
      </c>
      <c r="BJ412" s="9">
        <v>0</v>
      </c>
      <c r="BK412" s="9">
        <v>0</v>
      </c>
      <c r="BL412" s="9">
        <v>0</v>
      </c>
      <c r="BM412" s="9">
        <v>0</v>
      </c>
      <c r="BN412" s="9">
        <v>0</v>
      </c>
      <c r="BO412" s="11">
        <f t="shared" si="217"/>
        <v>551445.43999999994</v>
      </c>
      <c r="BP412" s="11">
        <v>0</v>
      </c>
      <c r="BQ412" s="11">
        <v>1248</v>
      </c>
      <c r="BR412" s="11">
        <f t="shared" si="218"/>
        <v>0</v>
      </c>
      <c r="BS412" s="11">
        <v>0</v>
      </c>
      <c r="BT412" s="11">
        <v>2600</v>
      </c>
      <c r="BU412" s="9">
        <v>0</v>
      </c>
      <c r="BV412" s="9">
        <v>10136</v>
      </c>
      <c r="BW412" s="11">
        <v>111130</v>
      </c>
      <c r="BX412" s="11">
        <v>0</v>
      </c>
      <c r="BY412" s="11">
        <v>0</v>
      </c>
      <c r="BZ412" s="11">
        <v>0</v>
      </c>
      <c r="CA412" s="9">
        <v>0</v>
      </c>
      <c r="CB412" s="9">
        <v>314974.74957379804</v>
      </c>
      <c r="CC412" s="9">
        <v>0</v>
      </c>
      <c r="CD412" s="9">
        <v>-3365.44</v>
      </c>
      <c r="CE412" s="11">
        <v>21515</v>
      </c>
      <c r="CF412" s="11">
        <v>26</v>
      </c>
      <c r="CG412" s="11">
        <v>125109.6</v>
      </c>
      <c r="CH412" s="11">
        <v>932</v>
      </c>
      <c r="CI412" s="11">
        <v>2745</v>
      </c>
      <c r="CJ412" s="11">
        <v>0</v>
      </c>
      <c r="CK412" s="11">
        <v>0</v>
      </c>
      <c r="CL412" s="11">
        <v>0</v>
      </c>
      <c r="CM412" s="11">
        <v>14245</v>
      </c>
      <c r="CN412" s="9">
        <v>0</v>
      </c>
      <c r="CO412" s="9">
        <v>0</v>
      </c>
      <c r="CP412" s="9">
        <v>0</v>
      </c>
      <c r="CQ412" s="9">
        <v>0</v>
      </c>
      <c r="CR412" s="9">
        <v>0</v>
      </c>
      <c r="CS412" s="11"/>
      <c r="CT412" s="11"/>
      <c r="CU412" s="11"/>
      <c r="CV412" s="11"/>
      <c r="CW412" s="11"/>
      <c r="DD412" s="20"/>
      <c r="DE412" s="20"/>
    </row>
    <row r="413" spans="1:109" ht="16.5" x14ac:dyDescent="0.3">
      <c r="A413" s="8">
        <v>4088</v>
      </c>
      <c r="B413" s="8">
        <v>7</v>
      </c>
      <c r="C413" s="8" t="s">
        <v>436</v>
      </c>
      <c r="D413" s="16">
        <v>7</v>
      </c>
      <c r="E413" s="9">
        <v>305</v>
      </c>
      <c r="F413" s="9">
        <f t="shared" si="203"/>
        <v>11064.271690566426</v>
      </c>
      <c r="G413" s="9">
        <f t="shared" si="204"/>
        <v>11183.813559418884</v>
      </c>
      <c r="H413" s="9">
        <f t="shared" si="205"/>
        <v>119.54186885245872</v>
      </c>
      <c r="I413" s="10">
        <f t="shared" si="200"/>
        <v>1.0804314300631467E-2</v>
      </c>
      <c r="J413" s="9">
        <f t="shared" si="206"/>
        <v>79.791049180327718</v>
      </c>
      <c r="K413" s="9">
        <f t="shared" si="207"/>
        <v>39.432786885245605</v>
      </c>
      <c r="L413" s="9">
        <f t="shared" si="208"/>
        <v>0</v>
      </c>
      <c r="M413" s="9">
        <f t="shared" si="209"/>
        <v>0.3180327868852828</v>
      </c>
      <c r="N413" s="9">
        <f t="shared" si="210"/>
        <v>0</v>
      </c>
      <c r="O413" s="9">
        <f t="shared" si="211"/>
        <v>0</v>
      </c>
      <c r="P413" s="9">
        <f t="shared" si="212"/>
        <v>0</v>
      </c>
      <c r="Q413" s="15">
        <f t="shared" si="214"/>
        <v>3374602.8656227598</v>
      </c>
      <c r="R413" s="15">
        <f t="shared" si="215"/>
        <v>3411063.1356227593</v>
      </c>
      <c r="S413" s="9">
        <f t="shared" si="216"/>
        <v>36460.269999999553</v>
      </c>
      <c r="T413" s="9"/>
      <c r="U413" s="9">
        <f t="shared" si="219"/>
        <v>5286.4523108196718</v>
      </c>
      <c r="V413" s="9">
        <f t="shared" si="219"/>
        <v>2431.3049180327871</v>
      </c>
      <c r="W413" s="9">
        <f t="shared" si="219"/>
        <v>137.46540983606556</v>
      </c>
      <c r="X413" s="9">
        <f t="shared" si="219"/>
        <v>661.11475409836066</v>
      </c>
      <c r="Y413" s="9">
        <f t="shared" si="219"/>
        <v>1338.4562890083175</v>
      </c>
      <c r="Z413" s="9">
        <f t="shared" si="219"/>
        <v>0</v>
      </c>
      <c r="AA413" s="9">
        <f t="shared" si="219"/>
        <v>1209.478008771222</v>
      </c>
      <c r="AB413" s="9">
        <f t="shared" si="220"/>
        <v>5366.2433599999995</v>
      </c>
      <c r="AC413" s="9">
        <f t="shared" si="220"/>
        <v>2470.7377049180327</v>
      </c>
      <c r="AD413" s="9">
        <f t="shared" si="220"/>
        <v>137.46540983606556</v>
      </c>
      <c r="AE413" s="9">
        <f t="shared" si="220"/>
        <v>661.43278688524595</v>
      </c>
      <c r="AF413" s="9">
        <f t="shared" si="220"/>
        <v>1338.4562890083173</v>
      </c>
      <c r="AG413" s="9">
        <f t="shared" si="220"/>
        <v>0</v>
      </c>
      <c r="AH413" s="9">
        <f t="shared" si="220"/>
        <v>1209.478008771222</v>
      </c>
      <c r="AI413" s="9">
        <f t="shared" si="213"/>
        <v>11183.813559418884</v>
      </c>
      <c r="AJ413" s="3" t="s">
        <v>608</v>
      </c>
      <c r="AK413" s="11">
        <v>1622418</v>
      </c>
      <c r="AL413" s="11">
        <v>0</v>
      </c>
      <c r="AM413" s="11">
        <v>3727</v>
      </c>
      <c r="AN413" s="9">
        <v>0</v>
      </c>
      <c r="AO413" s="11">
        <v>0</v>
      </c>
      <c r="AP413" s="11">
        <v>41926.949999999997</v>
      </c>
      <c r="AQ413" s="9">
        <v>67804</v>
      </c>
      <c r="AR413" s="9">
        <v>30270</v>
      </c>
      <c r="AS413" s="11">
        <v>741548</v>
      </c>
      <c r="AT413" s="11">
        <v>0</v>
      </c>
      <c r="AU413" s="11">
        <v>0</v>
      </c>
      <c r="AV413" s="11">
        <v>0</v>
      </c>
      <c r="AW413" s="9">
        <v>0</v>
      </c>
      <c r="AX413" s="9">
        <v>408229.16814753687</v>
      </c>
      <c r="AY413" s="9">
        <v>20506.59267522275</v>
      </c>
      <c r="AZ413" s="9">
        <v>-10050.0452</v>
      </c>
      <c r="BA413" s="11">
        <v>64249</v>
      </c>
      <c r="BB413" s="11">
        <v>78</v>
      </c>
      <c r="BC413" s="11">
        <v>348384.2</v>
      </c>
      <c r="BD413" s="11">
        <v>0</v>
      </c>
      <c r="BE413" s="11">
        <v>8097</v>
      </c>
      <c r="BF413" s="11">
        <v>0</v>
      </c>
      <c r="BG413" s="11">
        <v>0</v>
      </c>
      <c r="BH413" s="11">
        <v>0</v>
      </c>
      <c r="BI413" s="9">
        <v>27415</v>
      </c>
      <c r="BJ413" s="9">
        <v>0</v>
      </c>
      <c r="BK413" s="9">
        <v>0</v>
      </c>
      <c r="BL413" s="9">
        <v>0</v>
      </c>
      <c r="BM413" s="9">
        <v>0</v>
      </c>
      <c r="BN413" s="9">
        <v>0</v>
      </c>
      <c r="BO413" s="11">
        <f t="shared" si="217"/>
        <v>1646754.2699999998</v>
      </c>
      <c r="BP413" s="11">
        <v>0</v>
      </c>
      <c r="BQ413" s="11">
        <v>3727</v>
      </c>
      <c r="BR413" s="11">
        <f t="shared" si="218"/>
        <v>0</v>
      </c>
      <c r="BS413" s="11">
        <v>0</v>
      </c>
      <c r="BT413" s="11">
        <v>41926.949999999997</v>
      </c>
      <c r="BU413" s="9">
        <v>67804</v>
      </c>
      <c r="BV413" s="9">
        <v>30267</v>
      </c>
      <c r="BW413" s="11">
        <v>753575</v>
      </c>
      <c r="BX413" s="11">
        <v>0</v>
      </c>
      <c r="BY413" s="11">
        <v>0</v>
      </c>
      <c r="BZ413" s="11">
        <v>0</v>
      </c>
      <c r="CA413" s="9">
        <v>0</v>
      </c>
      <c r="CB413" s="9">
        <v>408229.16814753681</v>
      </c>
      <c r="CC413" s="9">
        <v>20506.59267522275</v>
      </c>
      <c r="CD413" s="9">
        <v>-10050.0452</v>
      </c>
      <c r="CE413" s="11">
        <v>64249</v>
      </c>
      <c r="CF413" s="11">
        <v>79</v>
      </c>
      <c r="CG413" s="11">
        <v>348384.2</v>
      </c>
      <c r="CH413" s="11">
        <v>0</v>
      </c>
      <c r="CI413" s="11">
        <v>8196</v>
      </c>
      <c r="CJ413" s="11">
        <v>0</v>
      </c>
      <c r="CK413" s="11">
        <v>0</v>
      </c>
      <c r="CL413" s="11">
        <v>0</v>
      </c>
      <c r="CM413" s="11">
        <v>27415</v>
      </c>
      <c r="CN413" s="9">
        <v>0</v>
      </c>
      <c r="CO413" s="9">
        <v>0</v>
      </c>
      <c r="CP413" s="9">
        <v>0</v>
      </c>
      <c r="CQ413" s="9">
        <v>0</v>
      </c>
      <c r="CR413" s="9">
        <v>0</v>
      </c>
      <c r="CS413" s="11"/>
      <c r="CT413" s="11"/>
      <c r="CU413" s="11"/>
      <c r="CV413" s="11"/>
      <c r="CW413" s="11"/>
      <c r="DD413" s="20"/>
      <c r="DE413" s="20"/>
    </row>
    <row r="414" spans="1:109" ht="16.5" x14ac:dyDescent="0.3">
      <c r="A414" s="8">
        <v>4089</v>
      </c>
      <c r="B414" s="8">
        <v>7</v>
      </c>
      <c r="C414" s="8" t="s">
        <v>437</v>
      </c>
      <c r="D414" s="16">
        <v>7</v>
      </c>
      <c r="E414" s="9">
        <v>129</v>
      </c>
      <c r="F414" s="9">
        <f t="shared" si="203"/>
        <v>8481.9707417607988</v>
      </c>
      <c r="G414" s="9">
        <f t="shared" si="204"/>
        <v>8567.7427960243658</v>
      </c>
      <c r="H414" s="9">
        <f t="shared" si="205"/>
        <v>85.772054263567043</v>
      </c>
      <c r="I414" s="10">
        <f t="shared" si="200"/>
        <v>1.011227895909499E-2</v>
      </c>
      <c r="J414" s="9">
        <f t="shared" si="206"/>
        <v>83.043372093023208</v>
      </c>
      <c r="K414" s="9">
        <f t="shared" si="207"/>
        <v>6.4186046511628092</v>
      </c>
      <c r="L414" s="9">
        <f t="shared" si="208"/>
        <v>0</v>
      </c>
      <c r="M414" s="9">
        <f t="shared" si="209"/>
        <v>-3.6899224806201403</v>
      </c>
      <c r="N414" s="9">
        <f t="shared" si="210"/>
        <v>0</v>
      </c>
      <c r="O414" s="9">
        <f t="shared" si="211"/>
        <v>0</v>
      </c>
      <c r="P414" s="9">
        <f t="shared" si="212"/>
        <v>0</v>
      </c>
      <c r="Q414" s="15">
        <f t="shared" si="214"/>
        <v>1094174.2256871429</v>
      </c>
      <c r="R414" s="15">
        <f t="shared" si="215"/>
        <v>1105238.8206871431</v>
      </c>
      <c r="S414" s="9">
        <f t="shared" si="216"/>
        <v>11064.595000000205</v>
      </c>
      <c r="T414" s="9"/>
      <c r="U414" s="9">
        <f t="shared" si="219"/>
        <v>5501.9307317829462</v>
      </c>
      <c r="V414" s="9">
        <f t="shared" si="219"/>
        <v>395.52713178294573</v>
      </c>
      <c r="W414" s="9">
        <f t="shared" si="219"/>
        <v>4.2390697674418609</v>
      </c>
      <c r="X414" s="9">
        <f t="shared" si="219"/>
        <v>203.42635658914728</v>
      </c>
      <c r="Y414" s="9">
        <f t="shared" si="219"/>
        <v>1368.9263773714165</v>
      </c>
      <c r="Z414" s="9">
        <f t="shared" si="219"/>
        <v>0</v>
      </c>
      <c r="AA414" s="9">
        <f t="shared" si="219"/>
        <v>1007.9210744669022</v>
      </c>
      <c r="AB414" s="9">
        <f t="shared" si="220"/>
        <v>5584.9741038759694</v>
      </c>
      <c r="AC414" s="9">
        <f t="shared" si="220"/>
        <v>401.94573643410854</v>
      </c>
      <c r="AD414" s="9">
        <f t="shared" si="220"/>
        <v>4.2390697674418609</v>
      </c>
      <c r="AE414" s="9">
        <f t="shared" si="220"/>
        <v>199.73643410852713</v>
      </c>
      <c r="AF414" s="9">
        <f t="shared" si="220"/>
        <v>1368.9263773714165</v>
      </c>
      <c r="AG414" s="9">
        <f t="shared" si="220"/>
        <v>0</v>
      </c>
      <c r="AH414" s="9">
        <f t="shared" si="220"/>
        <v>1007.9210744669022</v>
      </c>
      <c r="AI414" s="9">
        <f t="shared" si="213"/>
        <v>8567.7427960243658</v>
      </c>
      <c r="AJ414" s="3" t="s">
        <v>608</v>
      </c>
      <c r="AK414" s="11">
        <v>714173</v>
      </c>
      <c r="AL414" s="11">
        <v>0</v>
      </c>
      <c r="AM414" s="11">
        <v>1641</v>
      </c>
      <c r="AN414" s="9">
        <v>0</v>
      </c>
      <c r="AO414" s="11">
        <v>0</v>
      </c>
      <c r="AP414" s="11">
        <v>546.84</v>
      </c>
      <c r="AQ414" s="9">
        <v>0</v>
      </c>
      <c r="AR414" s="9">
        <v>13325</v>
      </c>
      <c r="AS414" s="11">
        <v>51023</v>
      </c>
      <c r="AT414" s="11">
        <v>0</v>
      </c>
      <c r="AU414" s="11">
        <v>0</v>
      </c>
      <c r="AV414" s="11">
        <v>0</v>
      </c>
      <c r="AW414" s="9">
        <v>0</v>
      </c>
      <c r="AX414" s="9">
        <v>176591.50268091273</v>
      </c>
      <c r="AY414" s="9">
        <v>10321.81860623037</v>
      </c>
      <c r="AZ414" s="9">
        <v>-4423.9355999999998</v>
      </c>
      <c r="BA414" s="11">
        <v>28282</v>
      </c>
      <c r="BB414" s="11">
        <v>34</v>
      </c>
      <c r="BC414" s="11">
        <v>119700</v>
      </c>
      <c r="BD414" s="11">
        <v>0</v>
      </c>
      <c r="BE414" s="11">
        <v>3564</v>
      </c>
      <c r="BF414" s="11">
        <v>0</v>
      </c>
      <c r="BG414" s="11">
        <v>-34671</v>
      </c>
      <c r="BH414" s="11">
        <v>0</v>
      </c>
      <c r="BI414" s="9">
        <v>14067</v>
      </c>
      <c r="BJ414" s="9">
        <v>0</v>
      </c>
      <c r="BK414" s="9">
        <v>0</v>
      </c>
      <c r="BL414" s="9">
        <v>0</v>
      </c>
      <c r="BM414" s="9">
        <v>0</v>
      </c>
      <c r="BN414" s="9">
        <v>0</v>
      </c>
      <c r="BO414" s="11">
        <f t="shared" si="217"/>
        <v>724885.59499999997</v>
      </c>
      <c r="BP414" s="11">
        <v>0</v>
      </c>
      <c r="BQ414" s="11">
        <v>1641</v>
      </c>
      <c r="BR414" s="11">
        <f t="shared" si="218"/>
        <v>0</v>
      </c>
      <c r="BS414" s="11">
        <v>0</v>
      </c>
      <c r="BT414" s="11">
        <v>546.84</v>
      </c>
      <c r="BU414" s="9">
        <v>0</v>
      </c>
      <c r="BV414" s="9">
        <v>13323</v>
      </c>
      <c r="BW414" s="11">
        <v>51851</v>
      </c>
      <c r="BX414" s="11">
        <v>0</v>
      </c>
      <c r="BY414" s="11">
        <v>0</v>
      </c>
      <c r="BZ414" s="11">
        <v>0</v>
      </c>
      <c r="CA414" s="9">
        <v>0</v>
      </c>
      <c r="CB414" s="9">
        <v>176591.50268091273</v>
      </c>
      <c r="CC414" s="9">
        <v>10321.81860623037</v>
      </c>
      <c r="CD414" s="9">
        <v>-4423.9355999999998</v>
      </c>
      <c r="CE414" s="11">
        <v>28282</v>
      </c>
      <c r="CF414" s="11">
        <v>35</v>
      </c>
      <c r="CG414" s="11">
        <v>119700</v>
      </c>
      <c r="CH414" s="11">
        <v>0</v>
      </c>
      <c r="CI414" s="11">
        <v>3608</v>
      </c>
      <c r="CJ414" s="11">
        <v>0</v>
      </c>
      <c r="CK414" s="11">
        <v>-35190</v>
      </c>
      <c r="CL414" s="11">
        <v>0</v>
      </c>
      <c r="CM414" s="11">
        <v>14067</v>
      </c>
      <c r="CN414" s="9">
        <v>0</v>
      </c>
      <c r="CO414" s="9">
        <v>0</v>
      </c>
      <c r="CP414" s="9">
        <v>0</v>
      </c>
      <c r="CQ414" s="9">
        <v>0</v>
      </c>
      <c r="CR414" s="9">
        <v>0</v>
      </c>
      <c r="CS414" s="11"/>
      <c r="CT414" s="11"/>
      <c r="CU414" s="11"/>
      <c r="CV414" s="11"/>
      <c r="CW414" s="11"/>
      <c r="DD414" s="20"/>
      <c r="DE414" s="20"/>
    </row>
    <row r="415" spans="1:109" ht="16.5" x14ac:dyDescent="0.3">
      <c r="A415" s="8">
        <v>4090</v>
      </c>
      <c r="B415" s="8">
        <v>7</v>
      </c>
      <c r="C415" s="8" t="s">
        <v>438</v>
      </c>
      <c r="D415" s="16">
        <v>7</v>
      </c>
      <c r="E415" s="9">
        <v>180</v>
      </c>
      <c r="F415" s="9">
        <f t="shared" si="203"/>
        <v>8224.1089954673134</v>
      </c>
      <c r="G415" s="9">
        <f t="shared" si="204"/>
        <v>8300.675217689537</v>
      </c>
      <c r="H415" s="9">
        <f t="shared" si="205"/>
        <v>76.566222222223587</v>
      </c>
      <c r="I415" s="10">
        <f t="shared" si="200"/>
        <v>9.3099717263502666E-3</v>
      </c>
      <c r="J415" s="9">
        <f t="shared" si="206"/>
        <v>79.443999999999505</v>
      </c>
      <c r="K415" s="9">
        <f t="shared" si="207"/>
        <v>0.64999999999999858</v>
      </c>
      <c r="L415" s="9">
        <f t="shared" si="208"/>
        <v>0</v>
      </c>
      <c r="M415" s="9">
        <f t="shared" si="209"/>
        <v>-3.5277777777777715</v>
      </c>
      <c r="N415" s="9">
        <f t="shared" si="210"/>
        <v>0</v>
      </c>
      <c r="O415" s="9">
        <f t="shared" si="211"/>
        <v>0</v>
      </c>
      <c r="P415" s="9">
        <f t="shared" si="212"/>
        <v>0</v>
      </c>
      <c r="Q415" s="15">
        <f t="shared" si="214"/>
        <v>1480339.6191841164</v>
      </c>
      <c r="R415" s="15">
        <f t="shared" si="215"/>
        <v>1494121.5391841163</v>
      </c>
      <c r="S415" s="9">
        <f t="shared" si="216"/>
        <v>13781.919999999925</v>
      </c>
      <c r="T415" s="9"/>
      <c r="U415" s="9">
        <f t="shared" si="219"/>
        <v>5263.4590200000002</v>
      </c>
      <c r="V415" s="9">
        <f t="shared" si="219"/>
        <v>40.077777777777776</v>
      </c>
      <c r="W415" s="9">
        <f t="shared" si="219"/>
        <v>38.525666666666673</v>
      </c>
      <c r="X415" s="9">
        <f t="shared" si="219"/>
        <v>98.938888888888883</v>
      </c>
      <c r="Y415" s="9">
        <f t="shared" si="219"/>
        <v>1461.4488010348171</v>
      </c>
      <c r="Z415" s="9">
        <f t="shared" si="219"/>
        <v>0</v>
      </c>
      <c r="AA415" s="9">
        <f t="shared" si="219"/>
        <v>1321.6588410991637</v>
      </c>
      <c r="AB415" s="9">
        <f t="shared" si="220"/>
        <v>5342.9030199999997</v>
      </c>
      <c r="AC415" s="9">
        <f t="shared" si="220"/>
        <v>40.727777777777774</v>
      </c>
      <c r="AD415" s="9">
        <f t="shared" si="220"/>
        <v>38.525666666666673</v>
      </c>
      <c r="AE415" s="9">
        <f t="shared" si="220"/>
        <v>95.411111111111111</v>
      </c>
      <c r="AF415" s="9">
        <f t="shared" si="220"/>
        <v>1461.4488010348171</v>
      </c>
      <c r="AG415" s="9">
        <f t="shared" si="220"/>
        <v>0</v>
      </c>
      <c r="AH415" s="9">
        <f t="shared" si="220"/>
        <v>1321.6588410991637</v>
      </c>
      <c r="AI415" s="9">
        <f t="shared" si="213"/>
        <v>8300.675217689537</v>
      </c>
      <c r="AJ415" s="3" t="s">
        <v>608</v>
      </c>
      <c r="AK415" s="11">
        <v>953328</v>
      </c>
      <c r="AL415" s="11">
        <v>0</v>
      </c>
      <c r="AM415" s="11">
        <v>2190</v>
      </c>
      <c r="AN415" s="9">
        <v>0</v>
      </c>
      <c r="AO415" s="11">
        <v>0</v>
      </c>
      <c r="AP415" s="11">
        <v>6934.6200000000008</v>
      </c>
      <c r="AQ415" s="9">
        <v>0</v>
      </c>
      <c r="AR415" s="9">
        <v>17787</v>
      </c>
      <c r="AS415" s="11">
        <v>7214</v>
      </c>
      <c r="AT415" s="11">
        <v>0</v>
      </c>
      <c r="AU415" s="11">
        <v>0</v>
      </c>
      <c r="AV415" s="11">
        <v>0</v>
      </c>
      <c r="AW415" s="9">
        <v>0</v>
      </c>
      <c r="AX415" s="9">
        <v>263060.78418626706</v>
      </c>
      <c r="AY415" s="9">
        <v>25273.591397849465</v>
      </c>
      <c r="AZ415" s="9">
        <v>-5905.3764000000001</v>
      </c>
      <c r="BA415" s="11">
        <v>37753</v>
      </c>
      <c r="BB415" s="11">
        <v>14708</v>
      </c>
      <c r="BC415" s="11">
        <v>212625</v>
      </c>
      <c r="BD415" s="11">
        <v>1557</v>
      </c>
      <c r="BE415" s="11">
        <v>4758</v>
      </c>
      <c r="BF415" s="11">
        <v>0</v>
      </c>
      <c r="BG415" s="11">
        <v>-60944</v>
      </c>
      <c r="BH415" s="11">
        <v>0</v>
      </c>
      <c r="BI415" s="9">
        <v>0</v>
      </c>
      <c r="BJ415" s="9">
        <v>0</v>
      </c>
      <c r="BK415" s="9">
        <v>0</v>
      </c>
      <c r="BL415" s="9">
        <v>0</v>
      </c>
      <c r="BM415" s="9">
        <v>0</v>
      </c>
      <c r="BN415" s="9">
        <v>0</v>
      </c>
      <c r="BO415" s="11">
        <f t="shared" si="217"/>
        <v>967627.91999999993</v>
      </c>
      <c r="BP415" s="11">
        <v>0</v>
      </c>
      <c r="BQ415" s="11">
        <v>2190</v>
      </c>
      <c r="BR415" s="11">
        <f t="shared" si="218"/>
        <v>0</v>
      </c>
      <c r="BS415" s="11">
        <v>0</v>
      </c>
      <c r="BT415" s="11">
        <v>6934.6200000000008</v>
      </c>
      <c r="BU415" s="9">
        <v>0</v>
      </c>
      <c r="BV415" s="9">
        <v>17785</v>
      </c>
      <c r="BW415" s="11">
        <v>7331</v>
      </c>
      <c r="BX415" s="11">
        <v>0</v>
      </c>
      <c r="BY415" s="11">
        <v>0</v>
      </c>
      <c r="BZ415" s="11">
        <v>0</v>
      </c>
      <c r="CA415" s="9">
        <v>0</v>
      </c>
      <c r="CB415" s="9">
        <v>263060.78418626706</v>
      </c>
      <c r="CC415" s="9">
        <v>25273.591397849465</v>
      </c>
      <c r="CD415" s="9">
        <v>-5905.3764000000001</v>
      </c>
      <c r="CE415" s="11">
        <v>37753</v>
      </c>
      <c r="CF415" s="11">
        <v>14928</v>
      </c>
      <c r="CG415" s="11">
        <v>212625</v>
      </c>
      <c r="CH415" s="11">
        <v>1557</v>
      </c>
      <c r="CI415" s="11">
        <v>4816</v>
      </c>
      <c r="CJ415" s="11">
        <v>0</v>
      </c>
      <c r="CK415" s="11">
        <v>-61855</v>
      </c>
      <c r="CL415" s="11">
        <v>0</v>
      </c>
      <c r="CM415" s="11">
        <v>0</v>
      </c>
      <c r="CN415" s="9">
        <v>0</v>
      </c>
      <c r="CO415" s="9">
        <v>0</v>
      </c>
      <c r="CP415" s="9">
        <v>0</v>
      </c>
      <c r="CQ415" s="9">
        <v>0</v>
      </c>
      <c r="CR415" s="9">
        <v>0</v>
      </c>
      <c r="CS415" s="11"/>
      <c r="CT415" s="11"/>
      <c r="CU415" s="11"/>
      <c r="CV415" s="11"/>
      <c r="CW415" s="11"/>
      <c r="DD415" s="20"/>
      <c r="DE415" s="20"/>
    </row>
    <row r="416" spans="1:109" ht="16.5" x14ac:dyDescent="0.3">
      <c r="A416" s="8">
        <v>4091</v>
      </c>
      <c r="B416" s="8">
        <v>7</v>
      </c>
      <c r="C416" s="8" t="s">
        <v>439</v>
      </c>
      <c r="D416" s="16">
        <v>7</v>
      </c>
      <c r="E416" s="9">
        <v>126</v>
      </c>
      <c r="F416" s="9">
        <f t="shared" si="203"/>
        <v>11408.666806269532</v>
      </c>
      <c r="G416" s="9">
        <f t="shared" si="204"/>
        <v>11506.872044364769</v>
      </c>
      <c r="H416" s="9">
        <f t="shared" si="205"/>
        <v>98.205238095237291</v>
      </c>
      <c r="I416" s="10">
        <f t="shared" si="200"/>
        <v>8.6079504084797601E-3</v>
      </c>
      <c r="J416" s="9">
        <f t="shared" si="206"/>
        <v>99.181428571427205</v>
      </c>
      <c r="K416" s="9">
        <f t="shared" si="207"/>
        <v>3.4285714285714164</v>
      </c>
      <c r="L416" s="9">
        <f t="shared" si="208"/>
        <v>0</v>
      </c>
      <c r="M416" s="9">
        <f t="shared" si="209"/>
        <v>-4.4047619047619264</v>
      </c>
      <c r="N416" s="9">
        <f t="shared" si="210"/>
        <v>0</v>
      </c>
      <c r="O416" s="9">
        <f t="shared" si="211"/>
        <v>0</v>
      </c>
      <c r="P416" s="9">
        <f t="shared" si="212"/>
        <v>0</v>
      </c>
      <c r="Q416" s="15">
        <f t="shared" si="214"/>
        <v>1437492.0175899612</v>
      </c>
      <c r="R416" s="15">
        <f t="shared" si="215"/>
        <v>1449865.877589961</v>
      </c>
      <c r="S416" s="9">
        <f t="shared" si="216"/>
        <v>12373.85999999987</v>
      </c>
      <c r="T416" s="9"/>
      <c r="U416" s="9">
        <f t="shared" si="219"/>
        <v>6571.1367238095236</v>
      </c>
      <c r="V416" s="9">
        <f t="shared" si="219"/>
        <v>211.44444444444446</v>
      </c>
      <c r="W416" s="9">
        <f t="shared" si="219"/>
        <v>30.377142857142854</v>
      </c>
      <c r="X416" s="9">
        <f t="shared" si="219"/>
        <v>481.76190476190476</v>
      </c>
      <c r="Y416" s="9">
        <f t="shared" si="219"/>
        <v>2605.2037332536597</v>
      </c>
      <c r="Z416" s="9">
        <f t="shared" si="219"/>
        <v>0</v>
      </c>
      <c r="AA416" s="9">
        <f t="shared" si="219"/>
        <v>1508.7428571428572</v>
      </c>
      <c r="AB416" s="9">
        <f t="shared" si="220"/>
        <v>6670.3181523809508</v>
      </c>
      <c r="AC416" s="9">
        <f t="shared" si="220"/>
        <v>214.87301587301587</v>
      </c>
      <c r="AD416" s="9">
        <f t="shared" si="220"/>
        <v>30.377142857142854</v>
      </c>
      <c r="AE416" s="9">
        <f t="shared" si="220"/>
        <v>477.35714285714283</v>
      </c>
      <c r="AF416" s="9">
        <f t="shared" si="220"/>
        <v>2605.2037332536597</v>
      </c>
      <c r="AG416" s="9">
        <f t="shared" si="220"/>
        <v>0</v>
      </c>
      <c r="AH416" s="9">
        <f t="shared" si="220"/>
        <v>1508.7428571428572</v>
      </c>
      <c r="AI416" s="9">
        <f t="shared" si="213"/>
        <v>11506.872044364769</v>
      </c>
      <c r="AJ416" s="3" t="s">
        <v>608</v>
      </c>
      <c r="AK416" s="11">
        <v>833124</v>
      </c>
      <c r="AL416" s="11">
        <v>0</v>
      </c>
      <c r="AM416" s="11">
        <v>1914</v>
      </c>
      <c r="AN416" s="9">
        <v>0</v>
      </c>
      <c r="AO416" s="11">
        <v>0</v>
      </c>
      <c r="AP416" s="11">
        <v>3827.5199999999995</v>
      </c>
      <c r="AQ416" s="9">
        <v>31878</v>
      </c>
      <c r="AR416" s="9">
        <v>15544</v>
      </c>
      <c r="AS416" s="11">
        <v>26642</v>
      </c>
      <c r="AT416" s="11">
        <v>0</v>
      </c>
      <c r="AU416" s="11">
        <v>0</v>
      </c>
      <c r="AV416" s="11">
        <v>0</v>
      </c>
      <c r="AW416" s="9">
        <v>0</v>
      </c>
      <c r="AX416" s="9">
        <v>328255.6703899611</v>
      </c>
      <c r="AY416" s="9">
        <v>0</v>
      </c>
      <c r="AZ416" s="9">
        <v>-5160.7727999999997</v>
      </c>
      <c r="BA416" s="11">
        <v>32993</v>
      </c>
      <c r="BB416" s="11">
        <v>12853</v>
      </c>
      <c r="BC416" s="11">
        <v>190101.6</v>
      </c>
      <c r="BD416" s="11">
        <v>0</v>
      </c>
      <c r="BE416" s="11">
        <v>4158</v>
      </c>
      <c r="BF416" s="11">
        <v>0</v>
      </c>
      <c r="BG416" s="11">
        <v>-53259</v>
      </c>
      <c r="BH416" s="11">
        <v>0</v>
      </c>
      <c r="BI416" s="9">
        <v>14621</v>
      </c>
      <c r="BJ416" s="9">
        <v>0</v>
      </c>
      <c r="BK416" s="9">
        <v>0</v>
      </c>
      <c r="BL416" s="9">
        <v>0</v>
      </c>
      <c r="BM416" s="9">
        <v>0</v>
      </c>
      <c r="BN416" s="9">
        <v>0</v>
      </c>
      <c r="BO416" s="11">
        <f t="shared" si="217"/>
        <v>845620.85999999987</v>
      </c>
      <c r="BP416" s="11">
        <v>0</v>
      </c>
      <c r="BQ416" s="11">
        <v>1914</v>
      </c>
      <c r="BR416" s="11">
        <f t="shared" si="218"/>
        <v>0</v>
      </c>
      <c r="BS416" s="11">
        <v>0</v>
      </c>
      <c r="BT416" s="11">
        <v>3827.5199999999995</v>
      </c>
      <c r="BU416" s="9">
        <v>31878</v>
      </c>
      <c r="BV416" s="9">
        <v>15542</v>
      </c>
      <c r="BW416" s="11">
        <v>27074</v>
      </c>
      <c r="BX416" s="11">
        <v>0</v>
      </c>
      <c r="BY416" s="11">
        <v>0</v>
      </c>
      <c r="BZ416" s="11">
        <v>0</v>
      </c>
      <c r="CA416" s="9">
        <v>0</v>
      </c>
      <c r="CB416" s="9">
        <v>328255.6703899611</v>
      </c>
      <c r="CC416" s="9">
        <v>0</v>
      </c>
      <c r="CD416" s="9">
        <v>-5160.7727999999997</v>
      </c>
      <c r="CE416" s="11">
        <v>32993</v>
      </c>
      <c r="CF416" s="11">
        <v>13045</v>
      </c>
      <c r="CG416" s="11">
        <v>190101.6</v>
      </c>
      <c r="CH416" s="11">
        <v>0</v>
      </c>
      <c r="CI416" s="11">
        <v>4209</v>
      </c>
      <c r="CJ416" s="11">
        <v>0</v>
      </c>
      <c r="CK416" s="11">
        <v>-54055</v>
      </c>
      <c r="CL416" s="11">
        <v>0</v>
      </c>
      <c r="CM416" s="11">
        <v>14621</v>
      </c>
      <c r="CN416" s="9">
        <v>0</v>
      </c>
      <c r="CO416" s="9">
        <v>0</v>
      </c>
      <c r="CP416" s="9">
        <v>0</v>
      </c>
      <c r="CQ416" s="9">
        <v>0</v>
      </c>
      <c r="CR416" s="9">
        <v>0</v>
      </c>
      <c r="CS416" s="11"/>
      <c r="CT416" s="11"/>
      <c r="CU416" s="11"/>
      <c r="CV416" s="11"/>
      <c r="CW416" s="11"/>
      <c r="DD416" s="20"/>
      <c r="DE416" s="20"/>
    </row>
    <row r="417" spans="1:109" ht="16.5" x14ac:dyDescent="0.3">
      <c r="A417" s="8">
        <v>4092</v>
      </c>
      <c r="B417" s="8">
        <v>7</v>
      </c>
      <c r="C417" s="8" t="s">
        <v>440</v>
      </c>
      <c r="D417" s="16">
        <v>7</v>
      </c>
      <c r="E417" s="9">
        <v>80</v>
      </c>
      <c r="F417" s="9">
        <f t="shared" si="203"/>
        <v>12847.224928724978</v>
      </c>
      <c r="G417" s="9">
        <f t="shared" si="204"/>
        <v>11849.842928724976</v>
      </c>
      <c r="H417" s="9">
        <f t="shared" si="205"/>
        <v>-997.38200000000143</v>
      </c>
      <c r="I417" s="10">
        <f t="shared" si="200"/>
        <v>-7.7634042023345076E-2</v>
      </c>
      <c r="J417" s="9">
        <f t="shared" si="206"/>
        <v>101.86799999999948</v>
      </c>
      <c r="K417" s="9">
        <f t="shared" si="207"/>
        <v>21.825000000000045</v>
      </c>
      <c r="L417" s="9">
        <f t="shared" si="208"/>
        <v>0</v>
      </c>
      <c r="M417" s="9">
        <f t="shared" si="209"/>
        <v>-1121.0749999999998</v>
      </c>
      <c r="N417" s="9">
        <f t="shared" si="210"/>
        <v>0</v>
      </c>
      <c r="O417" s="9">
        <f t="shared" si="211"/>
        <v>0</v>
      </c>
      <c r="P417" s="9">
        <f t="shared" si="212"/>
        <v>0</v>
      </c>
      <c r="Q417" s="15">
        <f t="shared" si="214"/>
        <v>1027777.9942979981</v>
      </c>
      <c r="R417" s="15">
        <f t="shared" si="215"/>
        <v>947987.43429799809</v>
      </c>
      <c r="S417" s="9">
        <f t="shared" si="216"/>
        <v>-79790.560000000056</v>
      </c>
      <c r="T417" s="9"/>
      <c r="U417" s="9">
        <f t="shared" si="219"/>
        <v>6749.1320000000005</v>
      </c>
      <c r="V417" s="9">
        <f t="shared" si="219"/>
        <v>1345.925</v>
      </c>
      <c r="W417" s="9">
        <f t="shared" si="219"/>
        <v>9.1</v>
      </c>
      <c r="X417" s="9">
        <f t="shared" si="219"/>
        <v>1568.7249999999999</v>
      </c>
      <c r="Y417" s="9">
        <f t="shared" si="219"/>
        <v>1653.6354287249765</v>
      </c>
      <c r="Z417" s="9">
        <f t="shared" si="219"/>
        <v>0</v>
      </c>
      <c r="AA417" s="9">
        <f t="shared" si="219"/>
        <v>1520.7075</v>
      </c>
      <c r="AB417" s="9">
        <f t="shared" si="220"/>
        <v>6851</v>
      </c>
      <c r="AC417" s="9">
        <f t="shared" si="220"/>
        <v>1367.75</v>
      </c>
      <c r="AD417" s="9">
        <f t="shared" si="220"/>
        <v>9.1</v>
      </c>
      <c r="AE417" s="9">
        <f t="shared" si="220"/>
        <v>447.65</v>
      </c>
      <c r="AF417" s="9">
        <f t="shared" si="220"/>
        <v>1653.6354287249765</v>
      </c>
      <c r="AG417" s="9">
        <f t="shared" si="220"/>
        <v>0</v>
      </c>
      <c r="AH417" s="9">
        <f t="shared" si="220"/>
        <v>1520.7075</v>
      </c>
      <c r="AI417" s="9">
        <f t="shared" si="213"/>
        <v>11849.842928724976</v>
      </c>
      <c r="AJ417" s="3" t="s">
        <v>608</v>
      </c>
      <c r="AK417" s="11">
        <v>543296</v>
      </c>
      <c r="AL417" s="11">
        <v>0</v>
      </c>
      <c r="AM417" s="11">
        <v>1248</v>
      </c>
      <c r="AN417" s="9">
        <v>0</v>
      </c>
      <c r="AO417" s="11">
        <v>0</v>
      </c>
      <c r="AP417" s="11">
        <v>728</v>
      </c>
      <c r="AQ417" s="9">
        <v>0</v>
      </c>
      <c r="AR417" s="9">
        <v>10136</v>
      </c>
      <c r="AS417" s="11">
        <v>107674</v>
      </c>
      <c r="AT417" s="11">
        <v>0</v>
      </c>
      <c r="AU417" s="11">
        <v>89720</v>
      </c>
      <c r="AV417" s="11">
        <v>0</v>
      </c>
      <c r="AW417" s="9">
        <v>0</v>
      </c>
      <c r="AX417" s="9">
        <v>132290.83429799811</v>
      </c>
      <c r="AY417" s="9">
        <v>0</v>
      </c>
      <c r="AZ417" s="9">
        <v>-3365.44</v>
      </c>
      <c r="BA417" s="11">
        <v>21515</v>
      </c>
      <c r="BB417" s="11">
        <v>26</v>
      </c>
      <c r="BC417" s="11">
        <v>121656.6</v>
      </c>
      <c r="BD417" s="11">
        <v>142</v>
      </c>
      <c r="BE417" s="11">
        <v>2711</v>
      </c>
      <c r="BF417" s="11">
        <v>0</v>
      </c>
      <c r="BG417" s="11">
        <v>0</v>
      </c>
      <c r="BH417" s="11">
        <v>0</v>
      </c>
      <c r="BI417" s="9">
        <v>0</v>
      </c>
      <c r="BJ417" s="9">
        <v>0</v>
      </c>
      <c r="BK417" s="9">
        <v>0</v>
      </c>
      <c r="BL417" s="9">
        <v>0</v>
      </c>
      <c r="BM417" s="9">
        <v>0</v>
      </c>
      <c r="BN417" s="9">
        <v>0</v>
      </c>
      <c r="BO417" s="11">
        <f t="shared" si="217"/>
        <v>551445.43999999994</v>
      </c>
      <c r="BP417" s="11">
        <v>0</v>
      </c>
      <c r="BQ417" s="11">
        <v>1248</v>
      </c>
      <c r="BR417" s="11">
        <f t="shared" si="218"/>
        <v>0</v>
      </c>
      <c r="BS417" s="11">
        <v>0</v>
      </c>
      <c r="BT417" s="11">
        <v>728</v>
      </c>
      <c r="BU417" s="9">
        <v>0</v>
      </c>
      <c r="BV417" s="9">
        <v>10136</v>
      </c>
      <c r="BW417" s="11">
        <v>109420</v>
      </c>
      <c r="BX417" s="11">
        <v>0</v>
      </c>
      <c r="BY417" s="11">
        <v>0</v>
      </c>
      <c r="BZ417" s="11">
        <v>0</v>
      </c>
      <c r="CA417" s="9">
        <v>0</v>
      </c>
      <c r="CB417" s="9">
        <v>132290.83429799811</v>
      </c>
      <c r="CC417" s="9">
        <v>0</v>
      </c>
      <c r="CD417" s="9">
        <v>-3365.44</v>
      </c>
      <c r="CE417" s="11">
        <v>21515</v>
      </c>
      <c r="CF417" s="11">
        <v>26</v>
      </c>
      <c r="CG417" s="11">
        <v>121656.6</v>
      </c>
      <c r="CH417" s="11">
        <v>142</v>
      </c>
      <c r="CI417" s="11">
        <v>2745</v>
      </c>
      <c r="CJ417" s="11">
        <v>0</v>
      </c>
      <c r="CK417" s="11">
        <v>0</v>
      </c>
      <c r="CL417" s="11">
        <v>0</v>
      </c>
      <c r="CM417" s="11">
        <v>0</v>
      </c>
      <c r="CN417" s="9">
        <v>0</v>
      </c>
      <c r="CO417" s="9">
        <v>0</v>
      </c>
      <c r="CP417" s="9">
        <v>0</v>
      </c>
      <c r="CQ417" s="9">
        <v>0</v>
      </c>
      <c r="CR417" s="9">
        <v>0</v>
      </c>
      <c r="CS417" s="11"/>
      <c r="CT417" s="11"/>
      <c r="CU417" s="11"/>
      <c r="CV417" s="11"/>
      <c r="CW417" s="11"/>
      <c r="DD417" s="20"/>
      <c r="DE417" s="20"/>
    </row>
    <row r="418" spans="1:109" ht="16.5" x14ac:dyDescent="0.3">
      <c r="A418" s="8">
        <v>4093</v>
      </c>
      <c r="B418" s="8">
        <v>7</v>
      </c>
      <c r="C418" s="8" t="s">
        <v>441</v>
      </c>
      <c r="D418" s="16">
        <v>7</v>
      </c>
      <c r="E418" s="9">
        <v>150</v>
      </c>
      <c r="F418" s="9">
        <f t="shared" si="203"/>
        <v>11624.461837360508</v>
      </c>
      <c r="G418" s="9">
        <f t="shared" si="204"/>
        <v>11737.156504027174</v>
      </c>
      <c r="H418" s="9">
        <f t="shared" si="205"/>
        <v>112.69466666666631</v>
      </c>
      <c r="I418" s="10">
        <f t="shared" si="200"/>
        <v>9.6946136727354224E-3</v>
      </c>
      <c r="J418" s="9">
        <f t="shared" si="206"/>
        <v>101.86799999999948</v>
      </c>
      <c r="K418" s="9">
        <f t="shared" si="207"/>
        <v>15.346666666666692</v>
      </c>
      <c r="L418" s="9">
        <f t="shared" si="208"/>
        <v>0</v>
      </c>
      <c r="M418" s="9">
        <f t="shared" si="209"/>
        <v>-4.519999999999996</v>
      </c>
      <c r="N418" s="9">
        <f t="shared" si="210"/>
        <v>0</v>
      </c>
      <c r="O418" s="9">
        <f t="shared" si="211"/>
        <v>0</v>
      </c>
      <c r="P418" s="9">
        <f t="shared" si="212"/>
        <v>0</v>
      </c>
      <c r="Q418" s="15">
        <f t="shared" si="214"/>
        <v>1743669.2756040762</v>
      </c>
      <c r="R418" s="15">
        <f t="shared" si="215"/>
        <v>1760573.4756040762</v>
      </c>
      <c r="S418" s="9">
        <f t="shared" si="216"/>
        <v>16904.199999999953</v>
      </c>
      <c r="T418" s="9"/>
      <c r="U418" s="9">
        <f t="shared" si="219"/>
        <v>6749.1320000000005</v>
      </c>
      <c r="V418" s="9">
        <f t="shared" si="219"/>
        <v>946.4133333333333</v>
      </c>
      <c r="W418" s="9">
        <f t="shared" si="219"/>
        <v>249.6</v>
      </c>
      <c r="X418" s="9">
        <f t="shared" si="219"/>
        <v>120.06666666666666</v>
      </c>
      <c r="Y418" s="9">
        <f t="shared" si="219"/>
        <v>2042.7698373605078</v>
      </c>
      <c r="Z418" s="9">
        <f t="shared" si="219"/>
        <v>0</v>
      </c>
      <c r="AA418" s="9">
        <f t="shared" si="219"/>
        <v>1516.48</v>
      </c>
      <c r="AB418" s="9">
        <f t="shared" si="220"/>
        <v>6851</v>
      </c>
      <c r="AC418" s="9">
        <f t="shared" si="220"/>
        <v>961.76</v>
      </c>
      <c r="AD418" s="9">
        <f t="shared" si="220"/>
        <v>249.6</v>
      </c>
      <c r="AE418" s="9">
        <f t="shared" si="220"/>
        <v>115.54666666666667</v>
      </c>
      <c r="AF418" s="9">
        <f t="shared" si="220"/>
        <v>2042.7698373605078</v>
      </c>
      <c r="AG418" s="9">
        <f t="shared" si="220"/>
        <v>0</v>
      </c>
      <c r="AH418" s="9">
        <f t="shared" si="220"/>
        <v>1516.48</v>
      </c>
      <c r="AI418" s="9">
        <f t="shared" si="213"/>
        <v>11737.156504027174</v>
      </c>
      <c r="AJ418" s="3" t="s">
        <v>608</v>
      </c>
      <c r="AK418" s="11">
        <v>1018680</v>
      </c>
      <c r="AL418" s="11">
        <v>0</v>
      </c>
      <c r="AM418" s="11">
        <v>2340</v>
      </c>
      <c r="AN418" s="9">
        <v>0</v>
      </c>
      <c r="AO418" s="11">
        <v>0</v>
      </c>
      <c r="AP418" s="11">
        <v>37440</v>
      </c>
      <c r="AQ418" s="9">
        <v>0</v>
      </c>
      <c r="AR418" s="9">
        <v>19006</v>
      </c>
      <c r="AS418" s="11">
        <v>141962</v>
      </c>
      <c r="AT418" s="11">
        <v>0</v>
      </c>
      <c r="AU418" s="11">
        <v>0</v>
      </c>
      <c r="AV418" s="11">
        <v>0</v>
      </c>
      <c r="AW418" s="9">
        <v>0</v>
      </c>
      <c r="AX418" s="9">
        <v>306415.47560407617</v>
      </c>
      <c r="AY418" s="9">
        <v>0</v>
      </c>
      <c r="AZ418" s="9">
        <v>-6310.2</v>
      </c>
      <c r="BA418" s="11">
        <v>40341</v>
      </c>
      <c r="BB418" s="11">
        <v>17308</v>
      </c>
      <c r="BC418" s="11">
        <v>227472</v>
      </c>
      <c r="BD418" s="11">
        <v>645</v>
      </c>
      <c r="BE418" s="11">
        <v>5084</v>
      </c>
      <c r="BF418" s="11">
        <v>0</v>
      </c>
      <c r="BG418" s="11">
        <v>-66714</v>
      </c>
      <c r="BH418" s="11">
        <v>0</v>
      </c>
      <c r="BI418" s="9">
        <v>0</v>
      </c>
      <c r="BJ418" s="9">
        <v>0</v>
      </c>
      <c r="BK418" s="9">
        <v>0</v>
      </c>
      <c r="BL418" s="9">
        <v>0</v>
      </c>
      <c r="BM418" s="9">
        <v>0</v>
      </c>
      <c r="BN418" s="9">
        <v>0</v>
      </c>
      <c r="BO418" s="11">
        <f t="shared" si="217"/>
        <v>1033960.2</v>
      </c>
      <c r="BP418" s="11">
        <v>0</v>
      </c>
      <c r="BQ418" s="11">
        <v>2340</v>
      </c>
      <c r="BR418" s="11">
        <f t="shared" si="218"/>
        <v>0</v>
      </c>
      <c r="BS418" s="11">
        <v>0</v>
      </c>
      <c r="BT418" s="11">
        <v>37440</v>
      </c>
      <c r="BU418" s="9">
        <v>0</v>
      </c>
      <c r="BV418" s="9">
        <v>19004</v>
      </c>
      <c r="BW418" s="11">
        <v>144264</v>
      </c>
      <c r="BX418" s="11">
        <v>0</v>
      </c>
      <c r="BY418" s="11">
        <v>0</v>
      </c>
      <c r="BZ418" s="11">
        <v>0</v>
      </c>
      <c r="CA418" s="9">
        <v>0</v>
      </c>
      <c r="CB418" s="9">
        <v>306415.47560407617</v>
      </c>
      <c r="CC418" s="9">
        <v>0</v>
      </c>
      <c r="CD418" s="9">
        <v>-6310.2</v>
      </c>
      <c r="CE418" s="11">
        <v>40341</v>
      </c>
      <c r="CF418" s="11">
        <v>17566</v>
      </c>
      <c r="CG418" s="11">
        <v>227472</v>
      </c>
      <c r="CH418" s="11">
        <v>645</v>
      </c>
      <c r="CI418" s="11">
        <v>5146</v>
      </c>
      <c r="CJ418" s="11">
        <v>0</v>
      </c>
      <c r="CK418" s="11">
        <v>-67710</v>
      </c>
      <c r="CL418" s="11">
        <v>0</v>
      </c>
      <c r="CM418" s="11">
        <v>0</v>
      </c>
      <c r="CN418" s="9">
        <v>0</v>
      </c>
      <c r="CO418" s="9">
        <v>0</v>
      </c>
      <c r="CP418" s="9">
        <v>0</v>
      </c>
      <c r="CQ418" s="9">
        <v>0</v>
      </c>
      <c r="CR418" s="9">
        <v>0</v>
      </c>
      <c r="CS418" s="11"/>
      <c r="CT418" s="11"/>
      <c r="CU418" s="11"/>
      <c r="CV418" s="11"/>
      <c r="CW418" s="11"/>
      <c r="DD418" s="20"/>
      <c r="DE418" s="20"/>
    </row>
    <row r="419" spans="1:109" ht="16.5" x14ac:dyDescent="0.3">
      <c r="A419" s="8">
        <v>4095</v>
      </c>
      <c r="B419" s="8">
        <v>7</v>
      </c>
      <c r="C419" s="8" t="s">
        <v>442</v>
      </c>
      <c r="D419" s="16">
        <v>7</v>
      </c>
      <c r="E419" s="9">
        <v>148</v>
      </c>
      <c r="F419" s="9">
        <f t="shared" si="203"/>
        <v>8829.6107478789309</v>
      </c>
      <c r="G419" s="9">
        <f t="shared" si="204"/>
        <v>8930.2085181492002</v>
      </c>
      <c r="H419" s="9">
        <f t="shared" si="205"/>
        <v>100.59777027026939</v>
      </c>
      <c r="I419" s="10">
        <f t="shared" si="200"/>
        <v>1.1393228211610033E-2</v>
      </c>
      <c r="J419" s="9">
        <f t="shared" si="206"/>
        <v>101.86804054054028</v>
      </c>
      <c r="K419" s="9">
        <f t="shared" si="207"/>
        <v>3.2364864864865126</v>
      </c>
      <c r="L419" s="9">
        <f t="shared" si="208"/>
        <v>0</v>
      </c>
      <c r="M419" s="9">
        <f t="shared" si="209"/>
        <v>-4.5067567567567721</v>
      </c>
      <c r="N419" s="9">
        <f t="shared" si="210"/>
        <v>0</v>
      </c>
      <c r="O419" s="9">
        <f t="shared" si="211"/>
        <v>0</v>
      </c>
      <c r="P419" s="9">
        <f t="shared" si="212"/>
        <v>0</v>
      </c>
      <c r="Q419" s="15">
        <f t="shared" si="214"/>
        <v>1306782.3906860817</v>
      </c>
      <c r="R419" s="15">
        <f t="shared" si="215"/>
        <v>1321670.8606860815</v>
      </c>
      <c r="S419" s="9">
        <f t="shared" si="216"/>
        <v>14888.469999999739</v>
      </c>
      <c r="T419" s="9"/>
      <c r="U419" s="9">
        <f t="shared" si="219"/>
        <v>6749.1347027027023</v>
      </c>
      <c r="V419" s="9">
        <f t="shared" si="219"/>
        <v>199.50675675675674</v>
      </c>
      <c r="W419" s="9">
        <f t="shared" si="219"/>
        <v>36.4</v>
      </c>
      <c r="X419" s="9">
        <f t="shared" si="219"/>
        <v>363.59459459459458</v>
      </c>
      <c r="Y419" s="9">
        <f t="shared" si="219"/>
        <v>459.21881544649807</v>
      </c>
      <c r="Z419" s="9">
        <f t="shared" si="219"/>
        <v>0</v>
      </c>
      <c r="AA419" s="9">
        <f t="shared" si="219"/>
        <v>1021.7558783783784</v>
      </c>
      <c r="AB419" s="9">
        <f t="shared" si="220"/>
        <v>6851.0027432432425</v>
      </c>
      <c r="AC419" s="9">
        <f t="shared" si="220"/>
        <v>202.74324324324326</v>
      </c>
      <c r="AD419" s="9">
        <f t="shared" si="220"/>
        <v>36.4</v>
      </c>
      <c r="AE419" s="9">
        <f t="shared" si="220"/>
        <v>359.08783783783781</v>
      </c>
      <c r="AF419" s="9">
        <f t="shared" si="220"/>
        <v>459.21881544649807</v>
      </c>
      <c r="AG419" s="9">
        <f t="shared" si="220"/>
        <v>0</v>
      </c>
      <c r="AH419" s="9">
        <f t="shared" si="220"/>
        <v>1021.7558783783784</v>
      </c>
      <c r="AI419" s="9">
        <f t="shared" si="213"/>
        <v>8930.2085181492002</v>
      </c>
      <c r="AJ419" s="3" t="s">
        <v>608</v>
      </c>
      <c r="AK419" s="11">
        <v>1005098</v>
      </c>
      <c r="AL419" s="11">
        <v>0</v>
      </c>
      <c r="AM419" s="11">
        <v>2309</v>
      </c>
      <c r="AN419" s="9">
        <v>0</v>
      </c>
      <c r="AO419" s="11">
        <v>0</v>
      </c>
      <c r="AP419" s="11">
        <v>5387.2</v>
      </c>
      <c r="AQ419" s="9">
        <v>34661</v>
      </c>
      <c r="AR419" s="9">
        <v>18752</v>
      </c>
      <c r="AS419" s="11">
        <v>29527</v>
      </c>
      <c r="AT419" s="11">
        <v>0</v>
      </c>
      <c r="AU419" s="11">
        <v>0</v>
      </c>
      <c r="AV419" s="11">
        <v>0</v>
      </c>
      <c r="AW419" s="9">
        <v>0</v>
      </c>
      <c r="AX419" s="9">
        <v>67964.384686081714</v>
      </c>
      <c r="AY419" s="9">
        <v>0</v>
      </c>
      <c r="AZ419" s="9">
        <v>-6226.0640000000003</v>
      </c>
      <c r="BA419" s="11">
        <v>39803</v>
      </c>
      <c r="BB419" s="11">
        <v>15407</v>
      </c>
      <c r="BC419" s="11">
        <v>151219.87</v>
      </c>
      <c r="BD419" s="11">
        <v>2018</v>
      </c>
      <c r="BE419" s="11">
        <v>5016</v>
      </c>
      <c r="BF419" s="11">
        <v>0</v>
      </c>
      <c r="BG419" s="11">
        <v>-64154</v>
      </c>
      <c r="BH419" s="11">
        <v>0</v>
      </c>
      <c r="BI419" s="9">
        <v>0</v>
      </c>
      <c r="BJ419" s="9">
        <v>0</v>
      </c>
      <c r="BK419" s="9">
        <v>0</v>
      </c>
      <c r="BL419" s="9">
        <v>0</v>
      </c>
      <c r="BM419" s="9">
        <v>0</v>
      </c>
      <c r="BN419" s="9">
        <v>0</v>
      </c>
      <c r="BO419" s="11">
        <f t="shared" si="217"/>
        <v>1020174.4699999999</v>
      </c>
      <c r="BP419" s="11">
        <v>0</v>
      </c>
      <c r="BQ419" s="11">
        <v>2309</v>
      </c>
      <c r="BR419" s="11">
        <f t="shared" si="218"/>
        <v>0</v>
      </c>
      <c r="BS419" s="11">
        <v>0</v>
      </c>
      <c r="BT419" s="11">
        <v>5387.2</v>
      </c>
      <c r="BU419" s="9">
        <v>34661</v>
      </c>
      <c r="BV419" s="9">
        <v>18751</v>
      </c>
      <c r="BW419" s="11">
        <v>30006</v>
      </c>
      <c r="BX419" s="11">
        <v>0</v>
      </c>
      <c r="BY419" s="11">
        <v>0</v>
      </c>
      <c r="BZ419" s="11">
        <v>0</v>
      </c>
      <c r="CA419" s="9">
        <v>0</v>
      </c>
      <c r="CB419" s="9">
        <v>67964.384686081714</v>
      </c>
      <c r="CC419" s="9">
        <v>0</v>
      </c>
      <c r="CD419" s="9">
        <v>-6226.0640000000003</v>
      </c>
      <c r="CE419" s="11">
        <v>39803</v>
      </c>
      <c r="CF419" s="11">
        <v>15637</v>
      </c>
      <c r="CG419" s="11">
        <v>151219.87</v>
      </c>
      <c r="CH419" s="11">
        <v>2018</v>
      </c>
      <c r="CI419" s="11">
        <v>5078</v>
      </c>
      <c r="CJ419" s="11">
        <v>0</v>
      </c>
      <c r="CK419" s="11">
        <v>-65112</v>
      </c>
      <c r="CL419" s="11">
        <v>0</v>
      </c>
      <c r="CM419" s="11">
        <v>0</v>
      </c>
      <c r="CN419" s="9">
        <v>0</v>
      </c>
      <c r="CO419" s="9">
        <v>0</v>
      </c>
      <c r="CP419" s="9">
        <v>0</v>
      </c>
      <c r="CQ419" s="9">
        <v>0</v>
      </c>
      <c r="CR419" s="9">
        <v>0</v>
      </c>
      <c r="CS419" s="11"/>
      <c r="CT419" s="11"/>
      <c r="CU419" s="11"/>
      <c r="CV419" s="11"/>
      <c r="CW419" s="11"/>
      <c r="DD419" s="20"/>
      <c r="DE419" s="20"/>
    </row>
    <row r="420" spans="1:109" ht="16.5" x14ac:dyDescent="0.3">
      <c r="A420" s="8">
        <v>4097</v>
      </c>
      <c r="B420" s="8">
        <v>7</v>
      </c>
      <c r="C420" s="8" t="s">
        <v>443</v>
      </c>
      <c r="D420" s="16">
        <v>7</v>
      </c>
      <c r="E420" s="9">
        <v>270</v>
      </c>
      <c r="F420" s="9">
        <f t="shared" si="203"/>
        <v>11958.91267384709</v>
      </c>
      <c r="G420" s="9">
        <f t="shared" si="204"/>
        <v>12081.8857849582</v>
      </c>
      <c r="H420" s="9">
        <f t="shared" si="205"/>
        <v>122.97311111111048</v>
      </c>
      <c r="I420" s="10">
        <f t="shared" si="200"/>
        <v>1.0282967562765135E-2</v>
      </c>
      <c r="J420" s="9">
        <f t="shared" si="206"/>
        <v>78.795333333331655</v>
      </c>
      <c r="K420" s="9">
        <f t="shared" si="207"/>
        <v>47.666666666666515</v>
      </c>
      <c r="L420" s="9">
        <f t="shared" si="208"/>
        <v>0</v>
      </c>
      <c r="M420" s="9">
        <f t="shared" si="209"/>
        <v>-3.4888888888888232</v>
      </c>
      <c r="N420" s="9">
        <f t="shared" si="210"/>
        <v>0</v>
      </c>
      <c r="O420" s="9">
        <f t="shared" si="211"/>
        <v>0</v>
      </c>
      <c r="P420" s="9">
        <f t="shared" si="212"/>
        <v>0</v>
      </c>
      <c r="Q420" s="15">
        <f t="shared" si="214"/>
        <v>3228906.4219387141</v>
      </c>
      <c r="R420" s="15">
        <f t="shared" si="215"/>
        <v>3262109.1619387134</v>
      </c>
      <c r="S420" s="9">
        <f t="shared" si="216"/>
        <v>33202.739999999292</v>
      </c>
      <c r="T420" s="9"/>
      <c r="U420" s="9">
        <f t="shared" si="219"/>
        <v>5220.4824444444448</v>
      </c>
      <c r="V420" s="9">
        <f t="shared" si="219"/>
        <v>2938.8333333333335</v>
      </c>
      <c r="W420" s="9">
        <f t="shared" si="219"/>
        <v>0</v>
      </c>
      <c r="X420" s="9">
        <f t="shared" si="219"/>
        <v>1411.3777777777777</v>
      </c>
      <c r="Y420" s="9">
        <f t="shared" si="219"/>
        <v>1108.2995488737149</v>
      </c>
      <c r="Z420" s="9">
        <f t="shared" si="219"/>
        <v>0</v>
      </c>
      <c r="AA420" s="9">
        <f t="shared" si="219"/>
        <v>1279.919569417819</v>
      </c>
      <c r="AB420" s="9">
        <f t="shared" si="220"/>
        <v>5299.2777777777765</v>
      </c>
      <c r="AC420" s="9">
        <f t="shared" si="220"/>
        <v>2986.5</v>
      </c>
      <c r="AD420" s="9">
        <f t="shared" si="220"/>
        <v>0</v>
      </c>
      <c r="AE420" s="9">
        <f t="shared" si="220"/>
        <v>1407.8888888888889</v>
      </c>
      <c r="AF420" s="9">
        <f t="shared" si="220"/>
        <v>1108.2995488737149</v>
      </c>
      <c r="AG420" s="9">
        <f t="shared" si="220"/>
        <v>0</v>
      </c>
      <c r="AH420" s="9">
        <f t="shared" si="220"/>
        <v>1279.919569417819</v>
      </c>
      <c r="AI420" s="9">
        <f t="shared" si="213"/>
        <v>12081.8857849582</v>
      </c>
      <c r="AJ420" s="3" t="s">
        <v>608</v>
      </c>
      <c r="AK420" s="11">
        <v>1418316</v>
      </c>
      <c r="AL420" s="11">
        <v>0</v>
      </c>
      <c r="AM420" s="11">
        <v>3258</v>
      </c>
      <c r="AN420" s="9">
        <v>0</v>
      </c>
      <c r="AO420" s="11">
        <v>0</v>
      </c>
      <c r="AP420" s="11">
        <v>0</v>
      </c>
      <c r="AQ420" s="9">
        <v>70840</v>
      </c>
      <c r="AR420" s="9">
        <v>26462</v>
      </c>
      <c r="AS420" s="11">
        <v>793485</v>
      </c>
      <c r="AT420" s="11">
        <v>0</v>
      </c>
      <c r="AU420" s="11">
        <v>0</v>
      </c>
      <c r="AV420" s="11">
        <v>0</v>
      </c>
      <c r="AW420" s="9">
        <v>0</v>
      </c>
      <c r="AX420" s="9">
        <v>299240.87819590303</v>
      </c>
      <c r="AY420" s="9">
        <v>23787.093742811132</v>
      </c>
      <c r="AZ420" s="9">
        <v>-8785.74</v>
      </c>
      <c r="BA420" s="11">
        <v>56167</v>
      </c>
      <c r="BB420" s="11">
        <v>68</v>
      </c>
      <c r="BC420" s="11">
        <v>321791.19</v>
      </c>
      <c r="BD420" s="11">
        <v>67555</v>
      </c>
      <c r="BE420" s="11">
        <v>7078</v>
      </c>
      <c r="BF420" s="11">
        <v>0</v>
      </c>
      <c r="BG420" s="11">
        <v>-68856</v>
      </c>
      <c r="BH420" s="11">
        <v>0</v>
      </c>
      <c r="BI420" s="9">
        <v>218500</v>
      </c>
      <c r="BJ420" s="9">
        <v>0</v>
      </c>
      <c r="BK420" s="9">
        <v>0</v>
      </c>
      <c r="BL420" s="9">
        <v>0</v>
      </c>
      <c r="BM420" s="9">
        <v>0</v>
      </c>
      <c r="BN420" s="9">
        <v>0</v>
      </c>
      <c r="BO420" s="11">
        <f t="shared" si="217"/>
        <v>1439590.7399999998</v>
      </c>
      <c r="BP420" s="11">
        <v>0</v>
      </c>
      <c r="BQ420" s="11">
        <v>3258</v>
      </c>
      <c r="BR420" s="11">
        <f t="shared" si="218"/>
        <v>0</v>
      </c>
      <c r="BS420" s="11">
        <v>0</v>
      </c>
      <c r="BT420" s="11">
        <v>0</v>
      </c>
      <c r="BU420" s="9">
        <v>70840</v>
      </c>
      <c r="BV420" s="9">
        <v>26460</v>
      </c>
      <c r="BW420" s="11">
        <v>806355</v>
      </c>
      <c r="BX420" s="11">
        <v>0</v>
      </c>
      <c r="BY420" s="11">
        <v>0</v>
      </c>
      <c r="BZ420" s="11">
        <v>0</v>
      </c>
      <c r="CA420" s="9">
        <v>0</v>
      </c>
      <c r="CB420" s="9">
        <v>299240.87819590303</v>
      </c>
      <c r="CC420" s="9">
        <v>23787.093742811132</v>
      </c>
      <c r="CD420" s="9">
        <v>-8785.74</v>
      </c>
      <c r="CE420" s="11">
        <v>56167</v>
      </c>
      <c r="CF420" s="11">
        <v>69</v>
      </c>
      <c r="CG420" s="11">
        <v>321791.19</v>
      </c>
      <c r="CH420" s="11">
        <v>67555</v>
      </c>
      <c r="CI420" s="11">
        <v>7165</v>
      </c>
      <c r="CJ420" s="11">
        <v>0</v>
      </c>
      <c r="CK420" s="11">
        <v>-69884</v>
      </c>
      <c r="CL420" s="11">
        <v>0</v>
      </c>
      <c r="CM420" s="11">
        <v>218500</v>
      </c>
      <c r="CN420" s="9">
        <v>0</v>
      </c>
      <c r="CO420" s="9">
        <v>0</v>
      </c>
      <c r="CP420" s="9">
        <v>0</v>
      </c>
      <c r="CQ420" s="9">
        <v>0</v>
      </c>
      <c r="CR420" s="9">
        <v>0</v>
      </c>
      <c r="CS420" s="11"/>
      <c r="CT420" s="11"/>
      <c r="CU420" s="11"/>
      <c r="CV420" s="11"/>
      <c r="CW420" s="11"/>
      <c r="DD420" s="20"/>
      <c r="DE420" s="20"/>
    </row>
    <row r="421" spans="1:109" ht="16.5" x14ac:dyDescent="0.3">
      <c r="A421" s="8">
        <v>4098</v>
      </c>
      <c r="B421" s="8">
        <v>7</v>
      </c>
      <c r="C421" s="8" t="s">
        <v>444</v>
      </c>
      <c r="D421" s="16">
        <v>7</v>
      </c>
      <c r="E421" s="9">
        <v>876</v>
      </c>
      <c r="F421" s="9">
        <f t="shared" si="203"/>
        <v>8775.7467142075511</v>
      </c>
      <c r="G421" s="9">
        <f t="shared" si="204"/>
        <v>8864.8232438879149</v>
      </c>
      <c r="H421" s="9">
        <f t="shared" si="205"/>
        <v>89.076529680363819</v>
      </c>
      <c r="I421" s="10">
        <f t="shared" si="200"/>
        <v>1.0150307726652229E-2</v>
      </c>
      <c r="J421" s="9">
        <f t="shared" si="206"/>
        <v>88.108493150683898</v>
      </c>
      <c r="K421" s="9">
        <f t="shared" si="207"/>
        <v>0.61301369863013377</v>
      </c>
      <c r="L421" s="9">
        <f t="shared" si="208"/>
        <v>0</v>
      </c>
      <c r="M421" s="9">
        <f t="shared" si="209"/>
        <v>0.35502283105029164</v>
      </c>
      <c r="N421" s="9">
        <f t="shared" si="210"/>
        <v>0</v>
      </c>
      <c r="O421" s="9">
        <f t="shared" si="211"/>
        <v>0</v>
      </c>
      <c r="P421" s="9">
        <f t="shared" si="212"/>
        <v>0</v>
      </c>
      <c r="Q421" s="15">
        <f t="shared" si="214"/>
        <v>7687554.1216458138</v>
      </c>
      <c r="R421" s="15">
        <f t="shared" si="215"/>
        <v>7765585.1616458129</v>
      </c>
      <c r="S421" s="9">
        <f t="shared" si="216"/>
        <v>78031.039999999106</v>
      </c>
      <c r="T421" s="9"/>
      <c r="U421" s="9">
        <f t="shared" si="219"/>
        <v>5837.5137525114151</v>
      </c>
      <c r="V421" s="9">
        <f t="shared" si="219"/>
        <v>37.824200913242009</v>
      </c>
      <c r="W421" s="9">
        <f t="shared" si="219"/>
        <v>103.44538812785389</v>
      </c>
      <c r="X421" s="9">
        <f t="shared" si="219"/>
        <v>644.92465753424653</v>
      </c>
      <c r="Y421" s="9">
        <f t="shared" si="219"/>
        <v>705.92558589374107</v>
      </c>
      <c r="Z421" s="9">
        <f t="shared" si="219"/>
        <v>0</v>
      </c>
      <c r="AA421" s="9">
        <f t="shared" si="219"/>
        <v>1446.1131292270511</v>
      </c>
      <c r="AB421" s="9">
        <f t="shared" si="220"/>
        <v>5925.622245662099</v>
      </c>
      <c r="AC421" s="9">
        <f t="shared" si="220"/>
        <v>38.437214611872143</v>
      </c>
      <c r="AD421" s="9">
        <f t="shared" si="220"/>
        <v>103.44538812785389</v>
      </c>
      <c r="AE421" s="9">
        <f t="shared" si="220"/>
        <v>645.27968036529683</v>
      </c>
      <c r="AF421" s="9">
        <f t="shared" si="220"/>
        <v>705.92558589374107</v>
      </c>
      <c r="AG421" s="9">
        <f t="shared" si="220"/>
        <v>0</v>
      </c>
      <c r="AH421" s="9">
        <f t="shared" si="220"/>
        <v>1446.1131292270511</v>
      </c>
      <c r="AI421" s="9">
        <f t="shared" si="213"/>
        <v>8864.8232438879149</v>
      </c>
      <c r="AJ421" s="3" t="s">
        <v>608</v>
      </c>
      <c r="AK421" s="11">
        <v>5145536</v>
      </c>
      <c r="AL421" s="11">
        <v>0</v>
      </c>
      <c r="AM421" s="11">
        <v>11820</v>
      </c>
      <c r="AN421" s="9">
        <v>0</v>
      </c>
      <c r="AO421" s="11">
        <v>0</v>
      </c>
      <c r="AP421" s="11">
        <v>90618.16</v>
      </c>
      <c r="AQ421" s="9">
        <v>213279</v>
      </c>
      <c r="AR421" s="9">
        <v>96002</v>
      </c>
      <c r="AS421" s="11">
        <v>33134</v>
      </c>
      <c r="AT421" s="11">
        <v>0</v>
      </c>
      <c r="AU421" s="11">
        <v>0</v>
      </c>
      <c r="AV421" s="11">
        <v>0</v>
      </c>
      <c r="AW421" s="9">
        <v>0</v>
      </c>
      <c r="AX421" s="9">
        <v>618390.81324291718</v>
      </c>
      <c r="AY421" s="9">
        <v>69046.701202896846</v>
      </c>
      <c r="AZ421" s="9">
        <v>-31873.952799999999</v>
      </c>
      <c r="BA421" s="11">
        <v>203769</v>
      </c>
      <c r="BB421" s="11">
        <v>246</v>
      </c>
      <c r="BC421" s="11">
        <v>1197748.3999999999</v>
      </c>
      <c r="BD421" s="11">
        <v>0</v>
      </c>
      <c r="BE421" s="11">
        <v>25679</v>
      </c>
      <c r="BF421" s="11">
        <v>0</v>
      </c>
      <c r="BG421" s="11">
        <v>0</v>
      </c>
      <c r="BH421" s="11">
        <v>0</v>
      </c>
      <c r="BI421" s="9">
        <v>14159</v>
      </c>
      <c r="BJ421" s="9">
        <v>0</v>
      </c>
      <c r="BK421" s="9">
        <v>0</v>
      </c>
      <c r="BL421" s="9">
        <v>0</v>
      </c>
      <c r="BM421" s="9">
        <v>0</v>
      </c>
      <c r="BN421" s="9">
        <v>0</v>
      </c>
      <c r="BO421" s="11">
        <f t="shared" si="217"/>
        <v>5222719.0399999991</v>
      </c>
      <c r="BP421" s="11">
        <v>0</v>
      </c>
      <c r="BQ421" s="11">
        <v>11820</v>
      </c>
      <c r="BR421" s="11">
        <f t="shared" si="218"/>
        <v>0</v>
      </c>
      <c r="BS421" s="11">
        <v>0</v>
      </c>
      <c r="BT421" s="11">
        <v>90618.16</v>
      </c>
      <c r="BU421" s="9">
        <v>213279</v>
      </c>
      <c r="BV421" s="9">
        <v>95993</v>
      </c>
      <c r="BW421" s="11">
        <v>33671</v>
      </c>
      <c r="BX421" s="11">
        <v>0</v>
      </c>
      <c r="BY421" s="11">
        <v>0</v>
      </c>
      <c r="BZ421" s="11">
        <v>0</v>
      </c>
      <c r="CA421" s="9">
        <v>0</v>
      </c>
      <c r="CB421" s="9">
        <v>618390.81324291718</v>
      </c>
      <c r="CC421" s="9">
        <v>69046.701202896846</v>
      </c>
      <c r="CD421" s="9">
        <v>-31873.952799999999</v>
      </c>
      <c r="CE421" s="11">
        <v>203769</v>
      </c>
      <c r="CF421" s="11">
        <v>250</v>
      </c>
      <c r="CG421" s="11">
        <v>1197748.3999999999</v>
      </c>
      <c r="CH421" s="11">
        <v>0</v>
      </c>
      <c r="CI421" s="11">
        <v>25995</v>
      </c>
      <c r="CJ421" s="11">
        <v>0</v>
      </c>
      <c r="CK421" s="11">
        <v>0</v>
      </c>
      <c r="CL421" s="11">
        <v>0</v>
      </c>
      <c r="CM421" s="11">
        <v>14159</v>
      </c>
      <c r="CN421" s="9">
        <v>0</v>
      </c>
      <c r="CO421" s="9">
        <v>0</v>
      </c>
      <c r="CP421" s="9">
        <v>0</v>
      </c>
      <c r="CQ421" s="9">
        <v>0</v>
      </c>
      <c r="CR421" s="9">
        <v>0</v>
      </c>
      <c r="CS421" s="11"/>
      <c r="CT421" s="11"/>
      <c r="CU421" s="11"/>
      <c r="CV421" s="11"/>
      <c r="CW421" s="11"/>
      <c r="DD421" s="20"/>
      <c r="DE421" s="20"/>
    </row>
    <row r="422" spans="1:109" ht="16.5" x14ac:dyDescent="0.3">
      <c r="A422" s="8">
        <v>4100</v>
      </c>
      <c r="B422" s="8">
        <v>7</v>
      </c>
      <c r="C422" s="8" t="s">
        <v>445</v>
      </c>
      <c r="D422" s="16">
        <v>7</v>
      </c>
      <c r="E422" s="9">
        <v>87</v>
      </c>
      <c r="F422" s="9">
        <f t="shared" si="203"/>
        <v>11221.557992021357</v>
      </c>
      <c r="G422" s="9">
        <f t="shared" si="204"/>
        <v>11308.723394320206</v>
      </c>
      <c r="H422" s="9">
        <f t="shared" si="205"/>
        <v>87.165402298849585</v>
      </c>
      <c r="I422" s="10">
        <f t="shared" si="200"/>
        <v>7.7676738257579812E-3</v>
      </c>
      <c r="J422" s="9">
        <f t="shared" si="206"/>
        <v>84.142413793103515</v>
      </c>
      <c r="K422" s="9">
        <f t="shared" si="207"/>
        <v>6.7586206896551744</v>
      </c>
      <c r="L422" s="9">
        <f t="shared" si="208"/>
        <v>0</v>
      </c>
      <c r="M422" s="9">
        <f t="shared" si="209"/>
        <v>-3.7356321839080522</v>
      </c>
      <c r="N422" s="9">
        <f t="shared" si="210"/>
        <v>0</v>
      </c>
      <c r="O422" s="9">
        <f t="shared" si="211"/>
        <v>0</v>
      </c>
      <c r="P422" s="9">
        <f t="shared" si="212"/>
        <v>0</v>
      </c>
      <c r="Q422" s="15">
        <f t="shared" si="214"/>
        <v>976275.54530585802</v>
      </c>
      <c r="R422" s="15">
        <f t="shared" si="215"/>
        <v>983858.93530585803</v>
      </c>
      <c r="S422" s="9">
        <f t="shared" si="216"/>
        <v>7583.390000000014</v>
      </c>
      <c r="T422" s="9"/>
      <c r="U422" s="9">
        <f t="shared" ref="U422:AA431" si="221">IF($E422=0,0,SUMIF($AK$4:$BN$4,U$4,$AK422:$BN422)/$E422)</f>
        <v>5574.7463080459765</v>
      </c>
      <c r="V422" s="9">
        <f t="shared" si="221"/>
        <v>416.78160919540232</v>
      </c>
      <c r="W422" s="9">
        <f t="shared" si="221"/>
        <v>0</v>
      </c>
      <c r="X422" s="9">
        <f t="shared" si="221"/>
        <v>95.609195402298852</v>
      </c>
      <c r="Y422" s="9">
        <f t="shared" si="221"/>
        <v>4132.3827780579668</v>
      </c>
      <c r="Z422" s="9">
        <f t="shared" si="221"/>
        <v>0</v>
      </c>
      <c r="AA422" s="9">
        <f t="shared" si="221"/>
        <v>1002.0381013197106</v>
      </c>
      <c r="AB422" s="9">
        <f t="shared" ref="AB422:AH431" si="222">IF($E422=0,0,SUMIF($BO$4:$CR$4,AB$4,$BO422:$CR422)/$E422)</f>
        <v>5658.8887218390801</v>
      </c>
      <c r="AC422" s="9">
        <f t="shared" si="222"/>
        <v>423.5402298850575</v>
      </c>
      <c r="AD422" s="9">
        <f t="shared" si="222"/>
        <v>0</v>
      </c>
      <c r="AE422" s="9">
        <f t="shared" si="222"/>
        <v>91.8735632183908</v>
      </c>
      <c r="AF422" s="9">
        <f t="shared" si="222"/>
        <v>4132.3827780579668</v>
      </c>
      <c r="AG422" s="9">
        <f t="shared" si="222"/>
        <v>0</v>
      </c>
      <c r="AH422" s="9">
        <f t="shared" si="222"/>
        <v>1002.0381013197106</v>
      </c>
      <c r="AI422" s="9">
        <f t="shared" si="213"/>
        <v>11308.723394320206</v>
      </c>
      <c r="AJ422" s="3" t="s">
        <v>608</v>
      </c>
      <c r="AK422" s="11">
        <v>488026</v>
      </c>
      <c r="AL422" s="11">
        <v>0</v>
      </c>
      <c r="AM422" s="11">
        <v>1121</v>
      </c>
      <c r="AN422" s="9">
        <v>0</v>
      </c>
      <c r="AO422" s="11">
        <v>0</v>
      </c>
      <c r="AP422" s="11">
        <v>0</v>
      </c>
      <c r="AQ422" s="9">
        <v>0</v>
      </c>
      <c r="AR422" s="9">
        <v>9105</v>
      </c>
      <c r="AS422" s="11">
        <v>36260</v>
      </c>
      <c r="AT422" s="11">
        <v>0</v>
      </c>
      <c r="AU422" s="11">
        <v>0</v>
      </c>
      <c r="AV422" s="11">
        <v>0</v>
      </c>
      <c r="AW422" s="9">
        <v>0</v>
      </c>
      <c r="AX422" s="9">
        <v>359517.30169104313</v>
      </c>
      <c r="AY422" s="9">
        <v>9417.3148148148139</v>
      </c>
      <c r="AZ422" s="9">
        <v>-3023.0711999999999</v>
      </c>
      <c r="BA422" s="11">
        <v>19326</v>
      </c>
      <c r="BB422" s="11">
        <v>48584</v>
      </c>
      <c r="BC422" s="11">
        <v>77760</v>
      </c>
      <c r="BD422" s="11">
        <v>0</v>
      </c>
      <c r="BE422" s="11">
        <v>2435</v>
      </c>
      <c r="BF422" s="11">
        <v>0</v>
      </c>
      <c r="BG422" s="11">
        <v>-72253</v>
      </c>
      <c r="BH422" s="11">
        <v>0</v>
      </c>
      <c r="BI422" s="9">
        <v>0</v>
      </c>
      <c r="BJ422" s="9">
        <v>0</v>
      </c>
      <c r="BK422" s="9">
        <v>0</v>
      </c>
      <c r="BL422" s="9">
        <v>0</v>
      </c>
      <c r="BM422" s="9">
        <v>0</v>
      </c>
      <c r="BN422" s="9">
        <v>0</v>
      </c>
      <c r="BO422" s="11">
        <f t="shared" si="217"/>
        <v>495346.38999999996</v>
      </c>
      <c r="BP422" s="11">
        <v>0</v>
      </c>
      <c r="BQ422" s="11">
        <v>1121</v>
      </c>
      <c r="BR422" s="11">
        <f t="shared" si="218"/>
        <v>0</v>
      </c>
      <c r="BS422" s="11">
        <v>0</v>
      </c>
      <c r="BT422" s="11">
        <v>0</v>
      </c>
      <c r="BU422" s="9">
        <v>0</v>
      </c>
      <c r="BV422" s="9">
        <v>9104</v>
      </c>
      <c r="BW422" s="11">
        <v>36848</v>
      </c>
      <c r="BX422" s="11">
        <v>0</v>
      </c>
      <c r="BY422" s="11">
        <v>0</v>
      </c>
      <c r="BZ422" s="11">
        <v>0</v>
      </c>
      <c r="CA422" s="9">
        <v>0</v>
      </c>
      <c r="CB422" s="9">
        <v>359517.30169104313</v>
      </c>
      <c r="CC422" s="9">
        <v>9417.3148148148139</v>
      </c>
      <c r="CD422" s="9">
        <v>-3023.0711999999999</v>
      </c>
      <c r="CE422" s="11">
        <v>19326</v>
      </c>
      <c r="CF422" s="11">
        <v>49310</v>
      </c>
      <c r="CG422" s="11">
        <v>77760</v>
      </c>
      <c r="CH422" s="11">
        <v>0</v>
      </c>
      <c r="CI422" s="11">
        <v>2465</v>
      </c>
      <c r="CJ422" s="11">
        <v>0</v>
      </c>
      <c r="CK422" s="11">
        <v>-73333</v>
      </c>
      <c r="CL422" s="11">
        <v>0</v>
      </c>
      <c r="CM422" s="11">
        <v>0</v>
      </c>
      <c r="CN422" s="9">
        <v>0</v>
      </c>
      <c r="CO422" s="9">
        <v>0</v>
      </c>
      <c r="CP422" s="9">
        <v>0</v>
      </c>
      <c r="CQ422" s="9">
        <v>0</v>
      </c>
      <c r="CR422" s="9">
        <v>0</v>
      </c>
      <c r="CS422" s="11"/>
      <c r="CT422" s="11"/>
      <c r="CU422" s="11"/>
      <c r="CV422" s="11"/>
      <c r="CW422" s="11"/>
      <c r="DD422" s="20"/>
      <c r="DE422" s="20"/>
    </row>
    <row r="423" spans="1:109" ht="16.5" x14ac:dyDescent="0.3">
      <c r="A423" s="8">
        <v>4102</v>
      </c>
      <c r="B423" s="8">
        <v>7</v>
      </c>
      <c r="C423" s="8" t="s">
        <v>446</v>
      </c>
      <c r="D423" s="16">
        <v>7</v>
      </c>
      <c r="E423" s="9">
        <v>249</v>
      </c>
      <c r="F423" s="9">
        <f t="shared" si="203"/>
        <v>13047.411304773181</v>
      </c>
      <c r="G423" s="9">
        <f t="shared" si="204"/>
        <v>13196.395782684825</v>
      </c>
      <c r="H423" s="9">
        <f t="shared" si="205"/>
        <v>148.98447791164472</v>
      </c>
      <c r="I423" s="10">
        <f t="shared" si="200"/>
        <v>1.1418700187457201E-2</v>
      </c>
      <c r="J423" s="9">
        <f t="shared" si="206"/>
        <v>101.86801204819221</v>
      </c>
      <c r="K423" s="9">
        <f t="shared" si="207"/>
        <v>46.706827309237269</v>
      </c>
      <c r="L423" s="9">
        <f t="shared" si="208"/>
        <v>0</v>
      </c>
      <c r="M423" s="9">
        <f t="shared" si="209"/>
        <v>0.40963855421688322</v>
      </c>
      <c r="N423" s="9">
        <f t="shared" si="210"/>
        <v>0</v>
      </c>
      <c r="O423" s="9">
        <f t="shared" si="211"/>
        <v>0</v>
      </c>
      <c r="P423" s="9">
        <f t="shared" si="212"/>
        <v>0</v>
      </c>
      <c r="Q423" s="15">
        <f t="shared" si="214"/>
        <v>3248805.4148885212</v>
      </c>
      <c r="R423" s="15">
        <f t="shared" si="215"/>
        <v>3285902.549888521</v>
      </c>
      <c r="S423" s="9">
        <f t="shared" si="216"/>
        <v>37097.134999999776</v>
      </c>
      <c r="T423" s="9"/>
      <c r="U423" s="9">
        <f t="shared" si="221"/>
        <v>6749.1328032128513</v>
      </c>
      <c r="V423" s="9">
        <f t="shared" si="221"/>
        <v>2879.6064257028111</v>
      </c>
      <c r="W423" s="9">
        <f t="shared" si="221"/>
        <v>15.599999999999998</v>
      </c>
      <c r="X423" s="9">
        <f t="shared" si="221"/>
        <v>509.574297188755</v>
      </c>
      <c r="Y423" s="9">
        <f t="shared" si="221"/>
        <v>1392.6785015603266</v>
      </c>
      <c r="Z423" s="9">
        <f t="shared" si="221"/>
        <v>0</v>
      </c>
      <c r="AA423" s="9">
        <f t="shared" si="221"/>
        <v>1500.8192771084337</v>
      </c>
      <c r="AB423" s="9">
        <f t="shared" si="222"/>
        <v>6851.0008152610435</v>
      </c>
      <c r="AC423" s="9">
        <f t="shared" si="222"/>
        <v>2926.3132530120483</v>
      </c>
      <c r="AD423" s="9">
        <f t="shared" si="222"/>
        <v>15.599999999999998</v>
      </c>
      <c r="AE423" s="9">
        <f t="shared" si="222"/>
        <v>509.98393574297188</v>
      </c>
      <c r="AF423" s="9">
        <f t="shared" si="222"/>
        <v>1392.6785015603266</v>
      </c>
      <c r="AG423" s="9">
        <f t="shared" si="222"/>
        <v>0</v>
      </c>
      <c r="AH423" s="9">
        <f t="shared" si="222"/>
        <v>1500.8192771084337</v>
      </c>
      <c r="AI423" s="9">
        <f t="shared" si="213"/>
        <v>13196.395782684825</v>
      </c>
      <c r="AJ423" s="3" t="s">
        <v>608</v>
      </c>
      <c r="AK423" s="11">
        <v>1691009</v>
      </c>
      <c r="AL423" s="11">
        <v>0</v>
      </c>
      <c r="AM423" s="11">
        <v>3884</v>
      </c>
      <c r="AN423" s="9">
        <v>0</v>
      </c>
      <c r="AO423" s="11">
        <v>0</v>
      </c>
      <c r="AP423" s="11">
        <v>3884.3999999999996</v>
      </c>
      <c r="AQ423" s="9">
        <v>0</v>
      </c>
      <c r="AR423" s="9">
        <v>31550</v>
      </c>
      <c r="AS423" s="11">
        <v>717022</v>
      </c>
      <c r="AT423" s="11">
        <v>0</v>
      </c>
      <c r="AU423" s="11">
        <v>0</v>
      </c>
      <c r="AV423" s="11">
        <v>0</v>
      </c>
      <c r="AW423" s="9">
        <v>0</v>
      </c>
      <c r="AX423" s="9">
        <v>346776.94688852131</v>
      </c>
      <c r="AY423" s="9">
        <v>0</v>
      </c>
      <c r="AZ423" s="9">
        <v>-10474.931999999999</v>
      </c>
      <c r="BA423" s="11">
        <v>66966</v>
      </c>
      <c r="BB423" s="11">
        <v>81</v>
      </c>
      <c r="BC423" s="11">
        <v>373704</v>
      </c>
      <c r="BD423" s="11">
        <v>0</v>
      </c>
      <c r="BE423" s="11">
        <v>8439</v>
      </c>
      <c r="BF423" s="11">
        <v>0</v>
      </c>
      <c r="BG423" s="11">
        <v>0</v>
      </c>
      <c r="BH423" s="11">
        <v>0</v>
      </c>
      <c r="BI423" s="9">
        <v>15964</v>
      </c>
      <c r="BJ423" s="9">
        <v>0</v>
      </c>
      <c r="BK423" s="9">
        <v>0</v>
      </c>
      <c r="BL423" s="9">
        <v>0</v>
      </c>
      <c r="BM423" s="9">
        <v>0</v>
      </c>
      <c r="BN423" s="9">
        <v>0</v>
      </c>
      <c r="BO423" s="11">
        <f t="shared" si="217"/>
        <v>1716374.1349999998</v>
      </c>
      <c r="BP423" s="11">
        <v>0</v>
      </c>
      <c r="BQ423" s="11">
        <v>3884</v>
      </c>
      <c r="BR423" s="11">
        <f t="shared" si="218"/>
        <v>0</v>
      </c>
      <c r="BS423" s="11">
        <v>0</v>
      </c>
      <c r="BT423" s="11">
        <v>3884.3999999999996</v>
      </c>
      <c r="BU423" s="9">
        <v>0</v>
      </c>
      <c r="BV423" s="9">
        <v>31547</v>
      </c>
      <c r="BW423" s="11">
        <v>728652</v>
      </c>
      <c r="BX423" s="11">
        <v>0</v>
      </c>
      <c r="BY423" s="11">
        <v>0</v>
      </c>
      <c r="BZ423" s="11">
        <v>0</v>
      </c>
      <c r="CA423" s="9">
        <v>0</v>
      </c>
      <c r="CB423" s="9">
        <v>346776.94688852131</v>
      </c>
      <c r="CC423" s="9">
        <v>0</v>
      </c>
      <c r="CD423" s="9">
        <v>-10474.931999999999</v>
      </c>
      <c r="CE423" s="11">
        <v>66966</v>
      </c>
      <c r="CF423" s="11">
        <v>82</v>
      </c>
      <c r="CG423" s="11">
        <v>373704</v>
      </c>
      <c r="CH423" s="11">
        <v>0</v>
      </c>
      <c r="CI423" s="11">
        <v>8543</v>
      </c>
      <c r="CJ423" s="11">
        <v>0</v>
      </c>
      <c r="CK423" s="11">
        <v>0</v>
      </c>
      <c r="CL423" s="11">
        <v>0</v>
      </c>
      <c r="CM423" s="11">
        <v>15964</v>
      </c>
      <c r="CN423" s="9">
        <v>0</v>
      </c>
      <c r="CO423" s="9">
        <v>0</v>
      </c>
      <c r="CP423" s="9">
        <v>0</v>
      </c>
      <c r="CQ423" s="9">
        <v>0</v>
      </c>
      <c r="CR423" s="9">
        <v>0</v>
      </c>
      <c r="CS423" s="11"/>
      <c r="CT423" s="11"/>
      <c r="CU423" s="11"/>
      <c r="CV423" s="11"/>
      <c r="CW423" s="11"/>
      <c r="DD423" s="20"/>
      <c r="DE423" s="20"/>
    </row>
    <row r="424" spans="1:109" ht="16.5" x14ac:dyDescent="0.3">
      <c r="A424" s="8">
        <v>4103</v>
      </c>
      <c r="B424" s="8">
        <v>7</v>
      </c>
      <c r="C424" s="8" t="s">
        <v>447</v>
      </c>
      <c r="D424" s="16">
        <v>7</v>
      </c>
      <c r="E424" s="9">
        <v>960</v>
      </c>
      <c r="F424" s="9">
        <f t="shared" si="203"/>
        <v>11078.837689426384</v>
      </c>
      <c r="G424" s="9">
        <f t="shared" si="204"/>
        <v>11208.050501926384</v>
      </c>
      <c r="H424" s="9">
        <f t="shared" si="205"/>
        <v>129.21281249999993</v>
      </c>
      <c r="I424" s="10">
        <f t="shared" si="200"/>
        <v>1.1663029653672092E-2</v>
      </c>
      <c r="J424" s="9">
        <f t="shared" si="206"/>
        <v>91.962812499999927</v>
      </c>
      <c r="K424" s="9">
        <f t="shared" si="207"/>
        <v>36.879166666666606</v>
      </c>
      <c r="L424" s="9">
        <f t="shared" si="208"/>
        <v>0</v>
      </c>
      <c r="M424" s="9">
        <f t="shared" si="209"/>
        <v>0.37083333333328028</v>
      </c>
      <c r="N424" s="9">
        <f t="shared" si="210"/>
        <v>0</v>
      </c>
      <c r="O424" s="9">
        <f t="shared" si="211"/>
        <v>0</v>
      </c>
      <c r="P424" s="9">
        <f t="shared" si="212"/>
        <v>0</v>
      </c>
      <c r="Q424" s="15">
        <f t="shared" si="214"/>
        <v>10635684.181849329</v>
      </c>
      <c r="R424" s="15">
        <f t="shared" si="215"/>
        <v>10759728.481849328</v>
      </c>
      <c r="S424" s="9">
        <f t="shared" si="216"/>
        <v>124044.29999999888</v>
      </c>
      <c r="T424" s="9"/>
      <c r="U424" s="9">
        <f t="shared" si="221"/>
        <v>6092.8766729166664</v>
      </c>
      <c r="V424" s="9">
        <f t="shared" si="221"/>
        <v>2273.7552083333335</v>
      </c>
      <c r="W424" s="9">
        <f t="shared" si="221"/>
        <v>113.83859375</v>
      </c>
      <c r="X424" s="9">
        <f t="shared" si="221"/>
        <v>928.28645833333337</v>
      </c>
      <c r="Y424" s="9">
        <f t="shared" si="221"/>
        <v>545.68738558133623</v>
      </c>
      <c r="Z424" s="9">
        <f t="shared" si="221"/>
        <v>0</v>
      </c>
      <c r="AA424" s="9">
        <f t="shared" si="221"/>
        <v>1124.3933705117138</v>
      </c>
      <c r="AB424" s="9">
        <f t="shared" si="222"/>
        <v>6184.8394854166663</v>
      </c>
      <c r="AC424" s="9">
        <f t="shared" si="222"/>
        <v>2310.6343750000001</v>
      </c>
      <c r="AD424" s="9">
        <f t="shared" si="222"/>
        <v>113.83859375</v>
      </c>
      <c r="AE424" s="9">
        <f t="shared" si="222"/>
        <v>928.65729166666665</v>
      </c>
      <c r="AF424" s="9">
        <f t="shared" si="222"/>
        <v>545.68738558133623</v>
      </c>
      <c r="AG424" s="9">
        <f t="shared" si="222"/>
        <v>0</v>
      </c>
      <c r="AH424" s="9">
        <f t="shared" si="222"/>
        <v>1124.3933705117138</v>
      </c>
      <c r="AI424" s="9">
        <f t="shared" si="213"/>
        <v>11208.050501926384</v>
      </c>
      <c r="AJ424" s="3" t="s">
        <v>608</v>
      </c>
      <c r="AK424" s="11">
        <v>5885620</v>
      </c>
      <c r="AL424" s="11">
        <v>0</v>
      </c>
      <c r="AM424" s="11">
        <v>13520</v>
      </c>
      <c r="AN424" s="9">
        <v>0</v>
      </c>
      <c r="AO424" s="11">
        <v>0</v>
      </c>
      <c r="AP424" s="11">
        <v>109285.05</v>
      </c>
      <c r="AQ424" s="9">
        <v>231495</v>
      </c>
      <c r="AR424" s="9">
        <v>109810</v>
      </c>
      <c r="AS424" s="11">
        <v>2182805</v>
      </c>
      <c r="AT424" s="11">
        <v>0</v>
      </c>
      <c r="AU424" s="11">
        <v>0</v>
      </c>
      <c r="AV424" s="11">
        <v>0</v>
      </c>
      <c r="AW424" s="9">
        <v>0</v>
      </c>
      <c r="AX424" s="9">
        <v>523859.89015808282</v>
      </c>
      <c r="AY424" s="9">
        <v>13810.435691245286</v>
      </c>
      <c r="AZ424" s="9">
        <v>-36458.394</v>
      </c>
      <c r="BA424" s="11">
        <v>233077</v>
      </c>
      <c r="BB424" s="11">
        <v>281</v>
      </c>
      <c r="BC424" s="11">
        <v>1065607.2</v>
      </c>
      <c r="BD424" s="11">
        <v>0</v>
      </c>
      <c r="BE424" s="11">
        <v>29372</v>
      </c>
      <c r="BF424" s="11">
        <v>0</v>
      </c>
      <c r="BG424" s="11">
        <v>0</v>
      </c>
      <c r="BH424" s="11">
        <v>0</v>
      </c>
      <c r="BI424" s="9">
        <v>273600</v>
      </c>
      <c r="BJ424" s="9">
        <v>0</v>
      </c>
      <c r="BK424" s="9">
        <v>0</v>
      </c>
      <c r="BL424" s="9">
        <v>0</v>
      </c>
      <c r="BM424" s="9">
        <v>0</v>
      </c>
      <c r="BN424" s="9">
        <v>0</v>
      </c>
      <c r="BO424" s="11">
        <f t="shared" si="217"/>
        <v>5973904.2999999998</v>
      </c>
      <c r="BP424" s="11">
        <v>0</v>
      </c>
      <c r="BQ424" s="11">
        <v>13520</v>
      </c>
      <c r="BR424" s="11">
        <f t="shared" si="218"/>
        <v>0</v>
      </c>
      <c r="BS424" s="11">
        <v>0</v>
      </c>
      <c r="BT424" s="11">
        <v>109285.05</v>
      </c>
      <c r="BU424" s="9">
        <v>231495</v>
      </c>
      <c r="BV424" s="9">
        <v>109800</v>
      </c>
      <c r="BW424" s="11">
        <v>2218209</v>
      </c>
      <c r="BX424" s="11">
        <v>0</v>
      </c>
      <c r="BY424" s="11">
        <v>0</v>
      </c>
      <c r="BZ424" s="11">
        <v>0</v>
      </c>
      <c r="CA424" s="9">
        <v>0</v>
      </c>
      <c r="CB424" s="9">
        <v>523859.89015808282</v>
      </c>
      <c r="CC424" s="9">
        <v>13810.435691245286</v>
      </c>
      <c r="CD424" s="9">
        <v>-36458.394</v>
      </c>
      <c r="CE424" s="11">
        <v>233077</v>
      </c>
      <c r="CF424" s="11">
        <v>286</v>
      </c>
      <c r="CG424" s="11">
        <v>1065607.2</v>
      </c>
      <c r="CH424" s="11">
        <v>0</v>
      </c>
      <c r="CI424" s="11">
        <v>29733</v>
      </c>
      <c r="CJ424" s="11">
        <v>0</v>
      </c>
      <c r="CK424" s="11">
        <v>0</v>
      </c>
      <c r="CL424" s="11">
        <v>0</v>
      </c>
      <c r="CM424" s="11">
        <v>273600</v>
      </c>
      <c r="CN424" s="9">
        <v>0</v>
      </c>
      <c r="CO424" s="9">
        <v>0</v>
      </c>
      <c r="CP424" s="9">
        <v>0</v>
      </c>
      <c r="CQ424" s="9">
        <v>0</v>
      </c>
      <c r="CR424" s="9">
        <v>0</v>
      </c>
      <c r="CS424" s="11"/>
      <c r="CT424" s="11"/>
      <c r="CU424" s="11"/>
      <c r="CV424" s="11"/>
      <c r="CW424" s="11"/>
      <c r="DD424" s="20"/>
      <c r="DE424" s="20"/>
    </row>
    <row r="425" spans="1:109" ht="16.5" x14ac:dyDescent="0.3">
      <c r="A425" s="8">
        <v>4104</v>
      </c>
      <c r="B425" s="8">
        <v>7</v>
      </c>
      <c r="C425" s="8" t="s">
        <v>448</v>
      </c>
      <c r="D425" s="16">
        <v>7</v>
      </c>
      <c r="E425" s="9">
        <v>185</v>
      </c>
      <c r="F425" s="9">
        <f t="shared" si="203"/>
        <v>14885.178240950987</v>
      </c>
      <c r="G425" s="9">
        <f t="shared" si="204"/>
        <v>15019.175970680715</v>
      </c>
      <c r="H425" s="9">
        <f t="shared" si="205"/>
        <v>133.99772972972823</v>
      </c>
      <c r="I425" s="10">
        <f t="shared" si="200"/>
        <v>9.0020910439005501E-3</v>
      </c>
      <c r="J425" s="9">
        <f t="shared" si="206"/>
        <v>101.86799999999948</v>
      </c>
      <c r="K425" s="9">
        <f t="shared" si="207"/>
        <v>31.724324324324471</v>
      </c>
      <c r="L425" s="9">
        <f t="shared" si="208"/>
        <v>0</v>
      </c>
      <c r="M425" s="9">
        <f t="shared" si="209"/>
        <v>0.40540540540530401</v>
      </c>
      <c r="N425" s="9">
        <f t="shared" si="210"/>
        <v>0</v>
      </c>
      <c r="O425" s="9">
        <f t="shared" si="211"/>
        <v>0</v>
      </c>
      <c r="P425" s="9">
        <f t="shared" si="212"/>
        <v>0</v>
      </c>
      <c r="Q425" s="15">
        <f t="shared" si="214"/>
        <v>2753757.9745759321</v>
      </c>
      <c r="R425" s="15">
        <f t="shared" si="215"/>
        <v>2778547.5545759322</v>
      </c>
      <c r="S425" s="9">
        <f t="shared" si="216"/>
        <v>24789.580000000075</v>
      </c>
      <c r="T425" s="9"/>
      <c r="U425" s="9">
        <f t="shared" si="221"/>
        <v>6749.1319999999996</v>
      </c>
      <c r="V425" s="9">
        <f t="shared" si="221"/>
        <v>1955.8324324324324</v>
      </c>
      <c r="W425" s="9">
        <f t="shared" si="221"/>
        <v>149.5</v>
      </c>
      <c r="X425" s="9">
        <f t="shared" si="221"/>
        <v>521.39459459459465</v>
      </c>
      <c r="Y425" s="9">
        <f t="shared" si="221"/>
        <v>4644.6135923023376</v>
      </c>
      <c r="Z425" s="9">
        <f t="shared" si="221"/>
        <v>0</v>
      </c>
      <c r="AA425" s="9">
        <f t="shared" si="221"/>
        <v>864.70562162162162</v>
      </c>
      <c r="AB425" s="9">
        <f t="shared" si="222"/>
        <v>6850.9999999999991</v>
      </c>
      <c r="AC425" s="9">
        <f t="shared" si="222"/>
        <v>1987.5567567567568</v>
      </c>
      <c r="AD425" s="9">
        <f t="shared" si="222"/>
        <v>149.5</v>
      </c>
      <c r="AE425" s="9">
        <f t="shared" si="222"/>
        <v>521.79999999999995</v>
      </c>
      <c r="AF425" s="9">
        <f t="shared" si="222"/>
        <v>4644.6135923023376</v>
      </c>
      <c r="AG425" s="9">
        <f t="shared" si="222"/>
        <v>0</v>
      </c>
      <c r="AH425" s="9">
        <f t="shared" si="222"/>
        <v>864.70562162162162</v>
      </c>
      <c r="AI425" s="9">
        <f t="shared" si="213"/>
        <v>15019.175970680715</v>
      </c>
      <c r="AJ425" s="3" t="s">
        <v>608</v>
      </c>
      <c r="AK425" s="11">
        <v>1256372</v>
      </c>
      <c r="AL425" s="11">
        <v>0</v>
      </c>
      <c r="AM425" s="11">
        <v>2886</v>
      </c>
      <c r="AN425" s="9">
        <v>0</v>
      </c>
      <c r="AO425" s="11">
        <v>0</v>
      </c>
      <c r="AP425" s="11">
        <v>27657.5</v>
      </c>
      <c r="AQ425" s="9">
        <v>0</v>
      </c>
      <c r="AR425" s="9">
        <v>23441</v>
      </c>
      <c r="AS425" s="11">
        <v>361829</v>
      </c>
      <c r="AT425" s="11">
        <v>0</v>
      </c>
      <c r="AU425" s="11">
        <v>0</v>
      </c>
      <c r="AV425" s="11">
        <v>0</v>
      </c>
      <c r="AW425" s="9">
        <v>0</v>
      </c>
      <c r="AX425" s="9">
        <v>859253.51457593241</v>
      </c>
      <c r="AY425" s="9">
        <v>0</v>
      </c>
      <c r="AZ425" s="9">
        <v>-7782.58</v>
      </c>
      <c r="BA425" s="11">
        <v>49754</v>
      </c>
      <c r="BB425" s="11">
        <v>60</v>
      </c>
      <c r="BC425" s="11">
        <v>159970.54</v>
      </c>
      <c r="BD425" s="11">
        <v>0</v>
      </c>
      <c r="BE425" s="11">
        <v>6270</v>
      </c>
      <c r="BF425" s="11">
        <v>0</v>
      </c>
      <c r="BG425" s="11">
        <v>0</v>
      </c>
      <c r="BH425" s="11">
        <v>0</v>
      </c>
      <c r="BI425" s="9">
        <v>14047</v>
      </c>
      <c r="BJ425" s="9">
        <v>0</v>
      </c>
      <c r="BK425" s="9">
        <v>0</v>
      </c>
      <c r="BL425" s="9">
        <v>0</v>
      </c>
      <c r="BM425" s="9">
        <v>0</v>
      </c>
      <c r="BN425" s="9">
        <v>0</v>
      </c>
      <c r="BO425" s="11">
        <f t="shared" si="217"/>
        <v>1275217.5799999998</v>
      </c>
      <c r="BP425" s="11">
        <v>0</v>
      </c>
      <c r="BQ425" s="11">
        <v>2886</v>
      </c>
      <c r="BR425" s="11">
        <f t="shared" si="218"/>
        <v>0</v>
      </c>
      <c r="BS425" s="11">
        <v>0</v>
      </c>
      <c r="BT425" s="11">
        <v>27657.5</v>
      </c>
      <c r="BU425" s="9">
        <v>0</v>
      </c>
      <c r="BV425" s="9">
        <v>23438</v>
      </c>
      <c r="BW425" s="11">
        <v>367698</v>
      </c>
      <c r="BX425" s="11">
        <v>0</v>
      </c>
      <c r="BY425" s="11">
        <v>0</v>
      </c>
      <c r="BZ425" s="11">
        <v>0</v>
      </c>
      <c r="CA425" s="9">
        <v>0</v>
      </c>
      <c r="CB425" s="9">
        <v>859253.51457593241</v>
      </c>
      <c r="CC425" s="9">
        <v>0</v>
      </c>
      <c r="CD425" s="9">
        <v>-7782.58</v>
      </c>
      <c r="CE425" s="11">
        <v>49754</v>
      </c>
      <c r="CF425" s="11">
        <v>61</v>
      </c>
      <c r="CG425" s="11">
        <v>159970.54</v>
      </c>
      <c r="CH425" s="11">
        <v>0</v>
      </c>
      <c r="CI425" s="11">
        <v>6347</v>
      </c>
      <c r="CJ425" s="11">
        <v>0</v>
      </c>
      <c r="CK425" s="11">
        <v>0</v>
      </c>
      <c r="CL425" s="11">
        <v>0</v>
      </c>
      <c r="CM425" s="11">
        <v>14047</v>
      </c>
      <c r="CN425" s="9">
        <v>0</v>
      </c>
      <c r="CO425" s="9">
        <v>0</v>
      </c>
      <c r="CP425" s="9">
        <v>0</v>
      </c>
      <c r="CQ425" s="9">
        <v>0</v>
      </c>
      <c r="CR425" s="9">
        <v>0</v>
      </c>
      <c r="CS425" s="11"/>
      <c r="CT425" s="11"/>
      <c r="CU425" s="11"/>
      <c r="CV425" s="11"/>
      <c r="CW425" s="11"/>
      <c r="DD425" s="20"/>
      <c r="DE425" s="20"/>
    </row>
    <row r="426" spans="1:109" ht="16.5" x14ac:dyDescent="0.3">
      <c r="A426" s="8">
        <v>4105</v>
      </c>
      <c r="B426" s="8">
        <v>7</v>
      </c>
      <c r="C426" s="8" t="s">
        <v>449</v>
      </c>
      <c r="D426" s="16">
        <v>7</v>
      </c>
      <c r="E426" s="9">
        <v>408</v>
      </c>
      <c r="F426" s="9">
        <f t="shared" si="203"/>
        <v>9090.3003960439528</v>
      </c>
      <c r="G426" s="9">
        <f t="shared" si="204"/>
        <v>9188.7708617302269</v>
      </c>
      <c r="H426" s="9">
        <f t="shared" si="205"/>
        <v>98.47046568627411</v>
      </c>
      <c r="I426" s="10">
        <f t="shared" si="200"/>
        <v>1.0832476529502578E-2</v>
      </c>
      <c r="J426" s="9">
        <f t="shared" si="206"/>
        <v>97.041544117645572</v>
      </c>
      <c r="K426" s="9">
        <f t="shared" si="207"/>
        <v>1.036764705882355</v>
      </c>
      <c r="L426" s="9">
        <f t="shared" si="208"/>
        <v>0</v>
      </c>
      <c r="M426" s="9">
        <f t="shared" si="209"/>
        <v>0.39215686274508244</v>
      </c>
      <c r="N426" s="9">
        <f t="shared" si="210"/>
        <v>0</v>
      </c>
      <c r="O426" s="9">
        <f t="shared" si="211"/>
        <v>0</v>
      </c>
      <c r="P426" s="9">
        <f t="shared" si="212"/>
        <v>0</v>
      </c>
      <c r="Q426" s="15">
        <f t="shared" si="214"/>
        <v>3708842.5615859325</v>
      </c>
      <c r="R426" s="15">
        <f t="shared" si="215"/>
        <v>3749018.5115859322</v>
      </c>
      <c r="S426" s="9">
        <f t="shared" si="216"/>
        <v>40175.949999999721</v>
      </c>
      <c r="T426" s="9"/>
      <c r="U426" s="9">
        <f t="shared" si="221"/>
        <v>6429.3614284313726</v>
      </c>
      <c r="V426" s="9">
        <f t="shared" si="221"/>
        <v>63.884803921568626</v>
      </c>
      <c r="W426" s="9">
        <f t="shared" si="221"/>
        <v>131.27112745098037</v>
      </c>
      <c r="X426" s="9">
        <f t="shared" si="221"/>
        <v>459.9730392156863</v>
      </c>
      <c r="Y426" s="9">
        <f t="shared" si="221"/>
        <v>740.43080584787435</v>
      </c>
      <c r="Z426" s="9">
        <f t="shared" si="221"/>
        <v>0</v>
      </c>
      <c r="AA426" s="9">
        <f t="shared" si="221"/>
        <v>1265.3791911764706</v>
      </c>
      <c r="AB426" s="9">
        <f t="shared" si="222"/>
        <v>6526.4029725490182</v>
      </c>
      <c r="AC426" s="9">
        <f t="shared" si="222"/>
        <v>64.921568627450981</v>
      </c>
      <c r="AD426" s="9">
        <f t="shared" si="222"/>
        <v>131.27112745098037</v>
      </c>
      <c r="AE426" s="9">
        <f t="shared" si="222"/>
        <v>460.36519607843138</v>
      </c>
      <c r="AF426" s="9">
        <f t="shared" si="222"/>
        <v>740.43080584787435</v>
      </c>
      <c r="AG426" s="9">
        <f t="shared" si="222"/>
        <v>0</v>
      </c>
      <c r="AH426" s="9">
        <f t="shared" si="222"/>
        <v>1265.3791911764706</v>
      </c>
      <c r="AI426" s="9">
        <f t="shared" si="213"/>
        <v>9188.7708617302269</v>
      </c>
      <c r="AJ426" s="3" t="s">
        <v>608</v>
      </c>
      <c r="AK426" s="11">
        <v>2639530</v>
      </c>
      <c r="AL426" s="11">
        <v>0</v>
      </c>
      <c r="AM426" s="11">
        <v>6063</v>
      </c>
      <c r="AN426" s="9">
        <v>0</v>
      </c>
      <c r="AO426" s="11">
        <v>0</v>
      </c>
      <c r="AP426" s="11">
        <v>53558.619999999995</v>
      </c>
      <c r="AQ426" s="9">
        <v>0</v>
      </c>
      <c r="AR426" s="9">
        <v>49247</v>
      </c>
      <c r="AS426" s="11">
        <v>26065</v>
      </c>
      <c r="AT426" s="11">
        <v>0</v>
      </c>
      <c r="AU426" s="11">
        <v>0</v>
      </c>
      <c r="AV426" s="11">
        <v>0</v>
      </c>
      <c r="AW426" s="9">
        <v>0</v>
      </c>
      <c r="AX426" s="9">
        <v>302095.76878593274</v>
      </c>
      <c r="AY426" s="9">
        <v>0</v>
      </c>
      <c r="AZ426" s="9">
        <v>-16350.537199999999</v>
      </c>
      <c r="BA426" s="11">
        <v>104528</v>
      </c>
      <c r="BB426" s="11">
        <v>126</v>
      </c>
      <c r="BC426" s="11">
        <v>516274.71</v>
      </c>
      <c r="BD426" s="11">
        <v>0</v>
      </c>
      <c r="BE426" s="11">
        <v>13172</v>
      </c>
      <c r="BF426" s="11">
        <v>0</v>
      </c>
      <c r="BG426" s="11">
        <v>0</v>
      </c>
      <c r="BH426" s="11">
        <v>0</v>
      </c>
      <c r="BI426" s="9">
        <v>14533</v>
      </c>
      <c r="BJ426" s="9">
        <v>0</v>
      </c>
      <c r="BK426" s="9">
        <v>0</v>
      </c>
      <c r="BL426" s="9">
        <v>0</v>
      </c>
      <c r="BM426" s="9">
        <v>0</v>
      </c>
      <c r="BN426" s="9">
        <v>0</v>
      </c>
      <c r="BO426" s="11">
        <f t="shared" si="217"/>
        <v>2679122.9499999997</v>
      </c>
      <c r="BP426" s="11">
        <v>0</v>
      </c>
      <c r="BQ426" s="11">
        <v>6063</v>
      </c>
      <c r="BR426" s="11">
        <f t="shared" si="218"/>
        <v>0</v>
      </c>
      <c r="BS426" s="11">
        <v>0</v>
      </c>
      <c r="BT426" s="11">
        <v>53558.619999999995</v>
      </c>
      <c r="BU426" s="9">
        <v>0</v>
      </c>
      <c r="BV426" s="9">
        <v>49242</v>
      </c>
      <c r="BW426" s="11">
        <v>26488</v>
      </c>
      <c r="BX426" s="11">
        <v>0</v>
      </c>
      <c r="BY426" s="11">
        <v>0</v>
      </c>
      <c r="BZ426" s="11">
        <v>0</v>
      </c>
      <c r="CA426" s="9">
        <v>0</v>
      </c>
      <c r="CB426" s="9">
        <v>302095.76878593274</v>
      </c>
      <c r="CC426" s="9">
        <v>0</v>
      </c>
      <c r="CD426" s="9">
        <v>-16350.537199999999</v>
      </c>
      <c r="CE426" s="11">
        <v>104528</v>
      </c>
      <c r="CF426" s="11">
        <v>128</v>
      </c>
      <c r="CG426" s="11">
        <v>516274.71</v>
      </c>
      <c r="CH426" s="11">
        <v>0</v>
      </c>
      <c r="CI426" s="11">
        <v>13335</v>
      </c>
      <c r="CJ426" s="11">
        <v>0</v>
      </c>
      <c r="CK426" s="11">
        <v>0</v>
      </c>
      <c r="CL426" s="11">
        <v>0</v>
      </c>
      <c r="CM426" s="11">
        <v>14533</v>
      </c>
      <c r="CN426" s="9">
        <v>0</v>
      </c>
      <c r="CO426" s="9">
        <v>0</v>
      </c>
      <c r="CP426" s="9">
        <v>0</v>
      </c>
      <c r="CQ426" s="9">
        <v>0</v>
      </c>
      <c r="CR426" s="9">
        <v>0</v>
      </c>
      <c r="CS426" s="11"/>
      <c r="CT426" s="11"/>
      <c r="CU426" s="11"/>
      <c r="CV426" s="11"/>
      <c r="CW426" s="11"/>
      <c r="DD426" s="20"/>
      <c r="DE426" s="20"/>
    </row>
    <row r="427" spans="1:109" ht="16.5" x14ac:dyDescent="0.3">
      <c r="A427" s="8">
        <v>4106</v>
      </c>
      <c r="B427" s="8">
        <v>7</v>
      </c>
      <c r="C427" s="8" t="s">
        <v>450</v>
      </c>
      <c r="D427" s="16">
        <v>7</v>
      </c>
      <c r="E427" s="9">
        <v>200</v>
      </c>
      <c r="F427" s="9">
        <f t="shared" si="203"/>
        <v>10329.956392718905</v>
      </c>
      <c r="G427" s="9">
        <f t="shared" si="204"/>
        <v>10432.213417718904</v>
      </c>
      <c r="H427" s="9">
        <f t="shared" si="205"/>
        <v>102.25702499999898</v>
      </c>
      <c r="I427" s="10">
        <f t="shared" si="200"/>
        <v>9.8990761540944244E-3</v>
      </c>
      <c r="J427" s="9">
        <f t="shared" si="206"/>
        <v>99.047024999998939</v>
      </c>
      <c r="K427" s="9">
        <f t="shared" si="207"/>
        <v>7.6000000000000227</v>
      </c>
      <c r="L427" s="9">
        <f t="shared" si="208"/>
        <v>0</v>
      </c>
      <c r="M427" s="9">
        <f t="shared" si="209"/>
        <v>-4.3900000000000006</v>
      </c>
      <c r="N427" s="9">
        <f t="shared" si="210"/>
        <v>0</v>
      </c>
      <c r="O427" s="9">
        <f t="shared" si="211"/>
        <v>0</v>
      </c>
      <c r="P427" s="9">
        <f t="shared" si="212"/>
        <v>0</v>
      </c>
      <c r="Q427" s="15">
        <f t="shared" si="214"/>
        <v>2065991.2785437806</v>
      </c>
      <c r="R427" s="15">
        <f t="shared" si="215"/>
        <v>2086442.6835437804</v>
      </c>
      <c r="S427" s="9">
        <f t="shared" si="216"/>
        <v>20451.404999999795</v>
      </c>
      <c r="T427" s="9"/>
      <c r="U427" s="9">
        <f t="shared" si="221"/>
        <v>6562.2319600000001</v>
      </c>
      <c r="V427" s="9">
        <f t="shared" si="221"/>
        <v>468.39499999999998</v>
      </c>
      <c r="W427" s="9">
        <f t="shared" si="221"/>
        <v>270.49600000000004</v>
      </c>
      <c r="X427" s="9">
        <f t="shared" si="221"/>
        <v>112.56</v>
      </c>
      <c r="Y427" s="9">
        <f t="shared" si="221"/>
        <v>1656.305582718903</v>
      </c>
      <c r="Z427" s="9">
        <f t="shared" si="221"/>
        <v>0</v>
      </c>
      <c r="AA427" s="9">
        <f t="shared" si="221"/>
        <v>1259.96785</v>
      </c>
      <c r="AB427" s="9">
        <f t="shared" si="222"/>
        <v>6661.278984999999</v>
      </c>
      <c r="AC427" s="9">
        <f t="shared" si="222"/>
        <v>475.995</v>
      </c>
      <c r="AD427" s="9">
        <f t="shared" si="222"/>
        <v>270.49600000000004</v>
      </c>
      <c r="AE427" s="9">
        <f t="shared" si="222"/>
        <v>108.17</v>
      </c>
      <c r="AF427" s="9">
        <f t="shared" si="222"/>
        <v>1656.305582718903</v>
      </c>
      <c r="AG427" s="9">
        <f t="shared" si="222"/>
        <v>0</v>
      </c>
      <c r="AH427" s="9">
        <f t="shared" si="222"/>
        <v>1259.96785</v>
      </c>
      <c r="AI427" s="9">
        <f t="shared" si="213"/>
        <v>10432.213417718904</v>
      </c>
      <c r="AJ427" s="3" t="s">
        <v>608</v>
      </c>
      <c r="AK427" s="11">
        <v>1320627</v>
      </c>
      <c r="AL427" s="11">
        <v>0</v>
      </c>
      <c r="AM427" s="11">
        <v>3034</v>
      </c>
      <c r="AN427" s="9">
        <v>0</v>
      </c>
      <c r="AO427" s="11">
        <v>0</v>
      </c>
      <c r="AP427" s="11">
        <v>54099.200000000004</v>
      </c>
      <c r="AQ427" s="9">
        <v>0</v>
      </c>
      <c r="AR427" s="9">
        <v>24639</v>
      </c>
      <c r="AS427" s="11">
        <v>93679</v>
      </c>
      <c r="AT427" s="11">
        <v>0</v>
      </c>
      <c r="AU427" s="11">
        <v>0</v>
      </c>
      <c r="AV427" s="11">
        <v>0</v>
      </c>
      <c r="AW427" s="9">
        <v>0</v>
      </c>
      <c r="AX427" s="9">
        <v>331261.1165437806</v>
      </c>
      <c r="AY427" s="9">
        <v>0</v>
      </c>
      <c r="AZ427" s="9">
        <v>-8180.6080000000002</v>
      </c>
      <c r="BA427" s="11">
        <v>52298</v>
      </c>
      <c r="BB427" s="11">
        <v>34002</v>
      </c>
      <c r="BC427" s="11">
        <v>251993.57</v>
      </c>
      <c r="BD427" s="11">
        <v>0</v>
      </c>
      <c r="BE427" s="11">
        <v>6591</v>
      </c>
      <c r="BF427" s="11">
        <v>0</v>
      </c>
      <c r="BG427" s="11">
        <v>-98052</v>
      </c>
      <c r="BH427" s="11">
        <v>0</v>
      </c>
      <c r="BI427" s="9">
        <v>0</v>
      </c>
      <c r="BJ427" s="9">
        <v>0</v>
      </c>
      <c r="BK427" s="9">
        <v>0</v>
      </c>
      <c r="BL427" s="9">
        <v>0</v>
      </c>
      <c r="BM427" s="9">
        <v>0</v>
      </c>
      <c r="BN427" s="9">
        <v>0</v>
      </c>
      <c r="BO427" s="11">
        <f t="shared" si="217"/>
        <v>1340436.4049999998</v>
      </c>
      <c r="BP427" s="11">
        <v>0</v>
      </c>
      <c r="BQ427" s="11">
        <v>3034</v>
      </c>
      <c r="BR427" s="11">
        <f t="shared" si="218"/>
        <v>0</v>
      </c>
      <c r="BS427" s="11">
        <v>0</v>
      </c>
      <c r="BT427" s="11">
        <v>54099.200000000004</v>
      </c>
      <c r="BU427" s="9">
        <v>0</v>
      </c>
      <c r="BV427" s="9">
        <v>24637</v>
      </c>
      <c r="BW427" s="11">
        <v>95199</v>
      </c>
      <c r="BX427" s="11">
        <v>0</v>
      </c>
      <c r="BY427" s="11">
        <v>0</v>
      </c>
      <c r="BZ427" s="11">
        <v>0</v>
      </c>
      <c r="CA427" s="9">
        <v>0</v>
      </c>
      <c r="CB427" s="9">
        <v>331261.1165437806</v>
      </c>
      <c r="CC427" s="9">
        <v>0</v>
      </c>
      <c r="CD427" s="9">
        <v>-8180.6080000000002</v>
      </c>
      <c r="CE427" s="11">
        <v>52298</v>
      </c>
      <c r="CF427" s="11">
        <v>34510</v>
      </c>
      <c r="CG427" s="11">
        <v>251993.57</v>
      </c>
      <c r="CH427" s="11">
        <v>0</v>
      </c>
      <c r="CI427" s="11">
        <v>6672</v>
      </c>
      <c r="CJ427" s="11">
        <v>0</v>
      </c>
      <c r="CK427" s="11">
        <v>-99517</v>
      </c>
      <c r="CL427" s="11">
        <v>0</v>
      </c>
      <c r="CM427" s="11">
        <v>0</v>
      </c>
      <c r="CN427" s="9">
        <v>0</v>
      </c>
      <c r="CO427" s="9">
        <v>0</v>
      </c>
      <c r="CP427" s="9">
        <v>0</v>
      </c>
      <c r="CQ427" s="9">
        <v>0</v>
      </c>
      <c r="CR427" s="9">
        <v>0</v>
      </c>
      <c r="CS427" s="11"/>
      <c r="CT427" s="11"/>
      <c r="CU427" s="11"/>
      <c r="CV427" s="11"/>
      <c r="CW427" s="11"/>
      <c r="DD427" s="20"/>
      <c r="DE427" s="20"/>
    </row>
    <row r="428" spans="1:109" ht="16.5" x14ac:dyDescent="0.3">
      <c r="A428" s="8">
        <v>4107</v>
      </c>
      <c r="B428" s="8">
        <v>7</v>
      </c>
      <c r="C428" s="8" t="s">
        <v>451</v>
      </c>
      <c r="D428" s="16">
        <v>7</v>
      </c>
      <c r="E428" s="9">
        <v>73</v>
      </c>
      <c r="F428" s="9">
        <f t="shared" si="203"/>
        <v>13457.05427454964</v>
      </c>
      <c r="G428" s="9">
        <f t="shared" si="204"/>
        <v>13434.703178659227</v>
      </c>
      <c r="H428" s="9">
        <f t="shared" si="205"/>
        <v>-22.35109589041349</v>
      </c>
      <c r="I428" s="10">
        <f t="shared" si="200"/>
        <v>-1.660920394196857E-3</v>
      </c>
      <c r="J428" s="9">
        <f t="shared" si="206"/>
        <v>101.86808219177965</v>
      </c>
      <c r="K428" s="9">
        <f t="shared" si="207"/>
        <v>36.219178082191775</v>
      </c>
      <c r="L428" s="9">
        <f t="shared" si="208"/>
        <v>0</v>
      </c>
      <c r="M428" s="9">
        <f t="shared" si="209"/>
        <v>-160.43835616438355</v>
      </c>
      <c r="N428" s="9">
        <f t="shared" si="210"/>
        <v>0</v>
      </c>
      <c r="O428" s="9">
        <f t="shared" si="211"/>
        <v>0</v>
      </c>
      <c r="P428" s="9">
        <f t="shared" si="212"/>
        <v>0</v>
      </c>
      <c r="Q428" s="15">
        <f t="shared" si="214"/>
        <v>982364.96204212378</v>
      </c>
      <c r="R428" s="15">
        <f t="shared" si="215"/>
        <v>980733.33204212366</v>
      </c>
      <c r="S428" s="9">
        <f t="shared" si="216"/>
        <v>-1631.6300000001211</v>
      </c>
      <c r="T428" s="9"/>
      <c r="U428" s="9">
        <f t="shared" si="221"/>
        <v>6749.1374794520552</v>
      </c>
      <c r="V428" s="9">
        <f t="shared" si="221"/>
        <v>2233.2191780821918</v>
      </c>
      <c r="W428" s="9">
        <f t="shared" si="221"/>
        <v>435.50000000000006</v>
      </c>
      <c r="X428" s="9">
        <f t="shared" si="221"/>
        <v>271.71232876712327</v>
      </c>
      <c r="Y428" s="9">
        <f t="shared" si="221"/>
        <v>2253.972959481147</v>
      </c>
      <c r="Z428" s="9">
        <f t="shared" si="221"/>
        <v>0</v>
      </c>
      <c r="AA428" s="9">
        <f t="shared" si="221"/>
        <v>1513.5123287671231</v>
      </c>
      <c r="AB428" s="9">
        <f t="shared" si="222"/>
        <v>6851.0055616438349</v>
      </c>
      <c r="AC428" s="9">
        <f t="shared" si="222"/>
        <v>2269.4383561643835</v>
      </c>
      <c r="AD428" s="9">
        <f t="shared" si="222"/>
        <v>435.50000000000006</v>
      </c>
      <c r="AE428" s="9">
        <f t="shared" si="222"/>
        <v>111.27397260273973</v>
      </c>
      <c r="AF428" s="9">
        <f t="shared" si="222"/>
        <v>2253.972959481147</v>
      </c>
      <c r="AG428" s="9">
        <f t="shared" si="222"/>
        <v>0</v>
      </c>
      <c r="AH428" s="9">
        <f t="shared" si="222"/>
        <v>1513.5123287671231</v>
      </c>
      <c r="AI428" s="9">
        <f t="shared" si="213"/>
        <v>13434.703178659227</v>
      </c>
      <c r="AJ428" s="3" t="s">
        <v>608</v>
      </c>
      <c r="AK428" s="11">
        <v>495758</v>
      </c>
      <c r="AL428" s="11">
        <v>0</v>
      </c>
      <c r="AM428" s="11">
        <v>1139</v>
      </c>
      <c r="AN428" s="9">
        <v>0</v>
      </c>
      <c r="AO428" s="11">
        <v>0</v>
      </c>
      <c r="AP428" s="11">
        <v>31791.500000000004</v>
      </c>
      <c r="AQ428" s="9">
        <v>0</v>
      </c>
      <c r="AR428" s="9">
        <v>9250</v>
      </c>
      <c r="AS428" s="11">
        <v>163025</v>
      </c>
      <c r="AT428" s="11">
        <v>0</v>
      </c>
      <c r="AU428" s="11">
        <v>11963</v>
      </c>
      <c r="AV428" s="11">
        <v>0</v>
      </c>
      <c r="AW428" s="9">
        <v>0</v>
      </c>
      <c r="AX428" s="9">
        <v>164540.02604212373</v>
      </c>
      <c r="AY428" s="9">
        <v>0</v>
      </c>
      <c r="AZ428" s="9">
        <v>-3070.9639999999999</v>
      </c>
      <c r="BA428" s="11">
        <v>19633</v>
      </c>
      <c r="BB428" s="11">
        <v>12764</v>
      </c>
      <c r="BC428" s="11">
        <v>110486.39999999999</v>
      </c>
      <c r="BD428" s="11">
        <v>0</v>
      </c>
      <c r="BE428" s="11">
        <v>2474</v>
      </c>
      <c r="BF428" s="11">
        <v>0</v>
      </c>
      <c r="BG428" s="11">
        <v>-37388</v>
      </c>
      <c r="BH428" s="11">
        <v>0</v>
      </c>
      <c r="BI428" s="9">
        <v>0</v>
      </c>
      <c r="BJ428" s="9">
        <v>0</v>
      </c>
      <c r="BK428" s="9">
        <v>0</v>
      </c>
      <c r="BL428" s="9">
        <v>0</v>
      </c>
      <c r="BM428" s="9">
        <v>0</v>
      </c>
      <c r="BN428" s="9">
        <v>0</v>
      </c>
      <c r="BO428" s="11">
        <f t="shared" si="217"/>
        <v>503194.36999999994</v>
      </c>
      <c r="BP428" s="11">
        <v>0</v>
      </c>
      <c r="BQ428" s="11">
        <v>1139</v>
      </c>
      <c r="BR428" s="11">
        <f t="shared" si="218"/>
        <v>0</v>
      </c>
      <c r="BS428" s="11">
        <v>0</v>
      </c>
      <c r="BT428" s="11">
        <v>31791.500000000004</v>
      </c>
      <c r="BU428" s="9">
        <v>0</v>
      </c>
      <c r="BV428" s="9">
        <v>9249</v>
      </c>
      <c r="BW428" s="11">
        <v>165669</v>
      </c>
      <c r="BX428" s="11">
        <v>0</v>
      </c>
      <c r="BY428" s="11">
        <v>0</v>
      </c>
      <c r="BZ428" s="11">
        <v>0</v>
      </c>
      <c r="CA428" s="9">
        <v>0</v>
      </c>
      <c r="CB428" s="9">
        <v>164540.02604212373</v>
      </c>
      <c r="CC428" s="9">
        <v>0</v>
      </c>
      <c r="CD428" s="9">
        <v>-3070.9639999999999</v>
      </c>
      <c r="CE428" s="11">
        <v>19633</v>
      </c>
      <c r="CF428" s="11">
        <v>12955</v>
      </c>
      <c r="CG428" s="11">
        <v>110486.39999999999</v>
      </c>
      <c r="CH428" s="11">
        <v>0</v>
      </c>
      <c r="CI428" s="11">
        <v>2505</v>
      </c>
      <c r="CJ428" s="11">
        <v>0</v>
      </c>
      <c r="CK428" s="11">
        <v>-37358</v>
      </c>
      <c r="CL428" s="11">
        <v>0</v>
      </c>
      <c r="CM428" s="11">
        <v>0</v>
      </c>
      <c r="CN428" s="9">
        <v>0</v>
      </c>
      <c r="CO428" s="9">
        <v>0</v>
      </c>
      <c r="CP428" s="9">
        <v>0</v>
      </c>
      <c r="CQ428" s="9">
        <v>0</v>
      </c>
      <c r="CR428" s="9">
        <v>0</v>
      </c>
      <c r="CS428" s="11"/>
      <c r="CT428" s="11"/>
      <c r="CU428" s="11"/>
      <c r="CV428" s="11"/>
      <c r="CW428" s="11"/>
      <c r="DD428" s="20"/>
      <c r="DE428" s="20"/>
    </row>
    <row r="429" spans="1:109" ht="16.5" x14ac:dyDescent="0.3">
      <c r="A429" s="8">
        <v>4109</v>
      </c>
      <c r="B429" s="8">
        <v>7</v>
      </c>
      <c r="C429" s="8" t="s">
        <v>452</v>
      </c>
      <c r="D429" s="16">
        <v>7</v>
      </c>
      <c r="E429" s="9">
        <v>70</v>
      </c>
      <c r="F429" s="9">
        <f t="shared" si="203"/>
        <v>11915.991214511263</v>
      </c>
      <c r="G429" s="9">
        <f t="shared" si="204"/>
        <v>12019.00207165412</v>
      </c>
      <c r="H429" s="9">
        <f t="shared" si="205"/>
        <v>103.01085714285728</v>
      </c>
      <c r="I429" s="10">
        <f t="shared" si="200"/>
        <v>8.6447577283718467E-3</v>
      </c>
      <c r="J429" s="9">
        <f t="shared" si="206"/>
        <v>101.86799999999948</v>
      </c>
      <c r="K429" s="9">
        <f t="shared" si="207"/>
        <v>0.7142857142857153</v>
      </c>
      <c r="L429" s="9">
        <f t="shared" si="208"/>
        <v>0</v>
      </c>
      <c r="M429" s="9">
        <f t="shared" si="209"/>
        <v>0.42857142857133113</v>
      </c>
      <c r="N429" s="9">
        <f t="shared" si="210"/>
        <v>0</v>
      </c>
      <c r="O429" s="9">
        <f t="shared" si="211"/>
        <v>0</v>
      </c>
      <c r="P429" s="9">
        <f t="shared" si="212"/>
        <v>0</v>
      </c>
      <c r="Q429" s="15">
        <f t="shared" si="214"/>
        <v>834119.38501578849</v>
      </c>
      <c r="R429" s="15">
        <f t="shared" si="215"/>
        <v>841330.14501578838</v>
      </c>
      <c r="S429" s="9">
        <f t="shared" si="216"/>
        <v>7210.7599999998929</v>
      </c>
      <c r="T429" s="9"/>
      <c r="U429" s="9">
        <f t="shared" si="221"/>
        <v>6749.1319999999996</v>
      </c>
      <c r="V429" s="9">
        <f t="shared" si="221"/>
        <v>43.971428571428568</v>
      </c>
      <c r="W429" s="9">
        <f t="shared" si="221"/>
        <v>110.5</v>
      </c>
      <c r="X429" s="9">
        <f t="shared" si="221"/>
        <v>622.37142857142862</v>
      </c>
      <c r="Y429" s="9">
        <f t="shared" si="221"/>
        <v>2927.6963573684066</v>
      </c>
      <c r="Z429" s="9">
        <f t="shared" si="221"/>
        <v>0</v>
      </c>
      <c r="AA429" s="9">
        <f t="shared" si="221"/>
        <v>1462.32</v>
      </c>
      <c r="AB429" s="9">
        <f t="shared" si="222"/>
        <v>6850.9999999999991</v>
      </c>
      <c r="AC429" s="9">
        <f t="shared" si="222"/>
        <v>44.685714285714283</v>
      </c>
      <c r="AD429" s="9">
        <f t="shared" si="222"/>
        <v>110.5</v>
      </c>
      <c r="AE429" s="9">
        <f t="shared" si="222"/>
        <v>622.79999999999995</v>
      </c>
      <c r="AF429" s="9">
        <f t="shared" si="222"/>
        <v>2927.6963573684066</v>
      </c>
      <c r="AG429" s="9">
        <f t="shared" si="222"/>
        <v>0</v>
      </c>
      <c r="AH429" s="9">
        <f t="shared" si="222"/>
        <v>1462.32</v>
      </c>
      <c r="AI429" s="9">
        <f t="shared" si="213"/>
        <v>12019.00207165412</v>
      </c>
      <c r="AJ429" s="3" t="s">
        <v>608</v>
      </c>
      <c r="AK429" s="11">
        <v>475384</v>
      </c>
      <c r="AL429" s="11">
        <v>0</v>
      </c>
      <c r="AM429" s="11">
        <v>1092</v>
      </c>
      <c r="AN429" s="9">
        <v>0</v>
      </c>
      <c r="AO429" s="11">
        <v>0</v>
      </c>
      <c r="AP429" s="11">
        <v>7735</v>
      </c>
      <c r="AQ429" s="9">
        <v>12397</v>
      </c>
      <c r="AR429" s="9">
        <v>8869</v>
      </c>
      <c r="AS429" s="11">
        <v>3078</v>
      </c>
      <c r="AT429" s="11">
        <v>0</v>
      </c>
      <c r="AU429" s="11">
        <v>0</v>
      </c>
      <c r="AV429" s="11">
        <v>0</v>
      </c>
      <c r="AW429" s="9">
        <v>0</v>
      </c>
      <c r="AX429" s="9">
        <v>204938.74501578845</v>
      </c>
      <c r="AY429" s="9">
        <v>0</v>
      </c>
      <c r="AZ429" s="9">
        <v>-2944.7599999999998</v>
      </c>
      <c r="BA429" s="11">
        <v>18826</v>
      </c>
      <c r="BB429" s="11">
        <v>10</v>
      </c>
      <c r="BC429" s="11">
        <v>102362.4</v>
      </c>
      <c r="BD429" s="11">
        <v>0</v>
      </c>
      <c r="BE429" s="11">
        <v>2372</v>
      </c>
      <c r="BF429" s="11">
        <v>0</v>
      </c>
      <c r="BG429" s="11">
        <v>0</v>
      </c>
      <c r="BH429" s="11">
        <v>0</v>
      </c>
      <c r="BI429" s="9">
        <v>0</v>
      </c>
      <c r="BJ429" s="9">
        <v>0</v>
      </c>
      <c r="BK429" s="9">
        <v>0</v>
      </c>
      <c r="BL429" s="9">
        <v>0</v>
      </c>
      <c r="BM429" s="9">
        <v>0</v>
      </c>
      <c r="BN429" s="9">
        <v>0</v>
      </c>
      <c r="BO429" s="11">
        <f t="shared" si="217"/>
        <v>482514.75999999995</v>
      </c>
      <c r="BP429" s="11">
        <v>0</v>
      </c>
      <c r="BQ429" s="11">
        <v>1092</v>
      </c>
      <c r="BR429" s="11">
        <f t="shared" si="218"/>
        <v>0</v>
      </c>
      <c r="BS429" s="11">
        <v>0</v>
      </c>
      <c r="BT429" s="11">
        <v>7735</v>
      </c>
      <c r="BU429" s="9">
        <v>12397</v>
      </c>
      <c r="BV429" s="9">
        <v>8869</v>
      </c>
      <c r="BW429" s="11">
        <v>3128</v>
      </c>
      <c r="BX429" s="11">
        <v>0</v>
      </c>
      <c r="BY429" s="11">
        <v>0</v>
      </c>
      <c r="BZ429" s="11">
        <v>0</v>
      </c>
      <c r="CA429" s="9">
        <v>0</v>
      </c>
      <c r="CB429" s="9">
        <v>204938.74501578845</v>
      </c>
      <c r="CC429" s="9">
        <v>0</v>
      </c>
      <c r="CD429" s="9">
        <v>-2944.7599999999998</v>
      </c>
      <c r="CE429" s="11">
        <v>18826</v>
      </c>
      <c r="CF429" s="11">
        <v>10</v>
      </c>
      <c r="CG429" s="11">
        <v>102362.4</v>
      </c>
      <c r="CH429" s="11">
        <v>0</v>
      </c>
      <c r="CI429" s="11">
        <v>2402</v>
      </c>
      <c r="CJ429" s="11">
        <v>0</v>
      </c>
      <c r="CK429" s="11">
        <v>0</v>
      </c>
      <c r="CL429" s="11">
        <v>0</v>
      </c>
      <c r="CM429" s="11">
        <v>0</v>
      </c>
      <c r="CN429" s="9">
        <v>0</v>
      </c>
      <c r="CO429" s="9">
        <v>0</v>
      </c>
      <c r="CP429" s="9">
        <v>0</v>
      </c>
      <c r="CQ429" s="9">
        <v>0</v>
      </c>
      <c r="CR429" s="9">
        <v>0</v>
      </c>
      <c r="CS429" s="11"/>
      <c r="CT429" s="11"/>
      <c r="CU429" s="11"/>
      <c r="CV429" s="11"/>
      <c r="CW429" s="11"/>
      <c r="DD429" s="20"/>
      <c r="DE429" s="20"/>
    </row>
    <row r="430" spans="1:109" ht="16.5" x14ac:dyDescent="0.3">
      <c r="A430" s="8">
        <v>4110</v>
      </c>
      <c r="B430" s="8">
        <v>7</v>
      </c>
      <c r="C430" s="8" t="s">
        <v>453</v>
      </c>
      <c r="D430" s="16">
        <v>7</v>
      </c>
      <c r="E430" s="9">
        <v>280</v>
      </c>
      <c r="F430" s="9">
        <f t="shared" si="203"/>
        <v>10412.146832302738</v>
      </c>
      <c r="G430" s="9">
        <f t="shared" si="204"/>
        <v>10518.050546588451</v>
      </c>
      <c r="H430" s="9">
        <f t="shared" si="205"/>
        <v>105.90371428571234</v>
      </c>
      <c r="I430" s="10">
        <f t="shared" si="200"/>
        <v>1.0171169883731922E-2</v>
      </c>
      <c r="J430" s="9">
        <f t="shared" si="206"/>
        <v>101.86799999999948</v>
      </c>
      <c r="K430" s="9">
        <f t="shared" si="207"/>
        <v>3.6321428571428669</v>
      </c>
      <c r="L430" s="9">
        <f t="shared" si="208"/>
        <v>0</v>
      </c>
      <c r="M430" s="9">
        <f t="shared" si="209"/>
        <v>0.40357142857146755</v>
      </c>
      <c r="N430" s="9">
        <f t="shared" si="210"/>
        <v>0</v>
      </c>
      <c r="O430" s="9">
        <f t="shared" si="211"/>
        <v>0</v>
      </c>
      <c r="P430" s="9">
        <f t="shared" si="212"/>
        <v>0</v>
      </c>
      <c r="Q430" s="15">
        <f t="shared" si="214"/>
        <v>2915401.1130447672</v>
      </c>
      <c r="R430" s="15">
        <f t="shared" si="215"/>
        <v>2945054.1530447672</v>
      </c>
      <c r="S430" s="9">
        <f t="shared" si="216"/>
        <v>29653.040000000037</v>
      </c>
      <c r="T430" s="9"/>
      <c r="U430" s="9">
        <f t="shared" si="221"/>
        <v>6749.1319999999996</v>
      </c>
      <c r="V430" s="9">
        <f t="shared" si="221"/>
        <v>223.78928571428571</v>
      </c>
      <c r="W430" s="9">
        <f t="shared" si="221"/>
        <v>23.4</v>
      </c>
      <c r="X430" s="9">
        <f t="shared" si="221"/>
        <v>689.42857142857144</v>
      </c>
      <c r="Y430" s="9">
        <f t="shared" si="221"/>
        <v>1166.3999751598819</v>
      </c>
      <c r="Z430" s="9">
        <f t="shared" si="221"/>
        <v>0</v>
      </c>
      <c r="AA430" s="9">
        <f t="shared" si="221"/>
        <v>1559.9969999999998</v>
      </c>
      <c r="AB430" s="9">
        <f t="shared" si="222"/>
        <v>6850.9999999999991</v>
      </c>
      <c r="AC430" s="9">
        <f t="shared" si="222"/>
        <v>227.42142857142858</v>
      </c>
      <c r="AD430" s="9">
        <f t="shared" si="222"/>
        <v>23.4</v>
      </c>
      <c r="AE430" s="9">
        <f t="shared" si="222"/>
        <v>689.83214285714291</v>
      </c>
      <c r="AF430" s="9">
        <f t="shared" si="222"/>
        <v>1166.3999751598819</v>
      </c>
      <c r="AG430" s="9">
        <f t="shared" si="222"/>
        <v>0</v>
      </c>
      <c r="AH430" s="9">
        <f t="shared" si="222"/>
        <v>1559.9969999999998</v>
      </c>
      <c r="AI430" s="9">
        <f t="shared" si="213"/>
        <v>10518.050546588451</v>
      </c>
      <c r="AJ430" s="3" t="s">
        <v>608</v>
      </c>
      <c r="AK430" s="11">
        <v>1901536</v>
      </c>
      <c r="AL430" s="11">
        <v>0</v>
      </c>
      <c r="AM430" s="11">
        <v>4368</v>
      </c>
      <c r="AN430" s="9">
        <v>0</v>
      </c>
      <c r="AO430" s="11">
        <v>0</v>
      </c>
      <c r="AP430" s="11">
        <v>6552</v>
      </c>
      <c r="AQ430" s="9">
        <v>68310</v>
      </c>
      <c r="AR430" s="9">
        <v>35478</v>
      </c>
      <c r="AS430" s="11">
        <v>62661</v>
      </c>
      <c r="AT430" s="11">
        <v>0</v>
      </c>
      <c r="AU430" s="11">
        <v>0</v>
      </c>
      <c r="AV430" s="11">
        <v>0</v>
      </c>
      <c r="AW430" s="9">
        <v>0</v>
      </c>
      <c r="AX430" s="9">
        <v>326591.99304476695</v>
      </c>
      <c r="AY430" s="9">
        <v>0</v>
      </c>
      <c r="AZ430" s="9">
        <v>-11779.039999999999</v>
      </c>
      <c r="BA430" s="11">
        <v>75303</v>
      </c>
      <c r="BB430" s="11">
        <v>91</v>
      </c>
      <c r="BC430" s="11">
        <v>436799.16</v>
      </c>
      <c r="BD430" s="11">
        <v>0</v>
      </c>
      <c r="BE430" s="11">
        <v>9490</v>
      </c>
      <c r="BF430" s="11">
        <v>0</v>
      </c>
      <c r="BG430" s="11">
        <v>0</v>
      </c>
      <c r="BH430" s="11">
        <v>0</v>
      </c>
      <c r="BI430" s="9">
        <v>0</v>
      </c>
      <c r="BJ430" s="9">
        <v>0</v>
      </c>
      <c r="BK430" s="9">
        <v>0</v>
      </c>
      <c r="BL430" s="9">
        <v>0</v>
      </c>
      <c r="BM430" s="9">
        <v>0</v>
      </c>
      <c r="BN430" s="9">
        <v>0</v>
      </c>
      <c r="BO430" s="11">
        <f t="shared" si="217"/>
        <v>1930059.0399999998</v>
      </c>
      <c r="BP430" s="11">
        <v>0</v>
      </c>
      <c r="BQ430" s="11">
        <v>4368</v>
      </c>
      <c r="BR430" s="11">
        <f t="shared" si="218"/>
        <v>0</v>
      </c>
      <c r="BS430" s="11">
        <v>0</v>
      </c>
      <c r="BT430" s="11">
        <v>6552</v>
      </c>
      <c r="BU430" s="9">
        <v>68310</v>
      </c>
      <c r="BV430" s="9">
        <v>35474</v>
      </c>
      <c r="BW430" s="11">
        <v>63678</v>
      </c>
      <c r="BX430" s="11">
        <v>0</v>
      </c>
      <c r="BY430" s="11">
        <v>0</v>
      </c>
      <c r="BZ430" s="11">
        <v>0</v>
      </c>
      <c r="CA430" s="9">
        <v>0</v>
      </c>
      <c r="CB430" s="9">
        <v>326591.99304476695</v>
      </c>
      <c r="CC430" s="9">
        <v>0</v>
      </c>
      <c r="CD430" s="9">
        <v>-11779.039999999999</v>
      </c>
      <c r="CE430" s="11">
        <v>75303</v>
      </c>
      <c r="CF430" s="11">
        <v>92</v>
      </c>
      <c r="CG430" s="11">
        <v>436799.16</v>
      </c>
      <c r="CH430" s="11">
        <v>0</v>
      </c>
      <c r="CI430" s="11">
        <v>9606</v>
      </c>
      <c r="CJ430" s="11">
        <v>0</v>
      </c>
      <c r="CK430" s="11">
        <v>0</v>
      </c>
      <c r="CL430" s="11">
        <v>0</v>
      </c>
      <c r="CM430" s="11">
        <v>0</v>
      </c>
      <c r="CN430" s="9">
        <v>0</v>
      </c>
      <c r="CO430" s="9">
        <v>0</v>
      </c>
      <c r="CP430" s="9">
        <v>0</v>
      </c>
      <c r="CQ430" s="9">
        <v>0</v>
      </c>
      <c r="CR430" s="9">
        <v>0</v>
      </c>
      <c r="CS430" s="11"/>
      <c r="CT430" s="11"/>
      <c r="CU430" s="11"/>
      <c r="CV430" s="11"/>
      <c r="CW430" s="11"/>
      <c r="DD430" s="20"/>
      <c r="DE430" s="20"/>
    </row>
    <row r="431" spans="1:109" ht="16.5" x14ac:dyDescent="0.3">
      <c r="A431" s="8">
        <v>4111</v>
      </c>
      <c r="B431" s="8">
        <v>7</v>
      </c>
      <c r="C431" s="8" t="s">
        <v>454</v>
      </c>
      <c r="D431" s="16">
        <v>7</v>
      </c>
      <c r="E431" s="9">
        <v>160</v>
      </c>
      <c r="F431" s="9">
        <f t="shared" si="203"/>
        <v>11355.566283015576</v>
      </c>
      <c r="G431" s="9">
        <f t="shared" si="204"/>
        <v>11492.796783015574</v>
      </c>
      <c r="H431" s="9">
        <f t="shared" si="205"/>
        <v>137.23049999999785</v>
      </c>
      <c r="I431" s="10">
        <f t="shared" si="200"/>
        <v>1.2084866274370864E-2</v>
      </c>
      <c r="J431" s="9">
        <f t="shared" si="206"/>
        <v>101.86799999999948</v>
      </c>
      <c r="K431" s="9">
        <f t="shared" si="207"/>
        <v>34.956250000000182</v>
      </c>
      <c r="L431" s="9">
        <f t="shared" si="208"/>
        <v>0</v>
      </c>
      <c r="M431" s="9">
        <f t="shared" si="209"/>
        <v>0.40625</v>
      </c>
      <c r="N431" s="9">
        <f t="shared" si="210"/>
        <v>0</v>
      </c>
      <c r="O431" s="9">
        <f t="shared" si="211"/>
        <v>0</v>
      </c>
      <c r="P431" s="9">
        <f t="shared" si="212"/>
        <v>0</v>
      </c>
      <c r="Q431" s="15">
        <f t="shared" si="214"/>
        <v>1816890.605282492</v>
      </c>
      <c r="R431" s="15">
        <f t="shared" si="215"/>
        <v>1838847.4852824919</v>
      </c>
      <c r="S431" s="9">
        <f t="shared" si="216"/>
        <v>21956.879999999888</v>
      </c>
      <c r="T431" s="9"/>
      <c r="U431" s="9">
        <f t="shared" si="221"/>
        <v>6749.1320000000005</v>
      </c>
      <c r="V431" s="9">
        <f t="shared" si="221"/>
        <v>2155.03125</v>
      </c>
      <c r="W431" s="9">
        <f t="shared" si="221"/>
        <v>15.6</v>
      </c>
      <c r="X431" s="9">
        <f t="shared" si="221"/>
        <v>445.46249999999998</v>
      </c>
      <c r="Y431" s="9">
        <f t="shared" si="221"/>
        <v>548.33053301557425</v>
      </c>
      <c r="Z431" s="9">
        <f t="shared" si="221"/>
        <v>0</v>
      </c>
      <c r="AA431" s="9">
        <f t="shared" si="221"/>
        <v>1442.01</v>
      </c>
      <c r="AB431" s="9">
        <f t="shared" si="222"/>
        <v>6851</v>
      </c>
      <c r="AC431" s="9">
        <f t="shared" si="222"/>
        <v>2189.9875000000002</v>
      </c>
      <c r="AD431" s="9">
        <f t="shared" si="222"/>
        <v>15.6</v>
      </c>
      <c r="AE431" s="9">
        <f t="shared" si="222"/>
        <v>445.86874999999998</v>
      </c>
      <c r="AF431" s="9">
        <f t="shared" si="222"/>
        <v>548.33053301557425</v>
      </c>
      <c r="AG431" s="9">
        <f t="shared" si="222"/>
        <v>0</v>
      </c>
      <c r="AH431" s="9">
        <f t="shared" si="222"/>
        <v>1442.01</v>
      </c>
      <c r="AI431" s="9">
        <f t="shared" si="213"/>
        <v>11492.796783015574</v>
      </c>
      <c r="AJ431" s="3" t="s">
        <v>608</v>
      </c>
      <c r="AK431" s="11">
        <v>1086592</v>
      </c>
      <c r="AL431" s="11">
        <v>0</v>
      </c>
      <c r="AM431" s="11">
        <v>2496</v>
      </c>
      <c r="AN431" s="9">
        <v>0</v>
      </c>
      <c r="AO431" s="11">
        <v>0</v>
      </c>
      <c r="AP431" s="11">
        <v>2496</v>
      </c>
      <c r="AQ431" s="9">
        <v>0</v>
      </c>
      <c r="AR431" s="9">
        <v>20273</v>
      </c>
      <c r="AS431" s="11">
        <v>344805</v>
      </c>
      <c r="AT431" s="11">
        <v>0</v>
      </c>
      <c r="AU431" s="11">
        <v>0</v>
      </c>
      <c r="AV431" s="11">
        <v>0</v>
      </c>
      <c r="AW431" s="9">
        <v>0</v>
      </c>
      <c r="AX431" s="9">
        <v>87732.885282491887</v>
      </c>
      <c r="AY431" s="9">
        <v>0</v>
      </c>
      <c r="AZ431" s="9">
        <v>-6730.88</v>
      </c>
      <c r="BA431" s="11">
        <v>43030</v>
      </c>
      <c r="BB431" s="11">
        <v>52</v>
      </c>
      <c r="BC431" s="11">
        <v>230721.6</v>
      </c>
      <c r="BD431" s="11">
        <v>0</v>
      </c>
      <c r="BE431" s="11">
        <v>5423</v>
      </c>
      <c r="BF431" s="11">
        <v>0</v>
      </c>
      <c r="BG431" s="11">
        <v>0</v>
      </c>
      <c r="BH431" s="11">
        <v>0</v>
      </c>
      <c r="BI431" s="9">
        <v>0</v>
      </c>
      <c r="BJ431" s="9">
        <v>0</v>
      </c>
      <c r="BK431" s="9">
        <v>0</v>
      </c>
      <c r="BL431" s="9">
        <v>0</v>
      </c>
      <c r="BM431" s="9">
        <v>0</v>
      </c>
      <c r="BN431" s="9">
        <v>0</v>
      </c>
      <c r="BO431" s="11">
        <f t="shared" si="217"/>
        <v>1102890.8799999999</v>
      </c>
      <c r="BP431" s="11">
        <v>0</v>
      </c>
      <c r="BQ431" s="11">
        <v>2496</v>
      </c>
      <c r="BR431" s="11">
        <f t="shared" si="218"/>
        <v>0</v>
      </c>
      <c r="BS431" s="11">
        <v>0</v>
      </c>
      <c r="BT431" s="11">
        <v>2496</v>
      </c>
      <c r="BU431" s="9">
        <v>0</v>
      </c>
      <c r="BV431" s="9">
        <v>20271</v>
      </c>
      <c r="BW431" s="11">
        <v>350398</v>
      </c>
      <c r="BX431" s="11">
        <v>0</v>
      </c>
      <c r="BY431" s="11">
        <v>0</v>
      </c>
      <c r="BZ431" s="11">
        <v>0</v>
      </c>
      <c r="CA431" s="9">
        <v>0</v>
      </c>
      <c r="CB431" s="9">
        <v>87732.885282491887</v>
      </c>
      <c r="CC431" s="9">
        <v>0</v>
      </c>
      <c r="CD431" s="9">
        <v>-6730.88</v>
      </c>
      <c r="CE431" s="11">
        <v>43030</v>
      </c>
      <c r="CF431" s="11">
        <v>53</v>
      </c>
      <c r="CG431" s="11">
        <v>230721.6</v>
      </c>
      <c r="CH431" s="11">
        <v>0</v>
      </c>
      <c r="CI431" s="11">
        <v>5489</v>
      </c>
      <c r="CJ431" s="11">
        <v>0</v>
      </c>
      <c r="CK431" s="11">
        <v>0</v>
      </c>
      <c r="CL431" s="11">
        <v>0</v>
      </c>
      <c r="CM431" s="11">
        <v>0</v>
      </c>
      <c r="CN431" s="9">
        <v>0</v>
      </c>
      <c r="CO431" s="9">
        <v>0</v>
      </c>
      <c r="CP431" s="9">
        <v>0</v>
      </c>
      <c r="CQ431" s="9">
        <v>0</v>
      </c>
      <c r="CR431" s="9">
        <v>0</v>
      </c>
      <c r="CS431" s="11"/>
      <c r="CT431" s="11"/>
      <c r="CU431" s="11"/>
      <c r="CV431" s="11"/>
      <c r="CW431" s="11"/>
      <c r="DD431" s="20"/>
      <c r="DE431" s="20"/>
    </row>
    <row r="432" spans="1:109" ht="16.5" x14ac:dyDescent="0.3">
      <c r="A432" s="8">
        <v>4112</v>
      </c>
      <c r="B432" s="8">
        <v>7</v>
      </c>
      <c r="C432" s="8" t="s">
        <v>455</v>
      </c>
      <c r="D432" s="16">
        <v>7</v>
      </c>
      <c r="E432" s="9">
        <v>545</v>
      </c>
      <c r="F432" s="9">
        <f t="shared" si="203"/>
        <v>9312.8178170566916</v>
      </c>
      <c r="G432" s="9">
        <f t="shared" si="204"/>
        <v>9416.0050831117369</v>
      </c>
      <c r="H432" s="9">
        <f t="shared" si="205"/>
        <v>103.18726605504526</v>
      </c>
      <c r="I432" s="10">
        <f t="shared" si="200"/>
        <v>1.1080133648277198E-2</v>
      </c>
      <c r="J432" s="9">
        <f t="shared" si="206"/>
        <v>101.86799999999948</v>
      </c>
      <c r="K432" s="9">
        <f t="shared" si="207"/>
        <v>0.90825688073394417</v>
      </c>
      <c r="L432" s="9">
        <f t="shared" si="208"/>
        <v>0</v>
      </c>
      <c r="M432" s="9">
        <f t="shared" si="209"/>
        <v>0.41100917431197104</v>
      </c>
      <c r="N432" s="9">
        <f t="shared" si="210"/>
        <v>0</v>
      </c>
      <c r="O432" s="9">
        <f t="shared" si="211"/>
        <v>0</v>
      </c>
      <c r="P432" s="9">
        <f t="shared" si="212"/>
        <v>0</v>
      </c>
      <c r="Q432" s="15">
        <f t="shared" si="214"/>
        <v>5075485.710295897</v>
      </c>
      <c r="R432" s="15">
        <f t="shared" si="215"/>
        <v>5131722.7702958956</v>
      </c>
      <c r="S432" s="9">
        <f t="shared" si="216"/>
        <v>56237.059999998659</v>
      </c>
      <c r="T432" s="9"/>
      <c r="U432" s="9">
        <f t="shared" ref="U432:AA441" si="223">IF($E432=0,0,SUMIF($AK$4:$BN$4,U$4,$AK432:$BN432)/$E432)</f>
        <v>6749.1319999999996</v>
      </c>
      <c r="V432" s="9">
        <f t="shared" si="223"/>
        <v>56.03119266055046</v>
      </c>
      <c r="W432" s="9">
        <f t="shared" si="223"/>
        <v>98.8</v>
      </c>
      <c r="X432" s="9">
        <f t="shared" si="223"/>
        <v>698.92477064220179</v>
      </c>
      <c r="Y432" s="9">
        <f t="shared" si="223"/>
        <v>263.72572531357235</v>
      </c>
      <c r="Z432" s="9">
        <f t="shared" si="223"/>
        <v>0</v>
      </c>
      <c r="AA432" s="9">
        <f t="shared" si="223"/>
        <v>1446.204128440367</v>
      </c>
      <c r="AB432" s="9">
        <f t="shared" ref="AB432:AH441" si="224">IF($E432=0,0,SUMIF($BO$4:$CR$4,AB$4,$BO432:$CR432)/$E432)</f>
        <v>6850.9999999999991</v>
      </c>
      <c r="AC432" s="9">
        <f t="shared" si="224"/>
        <v>56.939449541284404</v>
      </c>
      <c r="AD432" s="9">
        <f t="shared" si="224"/>
        <v>98.8</v>
      </c>
      <c r="AE432" s="9">
        <f t="shared" si="224"/>
        <v>699.33577981651376</v>
      </c>
      <c r="AF432" s="9">
        <f t="shared" si="224"/>
        <v>263.72572531357235</v>
      </c>
      <c r="AG432" s="9">
        <f t="shared" si="224"/>
        <v>0</v>
      </c>
      <c r="AH432" s="9">
        <f t="shared" si="224"/>
        <v>1446.204128440367</v>
      </c>
      <c r="AI432" s="9">
        <f t="shared" si="213"/>
        <v>9416.0050831117369</v>
      </c>
      <c r="AJ432" s="3" t="s">
        <v>608</v>
      </c>
      <c r="AK432" s="11">
        <v>3701204</v>
      </c>
      <c r="AL432" s="11">
        <v>0</v>
      </c>
      <c r="AM432" s="11">
        <v>8502</v>
      </c>
      <c r="AN432" s="9">
        <v>0</v>
      </c>
      <c r="AO432" s="11">
        <v>0</v>
      </c>
      <c r="AP432" s="11">
        <v>53846</v>
      </c>
      <c r="AQ432" s="9">
        <v>138138</v>
      </c>
      <c r="AR432" s="9">
        <v>69054</v>
      </c>
      <c r="AS432" s="11">
        <v>30537</v>
      </c>
      <c r="AT432" s="11">
        <v>0</v>
      </c>
      <c r="AU432" s="11">
        <v>0</v>
      </c>
      <c r="AV432" s="11">
        <v>0</v>
      </c>
      <c r="AW432" s="9">
        <v>0</v>
      </c>
      <c r="AX432" s="9">
        <v>143730.52029589695</v>
      </c>
      <c r="AY432" s="9">
        <v>0</v>
      </c>
      <c r="AZ432" s="9">
        <v>-22927.06</v>
      </c>
      <c r="BA432" s="11">
        <v>146572</v>
      </c>
      <c r="BB432" s="11">
        <v>177</v>
      </c>
      <c r="BC432" s="11">
        <v>788181.25</v>
      </c>
      <c r="BD432" s="11">
        <v>0</v>
      </c>
      <c r="BE432" s="11">
        <v>18471</v>
      </c>
      <c r="BF432" s="11">
        <v>0</v>
      </c>
      <c r="BG432" s="11">
        <v>0</v>
      </c>
      <c r="BH432" s="11">
        <v>0</v>
      </c>
      <c r="BI432" s="9">
        <v>0</v>
      </c>
      <c r="BJ432" s="9">
        <v>0</v>
      </c>
      <c r="BK432" s="9">
        <v>0</v>
      </c>
      <c r="BL432" s="9">
        <v>0</v>
      </c>
      <c r="BM432" s="9">
        <v>0</v>
      </c>
      <c r="BN432" s="9">
        <v>0</v>
      </c>
      <c r="BO432" s="11">
        <f t="shared" si="217"/>
        <v>3756722.0599999996</v>
      </c>
      <c r="BP432" s="11">
        <v>0</v>
      </c>
      <c r="BQ432" s="11">
        <v>8502</v>
      </c>
      <c r="BR432" s="11">
        <f t="shared" si="218"/>
        <v>0</v>
      </c>
      <c r="BS432" s="11">
        <v>0</v>
      </c>
      <c r="BT432" s="11">
        <v>53846</v>
      </c>
      <c r="BU432" s="9">
        <v>138138</v>
      </c>
      <c r="BV432" s="9">
        <v>69048</v>
      </c>
      <c r="BW432" s="11">
        <v>31032</v>
      </c>
      <c r="BX432" s="11">
        <v>0</v>
      </c>
      <c r="BY432" s="11">
        <v>0</v>
      </c>
      <c r="BZ432" s="11">
        <v>0</v>
      </c>
      <c r="CA432" s="9">
        <v>0</v>
      </c>
      <c r="CB432" s="9">
        <v>143730.52029589695</v>
      </c>
      <c r="CC432" s="9">
        <v>0</v>
      </c>
      <c r="CD432" s="9">
        <v>-22927.06</v>
      </c>
      <c r="CE432" s="11">
        <v>146572</v>
      </c>
      <c r="CF432" s="11">
        <v>180</v>
      </c>
      <c r="CG432" s="11">
        <v>788181.25</v>
      </c>
      <c r="CH432" s="11">
        <v>0</v>
      </c>
      <c r="CI432" s="11">
        <v>18698</v>
      </c>
      <c r="CJ432" s="11">
        <v>0</v>
      </c>
      <c r="CK432" s="11">
        <v>0</v>
      </c>
      <c r="CL432" s="11">
        <v>0</v>
      </c>
      <c r="CM432" s="11">
        <v>0</v>
      </c>
      <c r="CN432" s="9">
        <v>0</v>
      </c>
      <c r="CO432" s="9">
        <v>0</v>
      </c>
      <c r="CP432" s="9">
        <v>0</v>
      </c>
      <c r="CQ432" s="9">
        <v>0</v>
      </c>
      <c r="CR432" s="9">
        <v>0</v>
      </c>
      <c r="CS432" s="11"/>
      <c r="CT432" s="11"/>
      <c r="CU432" s="11"/>
      <c r="CV432" s="11"/>
      <c r="CW432" s="11"/>
      <c r="DD432" s="20"/>
      <c r="DE432" s="20"/>
    </row>
    <row r="433" spans="1:109" ht="16.5" x14ac:dyDescent="0.3">
      <c r="A433" s="8">
        <v>4113</v>
      </c>
      <c r="B433" s="8">
        <v>7</v>
      </c>
      <c r="C433" s="8" t="s">
        <v>456</v>
      </c>
      <c r="D433" s="16">
        <v>7</v>
      </c>
      <c r="E433" s="9">
        <v>85</v>
      </c>
      <c r="F433" s="9">
        <f t="shared" si="203"/>
        <v>46033.815924355491</v>
      </c>
      <c r="G433" s="9">
        <f t="shared" si="204"/>
        <v>46126.360865531955</v>
      </c>
      <c r="H433" s="9">
        <f t="shared" si="205"/>
        <v>92.544941176463908</v>
      </c>
      <c r="I433" s="10">
        <f t="shared" si="200"/>
        <v>2.0103686674278155E-3</v>
      </c>
      <c r="J433" s="9">
        <f t="shared" si="206"/>
        <v>82.674352941176039</v>
      </c>
      <c r="K433" s="9">
        <f t="shared" si="207"/>
        <v>9.5294117647058556</v>
      </c>
      <c r="L433" s="9">
        <f t="shared" si="208"/>
        <v>0</v>
      </c>
      <c r="M433" s="9">
        <f t="shared" si="209"/>
        <v>0.34117647058826606</v>
      </c>
      <c r="N433" s="9">
        <f t="shared" si="210"/>
        <v>0</v>
      </c>
      <c r="O433" s="9">
        <f t="shared" si="211"/>
        <v>0</v>
      </c>
      <c r="P433" s="9">
        <f t="shared" si="212"/>
        <v>0</v>
      </c>
      <c r="Q433" s="15">
        <f t="shared" si="214"/>
        <v>3912874.3535702163</v>
      </c>
      <c r="R433" s="15">
        <f t="shared" si="215"/>
        <v>3920740.6735702166</v>
      </c>
      <c r="S433" s="9">
        <f t="shared" si="216"/>
        <v>7866.320000000298</v>
      </c>
      <c r="T433" s="9"/>
      <c r="U433" s="9">
        <f t="shared" si="223"/>
        <v>5477.4818258823534</v>
      </c>
      <c r="V433" s="9">
        <f t="shared" si="223"/>
        <v>587.25882352941176</v>
      </c>
      <c r="W433" s="9">
        <f t="shared" si="223"/>
        <v>36.927058823529414</v>
      </c>
      <c r="X433" s="9">
        <f t="shared" si="223"/>
        <v>361.52941176470586</v>
      </c>
      <c r="Y433" s="9">
        <f t="shared" si="223"/>
        <v>38157.522557856886</v>
      </c>
      <c r="Z433" s="9">
        <f t="shared" si="223"/>
        <v>0</v>
      </c>
      <c r="AA433" s="9">
        <f t="shared" si="223"/>
        <v>1413.0962464985994</v>
      </c>
      <c r="AB433" s="9">
        <f t="shared" si="224"/>
        <v>5560.1561788235294</v>
      </c>
      <c r="AC433" s="9">
        <f t="shared" si="224"/>
        <v>596.78823529411761</v>
      </c>
      <c r="AD433" s="9">
        <f t="shared" si="224"/>
        <v>36.927058823529414</v>
      </c>
      <c r="AE433" s="9">
        <f t="shared" si="224"/>
        <v>361.87058823529412</v>
      </c>
      <c r="AF433" s="9">
        <f t="shared" si="224"/>
        <v>38157.522557856886</v>
      </c>
      <c r="AG433" s="9">
        <f t="shared" si="224"/>
        <v>0</v>
      </c>
      <c r="AH433" s="9">
        <f t="shared" si="224"/>
        <v>1413.0962464985994</v>
      </c>
      <c r="AI433" s="9">
        <f t="shared" si="213"/>
        <v>46126.360865531955</v>
      </c>
      <c r="AJ433" s="3" t="s">
        <v>608</v>
      </c>
      <c r="AK433" s="11">
        <v>468488</v>
      </c>
      <c r="AL433" s="11">
        <v>0</v>
      </c>
      <c r="AM433" s="11">
        <v>1076</v>
      </c>
      <c r="AN433" s="9">
        <v>0</v>
      </c>
      <c r="AO433" s="11">
        <v>0</v>
      </c>
      <c r="AP433" s="11">
        <v>3138.8</v>
      </c>
      <c r="AQ433" s="9">
        <v>0</v>
      </c>
      <c r="AR433" s="9">
        <v>8741</v>
      </c>
      <c r="AS433" s="11">
        <v>49917</v>
      </c>
      <c r="AT433" s="11">
        <v>0</v>
      </c>
      <c r="AU433" s="11">
        <v>0</v>
      </c>
      <c r="AV433" s="11">
        <v>0</v>
      </c>
      <c r="AW433" s="9">
        <v>0</v>
      </c>
      <c r="AX433" s="9">
        <v>3243389.4174178354</v>
      </c>
      <c r="AY433" s="9">
        <v>7460.3809523809532</v>
      </c>
      <c r="AZ433" s="9">
        <v>-2902.0448000000001</v>
      </c>
      <c r="BA433" s="11">
        <v>18553</v>
      </c>
      <c r="BB433" s="11">
        <v>22</v>
      </c>
      <c r="BC433" s="11">
        <v>112652.8</v>
      </c>
      <c r="BD433" s="11">
        <v>0</v>
      </c>
      <c r="BE433" s="11">
        <v>2338</v>
      </c>
      <c r="BF433" s="11">
        <v>0</v>
      </c>
      <c r="BG433" s="11">
        <v>0</v>
      </c>
      <c r="BH433" s="11">
        <v>0</v>
      </c>
      <c r="BI433" s="9">
        <v>0</v>
      </c>
      <c r="BJ433" s="9">
        <v>0</v>
      </c>
      <c r="BK433" s="9">
        <v>0</v>
      </c>
      <c r="BL433" s="9">
        <v>0</v>
      </c>
      <c r="BM433" s="9">
        <v>0</v>
      </c>
      <c r="BN433" s="9">
        <v>0</v>
      </c>
      <c r="BO433" s="11">
        <f t="shared" si="217"/>
        <v>475515.31999999995</v>
      </c>
      <c r="BP433" s="11">
        <v>0</v>
      </c>
      <c r="BQ433" s="11">
        <v>1076</v>
      </c>
      <c r="BR433" s="11">
        <f t="shared" si="218"/>
        <v>0</v>
      </c>
      <c r="BS433" s="11">
        <v>0</v>
      </c>
      <c r="BT433" s="11">
        <v>3138.8</v>
      </c>
      <c r="BU433" s="9">
        <v>0</v>
      </c>
      <c r="BV433" s="9">
        <v>8740</v>
      </c>
      <c r="BW433" s="11">
        <v>50727</v>
      </c>
      <c r="BX433" s="11">
        <v>0</v>
      </c>
      <c r="BY433" s="11">
        <v>0</v>
      </c>
      <c r="BZ433" s="11">
        <v>0</v>
      </c>
      <c r="CA433" s="9">
        <v>0</v>
      </c>
      <c r="CB433" s="9">
        <v>3243389.4174178354</v>
      </c>
      <c r="CC433" s="9">
        <v>7460.3809523809532</v>
      </c>
      <c r="CD433" s="9">
        <v>-2902.0448000000001</v>
      </c>
      <c r="CE433" s="11">
        <v>18553</v>
      </c>
      <c r="CF433" s="11">
        <v>23</v>
      </c>
      <c r="CG433" s="11">
        <v>112652.8</v>
      </c>
      <c r="CH433" s="11">
        <v>0</v>
      </c>
      <c r="CI433" s="11">
        <v>2367</v>
      </c>
      <c r="CJ433" s="11">
        <v>0</v>
      </c>
      <c r="CK433" s="11">
        <v>0</v>
      </c>
      <c r="CL433" s="11">
        <v>0</v>
      </c>
      <c r="CM433" s="11">
        <v>0</v>
      </c>
      <c r="CN433" s="9">
        <v>0</v>
      </c>
      <c r="CO433" s="9">
        <v>0</v>
      </c>
      <c r="CP433" s="9">
        <v>0</v>
      </c>
      <c r="CQ433" s="9">
        <v>0</v>
      </c>
      <c r="CR433" s="9">
        <v>0</v>
      </c>
      <c r="CS433" s="11"/>
      <c r="CT433" s="11"/>
      <c r="CU433" s="11"/>
      <c r="CV433" s="11"/>
      <c r="CW433" s="11"/>
      <c r="DD433" s="20"/>
      <c r="DE433" s="20"/>
    </row>
    <row r="434" spans="1:109" ht="16.5" x14ac:dyDescent="0.3">
      <c r="A434" s="8">
        <v>4115</v>
      </c>
      <c r="B434" s="8">
        <v>7</v>
      </c>
      <c r="C434" s="8" t="s">
        <v>457</v>
      </c>
      <c r="D434" s="16">
        <v>7</v>
      </c>
      <c r="E434" s="9">
        <v>110</v>
      </c>
      <c r="F434" s="9">
        <f t="shared" si="203"/>
        <v>14046.977177944786</v>
      </c>
      <c r="G434" s="9">
        <f t="shared" si="204"/>
        <v>14209.138268853874</v>
      </c>
      <c r="H434" s="9">
        <f t="shared" si="205"/>
        <v>162.16109090908867</v>
      </c>
      <c r="I434" s="10">
        <f t="shared" si="200"/>
        <v>1.1544198360605187E-2</v>
      </c>
      <c r="J434" s="9">
        <f t="shared" si="206"/>
        <v>101.76109090908994</v>
      </c>
      <c r="K434" s="9">
        <f t="shared" si="207"/>
        <v>59.990909090909099</v>
      </c>
      <c r="L434" s="9">
        <f t="shared" si="208"/>
        <v>0</v>
      </c>
      <c r="M434" s="9">
        <f t="shared" si="209"/>
        <v>0.40909090909087809</v>
      </c>
      <c r="N434" s="9">
        <f t="shared" si="210"/>
        <v>0</v>
      </c>
      <c r="O434" s="9">
        <f t="shared" si="211"/>
        <v>0</v>
      </c>
      <c r="P434" s="9">
        <f t="shared" si="212"/>
        <v>0</v>
      </c>
      <c r="Q434" s="15">
        <f t="shared" si="214"/>
        <v>1545167.4895739264</v>
      </c>
      <c r="R434" s="15">
        <f t="shared" si="215"/>
        <v>1563005.2095739266</v>
      </c>
      <c r="S434" s="9">
        <f t="shared" si="216"/>
        <v>17837.720000000205</v>
      </c>
      <c r="T434" s="9"/>
      <c r="U434" s="9">
        <f t="shared" si="223"/>
        <v>6742.0488545454546</v>
      </c>
      <c r="V434" s="9">
        <f t="shared" si="223"/>
        <v>3698.5545454545454</v>
      </c>
      <c r="W434" s="9">
        <f t="shared" si="223"/>
        <v>5.1945454545454544</v>
      </c>
      <c r="X434" s="9">
        <f t="shared" si="223"/>
        <v>899.4909090909091</v>
      </c>
      <c r="Y434" s="9">
        <f t="shared" si="223"/>
        <v>1334.4860506720586</v>
      </c>
      <c r="Z434" s="9">
        <f t="shared" si="223"/>
        <v>0</v>
      </c>
      <c r="AA434" s="9">
        <f t="shared" si="223"/>
        <v>1367.2022727272727</v>
      </c>
      <c r="AB434" s="9">
        <f t="shared" si="224"/>
        <v>6843.8099454545445</v>
      </c>
      <c r="AC434" s="9">
        <f t="shared" si="224"/>
        <v>3758.5454545454545</v>
      </c>
      <c r="AD434" s="9">
        <f t="shared" si="224"/>
        <v>5.1945454545454544</v>
      </c>
      <c r="AE434" s="9">
        <f t="shared" si="224"/>
        <v>899.9</v>
      </c>
      <c r="AF434" s="9">
        <f t="shared" si="224"/>
        <v>1334.4860506720586</v>
      </c>
      <c r="AG434" s="9">
        <f t="shared" si="224"/>
        <v>0</v>
      </c>
      <c r="AH434" s="9">
        <f t="shared" si="224"/>
        <v>1367.2022727272727</v>
      </c>
      <c r="AI434" s="9">
        <f t="shared" si="213"/>
        <v>14209.138268853874</v>
      </c>
      <c r="AJ434" s="3" t="s">
        <v>608</v>
      </c>
      <c r="AK434" s="11">
        <v>746248</v>
      </c>
      <c r="AL434" s="11">
        <v>0</v>
      </c>
      <c r="AM434" s="11">
        <v>1714</v>
      </c>
      <c r="AN434" s="9">
        <v>0</v>
      </c>
      <c r="AO434" s="11">
        <v>0</v>
      </c>
      <c r="AP434" s="11">
        <v>571.4</v>
      </c>
      <c r="AQ434" s="9">
        <v>0</v>
      </c>
      <c r="AR434" s="9">
        <v>13923</v>
      </c>
      <c r="AS434" s="11">
        <v>406841</v>
      </c>
      <c r="AT434" s="11">
        <v>0</v>
      </c>
      <c r="AU434" s="11">
        <v>0</v>
      </c>
      <c r="AV434" s="11">
        <v>0</v>
      </c>
      <c r="AW434" s="9">
        <v>0</v>
      </c>
      <c r="AX434" s="9">
        <v>146793.46557392646</v>
      </c>
      <c r="AY434" s="9">
        <v>0</v>
      </c>
      <c r="AZ434" s="9">
        <v>-4622.6259999999993</v>
      </c>
      <c r="BA434" s="11">
        <v>29552</v>
      </c>
      <c r="BB434" s="11">
        <v>36</v>
      </c>
      <c r="BC434" s="11">
        <v>150392.25</v>
      </c>
      <c r="BD434" s="11">
        <v>0</v>
      </c>
      <c r="BE434" s="11">
        <v>3724</v>
      </c>
      <c r="BF434" s="11">
        <v>0</v>
      </c>
      <c r="BG434" s="11">
        <v>0</v>
      </c>
      <c r="BH434" s="11">
        <v>0</v>
      </c>
      <c r="BI434" s="9">
        <v>49995</v>
      </c>
      <c r="BJ434" s="9">
        <v>0</v>
      </c>
      <c r="BK434" s="9">
        <v>0</v>
      </c>
      <c r="BL434" s="9">
        <v>0</v>
      </c>
      <c r="BM434" s="9">
        <v>0</v>
      </c>
      <c r="BN434" s="9">
        <v>0</v>
      </c>
      <c r="BO434" s="11">
        <f t="shared" si="217"/>
        <v>757441.72</v>
      </c>
      <c r="BP434" s="11">
        <v>0</v>
      </c>
      <c r="BQ434" s="11">
        <v>1714</v>
      </c>
      <c r="BR434" s="11">
        <f t="shared" si="218"/>
        <v>0</v>
      </c>
      <c r="BS434" s="11">
        <v>0</v>
      </c>
      <c r="BT434" s="11">
        <v>571.4</v>
      </c>
      <c r="BU434" s="9">
        <v>0</v>
      </c>
      <c r="BV434" s="9">
        <v>13922</v>
      </c>
      <c r="BW434" s="11">
        <v>413440</v>
      </c>
      <c r="BX434" s="11">
        <v>0</v>
      </c>
      <c r="BY434" s="11">
        <v>0</v>
      </c>
      <c r="BZ434" s="11">
        <v>0</v>
      </c>
      <c r="CA434" s="9">
        <v>0</v>
      </c>
      <c r="CB434" s="9">
        <v>146793.46557392646</v>
      </c>
      <c r="CC434" s="9">
        <v>0</v>
      </c>
      <c r="CD434" s="9">
        <v>-4622.6259999999993</v>
      </c>
      <c r="CE434" s="11">
        <v>29552</v>
      </c>
      <c r="CF434" s="11">
        <v>36</v>
      </c>
      <c r="CG434" s="11">
        <v>150392.25</v>
      </c>
      <c r="CH434" s="11">
        <v>0</v>
      </c>
      <c r="CI434" s="11">
        <v>3770</v>
      </c>
      <c r="CJ434" s="11">
        <v>0</v>
      </c>
      <c r="CK434" s="11">
        <v>0</v>
      </c>
      <c r="CL434" s="11">
        <v>0</v>
      </c>
      <c r="CM434" s="11">
        <v>49995</v>
      </c>
      <c r="CN434" s="9">
        <v>0</v>
      </c>
      <c r="CO434" s="9">
        <v>0</v>
      </c>
      <c r="CP434" s="9">
        <v>0</v>
      </c>
      <c r="CQ434" s="9">
        <v>0</v>
      </c>
      <c r="CR434" s="9">
        <v>0</v>
      </c>
      <c r="CS434" s="11"/>
      <c r="CT434" s="11"/>
      <c r="CU434" s="11"/>
      <c r="CV434" s="11"/>
      <c r="CW434" s="11"/>
      <c r="DD434" s="20"/>
      <c r="DE434" s="20"/>
    </row>
    <row r="435" spans="1:109" ht="16.5" x14ac:dyDescent="0.3">
      <c r="A435" s="8">
        <v>4116</v>
      </c>
      <c r="B435" s="8">
        <v>7</v>
      </c>
      <c r="C435" s="8" t="s">
        <v>458</v>
      </c>
      <c r="D435" s="16">
        <v>7</v>
      </c>
      <c r="E435" s="9">
        <v>738</v>
      </c>
      <c r="F435" s="9">
        <f t="shared" si="203"/>
        <v>7425.0199933391814</v>
      </c>
      <c r="G435" s="9">
        <f t="shared" si="204"/>
        <v>7500.4485841250889</v>
      </c>
      <c r="H435" s="9">
        <f t="shared" si="205"/>
        <v>75.428590785907545</v>
      </c>
      <c r="I435" s="10">
        <f t="shared" si="200"/>
        <v>1.0158705411375705E-2</v>
      </c>
      <c r="J435" s="9">
        <f t="shared" si="206"/>
        <v>78.410975609755951</v>
      </c>
      <c r="K435" s="9">
        <f t="shared" si="207"/>
        <v>0.49186991869918728</v>
      </c>
      <c r="L435" s="9">
        <f t="shared" si="208"/>
        <v>0</v>
      </c>
      <c r="M435" s="9">
        <f t="shared" si="209"/>
        <v>-3.4742547425474299</v>
      </c>
      <c r="N435" s="9">
        <f t="shared" si="210"/>
        <v>0</v>
      </c>
      <c r="O435" s="9">
        <f t="shared" si="211"/>
        <v>0</v>
      </c>
      <c r="P435" s="9">
        <f t="shared" si="212"/>
        <v>0</v>
      </c>
      <c r="Q435" s="15">
        <f t="shared" si="214"/>
        <v>5479664.7550843162</v>
      </c>
      <c r="R435" s="15">
        <f t="shared" si="215"/>
        <v>5535331.0550843151</v>
      </c>
      <c r="S435" s="9">
        <f t="shared" si="216"/>
        <v>55666.299999998882</v>
      </c>
      <c r="T435" s="9"/>
      <c r="U435" s="9">
        <f t="shared" si="223"/>
        <v>5195.0173268292683</v>
      </c>
      <c r="V435" s="9">
        <f t="shared" si="223"/>
        <v>30.365853658536587</v>
      </c>
      <c r="W435" s="9">
        <f t="shared" si="223"/>
        <v>18.011707317073171</v>
      </c>
      <c r="X435" s="9">
        <f t="shared" si="223"/>
        <v>325.65176151761517</v>
      </c>
      <c r="Y435" s="9">
        <f t="shared" si="223"/>
        <v>714.0512699247148</v>
      </c>
      <c r="Z435" s="9">
        <f t="shared" si="223"/>
        <v>0</v>
      </c>
      <c r="AA435" s="9">
        <f t="shared" si="223"/>
        <v>1141.9220740919736</v>
      </c>
      <c r="AB435" s="9">
        <f t="shared" si="224"/>
        <v>5273.4283024390243</v>
      </c>
      <c r="AC435" s="9">
        <f t="shared" si="224"/>
        <v>30.857723577235774</v>
      </c>
      <c r="AD435" s="9">
        <f t="shared" si="224"/>
        <v>18.011707317073171</v>
      </c>
      <c r="AE435" s="9">
        <f t="shared" si="224"/>
        <v>322.17750677506774</v>
      </c>
      <c r="AF435" s="9">
        <f t="shared" si="224"/>
        <v>714.0512699247148</v>
      </c>
      <c r="AG435" s="9">
        <f t="shared" si="224"/>
        <v>0</v>
      </c>
      <c r="AH435" s="9">
        <f t="shared" si="224"/>
        <v>1141.9220740919736</v>
      </c>
      <c r="AI435" s="9">
        <f t="shared" si="213"/>
        <v>7500.4485841250889</v>
      </c>
      <c r="AJ435" s="3" t="s">
        <v>608</v>
      </c>
      <c r="AK435" s="11">
        <v>3857820</v>
      </c>
      <c r="AL435" s="11">
        <v>0</v>
      </c>
      <c r="AM435" s="11">
        <v>8862</v>
      </c>
      <c r="AN435" s="9">
        <v>0</v>
      </c>
      <c r="AO435" s="11">
        <v>0</v>
      </c>
      <c r="AP435" s="11">
        <v>13292.64</v>
      </c>
      <c r="AQ435" s="9">
        <v>174570</v>
      </c>
      <c r="AR435" s="9">
        <v>71977</v>
      </c>
      <c r="AS435" s="11">
        <v>22410</v>
      </c>
      <c r="AT435" s="11">
        <v>0</v>
      </c>
      <c r="AU435" s="11">
        <v>0</v>
      </c>
      <c r="AV435" s="11">
        <v>0</v>
      </c>
      <c r="AW435" s="9">
        <v>0</v>
      </c>
      <c r="AX435" s="9">
        <v>526969.83720443957</v>
      </c>
      <c r="AY435" s="9">
        <v>82975.510679876548</v>
      </c>
      <c r="AZ435" s="9">
        <v>-23897.212800000001</v>
      </c>
      <c r="BA435" s="11">
        <v>152774</v>
      </c>
      <c r="BB435" s="11">
        <v>44089</v>
      </c>
      <c r="BC435" s="11">
        <v>755454.6</v>
      </c>
      <c r="BD435" s="11">
        <v>0</v>
      </c>
      <c r="BE435" s="11">
        <v>19252</v>
      </c>
      <c r="BF435" s="11">
        <v>0</v>
      </c>
      <c r="BG435" s="11">
        <v>-231193</v>
      </c>
      <c r="BH435" s="11">
        <v>0</v>
      </c>
      <c r="BI435" s="9">
        <v>0</v>
      </c>
      <c r="BJ435" s="9">
        <v>0</v>
      </c>
      <c r="BK435" s="9">
        <v>0</v>
      </c>
      <c r="BL435" s="9">
        <v>0</v>
      </c>
      <c r="BM435" s="9">
        <v>0</v>
      </c>
      <c r="BN435" s="9">
        <v>4308.38</v>
      </c>
      <c r="BO435" s="11">
        <f t="shared" si="217"/>
        <v>3915687.3</v>
      </c>
      <c r="BP435" s="11">
        <v>0</v>
      </c>
      <c r="BQ435" s="11">
        <v>8862</v>
      </c>
      <c r="BR435" s="11">
        <f t="shared" si="218"/>
        <v>0</v>
      </c>
      <c r="BS435" s="11">
        <v>0</v>
      </c>
      <c r="BT435" s="11">
        <v>13292.64</v>
      </c>
      <c r="BU435" s="9">
        <v>174570</v>
      </c>
      <c r="BV435" s="9">
        <v>71970</v>
      </c>
      <c r="BW435" s="11">
        <v>22773</v>
      </c>
      <c r="BX435" s="11">
        <v>0</v>
      </c>
      <c r="BY435" s="11">
        <v>0</v>
      </c>
      <c r="BZ435" s="11">
        <v>0</v>
      </c>
      <c r="CA435" s="9">
        <v>0</v>
      </c>
      <c r="CB435" s="9">
        <v>526969.83720443957</v>
      </c>
      <c r="CC435" s="9">
        <v>82975.510679876548</v>
      </c>
      <c r="CD435" s="9">
        <v>-23897.212800000001</v>
      </c>
      <c r="CE435" s="11">
        <v>152774</v>
      </c>
      <c r="CF435" s="11">
        <v>44747</v>
      </c>
      <c r="CG435" s="11">
        <v>755454.6</v>
      </c>
      <c r="CH435" s="11">
        <v>0</v>
      </c>
      <c r="CI435" s="11">
        <v>19489</v>
      </c>
      <c r="CJ435" s="11">
        <v>0</v>
      </c>
      <c r="CK435" s="11">
        <v>-234645</v>
      </c>
      <c r="CL435" s="11">
        <v>0</v>
      </c>
      <c r="CM435" s="11">
        <v>0</v>
      </c>
      <c r="CN435" s="9">
        <v>0</v>
      </c>
      <c r="CO435" s="9">
        <v>0</v>
      </c>
      <c r="CP435" s="9">
        <v>0</v>
      </c>
      <c r="CQ435" s="9">
        <v>0</v>
      </c>
      <c r="CR435" s="9">
        <v>4308.38</v>
      </c>
      <c r="CS435" s="11"/>
      <c r="CT435" s="11"/>
      <c r="CU435" s="11"/>
      <c r="CV435" s="11"/>
      <c r="CW435" s="11"/>
      <c r="DD435" s="20"/>
      <c r="DE435" s="20"/>
    </row>
    <row r="436" spans="1:109" ht="16.5" x14ac:dyDescent="0.3">
      <c r="A436" s="8">
        <v>4118</v>
      </c>
      <c r="B436" s="8">
        <v>7</v>
      </c>
      <c r="C436" s="8" t="s">
        <v>459</v>
      </c>
      <c r="D436" s="16">
        <v>7</v>
      </c>
      <c r="E436" s="9">
        <v>416</v>
      </c>
      <c r="F436" s="9">
        <f t="shared" si="203"/>
        <v>9156.5307037086204</v>
      </c>
      <c r="G436" s="9">
        <f t="shared" si="204"/>
        <v>9239.5997061124654</v>
      </c>
      <c r="H436" s="9">
        <f t="shared" si="205"/>
        <v>83.069002403844934</v>
      </c>
      <c r="I436" s="10">
        <f t="shared" si="200"/>
        <v>9.0721043910440818E-3</v>
      </c>
      <c r="J436" s="9">
        <f t="shared" si="206"/>
        <v>85.855060096152556</v>
      </c>
      <c r="K436" s="9">
        <f t="shared" si="207"/>
        <v>1.0168269230769269</v>
      </c>
      <c r="L436" s="9">
        <f t="shared" si="208"/>
        <v>0</v>
      </c>
      <c r="M436" s="9">
        <f t="shared" si="209"/>
        <v>-3.8028846153846132</v>
      </c>
      <c r="N436" s="9">
        <f t="shared" si="210"/>
        <v>0</v>
      </c>
      <c r="O436" s="9">
        <f t="shared" si="211"/>
        <v>0</v>
      </c>
      <c r="P436" s="9">
        <f t="shared" si="212"/>
        <v>0</v>
      </c>
      <c r="Q436" s="15">
        <f t="shared" si="214"/>
        <v>3809116.7727427855</v>
      </c>
      <c r="R436" s="15">
        <f t="shared" si="215"/>
        <v>3843673.4777427856</v>
      </c>
      <c r="S436" s="9">
        <f t="shared" si="216"/>
        <v>34556.705000000075</v>
      </c>
      <c r="T436" s="9"/>
      <c r="U436" s="9">
        <f t="shared" si="223"/>
        <v>5688.2154701923082</v>
      </c>
      <c r="V436" s="9">
        <f t="shared" si="223"/>
        <v>62.771634615384613</v>
      </c>
      <c r="W436" s="9">
        <f t="shared" si="223"/>
        <v>154.48651442307693</v>
      </c>
      <c r="X436" s="9">
        <f t="shared" si="223"/>
        <v>97.56490384615384</v>
      </c>
      <c r="Y436" s="9">
        <f t="shared" si="223"/>
        <v>1639.5691524723657</v>
      </c>
      <c r="Z436" s="9">
        <f t="shared" si="223"/>
        <v>0</v>
      </c>
      <c r="AA436" s="9">
        <f t="shared" si="223"/>
        <v>1513.9230281593302</v>
      </c>
      <c r="AB436" s="9">
        <f t="shared" si="224"/>
        <v>5774.0705302884608</v>
      </c>
      <c r="AC436" s="9">
        <f t="shared" si="224"/>
        <v>63.78846153846154</v>
      </c>
      <c r="AD436" s="9">
        <f t="shared" si="224"/>
        <v>154.48651442307693</v>
      </c>
      <c r="AE436" s="9">
        <f t="shared" si="224"/>
        <v>93.762019230769226</v>
      </c>
      <c r="AF436" s="9">
        <f t="shared" si="224"/>
        <v>1639.5691524723657</v>
      </c>
      <c r="AG436" s="9">
        <f t="shared" si="224"/>
        <v>0</v>
      </c>
      <c r="AH436" s="9">
        <f t="shared" si="224"/>
        <v>1513.9230281593302</v>
      </c>
      <c r="AI436" s="9">
        <f t="shared" si="213"/>
        <v>9239.5997061124654</v>
      </c>
      <c r="AJ436" s="3" t="s">
        <v>608</v>
      </c>
      <c r="AK436" s="11">
        <v>2381047</v>
      </c>
      <c r="AL436" s="11">
        <v>0</v>
      </c>
      <c r="AM436" s="11">
        <v>5469</v>
      </c>
      <c r="AN436" s="9">
        <v>0</v>
      </c>
      <c r="AO436" s="11">
        <v>0</v>
      </c>
      <c r="AP436" s="11">
        <v>64266.39</v>
      </c>
      <c r="AQ436" s="9">
        <v>0</v>
      </c>
      <c r="AR436" s="9">
        <v>44424</v>
      </c>
      <c r="AS436" s="11">
        <v>26113</v>
      </c>
      <c r="AT436" s="11">
        <v>0</v>
      </c>
      <c r="AU436" s="11">
        <v>0</v>
      </c>
      <c r="AV436" s="11">
        <v>0</v>
      </c>
      <c r="AW436" s="9">
        <v>0</v>
      </c>
      <c r="AX436" s="9">
        <v>682060.76742850407</v>
      </c>
      <c r="AY436" s="9">
        <v>42005.729714281413</v>
      </c>
      <c r="AZ436" s="9">
        <v>-14749.3644</v>
      </c>
      <c r="BA436" s="11">
        <v>94292</v>
      </c>
      <c r="BB436" s="11">
        <v>12729</v>
      </c>
      <c r="BC436" s="11">
        <v>587786.25</v>
      </c>
      <c r="BD436" s="11">
        <v>0</v>
      </c>
      <c r="BE436" s="11">
        <v>11883</v>
      </c>
      <c r="BF436" s="11">
        <v>0</v>
      </c>
      <c r="BG436" s="11">
        <v>-128210</v>
      </c>
      <c r="BH436" s="11">
        <v>0</v>
      </c>
      <c r="BI436" s="9">
        <v>0</v>
      </c>
      <c r="BJ436" s="9">
        <v>0</v>
      </c>
      <c r="BK436" s="9">
        <v>0</v>
      </c>
      <c r="BL436" s="9">
        <v>0</v>
      </c>
      <c r="BM436" s="9">
        <v>0</v>
      </c>
      <c r="BN436" s="9">
        <v>0</v>
      </c>
      <c r="BO436" s="11">
        <f t="shared" si="217"/>
        <v>2416762.7049999996</v>
      </c>
      <c r="BP436" s="11">
        <v>0</v>
      </c>
      <c r="BQ436" s="11">
        <v>5469</v>
      </c>
      <c r="BR436" s="11">
        <f t="shared" si="218"/>
        <v>0</v>
      </c>
      <c r="BS436" s="11">
        <v>0</v>
      </c>
      <c r="BT436" s="11">
        <v>64266.39</v>
      </c>
      <c r="BU436" s="9">
        <v>0</v>
      </c>
      <c r="BV436" s="9">
        <v>44420</v>
      </c>
      <c r="BW436" s="11">
        <v>26536</v>
      </c>
      <c r="BX436" s="11">
        <v>0</v>
      </c>
      <c r="BY436" s="11">
        <v>0</v>
      </c>
      <c r="BZ436" s="11">
        <v>0</v>
      </c>
      <c r="CA436" s="9">
        <v>0</v>
      </c>
      <c r="CB436" s="9">
        <v>682060.76742850407</v>
      </c>
      <c r="CC436" s="9">
        <v>42005.729714281413</v>
      </c>
      <c r="CD436" s="9">
        <v>-14749.3644</v>
      </c>
      <c r="CE436" s="11">
        <v>94292</v>
      </c>
      <c r="CF436" s="11">
        <v>12919</v>
      </c>
      <c r="CG436" s="11">
        <v>587786.25</v>
      </c>
      <c r="CH436" s="11">
        <v>0</v>
      </c>
      <c r="CI436" s="11">
        <v>12029</v>
      </c>
      <c r="CJ436" s="11">
        <v>0</v>
      </c>
      <c r="CK436" s="11">
        <v>-130124</v>
      </c>
      <c r="CL436" s="11">
        <v>0</v>
      </c>
      <c r="CM436" s="11">
        <v>0</v>
      </c>
      <c r="CN436" s="9">
        <v>0</v>
      </c>
      <c r="CO436" s="9">
        <v>0</v>
      </c>
      <c r="CP436" s="9">
        <v>0</v>
      </c>
      <c r="CQ436" s="9">
        <v>0</v>
      </c>
      <c r="CR436" s="9">
        <v>0</v>
      </c>
      <c r="CS436" s="11"/>
      <c r="CT436" s="11"/>
      <c r="CU436" s="11"/>
      <c r="CV436" s="11"/>
      <c r="CW436" s="11"/>
      <c r="DD436" s="20"/>
      <c r="DE436" s="20"/>
    </row>
    <row r="437" spans="1:109" ht="16.5" x14ac:dyDescent="0.3">
      <c r="A437" s="8">
        <v>4119</v>
      </c>
      <c r="B437" s="8">
        <v>7</v>
      </c>
      <c r="C437" s="8" t="s">
        <v>460</v>
      </c>
      <c r="D437" s="16">
        <v>7</v>
      </c>
      <c r="E437" s="9">
        <v>68</v>
      </c>
      <c r="F437" s="9">
        <f t="shared" si="203"/>
        <v>10219.058834651889</v>
      </c>
      <c r="G437" s="9">
        <f t="shared" si="204"/>
        <v>10331.798761122476</v>
      </c>
      <c r="H437" s="9">
        <f t="shared" si="205"/>
        <v>112.73992647058731</v>
      </c>
      <c r="I437" s="10">
        <f t="shared" si="200"/>
        <v>1.1032319932271707E-2</v>
      </c>
      <c r="J437" s="9">
        <f t="shared" si="206"/>
        <v>105.31345588235217</v>
      </c>
      <c r="K437" s="9">
        <f t="shared" si="207"/>
        <v>7</v>
      </c>
      <c r="L437" s="9">
        <f t="shared" si="208"/>
        <v>0</v>
      </c>
      <c r="M437" s="9">
        <f t="shared" si="209"/>
        <v>0.42647058823530415</v>
      </c>
      <c r="N437" s="9">
        <f t="shared" si="210"/>
        <v>0</v>
      </c>
      <c r="O437" s="9">
        <f t="shared" si="211"/>
        <v>0</v>
      </c>
      <c r="P437" s="9">
        <f t="shared" si="212"/>
        <v>0</v>
      </c>
      <c r="Q437" s="15">
        <f t="shared" si="214"/>
        <v>694896.00075632834</v>
      </c>
      <c r="R437" s="15">
        <f t="shared" si="215"/>
        <v>702562.3157563284</v>
      </c>
      <c r="S437" s="9">
        <f t="shared" si="216"/>
        <v>7666.3150000000605</v>
      </c>
      <c r="T437" s="9"/>
      <c r="U437" s="9">
        <f t="shared" si="223"/>
        <v>6977.406170588235</v>
      </c>
      <c r="V437" s="9">
        <f t="shared" si="223"/>
        <v>431.39705882352939</v>
      </c>
      <c r="W437" s="9">
        <f t="shared" si="223"/>
        <v>72.574411764705886</v>
      </c>
      <c r="X437" s="9">
        <f t="shared" si="223"/>
        <v>460.52941176470586</v>
      </c>
      <c r="Y437" s="9">
        <f t="shared" si="223"/>
        <v>649.13119347541749</v>
      </c>
      <c r="Z437" s="9">
        <f t="shared" si="223"/>
        <v>0</v>
      </c>
      <c r="AA437" s="9">
        <f t="shared" si="223"/>
        <v>1628.0205882352941</v>
      </c>
      <c r="AB437" s="9">
        <f t="shared" si="224"/>
        <v>7082.7196264705872</v>
      </c>
      <c r="AC437" s="9">
        <f t="shared" si="224"/>
        <v>438.39705882352939</v>
      </c>
      <c r="AD437" s="9">
        <f t="shared" si="224"/>
        <v>72.574411764705886</v>
      </c>
      <c r="AE437" s="9">
        <f t="shared" si="224"/>
        <v>460.95588235294116</v>
      </c>
      <c r="AF437" s="9">
        <f t="shared" si="224"/>
        <v>649.13119347541749</v>
      </c>
      <c r="AG437" s="9">
        <f t="shared" si="224"/>
        <v>0</v>
      </c>
      <c r="AH437" s="9">
        <f t="shared" si="224"/>
        <v>1628.0205882352941</v>
      </c>
      <c r="AI437" s="9">
        <f t="shared" si="213"/>
        <v>10331.798761122476</v>
      </c>
      <c r="AJ437" s="3" t="s">
        <v>608</v>
      </c>
      <c r="AK437" s="11">
        <v>477421</v>
      </c>
      <c r="AL437" s="11">
        <v>0</v>
      </c>
      <c r="AM437" s="11">
        <v>1097</v>
      </c>
      <c r="AN437" s="9">
        <v>0</v>
      </c>
      <c r="AO437" s="11">
        <v>0</v>
      </c>
      <c r="AP437" s="11">
        <v>4935.0600000000004</v>
      </c>
      <c r="AQ437" s="9">
        <v>0</v>
      </c>
      <c r="AR437" s="9">
        <v>8907</v>
      </c>
      <c r="AS437" s="11">
        <v>29335</v>
      </c>
      <c r="AT437" s="11">
        <v>0</v>
      </c>
      <c r="AU437" s="11">
        <v>0</v>
      </c>
      <c r="AV437" s="11">
        <v>0</v>
      </c>
      <c r="AW437" s="9">
        <v>0</v>
      </c>
      <c r="AX437" s="9">
        <v>44140.92115632839</v>
      </c>
      <c r="AY437" s="9">
        <v>0</v>
      </c>
      <c r="AZ437" s="9">
        <v>-2957.3804</v>
      </c>
      <c r="BA437" s="11">
        <v>18906</v>
      </c>
      <c r="BB437" s="11">
        <v>23</v>
      </c>
      <c r="BC437" s="11">
        <v>110705.4</v>
      </c>
      <c r="BD437" s="11">
        <v>0</v>
      </c>
      <c r="BE437" s="11">
        <v>2383</v>
      </c>
      <c r="BF437" s="11">
        <v>0</v>
      </c>
      <c r="BG437" s="11">
        <v>0</v>
      </c>
      <c r="BH437" s="11">
        <v>0</v>
      </c>
      <c r="BI437" s="9">
        <v>0</v>
      </c>
      <c r="BJ437" s="9">
        <v>0</v>
      </c>
      <c r="BK437" s="9">
        <v>0</v>
      </c>
      <c r="BL437" s="9">
        <v>0</v>
      </c>
      <c r="BM437" s="9">
        <v>0</v>
      </c>
      <c r="BN437" s="9">
        <v>0</v>
      </c>
      <c r="BO437" s="11">
        <f t="shared" si="217"/>
        <v>484582.31499999994</v>
      </c>
      <c r="BP437" s="11">
        <v>0</v>
      </c>
      <c r="BQ437" s="11">
        <v>1097</v>
      </c>
      <c r="BR437" s="11">
        <f t="shared" si="218"/>
        <v>0</v>
      </c>
      <c r="BS437" s="11">
        <v>0</v>
      </c>
      <c r="BT437" s="11">
        <v>4935.0600000000004</v>
      </c>
      <c r="BU437" s="9">
        <v>0</v>
      </c>
      <c r="BV437" s="9">
        <v>8907</v>
      </c>
      <c r="BW437" s="11">
        <v>29811</v>
      </c>
      <c r="BX437" s="11">
        <v>0</v>
      </c>
      <c r="BY437" s="11">
        <v>0</v>
      </c>
      <c r="BZ437" s="11">
        <v>0</v>
      </c>
      <c r="CA437" s="9">
        <v>0</v>
      </c>
      <c r="CB437" s="9">
        <v>44140.92115632839</v>
      </c>
      <c r="CC437" s="9">
        <v>0</v>
      </c>
      <c r="CD437" s="9">
        <v>-2957.3804</v>
      </c>
      <c r="CE437" s="11">
        <v>18906</v>
      </c>
      <c r="CF437" s="11">
        <v>23</v>
      </c>
      <c r="CG437" s="11">
        <v>110705.4</v>
      </c>
      <c r="CH437" s="11">
        <v>0</v>
      </c>
      <c r="CI437" s="11">
        <v>2412</v>
      </c>
      <c r="CJ437" s="11">
        <v>0</v>
      </c>
      <c r="CK437" s="11">
        <v>0</v>
      </c>
      <c r="CL437" s="11">
        <v>0</v>
      </c>
      <c r="CM437" s="11">
        <v>0</v>
      </c>
      <c r="CN437" s="9">
        <v>0</v>
      </c>
      <c r="CO437" s="9">
        <v>0</v>
      </c>
      <c r="CP437" s="9">
        <v>0</v>
      </c>
      <c r="CQ437" s="9">
        <v>0</v>
      </c>
      <c r="CR437" s="9">
        <v>0</v>
      </c>
      <c r="CS437" s="11"/>
      <c r="CT437" s="11"/>
      <c r="CU437" s="11"/>
      <c r="CV437" s="11"/>
      <c r="CW437" s="11"/>
      <c r="DD437" s="20"/>
      <c r="DE437" s="20"/>
    </row>
    <row r="438" spans="1:109" ht="16.5" x14ac:dyDescent="0.3">
      <c r="A438" s="8">
        <v>4120</v>
      </c>
      <c r="B438" s="8">
        <v>7</v>
      </c>
      <c r="C438" s="8" t="s">
        <v>461</v>
      </c>
      <c r="D438" s="16">
        <v>7</v>
      </c>
      <c r="E438" s="9">
        <v>1125</v>
      </c>
      <c r="F438" s="9">
        <f t="shared" si="203"/>
        <v>8462.0839466464058</v>
      </c>
      <c r="G438" s="9">
        <f t="shared" si="204"/>
        <v>8548.1520710908517</v>
      </c>
      <c r="H438" s="9">
        <f t="shared" si="205"/>
        <v>86.068124444445857</v>
      </c>
      <c r="I438" s="10">
        <f t="shared" si="200"/>
        <v>1.0171031744320543E-2</v>
      </c>
      <c r="J438" s="9">
        <f t="shared" si="206"/>
        <v>89.562346666666599</v>
      </c>
      <c r="K438" s="9">
        <f t="shared" si="207"/>
        <v>0.47288888888888891</v>
      </c>
      <c r="L438" s="9">
        <f t="shared" si="208"/>
        <v>0</v>
      </c>
      <c r="M438" s="9">
        <f t="shared" si="209"/>
        <v>-3.9671111111111372</v>
      </c>
      <c r="N438" s="9">
        <f t="shared" si="210"/>
        <v>0</v>
      </c>
      <c r="O438" s="9">
        <f t="shared" si="211"/>
        <v>0</v>
      </c>
      <c r="P438" s="9">
        <f t="shared" si="212"/>
        <v>0</v>
      </c>
      <c r="Q438" s="15">
        <f t="shared" si="214"/>
        <v>9519844.4399772082</v>
      </c>
      <c r="R438" s="15">
        <f t="shared" si="215"/>
        <v>9616671.0799772069</v>
      </c>
      <c r="S438" s="9">
        <f t="shared" si="216"/>
        <v>96826.639999998733</v>
      </c>
      <c r="T438" s="9"/>
      <c r="U438" s="9">
        <f t="shared" si="223"/>
        <v>5933.8369255111111</v>
      </c>
      <c r="V438" s="9">
        <f t="shared" si="223"/>
        <v>29.152888888888889</v>
      </c>
      <c r="W438" s="9">
        <f t="shared" si="223"/>
        <v>13.71552</v>
      </c>
      <c r="X438" s="9">
        <f t="shared" si="223"/>
        <v>354.22133333333335</v>
      </c>
      <c r="Y438" s="9">
        <f t="shared" si="223"/>
        <v>701.43497633012851</v>
      </c>
      <c r="Z438" s="9">
        <f t="shared" si="223"/>
        <v>0</v>
      </c>
      <c r="AA438" s="9">
        <f t="shared" si="223"/>
        <v>1429.7223025829453</v>
      </c>
      <c r="AB438" s="9">
        <f t="shared" si="224"/>
        <v>6023.3992721777777</v>
      </c>
      <c r="AC438" s="9">
        <f t="shared" si="224"/>
        <v>29.625777777777778</v>
      </c>
      <c r="AD438" s="9">
        <f t="shared" si="224"/>
        <v>13.71552</v>
      </c>
      <c r="AE438" s="9">
        <f t="shared" si="224"/>
        <v>350.25422222222221</v>
      </c>
      <c r="AF438" s="9">
        <f t="shared" si="224"/>
        <v>701.43497633012851</v>
      </c>
      <c r="AG438" s="9">
        <f t="shared" si="224"/>
        <v>0</v>
      </c>
      <c r="AH438" s="9">
        <f t="shared" si="224"/>
        <v>1429.7223025829453</v>
      </c>
      <c r="AI438" s="9">
        <f t="shared" si="213"/>
        <v>8548.1520710908517</v>
      </c>
      <c r="AJ438" s="3" t="s">
        <v>608</v>
      </c>
      <c r="AK438" s="11">
        <v>6717176</v>
      </c>
      <c r="AL438" s="11">
        <v>0</v>
      </c>
      <c r="AM438" s="11">
        <v>15430</v>
      </c>
      <c r="AN438" s="9">
        <v>0</v>
      </c>
      <c r="AO438" s="11">
        <v>0</v>
      </c>
      <c r="AP438" s="11">
        <v>15429.96</v>
      </c>
      <c r="AQ438" s="9">
        <v>269951</v>
      </c>
      <c r="AR438" s="9">
        <v>125324</v>
      </c>
      <c r="AS438" s="11">
        <v>32797</v>
      </c>
      <c r="AT438" s="11">
        <v>0</v>
      </c>
      <c r="AU438" s="11">
        <v>0</v>
      </c>
      <c r="AV438" s="11">
        <v>0</v>
      </c>
      <c r="AW438" s="9">
        <v>0</v>
      </c>
      <c r="AX438" s="9">
        <v>789114.34837139456</v>
      </c>
      <c r="AY438" s="9">
        <v>84781.390405813494</v>
      </c>
      <c r="AZ438" s="9">
        <v>-41609.4588</v>
      </c>
      <c r="BA438" s="11">
        <v>266007</v>
      </c>
      <c r="BB438" s="11">
        <v>45585</v>
      </c>
      <c r="BC438" s="11">
        <v>1523656.2</v>
      </c>
      <c r="BD438" s="11">
        <v>0</v>
      </c>
      <c r="BE438" s="11">
        <v>33522</v>
      </c>
      <c r="BF438" s="11">
        <v>0</v>
      </c>
      <c r="BG438" s="11">
        <v>-371368</v>
      </c>
      <c r="BH438" s="11">
        <v>0</v>
      </c>
      <c r="BI438" s="9">
        <v>14048</v>
      </c>
      <c r="BJ438" s="9">
        <v>0</v>
      </c>
      <c r="BK438" s="9">
        <v>0</v>
      </c>
      <c r="BL438" s="9">
        <v>0</v>
      </c>
      <c r="BM438" s="9">
        <v>0</v>
      </c>
      <c r="BN438" s="9">
        <v>0</v>
      </c>
      <c r="BO438" s="11">
        <f t="shared" si="217"/>
        <v>6817933.6399999997</v>
      </c>
      <c r="BP438" s="11">
        <v>0</v>
      </c>
      <c r="BQ438" s="11">
        <v>15430</v>
      </c>
      <c r="BR438" s="11">
        <f t="shared" si="218"/>
        <v>0</v>
      </c>
      <c r="BS438" s="11">
        <v>0</v>
      </c>
      <c r="BT438" s="11">
        <v>15429.96</v>
      </c>
      <c r="BU438" s="9">
        <v>269951</v>
      </c>
      <c r="BV438" s="9">
        <v>125313</v>
      </c>
      <c r="BW438" s="11">
        <v>33329</v>
      </c>
      <c r="BX438" s="11">
        <v>0</v>
      </c>
      <c r="BY438" s="11">
        <v>0</v>
      </c>
      <c r="BZ438" s="11">
        <v>0</v>
      </c>
      <c r="CA438" s="9">
        <v>0</v>
      </c>
      <c r="CB438" s="9">
        <v>789114.34837139456</v>
      </c>
      <c r="CC438" s="9">
        <v>84781.390405813494</v>
      </c>
      <c r="CD438" s="9">
        <v>-41609.4588</v>
      </c>
      <c r="CE438" s="11">
        <v>266007</v>
      </c>
      <c r="CF438" s="11">
        <v>46265</v>
      </c>
      <c r="CG438" s="11">
        <v>1523656.2</v>
      </c>
      <c r="CH438" s="11">
        <v>0</v>
      </c>
      <c r="CI438" s="11">
        <v>33934</v>
      </c>
      <c r="CJ438" s="11">
        <v>0</v>
      </c>
      <c r="CK438" s="11">
        <v>-376912</v>
      </c>
      <c r="CL438" s="11">
        <v>0</v>
      </c>
      <c r="CM438" s="11">
        <v>14048</v>
      </c>
      <c r="CN438" s="9">
        <v>0</v>
      </c>
      <c r="CO438" s="9">
        <v>0</v>
      </c>
      <c r="CP438" s="9">
        <v>0</v>
      </c>
      <c r="CQ438" s="9">
        <v>0</v>
      </c>
      <c r="CR438" s="9">
        <v>0</v>
      </c>
      <c r="CS438" s="11"/>
      <c r="CT438" s="11"/>
      <c r="CU438" s="11"/>
      <c r="CV438" s="11"/>
      <c r="CW438" s="11"/>
      <c r="DD438" s="20"/>
      <c r="DE438" s="20"/>
    </row>
    <row r="439" spans="1:109" ht="16.5" x14ac:dyDescent="0.3">
      <c r="A439" s="8">
        <v>4121</v>
      </c>
      <c r="B439" s="8">
        <v>7</v>
      </c>
      <c r="C439" s="8" t="s">
        <v>462</v>
      </c>
      <c r="D439" s="16">
        <v>7</v>
      </c>
      <c r="E439" s="9">
        <v>320</v>
      </c>
      <c r="F439" s="9">
        <f t="shared" si="203"/>
        <v>11935.067869815139</v>
      </c>
      <c r="G439" s="9">
        <f t="shared" si="204"/>
        <v>12083.048369815138</v>
      </c>
      <c r="H439" s="9">
        <f t="shared" si="205"/>
        <v>147.98049999999967</v>
      </c>
      <c r="I439" s="10">
        <f t="shared" si="200"/>
        <v>1.239879836580198E-2</v>
      </c>
      <c r="J439" s="9">
        <f t="shared" si="206"/>
        <v>101.86799999999948</v>
      </c>
      <c r="K439" s="9">
        <f t="shared" si="207"/>
        <v>45.703125</v>
      </c>
      <c r="L439" s="9">
        <f t="shared" si="208"/>
        <v>0</v>
      </c>
      <c r="M439" s="9">
        <f t="shared" si="209"/>
        <v>0.40937500000006821</v>
      </c>
      <c r="N439" s="9">
        <f t="shared" si="210"/>
        <v>0</v>
      </c>
      <c r="O439" s="9">
        <f t="shared" si="211"/>
        <v>0</v>
      </c>
      <c r="P439" s="9">
        <f t="shared" si="212"/>
        <v>0</v>
      </c>
      <c r="Q439" s="15">
        <f t="shared" si="214"/>
        <v>3819221.7183408444</v>
      </c>
      <c r="R439" s="15">
        <f t="shared" si="215"/>
        <v>3866575.4783408442</v>
      </c>
      <c r="S439" s="9">
        <f t="shared" si="216"/>
        <v>47353.759999999776</v>
      </c>
      <c r="T439" s="9"/>
      <c r="U439" s="9">
        <f t="shared" si="223"/>
        <v>6749.1320000000005</v>
      </c>
      <c r="V439" s="9">
        <f t="shared" si="223"/>
        <v>2817.7750000000001</v>
      </c>
      <c r="W439" s="9">
        <f t="shared" si="223"/>
        <v>22.1</v>
      </c>
      <c r="X439" s="9">
        <f t="shared" si="223"/>
        <v>535.22187499999995</v>
      </c>
      <c r="Y439" s="9">
        <f t="shared" si="223"/>
        <v>648.15149481513856</v>
      </c>
      <c r="Z439" s="9">
        <f t="shared" si="223"/>
        <v>0</v>
      </c>
      <c r="AA439" s="9">
        <f t="shared" si="223"/>
        <v>1162.6875</v>
      </c>
      <c r="AB439" s="9">
        <f t="shared" si="224"/>
        <v>6851</v>
      </c>
      <c r="AC439" s="9">
        <f t="shared" si="224"/>
        <v>2863.4781250000001</v>
      </c>
      <c r="AD439" s="9">
        <f t="shared" si="224"/>
        <v>22.1</v>
      </c>
      <c r="AE439" s="9">
        <f t="shared" si="224"/>
        <v>535.63125000000002</v>
      </c>
      <c r="AF439" s="9">
        <f t="shared" si="224"/>
        <v>648.15149481513856</v>
      </c>
      <c r="AG439" s="9">
        <f t="shared" si="224"/>
        <v>0</v>
      </c>
      <c r="AH439" s="9">
        <f t="shared" si="224"/>
        <v>1162.6875</v>
      </c>
      <c r="AI439" s="9">
        <f t="shared" si="213"/>
        <v>12083.048369815138</v>
      </c>
      <c r="AJ439" s="3" t="s">
        <v>608</v>
      </c>
      <c r="AK439" s="11">
        <v>2173184</v>
      </c>
      <c r="AL439" s="11">
        <v>0</v>
      </c>
      <c r="AM439" s="11">
        <v>4992</v>
      </c>
      <c r="AN439" s="9">
        <v>0</v>
      </c>
      <c r="AO439" s="11">
        <v>0</v>
      </c>
      <c r="AP439" s="11">
        <v>7072</v>
      </c>
      <c r="AQ439" s="9">
        <v>0</v>
      </c>
      <c r="AR439" s="9">
        <v>40546</v>
      </c>
      <c r="AS439" s="11">
        <v>901688</v>
      </c>
      <c r="AT439" s="11">
        <v>0</v>
      </c>
      <c r="AU439" s="11">
        <v>0</v>
      </c>
      <c r="AV439" s="11">
        <v>0</v>
      </c>
      <c r="AW439" s="9">
        <v>0</v>
      </c>
      <c r="AX439" s="9">
        <v>207408.47834084433</v>
      </c>
      <c r="AY439" s="9">
        <v>0</v>
      </c>
      <c r="AZ439" s="9">
        <v>-13461.76</v>
      </c>
      <c r="BA439" s="11">
        <v>86060</v>
      </c>
      <c r="BB439" s="11">
        <v>104</v>
      </c>
      <c r="BC439" s="11">
        <v>372060</v>
      </c>
      <c r="BD439" s="11">
        <v>0</v>
      </c>
      <c r="BE439" s="11">
        <v>10845</v>
      </c>
      <c r="BF439" s="11">
        <v>0</v>
      </c>
      <c r="BG439" s="11">
        <v>0</v>
      </c>
      <c r="BH439" s="11">
        <v>0</v>
      </c>
      <c r="BI439" s="9">
        <v>28724</v>
      </c>
      <c r="BJ439" s="9">
        <v>0</v>
      </c>
      <c r="BK439" s="9">
        <v>0</v>
      </c>
      <c r="BL439" s="9">
        <v>0</v>
      </c>
      <c r="BM439" s="9">
        <v>0</v>
      </c>
      <c r="BN439" s="9">
        <v>0</v>
      </c>
      <c r="BO439" s="11">
        <f t="shared" si="217"/>
        <v>2205781.7599999998</v>
      </c>
      <c r="BP439" s="11">
        <v>0</v>
      </c>
      <c r="BQ439" s="11">
        <v>4992</v>
      </c>
      <c r="BR439" s="11">
        <f t="shared" si="218"/>
        <v>0</v>
      </c>
      <c r="BS439" s="11">
        <v>0</v>
      </c>
      <c r="BT439" s="11">
        <v>7072</v>
      </c>
      <c r="BU439" s="9">
        <v>0</v>
      </c>
      <c r="BV439" s="9">
        <v>40542</v>
      </c>
      <c r="BW439" s="11">
        <v>916313</v>
      </c>
      <c r="BX439" s="11">
        <v>0</v>
      </c>
      <c r="BY439" s="11">
        <v>0</v>
      </c>
      <c r="BZ439" s="11">
        <v>0</v>
      </c>
      <c r="CA439" s="9">
        <v>0</v>
      </c>
      <c r="CB439" s="9">
        <v>207408.47834084433</v>
      </c>
      <c r="CC439" s="9">
        <v>0</v>
      </c>
      <c r="CD439" s="9">
        <v>-13461.76</v>
      </c>
      <c r="CE439" s="11">
        <v>86060</v>
      </c>
      <c r="CF439" s="11">
        <v>105</v>
      </c>
      <c r="CG439" s="11">
        <v>372060</v>
      </c>
      <c r="CH439" s="11">
        <v>0</v>
      </c>
      <c r="CI439" s="11">
        <v>10979</v>
      </c>
      <c r="CJ439" s="11">
        <v>0</v>
      </c>
      <c r="CK439" s="11">
        <v>0</v>
      </c>
      <c r="CL439" s="11">
        <v>0</v>
      </c>
      <c r="CM439" s="11">
        <v>28724</v>
      </c>
      <c r="CN439" s="9">
        <v>0</v>
      </c>
      <c r="CO439" s="9">
        <v>0</v>
      </c>
      <c r="CP439" s="9">
        <v>0</v>
      </c>
      <c r="CQ439" s="9">
        <v>0</v>
      </c>
      <c r="CR439" s="9">
        <v>0</v>
      </c>
      <c r="CS439" s="11"/>
      <c r="CT439" s="11"/>
      <c r="CU439" s="11"/>
      <c r="CV439" s="11"/>
      <c r="CW439" s="11"/>
      <c r="DD439" s="20"/>
      <c r="DE439" s="20"/>
    </row>
    <row r="440" spans="1:109" ht="16.5" x14ac:dyDescent="0.3">
      <c r="A440" s="8">
        <v>4122</v>
      </c>
      <c r="B440" s="8">
        <v>7</v>
      </c>
      <c r="C440" s="8" t="s">
        <v>463</v>
      </c>
      <c r="D440" s="16">
        <v>7</v>
      </c>
      <c r="E440" s="9">
        <v>850</v>
      </c>
      <c r="F440" s="9">
        <f t="shared" si="203"/>
        <v>8527.5717560070643</v>
      </c>
      <c r="G440" s="9">
        <f t="shared" si="204"/>
        <v>8618.0903795364757</v>
      </c>
      <c r="H440" s="9">
        <f t="shared" si="205"/>
        <v>90.518623529411343</v>
      </c>
      <c r="I440" s="10">
        <f t="shared" si="200"/>
        <v>1.0614818159184348E-2</v>
      </c>
      <c r="J440" s="9">
        <f t="shared" si="206"/>
        <v>89.398623529411452</v>
      </c>
      <c r="K440" s="9">
        <f t="shared" si="207"/>
        <v>0.75882352941176379</v>
      </c>
      <c r="L440" s="9">
        <f t="shared" si="208"/>
        <v>0</v>
      </c>
      <c r="M440" s="9">
        <f t="shared" si="209"/>
        <v>0.36117647058824787</v>
      </c>
      <c r="N440" s="9">
        <f t="shared" si="210"/>
        <v>0</v>
      </c>
      <c r="O440" s="9">
        <f t="shared" si="211"/>
        <v>0</v>
      </c>
      <c r="P440" s="9">
        <f t="shared" si="212"/>
        <v>0</v>
      </c>
      <c r="Q440" s="15">
        <f t="shared" si="214"/>
        <v>7248435.9926060047</v>
      </c>
      <c r="R440" s="15">
        <f t="shared" si="215"/>
        <v>7325376.8226060029</v>
      </c>
      <c r="S440" s="9">
        <f t="shared" si="216"/>
        <v>76940.829999998212</v>
      </c>
      <c r="T440" s="9"/>
      <c r="U440" s="9">
        <f t="shared" si="223"/>
        <v>5922.9896630588237</v>
      </c>
      <c r="V440" s="9">
        <f t="shared" si="223"/>
        <v>46.731764705882355</v>
      </c>
      <c r="W440" s="9">
        <f t="shared" si="223"/>
        <v>13.69044705882353</v>
      </c>
      <c r="X440" s="9">
        <f t="shared" si="223"/>
        <v>513.86</v>
      </c>
      <c r="Y440" s="9">
        <f t="shared" si="223"/>
        <v>604.04929915265495</v>
      </c>
      <c r="Z440" s="9">
        <f t="shared" si="223"/>
        <v>0</v>
      </c>
      <c r="AA440" s="9">
        <f t="shared" si="223"/>
        <v>1426.2505820308802</v>
      </c>
      <c r="AB440" s="9">
        <f t="shared" si="224"/>
        <v>6012.3882865882351</v>
      </c>
      <c r="AC440" s="9">
        <f t="shared" si="224"/>
        <v>47.490588235294119</v>
      </c>
      <c r="AD440" s="9">
        <f t="shared" si="224"/>
        <v>13.69044705882353</v>
      </c>
      <c r="AE440" s="9">
        <f t="shared" si="224"/>
        <v>514.22117647058826</v>
      </c>
      <c r="AF440" s="9">
        <f t="shared" si="224"/>
        <v>604.04929915265495</v>
      </c>
      <c r="AG440" s="9">
        <f t="shared" si="224"/>
        <v>0</v>
      </c>
      <c r="AH440" s="9">
        <f t="shared" si="224"/>
        <v>1426.2505820308802</v>
      </c>
      <c r="AI440" s="9">
        <f t="shared" si="213"/>
        <v>8618.0903795364757</v>
      </c>
      <c r="AJ440" s="3" t="s">
        <v>608</v>
      </c>
      <c r="AK440" s="11">
        <v>5065922</v>
      </c>
      <c r="AL440" s="11">
        <v>0</v>
      </c>
      <c r="AM440" s="11">
        <v>11637</v>
      </c>
      <c r="AN440" s="9">
        <v>0</v>
      </c>
      <c r="AO440" s="11">
        <v>0</v>
      </c>
      <c r="AP440" s="11">
        <v>11636.880000000001</v>
      </c>
      <c r="AQ440" s="9">
        <v>104489</v>
      </c>
      <c r="AR440" s="9">
        <v>94516</v>
      </c>
      <c r="AS440" s="11">
        <v>39722</v>
      </c>
      <c r="AT440" s="11">
        <v>0</v>
      </c>
      <c r="AU440" s="11">
        <v>0</v>
      </c>
      <c r="AV440" s="11">
        <v>0</v>
      </c>
      <c r="AW440" s="9">
        <v>0</v>
      </c>
      <c r="AX440" s="9">
        <v>513441.90427975671</v>
      </c>
      <c r="AY440" s="9">
        <v>53424.394726247992</v>
      </c>
      <c r="AZ440" s="9">
        <v>-31380.786400000001</v>
      </c>
      <c r="BA440" s="11">
        <v>200616</v>
      </c>
      <c r="BB440" s="11">
        <v>242</v>
      </c>
      <c r="BC440" s="11">
        <v>1158888.6000000001</v>
      </c>
      <c r="BD440" s="11">
        <v>0</v>
      </c>
      <c r="BE440" s="11">
        <v>25281</v>
      </c>
      <c r="BF440" s="11">
        <v>0</v>
      </c>
      <c r="BG440" s="11">
        <v>0</v>
      </c>
      <c r="BH440" s="11">
        <v>0</v>
      </c>
      <c r="BI440" s="9">
        <v>0</v>
      </c>
      <c r="BJ440" s="9">
        <v>0</v>
      </c>
      <c r="BK440" s="9">
        <v>0</v>
      </c>
      <c r="BL440" s="9">
        <v>0</v>
      </c>
      <c r="BM440" s="9">
        <v>0</v>
      </c>
      <c r="BN440" s="9">
        <v>0</v>
      </c>
      <c r="BO440" s="11">
        <f t="shared" si="217"/>
        <v>5141910.8299999991</v>
      </c>
      <c r="BP440" s="11">
        <v>0</v>
      </c>
      <c r="BQ440" s="11">
        <v>11637</v>
      </c>
      <c r="BR440" s="11">
        <f t="shared" si="218"/>
        <v>0</v>
      </c>
      <c r="BS440" s="11">
        <v>0</v>
      </c>
      <c r="BT440" s="11">
        <v>11636.880000000001</v>
      </c>
      <c r="BU440" s="9">
        <v>104489</v>
      </c>
      <c r="BV440" s="9">
        <v>94508</v>
      </c>
      <c r="BW440" s="11">
        <v>40367</v>
      </c>
      <c r="BX440" s="11">
        <v>0</v>
      </c>
      <c r="BY440" s="11">
        <v>0</v>
      </c>
      <c r="BZ440" s="11">
        <v>0</v>
      </c>
      <c r="CA440" s="9">
        <v>0</v>
      </c>
      <c r="CB440" s="9">
        <v>513441.90427975671</v>
      </c>
      <c r="CC440" s="9">
        <v>53424.394726247992</v>
      </c>
      <c r="CD440" s="9">
        <v>-31380.786400000001</v>
      </c>
      <c r="CE440" s="11">
        <v>200616</v>
      </c>
      <c r="CF440" s="11">
        <v>246</v>
      </c>
      <c r="CG440" s="11">
        <v>1158888.6000000001</v>
      </c>
      <c r="CH440" s="11">
        <v>0</v>
      </c>
      <c r="CI440" s="11">
        <v>25592</v>
      </c>
      <c r="CJ440" s="11">
        <v>0</v>
      </c>
      <c r="CK440" s="11">
        <v>0</v>
      </c>
      <c r="CL440" s="11">
        <v>0</v>
      </c>
      <c r="CM440" s="11">
        <v>0</v>
      </c>
      <c r="CN440" s="9">
        <v>0</v>
      </c>
      <c r="CO440" s="9">
        <v>0</v>
      </c>
      <c r="CP440" s="9">
        <v>0</v>
      </c>
      <c r="CQ440" s="9">
        <v>0</v>
      </c>
      <c r="CR440" s="9">
        <v>0</v>
      </c>
      <c r="CS440" s="11"/>
      <c r="CT440" s="11"/>
      <c r="CU440" s="11"/>
      <c r="CV440" s="11"/>
      <c r="CW440" s="11"/>
      <c r="DD440" s="20"/>
      <c r="DE440" s="20"/>
    </row>
    <row r="441" spans="1:109" ht="16.5" x14ac:dyDescent="0.3">
      <c r="A441" s="8">
        <v>4123</v>
      </c>
      <c r="B441" s="8">
        <v>7</v>
      </c>
      <c r="C441" s="8" t="s">
        <v>464</v>
      </c>
      <c r="D441" s="16">
        <v>7</v>
      </c>
      <c r="E441" s="9">
        <v>48</v>
      </c>
      <c r="F441" s="9">
        <f t="shared" si="203"/>
        <v>7185.6198216857092</v>
      </c>
      <c r="G441" s="9">
        <f t="shared" si="204"/>
        <v>7262.7636758523749</v>
      </c>
      <c r="H441" s="9">
        <f t="shared" si="205"/>
        <v>77.143854166665733</v>
      </c>
      <c r="I441" s="10">
        <f t="shared" si="200"/>
        <v>1.0735866366579937E-2</v>
      </c>
      <c r="J441" s="9">
        <f t="shared" si="206"/>
        <v>78.539687499998763</v>
      </c>
      <c r="K441" s="9">
        <f t="shared" si="207"/>
        <v>2.0624999999999858</v>
      </c>
      <c r="L441" s="9">
        <f t="shared" si="208"/>
        <v>0</v>
      </c>
      <c r="M441" s="9">
        <f t="shared" si="209"/>
        <v>-3.4583333333333286</v>
      </c>
      <c r="N441" s="9">
        <f t="shared" si="210"/>
        <v>0</v>
      </c>
      <c r="O441" s="9">
        <f t="shared" si="211"/>
        <v>0</v>
      </c>
      <c r="P441" s="9">
        <f t="shared" si="212"/>
        <v>0</v>
      </c>
      <c r="Q441" s="15">
        <f t="shared" si="214"/>
        <v>344909.751440914</v>
      </c>
      <c r="R441" s="15">
        <f t="shared" si="215"/>
        <v>348612.65644091403</v>
      </c>
      <c r="S441" s="9">
        <f t="shared" si="216"/>
        <v>3702.9050000000279</v>
      </c>
      <c r="T441" s="9"/>
      <c r="U441" s="9">
        <f t="shared" si="223"/>
        <v>5203.5450083333335</v>
      </c>
      <c r="V441" s="9">
        <f t="shared" si="223"/>
        <v>126.22916666666667</v>
      </c>
      <c r="W441" s="9">
        <f t="shared" si="223"/>
        <v>3.0068749999999995</v>
      </c>
      <c r="X441" s="9">
        <f t="shared" si="223"/>
        <v>89.25</v>
      </c>
      <c r="Y441" s="9">
        <f t="shared" si="223"/>
        <v>587.55150316719016</v>
      </c>
      <c r="Z441" s="9">
        <f t="shared" si="223"/>
        <v>0</v>
      </c>
      <c r="AA441" s="9">
        <f t="shared" si="223"/>
        <v>1176.0372685185187</v>
      </c>
      <c r="AB441" s="9">
        <f t="shared" si="224"/>
        <v>5282.0846958333323</v>
      </c>
      <c r="AC441" s="9">
        <f t="shared" si="224"/>
        <v>128.29166666666666</v>
      </c>
      <c r="AD441" s="9">
        <f t="shared" si="224"/>
        <v>3.0068749999999995</v>
      </c>
      <c r="AE441" s="9">
        <f t="shared" si="224"/>
        <v>85.791666666666671</v>
      </c>
      <c r="AF441" s="9">
        <f t="shared" si="224"/>
        <v>587.55150316719016</v>
      </c>
      <c r="AG441" s="9">
        <f t="shared" si="224"/>
        <v>0</v>
      </c>
      <c r="AH441" s="9">
        <f t="shared" si="224"/>
        <v>1176.0372685185187</v>
      </c>
      <c r="AI441" s="9">
        <f t="shared" si="213"/>
        <v>7262.7636758523749</v>
      </c>
      <c r="AJ441" s="3" t="s">
        <v>608</v>
      </c>
      <c r="AK441" s="11">
        <v>251327</v>
      </c>
      <c r="AL441" s="11">
        <v>0</v>
      </c>
      <c r="AM441" s="11">
        <v>577</v>
      </c>
      <c r="AN441" s="9">
        <v>0</v>
      </c>
      <c r="AO441" s="11">
        <v>0</v>
      </c>
      <c r="AP441" s="11">
        <v>144.32999999999998</v>
      </c>
      <c r="AQ441" s="9">
        <v>0</v>
      </c>
      <c r="AR441" s="9">
        <v>4689</v>
      </c>
      <c r="AS441" s="11">
        <v>6059</v>
      </c>
      <c r="AT441" s="11">
        <v>0</v>
      </c>
      <c r="AU441" s="11">
        <v>0</v>
      </c>
      <c r="AV441" s="11">
        <v>0</v>
      </c>
      <c r="AW441" s="9">
        <v>0</v>
      </c>
      <c r="AX441" s="9">
        <v>28202.47215202513</v>
      </c>
      <c r="AY441" s="9">
        <v>8247.3888888888887</v>
      </c>
      <c r="AZ441" s="9">
        <v>-1556.8396</v>
      </c>
      <c r="BA441" s="11">
        <v>9953</v>
      </c>
      <c r="BB441" s="11">
        <v>4711</v>
      </c>
      <c r="BC441" s="11">
        <v>48202.400000000001</v>
      </c>
      <c r="BD441" s="11">
        <v>0</v>
      </c>
      <c r="BE441" s="11">
        <v>1254</v>
      </c>
      <c r="BF441" s="11">
        <v>0</v>
      </c>
      <c r="BG441" s="11">
        <v>-16900</v>
      </c>
      <c r="BH441" s="11">
        <v>0</v>
      </c>
      <c r="BI441" s="9">
        <v>0</v>
      </c>
      <c r="BJ441" s="9">
        <v>0</v>
      </c>
      <c r="BK441" s="9">
        <v>0</v>
      </c>
      <c r="BL441" s="9">
        <v>0</v>
      </c>
      <c r="BM441" s="9">
        <v>0</v>
      </c>
      <c r="BN441" s="9">
        <v>0</v>
      </c>
      <c r="BO441" s="11">
        <f t="shared" si="217"/>
        <v>255096.90499999997</v>
      </c>
      <c r="BP441" s="11">
        <v>0</v>
      </c>
      <c r="BQ441" s="11">
        <v>577</v>
      </c>
      <c r="BR441" s="11">
        <f t="shared" si="218"/>
        <v>0</v>
      </c>
      <c r="BS441" s="11">
        <v>0</v>
      </c>
      <c r="BT441" s="11">
        <v>144.32999999999998</v>
      </c>
      <c r="BU441" s="9">
        <v>0</v>
      </c>
      <c r="BV441" s="9">
        <v>4689</v>
      </c>
      <c r="BW441" s="11">
        <v>6158</v>
      </c>
      <c r="BX441" s="11">
        <v>0</v>
      </c>
      <c r="BY441" s="11">
        <v>0</v>
      </c>
      <c r="BZ441" s="11">
        <v>0</v>
      </c>
      <c r="CA441" s="9">
        <v>0</v>
      </c>
      <c r="CB441" s="9">
        <v>28202.47215202513</v>
      </c>
      <c r="CC441" s="9">
        <v>8247.3888888888887</v>
      </c>
      <c r="CD441" s="9">
        <v>-1556.8396</v>
      </c>
      <c r="CE441" s="11">
        <v>9953</v>
      </c>
      <c r="CF441" s="11">
        <v>4781</v>
      </c>
      <c r="CG441" s="11">
        <v>48202.400000000001</v>
      </c>
      <c r="CH441" s="11">
        <v>0</v>
      </c>
      <c r="CI441" s="11">
        <v>1270</v>
      </c>
      <c r="CJ441" s="11">
        <v>0</v>
      </c>
      <c r="CK441" s="11">
        <v>-17152</v>
      </c>
      <c r="CL441" s="11">
        <v>0</v>
      </c>
      <c r="CM441" s="11">
        <v>0</v>
      </c>
      <c r="CN441" s="9">
        <v>0</v>
      </c>
      <c r="CO441" s="9">
        <v>0</v>
      </c>
      <c r="CP441" s="9">
        <v>0</v>
      </c>
      <c r="CQ441" s="9">
        <v>0</v>
      </c>
      <c r="CR441" s="9">
        <v>0</v>
      </c>
      <c r="CS441" s="11"/>
      <c r="CT441" s="11"/>
      <c r="CU441" s="11"/>
      <c r="CV441" s="11"/>
      <c r="CW441" s="11"/>
      <c r="DD441" s="20"/>
      <c r="DE441" s="20"/>
    </row>
    <row r="442" spans="1:109" ht="16.5" x14ac:dyDescent="0.3">
      <c r="A442" s="8">
        <v>4124</v>
      </c>
      <c r="B442" s="8">
        <v>7</v>
      </c>
      <c r="C442" s="8" t="s">
        <v>465</v>
      </c>
      <c r="D442" s="16">
        <v>7</v>
      </c>
      <c r="E442" s="9">
        <v>415</v>
      </c>
      <c r="F442" s="9">
        <f t="shared" si="203"/>
        <v>9929.6343378726342</v>
      </c>
      <c r="G442" s="9">
        <f t="shared" si="204"/>
        <v>10016.699277631669</v>
      </c>
      <c r="H442" s="9">
        <f t="shared" si="205"/>
        <v>87.064939759035042</v>
      </c>
      <c r="I442" s="10">
        <f t="shared" si="200"/>
        <v>8.7681919390486026E-3</v>
      </c>
      <c r="J442" s="9">
        <f t="shared" si="206"/>
        <v>85.204698795179866</v>
      </c>
      <c r="K442" s="9">
        <f t="shared" si="207"/>
        <v>1.5180722891566205</v>
      </c>
      <c r="L442" s="9">
        <f t="shared" si="208"/>
        <v>0</v>
      </c>
      <c r="M442" s="9">
        <f t="shared" si="209"/>
        <v>0.34216867469876888</v>
      </c>
      <c r="N442" s="9">
        <f t="shared" si="210"/>
        <v>0</v>
      </c>
      <c r="O442" s="9">
        <f t="shared" si="211"/>
        <v>0</v>
      </c>
      <c r="P442" s="9">
        <f t="shared" si="212"/>
        <v>0</v>
      </c>
      <c r="Q442" s="15">
        <f t="shared" si="214"/>
        <v>4120798.2502171425</v>
      </c>
      <c r="R442" s="15">
        <f t="shared" si="215"/>
        <v>4156930.2002171427</v>
      </c>
      <c r="S442" s="9">
        <f t="shared" si="216"/>
        <v>36131.950000000186</v>
      </c>
      <c r="T442" s="9"/>
      <c r="U442" s="9">
        <f t="shared" ref="U442:AA451" si="225">IF($E442=0,0,SUMIF($AK$4:$BN$4,U$4,$AK442:$BN442)/$E442)</f>
        <v>5645.126626506024</v>
      </c>
      <c r="V442" s="9">
        <f t="shared" si="225"/>
        <v>93.631325301204825</v>
      </c>
      <c r="W442" s="9">
        <f t="shared" si="225"/>
        <v>15.22289156626506</v>
      </c>
      <c r="X442" s="9">
        <f t="shared" si="225"/>
        <v>660.86265060240964</v>
      </c>
      <c r="Y442" s="9">
        <f t="shared" si="225"/>
        <v>2145.2554523341701</v>
      </c>
      <c r="Z442" s="9">
        <f t="shared" si="225"/>
        <v>0</v>
      </c>
      <c r="AA442" s="9">
        <f t="shared" si="225"/>
        <v>1369.5353915625603</v>
      </c>
      <c r="AB442" s="9">
        <f t="shared" ref="AB442:AH451" si="226">IF($E442=0,0,SUMIF($BO$4:$CR$4,AB$4,$BO442:$CR442)/$E442)</f>
        <v>5730.3313253012038</v>
      </c>
      <c r="AC442" s="9">
        <f t="shared" si="226"/>
        <v>95.149397590361446</v>
      </c>
      <c r="AD442" s="9">
        <f t="shared" si="226"/>
        <v>15.22289156626506</v>
      </c>
      <c r="AE442" s="9">
        <f t="shared" si="226"/>
        <v>661.20481927710841</v>
      </c>
      <c r="AF442" s="9">
        <f t="shared" si="226"/>
        <v>2145.2554523341701</v>
      </c>
      <c r="AG442" s="9">
        <f t="shared" si="226"/>
        <v>0</v>
      </c>
      <c r="AH442" s="9">
        <f t="shared" si="226"/>
        <v>1369.5353915625603</v>
      </c>
      <c r="AI442" s="9">
        <f t="shared" si="213"/>
        <v>10016.699277631669</v>
      </c>
      <c r="AJ442" s="3" t="s">
        <v>608</v>
      </c>
      <c r="AK442" s="11">
        <v>2357330</v>
      </c>
      <c r="AL442" s="11">
        <v>0</v>
      </c>
      <c r="AM442" s="11">
        <v>5415</v>
      </c>
      <c r="AN442" s="9">
        <v>0</v>
      </c>
      <c r="AO442" s="11">
        <v>0</v>
      </c>
      <c r="AP442" s="11">
        <v>6317.5</v>
      </c>
      <c r="AQ442" s="9">
        <v>105501</v>
      </c>
      <c r="AR442" s="9">
        <v>43981</v>
      </c>
      <c r="AS442" s="11">
        <v>38857</v>
      </c>
      <c r="AT442" s="11">
        <v>0</v>
      </c>
      <c r="AU442" s="11">
        <v>0</v>
      </c>
      <c r="AV442" s="11">
        <v>0</v>
      </c>
      <c r="AW442" s="9">
        <v>0</v>
      </c>
      <c r="AX442" s="9">
        <v>890281.01271868055</v>
      </c>
      <c r="AY442" s="9">
        <v>44377.187498462503</v>
      </c>
      <c r="AZ442" s="9">
        <v>-14602.449999999999</v>
      </c>
      <c r="BA442" s="11">
        <v>93353</v>
      </c>
      <c r="BB442" s="11">
        <v>113</v>
      </c>
      <c r="BC442" s="11">
        <v>523980</v>
      </c>
      <c r="BD442" s="11">
        <v>0</v>
      </c>
      <c r="BE442" s="11">
        <v>11764</v>
      </c>
      <c r="BF442" s="11">
        <v>0</v>
      </c>
      <c r="BG442" s="11">
        <v>0</v>
      </c>
      <c r="BH442" s="11">
        <v>0</v>
      </c>
      <c r="BI442" s="9">
        <v>14131</v>
      </c>
      <c r="BJ442" s="9">
        <v>0</v>
      </c>
      <c r="BK442" s="9">
        <v>0</v>
      </c>
      <c r="BL442" s="9">
        <v>0</v>
      </c>
      <c r="BM442" s="9">
        <v>0</v>
      </c>
      <c r="BN442" s="9">
        <v>0</v>
      </c>
      <c r="BO442" s="11">
        <f t="shared" si="217"/>
        <v>2392689.9499999997</v>
      </c>
      <c r="BP442" s="11">
        <v>0</v>
      </c>
      <c r="BQ442" s="11">
        <v>5415</v>
      </c>
      <c r="BR442" s="11">
        <f t="shared" si="218"/>
        <v>0</v>
      </c>
      <c r="BS442" s="11">
        <v>0</v>
      </c>
      <c r="BT442" s="11">
        <v>6317.5</v>
      </c>
      <c r="BU442" s="9">
        <v>105501</v>
      </c>
      <c r="BV442" s="9">
        <v>43977</v>
      </c>
      <c r="BW442" s="11">
        <v>39487</v>
      </c>
      <c r="BX442" s="11">
        <v>0</v>
      </c>
      <c r="BY442" s="11">
        <v>0</v>
      </c>
      <c r="BZ442" s="11">
        <v>0</v>
      </c>
      <c r="CA442" s="9">
        <v>0</v>
      </c>
      <c r="CB442" s="9">
        <v>890281.01271868055</v>
      </c>
      <c r="CC442" s="9">
        <v>44377.187498462503</v>
      </c>
      <c r="CD442" s="9">
        <v>-14602.449999999999</v>
      </c>
      <c r="CE442" s="11">
        <v>93353</v>
      </c>
      <c r="CF442" s="11">
        <v>114</v>
      </c>
      <c r="CG442" s="11">
        <v>523980</v>
      </c>
      <c r="CH442" s="11">
        <v>0</v>
      </c>
      <c r="CI442" s="11">
        <v>11909</v>
      </c>
      <c r="CJ442" s="11">
        <v>0</v>
      </c>
      <c r="CK442" s="11">
        <v>0</v>
      </c>
      <c r="CL442" s="11">
        <v>0</v>
      </c>
      <c r="CM442" s="11">
        <v>14131</v>
      </c>
      <c r="CN442" s="9">
        <v>0</v>
      </c>
      <c r="CO442" s="9">
        <v>0</v>
      </c>
      <c r="CP442" s="9">
        <v>0</v>
      </c>
      <c r="CQ442" s="9">
        <v>0</v>
      </c>
      <c r="CR442" s="9">
        <v>0</v>
      </c>
      <c r="CS442" s="11"/>
      <c r="CT442" s="11"/>
      <c r="CU442" s="11"/>
      <c r="CV442" s="11"/>
      <c r="CW442" s="11"/>
      <c r="DD442" s="20"/>
      <c r="DE442" s="20"/>
    </row>
    <row r="443" spans="1:109" ht="16.5" x14ac:dyDescent="0.3">
      <c r="A443" s="8">
        <v>4126</v>
      </c>
      <c r="B443" s="8">
        <v>7</v>
      </c>
      <c r="C443" s="8" t="s">
        <v>466</v>
      </c>
      <c r="D443" s="16">
        <v>7</v>
      </c>
      <c r="E443" s="9">
        <v>745</v>
      </c>
      <c r="F443" s="9">
        <f t="shared" si="203"/>
        <v>10591.644800744505</v>
      </c>
      <c r="G443" s="9">
        <f t="shared" si="204"/>
        <v>10710.423089335109</v>
      </c>
      <c r="H443" s="9">
        <f t="shared" si="205"/>
        <v>118.77828859060355</v>
      </c>
      <c r="I443" s="10">
        <f t="shared" si="200"/>
        <v>1.1214338360577805E-2</v>
      </c>
      <c r="J443" s="9">
        <f t="shared" si="206"/>
        <v>90.274932885904491</v>
      </c>
      <c r="K443" s="9">
        <f t="shared" si="207"/>
        <v>28.139597315436276</v>
      </c>
      <c r="L443" s="9">
        <f t="shared" si="208"/>
        <v>0</v>
      </c>
      <c r="M443" s="9">
        <f t="shared" si="209"/>
        <v>0.36375838926164761</v>
      </c>
      <c r="N443" s="9">
        <f t="shared" si="210"/>
        <v>0</v>
      </c>
      <c r="O443" s="9">
        <f t="shared" si="211"/>
        <v>0</v>
      </c>
      <c r="P443" s="9">
        <f t="shared" si="212"/>
        <v>0</v>
      </c>
      <c r="Q443" s="15">
        <f t="shared" si="214"/>
        <v>7890775.3765546577</v>
      </c>
      <c r="R443" s="15">
        <f t="shared" si="215"/>
        <v>7979265.201554657</v>
      </c>
      <c r="S443" s="9">
        <f t="shared" si="216"/>
        <v>88489.824999999255</v>
      </c>
      <c r="T443" s="9"/>
      <c r="U443" s="9">
        <f t="shared" si="225"/>
        <v>5981.0484016107384</v>
      </c>
      <c r="V443" s="9">
        <f t="shared" si="225"/>
        <v>1734.9194630872482</v>
      </c>
      <c r="W443" s="9">
        <f t="shared" si="225"/>
        <v>25.345181208053692</v>
      </c>
      <c r="X443" s="9">
        <f t="shared" si="225"/>
        <v>1122.1127516778524</v>
      </c>
      <c r="Y443" s="9">
        <f t="shared" si="225"/>
        <v>196.11210451400959</v>
      </c>
      <c r="Z443" s="9">
        <f t="shared" si="225"/>
        <v>0</v>
      </c>
      <c r="AA443" s="9">
        <f t="shared" si="225"/>
        <v>1532.1068986466041</v>
      </c>
      <c r="AB443" s="9">
        <f t="shared" si="226"/>
        <v>6071.3233344966429</v>
      </c>
      <c r="AC443" s="9">
        <f t="shared" si="226"/>
        <v>1763.0590604026845</v>
      </c>
      <c r="AD443" s="9">
        <f t="shared" si="226"/>
        <v>25.345181208053692</v>
      </c>
      <c r="AE443" s="9">
        <f t="shared" si="226"/>
        <v>1122.4765100671141</v>
      </c>
      <c r="AF443" s="9">
        <f t="shared" si="226"/>
        <v>196.11210451400959</v>
      </c>
      <c r="AG443" s="9">
        <f t="shared" si="226"/>
        <v>0</v>
      </c>
      <c r="AH443" s="9">
        <f t="shared" si="226"/>
        <v>1532.1068986466041</v>
      </c>
      <c r="AI443" s="9">
        <f t="shared" si="213"/>
        <v>10710.423089335109</v>
      </c>
      <c r="AJ443" s="3" t="s">
        <v>608</v>
      </c>
      <c r="AK443" s="11">
        <v>4483655</v>
      </c>
      <c r="AL443" s="11">
        <v>0</v>
      </c>
      <c r="AM443" s="11">
        <v>10299</v>
      </c>
      <c r="AN443" s="9">
        <v>0</v>
      </c>
      <c r="AO443" s="11">
        <v>0</v>
      </c>
      <c r="AP443" s="11">
        <v>18882.16</v>
      </c>
      <c r="AQ443" s="9">
        <v>196075</v>
      </c>
      <c r="AR443" s="9">
        <v>83653</v>
      </c>
      <c r="AS443" s="11">
        <v>1292515</v>
      </c>
      <c r="AT443" s="11">
        <v>0</v>
      </c>
      <c r="AU443" s="11">
        <v>0</v>
      </c>
      <c r="AV443" s="11">
        <v>0</v>
      </c>
      <c r="AW443" s="9">
        <v>0</v>
      </c>
      <c r="AX443" s="9">
        <v>146103.51786293715</v>
      </c>
      <c r="AY443" s="9">
        <v>30733.439491720153</v>
      </c>
      <c r="AZ443" s="9">
        <v>-27773.9408</v>
      </c>
      <c r="BA443" s="11">
        <v>177557</v>
      </c>
      <c r="BB443" s="11">
        <v>214</v>
      </c>
      <c r="BC443" s="11">
        <v>1110686.2</v>
      </c>
      <c r="BD443" s="11">
        <v>0</v>
      </c>
      <c r="BE443" s="11">
        <v>22376</v>
      </c>
      <c r="BF443" s="11">
        <v>0</v>
      </c>
      <c r="BG443" s="11">
        <v>0</v>
      </c>
      <c r="BH443" s="11">
        <v>0</v>
      </c>
      <c r="BI443" s="9">
        <v>345800</v>
      </c>
      <c r="BJ443" s="9">
        <v>0</v>
      </c>
      <c r="BK443" s="9">
        <v>0</v>
      </c>
      <c r="BL443" s="9">
        <v>0</v>
      </c>
      <c r="BM443" s="9">
        <v>0</v>
      </c>
      <c r="BN443" s="9">
        <v>0</v>
      </c>
      <c r="BO443" s="11">
        <f t="shared" si="217"/>
        <v>4550909.8249999993</v>
      </c>
      <c r="BP443" s="11">
        <v>0</v>
      </c>
      <c r="BQ443" s="11">
        <v>10299</v>
      </c>
      <c r="BR443" s="11">
        <f t="shared" si="218"/>
        <v>0</v>
      </c>
      <c r="BS443" s="11">
        <v>0</v>
      </c>
      <c r="BT443" s="11">
        <v>18882.16</v>
      </c>
      <c r="BU443" s="9">
        <v>196075</v>
      </c>
      <c r="BV443" s="9">
        <v>83645</v>
      </c>
      <c r="BW443" s="11">
        <v>1313479</v>
      </c>
      <c r="BX443" s="11">
        <v>0</v>
      </c>
      <c r="BY443" s="11">
        <v>0</v>
      </c>
      <c r="BZ443" s="11">
        <v>0</v>
      </c>
      <c r="CA443" s="9">
        <v>0</v>
      </c>
      <c r="CB443" s="9">
        <v>146103.51786293715</v>
      </c>
      <c r="CC443" s="9">
        <v>30733.439491720153</v>
      </c>
      <c r="CD443" s="9">
        <v>-27773.9408</v>
      </c>
      <c r="CE443" s="11">
        <v>177557</v>
      </c>
      <c r="CF443" s="11">
        <v>218</v>
      </c>
      <c r="CG443" s="11">
        <v>1110686.2</v>
      </c>
      <c r="CH443" s="11">
        <v>0</v>
      </c>
      <c r="CI443" s="11">
        <v>22651</v>
      </c>
      <c r="CJ443" s="11">
        <v>0</v>
      </c>
      <c r="CK443" s="11">
        <v>0</v>
      </c>
      <c r="CL443" s="11">
        <v>0</v>
      </c>
      <c r="CM443" s="11">
        <v>345800</v>
      </c>
      <c r="CN443" s="9">
        <v>0</v>
      </c>
      <c r="CO443" s="9">
        <v>0</v>
      </c>
      <c r="CP443" s="9">
        <v>0</v>
      </c>
      <c r="CQ443" s="9">
        <v>0</v>
      </c>
      <c r="CR443" s="9">
        <v>0</v>
      </c>
      <c r="CS443" s="11"/>
      <c r="CT443" s="11"/>
      <c r="CU443" s="11"/>
      <c r="CV443" s="11"/>
      <c r="CW443" s="11"/>
      <c r="DD443" s="20"/>
      <c r="DE443" s="20"/>
    </row>
    <row r="444" spans="1:109" ht="16.5" x14ac:dyDescent="0.3">
      <c r="A444" s="8">
        <v>4127</v>
      </c>
      <c r="B444" s="8">
        <v>7</v>
      </c>
      <c r="C444" s="8" t="s">
        <v>467</v>
      </c>
      <c r="D444" s="16">
        <v>7</v>
      </c>
      <c r="E444" s="9">
        <v>144</v>
      </c>
      <c r="F444" s="9">
        <f t="shared" si="203"/>
        <v>10103.266261275501</v>
      </c>
      <c r="G444" s="9">
        <f t="shared" si="204"/>
        <v>10195.263448775499</v>
      </c>
      <c r="H444" s="9">
        <f t="shared" si="205"/>
        <v>91.997187499997381</v>
      </c>
      <c r="I444" s="10">
        <f t="shared" si="200"/>
        <v>9.1056877173088645E-3</v>
      </c>
      <c r="J444" s="9">
        <f t="shared" si="206"/>
        <v>80.101354166666169</v>
      </c>
      <c r="K444" s="9">
        <f t="shared" si="207"/>
        <v>15.444444444444457</v>
      </c>
      <c r="L444" s="9">
        <f t="shared" si="208"/>
        <v>0</v>
      </c>
      <c r="M444" s="9">
        <f t="shared" si="209"/>
        <v>-3.5486111111111427</v>
      </c>
      <c r="N444" s="9">
        <f t="shared" si="210"/>
        <v>0</v>
      </c>
      <c r="O444" s="9">
        <f t="shared" si="211"/>
        <v>0</v>
      </c>
      <c r="P444" s="9">
        <f t="shared" si="212"/>
        <v>0</v>
      </c>
      <c r="Q444" s="15">
        <f t="shared" si="214"/>
        <v>1454870.3416236723</v>
      </c>
      <c r="R444" s="15">
        <f t="shared" si="215"/>
        <v>1468117.936623672</v>
      </c>
      <c r="S444" s="9">
        <f t="shared" si="216"/>
        <v>13247.594999999739</v>
      </c>
      <c r="T444" s="9"/>
      <c r="U444" s="9">
        <f t="shared" si="225"/>
        <v>5307.0111666666671</v>
      </c>
      <c r="V444" s="9">
        <f t="shared" si="225"/>
        <v>952.45138888888891</v>
      </c>
      <c r="W444" s="9">
        <f t="shared" si="225"/>
        <v>252.48888888888885</v>
      </c>
      <c r="X444" s="9">
        <f t="shared" si="225"/>
        <v>441.66666666666669</v>
      </c>
      <c r="Y444" s="9">
        <f t="shared" si="225"/>
        <v>1930.1603423709817</v>
      </c>
      <c r="Z444" s="9">
        <f t="shared" si="225"/>
        <v>0</v>
      </c>
      <c r="AA444" s="9">
        <f t="shared" si="225"/>
        <v>1219.4878077934072</v>
      </c>
      <c r="AB444" s="9">
        <f t="shared" si="226"/>
        <v>5387.1125208333333</v>
      </c>
      <c r="AC444" s="9">
        <f t="shared" si="226"/>
        <v>967.89583333333337</v>
      </c>
      <c r="AD444" s="9">
        <f t="shared" si="226"/>
        <v>252.48888888888885</v>
      </c>
      <c r="AE444" s="9">
        <f t="shared" si="226"/>
        <v>438.11805555555554</v>
      </c>
      <c r="AF444" s="9">
        <f t="shared" si="226"/>
        <v>1930.1603423709817</v>
      </c>
      <c r="AG444" s="9">
        <f t="shared" si="226"/>
        <v>0</v>
      </c>
      <c r="AH444" s="9">
        <f t="shared" si="226"/>
        <v>1219.4878077934072</v>
      </c>
      <c r="AI444" s="9">
        <f t="shared" si="213"/>
        <v>10195.263448775499</v>
      </c>
      <c r="AJ444" s="3" t="s">
        <v>608</v>
      </c>
      <c r="AK444" s="11">
        <v>768973</v>
      </c>
      <c r="AL444" s="11">
        <v>0</v>
      </c>
      <c r="AM444" s="11">
        <v>1766</v>
      </c>
      <c r="AN444" s="9">
        <v>0</v>
      </c>
      <c r="AO444" s="11">
        <v>0</v>
      </c>
      <c r="AP444" s="11">
        <v>36358.399999999994</v>
      </c>
      <c r="AQ444" s="9">
        <v>36432</v>
      </c>
      <c r="AR444" s="9">
        <v>14347</v>
      </c>
      <c r="AS444" s="11">
        <v>137153</v>
      </c>
      <c r="AT444" s="11">
        <v>0</v>
      </c>
      <c r="AU444" s="11">
        <v>0</v>
      </c>
      <c r="AV444" s="11">
        <v>0</v>
      </c>
      <c r="AW444" s="9">
        <v>0</v>
      </c>
      <c r="AX444" s="9">
        <v>277943.08930142137</v>
      </c>
      <c r="AY444" s="9">
        <v>17227.914322250639</v>
      </c>
      <c r="AZ444" s="9">
        <v>-4763.3919999999998</v>
      </c>
      <c r="BA444" s="11">
        <v>30452</v>
      </c>
      <c r="BB444" s="11">
        <v>15313</v>
      </c>
      <c r="BC444" s="11">
        <v>158378.32999999999</v>
      </c>
      <c r="BD444" s="11">
        <v>0</v>
      </c>
      <c r="BE444" s="11">
        <v>3838</v>
      </c>
      <c r="BF444" s="11">
        <v>0</v>
      </c>
      <c r="BG444" s="11">
        <v>-52608</v>
      </c>
      <c r="BH444" s="11">
        <v>0</v>
      </c>
      <c r="BI444" s="9">
        <v>14060</v>
      </c>
      <c r="BJ444" s="9">
        <v>0</v>
      </c>
      <c r="BK444" s="9">
        <v>0</v>
      </c>
      <c r="BL444" s="9">
        <v>0</v>
      </c>
      <c r="BM444" s="9">
        <v>0</v>
      </c>
      <c r="BN444" s="9">
        <v>0</v>
      </c>
      <c r="BO444" s="11">
        <f t="shared" si="217"/>
        <v>780507.59499999997</v>
      </c>
      <c r="BP444" s="11">
        <v>0</v>
      </c>
      <c r="BQ444" s="11">
        <v>1766</v>
      </c>
      <c r="BR444" s="11">
        <f t="shared" si="218"/>
        <v>0</v>
      </c>
      <c r="BS444" s="11">
        <v>0</v>
      </c>
      <c r="BT444" s="11">
        <v>36358.399999999994</v>
      </c>
      <c r="BU444" s="9">
        <v>36432</v>
      </c>
      <c r="BV444" s="9">
        <v>14346</v>
      </c>
      <c r="BW444" s="11">
        <v>139377</v>
      </c>
      <c r="BX444" s="11">
        <v>0</v>
      </c>
      <c r="BY444" s="11">
        <v>0</v>
      </c>
      <c r="BZ444" s="11">
        <v>0</v>
      </c>
      <c r="CA444" s="9">
        <v>0</v>
      </c>
      <c r="CB444" s="9">
        <v>277943.08930142137</v>
      </c>
      <c r="CC444" s="9">
        <v>17227.914322250639</v>
      </c>
      <c r="CD444" s="9">
        <v>-4763.3919999999998</v>
      </c>
      <c r="CE444" s="11">
        <v>30452</v>
      </c>
      <c r="CF444" s="11">
        <v>15541</v>
      </c>
      <c r="CG444" s="11">
        <v>158378.32999999999</v>
      </c>
      <c r="CH444" s="11">
        <v>0</v>
      </c>
      <c r="CI444" s="11">
        <v>3885</v>
      </c>
      <c r="CJ444" s="11">
        <v>0</v>
      </c>
      <c r="CK444" s="11">
        <v>-53393</v>
      </c>
      <c r="CL444" s="11">
        <v>0</v>
      </c>
      <c r="CM444" s="11">
        <v>14060</v>
      </c>
      <c r="CN444" s="9">
        <v>0</v>
      </c>
      <c r="CO444" s="9">
        <v>0</v>
      </c>
      <c r="CP444" s="9">
        <v>0</v>
      </c>
      <c r="CQ444" s="9">
        <v>0</v>
      </c>
      <c r="CR444" s="9">
        <v>0</v>
      </c>
      <c r="CS444" s="11"/>
      <c r="CT444" s="11"/>
      <c r="CU444" s="11"/>
      <c r="CV444" s="11"/>
      <c r="CW444" s="11"/>
      <c r="DD444" s="20"/>
      <c r="DE444" s="20"/>
    </row>
    <row r="445" spans="1:109" ht="16.5" x14ac:dyDescent="0.3">
      <c r="A445" s="8">
        <v>4131</v>
      </c>
      <c r="B445" s="8">
        <v>7</v>
      </c>
      <c r="C445" s="8" t="s">
        <v>468</v>
      </c>
      <c r="D445" s="16">
        <v>7</v>
      </c>
      <c r="E445" s="9">
        <v>312</v>
      </c>
      <c r="F445" s="9">
        <f t="shared" si="203"/>
        <v>12335.550141257001</v>
      </c>
      <c r="G445" s="9">
        <f t="shared" si="204"/>
        <v>12475.161006641616</v>
      </c>
      <c r="H445" s="9">
        <f t="shared" si="205"/>
        <v>139.61086538461495</v>
      </c>
      <c r="I445" s="10">
        <f t="shared" si="200"/>
        <v>1.1317765627467063E-2</v>
      </c>
      <c r="J445" s="9">
        <f t="shared" si="206"/>
        <v>97.889711538461597</v>
      </c>
      <c r="K445" s="9">
        <f t="shared" si="207"/>
        <v>41.323717948717785</v>
      </c>
      <c r="L445" s="9">
        <f t="shared" si="208"/>
        <v>0</v>
      </c>
      <c r="M445" s="9">
        <f t="shared" si="209"/>
        <v>0.3974358974360257</v>
      </c>
      <c r="N445" s="9">
        <f t="shared" si="210"/>
        <v>0</v>
      </c>
      <c r="O445" s="9">
        <f t="shared" si="211"/>
        <v>0</v>
      </c>
      <c r="P445" s="9">
        <f t="shared" si="212"/>
        <v>0</v>
      </c>
      <c r="Q445" s="15">
        <f t="shared" si="214"/>
        <v>3848691.6440721843</v>
      </c>
      <c r="R445" s="15">
        <f t="shared" si="215"/>
        <v>3892250.2340721842</v>
      </c>
      <c r="S445" s="9">
        <f t="shared" si="216"/>
        <v>43558.589999999851</v>
      </c>
      <c r="T445" s="9"/>
      <c r="U445" s="9">
        <f t="shared" si="225"/>
        <v>6485.5556615384612</v>
      </c>
      <c r="V445" s="9">
        <f t="shared" si="225"/>
        <v>2547.8461538461538</v>
      </c>
      <c r="W445" s="9">
        <f t="shared" si="225"/>
        <v>11.243076923076924</v>
      </c>
      <c r="X445" s="9">
        <f t="shared" si="225"/>
        <v>1037.0352564102564</v>
      </c>
      <c r="Y445" s="9">
        <f t="shared" si="225"/>
        <v>1224.3786143339235</v>
      </c>
      <c r="Z445" s="9">
        <f t="shared" si="225"/>
        <v>0</v>
      </c>
      <c r="AA445" s="9">
        <f t="shared" si="225"/>
        <v>1029.4913782051283</v>
      </c>
      <c r="AB445" s="9">
        <f t="shared" si="226"/>
        <v>6583.4453730769228</v>
      </c>
      <c r="AC445" s="9">
        <f t="shared" si="226"/>
        <v>2589.1698717948716</v>
      </c>
      <c r="AD445" s="9">
        <f t="shared" si="226"/>
        <v>11.243076923076924</v>
      </c>
      <c r="AE445" s="9">
        <f t="shared" si="226"/>
        <v>1037.4326923076924</v>
      </c>
      <c r="AF445" s="9">
        <f t="shared" si="226"/>
        <v>1224.3786143339235</v>
      </c>
      <c r="AG445" s="9">
        <f t="shared" si="226"/>
        <v>0</v>
      </c>
      <c r="AH445" s="9">
        <f t="shared" si="226"/>
        <v>1029.4913782051283</v>
      </c>
      <c r="AI445" s="9">
        <f t="shared" si="213"/>
        <v>12475.161006641616</v>
      </c>
      <c r="AJ445" s="3" t="s">
        <v>608</v>
      </c>
      <c r="AK445" s="11">
        <v>2036106</v>
      </c>
      <c r="AL445" s="11">
        <v>0</v>
      </c>
      <c r="AM445" s="11">
        <v>4677</v>
      </c>
      <c r="AN445" s="9">
        <v>0</v>
      </c>
      <c r="AO445" s="11">
        <v>0</v>
      </c>
      <c r="AP445" s="11">
        <v>3507.84</v>
      </c>
      <c r="AQ445" s="9">
        <v>0</v>
      </c>
      <c r="AR445" s="9">
        <v>37988</v>
      </c>
      <c r="AS445" s="11">
        <v>794928</v>
      </c>
      <c r="AT445" s="11">
        <v>0</v>
      </c>
      <c r="AU445" s="11">
        <v>0</v>
      </c>
      <c r="AV445" s="11">
        <v>0</v>
      </c>
      <c r="AW445" s="9">
        <v>0</v>
      </c>
      <c r="AX445" s="9">
        <v>382006.12767218414</v>
      </c>
      <c r="AY445" s="9">
        <v>0</v>
      </c>
      <c r="AZ445" s="9">
        <v>-12612.633599999999</v>
      </c>
      <c r="BA445" s="11">
        <v>80632</v>
      </c>
      <c r="BB445" s="11">
        <v>97</v>
      </c>
      <c r="BC445" s="11">
        <v>321201.31</v>
      </c>
      <c r="BD445" s="11">
        <v>0</v>
      </c>
      <c r="BE445" s="11">
        <v>10161</v>
      </c>
      <c r="BF445" s="11">
        <v>0</v>
      </c>
      <c r="BG445" s="11">
        <v>0</v>
      </c>
      <c r="BH445" s="11">
        <v>0</v>
      </c>
      <c r="BI445" s="9">
        <v>190000</v>
      </c>
      <c r="BJ445" s="9">
        <v>0</v>
      </c>
      <c r="BK445" s="9">
        <v>0</v>
      </c>
      <c r="BL445" s="9">
        <v>0</v>
      </c>
      <c r="BM445" s="9">
        <v>0</v>
      </c>
      <c r="BN445" s="9">
        <v>0</v>
      </c>
      <c r="BO445" s="11">
        <f t="shared" si="217"/>
        <v>2066647.5899999999</v>
      </c>
      <c r="BP445" s="11">
        <v>0</v>
      </c>
      <c r="BQ445" s="11">
        <v>4677</v>
      </c>
      <c r="BR445" s="11">
        <f t="shared" si="218"/>
        <v>0</v>
      </c>
      <c r="BS445" s="11">
        <v>0</v>
      </c>
      <c r="BT445" s="11">
        <v>3507.84</v>
      </c>
      <c r="BU445" s="9">
        <v>0</v>
      </c>
      <c r="BV445" s="9">
        <v>37985</v>
      </c>
      <c r="BW445" s="11">
        <v>807821</v>
      </c>
      <c r="BX445" s="11">
        <v>0</v>
      </c>
      <c r="BY445" s="11">
        <v>0</v>
      </c>
      <c r="BZ445" s="11">
        <v>0</v>
      </c>
      <c r="CA445" s="9">
        <v>0</v>
      </c>
      <c r="CB445" s="9">
        <v>382006.12767218414</v>
      </c>
      <c r="CC445" s="9">
        <v>0</v>
      </c>
      <c r="CD445" s="9">
        <v>-12612.633599999999</v>
      </c>
      <c r="CE445" s="11">
        <v>80632</v>
      </c>
      <c r="CF445" s="11">
        <v>99</v>
      </c>
      <c r="CG445" s="11">
        <v>321201.31</v>
      </c>
      <c r="CH445" s="11">
        <v>0</v>
      </c>
      <c r="CI445" s="11">
        <v>10286</v>
      </c>
      <c r="CJ445" s="11">
        <v>0</v>
      </c>
      <c r="CK445" s="11">
        <v>0</v>
      </c>
      <c r="CL445" s="11">
        <v>0</v>
      </c>
      <c r="CM445" s="11">
        <v>190000</v>
      </c>
      <c r="CN445" s="9">
        <v>0</v>
      </c>
      <c r="CO445" s="9">
        <v>0</v>
      </c>
      <c r="CP445" s="9">
        <v>0</v>
      </c>
      <c r="CQ445" s="9">
        <v>0</v>
      </c>
      <c r="CR445" s="9">
        <v>0</v>
      </c>
      <c r="CS445" s="11"/>
      <c r="CT445" s="11"/>
      <c r="CU445" s="11"/>
      <c r="CV445" s="11"/>
      <c r="CW445" s="11"/>
      <c r="DD445" s="20"/>
      <c r="DE445" s="20"/>
    </row>
    <row r="446" spans="1:109" ht="16.5" x14ac:dyDescent="0.3">
      <c r="A446" s="8">
        <v>4132</v>
      </c>
      <c r="B446" s="8">
        <v>7</v>
      </c>
      <c r="C446" s="8" t="s">
        <v>469</v>
      </c>
      <c r="D446" s="16">
        <v>7</v>
      </c>
      <c r="E446" s="9">
        <v>190</v>
      </c>
      <c r="F446" s="9">
        <f t="shared" si="203"/>
        <v>9588.3852424932429</v>
      </c>
      <c r="G446" s="9">
        <f t="shared" si="204"/>
        <v>9698.7795582827166</v>
      </c>
      <c r="H446" s="9">
        <f t="shared" si="205"/>
        <v>110.39431578947369</v>
      </c>
      <c r="I446" s="10">
        <f t="shared" si="200"/>
        <v>1.1513337543034321E-2</v>
      </c>
      <c r="J446" s="9">
        <f t="shared" si="206"/>
        <v>101.86799999999948</v>
      </c>
      <c r="K446" s="9">
        <f t="shared" si="207"/>
        <v>8.1105263157894569</v>
      </c>
      <c r="L446" s="9">
        <f t="shared" si="208"/>
        <v>0</v>
      </c>
      <c r="M446" s="9">
        <f t="shared" si="209"/>
        <v>0.41578947368424224</v>
      </c>
      <c r="N446" s="9">
        <f t="shared" si="210"/>
        <v>0</v>
      </c>
      <c r="O446" s="9">
        <f t="shared" si="211"/>
        <v>0</v>
      </c>
      <c r="P446" s="9">
        <f t="shared" si="212"/>
        <v>0</v>
      </c>
      <c r="Q446" s="15">
        <f t="shared" si="214"/>
        <v>1821793.1960737163</v>
      </c>
      <c r="R446" s="15">
        <f t="shared" si="215"/>
        <v>1842768.1160737162</v>
      </c>
      <c r="S446" s="9">
        <f t="shared" si="216"/>
        <v>20974.919999999925</v>
      </c>
      <c r="T446" s="9"/>
      <c r="U446" s="9">
        <f t="shared" si="225"/>
        <v>6749.1320000000005</v>
      </c>
      <c r="V446" s="9">
        <f t="shared" si="225"/>
        <v>500.13684210526316</v>
      </c>
      <c r="W446" s="9">
        <f t="shared" si="225"/>
        <v>163.80000000000001</v>
      </c>
      <c r="X446" s="9">
        <f t="shared" si="225"/>
        <v>445.45789473684209</v>
      </c>
      <c r="Y446" s="9">
        <f t="shared" si="225"/>
        <v>675.4374530195588</v>
      </c>
      <c r="Z446" s="9">
        <f t="shared" si="225"/>
        <v>0</v>
      </c>
      <c r="AA446" s="9">
        <f t="shared" si="225"/>
        <v>1054.421052631579</v>
      </c>
      <c r="AB446" s="9">
        <f t="shared" si="226"/>
        <v>6851</v>
      </c>
      <c r="AC446" s="9">
        <f t="shared" si="226"/>
        <v>508.24736842105261</v>
      </c>
      <c r="AD446" s="9">
        <f t="shared" si="226"/>
        <v>163.80000000000001</v>
      </c>
      <c r="AE446" s="9">
        <f t="shared" si="226"/>
        <v>445.87368421052633</v>
      </c>
      <c r="AF446" s="9">
        <f t="shared" si="226"/>
        <v>675.4374530195588</v>
      </c>
      <c r="AG446" s="9">
        <f t="shared" si="226"/>
        <v>0</v>
      </c>
      <c r="AH446" s="9">
        <f t="shared" si="226"/>
        <v>1054.421052631579</v>
      </c>
      <c r="AI446" s="9">
        <f t="shared" si="213"/>
        <v>9698.7795582827166</v>
      </c>
      <c r="AJ446" s="3" t="s">
        <v>608</v>
      </c>
      <c r="AK446" s="11">
        <v>1290328</v>
      </c>
      <c r="AL446" s="11">
        <v>0</v>
      </c>
      <c r="AM446" s="11">
        <v>2964</v>
      </c>
      <c r="AN446" s="9">
        <v>0</v>
      </c>
      <c r="AO446" s="11">
        <v>0</v>
      </c>
      <c r="AP446" s="11">
        <v>31122</v>
      </c>
      <c r="AQ446" s="9">
        <v>0</v>
      </c>
      <c r="AR446" s="9">
        <v>24074</v>
      </c>
      <c r="AS446" s="11">
        <v>95026</v>
      </c>
      <c r="AT446" s="11">
        <v>0</v>
      </c>
      <c r="AU446" s="11">
        <v>0</v>
      </c>
      <c r="AV446" s="11">
        <v>0</v>
      </c>
      <c r="AW446" s="9">
        <v>0</v>
      </c>
      <c r="AX446" s="9">
        <v>128333.11607371617</v>
      </c>
      <c r="AY446" s="9">
        <v>0</v>
      </c>
      <c r="AZ446" s="9">
        <v>-7992.92</v>
      </c>
      <c r="BA446" s="11">
        <v>51098</v>
      </c>
      <c r="BB446" s="11">
        <v>62</v>
      </c>
      <c r="BC446" s="11">
        <v>200340</v>
      </c>
      <c r="BD446" s="11">
        <v>0</v>
      </c>
      <c r="BE446" s="11">
        <v>6439</v>
      </c>
      <c r="BF446" s="11">
        <v>0</v>
      </c>
      <c r="BG446" s="11">
        <v>0</v>
      </c>
      <c r="BH446" s="11">
        <v>0</v>
      </c>
      <c r="BI446" s="9">
        <v>0</v>
      </c>
      <c r="BJ446" s="9">
        <v>0</v>
      </c>
      <c r="BK446" s="9">
        <v>0</v>
      </c>
      <c r="BL446" s="9">
        <v>0</v>
      </c>
      <c r="BM446" s="9">
        <v>0</v>
      </c>
      <c r="BN446" s="9">
        <v>0</v>
      </c>
      <c r="BO446" s="11">
        <f t="shared" si="217"/>
        <v>1309682.92</v>
      </c>
      <c r="BP446" s="11">
        <v>0</v>
      </c>
      <c r="BQ446" s="11">
        <v>2964</v>
      </c>
      <c r="BR446" s="11">
        <f t="shared" si="218"/>
        <v>0</v>
      </c>
      <c r="BS446" s="11">
        <v>0</v>
      </c>
      <c r="BT446" s="11">
        <v>31122</v>
      </c>
      <c r="BU446" s="9">
        <v>0</v>
      </c>
      <c r="BV446" s="9">
        <v>24072</v>
      </c>
      <c r="BW446" s="11">
        <v>96567</v>
      </c>
      <c r="BX446" s="11">
        <v>0</v>
      </c>
      <c r="BY446" s="11">
        <v>0</v>
      </c>
      <c r="BZ446" s="11">
        <v>0</v>
      </c>
      <c r="CA446" s="9">
        <v>0</v>
      </c>
      <c r="CB446" s="9">
        <v>128333.11607371617</v>
      </c>
      <c r="CC446" s="9">
        <v>0</v>
      </c>
      <c r="CD446" s="9">
        <v>-7992.92</v>
      </c>
      <c r="CE446" s="11">
        <v>51098</v>
      </c>
      <c r="CF446" s="11">
        <v>63</v>
      </c>
      <c r="CG446" s="11">
        <v>200340</v>
      </c>
      <c r="CH446" s="11">
        <v>0</v>
      </c>
      <c r="CI446" s="11">
        <v>6519</v>
      </c>
      <c r="CJ446" s="11">
        <v>0</v>
      </c>
      <c r="CK446" s="11">
        <v>0</v>
      </c>
      <c r="CL446" s="11">
        <v>0</v>
      </c>
      <c r="CM446" s="11">
        <v>0</v>
      </c>
      <c r="CN446" s="9">
        <v>0</v>
      </c>
      <c r="CO446" s="9">
        <v>0</v>
      </c>
      <c r="CP446" s="9">
        <v>0</v>
      </c>
      <c r="CQ446" s="9">
        <v>0</v>
      </c>
      <c r="CR446" s="9">
        <v>0</v>
      </c>
      <c r="CS446" s="11"/>
      <c r="CT446" s="11"/>
      <c r="CU446" s="11"/>
      <c r="CV446" s="11"/>
      <c r="CW446" s="11"/>
      <c r="DD446" s="20"/>
      <c r="DE446" s="20"/>
    </row>
    <row r="447" spans="1:109" ht="16.5" x14ac:dyDescent="0.3">
      <c r="A447" s="8">
        <v>4133</v>
      </c>
      <c r="B447" s="8">
        <v>7</v>
      </c>
      <c r="C447" s="8" t="s">
        <v>470</v>
      </c>
      <c r="D447" s="16">
        <v>7</v>
      </c>
      <c r="E447" s="9">
        <v>195</v>
      </c>
      <c r="F447" s="9">
        <f t="shared" si="203"/>
        <v>11179.764433373053</v>
      </c>
      <c r="G447" s="9">
        <f t="shared" si="204"/>
        <v>11276.465869270487</v>
      </c>
      <c r="H447" s="9">
        <f t="shared" si="205"/>
        <v>96.701435897433839</v>
      </c>
      <c r="I447" s="10">
        <f t="shared" si="200"/>
        <v>8.6496845683767237E-3</v>
      </c>
      <c r="J447" s="9">
        <f t="shared" si="206"/>
        <v>94.634769230768143</v>
      </c>
      <c r="K447" s="9">
        <f t="shared" si="207"/>
        <v>1.6871794871794776</v>
      </c>
      <c r="L447" s="9">
        <f t="shared" si="208"/>
        <v>0</v>
      </c>
      <c r="M447" s="9">
        <f t="shared" si="209"/>
        <v>0.37948717948711419</v>
      </c>
      <c r="N447" s="9">
        <f t="shared" si="210"/>
        <v>0</v>
      </c>
      <c r="O447" s="9">
        <f t="shared" si="211"/>
        <v>0</v>
      </c>
      <c r="P447" s="9">
        <f t="shared" si="212"/>
        <v>0</v>
      </c>
      <c r="Q447" s="15">
        <f t="shared" si="214"/>
        <v>2180054.0645077452</v>
      </c>
      <c r="R447" s="15">
        <f t="shared" si="215"/>
        <v>2198910.844507745</v>
      </c>
      <c r="S447" s="9">
        <f t="shared" si="216"/>
        <v>18856.779999999795</v>
      </c>
      <c r="T447" s="9"/>
      <c r="U447" s="9">
        <f t="shared" si="225"/>
        <v>6269.9036923076919</v>
      </c>
      <c r="V447" s="9">
        <f t="shared" si="225"/>
        <v>104.07179487179488</v>
      </c>
      <c r="W447" s="9">
        <f t="shared" si="225"/>
        <v>7.2461538461538462</v>
      </c>
      <c r="X447" s="9">
        <f t="shared" si="225"/>
        <v>621.42051282051284</v>
      </c>
      <c r="Y447" s="9">
        <f t="shared" si="225"/>
        <v>2920.5100231166421</v>
      </c>
      <c r="Z447" s="9">
        <f t="shared" si="225"/>
        <v>0</v>
      </c>
      <c r="AA447" s="9">
        <f t="shared" si="225"/>
        <v>1256.6122564102566</v>
      </c>
      <c r="AB447" s="9">
        <f t="shared" si="226"/>
        <v>6364.5384615384601</v>
      </c>
      <c r="AC447" s="9">
        <f t="shared" si="226"/>
        <v>105.75897435897436</v>
      </c>
      <c r="AD447" s="9">
        <f t="shared" si="226"/>
        <v>7.2461538461538462</v>
      </c>
      <c r="AE447" s="9">
        <f t="shared" si="226"/>
        <v>621.79999999999995</v>
      </c>
      <c r="AF447" s="9">
        <f t="shared" si="226"/>
        <v>2920.5100231166421</v>
      </c>
      <c r="AG447" s="9">
        <f t="shared" si="226"/>
        <v>0</v>
      </c>
      <c r="AH447" s="9">
        <f t="shared" si="226"/>
        <v>1256.6122564102566</v>
      </c>
      <c r="AI447" s="9">
        <f t="shared" si="213"/>
        <v>11276.465869270487</v>
      </c>
      <c r="AJ447" s="3" t="s">
        <v>608</v>
      </c>
      <c r="AK447" s="11">
        <v>1230252</v>
      </c>
      <c r="AL447" s="11">
        <v>0</v>
      </c>
      <c r="AM447" s="11">
        <v>2826</v>
      </c>
      <c r="AN447" s="9">
        <v>0</v>
      </c>
      <c r="AO447" s="11">
        <v>0</v>
      </c>
      <c r="AP447" s="11">
        <v>1413</v>
      </c>
      <c r="AQ447" s="9">
        <v>40480</v>
      </c>
      <c r="AR447" s="9">
        <v>22953</v>
      </c>
      <c r="AS447" s="11">
        <v>20294</v>
      </c>
      <c r="AT447" s="11">
        <v>0</v>
      </c>
      <c r="AU447" s="11">
        <v>0</v>
      </c>
      <c r="AV447" s="11">
        <v>0</v>
      </c>
      <c r="AW447" s="9">
        <v>0</v>
      </c>
      <c r="AX447" s="9">
        <v>569499.45450774522</v>
      </c>
      <c r="AY447" s="9">
        <v>0</v>
      </c>
      <c r="AZ447" s="9">
        <v>-7620.78</v>
      </c>
      <c r="BA447" s="11">
        <v>48719</v>
      </c>
      <c r="BB447" s="11">
        <v>59</v>
      </c>
      <c r="BC447" s="11">
        <v>245039.39</v>
      </c>
      <c r="BD447" s="11">
        <v>0</v>
      </c>
      <c r="BE447" s="11">
        <v>6140</v>
      </c>
      <c r="BF447" s="11">
        <v>0</v>
      </c>
      <c r="BG447" s="11">
        <v>0</v>
      </c>
      <c r="BH447" s="11">
        <v>0</v>
      </c>
      <c r="BI447" s="9">
        <v>0</v>
      </c>
      <c r="BJ447" s="9">
        <v>0</v>
      </c>
      <c r="BK447" s="9">
        <v>0</v>
      </c>
      <c r="BL447" s="9">
        <v>0</v>
      </c>
      <c r="BM447" s="9">
        <v>0</v>
      </c>
      <c r="BN447" s="9">
        <v>0</v>
      </c>
      <c r="BO447" s="11">
        <f t="shared" si="217"/>
        <v>1248705.7799999998</v>
      </c>
      <c r="BP447" s="11">
        <v>0</v>
      </c>
      <c r="BQ447" s="11">
        <v>2826</v>
      </c>
      <c r="BR447" s="11">
        <f t="shared" si="218"/>
        <v>0</v>
      </c>
      <c r="BS447" s="11">
        <v>0</v>
      </c>
      <c r="BT447" s="11">
        <v>1413</v>
      </c>
      <c r="BU447" s="9">
        <v>40480</v>
      </c>
      <c r="BV447" s="9">
        <v>22951</v>
      </c>
      <c r="BW447" s="11">
        <v>20623</v>
      </c>
      <c r="BX447" s="11">
        <v>0</v>
      </c>
      <c r="BY447" s="11">
        <v>0</v>
      </c>
      <c r="BZ447" s="11">
        <v>0</v>
      </c>
      <c r="CA447" s="9">
        <v>0</v>
      </c>
      <c r="CB447" s="9">
        <v>569499.45450774522</v>
      </c>
      <c r="CC447" s="9">
        <v>0</v>
      </c>
      <c r="CD447" s="9">
        <v>-7620.78</v>
      </c>
      <c r="CE447" s="11">
        <v>48719</v>
      </c>
      <c r="CF447" s="11">
        <v>60</v>
      </c>
      <c r="CG447" s="11">
        <v>245039.39</v>
      </c>
      <c r="CH447" s="11">
        <v>0</v>
      </c>
      <c r="CI447" s="11">
        <v>6215</v>
      </c>
      <c r="CJ447" s="11">
        <v>0</v>
      </c>
      <c r="CK447" s="11">
        <v>0</v>
      </c>
      <c r="CL447" s="11">
        <v>0</v>
      </c>
      <c r="CM447" s="11">
        <v>0</v>
      </c>
      <c r="CN447" s="9">
        <v>0</v>
      </c>
      <c r="CO447" s="9">
        <v>0</v>
      </c>
      <c r="CP447" s="9">
        <v>0</v>
      </c>
      <c r="CQ447" s="9">
        <v>0</v>
      </c>
      <c r="CR447" s="9">
        <v>0</v>
      </c>
      <c r="CS447" s="11"/>
      <c r="CT447" s="11"/>
      <c r="CU447" s="11"/>
      <c r="CV447" s="11"/>
      <c r="CW447" s="11"/>
      <c r="DD447" s="20"/>
      <c r="DE447" s="20"/>
    </row>
    <row r="448" spans="1:109" ht="16.5" x14ac:dyDescent="0.3">
      <c r="A448" s="8">
        <v>4135</v>
      </c>
      <c r="B448" s="8">
        <v>7</v>
      </c>
      <c r="C448" s="8" t="s">
        <v>471</v>
      </c>
      <c r="D448" s="16">
        <v>7</v>
      </c>
      <c r="E448" s="9">
        <v>230</v>
      </c>
      <c r="F448" s="9">
        <f t="shared" si="203"/>
        <v>10561.275168481972</v>
      </c>
      <c r="G448" s="9">
        <f t="shared" si="204"/>
        <v>10689.382603264583</v>
      </c>
      <c r="H448" s="9">
        <f t="shared" si="205"/>
        <v>128.10743478261065</v>
      </c>
      <c r="I448" s="10">
        <f t="shared" si="200"/>
        <v>1.212992112589982E-2</v>
      </c>
      <c r="J448" s="9">
        <f t="shared" si="206"/>
        <v>82.990043478261214</v>
      </c>
      <c r="K448" s="9">
        <f t="shared" si="207"/>
        <v>44.360869565217399</v>
      </c>
      <c r="L448" s="9">
        <f t="shared" si="208"/>
        <v>0</v>
      </c>
      <c r="M448" s="9">
        <f t="shared" si="209"/>
        <v>0.75652173913044862</v>
      </c>
      <c r="N448" s="9">
        <f t="shared" si="210"/>
        <v>0</v>
      </c>
      <c r="O448" s="9">
        <f t="shared" si="211"/>
        <v>0</v>
      </c>
      <c r="P448" s="9">
        <f t="shared" si="212"/>
        <v>0</v>
      </c>
      <c r="Q448" s="15">
        <f t="shared" si="214"/>
        <v>2429093.2887508539</v>
      </c>
      <c r="R448" s="15">
        <f t="shared" si="215"/>
        <v>2458557.9987508538</v>
      </c>
      <c r="S448" s="9">
        <f t="shared" si="216"/>
        <v>29464.709999999963</v>
      </c>
      <c r="T448" s="9"/>
      <c r="U448" s="9">
        <f t="shared" si="225"/>
        <v>5498.397511304348</v>
      </c>
      <c r="V448" s="9">
        <f t="shared" si="225"/>
        <v>2734.8565217391306</v>
      </c>
      <c r="W448" s="9">
        <f t="shared" si="225"/>
        <v>0</v>
      </c>
      <c r="X448" s="9">
        <f t="shared" si="225"/>
        <v>1072.6869565217391</v>
      </c>
      <c r="Y448" s="9">
        <f t="shared" si="225"/>
        <v>350.13099368151614</v>
      </c>
      <c r="Z448" s="9">
        <f t="shared" si="225"/>
        <v>0</v>
      </c>
      <c r="AA448" s="9">
        <f t="shared" si="225"/>
        <v>905.20318523523986</v>
      </c>
      <c r="AB448" s="9">
        <f t="shared" si="226"/>
        <v>5581.3875547826092</v>
      </c>
      <c r="AC448" s="9">
        <f t="shared" si="226"/>
        <v>2779.217391304348</v>
      </c>
      <c r="AD448" s="9">
        <f t="shared" si="226"/>
        <v>0</v>
      </c>
      <c r="AE448" s="9">
        <f t="shared" si="226"/>
        <v>1073.4434782608696</v>
      </c>
      <c r="AF448" s="9">
        <f t="shared" si="226"/>
        <v>350.13099368151614</v>
      </c>
      <c r="AG448" s="9">
        <f t="shared" si="226"/>
        <v>0</v>
      </c>
      <c r="AH448" s="9">
        <f t="shared" si="226"/>
        <v>905.20318523523986</v>
      </c>
      <c r="AI448" s="9">
        <f t="shared" si="213"/>
        <v>10689.382603264583</v>
      </c>
      <c r="AJ448" s="3" t="s">
        <v>608</v>
      </c>
      <c r="AK448" s="11">
        <v>1272514</v>
      </c>
      <c r="AL448" s="11">
        <v>0</v>
      </c>
      <c r="AM448" s="11">
        <v>2923</v>
      </c>
      <c r="AN448" s="9">
        <v>0</v>
      </c>
      <c r="AO448" s="11">
        <v>0</v>
      </c>
      <c r="AP448" s="11">
        <v>0</v>
      </c>
      <c r="AQ448" s="9">
        <v>0</v>
      </c>
      <c r="AR448" s="9">
        <v>23742</v>
      </c>
      <c r="AS448" s="11">
        <v>629017</v>
      </c>
      <c r="AT448" s="11">
        <v>0</v>
      </c>
      <c r="AU448" s="11">
        <v>0</v>
      </c>
      <c r="AV448" s="11">
        <v>0</v>
      </c>
      <c r="AW448" s="9">
        <v>0</v>
      </c>
      <c r="AX448" s="9">
        <v>80530.128546748718</v>
      </c>
      <c r="AY448" s="9">
        <v>17493.462604105185</v>
      </c>
      <c r="AZ448" s="9">
        <v>-7882.5724</v>
      </c>
      <c r="BA448" s="11">
        <v>50393</v>
      </c>
      <c r="BB448" s="11">
        <v>6560</v>
      </c>
      <c r="BC448" s="11">
        <v>190703.27</v>
      </c>
      <c r="BD448" s="11">
        <v>0</v>
      </c>
      <c r="BE448" s="11">
        <v>6350</v>
      </c>
      <c r="BF448" s="11">
        <v>0</v>
      </c>
      <c r="BG448" s="11">
        <v>0</v>
      </c>
      <c r="BH448" s="11">
        <v>0</v>
      </c>
      <c r="BI448" s="9">
        <v>156750</v>
      </c>
      <c r="BJ448" s="9">
        <v>0</v>
      </c>
      <c r="BK448" s="9">
        <v>0</v>
      </c>
      <c r="BL448" s="9">
        <v>0</v>
      </c>
      <c r="BM448" s="9">
        <v>0</v>
      </c>
      <c r="BN448" s="9">
        <v>0</v>
      </c>
      <c r="BO448" s="11">
        <f t="shared" si="217"/>
        <v>1291601.71</v>
      </c>
      <c r="BP448" s="11">
        <v>0</v>
      </c>
      <c r="BQ448" s="11">
        <v>2923</v>
      </c>
      <c r="BR448" s="11">
        <f t="shared" si="218"/>
        <v>0</v>
      </c>
      <c r="BS448" s="11">
        <v>0</v>
      </c>
      <c r="BT448" s="11">
        <v>0</v>
      </c>
      <c r="BU448" s="9">
        <v>0</v>
      </c>
      <c r="BV448" s="9">
        <v>23740</v>
      </c>
      <c r="BW448" s="11">
        <v>639220</v>
      </c>
      <c r="BX448" s="11">
        <v>0</v>
      </c>
      <c r="BY448" s="11">
        <v>0</v>
      </c>
      <c r="BZ448" s="11">
        <v>0</v>
      </c>
      <c r="CA448" s="9">
        <v>0</v>
      </c>
      <c r="CB448" s="9">
        <v>80530.128546748718</v>
      </c>
      <c r="CC448" s="9">
        <v>17493.462604105185</v>
      </c>
      <c r="CD448" s="9">
        <v>-7882.5724</v>
      </c>
      <c r="CE448" s="11">
        <v>50393</v>
      </c>
      <c r="CF448" s="11">
        <v>6657</v>
      </c>
      <c r="CG448" s="11">
        <v>190703.27</v>
      </c>
      <c r="CH448" s="11">
        <v>0</v>
      </c>
      <c r="CI448" s="11">
        <v>6429</v>
      </c>
      <c r="CJ448" s="11">
        <v>0</v>
      </c>
      <c r="CK448" s="11">
        <v>0</v>
      </c>
      <c r="CL448" s="11">
        <v>0</v>
      </c>
      <c r="CM448" s="11">
        <v>156750</v>
      </c>
      <c r="CN448" s="9">
        <v>0</v>
      </c>
      <c r="CO448" s="9">
        <v>0</v>
      </c>
      <c r="CP448" s="9">
        <v>0</v>
      </c>
      <c r="CQ448" s="9">
        <v>0</v>
      </c>
      <c r="CR448" s="9">
        <v>0</v>
      </c>
      <c r="CS448" s="11"/>
      <c r="CT448" s="11"/>
      <c r="CU448" s="11"/>
      <c r="CV448" s="11"/>
      <c r="CW448" s="11"/>
      <c r="DD448" s="20"/>
      <c r="DE448" s="20"/>
    </row>
    <row r="449" spans="1:109" ht="16.5" x14ac:dyDescent="0.3">
      <c r="A449" s="8">
        <v>4137</v>
      </c>
      <c r="B449" s="8">
        <v>7</v>
      </c>
      <c r="C449" s="8" t="s">
        <v>472</v>
      </c>
      <c r="D449" s="16">
        <v>7</v>
      </c>
      <c r="E449" s="9">
        <v>144</v>
      </c>
      <c r="F449" s="9">
        <f t="shared" si="203"/>
        <v>8664.9168513116601</v>
      </c>
      <c r="G449" s="9">
        <f t="shared" si="204"/>
        <v>8741.7394554783259</v>
      </c>
      <c r="H449" s="9">
        <f t="shared" si="205"/>
        <v>76.822604166665769</v>
      </c>
      <c r="I449" s="10">
        <f t="shared" si="200"/>
        <v>8.8659366829396263E-3</v>
      </c>
      <c r="J449" s="9">
        <f t="shared" si="206"/>
        <v>80.280937499999709</v>
      </c>
      <c r="K449" s="9">
        <f t="shared" si="207"/>
        <v>9.7222222222221433E-2</v>
      </c>
      <c r="L449" s="9">
        <f t="shared" si="208"/>
        <v>0</v>
      </c>
      <c r="M449" s="9">
        <f t="shared" si="209"/>
        <v>-3.5555555555555571</v>
      </c>
      <c r="N449" s="9">
        <f t="shared" si="210"/>
        <v>0</v>
      </c>
      <c r="O449" s="9">
        <f t="shared" si="211"/>
        <v>0</v>
      </c>
      <c r="P449" s="9">
        <f t="shared" si="212"/>
        <v>0</v>
      </c>
      <c r="Q449" s="15">
        <f t="shared" si="214"/>
        <v>1247748.0265888786</v>
      </c>
      <c r="R449" s="15">
        <f t="shared" si="215"/>
        <v>1258810.4815888787</v>
      </c>
      <c r="S449" s="9">
        <f t="shared" si="216"/>
        <v>11062.455000000075</v>
      </c>
      <c r="T449" s="9"/>
      <c r="U449" s="9">
        <f t="shared" si="225"/>
        <v>5318.909230555556</v>
      </c>
      <c r="V449" s="9">
        <f t="shared" si="225"/>
        <v>6.0138888888888893</v>
      </c>
      <c r="W449" s="9">
        <f t="shared" si="225"/>
        <v>141.38291666666666</v>
      </c>
      <c r="X449" s="9">
        <f t="shared" si="225"/>
        <v>91.222222222222229</v>
      </c>
      <c r="Y449" s="9">
        <f t="shared" si="225"/>
        <v>1739.1321154166681</v>
      </c>
      <c r="Z449" s="9">
        <f t="shared" si="225"/>
        <v>0</v>
      </c>
      <c r="AA449" s="9">
        <f t="shared" si="225"/>
        <v>1368.2564775616577</v>
      </c>
      <c r="AB449" s="9">
        <f t="shared" si="226"/>
        <v>5399.1901680555557</v>
      </c>
      <c r="AC449" s="9">
        <f t="shared" si="226"/>
        <v>6.1111111111111107</v>
      </c>
      <c r="AD449" s="9">
        <f t="shared" si="226"/>
        <v>141.38291666666666</v>
      </c>
      <c r="AE449" s="9">
        <f t="shared" si="226"/>
        <v>87.666666666666671</v>
      </c>
      <c r="AF449" s="9">
        <f t="shared" si="226"/>
        <v>1739.1321154166681</v>
      </c>
      <c r="AG449" s="9">
        <f t="shared" si="226"/>
        <v>0</v>
      </c>
      <c r="AH449" s="9">
        <f t="shared" si="226"/>
        <v>1368.2564775616577</v>
      </c>
      <c r="AI449" s="9">
        <f t="shared" si="213"/>
        <v>8741.7394554783259</v>
      </c>
      <c r="AJ449" s="3" t="s">
        <v>608</v>
      </c>
      <c r="AK449" s="11">
        <v>770697</v>
      </c>
      <c r="AL449" s="11">
        <v>0</v>
      </c>
      <c r="AM449" s="11">
        <v>1770</v>
      </c>
      <c r="AN449" s="9">
        <v>0</v>
      </c>
      <c r="AO449" s="11">
        <v>0</v>
      </c>
      <c r="AP449" s="11">
        <v>20359.14</v>
      </c>
      <c r="AQ449" s="9">
        <v>0</v>
      </c>
      <c r="AR449" s="9">
        <v>14379</v>
      </c>
      <c r="AS449" s="11">
        <v>866</v>
      </c>
      <c r="AT449" s="11">
        <v>0</v>
      </c>
      <c r="AU449" s="11">
        <v>0</v>
      </c>
      <c r="AV449" s="11">
        <v>0</v>
      </c>
      <c r="AW449" s="9">
        <v>0</v>
      </c>
      <c r="AX449" s="9">
        <v>250435.02462000019</v>
      </c>
      <c r="AY449" s="9">
        <v>22896.072768878719</v>
      </c>
      <c r="AZ449" s="9">
        <v>-4774.0707999999995</v>
      </c>
      <c r="BA449" s="11">
        <v>30520</v>
      </c>
      <c r="BB449" s="11">
        <v>7211</v>
      </c>
      <c r="BC449" s="11">
        <v>174132.86</v>
      </c>
      <c r="BD449" s="11">
        <v>0</v>
      </c>
      <c r="BE449" s="11">
        <v>3846</v>
      </c>
      <c r="BF449" s="11">
        <v>0</v>
      </c>
      <c r="BG449" s="11">
        <v>-44590</v>
      </c>
      <c r="BH449" s="11">
        <v>0</v>
      </c>
      <c r="BI449" s="9">
        <v>0</v>
      </c>
      <c r="BJ449" s="9">
        <v>0</v>
      </c>
      <c r="BK449" s="9">
        <v>0</v>
      </c>
      <c r="BL449" s="9">
        <v>0</v>
      </c>
      <c r="BM449" s="9">
        <v>0</v>
      </c>
      <c r="BN449" s="9">
        <v>0</v>
      </c>
      <c r="BO449" s="11">
        <f t="shared" si="217"/>
        <v>782257.45499999996</v>
      </c>
      <c r="BP449" s="11">
        <v>0</v>
      </c>
      <c r="BQ449" s="11">
        <v>1770</v>
      </c>
      <c r="BR449" s="11">
        <f t="shared" si="218"/>
        <v>0</v>
      </c>
      <c r="BS449" s="11">
        <v>0</v>
      </c>
      <c r="BT449" s="11">
        <v>20359.14</v>
      </c>
      <c r="BU449" s="9">
        <v>0</v>
      </c>
      <c r="BV449" s="9">
        <v>14378</v>
      </c>
      <c r="BW449" s="11">
        <v>880</v>
      </c>
      <c r="BX449" s="11">
        <v>0</v>
      </c>
      <c r="BY449" s="11">
        <v>0</v>
      </c>
      <c r="BZ449" s="11">
        <v>0</v>
      </c>
      <c r="CA449" s="9">
        <v>0</v>
      </c>
      <c r="CB449" s="9">
        <v>250435.02462000019</v>
      </c>
      <c r="CC449" s="9">
        <v>22896.072768878719</v>
      </c>
      <c r="CD449" s="9">
        <v>-4774.0707999999995</v>
      </c>
      <c r="CE449" s="11">
        <v>30520</v>
      </c>
      <c r="CF449" s="11">
        <v>7319</v>
      </c>
      <c r="CG449" s="11">
        <v>174132.86</v>
      </c>
      <c r="CH449" s="11">
        <v>0</v>
      </c>
      <c r="CI449" s="11">
        <v>3893</v>
      </c>
      <c r="CJ449" s="11">
        <v>0</v>
      </c>
      <c r="CK449" s="11">
        <v>-45256</v>
      </c>
      <c r="CL449" s="11">
        <v>0</v>
      </c>
      <c r="CM449" s="11">
        <v>0</v>
      </c>
      <c r="CN449" s="9">
        <v>0</v>
      </c>
      <c r="CO449" s="9">
        <v>0</v>
      </c>
      <c r="CP449" s="9">
        <v>0</v>
      </c>
      <c r="CQ449" s="9">
        <v>0</v>
      </c>
      <c r="CR449" s="9">
        <v>0</v>
      </c>
      <c r="CS449" s="11"/>
      <c r="CT449" s="11"/>
      <c r="CU449" s="11"/>
      <c r="CV449" s="11"/>
      <c r="CW449" s="11"/>
      <c r="DD449" s="20"/>
      <c r="DE449" s="20"/>
    </row>
    <row r="450" spans="1:109" ht="16.5" x14ac:dyDescent="0.3">
      <c r="A450" s="8">
        <v>4138</v>
      </c>
      <c r="B450" s="8">
        <v>7</v>
      </c>
      <c r="C450" s="8" t="s">
        <v>473</v>
      </c>
      <c r="D450" s="16">
        <v>7</v>
      </c>
      <c r="E450" s="9">
        <v>45</v>
      </c>
      <c r="F450" s="9">
        <f t="shared" si="203"/>
        <v>8165.9216902712324</v>
      </c>
      <c r="G450" s="9">
        <f t="shared" si="204"/>
        <v>8250.2109124934541</v>
      </c>
      <c r="H450" s="9">
        <f t="shared" si="205"/>
        <v>84.289222222221724</v>
      </c>
      <c r="I450" s="10">
        <f t="shared" si="200"/>
        <v>1.0322070847512872E-2</v>
      </c>
      <c r="J450" s="9">
        <f t="shared" si="206"/>
        <v>80.466999999999643</v>
      </c>
      <c r="K450" s="9">
        <f t="shared" si="207"/>
        <v>7.3999999999999773</v>
      </c>
      <c r="L450" s="9">
        <f t="shared" si="208"/>
        <v>0</v>
      </c>
      <c r="M450" s="9">
        <f t="shared" si="209"/>
        <v>-3.5777777777777828</v>
      </c>
      <c r="N450" s="9">
        <f t="shared" si="210"/>
        <v>0</v>
      </c>
      <c r="O450" s="9">
        <f t="shared" si="211"/>
        <v>0</v>
      </c>
      <c r="P450" s="9">
        <f t="shared" si="212"/>
        <v>0</v>
      </c>
      <c r="Q450" s="15">
        <f t="shared" si="214"/>
        <v>367466.47606220539</v>
      </c>
      <c r="R450" s="15">
        <f t="shared" si="215"/>
        <v>371259.4910622054</v>
      </c>
      <c r="S450" s="9">
        <f t="shared" si="216"/>
        <v>3793.015000000014</v>
      </c>
      <c r="T450" s="9"/>
      <c r="U450" s="9">
        <f t="shared" si="225"/>
        <v>5331.2365422222219</v>
      </c>
      <c r="V450" s="9">
        <f t="shared" si="225"/>
        <v>456.31111111111113</v>
      </c>
      <c r="W450" s="9">
        <f t="shared" si="225"/>
        <v>110.90400000000001</v>
      </c>
      <c r="X450" s="9">
        <f t="shared" si="225"/>
        <v>91.466666666666669</v>
      </c>
      <c r="Y450" s="9">
        <f t="shared" si="225"/>
        <v>836.0294838942342</v>
      </c>
      <c r="Z450" s="9">
        <f t="shared" si="225"/>
        <v>0</v>
      </c>
      <c r="AA450" s="9">
        <f t="shared" si="225"/>
        <v>1339.9738863769976</v>
      </c>
      <c r="AB450" s="9">
        <f t="shared" si="226"/>
        <v>5411.7035422222216</v>
      </c>
      <c r="AC450" s="9">
        <f t="shared" si="226"/>
        <v>463.71111111111111</v>
      </c>
      <c r="AD450" s="9">
        <f t="shared" si="226"/>
        <v>110.90400000000001</v>
      </c>
      <c r="AE450" s="9">
        <f t="shared" si="226"/>
        <v>87.888888888888886</v>
      </c>
      <c r="AF450" s="9">
        <f t="shared" si="226"/>
        <v>836.0294838942342</v>
      </c>
      <c r="AG450" s="9">
        <f t="shared" si="226"/>
        <v>0</v>
      </c>
      <c r="AH450" s="9">
        <f t="shared" si="226"/>
        <v>1339.9738863769976</v>
      </c>
      <c r="AI450" s="9">
        <f t="shared" si="213"/>
        <v>8250.2109124934541</v>
      </c>
      <c r="AJ450" s="3" t="s">
        <v>608</v>
      </c>
      <c r="AK450" s="11">
        <v>241401</v>
      </c>
      <c r="AL450" s="11">
        <v>0</v>
      </c>
      <c r="AM450" s="11">
        <v>555</v>
      </c>
      <c r="AN450" s="9">
        <v>0</v>
      </c>
      <c r="AO450" s="11">
        <v>0</v>
      </c>
      <c r="AP450" s="11">
        <v>4990.68</v>
      </c>
      <c r="AQ450" s="9">
        <v>0</v>
      </c>
      <c r="AR450" s="9">
        <v>4504</v>
      </c>
      <c r="AS450" s="11">
        <v>20534</v>
      </c>
      <c r="AT450" s="11">
        <v>0</v>
      </c>
      <c r="AU450" s="11">
        <v>0</v>
      </c>
      <c r="AV450" s="11">
        <v>0</v>
      </c>
      <c r="AW450" s="9">
        <v>0</v>
      </c>
      <c r="AX450" s="9">
        <v>37621.326775240537</v>
      </c>
      <c r="AY450" s="9">
        <v>6926.9648869648872</v>
      </c>
      <c r="AZ450" s="9">
        <v>-1495.3556000000001</v>
      </c>
      <c r="BA450" s="11">
        <v>9560</v>
      </c>
      <c r="BB450" s="11">
        <v>15257</v>
      </c>
      <c r="BC450" s="11">
        <v>49180.72</v>
      </c>
      <c r="BD450" s="11">
        <v>0</v>
      </c>
      <c r="BE450" s="11">
        <v>1205</v>
      </c>
      <c r="BF450" s="11">
        <v>0</v>
      </c>
      <c r="BG450" s="11">
        <v>-26965</v>
      </c>
      <c r="BH450" s="11">
        <v>0</v>
      </c>
      <c r="BI450" s="9">
        <v>0</v>
      </c>
      <c r="BJ450" s="9">
        <v>0</v>
      </c>
      <c r="BK450" s="9">
        <v>0</v>
      </c>
      <c r="BL450" s="9">
        <v>0</v>
      </c>
      <c r="BM450" s="9">
        <v>0</v>
      </c>
      <c r="BN450" s="9">
        <v>4191.1400000000003</v>
      </c>
      <c r="BO450" s="11">
        <f t="shared" si="217"/>
        <v>245022.01499999998</v>
      </c>
      <c r="BP450" s="11">
        <v>0</v>
      </c>
      <c r="BQ450" s="11">
        <v>555</v>
      </c>
      <c r="BR450" s="11">
        <f t="shared" si="218"/>
        <v>0</v>
      </c>
      <c r="BS450" s="11">
        <v>0</v>
      </c>
      <c r="BT450" s="11">
        <v>4990.68</v>
      </c>
      <c r="BU450" s="9">
        <v>0</v>
      </c>
      <c r="BV450" s="9">
        <v>4503</v>
      </c>
      <c r="BW450" s="11">
        <v>20867</v>
      </c>
      <c r="BX450" s="11">
        <v>0</v>
      </c>
      <c r="BY450" s="11">
        <v>0</v>
      </c>
      <c r="BZ450" s="11">
        <v>0</v>
      </c>
      <c r="CA450" s="9">
        <v>0</v>
      </c>
      <c r="CB450" s="9">
        <v>37621.326775240537</v>
      </c>
      <c r="CC450" s="9">
        <v>6926.9648869648872</v>
      </c>
      <c r="CD450" s="9">
        <v>-1495.3556000000001</v>
      </c>
      <c r="CE450" s="11">
        <v>9560</v>
      </c>
      <c r="CF450" s="11">
        <v>15484</v>
      </c>
      <c r="CG450" s="11">
        <v>49180.72</v>
      </c>
      <c r="CH450" s="11">
        <v>0</v>
      </c>
      <c r="CI450" s="11">
        <v>1220</v>
      </c>
      <c r="CJ450" s="11">
        <v>0</v>
      </c>
      <c r="CK450" s="11">
        <v>-27367</v>
      </c>
      <c r="CL450" s="11">
        <v>0</v>
      </c>
      <c r="CM450" s="11">
        <v>0</v>
      </c>
      <c r="CN450" s="9">
        <v>0</v>
      </c>
      <c r="CO450" s="9">
        <v>0</v>
      </c>
      <c r="CP450" s="9">
        <v>0</v>
      </c>
      <c r="CQ450" s="9">
        <v>0</v>
      </c>
      <c r="CR450" s="9">
        <v>4191.1400000000003</v>
      </c>
      <c r="CS450" s="11"/>
      <c r="CT450" s="11"/>
      <c r="CU450" s="11"/>
      <c r="CV450" s="11"/>
      <c r="CW450" s="11"/>
      <c r="DD450" s="20"/>
      <c r="DE450" s="20"/>
    </row>
    <row r="451" spans="1:109" ht="16.5" x14ac:dyDescent="0.3">
      <c r="A451" s="8">
        <v>4139</v>
      </c>
      <c r="B451" s="8">
        <v>7</v>
      </c>
      <c r="C451" s="8" t="s">
        <v>474</v>
      </c>
      <c r="D451" s="16">
        <v>7</v>
      </c>
      <c r="E451" s="9">
        <v>235</v>
      </c>
      <c r="F451" s="9">
        <f t="shared" si="203"/>
        <v>9767.753567328753</v>
      </c>
      <c r="G451" s="9">
        <f t="shared" si="204"/>
        <v>9888.7815673287514</v>
      </c>
      <c r="H451" s="9">
        <f t="shared" si="205"/>
        <v>121.02799999999843</v>
      </c>
      <c r="I451" s="10">
        <f t="shared" si="200"/>
        <v>1.2390566486527024E-2</v>
      </c>
      <c r="J451" s="9">
        <f t="shared" si="206"/>
        <v>83.245021276595253</v>
      </c>
      <c r="K451" s="9">
        <f t="shared" si="207"/>
        <v>37.442553191489424</v>
      </c>
      <c r="L451" s="9">
        <f t="shared" si="208"/>
        <v>0</v>
      </c>
      <c r="M451" s="9">
        <f t="shared" si="209"/>
        <v>0.34042553191488878</v>
      </c>
      <c r="N451" s="9">
        <f t="shared" si="210"/>
        <v>0</v>
      </c>
      <c r="O451" s="9">
        <f t="shared" si="211"/>
        <v>0</v>
      </c>
      <c r="P451" s="9">
        <f t="shared" si="212"/>
        <v>0</v>
      </c>
      <c r="Q451" s="15">
        <f t="shared" si="214"/>
        <v>2295422.0883222572</v>
      </c>
      <c r="R451" s="15">
        <f t="shared" si="215"/>
        <v>2323863.6683222568</v>
      </c>
      <c r="S451" s="9">
        <f t="shared" si="216"/>
        <v>28441.579999999609</v>
      </c>
      <c r="T451" s="9"/>
      <c r="U451" s="9">
        <f t="shared" si="225"/>
        <v>5515.2907489361696</v>
      </c>
      <c r="V451" s="9">
        <f t="shared" si="225"/>
        <v>2308.3191489361702</v>
      </c>
      <c r="W451" s="9">
        <f t="shared" si="225"/>
        <v>4.2493617021276595</v>
      </c>
      <c r="X451" s="9">
        <f t="shared" si="225"/>
        <v>364.02127659574467</v>
      </c>
      <c r="Y451" s="9">
        <f t="shared" si="225"/>
        <v>378.81623520429775</v>
      </c>
      <c r="Z451" s="9">
        <f t="shared" si="225"/>
        <v>0</v>
      </c>
      <c r="AA451" s="9">
        <f t="shared" si="225"/>
        <v>1197.0567959542425</v>
      </c>
      <c r="AB451" s="9">
        <f t="shared" si="226"/>
        <v>5598.5357702127649</v>
      </c>
      <c r="AC451" s="9">
        <f t="shared" si="226"/>
        <v>2345.7617021276596</v>
      </c>
      <c r="AD451" s="9">
        <f t="shared" si="226"/>
        <v>4.2493617021276595</v>
      </c>
      <c r="AE451" s="9">
        <f t="shared" si="226"/>
        <v>364.36170212765956</v>
      </c>
      <c r="AF451" s="9">
        <f t="shared" si="226"/>
        <v>378.81623520429775</v>
      </c>
      <c r="AG451" s="9">
        <f t="shared" si="226"/>
        <v>0</v>
      </c>
      <c r="AH451" s="9">
        <f t="shared" si="226"/>
        <v>1197.0567959542425</v>
      </c>
      <c r="AI451" s="9">
        <f t="shared" si="213"/>
        <v>9888.7815673287514</v>
      </c>
      <c r="AJ451" s="3" t="s">
        <v>608</v>
      </c>
      <c r="AK451" s="11">
        <v>1304172</v>
      </c>
      <c r="AL451" s="11">
        <v>0</v>
      </c>
      <c r="AM451" s="11">
        <v>2996</v>
      </c>
      <c r="AN451" s="9">
        <v>0</v>
      </c>
      <c r="AO451" s="11">
        <v>0</v>
      </c>
      <c r="AP451" s="11">
        <v>998.6</v>
      </c>
      <c r="AQ451" s="9">
        <v>0</v>
      </c>
      <c r="AR451" s="9">
        <v>24332</v>
      </c>
      <c r="AS451" s="11">
        <v>542455</v>
      </c>
      <c r="AT451" s="11">
        <v>0</v>
      </c>
      <c r="AU451" s="11">
        <v>0</v>
      </c>
      <c r="AV451" s="11">
        <v>0</v>
      </c>
      <c r="AW451" s="9">
        <v>0</v>
      </c>
      <c r="AX451" s="9">
        <v>89021.815273009968</v>
      </c>
      <c r="AY451" s="9">
        <v>15696.747049247049</v>
      </c>
      <c r="AZ451" s="9">
        <v>-8078.674</v>
      </c>
      <c r="BA451" s="11">
        <v>51647</v>
      </c>
      <c r="BB451" s="11">
        <v>62</v>
      </c>
      <c r="BC451" s="11">
        <v>265611.59999999998</v>
      </c>
      <c r="BD451" s="11">
        <v>0</v>
      </c>
      <c r="BE451" s="11">
        <v>6508</v>
      </c>
      <c r="BF451" s="11">
        <v>0</v>
      </c>
      <c r="BG451" s="11">
        <v>0</v>
      </c>
      <c r="BH451" s="11">
        <v>0</v>
      </c>
      <c r="BI451" s="9">
        <v>0</v>
      </c>
      <c r="BJ451" s="9">
        <v>0</v>
      </c>
      <c r="BK451" s="9">
        <v>0</v>
      </c>
      <c r="BL451" s="9">
        <v>0</v>
      </c>
      <c r="BM451" s="9">
        <v>0</v>
      </c>
      <c r="BN451" s="9">
        <v>0</v>
      </c>
      <c r="BO451" s="11">
        <f t="shared" si="217"/>
        <v>1323734.5799999998</v>
      </c>
      <c r="BP451" s="11">
        <v>0</v>
      </c>
      <c r="BQ451" s="11">
        <v>2996</v>
      </c>
      <c r="BR451" s="11">
        <f t="shared" si="218"/>
        <v>0</v>
      </c>
      <c r="BS451" s="11">
        <v>0</v>
      </c>
      <c r="BT451" s="11">
        <v>998.6</v>
      </c>
      <c r="BU451" s="9">
        <v>0</v>
      </c>
      <c r="BV451" s="9">
        <v>24330</v>
      </c>
      <c r="BW451" s="11">
        <v>551254</v>
      </c>
      <c r="BX451" s="11">
        <v>0</v>
      </c>
      <c r="BY451" s="11">
        <v>0</v>
      </c>
      <c r="BZ451" s="11">
        <v>0</v>
      </c>
      <c r="CA451" s="9">
        <v>0</v>
      </c>
      <c r="CB451" s="9">
        <v>89021.815273009968</v>
      </c>
      <c r="CC451" s="9">
        <v>15696.747049247049</v>
      </c>
      <c r="CD451" s="9">
        <v>-8078.674</v>
      </c>
      <c r="CE451" s="11">
        <v>51647</v>
      </c>
      <c r="CF451" s="11">
        <v>63</v>
      </c>
      <c r="CG451" s="11">
        <v>265611.59999999998</v>
      </c>
      <c r="CH451" s="11">
        <v>0</v>
      </c>
      <c r="CI451" s="11">
        <v>6589</v>
      </c>
      <c r="CJ451" s="11">
        <v>0</v>
      </c>
      <c r="CK451" s="11">
        <v>0</v>
      </c>
      <c r="CL451" s="11">
        <v>0</v>
      </c>
      <c r="CM451" s="11">
        <v>0</v>
      </c>
      <c r="CN451" s="9">
        <v>0</v>
      </c>
      <c r="CO451" s="9">
        <v>0</v>
      </c>
      <c r="CP451" s="9">
        <v>0</v>
      </c>
      <c r="CQ451" s="9">
        <v>0</v>
      </c>
      <c r="CR451" s="9">
        <v>0</v>
      </c>
      <c r="CS451" s="11"/>
      <c r="CT451" s="11"/>
      <c r="CU451" s="11"/>
      <c r="CV451" s="11"/>
      <c r="CW451" s="11"/>
      <c r="DD451" s="20"/>
      <c r="DE451" s="20"/>
    </row>
    <row r="452" spans="1:109" ht="16.5" x14ac:dyDescent="0.3">
      <c r="A452" s="8">
        <v>4140</v>
      </c>
      <c r="B452" s="8">
        <v>7</v>
      </c>
      <c r="C452" s="8" t="s">
        <v>475</v>
      </c>
      <c r="D452" s="16">
        <v>7</v>
      </c>
      <c r="E452" s="9">
        <v>545</v>
      </c>
      <c r="F452" s="9">
        <f t="shared" si="203"/>
        <v>7677.0257204959007</v>
      </c>
      <c r="G452" s="9">
        <f t="shared" si="204"/>
        <v>7758.1676837986524</v>
      </c>
      <c r="H452" s="9">
        <f t="shared" si="205"/>
        <v>81.141963302751719</v>
      </c>
      <c r="I452" s="10">
        <f t="shared" si="200"/>
        <v>1.0569453100322597E-2</v>
      </c>
      <c r="J452" s="9">
        <f t="shared" si="206"/>
        <v>80.431871559632782</v>
      </c>
      <c r="K452" s="9">
        <f t="shared" si="207"/>
        <v>0.38715596330274948</v>
      </c>
      <c r="L452" s="9">
        <f t="shared" si="208"/>
        <v>0</v>
      </c>
      <c r="M452" s="9">
        <f t="shared" si="209"/>
        <v>0.32293577981647559</v>
      </c>
      <c r="N452" s="9">
        <f t="shared" si="210"/>
        <v>0</v>
      </c>
      <c r="O452" s="9">
        <f t="shared" si="211"/>
        <v>0</v>
      </c>
      <c r="P452" s="9">
        <f t="shared" si="212"/>
        <v>0</v>
      </c>
      <c r="Q452" s="15">
        <f t="shared" si="214"/>
        <v>4183979.0176702663</v>
      </c>
      <c r="R452" s="15">
        <f t="shared" si="215"/>
        <v>4228201.3876702655</v>
      </c>
      <c r="S452" s="9">
        <f t="shared" si="216"/>
        <v>44222.36999999918</v>
      </c>
      <c r="T452" s="9"/>
      <c r="U452" s="9">
        <f t="shared" ref="U452:AA461" si="227">IF($E452=0,0,SUMIF($AK$4:$BN$4,U$4,$AK452:$BN452)/$E452)</f>
        <v>5328.9091603669722</v>
      </c>
      <c r="V452" s="9">
        <f t="shared" si="227"/>
        <v>23.823853211009176</v>
      </c>
      <c r="W452" s="9">
        <f t="shared" si="227"/>
        <v>70.82438532110092</v>
      </c>
      <c r="X452" s="9">
        <f t="shared" si="227"/>
        <v>611.41834862385326</v>
      </c>
      <c r="Y452" s="9">
        <f t="shared" si="227"/>
        <v>462.15956202591008</v>
      </c>
      <c r="Z452" s="9">
        <f t="shared" si="227"/>
        <v>0</v>
      </c>
      <c r="AA452" s="9">
        <f t="shared" si="227"/>
        <v>1179.8904109470548</v>
      </c>
      <c r="AB452" s="9">
        <f t="shared" ref="AB452:AH461" si="228">IF($E452=0,0,SUMIF($BO$4:$CR$4,AB$4,$BO452:$CR452)/$E452)</f>
        <v>5409.341031926605</v>
      </c>
      <c r="AC452" s="9">
        <f t="shared" si="228"/>
        <v>24.211009174311926</v>
      </c>
      <c r="AD452" s="9">
        <f t="shared" si="228"/>
        <v>70.82438532110092</v>
      </c>
      <c r="AE452" s="9">
        <f t="shared" si="228"/>
        <v>611.74128440366974</v>
      </c>
      <c r="AF452" s="9">
        <f t="shared" si="228"/>
        <v>462.15956202591008</v>
      </c>
      <c r="AG452" s="9">
        <f t="shared" si="228"/>
        <v>0</v>
      </c>
      <c r="AH452" s="9">
        <f t="shared" si="228"/>
        <v>1179.8904109470548</v>
      </c>
      <c r="AI452" s="9">
        <f t="shared" si="213"/>
        <v>7758.1676837986524</v>
      </c>
      <c r="AJ452" s="3" t="s">
        <v>608</v>
      </c>
      <c r="AK452" s="11">
        <v>2922358</v>
      </c>
      <c r="AL452" s="11">
        <v>0</v>
      </c>
      <c r="AM452" s="11">
        <v>6713</v>
      </c>
      <c r="AN452" s="9">
        <v>0</v>
      </c>
      <c r="AO452" s="11">
        <v>0</v>
      </c>
      <c r="AP452" s="11">
        <v>38599.29</v>
      </c>
      <c r="AQ452" s="9">
        <v>126753</v>
      </c>
      <c r="AR452" s="9">
        <v>54523</v>
      </c>
      <c r="AS452" s="11">
        <v>12984</v>
      </c>
      <c r="AT452" s="11">
        <v>0</v>
      </c>
      <c r="AU452" s="11">
        <v>0</v>
      </c>
      <c r="AV452" s="11">
        <v>0</v>
      </c>
      <c r="AW452" s="9">
        <v>0</v>
      </c>
      <c r="AX452" s="9">
        <v>251876.96130412098</v>
      </c>
      <c r="AY452" s="9">
        <v>48705.593966144879</v>
      </c>
      <c r="AZ452" s="9">
        <v>-18102.507599999997</v>
      </c>
      <c r="BA452" s="11">
        <v>115728</v>
      </c>
      <c r="BB452" s="11">
        <v>140</v>
      </c>
      <c r="BC452" s="11">
        <v>594334.68000000005</v>
      </c>
      <c r="BD452" s="11">
        <v>0</v>
      </c>
      <c r="BE452" s="11">
        <v>14584</v>
      </c>
      <c r="BF452" s="11">
        <v>0</v>
      </c>
      <c r="BG452" s="11">
        <v>0</v>
      </c>
      <c r="BH452" s="11">
        <v>0</v>
      </c>
      <c r="BI452" s="9">
        <v>14782</v>
      </c>
      <c r="BJ452" s="9">
        <v>0</v>
      </c>
      <c r="BK452" s="9">
        <v>0</v>
      </c>
      <c r="BL452" s="9">
        <v>0</v>
      </c>
      <c r="BM452" s="9">
        <v>0</v>
      </c>
      <c r="BN452" s="9">
        <v>0</v>
      </c>
      <c r="BO452" s="11">
        <f t="shared" si="217"/>
        <v>2966193.3699999996</v>
      </c>
      <c r="BP452" s="11">
        <v>0</v>
      </c>
      <c r="BQ452" s="11">
        <v>6713</v>
      </c>
      <c r="BR452" s="11">
        <f t="shared" si="218"/>
        <v>0</v>
      </c>
      <c r="BS452" s="11">
        <v>0</v>
      </c>
      <c r="BT452" s="11">
        <v>38599.29</v>
      </c>
      <c r="BU452" s="9">
        <v>126753</v>
      </c>
      <c r="BV452" s="9">
        <v>54518</v>
      </c>
      <c r="BW452" s="11">
        <v>13195</v>
      </c>
      <c r="BX452" s="11">
        <v>0</v>
      </c>
      <c r="BY452" s="11">
        <v>0</v>
      </c>
      <c r="BZ452" s="11">
        <v>0</v>
      </c>
      <c r="CA452" s="9">
        <v>0</v>
      </c>
      <c r="CB452" s="9">
        <v>251876.96130412098</v>
      </c>
      <c r="CC452" s="9">
        <v>48705.593966144879</v>
      </c>
      <c r="CD452" s="9">
        <v>-18102.507599999997</v>
      </c>
      <c r="CE452" s="11">
        <v>115728</v>
      </c>
      <c r="CF452" s="11">
        <v>142</v>
      </c>
      <c r="CG452" s="11">
        <v>594334.68000000005</v>
      </c>
      <c r="CH452" s="11">
        <v>0</v>
      </c>
      <c r="CI452" s="11">
        <v>14763</v>
      </c>
      <c r="CJ452" s="11">
        <v>0</v>
      </c>
      <c r="CK452" s="11">
        <v>0</v>
      </c>
      <c r="CL452" s="11">
        <v>0</v>
      </c>
      <c r="CM452" s="11">
        <v>14782</v>
      </c>
      <c r="CN452" s="9">
        <v>0</v>
      </c>
      <c r="CO452" s="9">
        <v>0</v>
      </c>
      <c r="CP452" s="9">
        <v>0</v>
      </c>
      <c r="CQ452" s="9">
        <v>0</v>
      </c>
      <c r="CR452" s="9">
        <v>0</v>
      </c>
      <c r="CS452" s="11"/>
      <c r="CT452" s="11"/>
      <c r="CU452" s="11"/>
      <c r="CV452" s="11"/>
      <c r="CW452" s="11"/>
      <c r="DD452" s="20"/>
      <c r="DE452" s="20"/>
    </row>
    <row r="453" spans="1:109" ht="16.5" x14ac:dyDescent="0.3">
      <c r="A453" s="8">
        <v>4141</v>
      </c>
      <c r="B453" s="8">
        <v>7</v>
      </c>
      <c r="C453" s="8" t="s">
        <v>476</v>
      </c>
      <c r="D453" s="16">
        <v>7</v>
      </c>
      <c r="E453" s="9">
        <v>395</v>
      </c>
      <c r="F453" s="9">
        <f t="shared" si="203"/>
        <v>10140.260389162868</v>
      </c>
      <c r="G453" s="9">
        <f t="shared" si="204"/>
        <v>10226.371541061601</v>
      </c>
      <c r="H453" s="9">
        <f t="shared" si="205"/>
        <v>86.111151898732714</v>
      </c>
      <c r="I453" s="10">
        <f t="shared" si="200"/>
        <v>8.4920059834717558E-3</v>
      </c>
      <c r="J453" s="9">
        <f t="shared" si="206"/>
        <v>84.733936708859801</v>
      </c>
      <c r="K453" s="9">
        <f t="shared" si="207"/>
        <v>1.0379746835443058</v>
      </c>
      <c r="L453" s="9">
        <f t="shared" si="208"/>
        <v>0</v>
      </c>
      <c r="M453" s="9">
        <f t="shared" si="209"/>
        <v>0.3392405063291335</v>
      </c>
      <c r="N453" s="9">
        <f t="shared" si="210"/>
        <v>0</v>
      </c>
      <c r="O453" s="9">
        <f t="shared" si="211"/>
        <v>0</v>
      </c>
      <c r="P453" s="9">
        <f t="shared" si="212"/>
        <v>0</v>
      </c>
      <c r="Q453" s="15">
        <f t="shared" si="214"/>
        <v>4005402.8537193332</v>
      </c>
      <c r="R453" s="15">
        <f t="shared" si="215"/>
        <v>4039416.7587193325</v>
      </c>
      <c r="S453" s="9">
        <f t="shared" si="216"/>
        <v>34013.904999999329</v>
      </c>
      <c r="T453" s="9"/>
      <c r="U453" s="9">
        <f t="shared" si="227"/>
        <v>5613.9368941772154</v>
      </c>
      <c r="V453" s="9">
        <f t="shared" si="227"/>
        <v>63.916455696202533</v>
      </c>
      <c r="W453" s="9">
        <f t="shared" si="227"/>
        <v>76.775265822784803</v>
      </c>
      <c r="X453" s="9">
        <f t="shared" si="227"/>
        <v>613.28860759493671</v>
      </c>
      <c r="Y453" s="9">
        <f t="shared" si="227"/>
        <v>2372.4515042694361</v>
      </c>
      <c r="Z453" s="9">
        <f t="shared" si="227"/>
        <v>0</v>
      </c>
      <c r="AA453" s="9">
        <f t="shared" si="227"/>
        <v>1399.8916616022923</v>
      </c>
      <c r="AB453" s="9">
        <f t="shared" si="228"/>
        <v>5698.6708308860752</v>
      </c>
      <c r="AC453" s="9">
        <f t="shared" si="228"/>
        <v>64.954430379746839</v>
      </c>
      <c r="AD453" s="9">
        <f t="shared" si="228"/>
        <v>76.775265822784803</v>
      </c>
      <c r="AE453" s="9">
        <f t="shared" si="228"/>
        <v>613.62784810126584</v>
      </c>
      <c r="AF453" s="9">
        <f t="shared" si="228"/>
        <v>2372.4515042694361</v>
      </c>
      <c r="AG453" s="9">
        <f t="shared" si="228"/>
        <v>0</v>
      </c>
      <c r="AH453" s="9">
        <f t="shared" si="228"/>
        <v>1399.8916616022923</v>
      </c>
      <c r="AI453" s="9">
        <f t="shared" si="213"/>
        <v>10226.371541061601</v>
      </c>
      <c r="AJ453" s="3" t="s">
        <v>608</v>
      </c>
      <c r="AK453" s="11">
        <v>2231327</v>
      </c>
      <c r="AL453" s="11">
        <v>0</v>
      </c>
      <c r="AM453" s="11">
        <v>5126</v>
      </c>
      <c r="AN453" s="9">
        <v>0</v>
      </c>
      <c r="AO453" s="11">
        <v>0</v>
      </c>
      <c r="AP453" s="11">
        <v>30326.23</v>
      </c>
      <c r="AQ453" s="9">
        <v>95887</v>
      </c>
      <c r="AR453" s="9">
        <v>41631</v>
      </c>
      <c r="AS453" s="11">
        <v>25247</v>
      </c>
      <c r="AT453" s="11">
        <v>0</v>
      </c>
      <c r="AU453" s="11">
        <v>0</v>
      </c>
      <c r="AV453" s="11">
        <v>0</v>
      </c>
      <c r="AW453" s="9">
        <v>0</v>
      </c>
      <c r="AX453" s="9">
        <v>937118.3441864273</v>
      </c>
      <c r="AY453" s="9">
        <v>36541.606332905438</v>
      </c>
      <c r="AZ453" s="9">
        <v>-13821.926799999999</v>
      </c>
      <c r="BA453" s="11">
        <v>88363</v>
      </c>
      <c r="BB453" s="11">
        <v>107</v>
      </c>
      <c r="BC453" s="11">
        <v>516415.6</v>
      </c>
      <c r="BD453" s="11">
        <v>0</v>
      </c>
      <c r="BE453" s="11">
        <v>11135</v>
      </c>
      <c r="BF453" s="11">
        <v>0</v>
      </c>
      <c r="BG453" s="11">
        <v>0</v>
      </c>
      <c r="BH453" s="11">
        <v>0</v>
      </c>
      <c r="BI453" s="9">
        <v>0</v>
      </c>
      <c r="BJ453" s="9">
        <v>0</v>
      </c>
      <c r="BK453" s="9">
        <v>0</v>
      </c>
      <c r="BL453" s="9">
        <v>0</v>
      </c>
      <c r="BM453" s="9">
        <v>0</v>
      </c>
      <c r="BN453" s="9">
        <v>0</v>
      </c>
      <c r="BO453" s="11">
        <f t="shared" si="217"/>
        <v>2264796.9049999998</v>
      </c>
      <c r="BP453" s="11">
        <v>0</v>
      </c>
      <c r="BQ453" s="11">
        <v>5126</v>
      </c>
      <c r="BR453" s="11">
        <f t="shared" si="218"/>
        <v>0</v>
      </c>
      <c r="BS453" s="11">
        <v>0</v>
      </c>
      <c r="BT453" s="11">
        <v>30326.23</v>
      </c>
      <c r="BU453" s="9">
        <v>95887</v>
      </c>
      <c r="BV453" s="9">
        <v>41627</v>
      </c>
      <c r="BW453" s="11">
        <v>25657</v>
      </c>
      <c r="BX453" s="11">
        <v>0</v>
      </c>
      <c r="BY453" s="11">
        <v>0</v>
      </c>
      <c r="BZ453" s="11">
        <v>0</v>
      </c>
      <c r="CA453" s="9">
        <v>0</v>
      </c>
      <c r="CB453" s="9">
        <v>937118.3441864273</v>
      </c>
      <c r="CC453" s="9">
        <v>36541.606332905438</v>
      </c>
      <c r="CD453" s="9">
        <v>-13821.926799999999</v>
      </c>
      <c r="CE453" s="11">
        <v>88363</v>
      </c>
      <c r="CF453" s="11">
        <v>108</v>
      </c>
      <c r="CG453" s="11">
        <v>516415.6</v>
      </c>
      <c r="CH453" s="11">
        <v>0</v>
      </c>
      <c r="CI453" s="11">
        <v>11272</v>
      </c>
      <c r="CJ453" s="11">
        <v>0</v>
      </c>
      <c r="CK453" s="11">
        <v>0</v>
      </c>
      <c r="CL453" s="11">
        <v>0</v>
      </c>
      <c r="CM453" s="11">
        <v>0</v>
      </c>
      <c r="CN453" s="9">
        <v>0</v>
      </c>
      <c r="CO453" s="9">
        <v>0</v>
      </c>
      <c r="CP453" s="9">
        <v>0</v>
      </c>
      <c r="CQ453" s="9">
        <v>0</v>
      </c>
      <c r="CR453" s="9">
        <v>0</v>
      </c>
      <c r="CS453" s="11"/>
      <c r="CT453" s="11"/>
      <c r="CU453" s="11"/>
      <c r="CV453" s="11"/>
      <c r="CW453" s="11"/>
      <c r="DD453" s="20"/>
      <c r="DE453" s="20"/>
    </row>
    <row r="454" spans="1:109" ht="16.5" x14ac:dyDescent="0.3">
      <c r="A454" s="8">
        <v>4142</v>
      </c>
      <c r="B454" s="8">
        <v>7</v>
      </c>
      <c r="C454" s="8" t="s">
        <v>477</v>
      </c>
      <c r="D454" s="16">
        <v>7</v>
      </c>
      <c r="E454" s="9">
        <v>475</v>
      </c>
      <c r="F454" s="9">
        <f t="shared" si="203"/>
        <v>9422.9575727066349</v>
      </c>
      <c r="G454" s="9">
        <f t="shared" si="204"/>
        <v>9513.9073832329505</v>
      </c>
      <c r="H454" s="9">
        <f t="shared" si="205"/>
        <v>90.949810526315559</v>
      </c>
      <c r="I454" s="10">
        <f t="shared" si="200"/>
        <v>9.6519388763618603E-3</v>
      </c>
      <c r="J454" s="9">
        <f t="shared" si="206"/>
        <v>84.137178947367829</v>
      </c>
      <c r="K454" s="9">
        <f t="shared" si="207"/>
        <v>10.536842105263077</v>
      </c>
      <c r="L454" s="9">
        <f t="shared" si="208"/>
        <v>0</v>
      </c>
      <c r="M454" s="9">
        <f t="shared" si="209"/>
        <v>-3.724210526315801</v>
      </c>
      <c r="N454" s="9">
        <f t="shared" si="210"/>
        <v>0</v>
      </c>
      <c r="O454" s="9">
        <f t="shared" si="211"/>
        <v>0</v>
      </c>
      <c r="P454" s="9">
        <f t="shared" si="212"/>
        <v>0</v>
      </c>
      <c r="Q454" s="15">
        <f t="shared" si="214"/>
        <v>4475904.847035652</v>
      </c>
      <c r="R454" s="15">
        <f t="shared" si="215"/>
        <v>4519106.0070356512</v>
      </c>
      <c r="S454" s="9">
        <f t="shared" si="216"/>
        <v>43201.159999999218</v>
      </c>
      <c r="T454" s="9"/>
      <c r="U454" s="9">
        <f t="shared" si="227"/>
        <v>5574.3994795789467</v>
      </c>
      <c r="V454" s="9">
        <f t="shared" si="227"/>
        <v>649.56842105263161</v>
      </c>
      <c r="W454" s="9">
        <f t="shared" si="227"/>
        <v>17.179621052631578</v>
      </c>
      <c r="X454" s="9">
        <f t="shared" si="227"/>
        <v>350.20842105263159</v>
      </c>
      <c r="Y454" s="9">
        <f t="shared" si="227"/>
        <v>1432.3886274307677</v>
      </c>
      <c r="Z454" s="9">
        <f t="shared" si="227"/>
        <v>0</v>
      </c>
      <c r="AA454" s="9">
        <f t="shared" si="227"/>
        <v>1399.2130025390256</v>
      </c>
      <c r="AB454" s="9">
        <f t="shared" si="228"/>
        <v>5658.5366585263146</v>
      </c>
      <c r="AC454" s="9">
        <f t="shared" si="228"/>
        <v>660.10526315789468</v>
      </c>
      <c r="AD454" s="9">
        <f t="shared" si="228"/>
        <v>17.179621052631578</v>
      </c>
      <c r="AE454" s="9">
        <f t="shared" si="228"/>
        <v>346.48421052631579</v>
      </c>
      <c r="AF454" s="9">
        <f t="shared" si="228"/>
        <v>1432.3886274307677</v>
      </c>
      <c r="AG454" s="9">
        <f t="shared" si="228"/>
        <v>0</v>
      </c>
      <c r="AH454" s="9">
        <f t="shared" si="228"/>
        <v>1399.2130025390256</v>
      </c>
      <c r="AI454" s="9">
        <f t="shared" si="213"/>
        <v>9513.9073832329505</v>
      </c>
      <c r="AJ454" s="3" t="s">
        <v>608</v>
      </c>
      <c r="AK454" s="11">
        <v>2664344</v>
      </c>
      <c r="AL454" s="11">
        <v>0</v>
      </c>
      <c r="AM454" s="11">
        <v>6120</v>
      </c>
      <c r="AN454" s="9">
        <v>0</v>
      </c>
      <c r="AO454" s="11">
        <v>0</v>
      </c>
      <c r="AP454" s="11">
        <v>8160.32</v>
      </c>
      <c r="AQ454" s="9">
        <v>120934</v>
      </c>
      <c r="AR454" s="9">
        <v>49709</v>
      </c>
      <c r="AS454" s="11">
        <v>308545</v>
      </c>
      <c r="AT454" s="11">
        <v>0</v>
      </c>
      <c r="AU454" s="11">
        <v>0</v>
      </c>
      <c r="AV454" s="11">
        <v>0</v>
      </c>
      <c r="AW454" s="9">
        <v>0</v>
      </c>
      <c r="AX454" s="9">
        <v>680384.59802961466</v>
      </c>
      <c r="AY454" s="9">
        <v>34609.97620603718</v>
      </c>
      <c r="AZ454" s="9">
        <v>-16504.247199999998</v>
      </c>
      <c r="BA454" s="11">
        <v>105511</v>
      </c>
      <c r="BB454" s="11">
        <v>28304</v>
      </c>
      <c r="BC454" s="11">
        <v>630016.19999999995</v>
      </c>
      <c r="BD454" s="11">
        <v>0</v>
      </c>
      <c r="BE454" s="11">
        <v>13296</v>
      </c>
      <c r="BF454" s="11">
        <v>0</v>
      </c>
      <c r="BG454" s="11">
        <v>-157525</v>
      </c>
      <c r="BH454" s="11">
        <v>0</v>
      </c>
      <c r="BI454" s="9">
        <v>0</v>
      </c>
      <c r="BJ454" s="9">
        <v>0</v>
      </c>
      <c r="BK454" s="9">
        <v>0</v>
      </c>
      <c r="BL454" s="9">
        <v>0</v>
      </c>
      <c r="BM454" s="9">
        <v>0</v>
      </c>
      <c r="BN454" s="9">
        <v>0</v>
      </c>
      <c r="BO454" s="11">
        <f t="shared" si="217"/>
        <v>2704309.1599999997</v>
      </c>
      <c r="BP454" s="11">
        <v>0</v>
      </c>
      <c r="BQ454" s="11">
        <v>6120</v>
      </c>
      <c r="BR454" s="11">
        <f t="shared" si="218"/>
        <v>0</v>
      </c>
      <c r="BS454" s="11">
        <v>0</v>
      </c>
      <c r="BT454" s="11">
        <v>8160.32</v>
      </c>
      <c r="BU454" s="9">
        <v>120934</v>
      </c>
      <c r="BV454" s="9">
        <v>49705</v>
      </c>
      <c r="BW454" s="11">
        <v>313550</v>
      </c>
      <c r="BX454" s="11">
        <v>0</v>
      </c>
      <c r="BY454" s="11">
        <v>0</v>
      </c>
      <c r="BZ454" s="11">
        <v>0</v>
      </c>
      <c r="CA454" s="9">
        <v>0</v>
      </c>
      <c r="CB454" s="9">
        <v>680384.59802961466</v>
      </c>
      <c r="CC454" s="9">
        <v>34609.97620603718</v>
      </c>
      <c r="CD454" s="9">
        <v>-16504.247199999998</v>
      </c>
      <c r="CE454" s="11">
        <v>105511</v>
      </c>
      <c r="CF454" s="11">
        <v>28727</v>
      </c>
      <c r="CG454" s="11">
        <v>630016.19999999995</v>
      </c>
      <c r="CH454" s="11">
        <v>0</v>
      </c>
      <c r="CI454" s="11">
        <v>13460</v>
      </c>
      <c r="CJ454" s="11">
        <v>0</v>
      </c>
      <c r="CK454" s="11">
        <v>-159877</v>
      </c>
      <c r="CL454" s="11">
        <v>0</v>
      </c>
      <c r="CM454" s="11">
        <v>0</v>
      </c>
      <c r="CN454" s="9">
        <v>0</v>
      </c>
      <c r="CO454" s="9">
        <v>0</v>
      </c>
      <c r="CP454" s="9">
        <v>0</v>
      </c>
      <c r="CQ454" s="9">
        <v>0</v>
      </c>
      <c r="CR454" s="9">
        <v>0</v>
      </c>
      <c r="CS454" s="11"/>
      <c r="CT454" s="11"/>
      <c r="CU454" s="11"/>
      <c r="CV454" s="11"/>
      <c r="CW454" s="11"/>
      <c r="DD454" s="20"/>
      <c r="DE454" s="20"/>
    </row>
    <row r="455" spans="1:109" ht="16.5" x14ac:dyDescent="0.3">
      <c r="A455" s="8">
        <v>4143</v>
      </c>
      <c r="B455" s="8">
        <v>7</v>
      </c>
      <c r="C455" s="8" t="s">
        <v>478</v>
      </c>
      <c r="D455" s="16">
        <v>7</v>
      </c>
      <c r="E455" s="9">
        <v>450</v>
      </c>
      <c r="F455" s="9">
        <f t="shared" si="203"/>
        <v>11941.164534244337</v>
      </c>
      <c r="G455" s="9">
        <f t="shared" si="204"/>
        <v>12063.89885646656</v>
      </c>
      <c r="H455" s="9">
        <f t="shared" si="205"/>
        <v>122.73432222222254</v>
      </c>
      <c r="I455" s="10">
        <f t="shared" si="200"/>
        <v>1.0278254006989901E-2</v>
      </c>
      <c r="J455" s="9">
        <f t="shared" si="206"/>
        <v>83.812099999999191</v>
      </c>
      <c r="K455" s="9">
        <f t="shared" si="207"/>
        <v>38.584444444444671</v>
      </c>
      <c r="L455" s="9">
        <f t="shared" si="208"/>
        <v>0</v>
      </c>
      <c r="M455" s="9">
        <f t="shared" si="209"/>
        <v>0.33777777777777374</v>
      </c>
      <c r="N455" s="9">
        <f t="shared" si="210"/>
        <v>0</v>
      </c>
      <c r="O455" s="9">
        <f t="shared" si="211"/>
        <v>0</v>
      </c>
      <c r="P455" s="9">
        <f t="shared" si="212"/>
        <v>0</v>
      </c>
      <c r="Q455" s="15">
        <f t="shared" si="214"/>
        <v>5373524.0404099515</v>
      </c>
      <c r="R455" s="15">
        <f t="shared" si="215"/>
        <v>5428754.4854099518</v>
      </c>
      <c r="S455" s="9">
        <f t="shared" si="216"/>
        <v>55230.445000000298</v>
      </c>
      <c r="T455" s="9"/>
      <c r="U455" s="9">
        <f t="shared" si="227"/>
        <v>5552.8617964444447</v>
      </c>
      <c r="V455" s="9">
        <f t="shared" si="227"/>
        <v>2378.8511111111111</v>
      </c>
      <c r="W455" s="9">
        <f t="shared" si="227"/>
        <v>21.391555555555556</v>
      </c>
      <c r="X455" s="9">
        <f t="shared" si="227"/>
        <v>1125.4777777777779</v>
      </c>
      <c r="Y455" s="9">
        <f t="shared" si="227"/>
        <v>1508.2446206800644</v>
      </c>
      <c r="Z455" s="9">
        <f t="shared" si="227"/>
        <v>0</v>
      </c>
      <c r="AA455" s="9">
        <f t="shared" si="227"/>
        <v>1354.3376726753829</v>
      </c>
      <c r="AB455" s="9">
        <f t="shared" si="228"/>
        <v>5636.6738964444439</v>
      </c>
      <c r="AC455" s="9">
        <f t="shared" si="228"/>
        <v>2417.4355555555558</v>
      </c>
      <c r="AD455" s="9">
        <f t="shared" si="228"/>
        <v>21.391555555555556</v>
      </c>
      <c r="AE455" s="9">
        <f t="shared" si="228"/>
        <v>1125.8155555555556</v>
      </c>
      <c r="AF455" s="9">
        <f t="shared" si="228"/>
        <v>1508.2446206800644</v>
      </c>
      <c r="AG455" s="9">
        <f t="shared" si="228"/>
        <v>0</v>
      </c>
      <c r="AH455" s="9">
        <f t="shared" si="228"/>
        <v>1354.3376726753829</v>
      </c>
      <c r="AI455" s="9">
        <f t="shared" si="213"/>
        <v>12063.89885646656</v>
      </c>
      <c r="AJ455" s="3" t="s">
        <v>608</v>
      </c>
      <c r="AK455" s="11">
        <v>2514363</v>
      </c>
      <c r="AL455" s="11">
        <v>0</v>
      </c>
      <c r="AM455" s="11">
        <v>5776</v>
      </c>
      <c r="AN455" s="9">
        <v>0</v>
      </c>
      <c r="AO455" s="11">
        <v>0</v>
      </c>
      <c r="AP455" s="11">
        <v>9626.2000000000007</v>
      </c>
      <c r="AQ455" s="9">
        <v>115874</v>
      </c>
      <c r="AR455" s="9">
        <v>46911</v>
      </c>
      <c r="AS455" s="11">
        <v>1070483</v>
      </c>
      <c r="AT455" s="11">
        <v>0</v>
      </c>
      <c r="AU455" s="11">
        <v>0</v>
      </c>
      <c r="AV455" s="11">
        <v>0</v>
      </c>
      <c r="AW455" s="9">
        <v>0</v>
      </c>
      <c r="AX455" s="9">
        <v>678710.07930602902</v>
      </c>
      <c r="AY455" s="9">
        <v>31881.402703922184</v>
      </c>
      <c r="AZ455" s="9">
        <v>-15575.1916</v>
      </c>
      <c r="BA455" s="11">
        <v>99571</v>
      </c>
      <c r="BB455" s="11">
        <v>120</v>
      </c>
      <c r="BC455" s="11">
        <v>577570.55000000005</v>
      </c>
      <c r="BD455" s="11">
        <v>0</v>
      </c>
      <c r="BE455" s="11">
        <v>12548</v>
      </c>
      <c r="BF455" s="11">
        <v>0</v>
      </c>
      <c r="BG455" s="11">
        <v>0</v>
      </c>
      <c r="BH455" s="11">
        <v>0</v>
      </c>
      <c r="BI455" s="9">
        <v>225665</v>
      </c>
      <c r="BJ455" s="9">
        <v>0</v>
      </c>
      <c r="BK455" s="9">
        <v>0</v>
      </c>
      <c r="BL455" s="9">
        <v>0</v>
      </c>
      <c r="BM455" s="9">
        <v>0</v>
      </c>
      <c r="BN455" s="9">
        <v>0</v>
      </c>
      <c r="BO455" s="11">
        <f t="shared" si="217"/>
        <v>2552078.4449999998</v>
      </c>
      <c r="BP455" s="11">
        <v>0</v>
      </c>
      <c r="BQ455" s="11">
        <v>5776</v>
      </c>
      <c r="BR455" s="11">
        <f t="shared" si="218"/>
        <v>0</v>
      </c>
      <c r="BS455" s="11">
        <v>0</v>
      </c>
      <c r="BT455" s="11">
        <v>9626.2000000000007</v>
      </c>
      <c r="BU455" s="9">
        <v>115874</v>
      </c>
      <c r="BV455" s="9">
        <v>46907</v>
      </c>
      <c r="BW455" s="11">
        <v>1087846</v>
      </c>
      <c r="BX455" s="11">
        <v>0</v>
      </c>
      <c r="BY455" s="11">
        <v>0</v>
      </c>
      <c r="BZ455" s="11">
        <v>0</v>
      </c>
      <c r="CA455" s="9">
        <v>0</v>
      </c>
      <c r="CB455" s="9">
        <v>678710.07930602902</v>
      </c>
      <c r="CC455" s="9">
        <v>31881.402703922184</v>
      </c>
      <c r="CD455" s="9">
        <v>-15575.1916</v>
      </c>
      <c r="CE455" s="11">
        <v>99571</v>
      </c>
      <c r="CF455" s="11">
        <v>122</v>
      </c>
      <c r="CG455" s="11">
        <v>577570.55000000005</v>
      </c>
      <c r="CH455" s="11">
        <v>0</v>
      </c>
      <c r="CI455" s="11">
        <v>12702</v>
      </c>
      <c r="CJ455" s="11">
        <v>0</v>
      </c>
      <c r="CK455" s="11">
        <v>0</v>
      </c>
      <c r="CL455" s="11">
        <v>0</v>
      </c>
      <c r="CM455" s="11">
        <v>225665</v>
      </c>
      <c r="CN455" s="9">
        <v>0</v>
      </c>
      <c r="CO455" s="9">
        <v>0</v>
      </c>
      <c r="CP455" s="9">
        <v>0</v>
      </c>
      <c r="CQ455" s="9">
        <v>0</v>
      </c>
      <c r="CR455" s="9">
        <v>0</v>
      </c>
      <c r="CS455" s="11"/>
      <c r="CT455" s="11"/>
      <c r="CU455" s="11"/>
      <c r="CV455" s="11"/>
      <c r="CW455" s="11"/>
      <c r="DD455" s="20"/>
      <c r="DE455" s="20"/>
    </row>
    <row r="456" spans="1:109" ht="16.5" x14ac:dyDescent="0.3">
      <c r="A456" s="8">
        <v>4144</v>
      </c>
      <c r="B456" s="8">
        <v>7</v>
      </c>
      <c r="C456" s="8" t="s">
        <v>479</v>
      </c>
      <c r="D456" s="16">
        <v>7</v>
      </c>
      <c r="E456" s="9">
        <v>81</v>
      </c>
      <c r="F456" s="9">
        <f t="shared" si="203"/>
        <v>9027.7667742861413</v>
      </c>
      <c r="G456" s="9">
        <f t="shared" si="204"/>
        <v>9106.6111570021894</v>
      </c>
      <c r="H456" s="9">
        <f t="shared" si="205"/>
        <v>78.844382716048131</v>
      </c>
      <c r="I456" s="10">
        <f t="shared" si="200"/>
        <v>8.7335422687946709E-3</v>
      </c>
      <c r="J456" s="9">
        <f t="shared" si="206"/>
        <v>79.869074074073978</v>
      </c>
      <c r="K456" s="9">
        <f t="shared" si="207"/>
        <v>2.5061728395061778</v>
      </c>
      <c r="L456" s="9">
        <f t="shared" si="208"/>
        <v>0</v>
      </c>
      <c r="M456" s="9">
        <f t="shared" si="209"/>
        <v>-3.5308641975308888</v>
      </c>
      <c r="N456" s="9">
        <f t="shared" si="210"/>
        <v>0</v>
      </c>
      <c r="O456" s="9">
        <f t="shared" si="211"/>
        <v>0</v>
      </c>
      <c r="P456" s="9">
        <f t="shared" si="212"/>
        <v>0</v>
      </c>
      <c r="Q456" s="15">
        <f t="shared" si="214"/>
        <v>731249.10871717741</v>
      </c>
      <c r="R456" s="15">
        <f t="shared" si="215"/>
        <v>737635.50371717731</v>
      </c>
      <c r="S456" s="9">
        <f t="shared" si="216"/>
        <v>6386.3949999999022</v>
      </c>
      <c r="T456" s="9"/>
      <c r="U456" s="9">
        <f t="shared" si="227"/>
        <v>5291.6217086419756</v>
      </c>
      <c r="V456" s="9">
        <f t="shared" si="227"/>
        <v>154.35802469135803</v>
      </c>
      <c r="W456" s="9">
        <f t="shared" si="227"/>
        <v>217.1022222222222</v>
      </c>
      <c r="X456" s="9">
        <f t="shared" si="227"/>
        <v>263.93827160493828</v>
      </c>
      <c r="Y456" s="9">
        <f t="shared" si="227"/>
        <v>1928.8512999859561</v>
      </c>
      <c r="Z456" s="9">
        <f t="shared" si="227"/>
        <v>0</v>
      </c>
      <c r="AA456" s="9">
        <f t="shared" si="227"/>
        <v>1171.8952471396915</v>
      </c>
      <c r="AB456" s="9">
        <f t="shared" si="228"/>
        <v>5371.4907827160496</v>
      </c>
      <c r="AC456" s="9">
        <f t="shared" si="228"/>
        <v>156.8641975308642</v>
      </c>
      <c r="AD456" s="9">
        <f t="shared" si="228"/>
        <v>217.1022222222222</v>
      </c>
      <c r="AE456" s="9">
        <f t="shared" si="228"/>
        <v>260.40740740740739</v>
      </c>
      <c r="AF456" s="9">
        <f t="shared" si="228"/>
        <v>1928.8512999859561</v>
      </c>
      <c r="AG456" s="9">
        <f t="shared" si="228"/>
        <v>0</v>
      </c>
      <c r="AH456" s="9">
        <f t="shared" si="228"/>
        <v>1171.8952471396915</v>
      </c>
      <c r="AI456" s="9">
        <f t="shared" si="213"/>
        <v>9106.6111570021894</v>
      </c>
      <c r="AJ456" s="3" t="s">
        <v>608</v>
      </c>
      <c r="AK456" s="11">
        <v>431293</v>
      </c>
      <c r="AL456" s="11">
        <v>0</v>
      </c>
      <c r="AM456" s="11">
        <v>991</v>
      </c>
      <c r="AN456" s="9">
        <v>0</v>
      </c>
      <c r="AO456" s="11">
        <v>0</v>
      </c>
      <c r="AP456" s="11">
        <v>17585.28</v>
      </c>
      <c r="AQ456" s="9">
        <v>0</v>
      </c>
      <c r="AR456" s="9">
        <v>8047</v>
      </c>
      <c r="AS456" s="11">
        <v>12503</v>
      </c>
      <c r="AT456" s="11">
        <v>0</v>
      </c>
      <c r="AU456" s="11">
        <v>0</v>
      </c>
      <c r="AV456" s="11">
        <v>0</v>
      </c>
      <c r="AW456" s="9">
        <v>0</v>
      </c>
      <c r="AX456" s="9">
        <v>156236.95529886245</v>
      </c>
      <c r="AY456" s="9">
        <v>7184.3150183150174</v>
      </c>
      <c r="AZ456" s="9">
        <v>-2671.6415999999999</v>
      </c>
      <c r="BA456" s="11">
        <v>17080</v>
      </c>
      <c r="BB456" s="11">
        <v>12403</v>
      </c>
      <c r="BC456" s="11">
        <v>87739.199999999997</v>
      </c>
      <c r="BD456" s="11">
        <v>0</v>
      </c>
      <c r="BE456" s="11">
        <v>2152</v>
      </c>
      <c r="BF456" s="11">
        <v>0</v>
      </c>
      <c r="BG456" s="11">
        <v>-33321</v>
      </c>
      <c r="BH456" s="11">
        <v>0</v>
      </c>
      <c r="BI456" s="9">
        <v>14027</v>
      </c>
      <c r="BJ456" s="9">
        <v>0</v>
      </c>
      <c r="BK456" s="9">
        <v>0</v>
      </c>
      <c r="BL456" s="9">
        <v>0</v>
      </c>
      <c r="BM456" s="9">
        <v>0</v>
      </c>
      <c r="BN456" s="9">
        <v>0</v>
      </c>
      <c r="BO456" s="11">
        <f t="shared" si="217"/>
        <v>437762.39499999996</v>
      </c>
      <c r="BP456" s="11">
        <v>0</v>
      </c>
      <c r="BQ456" s="11">
        <v>991</v>
      </c>
      <c r="BR456" s="11">
        <f t="shared" si="218"/>
        <v>0</v>
      </c>
      <c r="BS456" s="11">
        <v>0</v>
      </c>
      <c r="BT456" s="11">
        <v>17585.28</v>
      </c>
      <c r="BU456" s="9">
        <v>0</v>
      </c>
      <c r="BV456" s="9">
        <v>8046</v>
      </c>
      <c r="BW456" s="11">
        <v>12706</v>
      </c>
      <c r="BX456" s="11">
        <v>0</v>
      </c>
      <c r="BY456" s="11">
        <v>0</v>
      </c>
      <c r="BZ456" s="11">
        <v>0</v>
      </c>
      <c r="CA456" s="9">
        <v>0</v>
      </c>
      <c r="CB456" s="9">
        <v>156236.95529886245</v>
      </c>
      <c r="CC456" s="9">
        <v>7184.3150183150174</v>
      </c>
      <c r="CD456" s="9">
        <v>-2671.6415999999999</v>
      </c>
      <c r="CE456" s="11">
        <v>17080</v>
      </c>
      <c r="CF456" s="11">
        <v>12588</v>
      </c>
      <c r="CG456" s="11">
        <v>87739.199999999997</v>
      </c>
      <c r="CH456" s="11">
        <v>0</v>
      </c>
      <c r="CI456" s="11">
        <v>2179</v>
      </c>
      <c r="CJ456" s="11">
        <v>0</v>
      </c>
      <c r="CK456" s="11">
        <v>-33818</v>
      </c>
      <c r="CL456" s="11">
        <v>0</v>
      </c>
      <c r="CM456" s="11">
        <v>14027</v>
      </c>
      <c r="CN456" s="9">
        <v>0</v>
      </c>
      <c r="CO456" s="9">
        <v>0</v>
      </c>
      <c r="CP456" s="9">
        <v>0</v>
      </c>
      <c r="CQ456" s="9">
        <v>0</v>
      </c>
      <c r="CR456" s="9">
        <v>0</v>
      </c>
      <c r="CS456" s="11"/>
      <c r="CT456" s="11"/>
      <c r="CU456" s="11"/>
      <c r="CV456" s="11"/>
      <c r="CW456" s="11"/>
      <c r="DD456" s="20"/>
      <c r="DE456" s="20"/>
    </row>
    <row r="457" spans="1:109" ht="16.5" x14ac:dyDescent="0.3">
      <c r="A457" s="8">
        <v>4145</v>
      </c>
      <c r="B457" s="8">
        <v>7</v>
      </c>
      <c r="C457" s="8" t="s">
        <v>480</v>
      </c>
      <c r="D457" s="16">
        <v>7</v>
      </c>
      <c r="E457" s="9">
        <v>31</v>
      </c>
      <c r="F457" s="9">
        <f t="shared" si="203"/>
        <v>10466.639412902718</v>
      </c>
      <c r="G457" s="9">
        <f t="shared" si="204"/>
        <v>10566.441993547878</v>
      </c>
      <c r="H457" s="9">
        <f t="shared" si="205"/>
        <v>99.80258064516056</v>
      </c>
      <c r="I457" s="10">
        <f t="shared" si="200"/>
        <v>9.535303234209945E-3</v>
      </c>
      <c r="J457" s="9">
        <f t="shared" si="206"/>
        <v>76.641290322580062</v>
      </c>
      <c r="K457" s="9">
        <f t="shared" si="207"/>
        <v>15.225806451612925</v>
      </c>
      <c r="L457" s="9">
        <f t="shared" si="208"/>
        <v>0</v>
      </c>
      <c r="M457" s="9">
        <f t="shared" si="209"/>
        <v>7.9354838709678006</v>
      </c>
      <c r="N457" s="9">
        <f t="shared" si="210"/>
        <v>0</v>
      </c>
      <c r="O457" s="9">
        <f t="shared" si="211"/>
        <v>0</v>
      </c>
      <c r="P457" s="9">
        <f t="shared" si="212"/>
        <v>0</v>
      </c>
      <c r="Q457" s="15">
        <f t="shared" si="214"/>
        <v>324465.82179998426</v>
      </c>
      <c r="R457" s="15">
        <f t="shared" si="215"/>
        <v>327559.70179998421</v>
      </c>
      <c r="S457" s="9">
        <f t="shared" si="216"/>
        <v>3093.8799999999464</v>
      </c>
      <c r="T457" s="9"/>
      <c r="U457" s="9">
        <f t="shared" si="227"/>
        <v>5077.7691870967737</v>
      </c>
      <c r="V457" s="9">
        <f t="shared" si="227"/>
        <v>940.09677419354841</v>
      </c>
      <c r="W457" s="9">
        <f t="shared" si="227"/>
        <v>0</v>
      </c>
      <c r="X457" s="9">
        <f t="shared" si="227"/>
        <v>1055.7096774193549</v>
      </c>
      <c r="Y457" s="9">
        <f t="shared" si="227"/>
        <v>2223.4376212659195</v>
      </c>
      <c r="Z457" s="9">
        <f t="shared" si="227"/>
        <v>0</v>
      </c>
      <c r="AA457" s="9">
        <f t="shared" si="227"/>
        <v>1169.6261529271208</v>
      </c>
      <c r="AB457" s="9">
        <f t="shared" si="228"/>
        <v>5154.4104774193538</v>
      </c>
      <c r="AC457" s="9">
        <f t="shared" si="228"/>
        <v>955.32258064516134</v>
      </c>
      <c r="AD457" s="9">
        <f t="shared" si="228"/>
        <v>0</v>
      </c>
      <c r="AE457" s="9">
        <f t="shared" si="228"/>
        <v>1063.6451612903227</v>
      </c>
      <c r="AF457" s="9">
        <f t="shared" si="228"/>
        <v>2223.4376212659195</v>
      </c>
      <c r="AG457" s="9">
        <f t="shared" si="228"/>
        <v>0</v>
      </c>
      <c r="AH457" s="9">
        <f t="shared" si="228"/>
        <v>1169.6261529271208</v>
      </c>
      <c r="AI457" s="9">
        <f t="shared" si="213"/>
        <v>10566.441993547878</v>
      </c>
      <c r="AJ457" s="3" t="s">
        <v>608</v>
      </c>
      <c r="AK457" s="11">
        <v>158392</v>
      </c>
      <c r="AL457" s="11">
        <v>0</v>
      </c>
      <c r="AM457" s="11">
        <v>364</v>
      </c>
      <c r="AN457" s="9">
        <v>0</v>
      </c>
      <c r="AO457" s="11">
        <v>0</v>
      </c>
      <c r="AP457" s="11">
        <v>0</v>
      </c>
      <c r="AQ457" s="9">
        <v>6578</v>
      </c>
      <c r="AR457" s="9">
        <v>2955</v>
      </c>
      <c r="AS457" s="11">
        <v>29143</v>
      </c>
      <c r="AT457" s="11">
        <v>0</v>
      </c>
      <c r="AU457" s="11">
        <v>0</v>
      </c>
      <c r="AV457" s="11">
        <v>0</v>
      </c>
      <c r="AW457" s="9">
        <v>0</v>
      </c>
      <c r="AX457" s="9">
        <v>68926.566259243496</v>
      </c>
      <c r="AY457" s="9">
        <v>4134.4907407407409</v>
      </c>
      <c r="AZ457" s="9">
        <v>-981.15520000000004</v>
      </c>
      <c r="BA457" s="11">
        <v>6272</v>
      </c>
      <c r="BB457" s="11">
        <v>15768</v>
      </c>
      <c r="BC457" s="11">
        <v>32123.919999999998</v>
      </c>
      <c r="BD457" s="11">
        <v>0</v>
      </c>
      <c r="BE457" s="11">
        <v>790</v>
      </c>
      <c r="BF457" s="11">
        <v>0</v>
      </c>
      <c r="BG457" s="11">
        <v>0</v>
      </c>
      <c r="BH457" s="11">
        <v>0</v>
      </c>
      <c r="BI457" s="9">
        <v>0</v>
      </c>
      <c r="BJ457" s="9">
        <v>0</v>
      </c>
      <c r="BK457" s="9">
        <v>0</v>
      </c>
      <c r="BL457" s="9">
        <v>0</v>
      </c>
      <c r="BM457" s="9">
        <v>0</v>
      </c>
      <c r="BN457" s="9">
        <v>0</v>
      </c>
      <c r="BO457" s="11">
        <f t="shared" si="217"/>
        <v>160767.87999999998</v>
      </c>
      <c r="BP457" s="11">
        <v>0</v>
      </c>
      <c r="BQ457" s="11">
        <v>364</v>
      </c>
      <c r="BR457" s="11">
        <f t="shared" si="218"/>
        <v>0</v>
      </c>
      <c r="BS457" s="11">
        <v>0</v>
      </c>
      <c r="BT457" s="11">
        <v>0</v>
      </c>
      <c r="BU457" s="9">
        <v>6578</v>
      </c>
      <c r="BV457" s="9">
        <v>2955</v>
      </c>
      <c r="BW457" s="11">
        <v>29615</v>
      </c>
      <c r="BX457" s="11">
        <v>0</v>
      </c>
      <c r="BY457" s="11">
        <v>0</v>
      </c>
      <c r="BZ457" s="11">
        <v>0</v>
      </c>
      <c r="CA457" s="9">
        <v>0</v>
      </c>
      <c r="CB457" s="9">
        <v>68926.566259243496</v>
      </c>
      <c r="CC457" s="9">
        <v>4134.4907407407409</v>
      </c>
      <c r="CD457" s="9">
        <v>-981.15520000000004</v>
      </c>
      <c r="CE457" s="11">
        <v>6272</v>
      </c>
      <c r="CF457" s="11">
        <v>16004</v>
      </c>
      <c r="CG457" s="11">
        <v>32123.919999999998</v>
      </c>
      <c r="CH457" s="11">
        <v>0</v>
      </c>
      <c r="CI457" s="11">
        <v>800</v>
      </c>
      <c r="CJ457" s="11">
        <v>0</v>
      </c>
      <c r="CK457" s="11">
        <v>0</v>
      </c>
      <c r="CL457" s="11">
        <v>0</v>
      </c>
      <c r="CM457" s="11">
        <v>0</v>
      </c>
      <c r="CN457" s="9">
        <v>0</v>
      </c>
      <c r="CO457" s="9">
        <v>0</v>
      </c>
      <c r="CP457" s="9">
        <v>0</v>
      </c>
      <c r="CQ457" s="9">
        <v>0</v>
      </c>
      <c r="CR457" s="9">
        <v>0</v>
      </c>
      <c r="CS457" s="11"/>
      <c r="CT457" s="11"/>
      <c r="CU457" s="11"/>
      <c r="CV457" s="11"/>
      <c r="CW457" s="11"/>
      <c r="DD457" s="20"/>
      <c r="DE457" s="20"/>
    </row>
    <row r="458" spans="1:109" ht="16.5" x14ac:dyDescent="0.3">
      <c r="A458" s="8">
        <v>4146</v>
      </c>
      <c r="B458" s="8">
        <v>7</v>
      </c>
      <c r="C458" s="8" t="s">
        <v>481</v>
      </c>
      <c r="D458" s="16">
        <v>7</v>
      </c>
      <c r="E458" s="9">
        <v>71</v>
      </c>
      <c r="F458" s="9">
        <f t="shared" si="203"/>
        <v>17812.558657607482</v>
      </c>
      <c r="G458" s="9">
        <f t="shared" si="204"/>
        <v>17974.459925213116</v>
      </c>
      <c r="H458" s="9">
        <f t="shared" si="205"/>
        <v>161.90126760563362</v>
      </c>
      <c r="I458" s="10">
        <f t="shared" si="200"/>
        <v>9.0891640396921856E-3</v>
      </c>
      <c r="J458" s="9">
        <f t="shared" si="206"/>
        <v>109.70408450704235</v>
      </c>
      <c r="K458" s="9">
        <f t="shared" si="207"/>
        <v>46.52112676056322</v>
      </c>
      <c r="L458" s="9">
        <f t="shared" si="208"/>
        <v>0</v>
      </c>
      <c r="M458" s="9">
        <f t="shared" si="209"/>
        <v>5.676056338028161</v>
      </c>
      <c r="N458" s="9">
        <f t="shared" si="210"/>
        <v>0</v>
      </c>
      <c r="O458" s="9">
        <f t="shared" si="211"/>
        <v>0</v>
      </c>
      <c r="P458" s="9">
        <f t="shared" si="212"/>
        <v>0</v>
      </c>
      <c r="Q458" s="15">
        <f t="shared" si="214"/>
        <v>1264691.6646901311</v>
      </c>
      <c r="R458" s="15">
        <f t="shared" si="215"/>
        <v>1276186.6546901311</v>
      </c>
      <c r="S458" s="9">
        <f t="shared" si="216"/>
        <v>11494.989999999991</v>
      </c>
      <c r="T458" s="9"/>
      <c r="U458" s="9">
        <f t="shared" si="227"/>
        <v>7268.3016338028174</v>
      </c>
      <c r="V458" s="9">
        <f t="shared" si="227"/>
        <v>2868.4647887323945</v>
      </c>
      <c r="W458" s="9">
        <f t="shared" si="227"/>
        <v>35</v>
      </c>
      <c r="X458" s="9">
        <f t="shared" si="227"/>
        <v>830.22535211267609</v>
      </c>
      <c r="Y458" s="9">
        <f t="shared" si="227"/>
        <v>4738.0316716919879</v>
      </c>
      <c r="Z458" s="9">
        <f t="shared" si="227"/>
        <v>0</v>
      </c>
      <c r="AA458" s="9">
        <f t="shared" si="227"/>
        <v>2072.5352112676055</v>
      </c>
      <c r="AB458" s="9">
        <f t="shared" si="228"/>
        <v>7378.0057183098597</v>
      </c>
      <c r="AC458" s="9">
        <f t="shared" si="228"/>
        <v>2914.9859154929577</v>
      </c>
      <c r="AD458" s="9">
        <f t="shared" si="228"/>
        <v>35</v>
      </c>
      <c r="AE458" s="9">
        <f t="shared" si="228"/>
        <v>835.90140845070425</v>
      </c>
      <c r="AF458" s="9">
        <f t="shared" si="228"/>
        <v>4738.0316716919879</v>
      </c>
      <c r="AG458" s="9">
        <f t="shared" si="228"/>
        <v>0</v>
      </c>
      <c r="AH458" s="9">
        <f t="shared" si="228"/>
        <v>2072.5352112676055</v>
      </c>
      <c r="AI458" s="9">
        <f t="shared" si="213"/>
        <v>17974.459925213116</v>
      </c>
      <c r="AJ458" s="3" t="s">
        <v>608</v>
      </c>
      <c r="AK458" s="11">
        <v>519266</v>
      </c>
      <c r="AL458" s="11">
        <v>0</v>
      </c>
      <c r="AM458" s="11">
        <v>1193</v>
      </c>
      <c r="AN458" s="9">
        <v>0</v>
      </c>
      <c r="AO458" s="11">
        <v>0</v>
      </c>
      <c r="AP458" s="11">
        <v>2485</v>
      </c>
      <c r="AQ458" s="9">
        <v>0</v>
      </c>
      <c r="AR458" s="9">
        <v>9688</v>
      </c>
      <c r="AS458" s="11">
        <v>203661</v>
      </c>
      <c r="AT458" s="11">
        <v>0</v>
      </c>
      <c r="AU458" s="11">
        <v>0</v>
      </c>
      <c r="AV458" s="11">
        <v>0</v>
      </c>
      <c r="AW458" s="9">
        <v>0</v>
      </c>
      <c r="AX458" s="9">
        <v>336400.24869013112</v>
      </c>
      <c r="AY458" s="9">
        <v>0</v>
      </c>
      <c r="AZ458" s="9">
        <v>-3216.5840000000003</v>
      </c>
      <c r="BA458" s="11">
        <v>20563</v>
      </c>
      <c r="BB458" s="11">
        <v>24911</v>
      </c>
      <c r="BC458" s="11">
        <v>147150</v>
      </c>
      <c r="BD458" s="11">
        <v>0</v>
      </c>
      <c r="BE458" s="11">
        <v>2591</v>
      </c>
      <c r="BF458" s="11">
        <v>0</v>
      </c>
      <c r="BG458" s="11">
        <v>0</v>
      </c>
      <c r="BH458" s="11">
        <v>0</v>
      </c>
      <c r="BI458" s="9">
        <v>0</v>
      </c>
      <c r="BJ458" s="9">
        <v>0</v>
      </c>
      <c r="BK458" s="9">
        <v>0</v>
      </c>
      <c r="BL458" s="9">
        <v>0</v>
      </c>
      <c r="BM458" s="9">
        <v>0</v>
      </c>
      <c r="BN458" s="9">
        <v>0</v>
      </c>
      <c r="BO458" s="11">
        <f t="shared" si="217"/>
        <v>527054.99</v>
      </c>
      <c r="BP458" s="11">
        <v>0</v>
      </c>
      <c r="BQ458" s="11">
        <v>1193</v>
      </c>
      <c r="BR458" s="11">
        <f t="shared" si="218"/>
        <v>0</v>
      </c>
      <c r="BS458" s="11">
        <v>0</v>
      </c>
      <c r="BT458" s="11">
        <v>2485</v>
      </c>
      <c r="BU458" s="9">
        <v>0</v>
      </c>
      <c r="BV458" s="9">
        <v>9687</v>
      </c>
      <c r="BW458" s="11">
        <v>206964</v>
      </c>
      <c r="BX458" s="11">
        <v>0</v>
      </c>
      <c r="BY458" s="11">
        <v>0</v>
      </c>
      <c r="BZ458" s="11">
        <v>0</v>
      </c>
      <c r="CA458" s="9">
        <v>0</v>
      </c>
      <c r="CB458" s="9">
        <v>336400.24869013112</v>
      </c>
      <c r="CC458" s="9">
        <v>0</v>
      </c>
      <c r="CD458" s="9">
        <v>-3216.5840000000003</v>
      </c>
      <c r="CE458" s="11">
        <v>20563</v>
      </c>
      <c r="CF458" s="11">
        <v>25283</v>
      </c>
      <c r="CG458" s="11">
        <v>147150</v>
      </c>
      <c r="CH458" s="11">
        <v>0</v>
      </c>
      <c r="CI458" s="11">
        <v>2623</v>
      </c>
      <c r="CJ458" s="11">
        <v>0</v>
      </c>
      <c r="CK458" s="11">
        <v>0</v>
      </c>
      <c r="CL458" s="11">
        <v>0</v>
      </c>
      <c r="CM458" s="11">
        <v>0</v>
      </c>
      <c r="CN458" s="9">
        <v>0</v>
      </c>
      <c r="CO458" s="9">
        <v>0</v>
      </c>
      <c r="CP458" s="9">
        <v>0</v>
      </c>
      <c r="CQ458" s="9">
        <v>0</v>
      </c>
      <c r="CR458" s="9">
        <v>0</v>
      </c>
      <c r="CS458" s="11"/>
      <c r="CT458" s="11"/>
      <c r="CU458" s="11"/>
      <c r="CV458" s="11"/>
      <c r="CW458" s="11"/>
      <c r="DD458" s="20"/>
      <c r="DE458" s="20"/>
    </row>
    <row r="459" spans="1:109" ht="16.5" x14ac:dyDescent="0.3">
      <c r="A459" s="8">
        <v>4150</v>
      </c>
      <c r="B459" s="8">
        <v>7</v>
      </c>
      <c r="C459" s="8" t="s">
        <v>482</v>
      </c>
      <c r="D459" s="16">
        <v>7</v>
      </c>
      <c r="E459" s="9">
        <v>110</v>
      </c>
      <c r="F459" s="9">
        <f t="shared" si="203"/>
        <v>10269.257583238978</v>
      </c>
      <c r="G459" s="9">
        <f t="shared" si="204"/>
        <v>10372.243765057157</v>
      </c>
      <c r="H459" s="9">
        <f t="shared" si="205"/>
        <v>102.98618181817983</v>
      </c>
      <c r="I459" s="10">
        <f t="shared" si="200"/>
        <v>1.0028590770404792E-2</v>
      </c>
      <c r="J459" s="9">
        <f t="shared" si="206"/>
        <v>101.86799999999948</v>
      </c>
      <c r="K459" s="9">
        <f t="shared" si="207"/>
        <v>0.7181818181818187</v>
      </c>
      <c r="L459" s="9">
        <f t="shared" si="208"/>
        <v>0</v>
      </c>
      <c r="M459" s="9">
        <f t="shared" si="209"/>
        <v>0.40000000000003411</v>
      </c>
      <c r="N459" s="9">
        <f t="shared" si="210"/>
        <v>0</v>
      </c>
      <c r="O459" s="9">
        <f t="shared" si="211"/>
        <v>0</v>
      </c>
      <c r="P459" s="9">
        <f t="shared" si="212"/>
        <v>0</v>
      </c>
      <c r="Q459" s="15">
        <f t="shared" si="214"/>
        <v>1129618.3341562874</v>
      </c>
      <c r="R459" s="15">
        <f t="shared" si="215"/>
        <v>1140946.8141562873</v>
      </c>
      <c r="S459" s="9">
        <f t="shared" si="216"/>
        <v>11328.479999999981</v>
      </c>
      <c r="T459" s="9"/>
      <c r="U459" s="9">
        <f t="shared" si="227"/>
        <v>6749.1320000000005</v>
      </c>
      <c r="V459" s="9">
        <f t="shared" si="227"/>
        <v>44.154545454545456</v>
      </c>
      <c r="W459" s="9">
        <f t="shared" si="227"/>
        <v>143</v>
      </c>
      <c r="X459" s="9">
        <f t="shared" si="227"/>
        <v>445.46363636363634</v>
      </c>
      <c r="Y459" s="9">
        <f t="shared" si="227"/>
        <v>2554.7371286935204</v>
      </c>
      <c r="Z459" s="9">
        <f t="shared" si="227"/>
        <v>0</v>
      </c>
      <c r="AA459" s="9">
        <f t="shared" si="227"/>
        <v>332.77027272727275</v>
      </c>
      <c r="AB459" s="9">
        <f t="shared" si="228"/>
        <v>6851</v>
      </c>
      <c r="AC459" s="9">
        <f t="shared" si="228"/>
        <v>44.872727272727275</v>
      </c>
      <c r="AD459" s="9">
        <f t="shared" si="228"/>
        <v>143</v>
      </c>
      <c r="AE459" s="9">
        <f t="shared" si="228"/>
        <v>445.86363636363637</v>
      </c>
      <c r="AF459" s="9">
        <f t="shared" si="228"/>
        <v>2554.7371286935204</v>
      </c>
      <c r="AG459" s="9">
        <f t="shared" si="228"/>
        <v>0</v>
      </c>
      <c r="AH459" s="9">
        <f t="shared" si="228"/>
        <v>332.77027272727275</v>
      </c>
      <c r="AI459" s="9">
        <f t="shared" si="213"/>
        <v>10372.243765057157</v>
      </c>
      <c r="AJ459" s="3" t="s">
        <v>608</v>
      </c>
      <c r="AK459" s="11">
        <v>747032</v>
      </c>
      <c r="AL459" s="11">
        <v>0</v>
      </c>
      <c r="AM459" s="11">
        <v>1716</v>
      </c>
      <c r="AN459" s="9">
        <v>0</v>
      </c>
      <c r="AO459" s="11">
        <v>0</v>
      </c>
      <c r="AP459" s="11">
        <v>15730</v>
      </c>
      <c r="AQ459" s="9">
        <v>0</v>
      </c>
      <c r="AR459" s="9">
        <v>13938</v>
      </c>
      <c r="AS459" s="11">
        <v>4857</v>
      </c>
      <c r="AT459" s="11">
        <v>0</v>
      </c>
      <c r="AU459" s="11">
        <v>0</v>
      </c>
      <c r="AV459" s="11">
        <v>0</v>
      </c>
      <c r="AW459" s="9">
        <v>0</v>
      </c>
      <c r="AX459" s="9">
        <v>281021.08415628725</v>
      </c>
      <c r="AY459" s="9">
        <v>0</v>
      </c>
      <c r="AZ459" s="9">
        <v>-4627.4799999999996</v>
      </c>
      <c r="BA459" s="11">
        <v>29583</v>
      </c>
      <c r="BB459" s="11">
        <v>36</v>
      </c>
      <c r="BC459" s="11">
        <v>36604.730000000003</v>
      </c>
      <c r="BD459" s="11">
        <v>0</v>
      </c>
      <c r="BE459" s="11">
        <v>3728</v>
      </c>
      <c r="BF459" s="11">
        <v>0</v>
      </c>
      <c r="BG459" s="11">
        <v>0</v>
      </c>
      <c r="BH459" s="11">
        <v>0</v>
      </c>
      <c r="BI459" s="9">
        <v>0</v>
      </c>
      <c r="BJ459" s="9">
        <v>0</v>
      </c>
      <c r="BK459" s="9">
        <v>0</v>
      </c>
      <c r="BL459" s="9">
        <v>0</v>
      </c>
      <c r="BM459" s="9">
        <v>0</v>
      </c>
      <c r="BN459" s="9">
        <v>0</v>
      </c>
      <c r="BO459" s="11">
        <f t="shared" si="217"/>
        <v>758237.48</v>
      </c>
      <c r="BP459" s="11">
        <v>0</v>
      </c>
      <c r="BQ459" s="11">
        <v>1716</v>
      </c>
      <c r="BR459" s="11">
        <f t="shared" si="218"/>
        <v>0</v>
      </c>
      <c r="BS459" s="11">
        <v>0</v>
      </c>
      <c r="BT459" s="11">
        <v>15730</v>
      </c>
      <c r="BU459" s="9">
        <v>0</v>
      </c>
      <c r="BV459" s="9">
        <v>13936</v>
      </c>
      <c r="BW459" s="11">
        <v>4936</v>
      </c>
      <c r="BX459" s="11">
        <v>0</v>
      </c>
      <c r="BY459" s="11">
        <v>0</v>
      </c>
      <c r="BZ459" s="11">
        <v>0</v>
      </c>
      <c r="CA459" s="9">
        <v>0</v>
      </c>
      <c r="CB459" s="9">
        <v>281021.08415628725</v>
      </c>
      <c r="CC459" s="9">
        <v>0</v>
      </c>
      <c r="CD459" s="9">
        <v>-4627.4799999999996</v>
      </c>
      <c r="CE459" s="11">
        <v>29583</v>
      </c>
      <c r="CF459" s="11">
        <v>36</v>
      </c>
      <c r="CG459" s="11">
        <v>36604.730000000003</v>
      </c>
      <c r="CH459" s="11">
        <v>0</v>
      </c>
      <c r="CI459" s="11">
        <v>3774</v>
      </c>
      <c r="CJ459" s="11">
        <v>0</v>
      </c>
      <c r="CK459" s="11">
        <v>0</v>
      </c>
      <c r="CL459" s="11">
        <v>0</v>
      </c>
      <c r="CM459" s="11">
        <v>0</v>
      </c>
      <c r="CN459" s="9">
        <v>0</v>
      </c>
      <c r="CO459" s="9">
        <v>0</v>
      </c>
      <c r="CP459" s="9">
        <v>0</v>
      </c>
      <c r="CQ459" s="9">
        <v>0</v>
      </c>
      <c r="CR459" s="9">
        <v>0</v>
      </c>
      <c r="CS459" s="11"/>
      <c r="CT459" s="11"/>
      <c r="CU459" s="11"/>
      <c r="CV459" s="11"/>
      <c r="CW459" s="11"/>
      <c r="DD459" s="20"/>
      <c r="DE459" s="20"/>
    </row>
    <row r="460" spans="1:109" ht="16.5" x14ac:dyDescent="0.3">
      <c r="A460" s="8">
        <v>4151</v>
      </c>
      <c r="B460" s="8">
        <v>7</v>
      </c>
      <c r="C460" s="8" t="s">
        <v>483</v>
      </c>
      <c r="D460" s="16">
        <v>7</v>
      </c>
      <c r="E460" s="9">
        <v>107</v>
      </c>
      <c r="F460" s="9">
        <f t="shared" si="203"/>
        <v>10771.672746828846</v>
      </c>
      <c r="G460" s="9">
        <f t="shared" si="204"/>
        <v>10885.91452252978</v>
      </c>
      <c r="H460" s="9">
        <f t="shared" si="205"/>
        <v>114.24177570093343</v>
      </c>
      <c r="I460" s="10">
        <f t="shared" si="200"/>
        <v>1.0605759976746966E-2</v>
      </c>
      <c r="J460" s="9">
        <f t="shared" si="206"/>
        <v>101.86794392523188</v>
      </c>
      <c r="K460" s="9">
        <f t="shared" si="207"/>
        <v>9.4018691588785259</v>
      </c>
      <c r="L460" s="9">
        <f t="shared" si="208"/>
        <v>0</v>
      </c>
      <c r="M460" s="9">
        <f t="shared" si="209"/>
        <v>2.9719626168224522</v>
      </c>
      <c r="N460" s="9">
        <f t="shared" si="210"/>
        <v>0</v>
      </c>
      <c r="O460" s="9">
        <f t="shared" si="211"/>
        <v>0</v>
      </c>
      <c r="P460" s="9">
        <f t="shared" si="212"/>
        <v>0</v>
      </c>
      <c r="Q460" s="15">
        <f t="shared" si="214"/>
        <v>1152568.9839106863</v>
      </c>
      <c r="R460" s="15">
        <f t="shared" si="215"/>
        <v>1164792.8539106864</v>
      </c>
      <c r="S460" s="9">
        <f t="shared" si="216"/>
        <v>12223.870000000112</v>
      </c>
      <c r="T460" s="9"/>
      <c r="U460" s="9">
        <f t="shared" si="227"/>
        <v>6749.1282616822436</v>
      </c>
      <c r="V460" s="9">
        <f t="shared" si="227"/>
        <v>579.77570093457939</v>
      </c>
      <c r="W460" s="9">
        <f t="shared" si="227"/>
        <v>102.7</v>
      </c>
      <c r="X460" s="9">
        <f t="shared" si="227"/>
        <v>836.03738317757006</v>
      </c>
      <c r="Y460" s="9">
        <f t="shared" si="227"/>
        <v>2504.0314010344532</v>
      </c>
      <c r="Z460" s="9">
        <f t="shared" si="227"/>
        <v>0</v>
      </c>
      <c r="AA460" s="9">
        <f t="shared" si="227"/>
        <v>0</v>
      </c>
      <c r="AB460" s="9">
        <f t="shared" si="228"/>
        <v>6850.9962056074755</v>
      </c>
      <c r="AC460" s="9">
        <f t="shared" si="228"/>
        <v>589.17757009345792</v>
      </c>
      <c r="AD460" s="9">
        <f t="shared" si="228"/>
        <v>102.7</v>
      </c>
      <c r="AE460" s="9">
        <f t="shared" si="228"/>
        <v>839.00934579439252</v>
      </c>
      <c r="AF460" s="9">
        <f t="shared" si="228"/>
        <v>2504.0314010344532</v>
      </c>
      <c r="AG460" s="9">
        <f t="shared" si="228"/>
        <v>0</v>
      </c>
      <c r="AH460" s="9">
        <f t="shared" si="228"/>
        <v>0</v>
      </c>
      <c r="AI460" s="9">
        <f t="shared" si="213"/>
        <v>10885.91452252978</v>
      </c>
      <c r="AJ460" s="3" t="s">
        <v>608</v>
      </c>
      <c r="AK460" s="11">
        <v>726658</v>
      </c>
      <c r="AL460" s="11">
        <v>0</v>
      </c>
      <c r="AM460" s="11">
        <v>1669</v>
      </c>
      <c r="AN460" s="9">
        <v>0</v>
      </c>
      <c r="AO460" s="11">
        <v>0</v>
      </c>
      <c r="AP460" s="11">
        <v>10988.9</v>
      </c>
      <c r="AQ460" s="9">
        <v>23529</v>
      </c>
      <c r="AR460" s="9">
        <v>13557</v>
      </c>
      <c r="AS460" s="11">
        <v>62036</v>
      </c>
      <c r="AT460" s="11">
        <v>0</v>
      </c>
      <c r="AU460" s="11">
        <v>0</v>
      </c>
      <c r="AV460" s="11">
        <v>0</v>
      </c>
      <c r="AW460" s="9">
        <v>0</v>
      </c>
      <c r="AX460" s="9">
        <v>267931.3599106865</v>
      </c>
      <c r="AY460" s="9">
        <v>0</v>
      </c>
      <c r="AZ460" s="9">
        <v>-4501.2759999999998</v>
      </c>
      <c r="BA460" s="11">
        <v>28776</v>
      </c>
      <c r="BB460" s="11">
        <v>18299</v>
      </c>
      <c r="BC460" s="11">
        <v>0</v>
      </c>
      <c r="BD460" s="11">
        <v>0</v>
      </c>
      <c r="BE460" s="11">
        <v>3626</v>
      </c>
      <c r="BF460" s="11">
        <v>0</v>
      </c>
      <c r="BG460" s="11">
        <v>0</v>
      </c>
      <c r="BH460" s="11">
        <v>0</v>
      </c>
      <c r="BI460" s="9">
        <v>0</v>
      </c>
      <c r="BJ460" s="9">
        <v>0</v>
      </c>
      <c r="BK460" s="9">
        <v>0</v>
      </c>
      <c r="BL460" s="9">
        <v>0</v>
      </c>
      <c r="BM460" s="9">
        <v>0</v>
      </c>
      <c r="BN460" s="9">
        <v>0</v>
      </c>
      <c r="BO460" s="11">
        <f t="shared" si="217"/>
        <v>737557.86999999988</v>
      </c>
      <c r="BP460" s="11">
        <v>0</v>
      </c>
      <c r="BQ460" s="11">
        <v>1669</v>
      </c>
      <c r="BR460" s="11">
        <f t="shared" si="218"/>
        <v>0</v>
      </c>
      <c r="BS460" s="11">
        <v>0</v>
      </c>
      <c r="BT460" s="11">
        <v>10988.9</v>
      </c>
      <c r="BU460" s="9">
        <v>23529</v>
      </c>
      <c r="BV460" s="9">
        <v>13556</v>
      </c>
      <c r="BW460" s="11">
        <v>63042</v>
      </c>
      <c r="BX460" s="11">
        <v>0</v>
      </c>
      <c r="BY460" s="11">
        <v>0</v>
      </c>
      <c r="BZ460" s="11">
        <v>0</v>
      </c>
      <c r="CA460" s="9">
        <v>0</v>
      </c>
      <c r="CB460" s="9">
        <v>267931.3599106865</v>
      </c>
      <c r="CC460" s="9">
        <v>0</v>
      </c>
      <c r="CD460" s="9">
        <v>-4501.2759999999998</v>
      </c>
      <c r="CE460" s="11">
        <v>28776</v>
      </c>
      <c r="CF460" s="11">
        <v>18573</v>
      </c>
      <c r="CG460" s="11">
        <v>0</v>
      </c>
      <c r="CH460" s="11">
        <v>0</v>
      </c>
      <c r="CI460" s="11">
        <v>3671</v>
      </c>
      <c r="CJ460" s="11">
        <v>0</v>
      </c>
      <c r="CK460" s="11">
        <v>0</v>
      </c>
      <c r="CL460" s="11">
        <v>0</v>
      </c>
      <c r="CM460" s="11">
        <v>0</v>
      </c>
      <c r="CN460" s="9">
        <v>0</v>
      </c>
      <c r="CO460" s="9">
        <v>0</v>
      </c>
      <c r="CP460" s="9">
        <v>0</v>
      </c>
      <c r="CQ460" s="9">
        <v>0</v>
      </c>
      <c r="CR460" s="9">
        <v>0</v>
      </c>
      <c r="CS460" s="11"/>
      <c r="CT460" s="11"/>
      <c r="CU460" s="11"/>
      <c r="CV460" s="11"/>
      <c r="CW460" s="11"/>
      <c r="DD460" s="20"/>
      <c r="DE460" s="20"/>
    </row>
    <row r="461" spans="1:109" ht="16.5" x14ac:dyDescent="0.3">
      <c r="A461" s="8">
        <v>4152</v>
      </c>
      <c r="B461" s="8">
        <v>7</v>
      </c>
      <c r="C461" s="8" t="s">
        <v>484</v>
      </c>
      <c r="D461" s="16">
        <v>7</v>
      </c>
      <c r="E461" s="9">
        <v>323</v>
      </c>
      <c r="F461" s="9">
        <f t="shared" si="203"/>
        <v>8498.9003096933957</v>
      </c>
      <c r="G461" s="9">
        <f t="shared" si="204"/>
        <v>8579.6678793528372</v>
      </c>
      <c r="H461" s="9">
        <f t="shared" si="205"/>
        <v>80.767569659441506</v>
      </c>
      <c r="I461" s="10">
        <f t="shared" si="200"/>
        <v>9.5032965108818018E-3</v>
      </c>
      <c r="J461" s="9">
        <f t="shared" si="206"/>
        <v>79.922368421051942</v>
      </c>
      <c r="K461" s="9">
        <f t="shared" si="207"/>
        <v>0.52321981424148589</v>
      </c>
      <c r="L461" s="9">
        <f t="shared" si="208"/>
        <v>0</v>
      </c>
      <c r="M461" s="9">
        <f t="shared" si="209"/>
        <v>0.32198142414858921</v>
      </c>
      <c r="N461" s="9">
        <f t="shared" si="210"/>
        <v>0</v>
      </c>
      <c r="O461" s="9">
        <f t="shared" si="211"/>
        <v>0</v>
      </c>
      <c r="P461" s="9">
        <f t="shared" si="212"/>
        <v>0</v>
      </c>
      <c r="Q461" s="15">
        <f t="shared" si="214"/>
        <v>2745144.8000309668</v>
      </c>
      <c r="R461" s="15">
        <f t="shared" si="215"/>
        <v>2771232.7250309666</v>
      </c>
      <c r="S461" s="9">
        <f t="shared" si="216"/>
        <v>26087.924999999814</v>
      </c>
      <c r="T461" s="9"/>
      <c r="U461" s="9">
        <f t="shared" si="227"/>
        <v>5295.1526984520124</v>
      </c>
      <c r="V461" s="9">
        <f t="shared" si="227"/>
        <v>32.309597523219814</v>
      </c>
      <c r="W461" s="9">
        <f t="shared" si="227"/>
        <v>71.395665634674927</v>
      </c>
      <c r="X461" s="9">
        <f t="shared" si="227"/>
        <v>394.91950464396285</v>
      </c>
      <c r="Y461" s="9">
        <f t="shared" si="227"/>
        <v>1412.1737674143005</v>
      </c>
      <c r="Z461" s="9">
        <f t="shared" si="227"/>
        <v>0</v>
      </c>
      <c r="AA461" s="9">
        <f t="shared" si="227"/>
        <v>1292.9490760252249</v>
      </c>
      <c r="AB461" s="9">
        <f t="shared" si="228"/>
        <v>5375.0750668730643</v>
      </c>
      <c r="AC461" s="9">
        <f t="shared" si="228"/>
        <v>32.8328173374613</v>
      </c>
      <c r="AD461" s="9">
        <f t="shared" si="228"/>
        <v>71.395665634674927</v>
      </c>
      <c r="AE461" s="9">
        <f t="shared" si="228"/>
        <v>395.24148606811144</v>
      </c>
      <c r="AF461" s="9">
        <f t="shared" si="228"/>
        <v>1412.1737674143005</v>
      </c>
      <c r="AG461" s="9">
        <f t="shared" si="228"/>
        <v>0</v>
      </c>
      <c r="AH461" s="9">
        <f t="shared" si="228"/>
        <v>1292.9490760252249</v>
      </c>
      <c r="AI461" s="9">
        <f t="shared" si="213"/>
        <v>8579.6678793528372</v>
      </c>
      <c r="AJ461" s="3" t="s">
        <v>608</v>
      </c>
      <c r="AK461" s="11">
        <v>1720995</v>
      </c>
      <c r="AL461" s="11">
        <v>0</v>
      </c>
      <c r="AM461" s="11">
        <v>3953</v>
      </c>
      <c r="AN461" s="9">
        <v>0</v>
      </c>
      <c r="AO461" s="11">
        <v>0</v>
      </c>
      <c r="AP461" s="11">
        <v>23060.799999999999</v>
      </c>
      <c r="AQ461" s="9">
        <v>0</v>
      </c>
      <c r="AR461" s="9">
        <v>32109</v>
      </c>
      <c r="AS461" s="11">
        <v>10436</v>
      </c>
      <c r="AT461" s="11">
        <v>0</v>
      </c>
      <c r="AU461" s="11">
        <v>0</v>
      </c>
      <c r="AV461" s="11">
        <v>0</v>
      </c>
      <c r="AW461" s="9">
        <v>0</v>
      </c>
      <c r="AX461" s="9">
        <v>456132.12687481905</v>
      </c>
      <c r="AY461" s="9">
        <v>32536.901556147601</v>
      </c>
      <c r="AZ461" s="9">
        <v>-10660.678399999999</v>
      </c>
      <c r="BA461" s="11">
        <v>68153</v>
      </c>
      <c r="BB461" s="11">
        <v>82</v>
      </c>
      <c r="BC461" s="11">
        <v>385085.65</v>
      </c>
      <c r="BD461" s="11">
        <v>0</v>
      </c>
      <c r="BE461" s="11">
        <v>8589</v>
      </c>
      <c r="BF461" s="11">
        <v>0</v>
      </c>
      <c r="BG461" s="11">
        <v>0</v>
      </c>
      <c r="BH461" s="11">
        <v>0</v>
      </c>
      <c r="BI461" s="9">
        <v>14673</v>
      </c>
      <c r="BJ461" s="9">
        <v>0</v>
      </c>
      <c r="BK461" s="9">
        <v>0</v>
      </c>
      <c r="BL461" s="9">
        <v>0</v>
      </c>
      <c r="BM461" s="9">
        <v>0</v>
      </c>
      <c r="BN461" s="9">
        <v>0</v>
      </c>
      <c r="BO461" s="11">
        <f t="shared" si="217"/>
        <v>1746809.9249999998</v>
      </c>
      <c r="BP461" s="11">
        <v>0</v>
      </c>
      <c r="BQ461" s="11">
        <v>3953</v>
      </c>
      <c r="BR461" s="11">
        <f t="shared" si="218"/>
        <v>0</v>
      </c>
      <c r="BS461" s="11">
        <v>0</v>
      </c>
      <c r="BT461" s="11">
        <v>23060.799999999999</v>
      </c>
      <c r="BU461" s="9">
        <v>0</v>
      </c>
      <c r="BV461" s="9">
        <v>32106</v>
      </c>
      <c r="BW461" s="11">
        <v>10605</v>
      </c>
      <c r="BX461" s="11">
        <v>0</v>
      </c>
      <c r="BY461" s="11">
        <v>0</v>
      </c>
      <c r="BZ461" s="11">
        <v>0</v>
      </c>
      <c r="CA461" s="9">
        <v>0</v>
      </c>
      <c r="CB461" s="9">
        <v>456132.12687481905</v>
      </c>
      <c r="CC461" s="9">
        <v>32536.901556147601</v>
      </c>
      <c r="CD461" s="9">
        <v>-10660.678399999999</v>
      </c>
      <c r="CE461" s="11">
        <v>68153</v>
      </c>
      <c r="CF461" s="11">
        <v>84</v>
      </c>
      <c r="CG461" s="11">
        <v>385085.65</v>
      </c>
      <c r="CH461" s="11">
        <v>0</v>
      </c>
      <c r="CI461" s="11">
        <v>8694</v>
      </c>
      <c r="CJ461" s="11">
        <v>0</v>
      </c>
      <c r="CK461" s="11">
        <v>0</v>
      </c>
      <c r="CL461" s="11">
        <v>0</v>
      </c>
      <c r="CM461" s="11">
        <v>14673</v>
      </c>
      <c r="CN461" s="9">
        <v>0</v>
      </c>
      <c r="CO461" s="9">
        <v>0</v>
      </c>
      <c r="CP461" s="9">
        <v>0</v>
      </c>
      <c r="CQ461" s="9">
        <v>0</v>
      </c>
      <c r="CR461" s="9">
        <v>0</v>
      </c>
      <c r="CS461" s="11"/>
      <c r="CT461" s="11"/>
      <c r="CU461" s="11"/>
      <c r="CV461" s="11"/>
      <c r="CW461" s="11"/>
      <c r="DD461" s="20"/>
      <c r="DE461" s="20"/>
    </row>
    <row r="462" spans="1:109" ht="16.5" x14ac:dyDescent="0.3">
      <c r="A462" s="8">
        <v>4153</v>
      </c>
      <c r="B462" s="8">
        <v>7</v>
      </c>
      <c r="C462" s="8" t="s">
        <v>485</v>
      </c>
      <c r="D462" s="16">
        <v>7</v>
      </c>
      <c r="E462" s="9">
        <v>322</v>
      </c>
      <c r="F462" s="9">
        <f t="shared" si="203"/>
        <v>12059.343480334965</v>
      </c>
      <c r="G462" s="9">
        <f t="shared" si="204"/>
        <v>12198.103340583411</v>
      </c>
      <c r="H462" s="9">
        <f t="shared" si="205"/>
        <v>138.75986024844678</v>
      </c>
      <c r="I462" s="10">
        <f t="shared" ref="I462:I525" si="229">IF(F462=0,0,H462/F462)</f>
        <v>1.1506419107700259E-2</v>
      </c>
      <c r="J462" s="9">
        <f t="shared" si="206"/>
        <v>85.874767080745187</v>
      </c>
      <c r="K462" s="9">
        <f t="shared" si="207"/>
        <v>52.540372670807301</v>
      </c>
      <c r="L462" s="9">
        <f t="shared" si="208"/>
        <v>0</v>
      </c>
      <c r="M462" s="9">
        <f t="shared" si="209"/>
        <v>0.34472049689441064</v>
      </c>
      <c r="N462" s="9">
        <f t="shared" si="210"/>
        <v>0</v>
      </c>
      <c r="O462" s="9">
        <f t="shared" si="211"/>
        <v>0</v>
      </c>
      <c r="P462" s="9">
        <f t="shared" si="212"/>
        <v>0</v>
      </c>
      <c r="Q462" s="15">
        <f t="shared" si="214"/>
        <v>3883108.6006678585</v>
      </c>
      <c r="R462" s="15">
        <f t="shared" si="215"/>
        <v>3927789.2756678583</v>
      </c>
      <c r="S462" s="9">
        <f t="shared" si="216"/>
        <v>44680.674999999814</v>
      </c>
      <c r="T462" s="9"/>
      <c r="U462" s="9">
        <f t="shared" ref="U462:AA471" si="230">IF($E462=0,0,SUMIF($AK$4:$BN$4,U$4,$AK462:$BN462)/$E462)</f>
        <v>5689.5211279503101</v>
      </c>
      <c r="V462" s="9">
        <f t="shared" si="230"/>
        <v>3239.3540372670809</v>
      </c>
      <c r="W462" s="9">
        <f t="shared" si="230"/>
        <v>47.123726708074535</v>
      </c>
      <c r="X462" s="9">
        <f t="shared" si="230"/>
        <v>865.03726708074532</v>
      </c>
      <c r="Y462" s="9">
        <f t="shared" si="230"/>
        <v>722.98559713622217</v>
      </c>
      <c r="Z462" s="9">
        <f t="shared" si="230"/>
        <v>0</v>
      </c>
      <c r="AA462" s="9">
        <f t="shared" si="230"/>
        <v>1495.3217241925317</v>
      </c>
      <c r="AB462" s="9">
        <f t="shared" ref="AB462:AH471" si="231">IF($E462=0,0,SUMIF($BO$4:$CR$4,AB$4,$BO462:$CR462)/$E462)</f>
        <v>5775.3958950310553</v>
      </c>
      <c r="AC462" s="9">
        <f t="shared" si="231"/>
        <v>3291.8944099378882</v>
      </c>
      <c r="AD462" s="9">
        <f t="shared" si="231"/>
        <v>47.123726708074535</v>
      </c>
      <c r="AE462" s="9">
        <f t="shared" si="231"/>
        <v>865.38198757763973</v>
      </c>
      <c r="AF462" s="9">
        <f t="shared" si="231"/>
        <v>722.98559713622217</v>
      </c>
      <c r="AG462" s="9">
        <f t="shared" si="231"/>
        <v>0</v>
      </c>
      <c r="AH462" s="9">
        <f t="shared" si="231"/>
        <v>1495.3217241925317</v>
      </c>
      <c r="AI462" s="9">
        <f t="shared" si="213"/>
        <v>12198.103340583411</v>
      </c>
      <c r="AJ462" s="3" t="s">
        <v>608</v>
      </c>
      <c r="AK462" s="11">
        <v>1843445</v>
      </c>
      <c r="AL462" s="11">
        <v>0</v>
      </c>
      <c r="AM462" s="11">
        <v>4235</v>
      </c>
      <c r="AN462" s="9">
        <v>0</v>
      </c>
      <c r="AO462" s="11">
        <v>0</v>
      </c>
      <c r="AP462" s="11">
        <v>15173.84</v>
      </c>
      <c r="AQ462" s="9">
        <v>93863</v>
      </c>
      <c r="AR462" s="9">
        <v>34394</v>
      </c>
      <c r="AS462" s="11">
        <v>1043072</v>
      </c>
      <c r="AT462" s="11">
        <v>0</v>
      </c>
      <c r="AU462" s="11">
        <v>0</v>
      </c>
      <c r="AV462" s="11">
        <v>0</v>
      </c>
      <c r="AW462" s="9">
        <v>0</v>
      </c>
      <c r="AX462" s="9">
        <v>232801.36227786355</v>
      </c>
      <c r="AY462" s="9">
        <v>22622.995189995192</v>
      </c>
      <c r="AZ462" s="9">
        <v>-11419.1968</v>
      </c>
      <c r="BA462" s="11">
        <v>73002</v>
      </c>
      <c r="BB462" s="11">
        <v>88</v>
      </c>
      <c r="BC462" s="11">
        <v>458870.6</v>
      </c>
      <c r="BD462" s="11">
        <v>0</v>
      </c>
      <c r="BE462" s="11">
        <v>9200</v>
      </c>
      <c r="BF462" s="11">
        <v>0</v>
      </c>
      <c r="BG462" s="11">
        <v>0</v>
      </c>
      <c r="BH462" s="11">
        <v>0</v>
      </c>
      <c r="BI462" s="9">
        <v>63760</v>
      </c>
      <c r="BJ462" s="9">
        <v>0</v>
      </c>
      <c r="BK462" s="9">
        <v>0</v>
      </c>
      <c r="BL462" s="9">
        <v>0</v>
      </c>
      <c r="BM462" s="9">
        <v>0</v>
      </c>
      <c r="BN462" s="9">
        <v>0</v>
      </c>
      <c r="BO462" s="11">
        <f t="shared" si="217"/>
        <v>1871096.6749999998</v>
      </c>
      <c r="BP462" s="11">
        <v>0</v>
      </c>
      <c r="BQ462" s="11">
        <v>4235</v>
      </c>
      <c r="BR462" s="11">
        <f t="shared" si="218"/>
        <v>0</v>
      </c>
      <c r="BS462" s="11">
        <v>0</v>
      </c>
      <c r="BT462" s="11">
        <v>15173.84</v>
      </c>
      <c r="BU462" s="9">
        <v>93863</v>
      </c>
      <c r="BV462" s="9">
        <v>34391</v>
      </c>
      <c r="BW462" s="11">
        <v>1059990</v>
      </c>
      <c r="BX462" s="11">
        <v>0</v>
      </c>
      <c r="BY462" s="11">
        <v>0</v>
      </c>
      <c r="BZ462" s="11">
        <v>0</v>
      </c>
      <c r="CA462" s="9">
        <v>0</v>
      </c>
      <c r="CB462" s="9">
        <v>232801.36227786355</v>
      </c>
      <c r="CC462" s="9">
        <v>22622.995189995192</v>
      </c>
      <c r="CD462" s="9">
        <v>-11419.1968</v>
      </c>
      <c r="CE462" s="11">
        <v>73002</v>
      </c>
      <c r="CF462" s="11">
        <v>89</v>
      </c>
      <c r="CG462" s="11">
        <v>458870.6</v>
      </c>
      <c r="CH462" s="11">
        <v>0</v>
      </c>
      <c r="CI462" s="11">
        <v>9313</v>
      </c>
      <c r="CJ462" s="11">
        <v>0</v>
      </c>
      <c r="CK462" s="11">
        <v>0</v>
      </c>
      <c r="CL462" s="11">
        <v>0</v>
      </c>
      <c r="CM462" s="11">
        <v>63760</v>
      </c>
      <c r="CN462" s="9">
        <v>0</v>
      </c>
      <c r="CO462" s="9">
        <v>0</v>
      </c>
      <c r="CP462" s="9">
        <v>0</v>
      </c>
      <c r="CQ462" s="9">
        <v>0</v>
      </c>
      <c r="CR462" s="9">
        <v>0</v>
      </c>
      <c r="CS462" s="11"/>
      <c r="CT462" s="11"/>
      <c r="CU462" s="11"/>
      <c r="CV462" s="11"/>
      <c r="CW462" s="11"/>
      <c r="DD462" s="20"/>
      <c r="DE462" s="20"/>
    </row>
    <row r="463" spans="1:109" ht="16.5" x14ac:dyDescent="0.3">
      <c r="A463" s="8">
        <v>4155</v>
      </c>
      <c r="B463" s="8">
        <v>7</v>
      </c>
      <c r="C463" s="8" t="s">
        <v>486</v>
      </c>
      <c r="D463" s="16">
        <v>7</v>
      </c>
      <c r="E463" s="9">
        <v>123</v>
      </c>
      <c r="F463" s="9">
        <f t="shared" si="203"/>
        <v>10969.856358801384</v>
      </c>
      <c r="G463" s="9">
        <f t="shared" si="204"/>
        <v>11088.901765305447</v>
      </c>
      <c r="H463" s="9">
        <f t="shared" si="205"/>
        <v>119.04540650406307</v>
      </c>
      <c r="I463" s="10">
        <f t="shared" si="229"/>
        <v>1.085204788561794E-2</v>
      </c>
      <c r="J463" s="9">
        <f t="shared" si="206"/>
        <v>79.175487804877775</v>
      </c>
      <c r="K463" s="9">
        <f t="shared" si="207"/>
        <v>43.373983739837058</v>
      </c>
      <c r="L463" s="9">
        <f t="shared" si="208"/>
        <v>0</v>
      </c>
      <c r="M463" s="9">
        <f t="shared" si="209"/>
        <v>-3.5040650406504028</v>
      </c>
      <c r="N463" s="9">
        <f t="shared" si="210"/>
        <v>0</v>
      </c>
      <c r="O463" s="9">
        <f t="shared" si="211"/>
        <v>0</v>
      </c>
      <c r="P463" s="9">
        <f t="shared" si="212"/>
        <v>0</v>
      </c>
      <c r="Q463" s="15">
        <f t="shared" si="214"/>
        <v>1349292.3321325702</v>
      </c>
      <c r="R463" s="15">
        <f t="shared" si="215"/>
        <v>1363934.9171325702</v>
      </c>
      <c r="S463" s="9">
        <f t="shared" si="216"/>
        <v>14642.584999999963</v>
      </c>
      <c r="T463" s="9"/>
      <c r="U463" s="9">
        <f t="shared" si="230"/>
        <v>5245.6690991869918</v>
      </c>
      <c r="V463" s="9">
        <f t="shared" si="230"/>
        <v>2674.2764227642278</v>
      </c>
      <c r="W463" s="9">
        <f t="shared" si="230"/>
        <v>0</v>
      </c>
      <c r="X463" s="9">
        <f t="shared" si="230"/>
        <v>89.975609756097555</v>
      </c>
      <c r="Y463" s="9">
        <f t="shared" si="230"/>
        <v>2029.6322471396641</v>
      </c>
      <c r="Z463" s="9">
        <f t="shared" si="230"/>
        <v>0</v>
      </c>
      <c r="AA463" s="9">
        <f t="shared" si="230"/>
        <v>930.30297995440264</v>
      </c>
      <c r="AB463" s="9">
        <f t="shared" si="231"/>
        <v>5324.8445869918696</v>
      </c>
      <c r="AC463" s="9">
        <f t="shared" si="231"/>
        <v>2717.6504065040649</v>
      </c>
      <c r="AD463" s="9">
        <f t="shared" si="231"/>
        <v>0</v>
      </c>
      <c r="AE463" s="9">
        <f t="shared" si="231"/>
        <v>86.471544715447152</v>
      </c>
      <c r="AF463" s="9">
        <f t="shared" si="231"/>
        <v>2029.6322471396641</v>
      </c>
      <c r="AG463" s="9">
        <f t="shared" si="231"/>
        <v>0</v>
      </c>
      <c r="AH463" s="9">
        <f t="shared" si="231"/>
        <v>930.30297995440264</v>
      </c>
      <c r="AI463" s="9">
        <f t="shared" si="213"/>
        <v>11088.901765305447</v>
      </c>
      <c r="AJ463" s="3" t="s">
        <v>608</v>
      </c>
      <c r="AK463" s="11">
        <v>649239</v>
      </c>
      <c r="AL463" s="11">
        <v>0</v>
      </c>
      <c r="AM463" s="11">
        <v>1491</v>
      </c>
      <c r="AN463" s="9">
        <v>0</v>
      </c>
      <c r="AO463" s="11">
        <v>0</v>
      </c>
      <c r="AP463" s="11">
        <v>0</v>
      </c>
      <c r="AQ463" s="9">
        <v>0</v>
      </c>
      <c r="AR463" s="9">
        <v>12113</v>
      </c>
      <c r="AS463" s="11">
        <v>328936</v>
      </c>
      <c r="AT463" s="11">
        <v>0</v>
      </c>
      <c r="AU463" s="11">
        <v>0</v>
      </c>
      <c r="AV463" s="11">
        <v>0</v>
      </c>
      <c r="AW463" s="9">
        <v>0</v>
      </c>
      <c r="AX463" s="9">
        <v>249644.76639817868</v>
      </c>
      <c r="AY463" s="9">
        <v>6427.2665343915342</v>
      </c>
      <c r="AZ463" s="9">
        <v>-4021.7008000000001</v>
      </c>
      <c r="BA463" s="11">
        <v>25711</v>
      </c>
      <c r="BB463" s="11">
        <v>32630</v>
      </c>
      <c r="BC463" s="11">
        <v>108000</v>
      </c>
      <c r="BD463" s="11">
        <v>0</v>
      </c>
      <c r="BE463" s="11">
        <v>3240</v>
      </c>
      <c r="BF463" s="11">
        <v>0</v>
      </c>
      <c r="BG463" s="11">
        <v>-64118</v>
      </c>
      <c r="BH463" s="11">
        <v>0</v>
      </c>
      <c r="BI463" s="9">
        <v>0</v>
      </c>
      <c r="BJ463" s="9">
        <v>0</v>
      </c>
      <c r="BK463" s="9">
        <v>0</v>
      </c>
      <c r="BL463" s="9">
        <v>0</v>
      </c>
      <c r="BM463" s="9">
        <v>0</v>
      </c>
      <c r="BN463" s="9">
        <v>0</v>
      </c>
      <c r="BO463" s="11">
        <f t="shared" si="217"/>
        <v>658977.58499999996</v>
      </c>
      <c r="BP463" s="11">
        <v>0</v>
      </c>
      <c r="BQ463" s="11">
        <v>1491</v>
      </c>
      <c r="BR463" s="11">
        <f t="shared" si="218"/>
        <v>0</v>
      </c>
      <c r="BS463" s="11">
        <v>0</v>
      </c>
      <c r="BT463" s="11">
        <v>0</v>
      </c>
      <c r="BU463" s="9">
        <v>0</v>
      </c>
      <c r="BV463" s="9">
        <v>12112</v>
      </c>
      <c r="BW463" s="11">
        <v>334271</v>
      </c>
      <c r="BX463" s="11">
        <v>0</v>
      </c>
      <c r="BY463" s="11">
        <v>0</v>
      </c>
      <c r="BZ463" s="11">
        <v>0</v>
      </c>
      <c r="CA463" s="9">
        <v>0</v>
      </c>
      <c r="CB463" s="9">
        <v>249644.76639817868</v>
      </c>
      <c r="CC463" s="9">
        <v>6427.2665343915342</v>
      </c>
      <c r="CD463" s="9">
        <v>-4021.7008000000001</v>
      </c>
      <c r="CE463" s="11">
        <v>25711</v>
      </c>
      <c r="CF463" s="11">
        <v>33117</v>
      </c>
      <c r="CG463" s="11">
        <v>108000</v>
      </c>
      <c r="CH463" s="11">
        <v>0</v>
      </c>
      <c r="CI463" s="11">
        <v>3280</v>
      </c>
      <c r="CJ463" s="11">
        <v>0</v>
      </c>
      <c r="CK463" s="11">
        <v>-65075</v>
      </c>
      <c r="CL463" s="11">
        <v>0</v>
      </c>
      <c r="CM463" s="11">
        <v>0</v>
      </c>
      <c r="CN463" s="9">
        <v>0</v>
      </c>
      <c r="CO463" s="9">
        <v>0</v>
      </c>
      <c r="CP463" s="9">
        <v>0</v>
      </c>
      <c r="CQ463" s="9">
        <v>0</v>
      </c>
      <c r="CR463" s="9">
        <v>0</v>
      </c>
      <c r="CS463" s="11"/>
      <c r="CT463" s="11"/>
      <c r="CU463" s="11"/>
      <c r="CV463" s="11"/>
      <c r="CW463" s="11"/>
      <c r="DD463" s="20"/>
      <c r="DE463" s="20"/>
    </row>
    <row r="464" spans="1:109" ht="16.5" x14ac:dyDescent="0.3">
      <c r="A464" s="8">
        <v>4159</v>
      </c>
      <c r="B464" s="8">
        <v>7</v>
      </c>
      <c r="C464" s="8" t="s">
        <v>487</v>
      </c>
      <c r="D464" s="16">
        <v>7</v>
      </c>
      <c r="E464" s="9">
        <v>486</v>
      </c>
      <c r="F464" s="9">
        <f t="shared" si="203"/>
        <v>8348.2211561344629</v>
      </c>
      <c r="G464" s="9">
        <f t="shared" si="204"/>
        <v>8428.4312384389887</v>
      </c>
      <c r="H464" s="9">
        <f t="shared" si="205"/>
        <v>80.210082304525713</v>
      </c>
      <c r="I464" s="10">
        <f t="shared" si="229"/>
        <v>9.6080447324500412E-3</v>
      </c>
      <c r="J464" s="9">
        <f t="shared" si="206"/>
        <v>78.09074074074033</v>
      </c>
      <c r="K464" s="9">
        <f t="shared" si="207"/>
        <v>1.8065843621399296</v>
      </c>
      <c r="L464" s="9">
        <f t="shared" si="208"/>
        <v>0</v>
      </c>
      <c r="M464" s="9">
        <f t="shared" si="209"/>
        <v>0.31275720164614995</v>
      </c>
      <c r="N464" s="9">
        <f t="shared" si="210"/>
        <v>0</v>
      </c>
      <c r="O464" s="9">
        <f t="shared" si="211"/>
        <v>0</v>
      </c>
      <c r="P464" s="9">
        <f t="shared" si="212"/>
        <v>0</v>
      </c>
      <c r="Q464" s="15">
        <f t="shared" si="214"/>
        <v>4057235.4818813493</v>
      </c>
      <c r="R464" s="15">
        <f t="shared" si="215"/>
        <v>4096217.581881349</v>
      </c>
      <c r="S464" s="9">
        <f t="shared" si="216"/>
        <v>38982.099999999627</v>
      </c>
      <c r="T464" s="9"/>
      <c r="U464" s="9">
        <f t="shared" si="230"/>
        <v>5173.8005786008225</v>
      </c>
      <c r="V464" s="9">
        <f t="shared" si="230"/>
        <v>111.31893004115226</v>
      </c>
      <c r="W464" s="9">
        <f t="shared" si="230"/>
        <v>7.9725102880658429</v>
      </c>
      <c r="X464" s="9">
        <f t="shared" si="230"/>
        <v>593.49794238683126</v>
      </c>
      <c r="Y464" s="9">
        <f t="shared" si="230"/>
        <v>1270.0186233783963</v>
      </c>
      <c r="Z464" s="9">
        <f t="shared" si="230"/>
        <v>0</v>
      </c>
      <c r="AA464" s="9">
        <f t="shared" si="230"/>
        <v>1191.6125714391956</v>
      </c>
      <c r="AB464" s="9">
        <f t="shared" si="231"/>
        <v>5251.8913193415628</v>
      </c>
      <c r="AC464" s="9">
        <f t="shared" si="231"/>
        <v>113.12551440329219</v>
      </c>
      <c r="AD464" s="9">
        <f t="shared" si="231"/>
        <v>7.9725102880658429</v>
      </c>
      <c r="AE464" s="9">
        <f t="shared" si="231"/>
        <v>593.81069958847741</v>
      </c>
      <c r="AF464" s="9">
        <f t="shared" si="231"/>
        <v>1270.0186233783963</v>
      </c>
      <c r="AG464" s="9">
        <f t="shared" si="231"/>
        <v>0</v>
      </c>
      <c r="AH464" s="9">
        <f t="shared" si="231"/>
        <v>1191.6125714391956</v>
      </c>
      <c r="AI464" s="9">
        <f t="shared" si="213"/>
        <v>8428.4312384389887</v>
      </c>
      <c r="AJ464" s="3" t="s">
        <v>608</v>
      </c>
      <c r="AK464" s="11">
        <v>2530140</v>
      </c>
      <c r="AL464" s="11">
        <v>0</v>
      </c>
      <c r="AM464" s="11">
        <v>5812</v>
      </c>
      <c r="AN464" s="9">
        <v>0</v>
      </c>
      <c r="AO464" s="11">
        <v>0</v>
      </c>
      <c r="AP464" s="11">
        <v>3874.64</v>
      </c>
      <c r="AQ464" s="9">
        <v>108031</v>
      </c>
      <c r="AR464" s="9">
        <v>47206</v>
      </c>
      <c r="AS464" s="11">
        <v>54101</v>
      </c>
      <c r="AT464" s="11">
        <v>0</v>
      </c>
      <c r="AU464" s="11">
        <v>0</v>
      </c>
      <c r="AV464" s="11">
        <v>0</v>
      </c>
      <c r="AW464" s="9">
        <v>0</v>
      </c>
      <c r="AX464" s="9">
        <v>617229.05096190062</v>
      </c>
      <c r="AY464" s="9">
        <v>61442.809719449069</v>
      </c>
      <c r="AZ464" s="9">
        <v>-15672.918799999999</v>
      </c>
      <c r="BA464" s="11">
        <v>100196</v>
      </c>
      <c r="BB464" s="11">
        <v>121</v>
      </c>
      <c r="BC464" s="11">
        <v>517680.9</v>
      </c>
      <c r="BD464" s="11">
        <v>0</v>
      </c>
      <c r="BE464" s="11">
        <v>12627</v>
      </c>
      <c r="BF464" s="11">
        <v>0</v>
      </c>
      <c r="BG464" s="11">
        <v>0</v>
      </c>
      <c r="BH464" s="11">
        <v>0</v>
      </c>
      <c r="BI464" s="9">
        <v>14447</v>
      </c>
      <c r="BJ464" s="9">
        <v>0</v>
      </c>
      <c r="BK464" s="9">
        <v>0</v>
      </c>
      <c r="BL464" s="9">
        <v>0</v>
      </c>
      <c r="BM464" s="9">
        <v>0</v>
      </c>
      <c r="BN464" s="9">
        <v>0</v>
      </c>
      <c r="BO464" s="11">
        <f t="shared" si="217"/>
        <v>2568092.0999999996</v>
      </c>
      <c r="BP464" s="11">
        <v>0</v>
      </c>
      <c r="BQ464" s="11">
        <v>5812</v>
      </c>
      <c r="BR464" s="11">
        <f t="shared" si="218"/>
        <v>0</v>
      </c>
      <c r="BS464" s="11">
        <v>0</v>
      </c>
      <c r="BT464" s="11">
        <v>3874.64</v>
      </c>
      <c r="BU464" s="9">
        <v>108031</v>
      </c>
      <c r="BV464" s="9">
        <v>47201</v>
      </c>
      <c r="BW464" s="11">
        <v>54979</v>
      </c>
      <c r="BX464" s="11">
        <v>0</v>
      </c>
      <c r="BY464" s="11">
        <v>0</v>
      </c>
      <c r="BZ464" s="11">
        <v>0</v>
      </c>
      <c r="CA464" s="9">
        <v>0</v>
      </c>
      <c r="CB464" s="9">
        <v>617229.05096190062</v>
      </c>
      <c r="CC464" s="9">
        <v>61442.809719449069</v>
      </c>
      <c r="CD464" s="9">
        <v>-15672.918799999999</v>
      </c>
      <c r="CE464" s="11">
        <v>100196</v>
      </c>
      <c r="CF464" s="11">
        <v>123</v>
      </c>
      <c r="CG464" s="11">
        <v>517680.9</v>
      </c>
      <c r="CH464" s="11">
        <v>0</v>
      </c>
      <c r="CI464" s="11">
        <v>12782</v>
      </c>
      <c r="CJ464" s="11">
        <v>0</v>
      </c>
      <c r="CK464" s="11">
        <v>0</v>
      </c>
      <c r="CL464" s="11">
        <v>0</v>
      </c>
      <c r="CM464" s="11">
        <v>14447</v>
      </c>
      <c r="CN464" s="9">
        <v>0</v>
      </c>
      <c r="CO464" s="9">
        <v>0</v>
      </c>
      <c r="CP464" s="9">
        <v>0</v>
      </c>
      <c r="CQ464" s="9">
        <v>0</v>
      </c>
      <c r="CR464" s="9">
        <v>0</v>
      </c>
      <c r="CS464" s="11"/>
      <c r="CT464" s="11"/>
      <c r="CU464" s="11"/>
      <c r="CV464" s="11"/>
      <c r="CW464" s="11"/>
      <c r="DD464" s="20"/>
      <c r="DE464" s="20"/>
    </row>
    <row r="465" spans="1:109" ht="16.5" x14ac:dyDescent="0.3">
      <c r="A465" s="8">
        <v>4160</v>
      </c>
      <c r="B465" s="8">
        <v>7</v>
      </c>
      <c r="C465" s="8" t="s">
        <v>488</v>
      </c>
      <c r="D465" s="16">
        <v>7</v>
      </c>
      <c r="E465" s="9">
        <v>525</v>
      </c>
      <c r="F465" s="9">
        <f t="shared" si="203"/>
        <v>9487.8108412391775</v>
      </c>
      <c r="G465" s="9">
        <f t="shared" si="204"/>
        <v>9589.422688858227</v>
      </c>
      <c r="H465" s="9">
        <f t="shared" si="205"/>
        <v>101.61184761904951</v>
      </c>
      <c r="I465" s="10">
        <f t="shared" si="229"/>
        <v>1.0709725280081392E-2</v>
      </c>
      <c r="J465" s="9">
        <f t="shared" si="206"/>
        <v>99.181371428570856</v>
      </c>
      <c r="K465" s="9">
        <f t="shared" si="207"/>
        <v>1.5085714285714289</v>
      </c>
      <c r="L465" s="9">
        <f t="shared" si="208"/>
        <v>0</v>
      </c>
      <c r="M465" s="9">
        <f t="shared" si="209"/>
        <v>0.92190476190478421</v>
      </c>
      <c r="N465" s="9">
        <f t="shared" si="210"/>
        <v>0</v>
      </c>
      <c r="O465" s="9">
        <f t="shared" si="211"/>
        <v>0</v>
      </c>
      <c r="P465" s="9">
        <f t="shared" si="212"/>
        <v>0</v>
      </c>
      <c r="Q465" s="15">
        <f t="shared" si="214"/>
        <v>4981100.6916505694</v>
      </c>
      <c r="R465" s="15">
        <f t="shared" si="215"/>
        <v>5034446.9116505692</v>
      </c>
      <c r="S465" s="9">
        <f t="shared" si="216"/>
        <v>53346.219999999739</v>
      </c>
      <c r="T465" s="9"/>
      <c r="U465" s="9">
        <f t="shared" si="230"/>
        <v>6571.1329142857139</v>
      </c>
      <c r="V465" s="9">
        <f t="shared" si="230"/>
        <v>92.973333333333329</v>
      </c>
      <c r="W465" s="9">
        <f t="shared" si="230"/>
        <v>170.87142857142857</v>
      </c>
      <c r="X465" s="9">
        <f t="shared" si="230"/>
        <v>711.14285714285711</v>
      </c>
      <c r="Y465" s="9">
        <f t="shared" si="230"/>
        <v>750.63253647727379</v>
      </c>
      <c r="Z465" s="9">
        <f t="shared" si="230"/>
        <v>0</v>
      </c>
      <c r="AA465" s="9">
        <f t="shared" si="230"/>
        <v>1191.0577714285714</v>
      </c>
      <c r="AB465" s="9">
        <f t="shared" si="231"/>
        <v>6670.3142857142848</v>
      </c>
      <c r="AC465" s="9">
        <f t="shared" si="231"/>
        <v>94.481904761904758</v>
      </c>
      <c r="AD465" s="9">
        <f t="shared" si="231"/>
        <v>170.87142857142857</v>
      </c>
      <c r="AE465" s="9">
        <f t="shared" si="231"/>
        <v>712.06476190476189</v>
      </c>
      <c r="AF465" s="9">
        <f t="shared" si="231"/>
        <v>750.63253647727379</v>
      </c>
      <c r="AG465" s="9">
        <f t="shared" si="231"/>
        <v>0</v>
      </c>
      <c r="AH465" s="9">
        <f t="shared" si="231"/>
        <v>1191.0577714285714</v>
      </c>
      <c r="AI465" s="9">
        <f t="shared" si="213"/>
        <v>9589.422688858227</v>
      </c>
      <c r="AJ465" s="3" t="s">
        <v>608</v>
      </c>
      <c r="AK465" s="11">
        <v>3471348</v>
      </c>
      <c r="AL465" s="11">
        <v>0</v>
      </c>
      <c r="AM465" s="11">
        <v>7974</v>
      </c>
      <c r="AN465" s="9">
        <v>0</v>
      </c>
      <c r="AO465" s="11">
        <v>0</v>
      </c>
      <c r="AP465" s="11">
        <v>89707.5</v>
      </c>
      <c r="AQ465" s="9">
        <v>127259</v>
      </c>
      <c r="AR465" s="9">
        <v>64766</v>
      </c>
      <c r="AS465" s="11">
        <v>48811</v>
      </c>
      <c r="AT465" s="11">
        <v>0</v>
      </c>
      <c r="AU465" s="11">
        <v>0</v>
      </c>
      <c r="AV465" s="11">
        <v>0</v>
      </c>
      <c r="AW465" s="9">
        <v>0</v>
      </c>
      <c r="AX465" s="9">
        <v>394082.08165056875</v>
      </c>
      <c r="AY465" s="9">
        <v>0</v>
      </c>
      <c r="AZ465" s="9">
        <v>-21503.22</v>
      </c>
      <c r="BA465" s="11">
        <v>137469</v>
      </c>
      <c r="BB465" s="11">
        <v>18558</v>
      </c>
      <c r="BC465" s="11">
        <v>625305.32999999996</v>
      </c>
      <c r="BD465" s="11">
        <v>0</v>
      </c>
      <c r="BE465" s="11">
        <v>17324</v>
      </c>
      <c r="BF465" s="11">
        <v>0</v>
      </c>
      <c r="BG465" s="11">
        <v>0</v>
      </c>
      <c r="BH465" s="11">
        <v>0</v>
      </c>
      <c r="BI465" s="9">
        <v>0</v>
      </c>
      <c r="BJ465" s="9">
        <v>0</v>
      </c>
      <c r="BK465" s="9">
        <v>0</v>
      </c>
      <c r="BL465" s="9">
        <v>0</v>
      </c>
      <c r="BM465" s="9">
        <v>0</v>
      </c>
      <c r="BN465" s="9">
        <v>0</v>
      </c>
      <c r="BO465" s="11">
        <f t="shared" si="217"/>
        <v>3523418.2199999997</v>
      </c>
      <c r="BP465" s="11">
        <v>0</v>
      </c>
      <c r="BQ465" s="11">
        <v>7974</v>
      </c>
      <c r="BR465" s="11">
        <f t="shared" si="218"/>
        <v>0</v>
      </c>
      <c r="BS465" s="11">
        <v>0</v>
      </c>
      <c r="BT465" s="11">
        <v>89707.5</v>
      </c>
      <c r="BU465" s="9">
        <v>127259</v>
      </c>
      <c r="BV465" s="9">
        <v>64760</v>
      </c>
      <c r="BW465" s="11">
        <v>49603</v>
      </c>
      <c r="BX465" s="11">
        <v>0</v>
      </c>
      <c r="BY465" s="11">
        <v>0</v>
      </c>
      <c r="BZ465" s="11">
        <v>0</v>
      </c>
      <c r="CA465" s="9">
        <v>0</v>
      </c>
      <c r="CB465" s="9">
        <v>394082.08165056875</v>
      </c>
      <c r="CC465" s="9">
        <v>0</v>
      </c>
      <c r="CD465" s="9">
        <v>-21503.22</v>
      </c>
      <c r="CE465" s="11">
        <v>137469</v>
      </c>
      <c r="CF465" s="11">
        <v>18835</v>
      </c>
      <c r="CG465" s="11">
        <v>625305.32999999996</v>
      </c>
      <c r="CH465" s="11">
        <v>0</v>
      </c>
      <c r="CI465" s="11">
        <v>17537</v>
      </c>
      <c r="CJ465" s="11">
        <v>0</v>
      </c>
      <c r="CK465" s="11">
        <v>0</v>
      </c>
      <c r="CL465" s="11">
        <v>0</v>
      </c>
      <c r="CM465" s="11">
        <v>0</v>
      </c>
      <c r="CN465" s="9">
        <v>0</v>
      </c>
      <c r="CO465" s="9">
        <v>0</v>
      </c>
      <c r="CP465" s="9">
        <v>0</v>
      </c>
      <c r="CQ465" s="9">
        <v>0</v>
      </c>
      <c r="CR465" s="9">
        <v>0</v>
      </c>
      <c r="CS465" s="11"/>
      <c r="CT465" s="11"/>
      <c r="CU465" s="11"/>
      <c r="CV465" s="11"/>
      <c r="CW465" s="11"/>
      <c r="DD465" s="20"/>
      <c r="DE465" s="20"/>
    </row>
    <row r="466" spans="1:109" ht="16.5" x14ac:dyDescent="0.3">
      <c r="A466" s="8">
        <v>4161</v>
      </c>
      <c r="B466" s="8">
        <v>7</v>
      </c>
      <c r="C466" s="8" t="s">
        <v>489</v>
      </c>
      <c r="D466" s="16">
        <v>7</v>
      </c>
      <c r="E466" s="9">
        <v>180</v>
      </c>
      <c r="F466" s="9">
        <f t="shared" si="203"/>
        <v>11542.976938220723</v>
      </c>
      <c r="G466" s="9">
        <f t="shared" si="204"/>
        <v>11634.166160442945</v>
      </c>
      <c r="H466" s="9">
        <f t="shared" si="205"/>
        <v>91.18922222222136</v>
      </c>
      <c r="I466" s="10">
        <f t="shared" si="229"/>
        <v>7.8999743922452646E-3</v>
      </c>
      <c r="J466" s="9">
        <f t="shared" si="206"/>
        <v>81.050333333332674</v>
      </c>
      <c r="K466" s="9">
        <f t="shared" si="207"/>
        <v>13.733333333333348</v>
      </c>
      <c r="L466" s="9">
        <f t="shared" si="208"/>
        <v>0</v>
      </c>
      <c r="M466" s="9">
        <f t="shared" si="209"/>
        <v>-3.5944444444444343</v>
      </c>
      <c r="N466" s="9">
        <f t="shared" si="210"/>
        <v>0</v>
      </c>
      <c r="O466" s="9">
        <f t="shared" si="211"/>
        <v>0</v>
      </c>
      <c r="P466" s="9">
        <f t="shared" si="212"/>
        <v>0</v>
      </c>
      <c r="Q466" s="15">
        <f t="shared" si="214"/>
        <v>2077735.8488797308</v>
      </c>
      <c r="R466" s="15">
        <f t="shared" si="215"/>
        <v>2094149.9088797304</v>
      </c>
      <c r="S466" s="9">
        <f t="shared" si="216"/>
        <v>16414.05999999959</v>
      </c>
      <c r="T466" s="9"/>
      <c r="U466" s="9">
        <f t="shared" si="230"/>
        <v>5369.8845288888888</v>
      </c>
      <c r="V466" s="9">
        <f t="shared" si="230"/>
        <v>846.65</v>
      </c>
      <c r="W466" s="9">
        <f t="shared" si="230"/>
        <v>201.69499999999999</v>
      </c>
      <c r="X466" s="9">
        <f t="shared" si="230"/>
        <v>335.26666666666665</v>
      </c>
      <c r="Y466" s="9">
        <f t="shared" si="230"/>
        <v>3426.0313188725877</v>
      </c>
      <c r="Z466" s="9">
        <f t="shared" si="230"/>
        <v>0</v>
      </c>
      <c r="AA466" s="9">
        <f t="shared" si="230"/>
        <v>1363.4494237925817</v>
      </c>
      <c r="AB466" s="9">
        <f t="shared" si="231"/>
        <v>5450.9348622222215</v>
      </c>
      <c r="AC466" s="9">
        <f t="shared" si="231"/>
        <v>860.38333333333333</v>
      </c>
      <c r="AD466" s="9">
        <f t="shared" si="231"/>
        <v>201.69499999999999</v>
      </c>
      <c r="AE466" s="9">
        <f t="shared" si="231"/>
        <v>331.67222222222222</v>
      </c>
      <c r="AF466" s="9">
        <f t="shared" si="231"/>
        <v>3426.0313188725877</v>
      </c>
      <c r="AG466" s="9">
        <f t="shared" si="231"/>
        <v>0</v>
      </c>
      <c r="AH466" s="9">
        <f t="shared" si="231"/>
        <v>1363.4494237925817</v>
      </c>
      <c r="AI466" s="9">
        <f t="shared" si="213"/>
        <v>11634.166160442945</v>
      </c>
      <c r="AJ466" s="3" t="s">
        <v>608</v>
      </c>
      <c r="AK466" s="11">
        <v>972604</v>
      </c>
      <c r="AL466" s="11">
        <v>0</v>
      </c>
      <c r="AM466" s="11">
        <v>2234</v>
      </c>
      <c r="AN466" s="9">
        <v>0</v>
      </c>
      <c r="AO466" s="11">
        <v>0</v>
      </c>
      <c r="AP466" s="11">
        <v>36305.1</v>
      </c>
      <c r="AQ466" s="9">
        <v>43769</v>
      </c>
      <c r="AR466" s="9">
        <v>18146</v>
      </c>
      <c r="AS466" s="11">
        <v>152397</v>
      </c>
      <c r="AT466" s="11">
        <v>0</v>
      </c>
      <c r="AU466" s="11">
        <v>0</v>
      </c>
      <c r="AV466" s="11">
        <v>0</v>
      </c>
      <c r="AW466" s="9">
        <v>0</v>
      </c>
      <c r="AX466" s="9">
        <v>616685.63739706576</v>
      </c>
      <c r="AY466" s="9">
        <v>16865.696282664703</v>
      </c>
      <c r="AZ466" s="9">
        <v>-6024.7848000000004</v>
      </c>
      <c r="BA466" s="11">
        <v>38516</v>
      </c>
      <c r="BB466" s="11">
        <v>16525</v>
      </c>
      <c r="BC466" s="11">
        <v>228555.2</v>
      </c>
      <c r="BD466" s="11">
        <v>0</v>
      </c>
      <c r="BE466" s="11">
        <v>4854</v>
      </c>
      <c r="BF466" s="11">
        <v>0</v>
      </c>
      <c r="BG466" s="11">
        <v>-63696</v>
      </c>
      <c r="BH466" s="11">
        <v>0</v>
      </c>
      <c r="BI466" s="9">
        <v>0</v>
      </c>
      <c r="BJ466" s="9">
        <v>0</v>
      </c>
      <c r="BK466" s="9">
        <v>0</v>
      </c>
      <c r="BL466" s="9">
        <v>0</v>
      </c>
      <c r="BM466" s="9">
        <v>0</v>
      </c>
      <c r="BN466" s="9">
        <v>0</v>
      </c>
      <c r="BO466" s="11">
        <f t="shared" si="217"/>
        <v>987193.05999999994</v>
      </c>
      <c r="BP466" s="11">
        <v>0</v>
      </c>
      <c r="BQ466" s="11">
        <v>2234</v>
      </c>
      <c r="BR466" s="11">
        <f t="shared" si="218"/>
        <v>0</v>
      </c>
      <c r="BS466" s="11">
        <v>0</v>
      </c>
      <c r="BT466" s="11">
        <v>36305.1</v>
      </c>
      <c r="BU466" s="9">
        <v>43769</v>
      </c>
      <c r="BV466" s="9">
        <v>18145</v>
      </c>
      <c r="BW466" s="11">
        <v>154869</v>
      </c>
      <c r="BX466" s="11">
        <v>0</v>
      </c>
      <c r="BY466" s="11">
        <v>0</v>
      </c>
      <c r="BZ466" s="11">
        <v>0</v>
      </c>
      <c r="CA466" s="9">
        <v>0</v>
      </c>
      <c r="CB466" s="9">
        <v>616685.63739706576</v>
      </c>
      <c r="CC466" s="9">
        <v>16865.696282664703</v>
      </c>
      <c r="CD466" s="9">
        <v>-6024.7848000000004</v>
      </c>
      <c r="CE466" s="11">
        <v>38516</v>
      </c>
      <c r="CF466" s="11">
        <v>16772</v>
      </c>
      <c r="CG466" s="11">
        <v>228555.2</v>
      </c>
      <c r="CH466" s="11">
        <v>0</v>
      </c>
      <c r="CI466" s="11">
        <v>4913</v>
      </c>
      <c r="CJ466" s="11">
        <v>0</v>
      </c>
      <c r="CK466" s="11">
        <v>-64648</v>
      </c>
      <c r="CL466" s="11">
        <v>0</v>
      </c>
      <c r="CM466" s="11">
        <v>0</v>
      </c>
      <c r="CN466" s="9">
        <v>0</v>
      </c>
      <c r="CO466" s="9">
        <v>0</v>
      </c>
      <c r="CP466" s="9">
        <v>0</v>
      </c>
      <c r="CQ466" s="9">
        <v>0</v>
      </c>
      <c r="CR466" s="9">
        <v>0</v>
      </c>
      <c r="CS466" s="11"/>
      <c r="CT466" s="11"/>
      <c r="CU466" s="11"/>
      <c r="CV466" s="11"/>
      <c r="CW466" s="11"/>
      <c r="DD466" s="20"/>
      <c r="DE466" s="20"/>
    </row>
    <row r="467" spans="1:109" ht="16.5" x14ac:dyDescent="0.3">
      <c r="A467" s="8">
        <v>4162</v>
      </c>
      <c r="B467" s="8">
        <v>7</v>
      </c>
      <c r="C467" s="8" t="s">
        <v>490</v>
      </c>
      <c r="D467" s="16">
        <v>7</v>
      </c>
      <c r="E467" s="9">
        <v>116</v>
      </c>
      <c r="F467" s="9">
        <f t="shared" si="203"/>
        <v>8659.5459733332209</v>
      </c>
      <c r="G467" s="9">
        <f t="shared" si="204"/>
        <v>8751.2653267814967</v>
      </c>
      <c r="H467" s="9">
        <f t="shared" si="205"/>
        <v>91.719353448275797</v>
      </c>
      <c r="I467" s="10">
        <f t="shared" si="229"/>
        <v>1.0591704661043713E-2</v>
      </c>
      <c r="J467" s="9">
        <f t="shared" si="206"/>
        <v>85.081422413792097</v>
      </c>
      <c r="K467" s="9">
        <f t="shared" si="207"/>
        <v>10.413793103448256</v>
      </c>
      <c r="L467" s="9">
        <f t="shared" si="208"/>
        <v>0</v>
      </c>
      <c r="M467" s="9">
        <f t="shared" si="209"/>
        <v>-3.7758620689655231</v>
      </c>
      <c r="N467" s="9">
        <f t="shared" si="210"/>
        <v>0</v>
      </c>
      <c r="O467" s="9">
        <f t="shared" si="211"/>
        <v>0</v>
      </c>
      <c r="P467" s="9">
        <f t="shared" si="212"/>
        <v>0</v>
      </c>
      <c r="Q467" s="15">
        <f t="shared" si="214"/>
        <v>1004507.3329066536</v>
      </c>
      <c r="R467" s="15">
        <f t="shared" si="215"/>
        <v>1015146.7779066536</v>
      </c>
      <c r="S467" s="9">
        <f t="shared" si="216"/>
        <v>10639.444999999949</v>
      </c>
      <c r="T467" s="9"/>
      <c r="U467" s="9">
        <f t="shared" si="230"/>
        <v>5636.9591206896557</v>
      </c>
      <c r="V467" s="9">
        <f t="shared" si="230"/>
        <v>641.75</v>
      </c>
      <c r="W467" s="9">
        <f t="shared" si="230"/>
        <v>1.0857758620689655</v>
      </c>
      <c r="X467" s="9">
        <f t="shared" si="230"/>
        <v>217.54310344827587</v>
      </c>
      <c r="Y467" s="9">
        <f t="shared" si="230"/>
        <v>915.57308164445044</v>
      </c>
      <c r="Z467" s="9">
        <f t="shared" si="230"/>
        <v>0</v>
      </c>
      <c r="AA467" s="9">
        <f t="shared" si="230"/>
        <v>1246.6348916887709</v>
      </c>
      <c r="AB467" s="9">
        <f t="shared" si="231"/>
        <v>5722.0405431034478</v>
      </c>
      <c r="AC467" s="9">
        <f t="shared" si="231"/>
        <v>652.16379310344826</v>
      </c>
      <c r="AD467" s="9">
        <f t="shared" si="231"/>
        <v>1.0857758620689655</v>
      </c>
      <c r="AE467" s="9">
        <f t="shared" si="231"/>
        <v>213.76724137931035</v>
      </c>
      <c r="AF467" s="9">
        <f t="shared" si="231"/>
        <v>915.57308164445044</v>
      </c>
      <c r="AG467" s="9">
        <f t="shared" si="231"/>
        <v>0</v>
      </c>
      <c r="AH467" s="9">
        <f t="shared" si="231"/>
        <v>1246.6348916887709</v>
      </c>
      <c r="AI467" s="9">
        <f t="shared" si="213"/>
        <v>8751.2653267814967</v>
      </c>
      <c r="AJ467" s="3" t="s">
        <v>608</v>
      </c>
      <c r="AK467" s="11">
        <v>657963</v>
      </c>
      <c r="AL467" s="11">
        <v>0</v>
      </c>
      <c r="AM467" s="11">
        <v>1511</v>
      </c>
      <c r="AN467" s="9">
        <v>0</v>
      </c>
      <c r="AO467" s="11">
        <v>0</v>
      </c>
      <c r="AP467" s="11">
        <v>125.95</v>
      </c>
      <c r="AQ467" s="9">
        <v>0</v>
      </c>
      <c r="AR467" s="9">
        <v>12276</v>
      </c>
      <c r="AS467" s="11">
        <v>74443</v>
      </c>
      <c r="AT467" s="11">
        <v>0</v>
      </c>
      <c r="AU467" s="11">
        <v>0</v>
      </c>
      <c r="AV467" s="11">
        <v>0</v>
      </c>
      <c r="AW467" s="9">
        <v>0</v>
      </c>
      <c r="AX467" s="9">
        <v>106206.47747075625</v>
      </c>
      <c r="AY467" s="9">
        <v>9609.6474358974356</v>
      </c>
      <c r="AZ467" s="9">
        <v>-4075.7420000000002</v>
      </c>
      <c r="BA467" s="11">
        <v>26056</v>
      </c>
      <c r="BB467" s="11">
        <v>31</v>
      </c>
      <c r="BC467" s="11">
        <v>135000</v>
      </c>
      <c r="BD467" s="11">
        <v>0</v>
      </c>
      <c r="BE467" s="11">
        <v>3284</v>
      </c>
      <c r="BF467" s="11">
        <v>0</v>
      </c>
      <c r="BG467" s="11">
        <v>-31942</v>
      </c>
      <c r="BH467" s="11">
        <v>0</v>
      </c>
      <c r="BI467" s="9">
        <v>14019</v>
      </c>
      <c r="BJ467" s="9">
        <v>0</v>
      </c>
      <c r="BK467" s="9">
        <v>0</v>
      </c>
      <c r="BL467" s="9">
        <v>0</v>
      </c>
      <c r="BM467" s="9">
        <v>0</v>
      </c>
      <c r="BN467" s="9">
        <v>0</v>
      </c>
      <c r="BO467" s="11">
        <f t="shared" si="217"/>
        <v>667832.44499999995</v>
      </c>
      <c r="BP467" s="11">
        <v>0</v>
      </c>
      <c r="BQ467" s="11">
        <v>1511</v>
      </c>
      <c r="BR467" s="11">
        <f t="shared" si="218"/>
        <v>0</v>
      </c>
      <c r="BS467" s="11">
        <v>0</v>
      </c>
      <c r="BT467" s="11">
        <v>125.95</v>
      </c>
      <c r="BU467" s="9">
        <v>0</v>
      </c>
      <c r="BV467" s="9">
        <v>12275</v>
      </c>
      <c r="BW467" s="11">
        <v>75651</v>
      </c>
      <c r="BX467" s="11">
        <v>0</v>
      </c>
      <c r="BY467" s="11">
        <v>0</v>
      </c>
      <c r="BZ467" s="11">
        <v>0</v>
      </c>
      <c r="CA467" s="9">
        <v>0</v>
      </c>
      <c r="CB467" s="9">
        <v>106206.47747075625</v>
      </c>
      <c r="CC467" s="9">
        <v>9609.6474358974356</v>
      </c>
      <c r="CD467" s="9">
        <v>-4075.7420000000002</v>
      </c>
      <c r="CE467" s="11">
        <v>26056</v>
      </c>
      <c r="CF467" s="11">
        <v>32</v>
      </c>
      <c r="CG467" s="11">
        <v>135000</v>
      </c>
      <c r="CH467" s="11">
        <v>0</v>
      </c>
      <c r="CI467" s="11">
        <v>3324</v>
      </c>
      <c r="CJ467" s="11">
        <v>0</v>
      </c>
      <c r="CK467" s="11">
        <v>-32420</v>
      </c>
      <c r="CL467" s="11">
        <v>0</v>
      </c>
      <c r="CM467" s="11">
        <v>14019</v>
      </c>
      <c r="CN467" s="9">
        <v>0</v>
      </c>
      <c r="CO467" s="9">
        <v>0</v>
      </c>
      <c r="CP467" s="9">
        <v>0</v>
      </c>
      <c r="CQ467" s="9">
        <v>0</v>
      </c>
      <c r="CR467" s="9">
        <v>0</v>
      </c>
      <c r="CS467" s="11"/>
      <c r="CT467" s="11"/>
      <c r="CU467" s="11"/>
      <c r="CV467" s="11"/>
      <c r="CW467" s="11"/>
      <c r="DD467" s="20"/>
      <c r="DE467" s="20"/>
    </row>
    <row r="468" spans="1:109" ht="16.5" x14ac:dyDescent="0.3">
      <c r="A468" s="8">
        <v>4163</v>
      </c>
      <c r="B468" s="8">
        <v>7</v>
      </c>
      <c r="C468" s="8" t="s">
        <v>491</v>
      </c>
      <c r="D468" s="16">
        <v>7</v>
      </c>
      <c r="E468" s="9">
        <v>281</v>
      </c>
      <c r="F468" s="9">
        <f t="shared" si="203"/>
        <v>11966.682994433351</v>
      </c>
      <c r="G468" s="9">
        <f t="shared" si="204"/>
        <v>11420.240627885309</v>
      </c>
      <c r="H468" s="9">
        <f t="shared" si="205"/>
        <v>-546.44236654804263</v>
      </c>
      <c r="I468" s="10">
        <f t="shared" si="229"/>
        <v>-4.5663645205796466E-2</v>
      </c>
      <c r="J468" s="9">
        <f t="shared" si="206"/>
        <v>85.479341637010293</v>
      </c>
      <c r="K468" s="9">
        <f t="shared" si="207"/>
        <v>29.227758007117473</v>
      </c>
      <c r="L468" s="9">
        <f t="shared" si="208"/>
        <v>0</v>
      </c>
      <c r="M468" s="9">
        <f t="shared" si="209"/>
        <v>-661.14946619217073</v>
      </c>
      <c r="N468" s="9">
        <f t="shared" si="210"/>
        <v>0</v>
      </c>
      <c r="O468" s="9">
        <f t="shared" si="211"/>
        <v>0</v>
      </c>
      <c r="P468" s="9">
        <f t="shared" si="212"/>
        <v>0</v>
      </c>
      <c r="Q468" s="15">
        <f t="shared" si="214"/>
        <v>3362637.921435771</v>
      </c>
      <c r="R468" s="15">
        <f t="shared" si="215"/>
        <v>3209087.6164357713</v>
      </c>
      <c r="S468" s="9">
        <f t="shared" si="216"/>
        <v>-153550.3049999997</v>
      </c>
      <c r="T468" s="9"/>
      <c r="U468" s="9">
        <f t="shared" si="230"/>
        <v>5663.3227373665477</v>
      </c>
      <c r="V468" s="9">
        <f t="shared" si="230"/>
        <v>1802.0925266903914</v>
      </c>
      <c r="W468" s="9">
        <f t="shared" si="230"/>
        <v>41.452455516014233</v>
      </c>
      <c r="X468" s="9">
        <f t="shared" si="230"/>
        <v>1616.5516014234875</v>
      </c>
      <c r="Y468" s="9">
        <f t="shared" si="230"/>
        <v>1488.6018308113644</v>
      </c>
      <c r="Z468" s="9">
        <f t="shared" si="230"/>
        <v>0</v>
      </c>
      <c r="AA468" s="9">
        <f t="shared" si="230"/>
        <v>1354.6618426255436</v>
      </c>
      <c r="AB468" s="9">
        <f t="shared" si="231"/>
        <v>5748.802079003558</v>
      </c>
      <c r="AC468" s="9">
        <f t="shared" si="231"/>
        <v>1831.3202846975089</v>
      </c>
      <c r="AD468" s="9">
        <f t="shared" si="231"/>
        <v>41.452455516014233</v>
      </c>
      <c r="AE468" s="9">
        <f t="shared" si="231"/>
        <v>955.40213523131672</v>
      </c>
      <c r="AF468" s="9">
        <f t="shared" si="231"/>
        <v>1488.6018308113644</v>
      </c>
      <c r="AG468" s="9">
        <f t="shared" si="231"/>
        <v>0</v>
      </c>
      <c r="AH468" s="9">
        <f t="shared" si="231"/>
        <v>1354.6618426255436</v>
      </c>
      <c r="AI468" s="9">
        <f t="shared" si="213"/>
        <v>11420.240627885309</v>
      </c>
      <c r="AJ468" s="3" t="s">
        <v>608</v>
      </c>
      <c r="AK468" s="11">
        <v>1601313</v>
      </c>
      <c r="AL468" s="11">
        <v>0</v>
      </c>
      <c r="AM468" s="11">
        <v>3678</v>
      </c>
      <c r="AN468" s="9">
        <v>0</v>
      </c>
      <c r="AO468" s="11">
        <v>0</v>
      </c>
      <c r="AP468" s="11">
        <v>11648.14</v>
      </c>
      <c r="AQ468" s="9">
        <v>49335</v>
      </c>
      <c r="AR468" s="9">
        <v>29876</v>
      </c>
      <c r="AS468" s="11">
        <v>506388</v>
      </c>
      <c r="AT468" s="11">
        <v>0</v>
      </c>
      <c r="AU468" s="11">
        <v>185880</v>
      </c>
      <c r="AV468" s="11">
        <v>0</v>
      </c>
      <c r="AW468" s="9">
        <v>0</v>
      </c>
      <c r="AX468" s="9">
        <v>418297.11445799342</v>
      </c>
      <c r="AY468" s="9">
        <v>10611.777777777777</v>
      </c>
      <c r="AZ468" s="9">
        <v>-9919.3107999999993</v>
      </c>
      <c r="BA468" s="11">
        <v>63414</v>
      </c>
      <c r="BB468" s="11">
        <v>77</v>
      </c>
      <c r="BC468" s="11">
        <v>370048.2</v>
      </c>
      <c r="BD468" s="11">
        <v>0</v>
      </c>
      <c r="BE468" s="11">
        <v>7991</v>
      </c>
      <c r="BF468" s="11">
        <v>0</v>
      </c>
      <c r="BG468" s="11">
        <v>0</v>
      </c>
      <c r="BH468" s="11">
        <v>0</v>
      </c>
      <c r="BI468" s="9">
        <v>114000</v>
      </c>
      <c r="BJ468" s="9">
        <v>0</v>
      </c>
      <c r="BK468" s="9">
        <v>0</v>
      </c>
      <c r="BL468" s="9">
        <v>0</v>
      </c>
      <c r="BM468" s="9">
        <v>0</v>
      </c>
      <c r="BN468" s="9">
        <v>0</v>
      </c>
      <c r="BO468" s="11">
        <f t="shared" si="217"/>
        <v>1625332.6949999998</v>
      </c>
      <c r="BP468" s="11">
        <v>0</v>
      </c>
      <c r="BQ468" s="11">
        <v>3678</v>
      </c>
      <c r="BR468" s="11">
        <f t="shared" si="218"/>
        <v>0</v>
      </c>
      <c r="BS468" s="11">
        <v>0</v>
      </c>
      <c r="BT468" s="11">
        <v>11648.14</v>
      </c>
      <c r="BU468" s="9">
        <v>49335</v>
      </c>
      <c r="BV468" s="9">
        <v>29873</v>
      </c>
      <c r="BW468" s="11">
        <v>514601</v>
      </c>
      <c r="BX468" s="11">
        <v>0</v>
      </c>
      <c r="BY468" s="11">
        <v>0</v>
      </c>
      <c r="BZ468" s="11">
        <v>0</v>
      </c>
      <c r="CA468" s="9">
        <v>0</v>
      </c>
      <c r="CB468" s="9">
        <v>418297.11445799342</v>
      </c>
      <c r="CC468" s="9">
        <v>10611.777777777777</v>
      </c>
      <c r="CD468" s="9">
        <v>-9919.3107999999993</v>
      </c>
      <c r="CE468" s="11">
        <v>63414</v>
      </c>
      <c r="CF468" s="11">
        <v>78</v>
      </c>
      <c r="CG468" s="11">
        <v>370048.2</v>
      </c>
      <c r="CH468" s="11">
        <v>0</v>
      </c>
      <c r="CI468" s="11">
        <v>8090</v>
      </c>
      <c r="CJ468" s="11">
        <v>0</v>
      </c>
      <c r="CK468" s="11">
        <v>0</v>
      </c>
      <c r="CL468" s="11">
        <v>0</v>
      </c>
      <c r="CM468" s="11">
        <v>114000</v>
      </c>
      <c r="CN468" s="9">
        <v>0</v>
      </c>
      <c r="CO468" s="9">
        <v>0</v>
      </c>
      <c r="CP468" s="9">
        <v>0</v>
      </c>
      <c r="CQ468" s="9">
        <v>0</v>
      </c>
      <c r="CR468" s="9">
        <v>0</v>
      </c>
      <c r="CS468" s="11"/>
      <c r="CT468" s="11"/>
      <c r="CU468" s="11"/>
      <c r="CV468" s="11"/>
      <c r="CW468" s="11"/>
      <c r="DD468" s="20"/>
      <c r="DE468" s="20"/>
    </row>
    <row r="469" spans="1:109" ht="16.5" x14ac:dyDescent="0.3">
      <c r="A469" s="8">
        <v>4164</v>
      </c>
      <c r="B469" s="8">
        <v>7</v>
      </c>
      <c r="C469" s="8" t="s">
        <v>492</v>
      </c>
      <c r="D469" s="16">
        <v>7</v>
      </c>
      <c r="E469" s="9">
        <v>215</v>
      </c>
      <c r="F469" s="9">
        <f t="shared" si="203"/>
        <v>10709.378779443017</v>
      </c>
      <c r="G469" s="9">
        <f t="shared" si="204"/>
        <v>10327.504105024411</v>
      </c>
      <c r="H469" s="9">
        <f t="shared" si="205"/>
        <v>-381.87467441860645</v>
      </c>
      <c r="I469" s="10">
        <f t="shared" si="229"/>
        <v>-3.5657966935638385E-2</v>
      </c>
      <c r="J469" s="9">
        <f t="shared" si="206"/>
        <v>92.683465116278057</v>
      </c>
      <c r="K469" s="9">
        <f t="shared" si="207"/>
        <v>7.4372093023255843</v>
      </c>
      <c r="L469" s="9">
        <f t="shared" si="208"/>
        <v>0</v>
      </c>
      <c r="M469" s="9">
        <f t="shared" si="209"/>
        <v>-481.99534883720935</v>
      </c>
      <c r="N469" s="9">
        <f t="shared" si="210"/>
        <v>0</v>
      </c>
      <c r="O469" s="9">
        <f t="shared" si="211"/>
        <v>0</v>
      </c>
      <c r="P469" s="9">
        <f t="shared" si="212"/>
        <v>0</v>
      </c>
      <c r="Q469" s="15">
        <f t="shared" si="214"/>
        <v>2302516.4375802493</v>
      </c>
      <c r="R469" s="15">
        <f t="shared" si="215"/>
        <v>2220413.3825802491</v>
      </c>
      <c r="S469" s="9">
        <f t="shared" si="216"/>
        <v>-82103.055000000168</v>
      </c>
      <c r="T469" s="9"/>
      <c r="U469" s="9">
        <f t="shared" si="230"/>
        <v>6140.6225674418602</v>
      </c>
      <c r="V469" s="9">
        <f t="shared" si="230"/>
        <v>458.30697674418604</v>
      </c>
      <c r="W469" s="9">
        <f t="shared" si="230"/>
        <v>125.37581395348839</v>
      </c>
      <c r="X469" s="9">
        <f t="shared" si="230"/>
        <v>1101.832558139535</v>
      </c>
      <c r="Y469" s="9">
        <f t="shared" si="230"/>
        <v>1564.9376073499952</v>
      </c>
      <c r="Z469" s="9">
        <f t="shared" si="230"/>
        <v>0</v>
      </c>
      <c r="AA469" s="9">
        <f t="shared" si="230"/>
        <v>1318.3032558139535</v>
      </c>
      <c r="AB469" s="9">
        <f t="shared" si="231"/>
        <v>6233.3060325581382</v>
      </c>
      <c r="AC469" s="9">
        <f t="shared" si="231"/>
        <v>465.74418604651163</v>
      </c>
      <c r="AD469" s="9">
        <f t="shared" si="231"/>
        <v>125.37581395348839</v>
      </c>
      <c r="AE469" s="9">
        <f t="shared" si="231"/>
        <v>619.83720930232562</v>
      </c>
      <c r="AF469" s="9">
        <f t="shared" si="231"/>
        <v>1564.9376073499952</v>
      </c>
      <c r="AG469" s="9">
        <f t="shared" si="231"/>
        <v>0</v>
      </c>
      <c r="AH469" s="9">
        <f t="shared" si="231"/>
        <v>1318.3032558139535</v>
      </c>
      <c r="AI469" s="9">
        <f t="shared" si="213"/>
        <v>10327.504105024411</v>
      </c>
      <c r="AJ469" s="3" t="s">
        <v>608</v>
      </c>
      <c r="AK469" s="11">
        <v>1328463</v>
      </c>
      <c r="AL469" s="11">
        <v>0</v>
      </c>
      <c r="AM469" s="11">
        <v>3052</v>
      </c>
      <c r="AN469" s="9">
        <v>0</v>
      </c>
      <c r="AO469" s="11">
        <v>0</v>
      </c>
      <c r="AP469" s="11">
        <v>26955.800000000003</v>
      </c>
      <c r="AQ469" s="9">
        <v>46046</v>
      </c>
      <c r="AR469" s="9">
        <v>24786</v>
      </c>
      <c r="AS469" s="11">
        <v>98536</v>
      </c>
      <c r="AT469" s="11">
        <v>0</v>
      </c>
      <c r="AU469" s="11">
        <v>103707</v>
      </c>
      <c r="AV469" s="11">
        <v>0</v>
      </c>
      <c r="AW469" s="9">
        <v>0</v>
      </c>
      <c r="AX469" s="9">
        <v>336461.58558024897</v>
      </c>
      <c r="AY469" s="9">
        <v>0</v>
      </c>
      <c r="AZ469" s="9">
        <v>-8229.148000000001</v>
      </c>
      <c r="BA469" s="11">
        <v>52609</v>
      </c>
      <c r="BB469" s="11">
        <v>64</v>
      </c>
      <c r="BC469" s="11">
        <v>283435.2</v>
      </c>
      <c r="BD469" s="11">
        <v>0</v>
      </c>
      <c r="BE469" s="11">
        <v>6630</v>
      </c>
      <c r="BF469" s="11">
        <v>0</v>
      </c>
      <c r="BG469" s="11">
        <v>0</v>
      </c>
      <c r="BH469" s="11">
        <v>0</v>
      </c>
      <c r="BI469" s="9">
        <v>0</v>
      </c>
      <c r="BJ469" s="9">
        <v>0</v>
      </c>
      <c r="BK469" s="9">
        <v>0</v>
      </c>
      <c r="BL469" s="9">
        <v>0</v>
      </c>
      <c r="BM469" s="9">
        <v>0</v>
      </c>
      <c r="BN469" s="9">
        <v>0</v>
      </c>
      <c r="BO469" s="11">
        <f t="shared" si="217"/>
        <v>1348389.9449999998</v>
      </c>
      <c r="BP469" s="11">
        <v>0</v>
      </c>
      <c r="BQ469" s="11">
        <v>3052</v>
      </c>
      <c r="BR469" s="11">
        <f t="shared" si="218"/>
        <v>0</v>
      </c>
      <c r="BS469" s="11">
        <v>0</v>
      </c>
      <c r="BT469" s="11">
        <v>26955.800000000003</v>
      </c>
      <c r="BU469" s="9">
        <v>46046</v>
      </c>
      <c r="BV469" s="9">
        <v>24783</v>
      </c>
      <c r="BW469" s="11">
        <v>100135</v>
      </c>
      <c r="BX469" s="11">
        <v>0</v>
      </c>
      <c r="BY469" s="11">
        <v>0</v>
      </c>
      <c r="BZ469" s="11">
        <v>0</v>
      </c>
      <c r="CA469" s="9">
        <v>0</v>
      </c>
      <c r="CB469" s="9">
        <v>336461.58558024897</v>
      </c>
      <c r="CC469" s="9">
        <v>0</v>
      </c>
      <c r="CD469" s="9">
        <v>-8229.148000000001</v>
      </c>
      <c r="CE469" s="11">
        <v>52609</v>
      </c>
      <c r="CF469" s="11">
        <v>64</v>
      </c>
      <c r="CG469" s="11">
        <v>283435.2</v>
      </c>
      <c r="CH469" s="11">
        <v>0</v>
      </c>
      <c r="CI469" s="11">
        <v>6711</v>
      </c>
      <c r="CJ469" s="11">
        <v>0</v>
      </c>
      <c r="CK469" s="11">
        <v>0</v>
      </c>
      <c r="CL469" s="11">
        <v>0</v>
      </c>
      <c r="CM469" s="11">
        <v>0</v>
      </c>
      <c r="CN469" s="9">
        <v>0</v>
      </c>
      <c r="CO469" s="9">
        <v>0</v>
      </c>
      <c r="CP469" s="9">
        <v>0</v>
      </c>
      <c r="CQ469" s="9">
        <v>0</v>
      </c>
      <c r="CR469" s="9">
        <v>0</v>
      </c>
      <c r="CS469" s="11"/>
      <c r="CT469" s="11"/>
      <c r="CU469" s="11"/>
      <c r="CV469" s="11"/>
      <c r="CW469" s="11"/>
      <c r="DD469" s="20"/>
      <c r="DE469" s="20"/>
    </row>
    <row r="470" spans="1:109" ht="16.5" x14ac:dyDescent="0.3">
      <c r="A470" s="8">
        <v>4166</v>
      </c>
      <c r="B470" s="8">
        <v>7</v>
      </c>
      <c r="C470" s="8" t="s">
        <v>493</v>
      </c>
      <c r="D470" s="16">
        <v>7</v>
      </c>
      <c r="E470" s="9">
        <v>95</v>
      </c>
      <c r="F470" s="9">
        <f t="shared" ref="F470:F533" si="232">SUM(U470:AA470)</f>
        <v>12645.28977948409</v>
      </c>
      <c r="G470" s="9">
        <f t="shared" ref="G470:G533" si="233">F470+H470</f>
        <v>12779.261358431459</v>
      </c>
      <c r="H470" s="9">
        <f t="shared" ref="H470:H533" si="234">AI470-F470</f>
        <v>133.97157894736847</v>
      </c>
      <c r="I470" s="10">
        <f t="shared" si="229"/>
        <v>1.0594583539297453E-2</v>
      </c>
      <c r="J470" s="9">
        <f t="shared" ref="J470:J533" si="235">AB470-U470</f>
        <v>105.57157894736793</v>
      </c>
      <c r="K470" s="9">
        <f t="shared" ref="K470:K533" si="236">AC470-V470</f>
        <v>25.547368421052624</v>
      </c>
      <c r="L470" s="9">
        <f t="shared" ref="L470:L533" si="237">AD470-W470</f>
        <v>0</v>
      </c>
      <c r="M470" s="9">
        <f t="shared" ref="M470:M533" si="238">AE470-X470</f>
        <v>2.8526315789473529</v>
      </c>
      <c r="N470" s="9">
        <f t="shared" ref="N470:N533" si="239">AF470-Y470</f>
        <v>0</v>
      </c>
      <c r="O470" s="9">
        <f t="shared" ref="O470:O533" si="240">AG470-Z470</f>
        <v>0</v>
      </c>
      <c r="P470" s="9">
        <f t="shared" ref="P470:P533" si="241">AH470-AA470</f>
        <v>0</v>
      </c>
      <c r="Q470" s="15">
        <f t="shared" si="214"/>
        <v>1201302.5290509886</v>
      </c>
      <c r="R470" s="15">
        <f t="shared" si="215"/>
        <v>1214029.8290509884</v>
      </c>
      <c r="S470" s="9">
        <f t="shared" si="216"/>
        <v>12727.299999999814</v>
      </c>
      <c r="T470" s="9"/>
      <c r="U470" s="9">
        <f t="shared" si="230"/>
        <v>6994.5078273684212</v>
      </c>
      <c r="V470" s="9">
        <f t="shared" si="230"/>
        <v>1575.3263157894737</v>
      </c>
      <c r="W470" s="9">
        <f t="shared" si="230"/>
        <v>270.79989473684208</v>
      </c>
      <c r="X470" s="9">
        <f t="shared" si="230"/>
        <v>904.11578947368423</v>
      </c>
      <c r="Y470" s="9">
        <f t="shared" si="230"/>
        <v>1456.7504784314588</v>
      </c>
      <c r="Z470" s="9">
        <f t="shared" si="230"/>
        <v>0</v>
      </c>
      <c r="AA470" s="9">
        <f t="shared" si="230"/>
        <v>1443.7894736842106</v>
      </c>
      <c r="AB470" s="9">
        <f t="shared" si="231"/>
        <v>7100.0794063157891</v>
      </c>
      <c r="AC470" s="9">
        <f t="shared" si="231"/>
        <v>1600.8736842105263</v>
      </c>
      <c r="AD470" s="9">
        <f t="shared" si="231"/>
        <v>270.79989473684208</v>
      </c>
      <c r="AE470" s="9">
        <f t="shared" si="231"/>
        <v>906.96842105263158</v>
      </c>
      <c r="AF470" s="9">
        <f t="shared" si="231"/>
        <v>1456.7504784314588</v>
      </c>
      <c r="AG470" s="9">
        <f t="shared" si="231"/>
        <v>0</v>
      </c>
      <c r="AH470" s="9">
        <f t="shared" si="231"/>
        <v>1443.7894736842106</v>
      </c>
      <c r="AI470" s="9">
        <f t="shared" ref="AI470:AI533" si="242">SUM(AB470:AH470)</f>
        <v>12779.261358431459</v>
      </c>
      <c r="AJ470" s="3" t="s">
        <v>608</v>
      </c>
      <c r="AK470" s="11">
        <v>668620</v>
      </c>
      <c r="AL470" s="11">
        <v>0</v>
      </c>
      <c r="AM470" s="11">
        <v>1536</v>
      </c>
      <c r="AN470" s="9">
        <v>0</v>
      </c>
      <c r="AO470" s="11">
        <v>0</v>
      </c>
      <c r="AP470" s="11">
        <v>25725.989999999998</v>
      </c>
      <c r="AQ470" s="9">
        <v>26565</v>
      </c>
      <c r="AR470" s="9">
        <v>12475</v>
      </c>
      <c r="AS470" s="11">
        <v>149656</v>
      </c>
      <c r="AT470" s="11">
        <v>0</v>
      </c>
      <c r="AU470" s="11">
        <v>0</v>
      </c>
      <c r="AV470" s="11">
        <v>0</v>
      </c>
      <c r="AW470" s="9">
        <v>0</v>
      </c>
      <c r="AX470" s="9">
        <v>138391.29545098857</v>
      </c>
      <c r="AY470" s="9">
        <v>0</v>
      </c>
      <c r="AZ470" s="9">
        <v>-4141.7564000000002</v>
      </c>
      <c r="BA470" s="11">
        <v>26478</v>
      </c>
      <c r="BB470" s="11">
        <v>15500</v>
      </c>
      <c r="BC470" s="11">
        <v>137160</v>
      </c>
      <c r="BD470" s="11">
        <v>0</v>
      </c>
      <c r="BE470" s="11">
        <v>3337</v>
      </c>
      <c r="BF470" s="11">
        <v>0</v>
      </c>
      <c r="BG470" s="11">
        <v>0</v>
      </c>
      <c r="BH470" s="11">
        <v>0</v>
      </c>
      <c r="BI470" s="9">
        <v>0</v>
      </c>
      <c r="BJ470" s="9">
        <v>0</v>
      </c>
      <c r="BK470" s="9">
        <v>0</v>
      </c>
      <c r="BL470" s="9">
        <v>0</v>
      </c>
      <c r="BM470" s="9">
        <v>0</v>
      </c>
      <c r="BN470" s="9">
        <v>0</v>
      </c>
      <c r="BO470" s="11">
        <f t="shared" si="217"/>
        <v>678649.29999999993</v>
      </c>
      <c r="BP470" s="11">
        <v>0</v>
      </c>
      <c r="BQ470" s="11">
        <v>1536</v>
      </c>
      <c r="BR470" s="11">
        <f t="shared" si="218"/>
        <v>0</v>
      </c>
      <c r="BS470" s="11">
        <v>0</v>
      </c>
      <c r="BT470" s="11">
        <v>25725.989999999998</v>
      </c>
      <c r="BU470" s="9">
        <v>26565</v>
      </c>
      <c r="BV470" s="9">
        <v>12474</v>
      </c>
      <c r="BW470" s="11">
        <v>152083</v>
      </c>
      <c r="BX470" s="11">
        <v>0</v>
      </c>
      <c r="BY470" s="11">
        <v>0</v>
      </c>
      <c r="BZ470" s="11">
        <v>0</v>
      </c>
      <c r="CA470" s="9">
        <v>0</v>
      </c>
      <c r="CB470" s="9">
        <v>138391.29545098857</v>
      </c>
      <c r="CC470" s="9">
        <v>0</v>
      </c>
      <c r="CD470" s="9">
        <v>-4141.7564000000002</v>
      </c>
      <c r="CE470" s="11">
        <v>26478</v>
      </c>
      <c r="CF470" s="11">
        <v>15731</v>
      </c>
      <c r="CG470" s="11">
        <v>137160</v>
      </c>
      <c r="CH470" s="11">
        <v>0</v>
      </c>
      <c r="CI470" s="11">
        <v>3378</v>
      </c>
      <c r="CJ470" s="11">
        <v>0</v>
      </c>
      <c r="CK470" s="11">
        <v>0</v>
      </c>
      <c r="CL470" s="11">
        <v>0</v>
      </c>
      <c r="CM470" s="11">
        <v>0</v>
      </c>
      <c r="CN470" s="9">
        <v>0</v>
      </c>
      <c r="CO470" s="9">
        <v>0</v>
      </c>
      <c r="CP470" s="9">
        <v>0</v>
      </c>
      <c r="CQ470" s="9">
        <v>0</v>
      </c>
      <c r="CR470" s="9">
        <v>0</v>
      </c>
      <c r="CS470" s="11"/>
      <c r="CT470" s="11"/>
      <c r="CU470" s="11"/>
      <c r="CV470" s="11"/>
      <c r="CW470" s="11"/>
      <c r="DD470" s="20"/>
      <c r="DE470" s="20"/>
    </row>
    <row r="471" spans="1:109" ht="16.5" x14ac:dyDescent="0.3">
      <c r="A471" s="8">
        <v>4167</v>
      </c>
      <c r="B471" s="8">
        <v>7</v>
      </c>
      <c r="C471" s="8" t="s">
        <v>494</v>
      </c>
      <c r="D471" s="16">
        <v>7</v>
      </c>
      <c r="E471" s="9">
        <v>293</v>
      </c>
      <c r="F471" s="9">
        <f t="shared" si="232"/>
        <v>7055.7051481206072</v>
      </c>
      <c r="G471" s="9">
        <f t="shared" si="233"/>
        <v>7131.5054040933028</v>
      </c>
      <c r="H471" s="9">
        <f t="shared" si="234"/>
        <v>75.800255972695595</v>
      </c>
      <c r="I471" s="10">
        <f t="shared" si="229"/>
        <v>1.0743115589642535E-2</v>
      </c>
      <c r="J471" s="9">
        <f t="shared" si="235"/>
        <v>79.175682593856436</v>
      </c>
      <c r="K471" s="9">
        <f t="shared" si="236"/>
        <v>0.13310580204778155</v>
      </c>
      <c r="L471" s="9">
        <f t="shared" si="237"/>
        <v>0</v>
      </c>
      <c r="M471" s="9">
        <f t="shared" si="238"/>
        <v>-3.5085324232081803</v>
      </c>
      <c r="N471" s="9">
        <f t="shared" si="239"/>
        <v>0</v>
      </c>
      <c r="O471" s="9">
        <f t="shared" si="240"/>
        <v>0</v>
      </c>
      <c r="P471" s="9">
        <f t="shared" si="241"/>
        <v>0</v>
      </c>
      <c r="Q471" s="15">
        <f t="shared" ref="Q471:Q534" si="243">SUM(AK471:BN471)</f>
        <v>2067321.6083993381</v>
      </c>
      <c r="R471" s="15">
        <f t="shared" ref="R471:R534" si="244">SUM(BO471:CR471)</f>
        <v>2089531.0833993377</v>
      </c>
      <c r="S471" s="9">
        <f t="shared" ref="S471:S534" si="245">R471-Q471</f>
        <v>22209.474999999627</v>
      </c>
      <c r="T471" s="9"/>
      <c r="U471" s="9">
        <f t="shared" si="230"/>
        <v>5245.6819863481223</v>
      </c>
      <c r="V471" s="9">
        <f t="shared" si="230"/>
        <v>8.2081911262798641</v>
      </c>
      <c r="W471" s="9">
        <f t="shared" si="230"/>
        <v>3.0312286689419796</v>
      </c>
      <c r="X471" s="9">
        <f t="shared" si="230"/>
        <v>89.979522184300336</v>
      </c>
      <c r="Y471" s="9">
        <f t="shared" si="230"/>
        <v>492.91790027783003</v>
      </c>
      <c r="Z471" s="9">
        <f t="shared" si="230"/>
        <v>0</v>
      </c>
      <c r="AA471" s="9">
        <f t="shared" si="230"/>
        <v>1215.8863195151323</v>
      </c>
      <c r="AB471" s="9">
        <f t="shared" si="231"/>
        <v>5324.8576689419788</v>
      </c>
      <c r="AC471" s="9">
        <f t="shared" si="231"/>
        <v>8.3412969283276457</v>
      </c>
      <c r="AD471" s="9">
        <f t="shared" si="231"/>
        <v>3.0312286689419796</v>
      </c>
      <c r="AE471" s="9">
        <f t="shared" si="231"/>
        <v>86.470989761092156</v>
      </c>
      <c r="AF471" s="9">
        <f t="shared" si="231"/>
        <v>492.91790027783003</v>
      </c>
      <c r="AG471" s="9">
        <f t="shared" si="231"/>
        <v>0</v>
      </c>
      <c r="AH471" s="9">
        <f t="shared" si="231"/>
        <v>1215.8863195151323</v>
      </c>
      <c r="AI471" s="9">
        <f t="shared" si="242"/>
        <v>7131.5054040933028</v>
      </c>
      <c r="AJ471" s="3" t="s">
        <v>608</v>
      </c>
      <c r="AK471" s="11">
        <v>1546565</v>
      </c>
      <c r="AL471" s="11">
        <v>0</v>
      </c>
      <c r="AM471" s="11">
        <v>3553</v>
      </c>
      <c r="AN471" s="9">
        <v>0</v>
      </c>
      <c r="AO471" s="11">
        <v>0</v>
      </c>
      <c r="AP471" s="11">
        <v>888.15000000000009</v>
      </c>
      <c r="AQ471" s="9">
        <v>0</v>
      </c>
      <c r="AR471" s="9">
        <v>28855</v>
      </c>
      <c r="AS471" s="11">
        <v>2405</v>
      </c>
      <c r="AT471" s="11">
        <v>0</v>
      </c>
      <c r="AU471" s="11">
        <v>0</v>
      </c>
      <c r="AV471" s="11">
        <v>0</v>
      </c>
      <c r="AW471" s="9">
        <v>0</v>
      </c>
      <c r="AX471" s="9">
        <v>144424.94478140419</v>
      </c>
      <c r="AY471" s="9">
        <v>28586.691617933728</v>
      </c>
      <c r="AZ471" s="9">
        <v>-9580.1779999999999</v>
      </c>
      <c r="BA471" s="11">
        <v>61246</v>
      </c>
      <c r="BB471" s="11">
        <v>74</v>
      </c>
      <c r="BC471" s="11">
        <v>327668</v>
      </c>
      <c r="BD471" s="11">
        <v>0</v>
      </c>
      <c r="BE471" s="11">
        <v>7718</v>
      </c>
      <c r="BF471" s="11">
        <v>0</v>
      </c>
      <c r="BG471" s="11">
        <v>-75082</v>
      </c>
      <c r="BH471" s="11">
        <v>0</v>
      </c>
      <c r="BI471" s="9">
        <v>0</v>
      </c>
      <c r="BJ471" s="9">
        <v>0</v>
      </c>
      <c r="BK471" s="9">
        <v>0</v>
      </c>
      <c r="BL471" s="9">
        <v>0</v>
      </c>
      <c r="BM471" s="9">
        <v>0</v>
      </c>
      <c r="BN471" s="9">
        <v>0</v>
      </c>
      <c r="BO471" s="11">
        <f t="shared" ref="BO471:BO534" si="246">AK471*1.015</f>
        <v>1569763.4749999999</v>
      </c>
      <c r="BP471" s="11">
        <v>0</v>
      </c>
      <c r="BQ471" s="11">
        <v>3553</v>
      </c>
      <c r="BR471" s="11">
        <f t="shared" ref="BR471:BR534" si="247">AN471</f>
        <v>0</v>
      </c>
      <c r="BS471" s="11">
        <v>0</v>
      </c>
      <c r="BT471" s="11">
        <v>888.15000000000009</v>
      </c>
      <c r="BU471" s="9">
        <v>0</v>
      </c>
      <c r="BV471" s="9">
        <v>28852</v>
      </c>
      <c r="BW471" s="11">
        <v>2444</v>
      </c>
      <c r="BX471" s="11">
        <v>0</v>
      </c>
      <c r="BY471" s="11">
        <v>0</v>
      </c>
      <c r="BZ471" s="11">
        <v>0</v>
      </c>
      <c r="CA471" s="9">
        <v>0</v>
      </c>
      <c r="CB471" s="9">
        <v>144424.94478140419</v>
      </c>
      <c r="CC471" s="9">
        <v>28586.691617933728</v>
      </c>
      <c r="CD471" s="9">
        <v>-9580.1779999999999</v>
      </c>
      <c r="CE471" s="11">
        <v>61246</v>
      </c>
      <c r="CF471" s="11">
        <v>75</v>
      </c>
      <c r="CG471" s="11">
        <v>327668</v>
      </c>
      <c r="CH471" s="11">
        <v>0</v>
      </c>
      <c r="CI471" s="11">
        <v>7813</v>
      </c>
      <c r="CJ471" s="11">
        <v>0</v>
      </c>
      <c r="CK471" s="11">
        <v>-76203</v>
      </c>
      <c r="CL471" s="11">
        <v>0</v>
      </c>
      <c r="CM471" s="11">
        <v>0</v>
      </c>
      <c r="CN471" s="9">
        <v>0</v>
      </c>
      <c r="CO471" s="9">
        <v>0</v>
      </c>
      <c r="CP471" s="9">
        <v>0</v>
      </c>
      <c r="CQ471" s="9">
        <v>0</v>
      </c>
      <c r="CR471" s="9">
        <v>0</v>
      </c>
      <c r="CS471" s="11"/>
      <c r="CT471" s="11"/>
      <c r="CU471" s="11"/>
      <c r="CV471" s="11"/>
      <c r="CW471" s="11"/>
      <c r="DD471" s="20"/>
      <c r="DE471" s="20"/>
    </row>
    <row r="472" spans="1:109" ht="16.5" x14ac:dyDescent="0.3">
      <c r="A472" s="8">
        <v>4168</v>
      </c>
      <c r="B472" s="8">
        <v>7</v>
      </c>
      <c r="C472" s="8" t="s">
        <v>495</v>
      </c>
      <c r="D472" s="16">
        <v>7</v>
      </c>
      <c r="E472" s="9">
        <v>124</v>
      </c>
      <c r="F472" s="9">
        <f t="shared" si="232"/>
        <v>8508.5222808757881</v>
      </c>
      <c r="G472" s="9">
        <f t="shared" si="233"/>
        <v>8598.5558695854652</v>
      </c>
      <c r="H472" s="9">
        <f t="shared" si="234"/>
        <v>90.033588709677133</v>
      </c>
      <c r="I472" s="10">
        <f t="shared" si="229"/>
        <v>1.0581577592156216E-2</v>
      </c>
      <c r="J472" s="9">
        <f t="shared" si="235"/>
        <v>80.009395161289831</v>
      </c>
      <c r="K472" s="9">
        <f t="shared" si="236"/>
        <v>13.572580645161338</v>
      </c>
      <c r="L472" s="9">
        <f t="shared" si="237"/>
        <v>0</v>
      </c>
      <c r="M472" s="9">
        <f t="shared" si="238"/>
        <v>-3.5483870967741922</v>
      </c>
      <c r="N472" s="9">
        <f t="shared" si="239"/>
        <v>0</v>
      </c>
      <c r="O472" s="9">
        <f t="shared" si="240"/>
        <v>0</v>
      </c>
      <c r="P472" s="9">
        <f t="shared" si="241"/>
        <v>0</v>
      </c>
      <c r="Q472" s="15">
        <f t="shared" si="243"/>
        <v>1055056.7628285978</v>
      </c>
      <c r="R472" s="15">
        <f t="shared" si="244"/>
        <v>1066220.9278285978</v>
      </c>
      <c r="S472" s="9">
        <f t="shared" si="245"/>
        <v>11164.165000000037</v>
      </c>
      <c r="T472" s="9"/>
      <c r="U472" s="9">
        <f t="shared" ref="U472:AA481" si="248">IF($E472=0,0,SUMIF($AK$4:$BN$4,U$4,$AK472:$BN472)/$E472)</f>
        <v>5300.9185516129037</v>
      </c>
      <c r="V472" s="9">
        <f t="shared" si="248"/>
        <v>836.91935483870964</v>
      </c>
      <c r="W472" s="9">
        <f t="shared" si="248"/>
        <v>2.0420967741935483</v>
      </c>
      <c r="X472" s="9">
        <f t="shared" si="248"/>
        <v>90.927419354838705</v>
      </c>
      <c r="Y472" s="9">
        <f t="shared" si="248"/>
        <v>1341.4444411376294</v>
      </c>
      <c r="Z472" s="9">
        <f t="shared" si="248"/>
        <v>0</v>
      </c>
      <c r="AA472" s="9">
        <f t="shared" si="248"/>
        <v>936.27041715751386</v>
      </c>
      <c r="AB472" s="9">
        <f t="shared" ref="AB472:AH481" si="249">IF($E472=0,0,SUMIF($BO$4:$CR$4,AB$4,$BO472:$CR472)/$E472)</f>
        <v>5380.9279467741935</v>
      </c>
      <c r="AC472" s="9">
        <f t="shared" si="249"/>
        <v>850.49193548387098</v>
      </c>
      <c r="AD472" s="9">
        <f t="shared" si="249"/>
        <v>2.0420967741935483</v>
      </c>
      <c r="AE472" s="9">
        <f t="shared" si="249"/>
        <v>87.379032258064512</v>
      </c>
      <c r="AF472" s="9">
        <f t="shared" si="249"/>
        <v>1341.4444411376294</v>
      </c>
      <c r="AG472" s="9">
        <f t="shared" si="249"/>
        <v>0</v>
      </c>
      <c r="AH472" s="9">
        <f t="shared" si="249"/>
        <v>936.27041715751386</v>
      </c>
      <c r="AI472" s="9">
        <f t="shared" si="242"/>
        <v>8598.5558695854652</v>
      </c>
      <c r="AJ472" s="3" t="s">
        <v>608</v>
      </c>
      <c r="AK472" s="11">
        <v>661411</v>
      </c>
      <c r="AL472" s="11">
        <v>0</v>
      </c>
      <c r="AM472" s="11">
        <v>1519</v>
      </c>
      <c r="AN472" s="9">
        <v>0</v>
      </c>
      <c r="AO472" s="11">
        <v>0</v>
      </c>
      <c r="AP472" s="11">
        <v>253.22</v>
      </c>
      <c r="AQ472" s="9">
        <v>0</v>
      </c>
      <c r="AR472" s="9">
        <v>12340</v>
      </c>
      <c r="AS472" s="11">
        <v>103778</v>
      </c>
      <c r="AT472" s="11">
        <v>0</v>
      </c>
      <c r="AU472" s="11">
        <v>0</v>
      </c>
      <c r="AV472" s="11">
        <v>0</v>
      </c>
      <c r="AW472" s="9">
        <v>0</v>
      </c>
      <c r="AX472" s="9">
        <v>166339.11070106603</v>
      </c>
      <c r="AY472" s="9">
        <v>10797.531727531727</v>
      </c>
      <c r="AZ472" s="9">
        <v>-4097.0995999999996</v>
      </c>
      <c r="BA472" s="11">
        <v>26193</v>
      </c>
      <c r="BB472" s="11">
        <v>29165</v>
      </c>
      <c r="BC472" s="11">
        <v>105300</v>
      </c>
      <c r="BD472" s="11">
        <v>0</v>
      </c>
      <c r="BE472" s="11">
        <v>3301</v>
      </c>
      <c r="BF472" s="11">
        <v>0</v>
      </c>
      <c r="BG472" s="11">
        <v>-61243</v>
      </c>
      <c r="BH472" s="11">
        <v>0</v>
      </c>
      <c r="BI472" s="9">
        <v>0</v>
      </c>
      <c r="BJ472" s="9">
        <v>0</v>
      </c>
      <c r="BK472" s="9">
        <v>0</v>
      </c>
      <c r="BL472" s="9">
        <v>0</v>
      </c>
      <c r="BM472" s="9">
        <v>0</v>
      </c>
      <c r="BN472" s="9">
        <v>0</v>
      </c>
      <c r="BO472" s="11">
        <f t="shared" si="246"/>
        <v>671332.16499999992</v>
      </c>
      <c r="BP472" s="11">
        <v>0</v>
      </c>
      <c r="BQ472" s="11">
        <v>1519</v>
      </c>
      <c r="BR472" s="11">
        <f t="shared" si="247"/>
        <v>0</v>
      </c>
      <c r="BS472" s="11">
        <v>0</v>
      </c>
      <c r="BT472" s="11">
        <v>253.22</v>
      </c>
      <c r="BU472" s="9">
        <v>0</v>
      </c>
      <c r="BV472" s="9">
        <v>12339</v>
      </c>
      <c r="BW472" s="11">
        <v>105461</v>
      </c>
      <c r="BX472" s="11">
        <v>0</v>
      </c>
      <c r="BY472" s="11">
        <v>0</v>
      </c>
      <c r="BZ472" s="11">
        <v>0</v>
      </c>
      <c r="CA472" s="9">
        <v>0</v>
      </c>
      <c r="CB472" s="9">
        <v>166339.11070106603</v>
      </c>
      <c r="CC472" s="9">
        <v>10797.531727531727</v>
      </c>
      <c r="CD472" s="9">
        <v>-4097.0995999999996</v>
      </c>
      <c r="CE472" s="11">
        <v>26193</v>
      </c>
      <c r="CF472" s="11">
        <v>29601</v>
      </c>
      <c r="CG472" s="11">
        <v>105300</v>
      </c>
      <c r="CH472" s="11">
        <v>0</v>
      </c>
      <c r="CI472" s="11">
        <v>3341</v>
      </c>
      <c r="CJ472" s="11">
        <v>0</v>
      </c>
      <c r="CK472" s="11">
        <v>-62158</v>
      </c>
      <c r="CL472" s="11">
        <v>0</v>
      </c>
      <c r="CM472" s="11">
        <v>0</v>
      </c>
      <c r="CN472" s="9">
        <v>0</v>
      </c>
      <c r="CO472" s="9">
        <v>0</v>
      </c>
      <c r="CP472" s="9">
        <v>0</v>
      </c>
      <c r="CQ472" s="9">
        <v>0</v>
      </c>
      <c r="CR472" s="9">
        <v>0</v>
      </c>
      <c r="CS472" s="11"/>
      <c r="CT472" s="11"/>
      <c r="CU472" s="11"/>
      <c r="CV472" s="11"/>
      <c r="CW472" s="11"/>
      <c r="DD472" s="20"/>
      <c r="DE472" s="20"/>
    </row>
    <row r="473" spans="1:109" ht="16.5" x14ac:dyDescent="0.3">
      <c r="A473" s="8">
        <v>4169</v>
      </c>
      <c r="B473" s="8">
        <v>7</v>
      </c>
      <c r="C473" s="8" t="s">
        <v>496</v>
      </c>
      <c r="D473" s="16">
        <v>7</v>
      </c>
      <c r="E473" s="9">
        <v>231</v>
      </c>
      <c r="F473" s="9">
        <f t="shared" si="232"/>
        <v>11461.672809795384</v>
      </c>
      <c r="G473" s="9">
        <f t="shared" si="233"/>
        <v>11123.954065206639</v>
      </c>
      <c r="H473" s="9">
        <f t="shared" si="234"/>
        <v>-337.71874458874481</v>
      </c>
      <c r="I473" s="10">
        <f t="shared" si="229"/>
        <v>-2.9465048443899338E-2</v>
      </c>
      <c r="J473" s="9">
        <f t="shared" si="235"/>
        <v>78.895974025974283</v>
      </c>
      <c r="K473" s="9">
        <f t="shared" si="236"/>
        <v>43.961038961038867</v>
      </c>
      <c r="L473" s="9">
        <f t="shared" si="237"/>
        <v>0</v>
      </c>
      <c r="M473" s="9">
        <f t="shared" si="238"/>
        <v>-460.57575757575762</v>
      </c>
      <c r="N473" s="9">
        <f t="shared" si="239"/>
        <v>0</v>
      </c>
      <c r="O473" s="9">
        <f t="shared" si="240"/>
        <v>0</v>
      </c>
      <c r="P473" s="9">
        <f t="shared" si="241"/>
        <v>0</v>
      </c>
      <c r="Q473" s="15">
        <f t="shared" si="243"/>
        <v>2647646.4190627332</v>
      </c>
      <c r="R473" s="15">
        <f t="shared" si="244"/>
        <v>2569633.3890627329</v>
      </c>
      <c r="S473" s="9">
        <f t="shared" si="245"/>
        <v>-78013.030000000261</v>
      </c>
      <c r="T473" s="9"/>
      <c r="U473" s="9">
        <f t="shared" si="248"/>
        <v>5227.150264935065</v>
      </c>
      <c r="V473" s="9">
        <f t="shared" si="248"/>
        <v>2710.5281385281387</v>
      </c>
      <c r="W473" s="9">
        <f t="shared" si="248"/>
        <v>1.0068398268398269</v>
      </c>
      <c r="X473" s="9">
        <f t="shared" si="248"/>
        <v>1200.6493506493507</v>
      </c>
      <c r="Y473" s="9">
        <f t="shared" si="248"/>
        <v>1054.6680460974944</v>
      </c>
      <c r="Z473" s="9">
        <f t="shared" si="248"/>
        <v>0</v>
      </c>
      <c r="AA473" s="9">
        <f t="shared" si="248"/>
        <v>1267.6701697584936</v>
      </c>
      <c r="AB473" s="9">
        <f t="shared" si="249"/>
        <v>5306.0462389610393</v>
      </c>
      <c r="AC473" s="9">
        <f t="shared" si="249"/>
        <v>2754.4891774891776</v>
      </c>
      <c r="AD473" s="9">
        <f t="shared" si="249"/>
        <v>1.0068398268398269</v>
      </c>
      <c r="AE473" s="9">
        <f t="shared" si="249"/>
        <v>740.07359307359309</v>
      </c>
      <c r="AF473" s="9">
        <f t="shared" si="249"/>
        <v>1054.6680460974944</v>
      </c>
      <c r="AG473" s="9">
        <f t="shared" si="249"/>
        <v>0</v>
      </c>
      <c r="AH473" s="9">
        <f t="shared" si="249"/>
        <v>1267.6701697584936</v>
      </c>
      <c r="AI473" s="9">
        <f t="shared" si="242"/>
        <v>11123.954065206639</v>
      </c>
      <c r="AJ473" s="3" t="s">
        <v>608</v>
      </c>
      <c r="AK473" s="11">
        <v>1214998</v>
      </c>
      <c r="AL473" s="11">
        <v>0</v>
      </c>
      <c r="AM473" s="11">
        <v>2791</v>
      </c>
      <c r="AN473" s="9">
        <v>0</v>
      </c>
      <c r="AO473" s="11">
        <v>0</v>
      </c>
      <c r="AP473" s="11">
        <v>232.58</v>
      </c>
      <c r="AQ473" s="9">
        <v>57937</v>
      </c>
      <c r="AR473" s="9">
        <v>22669</v>
      </c>
      <c r="AS473" s="11">
        <v>626132</v>
      </c>
      <c r="AT473" s="11">
        <v>0</v>
      </c>
      <c r="AU473" s="11">
        <v>106467</v>
      </c>
      <c r="AV473" s="11">
        <v>0</v>
      </c>
      <c r="AW473" s="9">
        <v>0</v>
      </c>
      <c r="AX473" s="9">
        <v>243628.31864852124</v>
      </c>
      <c r="AY473" s="9">
        <v>13736.509214212001</v>
      </c>
      <c r="AZ473" s="9">
        <v>-7526.2888000000003</v>
      </c>
      <c r="BA473" s="11">
        <v>48115</v>
      </c>
      <c r="BB473" s="11">
        <v>58</v>
      </c>
      <c r="BC473" s="11">
        <v>279095.3</v>
      </c>
      <c r="BD473" s="11">
        <v>0</v>
      </c>
      <c r="BE473" s="11">
        <v>6063</v>
      </c>
      <c r="BF473" s="11">
        <v>0</v>
      </c>
      <c r="BG473" s="11">
        <v>0</v>
      </c>
      <c r="BH473" s="11">
        <v>0</v>
      </c>
      <c r="BI473" s="9">
        <v>33250</v>
      </c>
      <c r="BJ473" s="9">
        <v>0</v>
      </c>
      <c r="BK473" s="9">
        <v>0</v>
      </c>
      <c r="BL473" s="9">
        <v>0</v>
      </c>
      <c r="BM473" s="9">
        <v>0</v>
      </c>
      <c r="BN473" s="9">
        <v>0</v>
      </c>
      <c r="BO473" s="11">
        <f t="shared" si="246"/>
        <v>1233222.97</v>
      </c>
      <c r="BP473" s="11">
        <v>0</v>
      </c>
      <c r="BQ473" s="11">
        <v>2791</v>
      </c>
      <c r="BR473" s="11">
        <f t="shared" si="247"/>
        <v>0</v>
      </c>
      <c r="BS473" s="11">
        <v>0</v>
      </c>
      <c r="BT473" s="11">
        <v>232.58</v>
      </c>
      <c r="BU473" s="9">
        <v>57937</v>
      </c>
      <c r="BV473" s="9">
        <v>22667</v>
      </c>
      <c r="BW473" s="11">
        <v>636287</v>
      </c>
      <c r="BX473" s="11">
        <v>0</v>
      </c>
      <c r="BY473" s="11">
        <v>0</v>
      </c>
      <c r="BZ473" s="11">
        <v>0</v>
      </c>
      <c r="CA473" s="9">
        <v>0</v>
      </c>
      <c r="CB473" s="9">
        <v>243628.31864852124</v>
      </c>
      <c r="CC473" s="9">
        <v>13736.509214212001</v>
      </c>
      <c r="CD473" s="9">
        <v>-7526.2888000000003</v>
      </c>
      <c r="CE473" s="11">
        <v>48115</v>
      </c>
      <c r="CF473" s="11">
        <v>59</v>
      </c>
      <c r="CG473" s="11">
        <v>279095.3</v>
      </c>
      <c r="CH473" s="11">
        <v>0</v>
      </c>
      <c r="CI473" s="11">
        <v>6138</v>
      </c>
      <c r="CJ473" s="11">
        <v>0</v>
      </c>
      <c r="CK473" s="11">
        <v>0</v>
      </c>
      <c r="CL473" s="11">
        <v>0</v>
      </c>
      <c r="CM473" s="11">
        <v>33250</v>
      </c>
      <c r="CN473" s="9">
        <v>0</v>
      </c>
      <c r="CO473" s="9">
        <v>0</v>
      </c>
      <c r="CP473" s="9">
        <v>0</v>
      </c>
      <c r="CQ473" s="9">
        <v>0</v>
      </c>
      <c r="CR473" s="9">
        <v>0</v>
      </c>
      <c r="CS473" s="11"/>
      <c r="CT473" s="11"/>
      <c r="CU473" s="11"/>
      <c r="CV473" s="11"/>
      <c r="CW473" s="11"/>
      <c r="DD473" s="20"/>
      <c r="DE473" s="20"/>
    </row>
    <row r="474" spans="1:109" ht="16.5" x14ac:dyDescent="0.3">
      <c r="A474" s="8">
        <v>4170</v>
      </c>
      <c r="B474" s="8">
        <v>7</v>
      </c>
      <c r="C474" s="8" t="s">
        <v>497</v>
      </c>
      <c r="D474" s="16">
        <v>7</v>
      </c>
      <c r="E474" s="9">
        <v>545</v>
      </c>
      <c r="F474" s="9">
        <f t="shared" si="232"/>
        <v>10461.645701701276</v>
      </c>
      <c r="G474" s="9">
        <f t="shared" si="233"/>
        <v>10584.746279682928</v>
      </c>
      <c r="H474" s="9">
        <f t="shared" si="234"/>
        <v>123.10057798165144</v>
      </c>
      <c r="I474" s="10">
        <f t="shared" si="229"/>
        <v>1.1766846392210815E-2</v>
      </c>
      <c r="J474" s="9">
        <f t="shared" si="235"/>
        <v>81.339110091742441</v>
      </c>
      <c r="K474" s="9">
        <f t="shared" si="236"/>
        <v>41.433027522935845</v>
      </c>
      <c r="L474" s="9">
        <f t="shared" si="237"/>
        <v>0</v>
      </c>
      <c r="M474" s="9">
        <f t="shared" si="238"/>
        <v>0.32844036697247248</v>
      </c>
      <c r="N474" s="9">
        <f t="shared" si="239"/>
        <v>0</v>
      </c>
      <c r="O474" s="9">
        <f t="shared" si="240"/>
        <v>0</v>
      </c>
      <c r="P474" s="9">
        <f t="shared" si="241"/>
        <v>0</v>
      </c>
      <c r="Q474" s="15">
        <f t="shared" si="243"/>
        <v>5701596.9074271983</v>
      </c>
      <c r="R474" s="15">
        <f t="shared" si="244"/>
        <v>5768686.7224271977</v>
      </c>
      <c r="S474" s="9">
        <f t="shared" si="245"/>
        <v>67089.814999999478</v>
      </c>
      <c r="T474" s="9"/>
      <c r="U474" s="9">
        <f t="shared" si="248"/>
        <v>5389.0170656880728</v>
      </c>
      <c r="V474" s="9">
        <f t="shared" si="248"/>
        <v>2554.5064220183485</v>
      </c>
      <c r="W474" s="9">
        <f t="shared" si="248"/>
        <v>1.0380183486238532</v>
      </c>
      <c r="X474" s="9">
        <f t="shared" si="248"/>
        <v>832.48623853211006</v>
      </c>
      <c r="Y474" s="9">
        <f t="shared" si="248"/>
        <v>533.90686245208144</v>
      </c>
      <c r="Z474" s="9">
        <f t="shared" si="248"/>
        <v>0</v>
      </c>
      <c r="AA474" s="9">
        <f t="shared" si="248"/>
        <v>1150.6910946620415</v>
      </c>
      <c r="AB474" s="9">
        <f t="shared" si="249"/>
        <v>5470.3561757798152</v>
      </c>
      <c r="AC474" s="9">
        <f t="shared" si="249"/>
        <v>2595.9394495412844</v>
      </c>
      <c r="AD474" s="9">
        <f t="shared" si="249"/>
        <v>1.0380183486238532</v>
      </c>
      <c r="AE474" s="9">
        <f t="shared" si="249"/>
        <v>832.81467889908254</v>
      </c>
      <c r="AF474" s="9">
        <f t="shared" si="249"/>
        <v>533.90686245208144</v>
      </c>
      <c r="AG474" s="9">
        <f t="shared" si="249"/>
        <v>0</v>
      </c>
      <c r="AH474" s="9">
        <f t="shared" si="249"/>
        <v>1150.6910946620415</v>
      </c>
      <c r="AI474" s="9">
        <f t="shared" si="242"/>
        <v>10584.746279682928</v>
      </c>
      <c r="AJ474" s="3" t="s">
        <v>608</v>
      </c>
      <c r="AK474" s="11">
        <v>2955321</v>
      </c>
      <c r="AL474" s="11">
        <v>0</v>
      </c>
      <c r="AM474" s="11">
        <v>6789</v>
      </c>
      <c r="AN474" s="9">
        <v>0</v>
      </c>
      <c r="AO474" s="11">
        <v>0</v>
      </c>
      <c r="AP474" s="11">
        <v>565.72</v>
      </c>
      <c r="AQ474" s="9">
        <v>97405</v>
      </c>
      <c r="AR474" s="9">
        <v>55138</v>
      </c>
      <c r="AS474" s="11">
        <v>1392206</v>
      </c>
      <c r="AT474" s="11">
        <v>0</v>
      </c>
      <c r="AU474" s="11">
        <v>0</v>
      </c>
      <c r="AV474" s="11">
        <v>0</v>
      </c>
      <c r="AW474" s="9">
        <v>0</v>
      </c>
      <c r="AX474" s="9">
        <v>290979.24003638438</v>
      </c>
      <c r="AY474" s="9">
        <v>56288.07659081262</v>
      </c>
      <c r="AZ474" s="9">
        <v>-18306.699199999999</v>
      </c>
      <c r="BA474" s="11">
        <v>117034</v>
      </c>
      <c r="BB474" s="11">
        <v>141</v>
      </c>
      <c r="BC474" s="11">
        <v>570838.56999999995</v>
      </c>
      <c r="BD474" s="11">
        <v>0</v>
      </c>
      <c r="BE474" s="11">
        <v>14748</v>
      </c>
      <c r="BF474" s="11">
        <v>0</v>
      </c>
      <c r="BG474" s="11">
        <v>0</v>
      </c>
      <c r="BH474" s="11">
        <v>0</v>
      </c>
      <c r="BI474" s="9">
        <v>162450</v>
      </c>
      <c r="BJ474" s="9">
        <v>0</v>
      </c>
      <c r="BK474" s="9">
        <v>0</v>
      </c>
      <c r="BL474" s="9">
        <v>0</v>
      </c>
      <c r="BM474" s="9">
        <v>0</v>
      </c>
      <c r="BN474" s="9">
        <v>0</v>
      </c>
      <c r="BO474" s="11">
        <f t="shared" si="246"/>
        <v>2999650.8149999995</v>
      </c>
      <c r="BP474" s="11">
        <v>0</v>
      </c>
      <c r="BQ474" s="11">
        <v>6789</v>
      </c>
      <c r="BR474" s="11">
        <f t="shared" si="247"/>
        <v>0</v>
      </c>
      <c r="BS474" s="11">
        <v>0</v>
      </c>
      <c r="BT474" s="11">
        <v>565.72</v>
      </c>
      <c r="BU474" s="9">
        <v>97405</v>
      </c>
      <c r="BV474" s="9">
        <v>55133</v>
      </c>
      <c r="BW474" s="11">
        <v>1414787</v>
      </c>
      <c r="BX474" s="11">
        <v>0</v>
      </c>
      <c r="BY474" s="11">
        <v>0</v>
      </c>
      <c r="BZ474" s="11">
        <v>0</v>
      </c>
      <c r="CA474" s="9">
        <v>0</v>
      </c>
      <c r="CB474" s="9">
        <v>290979.24003638438</v>
      </c>
      <c r="CC474" s="9">
        <v>56288.07659081262</v>
      </c>
      <c r="CD474" s="9">
        <v>-18306.699199999999</v>
      </c>
      <c r="CE474" s="11">
        <v>117034</v>
      </c>
      <c r="CF474" s="11">
        <v>143</v>
      </c>
      <c r="CG474" s="11">
        <v>570838.56999999995</v>
      </c>
      <c r="CH474" s="11">
        <v>0</v>
      </c>
      <c r="CI474" s="11">
        <v>14930</v>
      </c>
      <c r="CJ474" s="11">
        <v>0</v>
      </c>
      <c r="CK474" s="11">
        <v>0</v>
      </c>
      <c r="CL474" s="11">
        <v>0</v>
      </c>
      <c r="CM474" s="11">
        <v>162450</v>
      </c>
      <c r="CN474" s="9">
        <v>0</v>
      </c>
      <c r="CO474" s="9">
        <v>0</v>
      </c>
      <c r="CP474" s="9">
        <v>0</v>
      </c>
      <c r="CQ474" s="9">
        <v>0</v>
      </c>
      <c r="CR474" s="9">
        <v>0</v>
      </c>
      <c r="CS474" s="11"/>
      <c r="CT474" s="11"/>
      <c r="CU474" s="11"/>
      <c r="CV474" s="11"/>
      <c r="CW474" s="11"/>
      <c r="DD474" s="20"/>
      <c r="DE474" s="20"/>
    </row>
    <row r="475" spans="1:109" ht="16.5" x14ac:dyDescent="0.3">
      <c r="A475" s="8">
        <v>4171</v>
      </c>
      <c r="B475" s="8">
        <v>7</v>
      </c>
      <c r="C475" s="8" t="s">
        <v>498</v>
      </c>
      <c r="D475" s="16">
        <v>7</v>
      </c>
      <c r="E475" s="9">
        <v>500</v>
      </c>
      <c r="F475" s="9">
        <f t="shared" si="232"/>
        <v>10160.283641284388</v>
      </c>
      <c r="G475" s="9">
        <f t="shared" si="233"/>
        <v>10274.045561284387</v>
      </c>
      <c r="H475" s="9">
        <f t="shared" si="234"/>
        <v>113.76191999999901</v>
      </c>
      <c r="I475" s="10">
        <f t="shared" si="229"/>
        <v>1.1196726786026819E-2</v>
      </c>
      <c r="J475" s="9">
        <f t="shared" si="235"/>
        <v>83.581919999999627</v>
      </c>
      <c r="K475" s="9">
        <f t="shared" si="236"/>
        <v>29.842000000000098</v>
      </c>
      <c r="L475" s="9">
        <f t="shared" si="237"/>
        <v>0</v>
      </c>
      <c r="M475" s="9">
        <f t="shared" si="238"/>
        <v>0.33800000000019281</v>
      </c>
      <c r="N475" s="9">
        <f t="shared" si="239"/>
        <v>0</v>
      </c>
      <c r="O475" s="9">
        <f t="shared" si="240"/>
        <v>0</v>
      </c>
      <c r="P475" s="9">
        <f t="shared" si="241"/>
        <v>0</v>
      </c>
      <c r="Q475" s="15">
        <f t="shared" si="243"/>
        <v>5080141.8206421938</v>
      </c>
      <c r="R475" s="15">
        <f t="shared" si="244"/>
        <v>5137022.7806421928</v>
      </c>
      <c r="S475" s="9">
        <f t="shared" si="245"/>
        <v>56880.959999999031</v>
      </c>
      <c r="T475" s="9"/>
      <c r="U475" s="9">
        <f t="shared" si="248"/>
        <v>5537.6115295999998</v>
      </c>
      <c r="V475" s="9">
        <f t="shared" si="248"/>
        <v>1839.924</v>
      </c>
      <c r="W475" s="9">
        <f t="shared" si="248"/>
        <v>24.532720000000001</v>
      </c>
      <c r="X475" s="9">
        <f t="shared" si="248"/>
        <v>1140.0039999999999</v>
      </c>
      <c r="Y475" s="9">
        <f t="shared" si="248"/>
        <v>263.78196778457919</v>
      </c>
      <c r="Z475" s="9">
        <f t="shared" si="248"/>
        <v>0</v>
      </c>
      <c r="AA475" s="9">
        <f t="shared" si="248"/>
        <v>1354.4294238998079</v>
      </c>
      <c r="AB475" s="9">
        <f t="shared" si="249"/>
        <v>5621.1934495999994</v>
      </c>
      <c r="AC475" s="9">
        <f t="shared" si="249"/>
        <v>1869.7660000000001</v>
      </c>
      <c r="AD475" s="9">
        <f t="shared" si="249"/>
        <v>24.532720000000001</v>
      </c>
      <c r="AE475" s="9">
        <f t="shared" si="249"/>
        <v>1140.3420000000001</v>
      </c>
      <c r="AF475" s="9">
        <f t="shared" si="249"/>
        <v>263.78196778457919</v>
      </c>
      <c r="AG475" s="9">
        <f t="shared" si="249"/>
        <v>0</v>
      </c>
      <c r="AH475" s="9">
        <f t="shared" si="249"/>
        <v>1354.4294238998079</v>
      </c>
      <c r="AI475" s="9">
        <f t="shared" si="242"/>
        <v>10274.045561284387</v>
      </c>
      <c r="AJ475" s="3" t="s">
        <v>608</v>
      </c>
      <c r="AK475" s="11">
        <v>2786064</v>
      </c>
      <c r="AL475" s="11">
        <v>0</v>
      </c>
      <c r="AM475" s="11">
        <v>6400</v>
      </c>
      <c r="AN475" s="9">
        <v>0</v>
      </c>
      <c r="AO475" s="11">
        <v>0</v>
      </c>
      <c r="AP475" s="11">
        <v>12266.36</v>
      </c>
      <c r="AQ475" s="9">
        <v>118404</v>
      </c>
      <c r="AR475" s="9">
        <v>51980</v>
      </c>
      <c r="AS475" s="11">
        <v>919962</v>
      </c>
      <c r="AT475" s="11">
        <v>0</v>
      </c>
      <c r="AU475" s="11">
        <v>0</v>
      </c>
      <c r="AV475" s="11">
        <v>0</v>
      </c>
      <c r="AW475" s="9">
        <v>0</v>
      </c>
      <c r="AX475" s="9">
        <v>131890.9838922896</v>
      </c>
      <c r="AY475" s="9">
        <v>42917.331949903964</v>
      </c>
      <c r="AZ475" s="9">
        <v>-17258.235200000003</v>
      </c>
      <c r="BA475" s="11">
        <v>110331</v>
      </c>
      <c r="BB475" s="11">
        <v>133</v>
      </c>
      <c r="BC475" s="11">
        <v>634297.38</v>
      </c>
      <c r="BD475" s="11">
        <v>0</v>
      </c>
      <c r="BE475" s="11">
        <v>13904</v>
      </c>
      <c r="BF475" s="11">
        <v>0</v>
      </c>
      <c r="BG475" s="11">
        <v>0</v>
      </c>
      <c r="BH475" s="11">
        <v>0</v>
      </c>
      <c r="BI475" s="9">
        <v>268850</v>
      </c>
      <c r="BJ475" s="9">
        <v>0</v>
      </c>
      <c r="BK475" s="9">
        <v>0</v>
      </c>
      <c r="BL475" s="9">
        <v>0</v>
      </c>
      <c r="BM475" s="9">
        <v>0</v>
      </c>
      <c r="BN475" s="9">
        <v>0</v>
      </c>
      <c r="BO475" s="11">
        <f t="shared" si="246"/>
        <v>2827854.9599999995</v>
      </c>
      <c r="BP475" s="11">
        <v>0</v>
      </c>
      <c r="BQ475" s="11">
        <v>6400</v>
      </c>
      <c r="BR475" s="11">
        <f t="shared" si="247"/>
        <v>0</v>
      </c>
      <c r="BS475" s="11">
        <v>0</v>
      </c>
      <c r="BT475" s="11">
        <v>12266.36</v>
      </c>
      <c r="BU475" s="9">
        <v>118404</v>
      </c>
      <c r="BV475" s="9">
        <v>51976</v>
      </c>
      <c r="BW475" s="11">
        <v>934883</v>
      </c>
      <c r="BX475" s="11">
        <v>0</v>
      </c>
      <c r="BY475" s="11">
        <v>0</v>
      </c>
      <c r="BZ475" s="11">
        <v>0</v>
      </c>
      <c r="CA475" s="9">
        <v>0</v>
      </c>
      <c r="CB475" s="9">
        <v>131890.9838922896</v>
      </c>
      <c r="CC475" s="9">
        <v>42917.331949903964</v>
      </c>
      <c r="CD475" s="9">
        <v>-17258.235200000003</v>
      </c>
      <c r="CE475" s="11">
        <v>110331</v>
      </c>
      <c r="CF475" s="11">
        <v>135</v>
      </c>
      <c r="CG475" s="11">
        <v>634297.38</v>
      </c>
      <c r="CH475" s="11">
        <v>0</v>
      </c>
      <c r="CI475" s="11">
        <v>14075</v>
      </c>
      <c r="CJ475" s="11">
        <v>0</v>
      </c>
      <c r="CK475" s="11">
        <v>0</v>
      </c>
      <c r="CL475" s="11">
        <v>0</v>
      </c>
      <c r="CM475" s="11">
        <v>268850</v>
      </c>
      <c r="CN475" s="9">
        <v>0</v>
      </c>
      <c r="CO475" s="9">
        <v>0</v>
      </c>
      <c r="CP475" s="9">
        <v>0</v>
      </c>
      <c r="CQ475" s="9">
        <v>0</v>
      </c>
      <c r="CR475" s="9">
        <v>0</v>
      </c>
      <c r="CS475" s="11"/>
      <c r="CT475" s="11"/>
      <c r="CU475" s="11"/>
      <c r="CV475" s="11"/>
      <c r="CW475" s="11"/>
      <c r="DD475" s="20"/>
      <c r="DE475" s="20"/>
    </row>
    <row r="476" spans="1:109" ht="16.5" x14ac:dyDescent="0.3">
      <c r="A476" s="8">
        <v>4172</v>
      </c>
      <c r="B476" s="8">
        <v>7</v>
      </c>
      <c r="C476" s="8" t="s">
        <v>499</v>
      </c>
      <c r="D476" s="16">
        <v>7</v>
      </c>
      <c r="E476" s="9">
        <v>61</v>
      </c>
      <c r="F476" s="9">
        <f t="shared" si="232"/>
        <v>10331.163897293161</v>
      </c>
      <c r="G476" s="9">
        <f t="shared" si="233"/>
        <v>10425.72889729316</v>
      </c>
      <c r="H476" s="9">
        <f t="shared" si="234"/>
        <v>94.56499999999869</v>
      </c>
      <c r="I476" s="10">
        <f t="shared" si="229"/>
        <v>9.1533733217392284E-3</v>
      </c>
      <c r="J476" s="9">
        <f t="shared" si="235"/>
        <v>80.466639344262148</v>
      </c>
      <c r="K476" s="9">
        <f t="shared" si="236"/>
        <v>17.65573770491801</v>
      </c>
      <c r="L476" s="9">
        <f t="shared" si="237"/>
        <v>0</v>
      </c>
      <c r="M476" s="9">
        <f t="shared" si="238"/>
        <v>-3.5573770491803316</v>
      </c>
      <c r="N476" s="9">
        <f t="shared" si="239"/>
        <v>0</v>
      </c>
      <c r="O476" s="9">
        <f t="shared" si="240"/>
        <v>0</v>
      </c>
      <c r="P476" s="9">
        <f t="shared" si="241"/>
        <v>0</v>
      </c>
      <c r="Q476" s="15">
        <f t="shared" si="243"/>
        <v>630200.99773488287</v>
      </c>
      <c r="R476" s="15">
        <f t="shared" si="244"/>
        <v>635969.46273488284</v>
      </c>
      <c r="S476" s="9">
        <f t="shared" si="245"/>
        <v>5768.4649999999674</v>
      </c>
      <c r="T476" s="9"/>
      <c r="U476" s="9">
        <f t="shared" si="248"/>
        <v>5331.2126163934427</v>
      </c>
      <c r="V476" s="9">
        <f t="shared" si="248"/>
        <v>1087.9344262295083</v>
      </c>
      <c r="W476" s="9">
        <f t="shared" si="248"/>
        <v>409.72721311475414</v>
      </c>
      <c r="X476" s="9">
        <f t="shared" si="248"/>
        <v>344.44262295081967</v>
      </c>
      <c r="Y476" s="9">
        <f t="shared" si="248"/>
        <v>1739.2126530915834</v>
      </c>
      <c r="Z476" s="9">
        <f t="shared" si="248"/>
        <v>0</v>
      </c>
      <c r="AA476" s="9">
        <f t="shared" si="248"/>
        <v>1418.6343655130538</v>
      </c>
      <c r="AB476" s="9">
        <f t="shared" si="249"/>
        <v>5411.6792557377048</v>
      </c>
      <c r="AC476" s="9">
        <f t="shared" si="249"/>
        <v>1105.5901639344263</v>
      </c>
      <c r="AD476" s="9">
        <f t="shared" si="249"/>
        <v>409.72721311475414</v>
      </c>
      <c r="AE476" s="9">
        <f t="shared" si="249"/>
        <v>340.88524590163934</v>
      </c>
      <c r="AF476" s="9">
        <f t="shared" si="249"/>
        <v>1739.2126530915834</v>
      </c>
      <c r="AG476" s="9">
        <f t="shared" si="249"/>
        <v>0</v>
      </c>
      <c r="AH476" s="9">
        <f t="shared" si="249"/>
        <v>1418.6343655130538</v>
      </c>
      <c r="AI476" s="9">
        <f t="shared" si="242"/>
        <v>10425.72889729316</v>
      </c>
      <c r="AJ476" s="3" t="s">
        <v>608</v>
      </c>
      <c r="AK476" s="11">
        <v>327231</v>
      </c>
      <c r="AL476" s="11">
        <v>0</v>
      </c>
      <c r="AM476" s="11">
        <v>752</v>
      </c>
      <c r="AN476" s="9">
        <v>0</v>
      </c>
      <c r="AO476" s="11">
        <v>0</v>
      </c>
      <c r="AP476" s="11">
        <v>24993.360000000001</v>
      </c>
      <c r="AQ476" s="9">
        <v>15433</v>
      </c>
      <c r="AR476" s="9">
        <v>6105</v>
      </c>
      <c r="AS476" s="11">
        <v>66364</v>
      </c>
      <c r="AT476" s="11">
        <v>0</v>
      </c>
      <c r="AU476" s="11">
        <v>0</v>
      </c>
      <c r="AV476" s="11">
        <v>0</v>
      </c>
      <c r="AW476" s="9">
        <v>0</v>
      </c>
      <c r="AX476" s="9">
        <v>106091.97183858659</v>
      </c>
      <c r="AY476" s="9">
        <v>7192.2962962962956</v>
      </c>
      <c r="AZ476" s="9">
        <v>-2027.0303999999999</v>
      </c>
      <c r="BA476" s="11">
        <v>12959</v>
      </c>
      <c r="BB476" s="11">
        <v>13672</v>
      </c>
      <c r="BC476" s="11">
        <v>79344.399999999994</v>
      </c>
      <c r="BD476" s="11">
        <v>0</v>
      </c>
      <c r="BE476" s="11">
        <v>1633</v>
      </c>
      <c r="BF476" s="11">
        <v>0</v>
      </c>
      <c r="BG476" s="11">
        <v>-29543</v>
      </c>
      <c r="BH476" s="11">
        <v>0</v>
      </c>
      <c r="BI476" s="9">
        <v>0</v>
      </c>
      <c r="BJ476" s="9">
        <v>0</v>
      </c>
      <c r="BK476" s="9">
        <v>0</v>
      </c>
      <c r="BL476" s="9">
        <v>0</v>
      </c>
      <c r="BM476" s="9">
        <v>0</v>
      </c>
      <c r="BN476" s="9">
        <v>0</v>
      </c>
      <c r="BO476" s="11">
        <f t="shared" si="246"/>
        <v>332139.46499999997</v>
      </c>
      <c r="BP476" s="11">
        <v>0</v>
      </c>
      <c r="BQ476" s="11">
        <v>752</v>
      </c>
      <c r="BR476" s="11">
        <f t="shared" si="247"/>
        <v>0</v>
      </c>
      <c r="BS476" s="11">
        <v>0</v>
      </c>
      <c r="BT476" s="11">
        <v>24993.360000000001</v>
      </c>
      <c r="BU476" s="9">
        <v>15433</v>
      </c>
      <c r="BV476" s="9">
        <v>6105</v>
      </c>
      <c r="BW476" s="11">
        <v>67441</v>
      </c>
      <c r="BX476" s="11">
        <v>0</v>
      </c>
      <c r="BY476" s="11">
        <v>0</v>
      </c>
      <c r="BZ476" s="11">
        <v>0</v>
      </c>
      <c r="CA476" s="9">
        <v>0</v>
      </c>
      <c r="CB476" s="9">
        <v>106091.97183858659</v>
      </c>
      <c r="CC476" s="9">
        <v>7192.2962962962956</v>
      </c>
      <c r="CD476" s="9">
        <v>-2027.0303999999999</v>
      </c>
      <c r="CE476" s="11">
        <v>12959</v>
      </c>
      <c r="CF476" s="11">
        <v>13876</v>
      </c>
      <c r="CG476" s="11">
        <v>79344.399999999994</v>
      </c>
      <c r="CH476" s="11">
        <v>0</v>
      </c>
      <c r="CI476" s="11">
        <v>1653</v>
      </c>
      <c r="CJ476" s="11">
        <v>0</v>
      </c>
      <c r="CK476" s="11">
        <v>-29984</v>
      </c>
      <c r="CL476" s="11">
        <v>0</v>
      </c>
      <c r="CM476" s="11">
        <v>0</v>
      </c>
      <c r="CN476" s="9">
        <v>0</v>
      </c>
      <c r="CO476" s="9">
        <v>0</v>
      </c>
      <c r="CP476" s="9">
        <v>0</v>
      </c>
      <c r="CQ476" s="9">
        <v>0</v>
      </c>
      <c r="CR476" s="9">
        <v>0</v>
      </c>
      <c r="CS476" s="11"/>
      <c r="CT476" s="11"/>
      <c r="CU476" s="11"/>
      <c r="CV476" s="11"/>
      <c r="CW476" s="11"/>
      <c r="DD476" s="20"/>
      <c r="DE476" s="20"/>
    </row>
    <row r="477" spans="1:109" ht="16.5" x14ac:dyDescent="0.3">
      <c r="A477" s="8">
        <v>4173</v>
      </c>
      <c r="B477" s="8">
        <v>7</v>
      </c>
      <c r="C477" s="8" t="s">
        <v>500</v>
      </c>
      <c r="D477" s="16">
        <v>7</v>
      </c>
      <c r="E477" s="9">
        <v>200</v>
      </c>
      <c r="F477" s="9">
        <f t="shared" si="232"/>
        <v>10100.758186890576</v>
      </c>
      <c r="G477" s="9">
        <f t="shared" si="233"/>
        <v>10216.261186890575</v>
      </c>
      <c r="H477" s="9">
        <f t="shared" si="234"/>
        <v>115.50299999999879</v>
      </c>
      <c r="I477" s="10">
        <f t="shared" si="229"/>
        <v>1.1435082185207258E-2</v>
      </c>
      <c r="J477" s="9">
        <f t="shared" si="235"/>
        <v>101.86799999999948</v>
      </c>
      <c r="K477" s="9">
        <f t="shared" si="236"/>
        <v>13.220000000000027</v>
      </c>
      <c r="L477" s="9">
        <f t="shared" si="237"/>
        <v>0</v>
      </c>
      <c r="M477" s="9">
        <f t="shared" si="238"/>
        <v>0.41500000000002046</v>
      </c>
      <c r="N477" s="9">
        <f t="shared" si="239"/>
        <v>0</v>
      </c>
      <c r="O477" s="9">
        <f t="shared" si="240"/>
        <v>0</v>
      </c>
      <c r="P477" s="9">
        <f t="shared" si="241"/>
        <v>0</v>
      </c>
      <c r="Q477" s="15">
        <f t="shared" si="243"/>
        <v>2020151.6373781152</v>
      </c>
      <c r="R477" s="15">
        <f t="shared" si="244"/>
        <v>2043252.2373781153</v>
      </c>
      <c r="S477" s="9">
        <f t="shared" si="245"/>
        <v>23100.600000000093</v>
      </c>
      <c r="T477" s="9"/>
      <c r="U477" s="9">
        <f t="shared" si="248"/>
        <v>6749.1319999999996</v>
      </c>
      <c r="V477" s="9">
        <f t="shared" si="248"/>
        <v>815.125</v>
      </c>
      <c r="W477" s="9">
        <f t="shared" si="248"/>
        <v>3.9</v>
      </c>
      <c r="X477" s="9">
        <f t="shared" si="248"/>
        <v>445.46</v>
      </c>
      <c r="Y477" s="9">
        <f t="shared" si="248"/>
        <v>1541.1425368905773</v>
      </c>
      <c r="Z477" s="9">
        <f t="shared" si="248"/>
        <v>0</v>
      </c>
      <c r="AA477" s="9">
        <f t="shared" si="248"/>
        <v>545.99865</v>
      </c>
      <c r="AB477" s="9">
        <f t="shared" si="249"/>
        <v>6850.9999999999991</v>
      </c>
      <c r="AC477" s="9">
        <f t="shared" si="249"/>
        <v>828.34500000000003</v>
      </c>
      <c r="AD477" s="9">
        <f t="shared" si="249"/>
        <v>3.9</v>
      </c>
      <c r="AE477" s="9">
        <f t="shared" si="249"/>
        <v>445.875</v>
      </c>
      <c r="AF477" s="9">
        <f t="shared" si="249"/>
        <v>1541.1425368905773</v>
      </c>
      <c r="AG477" s="9">
        <f t="shared" si="249"/>
        <v>0</v>
      </c>
      <c r="AH477" s="9">
        <f t="shared" si="249"/>
        <v>545.99865</v>
      </c>
      <c r="AI477" s="9">
        <f t="shared" si="242"/>
        <v>10216.261186890575</v>
      </c>
      <c r="AJ477" s="3" t="s">
        <v>608</v>
      </c>
      <c r="AK477" s="11">
        <v>1358240</v>
      </c>
      <c r="AL477" s="11">
        <v>0</v>
      </c>
      <c r="AM477" s="11">
        <v>3120</v>
      </c>
      <c r="AN477" s="9">
        <v>0</v>
      </c>
      <c r="AO477" s="11">
        <v>0</v>
      </c>
      <c r="AP477" s="11">
        <v>780</v>
      </c>
      <c r="AQ477" s="9">
        <v>0</v>
      </c>
      <c r="AR477" s="9">
        <v>25341</v>
      </c>
      <c r="AS477" s="11">
        <v>163025</v>
      </c>
      <c r="AT477" s="11">
        <v>0</v>
      </c>
      <c r="AU477" s="11">
        <v>0</v>
      </c>
      <c r="AV477" s="11">
        <v>0</v>
      </c>
      <c r="AW477" s="9">
        <v>0</v>
      </c>
      <c r="AX477" s="9">
        <v>308228.50737811544</v>
      </c>
      <c r="AY477" s="9">
        <v>0</v>
      </c>
      <c r="AZ477" s="9">
        <v>-8413.6</v>
      </c>
      <c r="BA477" s="11">
        <v>53788</v>
      </c>
      <c r="BB477" s="11">
        <v>65</v>
      </c>
      <c r="BC477" s="11">
        <v>109199.73</v>
      </c>
      <c r="BD477" s="11">
        <v>0</v>
      </c>
      <c r="BE477" s="11">
        <v>6778</v>
      </c>
      <c r="BF477" s="11">
        <v>0</v>
      </c>
      <c r="BG477" s="11">
        <v>0</v>
      </c>
      <c r="BH477" s="11">
        <v>0</v>
      </c>
      <c r="BI477" s="9">
        <v>0</v>
      </c>
      <c r="BJ477" s="9">
        <v>0</v>
      </c>
      <c r="BK477" s="9">
        <v>0</v>
      </c>
      <c r="BL477" s="9">
        <v>0</v>
      </c>
      <c r="BM477" s="9">
        <v>0</v>
      </c>
      <c r="BN477" s="9">
        <v>0</v>
      </c>
      <c r="BO477" s="11">
        <f t="shared" si="246"/>
        <v>1378613.5999999999</v>
      </c>
      <c r="BP477" s="11">
        <v>0</v>
      </c>
      <c r="BQ477" s="11">
        <v>3120</v>
      </c>
      <c r="BR477" s="11">
        <f t="shared" si="247"/>
        <v>0</v>
      </c>
      <c r="BS477" s="11">
        <v>0</v>
      </c>
      <c r="BT477" s="11">
        <v>780</v>
      </c>
      <c r="BU477" s="9">
        <v>0</v>
      </c>
      <c r="BV477" s="9">
        <v>25339</v>
      </c>
      <c r="BW477" s="11">
        <v>165669</v>
      </c>
      <c r="BX477" s="11">
        <v>0</v>
      </c>
      <c r="BY477" s="11">
        <v>0</v>
      </c>
      <c r="BZ477" s="11">
        <v>0</v>
      </c>
      <c r="CA477" s="9">
        <v>0</v>
      </c>
      <c r="CB477" s="9">
        <v>308228.50737811544</v>
      </c>
      <c r="CC477" s="9">
        <v>0</v>
      </c>
      <c r="CD477" s="9">
        <v>-8413.6</v>
      </c>
      <c r="CE477" s="11">
        <v>53788</v>
      </c>
      <c r="CF477" s="11">
        <v>66</v>
      </c>
      <c r="CG477" s="11">
        <v>109199.73</v>
      </c>
      <c r="CH477" s="11">
        <v>0</v>
      </c>
      <c r="CI477" s="11">
        <v>6862</v>
      </c>
      <c r="CJ477" s="11">
        <v>0</v>
      </c>
      <c r="CK477" s="11">
        <v>0</v>
      </c>
      <c r="CL477" s="11">
        <v>0</v>
      </c>
      <c r="CM477" s="11">
        <v>0</v>
      </c>
      <c r="CN477" s="9">
        <v>0</v>
      </c>
      <c r="CO477" s="9">
        <v>0</v>
      </c>
      <c r="CP477" s="9">
        <v>0</v>
      </c>
      <c r="CQ477" s="9">
        <v>0</v>
      </c>
      <c r="CR477" s="9">
        <v>0</v>
      </c>
      <c r="CS477" s="11"/>
      <c r="CT477" s="11"/>
      <c r="CU477" s="11"/>
      <c r="CV477" s="11"/>
      <c r="CW477" s="11"/>
      <c r="DD477" s="20"/>
      <c r="DE477" s="20"/>
    </row>
    <row r="478" spans="1:109" ht="16.5" x14ac:dyDescent="0.3">
      <c r="A478" s="8">
        <v>4177</v>
      </c>
      <c r="B478" s="8">
        <v>7</v>
      </c>
      <c r="C478" s="8" t="s">
        <v>501</v>
      </c>
      <c r="D478" s="16">
        <v>7</v>
      </c>
      <c r="E478" s="9">
        <v>39</v>
      </c>
      <c r="F478" s="9">
        <f t="shared" si="232"/>
        <v>13340.380972903178</v>
      </c>
      <c r="G478" s="9">
        <f t="shared" si="233"/>
        <v>13461.297767774973</v>
      </c>
      <c r="H478" s="9">
        <f t="shared" si="234"/>
        <v>120.91679487179499</v>
      </c>
      <c r="I478" s="10">
        <f t="shared" si="229"/>
        <v>9.0639686465776147E-3</v>
      </c>
      <c r="J478" s="9">
        <f t="shared" si="235"/>
        <v>91.198846153845807</v>
      </c>
      <c r="K478" s="9">
        <f t="shared" si="236"/>
        <v>21.153846153846189</v>
      </c>
      <c r="L478" s="9">
        <f t="shared" si="237"/>
        <v>0</v>
      </c>
      <c r="M478" s="9">
        <f t="shared" si="238"/>
        <v>8.5641025641025408</v>
      </c>
      <c r="N478" s="9">
        <f t="shared" si="239"/>
        <v>0</v>
      </c>
      <c r="O478" s="9">
        <f t="shared" si="240"/>
        <v>0</v>
      </c>
      <c r="P478" s="9">
        <f t="shared" si="241"/>
        <v>0</v>
      </c>
      <c r="Q478" s="15">
        <f t="shared" si="243"/>
        <v>520274.85794322385</v>
      </c>
      <c r="R478" s="15">
        <f t="shared" si="244"/>
        <v>524990.61294322391</v>
      </c>
      <c r="S478" s="9">
        <f t="shared" si="245"/>
        <v>4715.7550000000629</v>
      </c>
      <c r="T478" s="9"/>
      <c r="U478" s="9">
        <f t="shared" si="248"/>
        <v>6042.2610153846153</v>
      </c>
      <c r="V478" s="9">
        <f t="shared" si="248"/>
        <v>1303.3589743589744</v>
      </c>
      <c r="W478" s="9">
        <f t="shared" si="248"/>
        <v>0</v>
      </c>
      <c r="X478" s="9">
        <f t="shared" si="248"/>
        <v>947.46153846153845</v>
      </c>
      <c r="Y478" s="9">
        <f t="shared" si="248"/>
        <v>5017.855000253604</v>
      </c>
      <c r="Z478" s="9">
        <f t="shared" si="248"/>
        <v>0</v>
      </c>
      <c r="AA478" s="9">
        <f t="shared" si="248"/>
        <v>29.444444444444443</v>
      </c>
      <c r="AB478" s="9">
        <f t="shared" si="249"/>
        <v>6133.4598615384612</v>
      </c>
      <c r="AC478" s="9">
        <f t="shared" si="249"/>
        <v>1324.5128205128206</v>
      </c>
      <c r="AD478" s="9">
        <f t="shared" si="249"/>
        <v>0</v>
      </c>
      <c r="AE478" s="9">
        <f t="shared" si="249"/>
        <v>956.02564102564099</v>
      </c>
      <c r="AF478" s="9">
        <f t="shared" si="249"/>
        <v>5017.855000253604</v>
      </c>
      <c r="AG478" s="9">
        <f t="shared" si="249"/>
        <v>0</v>
      </c>
      <c r="AH478" s="9">
        <f t="shared" si="249"/>
        <v>29.444444444444443</v>
      </c>
      <c r="AI478" s="9">
        <f t="shared" si="242"/>
        <v>13461.297767774973</v>
      </c>
      <c r="AJ478" s="3" t="s">
        <v>608</v>
      </c>
      <c r="AK478" s="11">
        <v>237117</v>
      </c>
      <c r="AL478" s="11">
        <v>0</v>
      </c>
      <c r="AM478" s="11">
        <v>545</v>
      </c>
      <c r="AN478" s="9">
        <v>0</v>
      </c>
      <c r="AO478" s="11">
        <v>0</v>
      </c>
      <c r="AP478" s="11">
        <v>0</v>
      </c>
      <c r="AQ478" s="9">
        <v>0</v>
      </c>
      <c r="AR478" s="9">
        <v>4424</v>
      </c>
      <c r="AS478" s="11">
        <v>50831</v>
      </c>
      <c r="AT478" s="11">
        <v>0</v>
      </c>
      <c r="AU478" s="11">
        <v>0</v>
      </c>
      <c r="AV478" s="11">
        <v>0</v>
      </c>
      <c r="AW478" s="9">
        <v>0</v>
      </c>
      <c r="AX478" s="9">
        <v>195696.34500989056</v>
      </c>
      <c r="AY478" s="9">
        <v>1148.3333333333333</v>
      </c>
      <c r="AZ478" s="9">
        <v>-1468.8204000000001</v>
      </c>
      <c r="BA478" s="11">
        <v>9390</v>
      </c>
      <c r="BB478" s="11">
        <v>21409</v>
      </c>
      <c r="BC478" s="11">
        <v>0</v>
      </c>
      <c r="BD478" s="11">
        <v>0</v>
      </c>
      <c r="BE478" s="11">
        <v>1183</v>
      </c>
      <c r="BF478" s="11">
        <v>0</v>
      </c>
      <c r="BG478" s="11">
        <v>0</v>
      </c>
      <c r="BH478" s="11">
        <v>0</v>
      </c>
      <c r="BI478" s="9">
        <v>0</v>
      </c>
      <c r="BJ478" s="9">
        <v>0</v>
      </c>
      <c r="BK478" s="9">
        <v>0</v>
      </c>
      <c r="BL478" s="9">
        <v>0</v>
      </c>
      <c r="BM478" s="9">
        <v>0</v>
      </c>
      <c r="BN478" s="9">
        <v>0</v>
      </c>
      <c r="BO478" s="11">
        <f t="shared" si="246"/>
        <v>240673.75499999998</v>
      </c>
      <c r="BP478" s="11">
        <v>0</v>
      </c>
      <c r="BQ478" s="11">
        <v>545</v>
      </c>
      <c r="BR478" s="11">
        <f t="shared" si="247"/>
        <v>0</v>
      </c>
      <c r="BS478" s="11">
        <v>0</v>
      </c>
      <c r="BT478" s="11">
        <v>0</v>
      </c>
      <c r="BU478" s="9">
        <v>0</v>
      </c>
      <c r="BV478" s="9">
        <v>4424</v>
      </c>
      <c r="BW478" s="11">
        <v>51656</v>
      </c>
      <c r="BX478" s="11">
        <v>0</v>
      </c>
      <c r="BY478" s="11">
        <v>0</v>
      </c>
      <c r="BZ478" s="11">
        <v>0</v>
      </c>
      <c r="CA478" s="9">
        <v>0</v>
      </c>
      <c r="CB478" s="9">
        <v>195696.34500989056</v>
      </c>
      <c r="CC478" s="9">
        <v>1148.3333333333333</v>
      </c>
      <c r="CD478" s="9">
        <v>-1468.8204000000001</v>
      </c>
      <c r="CE478" s="11">
        <v>9390</v>
      </c>
      <c r="CF478" s="11">
        <v>21728</v>
      </c>
      <c r="CG478" s="11">
        <v>0</v>
      </c>
      <c r="CH478" s="11">
        <v>0</v>
      </c>
      <c r="CI478" s="11">
        <v>1198</v>
      </c>
      <c r="CJ478" s="11">
        <v>0</v>
      </c>
      <c r="CK478" s="11">
        <v>0</v>
      </c>
      <c r="CL478" s="11">
        <v>0</v>
      </c>
      <c r="CM478" s="11">
        <v>0</v>
      </c>
      <c r="CN478" s="9">
        <v>0</v>
      </c>
      <c r="CO478" s="9">
        <v>0</v>
      </c>
      <c r="CP478" s="9">
        <v>0</v>
      </c>
      <c r="CQ478" s="9">
        <v>0</v>
      </c>
      <c r="CR478" s="9">
        <v>0</v>
      </c>
      <c r="CS478" s="11"/>
      <c r="CT478" s="11"/>
      <c r="CU478" s="11"/>
      <c r="CV478" s="11"/>
      <c r="CW478" s="11"/>
      <c r="DD478" s="20"/>
      <c r="DE478" s="20"/>
    </row>
    <row r="479" spans="1:109" ht="16.5" x14ac:dyDescent="0.3">
      <c r="A479" s="8">
        <v>4178</v>
      </c>
      <c r="B479" s="8">
        <v>7</v>
      </c>
      <c r="C479" s="8" t="s">
        <v>502</v>
      </c>
      <c r="D479" s="16">
        <v>7</v>
      </c>
      <c r="E479" s="9">
        <v>150</v>
      </c>
      <c r="F479" s="9">
        <f t="shared" si="232"/>
        <v>12015.610781578025</v>
      </c>
      <c r="G479" s="9">
        <f t="shared" si="233"/>
        <v>12154.852114911359</v>
      </c>
      <c r="H479" s="9">
        <f t="shared" si="234"/>
        <v>139.24133333333339</v>
      </c>
      <c r="I479" s="10">
        <f t="shared" si="229"/>
        <v>1.158836915280362E-2</v>
      </c>
      <c r="J479" s="9">
        <f t="shared" si="235"/>
        <v>101.86799999999948</v>
      </c>
      <c r="K479" s="9">
        <f t="shared" si="236"/>
        <v>36.973333333333358</v>
      </c>
      <c r="L479" s="9">
        <f t="shared" si="237"/>
        <v>0</v>
      </c>
      <c r="M479" s="9">
        <f t="shared" si="238"/>
        <v>0.40000000000009095</v>
      </c>
      <c r="N479" s="9">
        <f t="shared" si="239"/>
        <v>0</v>
      </c>
      <c r="O479" s="9">
        <f t="shared" si="240"/>
        <v>0</v>
      </c>
      <c r="P479" s="9">
        <f t="shared" si="241"/>
        <v>0</v>
      </c>
      <c r="Q479" s="15">
        <f t="shared" si="243"/>
        <v>1802341.6172367039</v>
      </c>
      <c r="R479" s="15">
        <f t="shared" si="244"/>
        <v>1823227.8172367036</v>
      </c>
      <c r="S479" s="9">
        <f t="shared" si="245"/>
        <v>20886.199999999721</v>
      </c>
      <c r="T479" s="9"/>
      <c r="U479" s="9">
        <f t="shared" si="248"/>
        <v>6749.1320000000005</v>
      </c>
      <c r="V479" s="9">
        <f t="shared" si="248"/>
        <v>2279.4666666666667</v>
      </c>
      <c r="W479" s="9">
        <f t="shared" si="248"/>
        <v>10.4</v>
      </c>
      <c r="X479" s="9">
        <f t="shared" si="248"/>
        <v>1214.0533333333333</v>
      </c>
      <c r="Y479" s="9">
        <f t="shared" si="248"/>
        <v>712.55878157802465</v>
      </c>
      <c r="Z479" s="9">
        <f t="shared" si="248"/>
        <v>0</v>
      </c>
      <c r="AA479" s="9">
        <f t="shared" si="248"/>
        <v>1050</v>
      </c>
      <c r="AB479" s="9">
        <f t="shared" si="249"/>
        <v>6851</v>
      </c>
      <c r="AC479" s="9">
        <f t="shared" si="249"/>
        <v>2316.44</v>
      </c>
      <c r="AD479" s="9">
        <f t="shared" si="249"/>
        <v>10.4</v>
      </c>
      <c r="AE479" s="9">
        <f t="shared" si="249"/>
        <v>1214.4533333333334</v>
      </c>
      <c r="AF479" s="9">
        <f t="shared" si="249"/>
        <v>712.55878157802465</v>
      </c>
      <c r="AG479" s="9">
        <f t="shared" si="249"/>
        <v>0</v>
      </c>
      <c r="AH479" s="9">
        <f t="shared" si="249"/>
        <v>1050</v>
      </c>
      <c r="AI479" s="9">
        <f t="shared" si="242"/>
        <v>12154.852114911359</v>
      </c>
      <c r="AJ479" s="3" t="s">
        <v>608</v>
      </c>
      <c r="AK479" s="11">
        <v>1018680</v>
      </c>
      <c r="AL479" s="11">
        <v>0</v>
      </c>
      <c r="AM479" s="11">
        <v>2340</v>
      </c>
      <c r="AN479" s="9">
        <v>0</v>
      </c>
      <c r="AO479" s="11">
        <v>0</v>
      </c>
      <c r="AP479" s="11">
        <v>1560</v>
      </c>
      <c r="AQ479" s="9">
        <v>0</v>
      </c>
      <c r="AR479" s="9">
        <v>19006</v>
      </c>
      <c r="AS479" s="11">
        <v>341920</v>
      </c>
      <c r="AT479" s="11">
        <v>0</v>
      </c>
      <c r="AU479" s="11">
        <v>0</v>
      </c>
      <c r="AV479" s="11">
        <v>0</v>
      </c>
      <c r="AW479" s="9">
        <v>0</v>
      </c>
      <c r="AX479" s="9">
        <v>106883.8172367037</v>
      </c>
      <c r="AY479" s="9">
        <v>0</v>
      </c>
      <c r="AZ479" s="9">
        <v>-6310.2</v>
      </c>
      <c r="BA479" s="11">
        <v>40341</v>
      </c>
      <c r="BB479" s="11">
        <v>49</v>
      </c>
      <c r="BC479" s="11">
        <v>157500</v>
      </c>
      <c r="BD479" s="11">
        <v>0</v>
      </c>
      <c r="BE479" s="11">
        <v>5084</v>
      </c>
      <c r="BF479" s="11">
        <v>0</v>
      </c>
      <c r="BG479" s="11">
        <v>0</v>
      </c>
      <c r="BH479" s="11">
        <v>0</v>
      </c>
      <c r="BI479" s="9">
        <v>115288</v>
      </c>
      <c r="BJ479" s="9">
        <v>0</v>
      </c>
      <c r="BK479" s="9">
        <v>0</v>
      </c>
      <c r="BL479" s="9">
        <v>0</v>
      </c>
      <c r="BM479" s="9">
        <v>0</v>
      </c>
      <c r="BN479" s="9">
        <v>0</v>
      </c>
      <c r="BO479" s="11">
        <f t="shared" si="246"/>
        <v>1033960.2</v>
      </c>
      <c r="BP479" s="11">
        <v>0</v>
      </c>
      <c r="BQ479" s="11">
        <v>2340</v>
      </c>
      <c r="BR479" s="11">
        <f t="shared" si="247"/>
        <v>0</v>
      </c>
      <c r="BS479" s="11">
        <v>0</v>
      </c>
      <c r="BT479" s="11">
        <v>1560</v>
      </c>
      <c r="BU479" s="9">
        <v>0</v>
      </c>
      <c r="BV479" s="9">
        <v>19004</v>
      </c>
      <c r="BW479" s="11">
        <v>347466</v>
      </c>
      <c r="BX479" s="11">
        <v>0</v>
      </c>
      <c r="BY479" s="11">
        <v>0</v>
      </c>
      <c r="BZ479" s="11">
        <v>0</v>
      </c>
      <c r="CA479" s="9">
        <v>0</v>
      </c>
      <c r="CB479" s="9">
        <v>106883.8172367037</v>
      </c>
      <c r="CC479" s="9">
        <v>0</v>
      </c>
      <c r="CD479" s="9">
        <v>-6310.2</v>
      </c>
      <c r="CE479" s="11">
        <v>40341</v>
      </c>
      <c r="CF479" s="11">
        <v>49</v>
      </c>
      <c r="CG479" s="11">
        <v>157500</v>
      </c>
      <c r="CH479" s="11">
        <v>0</v>
      </c>
      <c r="CI479" s="11">
        <v>5146</v>
      </c>
      <c r="CJ479" s="11">
        <v>0</v>
      </c>
      <c r="CK479" s="11">
        <v>0</v>
      </c>
      <c r="CL479" s="11">
        <v>0</v>
      </c>
      <c r="CM479" s="11">
        <v>115288</v>
      </c>
      <c r="CN479" s="9">
        <v>0</v>
      </c>
      <c r="CO479" s="9">
        <v>0</v>
      </c>
      <c r="CP479" s="9">
        <v>0</v>
      </c>
      <c r="CQ479" s="9">
        <v>0</v>
      </c>
      <c r="CR479" s="9">
        <v>0</v>
      </c>
      <c r="CS479" s="11"/>
      <c r="CT479" s="11"/>
      <c r="CU479" s="11"/>
      <c r="CV479" s="11"/>
      <c r="CW479" s="11"/>
      <c r="DD479" s="20"/>
      <c r="DE479" s="20"/>
    </row>
    <row r="480" spans="1:109" ht="16.5" x14ac:dyDescent="0.3">
      <c r="A480" s="8">
        <v>4180</v>
      </c>
      <c r="B480" s="8">
        <v>7</v>
      </c>
      <c r="C480" s="8" t="s">
        <v>503</v>
      </c>
      <c r="D480" s="16">
        <v>7</v>
      </c>
      <c r="E480" s="9">
        <v>281</v>
      </c>
      <c r="F480" s="9">
        <f t="shared" si="232"/>
        <v>13334.694191320012</v>
      </c>
      <c r="G480" s="9">
        <f t="shared" si="233"/>
        <v>13465.174315875172</v>
      </c>
      <c r="H480" s="9">
        <f t="shared" si="234"/>
        <v>130.48012455516073</v>
      </c>
      <c r="I480" s="10">
        <f t="shared" si="229"/>
        <v>9.7850106408960257E-3</v>
      </c>
      <c r="J480" s="9">
        <f t="shared" si="235"/>
        <v>82.924964412810368</v>
      </c>
      <c r="K480" s="9">
        <f t="shared" si="236"/>
        <v>47.217081850534214</v>
      </c>
      <c r="L480" s="9">
        <f t="shared" si="237"/>
        <v>0</v>
      </c>
      <c r="M480" s="9">
        <f t="shared" si="238"/>
        <v>0.33807829181478155</v>
      </c>
      <c r="N480" s="9">
        <f t="shared" si="239"/>
        <v>0</v>
      </c>
      <c r="O480" s="9">
        <f t="shared" si="240"/>
        <v>0</v>
      </c>
      <c r="P480" s="9">
        <f t="shared" si="241"/>
        <v>0</v>
      </c>
      <c r="Q480" s="15">
        <f t="shared" si="243"/>
        <v>3747049.0677609248</v>
      </c>
      <c r="R480" s="15">
        <f t="shared" si="244"/>
        <v>3783713.9827609239</v>
      </c>
      <c r="S480" s="9">
        <f t="shared" si="245"/>
        <v>36664.914999999106</v>
      </c>
      <c r="T480" s="9"/>
      <c r="U480" s="9">
        <f t="shared" si="248"/>
        <v>5494.0857893238435</v>
      </c>
      <c r="V480" s="9">
        <f t="shared" si="248"/>
        <v>2911.071174377224</v>
      </c>
      <c r="W480" s="9">
        <f t="shared" si="248"/>
        <v>10.58256227758007</v>
      </c>
      <c r="X480" s="9">
        <f t="shared" si="248"/>
        <v>1365.540925266904</v>
      </c>
      <c r="Y480" s="9">
        <f t="shared" si="248"/>
        <v>2159.3007121648288</v>
      </c>
      <c r="Z480" s="9">
        <f t="shared" si="248"/>
        <v>0</v>
      </c>
      <c r="AA480" s="9">
        <f t="shared" si="248"/>
        <v>1394.1130279096346</v>
      </c>
      <c r="AB480" s="9">
        <f t="shared" si="249"/>
        <v>5577.0107537366539</v>
      </c>
      <c r="AC480" s="9">
        <f t="shared" si="249"/>
        <v>2958.2882562277582</v>
      </c>
      <c r="AD480" s="9">
        <f t="shared" si="249"/>
        <v>10.58256227758007</v>
      </c>
      <c r="AE480" s="9">
        <f t="shared" si="249"/>
        <v>1365.8790035587188</v>
      </c>
      <c r="AF480" s="9">
        <f t="shared" si="249"/>
        <v>2159.3007121648288</v>
      </c>
      <c r="AG480" s="9">
        <f t="shared" si="249"/>
        <v>0</v>
      </c>
      <c r="AH480" s="9">
        <f t="shared" si="249"/>
        <v>1394.1130279096346</v>
      </c>
      <c r="AI480" s="9">
        <f t="shared" si="242"/>
        <v>13465.174315875172</v>
      </c>
      <c r="AJ480" s="3" t="s">
        <v>608</v>
      </c>
      <c r="AK480" s="11">
        <v>1553461</v>
      </c>
      <c r="AL480" s="11">
        <v>0</v>
      </c>
      <c r="AM480" s="11">
        <v>3568</v>
      </c>
      <c r="AN480" s="9">
        <v>0</v>
      </c>
      <c r="AO480" s="11">
        <v>0</v>
      </c>
      <c r="AP480" s="11">
        <v>2973.7</v>
      </c>
      <c r="AQ480" s="9">
        <v>72611</v>
      </c>
      <c r="AR480" s="9">
        <v>28983</v>
      </c>
      <c r="AS480" s="11">
        <v>818011</v>
      </c>
      <c r="AT480" s="11">
        <v>0</v>
      </c>
      <c r="AU480" s="11">
        <v>168811</v>
      </c>
      <c r="AV480" s="11">
        <v>0</v>
      </c>
      <c r="AW480" s="9">
        <v>0</v>
      </c>
      <c r="AX480" s="9">
        <v>606763.50011831685</v>
      </c>
      <c r="AY480" s="9">
        <v>21918.680842607311</v>
      </c>
      <c r="AZ480" s="9">
        <v>-9622.8932000000004</v>
      </c>
      <c r="BA480" s="11">
        <v>61519</v>
      </c>
      <c r="BB480" s="11">
        <v>74</v>
      </c>
      <c r="BC480" s="11">
        <v>369827.08</v>
      </c>
      <c r="BD480" s="11">
        <v>0</v>
      </c>
      <c r="BE480" s="11">
        <v>7752</v>
      </c>
      <c r="BF480" s="11">
        <v>0</v>
      </c>
      <c r="BG480" s="11">
        <v>0</v>
      </c>
      <c r="BH480" s="11">
        <v>0</v>
      </c>
      <c r="BI480" s="9">
        <v>40399</v>
      </c>
      <c r="BJ480" s="9">
        <v>0</v>
      </c>
      <c r="BK480" s="9">
        <v>0</v>
      </c>
      <c r="BL480" s="9">
        <v>0</v>
      </c>
      <c r="BM480" s="9">
        <v>0</v>
      </c>
      <c r="BN480" s="9">
        <v>0</v>
      </c>
      <c r="BO480" s="11">
        <f t="shared" si="246"/>
        <v>1576762.9149999998</v>
      </c>
      <c r="BP480" s="11">
        <v>0</v>
      </c>
      <c r="BQ480" s="11">
        <v>3568</v>
      </c>
      <c r="BR480" s="11">
        <f t="shared" si="247"/>
        <v>0</v>
      </c>
      <c r="BS480" s="11">
        <v>0</v>
      </c>
      <c r="BT480" s="11">
        <v>2973.7</v>
      </c>
      <c r="BU480" s="9">
        <v>72611</v>
      </c>
      <c r="BV480" s="9">
        <v>28981</v>
      </c>
      <c r="BW480" s="11">
        <v>831279</v>
      </c>
      <c r="BX480" s="11">
        <v>0</v>
      </c>
      <c r="BY480" s="11">
        <v>168811</v>
      </c>
      <c r="BZ480" s="11">
        <v>0</v>
      </c>
      <c r="CA480" s="9">
        <v>0</v>
      </c>
      <c r="CB480" s="9">
        <v>606763.50011831685</v>
      </c>
      <c r="CC480" s="9">
        <v>21918.680842607311</v>
      </c>
      <c r="CD480" s="9">
        <v>-9622.8932000000004</v>
      </c>
      <c r="CE480" s="11">
        <v>61519</v>
      </c>
      <c r="CF480" s="11">
        <v>75</v>
      </c>
      <c r="CG480" s="11">
        <v>369827.08</v>
      </c>
      <c r="CH480" s="11">
        <v>0</v>
      </c>
      <c r="CI480" s="11">
        <v>7848</v>
      </c>
      <c r="CJ480" s="11">
        <v>0</v>
      </c>
      <c r="CK480" s="11">
        <v>0</v>
      </c>
      <c r="CL480" s="11">
        <v>0</v>
      </c>
      <c r="CM480" s="11">
        <v>40399</v>
      </c>
      <c r="CN480" s="9">
        <v>0</v>
      </c>
      <c r="CO480" s="9">
        <v>0</v>
      </c>
      <c r="CP480" s="9">
        <v>0</v>
      </c>
      <c r="CQ480" s="9">
        <v>0</v>
      </c>
      <c r="CR480" s="9">
        <v>0</v>
      </c>
      <c r="CS480" s="11"/>
      <c r="CT480" s="11"/>
      <c r="CU480" s="11"/>
      <c r="CV480" s="11"/>
      <c r="CW480" s="11"/>
      <c r="DD480" s="20"/>
      <c r="DE480" s="20"/>
    </row>
    <row r="481" spans="1:109" ht="16.5" x14ac:dyDescent="0.3">
      <c r="A481" s="8">
        <v>4181</v>
      </c>
      <c r="B481" s="8">
        <v>7</v>
      </c>
      <c r="C481" s="8" t="s">
        <v>504</v>
      </c>
      <c r="D481" s="16">
        <v>7</v>
      </c>
      <c r="E481" s="9">
        <v>990</v>
      </c>
      <c r="F481" s="9">
        <f t="shared" si="232"/>
        <v>10358.079980687331</v>
      </c>
      <c r="G481" s="9">
        <f t="shared" si="233"/>
        <v>10479.19088977824</v>
      </c>
      <c r="H481" s="9">
        <f t="shared" si="234"/>
        <v>121.11090909090854</v>
      </c>
      <c r="I481" s="10">
        <f t="shared" si="229"/>
        <v>1.1692409145007585E-2</v>
      </c>
      <c r="J481" s="9">
        <f t="shared" si="235"/>
        <v>84.229090909090701</v>
      </c>
      <c r="K481" s="9">
        <f t="shared" si="236"/>
        <v>36.542424242424204</v>
      </c>
      <c r="L481" s="9">
        <f t="shared" si="237"/>
        <v>0</v>
      </c>
      <c r="M481" s="9">
        <f t="shared" si="238"/>
        <v>0.33939393939385809</v>
      </c>
      <c r="N481" s="9">
        <f t="shared" si="239"/>
        <v>0</v>
      </c>
      <c r="O481" s="9">
        <f t="shared" si="240"/>
        <v>0</v>
      </c>
      <c r="P481" s="9">
        <f t="shared" si="241"/>
        <v>0</v>
      </c>
      <c r="Q481" s="15">
        <f t="shared" si="243"/>
        <v>10254499.180880457</v>
      </c>
      <c r="R481" s="15">
        <f t="shared" si="244"/>
        <v>10374398.980880458</v>
      </c>
      <c r="S481" s="9">
        <f t="shared" si="245"/>
        <v>119899.80000000075</v>
      </c>
      <c r="T481" s="9"/>
      <c r="U481" s="9">
        <f t="shared" si="248"/>
        <v>5580.4889959595957</v>
      </c>
      <c r="V481" s="9">
        <f t="shared" si="248"/>
        <v>2252.9434343434345</v>
      </c>
      <c r="W481" s="9">
        <f t="shared" si="248"/>
        <v>141.88666666666668</v>
      </c>
      <c r="X481" s="9">
        <f t="shared" si="248"/>
        <v>1214.0121212121212</v>
      </c>
      <c r="Y481" s="9">
        <f t="shared" si="248"/>
        <v>343.79800501515621</v>
      </c>
      <c r="Z481" s="9">
        <f t="shared" si="248"/>
        <v>0</v>
      </c>
      <c r="AA481" s="9">
        <f t="shared" si="248"/>
        <v>824.95075749035664</v>
      </c>
      <c r="AB481" s="9">
        <f t="shared" si="249"/>
        <v>5664.7180868686864</v>
      </c>
      <c r="AC481" s="9">
        <f t="shared" si="249"/>
        <v>2289.4858585858588</v>
      </c>
      <c r="AD481" s="9">
        <f t="shared" si="249"/>
        <v>141.88666666666668</v>
      </c>
      <c r="AE481" s="9">
        <f t="shared" si="249"/>
        <v>1214.3515151515151</v>
      </c>
      <c r="AF481" s="9">
        <f t="shared" si="249"/>
        <v>343.79800501515621</v>
      </c>
      <c r="AG481" s="9">
        <f t="shared" si="249"/>
        <v>0</v>
      </c>
      <c r="AH481" s="9">
        <f t="shared" si="249"/>
        <v>824.95075749035664</v>
      </c>
      <c r="AI481" s="9">
        <f t="shared" si="242"/>
        <v>10479.19088977824</v>
      </c>
      <c r="AJ481" s="3" t="s">
        <v>608</v>
      </c>
      <c r="AK481" s="11">
        <v>5559120</v>
      </c>
      <c r="AL481" s="11">
        <v>0</v>
      </c>
      <c r="AM481" s="11">
        <v>12770</v>
      </c>
      <c r="AN481" s="9">
        <v>0</v>
      </c>
      <c r="AO481" s="11">
        <v>0</v>
      </c>
      <c r="AP481" s="11">
        <v>140467.80000000002</v>
      </c>
      <c r="AQ481" s="9">
        <v>221628</v>
      </c>
      <c r="AR481" s="9">
        <v>103718</v>
      </c>
      <c r="AS481" s="11">
        <v>2230414</v>
      </c>
      <c r="AT481" s="11">
        <v>0</v>
      </c>
      <c r="AU481" s="11">
        <v>0</v>
      </c>
      <c r="AV481" s="11">
        <v>0</v>
      </c>
      <c r="AW481" s="9">
        <v>0</v>
      </c>
      <c r="AX481" s="9">
        <v>340360.02496500465</v>
      </c>
      <c r="AY481" s="9">
        <v>57717.749915453009</v>
      </c>
      <c r="AZ481" s="9">
        <v>-34435.894</v>
      </c>
      <c r="BA481" s="11">
        <v>220147</v>
      </c>
      <c r="BB481" s="11">
        <v>266</v>
      </c>
      <c r="BC481" s="11">
        <v>758983.5</v>
      </c>
      <c r="BD481" s="11">
        <v>0</v>
      </c>
      <c r="BE481" s="11">
        <v>27743</v>
      </c>
      <c r="BF481" s="11">
        <v>0</v>
      </c>
      <c r="BG481" s="11">
        <v>0</v>
      </c>
      <c r="BH481" s="11">
        <v>0</v>
      </c>
      <c r="BI481" s="9">
        <v>615600</v>
      </c>
      <c r="BJ481" s="9">
        <v>0</v>
      </c>
      <c r="BK481" s="9">
        <v>0</v>
      </c>
      <c r="BL481" s="9">
        <v>0</v>
      </c>
      <c r="BM481" s="9">
        <v>0</v>
      </c>
      <c r="BN481" s="9">
        <v>0</v>
      </c>
      <c r="BO481" s="11">
        <f t="shared" si="246"/>
        <v>5642506.7999999998</v>
      </c>
      <c r="BP481" s="11">
        <v>0</v>
      </c>
      <c r="BQ481" s="11">
        <v>12770</v>
      </c>
      <c r="BR481" s="11">
        <f t="shared" si="247"/>
        <v>0</v>
      </c>
      <c r="BS481" s="11">
        <v>0</v>
      </c>
      <c r="BT481" s="11">
        <v>140467.80000000002</v>
      </c>
      <c r="BU481" s="9">
        <v>221628</v>
      </c>
      <c r="BV481" s="9">
        <v>103709</v>
      </c>
      <c r="BW481" s="11">
        <v>2266591</v>
      </c>
      <c r="BX481" s="11">
        <v>0</v>
      </c>
      <c r="BY481" s="11">
        <v>0</v>
      </c>
      <c r="BZ481" s="11">
        <v>0</v>
      </c>
      <c r="CA481" s="9">
        <v>0</v>
      </c>
      <c r="CB481" s="9">
        <v>340360.02496500465</v>
      </c>
      <c r="CC481" s="9">
        <v>57717.749915453009</v>
      </c>
      <c r="CD481" s="9">
        <v>-34435.894</v>
      </c>
      <c r="CE481" s="11">
        <v>220147</v>
      </c>
      <c r="CF481" s="11">
        <v>270</v>
      </c>
      <c r="CG481" s="11">
        <v>758983.5</v>
      </c>
      <c r="CH481" s="11">
        <v>0</v>
      </c>
      <c r="CI481" s="11">
        <v>28084</v>
      </c>
      <c r="CJ481" s="11">
        <v>0</v>
      </c>
      <c r="CK481" s="11">
        <v>0</v>
      </c>
      <c r="CL481" s="11">
        <v>0</v>
      </c>
      <c r="CM481" s="11">
        <v>615600</v>
      </c>
      <c r="CN481" s="9">
        <v>0</v>
      </c>
      <c r="CO481" s="9">
        <v>0</v>
      </c>
      <c r="CP481" s="9">
        <v>0</v>
      </c>
      <c r="CQ481" s="9">
        <v>0</v>
      </c>
      <c r="CR481" s="9">
        <v>0</v>
      </c>
      <c r="CS481" s="11"/>
      <c r="CT481" s="11"/>
      <c r="CU481" s="11"/>
      <c r="CV481" s="11"/>
      <c r="CW481" s="11"/>
      <c r="DD481" s="20"/>
      <c r="DE481" s="20"/>
    </row>
    <row r="482" spans="1:109" ht="16.5" x14ac:dyDescent="0.3">
      <c r="A482" s="8">
        <v>4182</v>
      </c>
      <c r="B482" s="8">
        <v>7</v>
      </c>
      <c r="C482" s="8" t="s">
        <v>505</v>
      </c>
      <c r="D482" s="16">
        <v>7</v>
      </c>
      <c r="E482" s="9">
        <v>70</v>
      </c>
      <c r="F482" s="9">
        <f t="shared" si="232"/>
        <v>18128.063334401435</v>
      </c>
      <c r="G482" s="9">
        <f t="shared" si="233"/>
        <v>18236.102262972861</v>
      </c>
      <c r="H482" s="9">
        <f t="shared" si="234"/>
        <v>108.03892857142637</v>
      </c>
      <c r="I482" s="10">
        <f t="shared" si="229"/>
        <v>5.9597612044085275E-3</v>
      </c>
      <c r="J482" s="9">
        <f t="shared" si="235"/>
        <v>100.52464285714177</v>
      </c>
      <c r="K482" s="9">
        <f t="shared" si="236"/>
        <v>7.085714285714289</v>
      </c>
      <c r="L482" s="9">
        <f t="shared" si="237"/>
        <v>0</v>
      </c>
      <c r="M482" s="9">
        <f t="shared" si="238"/>
        <v>0.42857142857144481</v>
      </c>
      <c r="N482" s="9">
        <f t="shared" si="239"/>
        <v>0</v>
      </c>
      <c r="O482" s="9">
        <f t="shared" si="240"/>
        <v>0</v>
      </c>
      <c r="P482" s="9">
        <f t="shared" si="241"/>
        <v>0</v>
      </c>
      <c r="Q482" s="15">
        <f t="shared" si="243"/>
        <v>1268964.4334081002</v>
      </c>
      <c r="R482" s="15">
        <f t="shared" si="244"/>
        <v>1276527.1584081003</v>
      </c>
      <c r="S482" s="9">
        <f t="shared" si="245"/>
        <v>7562.7250000000931</v>
      </c>
      <c r="T482" s="9"/>
      <c r="U482" s="9">
        <f t="shared" ref="U482:AA491" si="250">IF($E482=0,0,SUMIF($AK$4:$BN$4,U$4,$AK482:$BN482)/$E482)</f>
        <v>6660.1296000000002</v>
      </c>
      <c r="V482" s="9">
        <f t="shared" si="250"/>
        <v>436.92857142857144</v>
      </c>
      <c r="W482" s="9">
        <f t="shared" si="250"/>
        <v>5.1314285714285717</v>
      </c>
      <c r="X482" s="9">
        <f t="shared" si="250"/>
        <v>439.57142857142856</v>
      </c>
      <c r="Y482" s="9">
        <f t="shared" si="250"/>
        <v>9352.2280201157191</v>
      </c>
      <c r="Z482" s="9">
        <f t="shared" si="250"/>
        <v>0</v>
      </c>
      <c r="AA482" s="9">
        <f t="shared" si="250"/>
        <v>1234.0742857142857</v>
      </c>
      <c r="AB482" s="9">
        <f t="shared" ref="AB482:AH491" si="251">IF($E482=0,0,SUMIF($BO$4:$CR$4,AB$4,$BO482:$CR482)/$E482)</f>
        <v>6760.654242857142</v>
      </c>
      <c r="AC482" s="9">
        <f t="shared" si="251"/>
        <v>444.01428571428573</v>
      </c>
      <c r="AD482" s="9">
        <f t="shared" si="251"/>
        <v>5.1314285714285717</v>
      </c>
      <c r="AE482" s="9">
        <f t="shared" si="251"/>
        <v>440</v>
      </c>
      <c r="AF482" s="9">
        <f t="shared" si="251"/>
        <v>9352.2280201157191</v>
      </c>
      <c r="AG482" s="9">
        <f t="shared" si="251"/>
        <v>0</v>
      </c>
      <c r="AH482" s="9">
        <f t="shared" si="251"/>
        <v>1234.0742857142857</v>
      </c>
      <c r="AI482" s="9">
        <f t="shared" si="242"/>
        <v>18236.102262972861</v>
      </c>
      <c r="AJ482" s="3" t="s">
        <v>608</v>
      </c>
      <c r="AK482" s="11">
        <v>469115</v>
      </c>
      <c r="AL482" s="11">
        <v>0</v>
      </c>
      <c r="AM482" s="11">
        <v>1078</v>
      </c>
      <c r="AN482" s="9">
        <v>0</v>
      </c>
      <c r="AO482" s="11">
        <v>0</v>
      </c>
      <c r="AP482" s="11">
        <v>359.2</v>
      </c>
      <c r="AQ482" s="9">
        <v>0</v>
      </c>
      <c r="AR482" s="9">
        <v>8752</v>
      </c>
      <c r="AS482" s="11">
        <v>30585</v>
      </c>
      <c r="AT482" s="11">
        <v>0</v>
      </c>
      <c r="AU482" s="11">
        <v>0</v>
      </c>
      <c r="AV482" s="11">
        <v>0</v>
      </c>
      <c r="AW482" s="9">
        <v>0</v>
      </c>
      <c r="AX482" s="9">
        <v>654655.96140810032</v>
      </c>
      <c r="AY482" s="9">
        <v>0</v>
      </c>
      <c r="AZ482" s="9">
        <v>-2905.9279999999999</v>
      </c>
      <c r="BA482" s="11">
        <v>18577</v>
      </c>
      <c r="BB482" s="11">
        <v>22</v>
      </c>
      <c r="BC482" s="11">
        <v>86385.2</v>
      </c>
      <c r="BD482" s="11">
        <v>0</v>
      </c>
      <c r="BE482" s="11">
        <v>2341</v>
      </c>
      <c r="BF482" s="11">
        <v>0</v>
      </c>
      <c r="BG482" s="11">
        <v>0</v>
      </c>
      <c r="BH482" s="11">
        <v>0</v>
      </c>
      <c r="BI482" s="9">
        <v>0</v>
      </c>
      <c r="BJ482" s="9">
        <v>0</v>
      </c>
      <c r="BK482" s="9">
        <v>0</v>
      </c>
      <c r="BL482" s="9">
        <v>0</v>
      </c>
      <c r="BM482" s="9">
        <v>0</v>
      </c>
      <c r="BN482" s="9">
        <v>0</v>
      </c>
      <c r="BO482" s="11">
        <f t="shared" si="246"/>
        <v>476151.72499999998</v>
      </c>
      <c r="BP482" s="11">
        <v>0</v>
      </c>
      <c r="BQ482" s="11">
        <v>1078</v>
      </c>
      <c r="BR482" s="11">
        <f t="shared" si="247"/>
        <v>0</v>
      </c>
      <c r="BS482" s="11">
        <v>0</v>
      </c>
      <c r="BT482" s="11">
        <v>359.2</v>
      </c>
      <c r="BU482" s="9">
        <v>0</v>
      </c>
      <c r="BV482" s="9">
        <v>8752</v>
      </c>
      <c r="BW482" s="11">
        <v>31081</v>
      </c>
      <c r="BX482" s="11">
        <v>0</v>
      </c>
      <c r="BY482" s="11">
        <v>0</v>
      </c>
      <c r="BZ482" s="11">
        <v>0</v>
      </c>
      <c r="CA482" s="9">
        <v>0</v>
      </c>
      <c r="CB482" s="9">
        <v>654655.96140810032</v>
      </c>
      <c r="CC482" s="9">
        <v>0</v>
      </c>
      <c r="CD482" s="9">
        <v>-2905.9279999999999</v>
      </c>
      <c r="CE482" s="11">
        <v>18577</v>
      </c>
      <c r="CF482" s="11">
        <v>23</v>
      </c>
      <c r="CG482" s="11">
        <v>86385.2</v>
      </c>
      <c r="CH482" s="11">
        <v>0</v>
      </c>
      <c r="CI482" s="11">
        <v>2370</v>
      </c>
      <c r="CJ482" s="11">
        <v>0</v>
      </c>
      <c r="CK482" s="11">
        <v>0</v>
      </c>
      <c r="CL482" s="11">
        <v>0</v>
      </c>
      <c r="CM482" s="11">
        <v>0</v>
      </c>
      <c r="CN482" s="9">
        <v>0</v>
      </c>
      <c r="CO482" s="9">
        <v>0</v>
      </c>
      <c r="CP482" s="9">
        <v>0</v>
      </c>
      <c r="CQ482" s="9">
        <v>0</v>
      </c>
      <c r="CR482" s="9">
        <v>0</v>
      </c>
      <c r="CS482" s="11"/>
      <c r="CT482" s="11"/>
      <c r="CU482" s="11"/>
      <c r="CV482" s="11"/>
      <c r="CW482" s="11"/>
      <c r="DD482" s="20"/>
      <c r="DE482" s="20"/>
    </row>
    <row r="483" spans="1:109" ht="16.5" x14ac:dyDescent="0.3">
      <c r="A483" s="8">
        <v>4183</v>
      </c>
      <c r="B483" s="8">
        <v>7</v>
      </c>
      <c r="C483" s="8" t="s">
        <v>506</v>
      </c>
      <c r="D483" s="16">
        <v>7</v>
      </c>
      <c r="E483" s="9">
        <v>149</v>
      </c>
      <c r="F483" s="9">
        <f t="shared" si="232"/>
        <v>55580.414808794078</v>
      </c>
      <c r="G483" s="9">
        <f t="shared" si="233"/>
        <v>55684.00766114307</v>
      </c>
      <c r="H483" s="9">
        <f t="shared" si="234"/>
        <v>103.59285234899289</v>
      </c>
      <c r="I483" s="10">
        <f t="shared" si="229"/>
        <v>1.8638373374032856E-3</v>
      </c>
      <c r="J483" s="9">
        <f t="shared" si="235"/>
        <v>101.86802013422766</v>
      </c>
      <c r="K483" s="9">
        <f t="shared" si="236"/>
        <v>1.3154362416107404</v>
      </c>
      <c r="L483" s="9">
        <f t="shared" si="237"/>
        <v>0</v>
      </c>
      <c r="M483" s="9">
        <f t="shared" si="238"/>
        <v>0.40939597315434639</v>
      </c>
      <c r="N483" s="9">
        <f t="shared" si="239"/>
        <v>0</v>
      </c>
      <c r="O483" s="9">
        <f t="shared" si="240"/>
        <v>0</v>
      </c>
      <c r="P483" s="9">
        <f t="shared" si="241"/>
        <v>0</v>
      </c>
      <c r="Q483" s="15">
        <f t="shared" si="243"/>
        <v>8281481.8065103171</v>
      </c>
      <c r="R483" s="15">
        <f t="shared" si="244"/>
        <v>8296917.1415103171</v>
      </c>
      <c r="S483" s="9">
        <f t="shared" si="245"/>
        <v>15435.334999999963</v>
      </c>
      <c r="T483" s="9"/>
      <c r="U483" s="9">
        <f t="shared" si="250"/>
        <v>6749.1333422818789</v>
      </c>
      <c r="V483" s="9">
        <f t="shared" si="250"/>
        <v>81.335570469798654</v>
      </c>
      <c r="W483" s="9">
        <f t="shared" si="250"/>
        <v>46.8</v>
      </c>
      <c r="X483" s="9">
        <f t="shared" si="250"/>
        <v>445.45637583892619</v>
      </c>
      <c r="Y483" s="9">
        <f t="shared" si="250"/>
        <v>46632.889520203469</v>
      </c>
      <c r="Z483" s="9">
        <f t="shared" si="250"/>
        <v>0</v>
      </c>
      <c r="AA483" s="9">
        <f t="shared" si="250"/>
        <v>1624.8000000000002</v>
      </c>
      <c r="AB483" s="9">
        <f t="shared" si="251"/>
        <v>6851.0013624161065</v>
      </c>
      <c r="AC483" s="9">
        <f t="shared" si="251"/>
        <v>82.651006711409394</v>
      </c>
      <c r="AD483" s="9">
        <f t="shared" si="251"/>
        <v>46.8</v>
      </c>
      <c r="AE483" s="9">
        <f t="shared" si="251"/>
        <v>445.86577181208054</v>
      </c>
      <c r="AF483" s="9">
        <f t="shared" si="251"/>
        <v>46632.889520203469</v>
      </c>
      <c r="AG483" s="9">
        <f t="shared" si="251"/>
        <v>0</v>
      </c>
      <c r="AH483" s="9">
        <f t="shared" si="251"/>
        <v>1624.8000000000002</v>
      </c>
      <c r="AI483" s="9">
        <f t="shared" si="242"/>
        <v>55684.00766114307</v>
      </c>
      <c r="AJ483" s="3" t="s">
        <v>608</v>
      </c>
      <c r="AK483" s="11">
        <v>1011889</v>
      </c>
      <c r="AL483" s="11">
        <v>0</v>
      </c>
      <c r="AM483" s="11">
        <v>2324</v>
      </c>
      <c r="AN483" s="9">
        <v>0</v>
      </c>
      <c r="AO483" s="11">
        <v>0</v>
      </c>
      <c r="AP483" s="11">
        <v>6973.2</v>
      </c>
      <c r="AQ483" s="9">
        <v>0</v>
      </c>
      <c r="AR483" s="9">
        <v>18879</v>
      </c>
      <c r="AS483" s="11">
        <v>12119</v>
      </c>
      <c r="AT483" s="11">
        <v>0</v>
      </c>
      <c r="AU483" s="11">
        <v>0</v>
      </c>
      <c r="AV483" s="11">
        <v>0</v>
      </c>
      <c r="AW483" s="9">
        <v>0</v>
      </c>
      <c r="AX483" s="9">
        <v>6948300.538510317</v>
      </c>
      <c r="AY483" s="9">
        <v>0</v>
      </c>
      <c r="AZ483" s="9">
        <v>-6268.1319999999996</v>
      </c>
      <c r="BA483" s="11">
        <v>40072</v>
      </c>
      <c r="BB483" s="11">
        <v>48</v>
      </c>
      <c r="BC483" s="11">
        <v>242095.2</v>
      </c>
      <c r="BD483" s="11">
        <v>0</v>
      </c>
      <c r="BE483" s="11">
        <v>5050</v>
      </c>
      <c r="BF483" s="11">
        <v>0</v>
      </c>
      <c r="BG483" s="11">
        <v>0</v>
      </c>
      <c r="BH483" s="11">
        <v>0</v>
      </c>
      <c r="BI483" s="9">
        <v>0</v>
      </c>
      <c r="BJ483" s="9">
        <v>0</v>
      </c>
      <c r="BK483" s="9">
        <v>0</v>
      </c>
      <c r="BL483" s="9">
        <v>0</v>
      </c>
      <c r="BM483" s="9">
        <v>0</v>
      </c>
      <c r="BN483" s="9">
        <v>0</v>
      </c>
      <c r="BO483" s="11">
        <f t="shared" si="246"/>
        <v>1027067.3349999998</v>
      </c>
      <c r="BP483" s="11">
        <v>0</v>
      </c>
      <c r="BQ483" s="11">
        <v>2324</v>
      </c>
      <c r="BR483" s="11">
        <f t="shared" si="247"/>
        <v>0</v>
      </c>
      <c r="BS483" s="11">
        <v>0</v>
      </c>
      <c r="BT483" s="11">
        <v>6973.2</v>
      </c>
      <c r="BU483" s="9">
        <v>0</v>
      </c>
      <c r="BV483" s="9">
        <v>18877</v>
      </c>
      <c r="BW483" s="11">
        <v>12315</v>
      </c>
      <c r="BX483" s="11">
        <v>0</v>
      </c>
      <c r="BY483" s="11">
        <v>0</v>
      </c>
      <c r="BZ483" s="11">
        <v>0</v>
      </c>
      <c r="CA483" s="9">
        <v>0</v>
      </c>
      <c r="CB483" s="9">
        <v>6948300.538510317</v>
      </c>
      <c r="CC483" s="9">
        <v>0</v>
      </c>
      <c r="CD483" s="9">
        <v>-6268.1319999999996</v>
      </c>
      <c r="CE483" s="11">
        <v>40072</v>
      </c>
      <c r="CF483" s="11">
        <v>49</v>
      </c>
      <c r="CG483" s="11">
        <v>242095.2</v>
      </c>
      <c r="CH483" s="11">
        <v>0</v>
      </c>
      <c r="CI483" s="11">
        <v>5112</v>
      </c>
      <c r="CJ483" s="11">
        <v>0</v>
      </c>
      <c r="CK483" s="11">
        <v>0</v>
      </c>
      <c r="CL483" s="11">
        <v>0</v>
      </c>
      <c r="CM483" s="11">
        <v>0</v>
      </c>
      <c r="CN483" s="9">
        <v>0</v>
      </c>
      <c r="CO483" s="9">
        <v>0</v>
      </c>
      <c r="CP483" s="9">
        <v>0</v>
      </c>
      <c r="CQ483" s="9">
        <v>0</v>
      </c>
      <c r="CR483" s="9">
        <v>0</v>
      </c>
      <c r="CS483" s="11"/>
      <c r="CT483" s="11"/>
      <c r="CU483" s="11"/>
      <c r="CV483" s="11"/>
      <c r="CW483" s="11"/>
      <c r="DD483" s="20"/>
      <c r="DE483" s="20"/>
    </row>
    <row r="484" spans="1:109" ht="16.5" x14ac:dyDescent="0.3">
      <c r="A484" s="8">
        <v>4184</v>
      </c>
      <c r="B484" s="8">
        <v>7</v>
      </c>
      <c r="C484" s="8" t="s">
        <v>507</v>
      </c>
      <c r="D484" s="16">
        <v>7</v>
      </c>
      <c r="E484" s="9">
        <v>574</v>
      </c>
      <c r="F484" s="9">
        <f t="shared" si="232"/>
        <v>7438.6519200469611</v>
      </c>
      <c r="G484" s="9">
        <f t="shared" si="233"/>
        <v>7523.6891848553223</v>
      </c>
      <c r="H484" s="9">
        <f t="shared" si="234"/>
        <v>85.037264808361215</v>
      </c>
      <c r="I484" s="10">
        <f t="shared" si="229"/>
        <v>1.1431811263972191E-2</v>
      </c>
      <c r="J484" s="9">
        <f t="shared" si="235"/>
        <v>84.606951219511757</v>
      </c>
      <c r="K484" s="9">
        <f t="shared" si="236"/>
        <v>0</v>
      </c>
      <c r="L484" s="9">
        <f t="shared" si="237"/>
        <v>0</v>
      </c>
      <c r="M484" s="9">
        <f t="shared" si="238"/>
        <v>0.43031358885014015</v>
      </c>
      <c r="N484" s="9">
        <f t="shared" si="239"/>
        <v>0</v>
      </c>
      <c r="O484" s="9">
        <f t="shared" si="240"/>
        <v>0</v>
      </c>
      <c r="P484" s="9">
        <f t="shared" si="241"/>
        <v>0</v>
      </c>
      <c r="Q484" s="15">
        <f t="shared" si="243"/>
        <v>4269786.2021069555</v>
      </c>
      <c r="R484" s="15">
        <f t="shared" si="244"/>
        <v>4318597.5921069551</v>
      </c>
      <c r="S484" s="9">
        <f t="shared" si="245"/>
        <v>48811.389999999665</v>
      </c>
      <c r="T484" s="9"/>
      <c r="U484" s="9">
        <f t="shared" si="250"/>
        <v>5605.5236348432054</v>
      </c>
      <c r="V484" s="9">
        <f t="shared" si="250"/>
        <v>0</v>
      </c>
      <c r="W484" s="9">
        <f t="shared" si="250"/>
        <v>10.797212543554007</v>
      </c>
      <c r="X484" s="9">
        <f t="shared" si="250"/>
        <v>426.6864111498258</v>
      </c>
      <c r="Y484" s="9">
        <f t="shared" si="250"/>
        <v>432.58503402106885</v>
      </c>
      <c r="Z484" s="9">
        <f t="shared" si="250"/>
        <v>0</v>
      </c>
      <c r="AA484" s="9">
        <f t="shared" si="250"/>
        <v>963.05962748930631</v>
      </c>
      <c r="AB484" s="9">
        <f t="shared" si="251"/>
        <v>5690.1305860627172</v>
      </c>
      <c r="AC484" s="9">
        <f t="shared" si="251"/>
        <v>0</v>
      </c>
      <c r="AD484" s="9">
        <f t="shared" si="251"/>
        <v>10.797212543554007</v>
      </c>
      <c r="AE484" s="9">
        <f t="shared" si="251"/>
        <v>427.11672473867594</v>
      </c>
      <c r="AF484" s="9">
        <f t="shared" si="251"/>
        <v>432.58503402106885</v>
      </c>
      <c r="AG484" s="9">
        <f t="shared" si="251"/>
        <v>0</v>
      </c>
      <c r="AH484" s="9">
        <f t="shared" si="251"/>
        <v>963.05962748930631</v>
      </c>
      <c r="AI484" s="9">
        <f t="shared" si="242"/>
        <v>7523.6891848553223</v>
      </c>
      <c r="AJ484" s="3" t="s">
        <v>608</v>
      </c>
      <c r="AK484" s="11">
        <v>3237626</v>
      </c>
      <c r="AL484" s="11">
        <v>0</v>
      </c>
      <c r="AM484" s="11">
        <v>7437</v>
      </c>
      <c r="AN484" s="9">
        <v>0</v>
      </c>
      <c r="AO484" s="11">
        <v>0</v>
      </c>
      <c r="AP484" s="11">
        <v>6197.6</v>
      </c>
      <c r="AQ484" s="9">
        <v>0</v>
      </c>
      <c r="AR484" s="9">
        <v>60405</v>
      </c>
      <c r="AS484" s="11">
        <v>0</v>
      </c>
      <c r="AT484" s="11">
        <v>0</v>
      </c>
      <c r="AU484" s="11">
        <v>0</v>
      </c>
      <c r="AV484" s="11">
        <v>0</v>
      </c>
      <c r="AW484" s="9">
        <v>0</v>
      </c>
      <c r="AX484" s="9">
        <v>248303.80952809352</v>
      </c>
      <c r="AY484" s="9">
        <v>40086.636178861794</v>
      </c>
      <c r="AZ484" s="9">
        <v>-20055.4336</v>
      </c>
      <c r="BA484" s="11">
        <v>128213</v>
      </c>
      <c r="BB484" s="11">
        <v>3567</v>
      </c>
      <c r="BC484" s="11">
        <v>512709.59</v>
      </c>
      <c r="BD484" s="11">
        <v>0</v>
      </c>
      <c r="BE484" s="11">
        <v>16157</v>
      </c>
      <c r="BF484" s="11">
        <v>0</v>
      </c>
      <c r="BG484" s="11">
        <v>0</v>
      </c>
      <c r="BH484" s="11">
        <v>0</v>
      </c>
      <c r="BI484" s="9">
        <v>29139</v>
      </c>
      <c r="BJ484" s="9">
        <v>0</v>
      </c>
      <c r="BK484" s="9">
        <v>0</v>
      </c>
      <c r="BL484" s="9">
        <v>0</v>
      </c>
      <c r="BM484" s="9">
        <v>0</v>
      </c>
      <c r="BN484" s="9">
        <v>0</v>
      </c>
      <c r="BO484" s="11">
        <f t="shared" si="246"/>
        <v>3286190.3899999997</v>
      </c>
      <c r="BP484" s="11">
        <v>0</v>
      </c>
      <c r="BQ484" s="11">
        <v>7437</v>
      </c>
      <c r="BR484" s="11">
        <f t="shared" si="247"/>
        <v>0</v>
      </c>
      <c r="BS484" s="11">
        <v>0</v>
      </c>
      <c r="BT484" s="11">
        <v>6197.6</v>
      </c>
      <c r="BU484" s="9">
        <v>0</v>
      </c>
      <c r="BV484" s="9">
        <v>60400</v>
      </c>
      <c r="BW484" s="11">
        <v>0</v>
      </c>
      <c r="BX484" s="11">
        <v>0</v>
      </c>
      <c r="BY484" s="11">
        <v>0</v>
      </c>
      <c r="BZ484" s="11">
        <v>0</v>
      </c>
      <c r="CA484" s="9">
        <v>0</v>
      </c>
      <c r="CB484" s="9">
        <v>248303.80952809352</v>
      </c>
      <c r="CC484" s="9">
        <v>40086.636178861794</v>
      </c>
      <c r="CD484" s="9">
        <v>-20055.4336</v>
      </c>
      <c r="CE484" s="11">
        <v>128213</v>
      </c>
      <c r="CF484" s="11">
        <v>3620</v>
      </c>
      <c r="CG484" s="11">
        <v>512709.59</v>
      </c>
      <c r="CH484" s="11">
        <v>0</v>
      </c>
      <c r="CI484" s="11">
        <v>16356</v>
      </c>
      <c r="CJ484" s="11">
        <v>0</v>
      </c>
      <c r="CK484" s="11">
        <v>0</v>
      </c>
      <c r="CL484" s="11">
        <v>0</v>
      </c>
      <c r="CM484" s="11">
        <v>29139</v>
      </c>
      <c r="CN484" s="9">
        <v>0</v>
      </c>
      <c r="CO484" s="9">
        <v>0</v>
      </c>
      <c r="CP484" s="9">
        <v>0</v>
      </c>
      <c r="CQ484" s="9">
        <v>0</v>
      </c>
      <c r="CR484" s="9">
        <v>0</v>
      </c>
      <c r="CS484" s="11"/>
      <c r="CT484" s="11"/>
      <c r="CU484" s="11"/>
      <c r="CV484" s="11"/>
      <c r="CW484" s="11"/>
      <c r="DD484" s="20"/>
      <c r="DE484" s="20"/>
    </row>
    <row r="485" spans="1:109" ht="16.5" x14ac:dyDescent="0.3">
      <c r="A485" s="8">
        <v>4185</v>
      </c>
      <c r="B485" s="8">
        <v>7</v>
      </c>
      <c r="C485" s="8" t="s">
        <v>508</v>
      </c>
      <c r="D485" s="16">
        <v>7</v>
      </c>
      <c r="E485" s="9">
        <v>447</v>
      </c>
      <c r="F485" s="9">
        <f t="shared" si="232"/>
        <v>9330.6916110428647</v>
      </c>
      <c r="G485" s="9">
        <f t="shared" si="233"/>
        <v>9417.5576401256385</v>
      </c>
      <c r="H485" s="9">
        <f t="shared" si="234"/>
        <v>86.866029082773821</v>
      </c>
      <c r="I485" s="10">
        <f t="shared" si="229"/>
        <v>9.3097095803667922E-3</v>
      </c>
      <c r="J485" s="9">
        <f t="shared" si="235"/>
        <v>84.944328859059169</v>
      </c>
      <c r="K485" s="9">
        <f t="shared" si="236"/>
        <v>1.5794183445190271</v>
      </c>
      <c r="L485" s="9">
        <f t="shared" si="237"/>
        <v>0</v>
      </c>
      <c r="M485" s="9">
        <f t="shared" si="238"/>
        <v>0.34228187919461561</v>
      </c>
      <c r="N485" s="9">
        <f t="shared" si="239"/>
        <v>0</v>
      </c>
      <c r="O485" s="9">
        <f t="shared" si="240"/>
        <v>0</v>
      </c>
      <c r="P485" s="9">
        <f t="shared" si="241"/>
        <v>0</v>
      </c>
      <c r="Q485" s="15">
        <f t="shared" si="243"/>
        <v>4170819.1501361611</v>
      </c>
      <c r="R485" s="15">
        <f t="shared" si="244"/>
        <v>4209648.2651361609</v>
      </c>
      <c r="S485" s="9">
        <f t="shared" si="245"/>
        <v>38829.114999999758</v>
      </c>
      <c r="T485" s="9"/>
      <c r="U485" s="9">
        <f t="shared" si="250"/>
        <v>5627.8761485458617</v>
      </c>
      <c r="V485" s="9">
        <f t="shared" si="250"/>
        <v>97.472035794183441</v>
      </c>
      <c r="W485" s="9">
        <f t="shared" si="250"/>
        <v>134.41932885906041</v>
      </c>
      <c r="X485" s="9">
        <f t="shared" si="250"/>
        <v>642.58389261744969</v>
      </c>
      <c r="Y485" s="9">
        <f t="shared" si="250"/>
        <v>1429.2074848319926</v>
      </c>
      <c r="Z485" s="9">
        <f t="shared" si="250"/>
        <v>0</v>
      </c>
      <c r="AA485" s="9">
        <f t="shared" si="250"/>
        <v>1399.1327203943181</v>
      </c>
      <c r="AB485" s="9">
        <f t="shared" si="251"/>
        <v>5712.8204774049209</v>
      </c>
      <c r="AC485" s="9">
        <f t="shared" si="251"/>
        <v>99.051454138702468</v>
      </c>
      <c r="AD485" s="9">
        <f t="shared" si="251"/>
        <v>134.41932885906041</v>
      </c>
      <c r="AE485" s="9">
        <f t="shared" si="251"/>
        <v>642.92617449664431</v>
      </c>
      <c r="AF485" s="9">
        <f t="shared" si="251"/>
        <v>1429.2074848319926</v>
      </c>
      <c r="AG485" s="9">
        <f t="shared" si="251"/>
        <v>0</v>
      </c>
      <c r="AH485" s="9">
        <f t="shared" si="251"/>
        <v>1399.1327203943181</v>
      </c>
      <c r="AI485" s="9">
        <f t="shared" si="242"/>
        <v>9417.5576401256385</v>
      </c>
      <c r="AJ485" s="3" t="s">
        <v>608</v>
      </c>
      <c r="AK485" s="11">
        <v>2531341</v>
      </c>
      <c r="AL485" s="11">
        <v>0</v>
      </c>
      <c r="AM485" s="11">
        <v>5815</v>
      </c>
      <c r="AN485" s="9">
        <v>0</v>
      </c>
      <c r="AO485" s="11">
        <v>0</v>
      </c>
      <c r="AP485" s="11">
        <v>60085.440000000002</v>
      </c>
      <c r="AQ485" s="9">
        <v>107019</v>
      </c>
      <c r="AR485" s="9">
        <v>47228</v>
      </c>
      <c r="AS485" s="11">
        <v>43570</v>
      </c>
      <c r="AT485" s="11">
        <v>0</v>
      </c>
      <c r="AU485" s="11">
        <v>0</v>
      </c>
      <c r="AV485" s="11">
        <v>0</v>
      </c>
      <c r="AW485" s="9">
        <v>0</v>
      </c>
      <c r="AX485" s="9">
        <v>638855.7457199007</v>
      </c>
      <c r="AY485" s="9">
        <v>47254.326016260165</v>
      </c>
      <c r="AZ485" s="9">
        <v>-15680.3616</v>
      </c>
      <c r="BA485" s="11">
        <v>100244</v>
      </c>
      <c r="BB485" s="11">
        <v>121</v>
      </c>
      <c r="BC485" s="11">
        <v>578158</v>
      </c>
      <c r="BD485" s="11">
        <v>0</v>
      </c>
      <c r="BE485" s="11">
        <v>12633</v>
      </c>
      <c r="BF485" s="11">
        <v>0</v>
      </c>
      <c r="BG485" s="11">
        <v>0</v>
      </c>
      <c r="BH485" s="11">
        <v>0</v>
      </c>
      <c r="BI485" s="9">
        <v>14175</v>
      </c>
      <c r="BJ485" s="9">
        <v>0</v>
      </c>
      <c r="BK485" s="9">
        <v>0</v>
      </c>
      <c r="BL485" s="9">
        <v>0</v>
      </c>
      <c r="BM485" s="9">
        <v>0</v>
      </c>
      <c r="BN485" s="9">
        <v>0</v>
      </c>
      <c r="BO485" s="11">
        <f t="shared" si="246"/>
        <v>2569311.1149999998</v>
      </c>
      <c r="BP485" s="11">
        <v>0</v>
      </c>
      <c r="BQ485" s="11">
        <v>5815</v>
      </c>
      <c r="BR485" s="11">
        <f t="shared" si="247"/>
        <v>0</v>
      </c>
      <c r="BS485" s="11">
        <v>0</v>
      </c>
      <c r="BT485" s="11">
        <v>60085.440000000002</v>
      </c>
      <c r="BU485" s="9">
        <v>107019</v>
      </c>
      <c r="BV485" s="9">
        <v>47224</v>
      </c>
      <c r="BW485" s="11">
        <v>44276</v>
      </c>
      <c r="BX485" s="11">
        <v>0</v>
      </c>
      <c r="BY485" s="11">
        <v>0</v>
      </c>
      <c r="BZ485" s="11">
        <v>0</v>
      </c>
      <c r="CA485" s="9">
        <v>0</v>
      </c>
      <c r="CB485" s="9">
        <v>638855.7457199007</v>
      </c>
      <c r="CC485" s="9">
        <v>47254.326016260165</v>
      </c>
      <c r="CD485" s="9">
        <v>-15680.3616</v>
      </c>
      <c r="CE485" s="11">
        <v>100244</v>
      </c>
      <c r="CF485" s="11">
        <v>123</v>
      </c>
      <c r="CG485" s="11">
        <v>578158</v>
      </c>
      <c r="CH485" s="11">
        <v>0</v>
      </c>
      <c r="CI485" s="11">
        <v>12788</v>
      </c>
      <c r="CJ485" s="11">
        <v>0</v>
      </c>
      <c r="CK485" s="11">
        <v>0</v>
      </c>
      <c r="CL485" s="11">
        <v>0</v>
      </c>
      <c r="CM485" s="11">
        <v>14175</v>
      </c>
      <c r="CN485" s="9">
        <v>0</v>
      </c>
      <c r="CO485" s="9">
        <v>0</v>
      </c>
      <c r="CP485" s="9">
        <v>0</v>
      </c>
      <c r="CQ485" s="9">
        <v>0</v>
      </c>
      <c r="CR485" s="9">
        <v>0</v>
      </c>
      <c r="CS485" s="11"/>
      <c r="CT485" s="11"/>
      <c r="CU485" s="11"/>
      <c r="CV485" s="11"/>
      <c r="CW485" s="11"/>
      <c r="DD485" s="20"/>
      <c r="DE485" s="20"/>
    </row>
    <row r="486" spans="1:109" ht="16.5" x14ac:dyDescent="0.3">
      <c r="A486" s="8">
        <v>4186</v>
      </c>
      <c r="B486" s="8">
        <v>7</v>
      </c>
      <c r="C486" s="8" t="s">
        <v>509</v>
      </c>
      <c r="D486" s="16">
        <v>7</v>
      </c>
      <c r="E486" s="9">
        <v>412</v>
      </c>
      <c r="F486" s="9">
        <f t="shared" si="232"/>
        <v>11289.073289893104</v>
      </c>
      <c r="G486" s="9">
        <f t="shared" si="233"/>
        <v>11416.009515621257</v>
      </c>
      <c r="H486" s="9">
        <f t="shared" si="234"/>
        <v>126.93622572815366</v>
      </c>
      <c r="I486" s="10">
        <f t="shared" si="229"/>
        <v>1.1244167033781E-2</v>
      </c>
      <c r="J486" s="9">
        <f t="shared" si="235"/>
        <v>85.132827669901417</v>
      </c>
      <c r="K486" s="9">
        <f t="shared" si="236"/>
        <v>41.461165048543535</v>
      </c>
      <c r="L486" s="9">
        <f t="shared" si="237"/>
        <v>0</v>
      </c>
      <c r="M486" s="9">
        <f t="shared" si="238"/>
        <v>0.34223300970870696</v>
      </c>
      <c r="N486" s="9">
        <f t="shared" si="239"/>
        <v>0</v>
      </c>
      <c r="O486" s="9">
        <f t="shared" si="240"/>
        <v>0</v>
      </c>
      <c r="P486" s="9">
        <f t="shared" si="241"/>
        <v>0</v>
      </c>
      <c r="Q486" s="15">
        <f t="shared" si="243"/>
        <v>4651098.1954359589</v>
      </c>
      <c r="R486" s="15">
        <f t="shared" si="244"/>
        <v>4703395.9204359585</v>
      </c>
      <c r="S486" s="9">
        <f t="shared" si="245"/>
        <v>52297.724999999627</v>
      </c>
      <c r="T486" s="9"/>
      <c r="U486" s="9">
        <f t="shared" si="250"/>
        <v>5640.3649038834956</v>
      </c>
      <c r="V486" s="9">
        <f t="shared" si="250"/>
        <v>2556.240291262136</v>
      </c>
      <c r="W486" s="9">
        <f t="shared" si="250"/>
        <v>46.716577669902911</v>
      </c>
      <c r="X486" s="9">
        <f t="shared" si="250"/>
        <v>927.98300970873788</v>
      </c>
      <c r="Y486" s="9">
        <f t="shared" si="250"/>
        <v>1098.1303245494917</v>
      </c>
      <c r="Z486" s="9">
        <f t="shared" si="250"/>
        <v>0</v>
      </c>
      <c r="AA486" s="9">
        <f t="shared" si="250"/>
        <v>1019.6381828193399</v>
      </c>
      <c r="AB486" s="9">
        <f t="shared" si="251"/>
        <v>5725.497731553397</v>
      </c>
      <c r="AC486" s="9">
        <f t="shared" si="251"/>
        <v>2597.7014563106795</v>
      </c>
      <c r="AD486" s="9">
        <f t="shared" si="251"/>
        <v>46.716577669902911</v>
      </c>
      <c r="AE486" s="9">
        <f t="shared" si="251"/>
        <v>928.32524271844659</v>
      </c>
      <c r="AF486" s="9">
        <f t="shared" si="251"/>
        <v>1098.1303245494917</v>
      </c>
      <c r="AG486" s="9">
        <f t="shared" si="251"/>
        <v>0</v>
      </c>
      <c r="AH486" s="9">
        <f t="shared" si="251"/>
        <v>1019.6381828193399</v>
      </c>
      <c r="AI486" s="9">
        <f t="shared" si="242"/>
        <v>11416.009515621257</v>
      </c>
      <c r="AJ486" s="3" t="s">
        <v>608</v>
      </c>
      <c r="AK486" s="11">
        <v>2338315</v>
      </c>
      <c r="AL486" s="11">
        <v>0</v>
      </c>
      <c r="AM486" s="11">
        <v>5371</v>
      </c>
      <c r="AN486" s="9">
        <v>0</v>
      </c>
      <c r="AO486" s="11">
        <v>0</v>
      </c>
      <c r="AP486" s="11">
        <v>19247.23</v>
      </c>
      <c r="AQ486" s="9">
        <v>0</v>
      </c>
      <c r="AR486" s="9">
        <v>43627</v>
      </c>
      <c r="AS486" s="11">
        <v>1053171</v>
      </c>
      <c r="AT486" s="11">
        <v>0</v>
      </c>
      <c r="AU486" s="11">
        <v>0</v>
      </c>
      <c r="AV486" s="11">
        <v>0</v>
      </c>
      <c r="AW486" s="9">
        <v>0</v>
      </c>
      <c r="AX486" s="9">
        <v>452429.69371439057</v>
      </c>
      <c r="AY486" s="9">
        <v>43710.271321568041</v>
      </c>
      <c r="AZ486" s="9">
        <v>-14484.659600000001</v>
      </c>
      <c r="BA486" s="11">
        <v>92600</v>
      </c>
      <c r="BB486" s="11">
        <v>112</v>
      </c>
      <c r="BC486" s="11">
        <v>376380.66</v>
      </c>
      <c r="BD486" s="11">
        <v>0</v>
      </c>
      <c r="BE486" s="11">
        <v>11669</v>
      </c>
      <c r="BF486" s="11">
        <v>0</v>
      </c>
      <c r="BG486" s="11">
        <v>0</v>
      </c>
      <c r="BH486" s="11">
        <v>0</v>
      </c>
      <c r="BI486" s="9">
        <v>228950</v>
      </c>
      <c r="BJ486" s="9">
        <v>0</v>
      </c>
      <c r="BK486" s="9">
        <v>0</v>
      </c>
      <c r="BL486" s="9">
        <v>0</v>
      </c>
      <c r="BM486" s="9">
        <v>0</v>
      </c>
      <c r="BN486" s="9">
        <v>0</v>
      </c>
      <c r="BO486" s="11">
        <f t="shared" si="246"/>
        <v>2373389.7249999996</v>
      </c>
      <c r="BP486" s="11">
        <v>0</v>
      </c>
      <c r="BQ486" s="11">
        <v>5371</v>
      </c>
      <c r="BR486" s="11">
        <f t="shared" si="247"/>
        <v>0</v>
      </c>
      <c r="BS486" s="11">
        <v>0</v>
      </c>
      <c r="BT486" s="11">
        <v>19247.23</v>
      </c>
      <c r="BU486" s="9">
        <v>0</v>
      </c>
      <c r="BV486" s="9">
        <v>43623</v>
      </c>
      <c r="BW486" s="11">
        <v>1070253</v>
      </c>
      <c r="BX486" s="11">
        <v>0</v>
      </c>
      <c r="BY486" s="11">
        <v>0</v>
      </c>
      <c r="BZ486" s="11">
        <v>0</v>
      </c>
      <c r="CA486" s="9">
        <v>0</v>
      </c>
      <c r="CB486" s="9">
        <v>452429.69371439057</v>
      </c>
      <c r="CC486" s="9">
        <v>43710.271321568041</v>
      </c>
      <c r="CD486" s="9">
        <v>-14484.659600000001</v>
      </c>
      <c r="CE486" s="11">
        <v>92600</v>
      </c>
      <c r="CF486" s="11">
        <v>113</v>
      </c>
      <c r="CG486" s="11">
        <v>376380.66</v>
      </c>
      <c r="CH486" s="11">
        <v>0</v>
      </c>
      <c r="CI486" s="11">
        <v>11813</v>
      </c>
      <c r="CJ486" s="11">
        <v>0</v>
      </c>
      <c r="CK486" s="11">
        <v>0</v>
      </c>
      <c r="CL486" s="11">
        <v>0</v>
      </c>
      <c r="CM486" s="11">
        <v>228950</v>
      </c>
      <c r="CN486" s="9">
        <v>0</v>
      </c>
      <c r="CO486" s="9">
        <v>0</v>
      </c>
      <c r="CP486" s="9">
        <v>0</v>
      </c>
      <c r="CQ486" s="9">
        <v>0</v>
      </c>
      <c r="CR486" s="9">
        <v>0</v>
      </c>
      <c r="CS486" s="11"/>
      <c r="CT486" s="11"/>
      <c r="CU486" s="11"/>
      <c r="CV486" s="11"/>
      <c r="CW486" s="11"/>
      <c r="DD486" s="20"/>
      <c r="DE486" s="20"/>
    </row>
    <row r="487" spans="1:109" ht="16.5" x14ac:dyDescent="0.3">
      <c r="A487" s="8">
        <v>4187</v>
      </c>
      <c r="B487" s="8">
        <v>7</v>
      </c>
      <c r="C487" s="8" t="s">
        <v>510</v>
      </c>
      <c r="D487" s="16">
        <v>7</v>
      </c>
      <c r="E487" s="9">
        <v>64</v>
      </c>
      <c r="F487" s="9">
        <f t="shared" si="232"/>
        <v>8732.4365956607398</v>
      </c>
      <c r="G487" s="9">
        <f t="shared" si="233"/>
        <v>8804.5012050357382</v>
      </c>
      <c r="H487" s="9">
        <f t="shared" si="234"/>
        <v>72.064609374998327</v>
      </c>
      <c r="I487" s="10">
        <f t="shared" si="229"/>
        <v>8.2525201970327679E-3</v>
      </c>
      <c r="J487" s="9">
        <f t="shared" si="235"/>
        <v>74.111484374999236</v>
      </c>
      <c r="K487" s="9">
        <f t="shared" si="236"/>
        <v>1.25</v>
      </c>
      <c r="L487" s="9">
        <f t="shared" si="237"/>
        <v>0</v>
      </c>
      <c r="M487" s="9">
        <f t="shared" si="238"/>
        <v>-3.296875</v>
      </c>
      <c r="N487" s="9">
        <f t="shared" si="239"/>
        <v>0</v>
      </c>
      <c r="O487" s="9">
        <f t="shared" si="240"/>
        <v>0</v>
      </c>
      <c r="P487" s="9">
        <f t="shared" si="241"/>
        <v>0</v>
      </c>
      <c r="Q487" s="15">
        <f t="shared" si="243"/>
        <v>558875.94212228735</v>
      </c>
      <c r="R487" s="15">
        <f t="shared" si="244"/>
        <v>563488.07712228736</v>
      </c>
      <c r="S487" s="9">
        <f t="shared" si="245"/>
        <v>4612.1350000000093</v>
      </c>
      <c r="T487" s="9"/>
      <c r="U487" s="9">
        <f t="shared" si="250"/>
        <v>4910.1601437500003</v>
      </c>
      <c r="V487" s="9">
        <f t="shared" si="250"/>
        <v>76.640625</v>
      </c>
      <c r="W487" s="9">
        <f t="shared" si="250"/>
        <v>107.8190625</v>
      </c>
      <c r="X487" s="9">
        <f t="shared" si="250"/>
        <v>303.5</v>
      </c>
      <c r="Y487" s="9">
        <f t="shared" si="250"/>
        <v>2229.3805776229901</v>
      </c>
      <c r="Z487" s="9">
        <f t="shared" si="250"/>
        <v>0</v>
      </c>
      <c r="AA487" s="9">
        <f t="shared" si="250"/>
        <v>1104.9361867877492</v>
      </c>
      <c r="AB487" s="9">
        <f t="shared" si="251"/>
        <v>4984.2716281249996</v>
      </c>
      <c r="AC487" s="9">
        <f t="shared" si="251"/>
        <v>77.890625</v>
      </c>
      <c r="AD487" s="9">
        <f t="shared" si="251"/>
        <v>107.8190625</v>
      </c>
      <c r="AE487" s="9">
        <f t="shared" si="251"/>
        <v>300.203125</v>
      </c>
      <c r="AF487" s="9">
        <f t="shared" si="251"/>
        <v>2229.3805776229901</v>
      </c>
      <c r="AG487" s="9">
        <f t="shared" si="251"/>
        <v>0</v>
      </c>
      <c r="AH487" s="9">
        <f t="shared" si="251"/>
        <v>1104.9361867877492</v>
      </c>
      <c r="AI487" s="9">
        <f t="shared" si="242"/>
        <v>8804.5012050357382</v>
      </c>
      <c r="AJ487" s="3" t="s">
        <v>608</v>
      </c>
      <c r="AK487" s="11">
        <v>316209</v>
      </c>
      <c r="AL487" s="11">
        <v>0</v>
      </c>
      <c r="AM487" s="11">
        <v>726</v>
      </c>
      <c r="AN487" s="9">
        <v>0</v>
      </c>
      <c r="AO487" s="11">
        <v>0</v>
      </c>
      <c r="AP487" s="11">
        <v>6900.42</v>
      </c>
      <c r="AQ487" s="9">
        <v>0</v>
      </c>
      <c r="AR487" s="9">
        <v>5900</v>
      </c>
      <c r="AS487" s="11">
        <v>4905</v>
      </c>
      <c r="AT487" s="11">
        <v>0</v>
      </c>
      <c r="AU487" s="11">
        <v>0</v>
      </c>
      <c r="AV487" s="11">
        <v>0</v>
      </c>
      <c r="AW487" s="9">
        <v>0</v>
      </c>
      <c r="AX487" s="9">
        <v>142680.35696787137</v>
      </c>
      <c r="AY487" s="9">
        <v>8561.9159544159538</v>
      </c>
      <c r="AZ487" s="9">
        <v>-1958.7508</v>
      </c>
      <c r="BA487" s="11">
        <v>12522</v>
      </c>
      <c r="BB487" s="11">
        <v>15</v>
      </c>
      <c r="BC487" s="11">
        <v>62154</v>
      </c>
      <c r="BD487" s="11">
        <v>0</v>
      </c>
      <c r="BE487" s="11">
        <v>1578</v>
      </c>
      <c r="BF487" s="11">
        <v>0</v>
      </c>
      <c r="BG487" s="11">
        <v>-15351</v>
      </c>
      <c r="BH487" s="11">
        <v>0</v>
      </c>
      <c r="BI487" s="9">
        <v>14034</v>
      </c>
      <c r="BJ487" s="9">
        <v>0</v>
      </c>
      <c r="BK487" s="9">
        <v>0</v>
      </c>
      <c r="BL487" s="9">
        <v>0</v>
      </c>
      <c r="BM487" s="9">
        <v>0</v>
      </c>
      <c r="BN487" s="9">
        <v>0</v>
      </c>
      <c r="BO487" s="11">
        <f t="shared" si="246"/>
        <v>320952.13499999995</v>
      </c>
      <c r="BP487" s="11">
        <v>0</v>
      </c>
      <c r="BQ487" s="11">
        <v>726</v>
      </c>
      <c r="BR487" s="11">
        <f t="shared" si="247"/>
        <v>0</v>
      </c>
      <c r="BS487" s="11">
        <v>0</v>
      </c>
      <c r="BT487" s="11">
        <v>6900.42</v>
      </c>
      <c r="BU487" s="9">
        <v>0</v>
      </c>
      <c r="BV487" s="9">
        <v>5899</v>
      </c>
      <c r="BW487" s="11">
        <v>4985</v>
      </c>
      <c r="BX487" s="11">
        <v>0</v>
      </c>
      <c r="BY487" s="11">
        <v>0</v>
      </c>
      <c r="BZ487" s="11">
        <v>0</v>
      </c>
      <c r="CA487" s="9">
        <v>0</v>
      </c>
      <c r="CB487" s="9">
        <v>142680.35696787137</v>
      </c>
      <c r="CC487" s="9">
        <v>8561.9159544159538</v>
      </c>
      <c r="CD487" s="9">
        <v>-1958.7508</v>
      </c>
      <c r="CE487" s="11">
        <v>12522</v>
      </c>
      <c r="CF487" s="11">
        <v>15</v>
      </c>
      <c r="CG487" s="11">
        <v>62154</v>
      </c>
      <c r="CH487" s="11">
        <v>0</v>
      </c>
      <c r="CI487" s="11">
        <v>1597</v>
      </c>
      <c r="CJ487" s="11">
        <v>0</v>
      </c>
      <c r="CK487" s="11">
        <v>-15580</v>
      </c>
      <c r="CL487" s="11">
        <v>0</v>
      </c>
      <c r="CM487" s="11">
        <v>14034</v>
      </c>
      <c r="CN487" s="9">
        <v>0</v>
      </c>
      <c r="CO487" s="9">
        <v>0</v>
      </c>
      <c r="CP487" s="9">
        <v>0</v>
      </c>
      <c r="CQ487" s="9">
        <v>0</v>
      </c>
      <c r="CR487" s="9">
        <v>0</v>
      </c>
      <c r="CS487" s="11"/>
      <c r="CT487" s="11"/>
      <c r="CU487" s="11"/>
      <c r="CV487" s="11"/>
      <c r="CW487" s="11"/>
      <c r="DD487" s="20"/>
      <c r="DE487" s="20"/>
    </row>
    <row r="488" spans="1:109" ht="16.5" x14ac:dyDescent="0.3">
      <c r="A488" s="8">
        <v>4188</v>
      </c>
      <c r="B488" s="8">
        <v>7</v>
      </c>
      <c r="C488" s="8" t="s">
        <v>511</v>
      </c>
      <c r="D488" s="16">
        <v>7</v>
      </c>
      <c r="E488" s="9">
        <v>450</v>
      </c>
      <c r="F488" s="9">
        <f t="shared" si="232"/>
        <v>9212.7999971012123</v>
      </c>
      <c r="G488" s="9">
        <f t="shared" si="233"/>
        <v>9296.9713526567666</v>
      </c>
      <c r="H488" s="9">
        <f t="shared" si="234"/>
        <v>84.171355555554328</v>
      </c>
      <c r="I488" s="10">
        <f t="shared" si="229"/>
        <v>9.1363489473383405E-3</v>
      </c>
      <c r="J488" s="9">
        <f t="shared" si="235"/>
        <v>81.215799999999035</v>
      </c>
      <c r="K488" s="9">
        <f t="shared" si="236"/>
        <v>0.862222222222222</v>
      </c>
      <c r="L488" s="9">
        <f t="shared" si="237"/>
        <v>0</v>
      </c>
      <c r="M488" s="9">
        <f t="shared" si="238"/>
        <v>2.0933333333333621</v>
      </c>
      <c r="N488" s="9">
        <f t="shared" si="239"/>
        <v>0</v>
      </c>
      <c r="O488" s="9">
        <f t="shared" si="240"/>
        <v>0</v>
      </c>
      <c r="P488" s="9">
        <f t="shared" si="241"/>
        <v>0</v>
      </c>
      <c r="Q488" s="15">
        <f t="shared" si="243"/>
        <v>4145759.9986955449</v>
      </c>
      <c r="R488" s="15">
        <f t="shared" si="244"/>
        <v>4183637.1086955452</v>
      </c>
      <c r="S488" s="9">
        <f t="shared" si="245"/>
        <v>37877.110000000335</v>
      </c>
      <c r="T488" s="9"/>
      <c r="U488" s="9">
        <f t="shared" si="250"/>
        <v>5380.8473244444449</v>
      </c>
      <c r="V488" s="9">
        <f t="shared" si="250"/>
        <v>53.22</v>
      </c>
      <c r="W488" s="9">
        <f t="shared" si="250"/>
        <v>47.676444444444442</v>
      </c>
      <c r="X488" s="9">
        <f t="shared" si="250"/>
        <v>720.69111111111113</v>
      </c>
      <c r="Y488" s="9">
        <f t="shared" si="250"/>
        <v>1857.0185215138661</v>
      </c>
      <c r="Z488" s="9">
        <f t="shared" si="250"/>
        <v>0</v>
      </c>
      <c r="AA488" s="9">
        <f t="shared" si="250"/>
        <v>1153.3465955873453</v>
      </c>
      <c r="AB488" s="9">
        <f t="shared" si="251"/>
        <v>5462.0631244444439</v>
      </c>
      <c r="AC488" s="9">
        <f t="shared" si="251"/>
        <v>54.082222222222221</v>
      </c>
      <c r="AD488" s="9">
        <f t="shared" si="251"/>
        <v>47.676444444444442</v>
      </c>
      <c r="AE488" s="9">
        <f t="shared" si="251"/>
        <v>722.78444444444449</v>
      </c>
      <c r="AF488" s="9">
        <f t="shared" si="251"/>
        <v>1857.0185215138661</v>
      </c>
      <c r="AG488" s="9">
        <f t="shared" si="251"/>
        <v>0</v>
      </c>
      <c r="AH488" s="9">
        <f t="shared" si="251"/>
        <v>1153.3465955873453</v>
      </c>
      <c r="AI488" s="9">
        <f t="shared" si="242"/>
        <v>9296.9713526567666</v>
      </c>
      <c r="AJ488" s="3" t="s">
        <v>608</v>
      </c>
      <c r="AK488" s="11">
        <v>2436474</v>
      </c>
      <c r="AL488" s="11">
        <v>0</v>
      </c>
      <c r="AM488" s="11">
        <v>5597</v>
      </c>
      <c r="AN488" s="9">
        <v>0</v>
      </c>
      <c r="AO488" s="11">
        <v>0</v>
      </c>
      <c r="AP488" s="11">
        <v>21454.399999999998</v>
      </c>
      <c r="AQ488" s="9">
        <v>97152</v>
      </c>
      <c r="AR488" s="9">
        <v>45458</v>
      </c>
      <c r="AS488" s="11">
        <v>23949</v>
      </c>
      <c r="AT488" s="11">
        <v>0</v>
      </c>
      <c r="AU488" s="11">
        <v>0</v>
      </c>
      <c r="AV488" s="11">
        <v>0</v>
      </c>
      <c r="AW488" s="9">
        <v>0</v>
      </c>
      <c r="AX488" s="9">
        <v>835658.33468123968</v>
      </c>
      <c r="AY488" s="9">
        <v>31735.18801430532</v>
      </c>
      <c r="AZ488" s="9">
        <v>-15092.704</v>
      </c>
      <c r="BA488" s="11">
        <v>96487</v>
      </c>
      <c r="BB488" s="11">
        <v>53337</v>
      </c>
      <c r="BC488" s="11">
        <v>487270.78</v>
      </c>
      <c r="BD488" s="11">
        <v>0</v>
      </c>
      <c r="BE488" s="11">
        <v>12159</v>
      </c>
      <c r="BF488" s="11">
        <v>0</v>
      </c>
      <c r="BG488" s="11">
        <v>0</v>
      </c>
      <c r="BH488" s="11">
        <v>0</v>
      </c>
      <c r="BI488" s="9">
        <v>14121</v>
      </c>
      <c r="BJ488" s="9">
        <v>0</v>
      </c>
      <c r="BK488" s="9">
        <v>0</v>
      </c>
      <c r="BL488" s="9">
        <v>0</v>
      </c>
      <c r="BM488" s="9">
        <v>0</v>
      </c>
      <c r="BN488" s="9">
        <v>0</v>
      </c>
      <c r="BO488" s="11">
        <f t="shared" si="246"/>
        <v>2473021.11</v>
      </c>
      <c r="BP488" s="11">
        <v>0</v>
      </c>
      <c r="BQ488" s="11">
        <v>5597</v>
      </c>
      <c r="BR488" s="11">
        <f t="shared" si="247"/>
        <v>0</v>
      </c>
      <c r="BS488" s="11">
        <v>0</v>
      </c>
      <c r="BT488" s="11">
        <v>21454.399999999998</v>
      </c>
      <c r="BU488" s="9">
        <v>97152</v>
      </c>
      <c r="BV488" s="9">
        <v>45454</v>
      </c>
      <c r="BW488" s="11">
        <v>24337</v>
      </c>
      <c r="BX488" s="11">
        <v>0</v>
      </c>
      <c r="BY488" s="11">
        <v>0</v>
      </c>
      <c r="BZ488" s="11">
        <v>0</v>
      </c>
      <c r="CA488" s="9">
        <v>0</v>
      </c>
      <c r="CB488" s="9">
        <v>835658.33468123968</v>
      </c>
      <c r="CC488" s="9">
        <v>31735.18801430532</v>
      </c>
      <c r="CD488" s="9">
        <v>-15092.704</v>
      </c>
      <c r="CE488" s="11">
        <v>96487</v>
      </c>
      <c r="CF488" s="11">
        <v>54133</v>
      </c>
      <c r="CG488" s="11">
        <v>487270.78</v>
      </c>
      <c r="CH488" s="11">
        <v>0</v>
      </c>
      <c r="CI488" s="11">
        <v>12309</v>
      </c>
      <c r="CJ488" s="11">
        <v>0</v>
      </c>
      <c r="CK488" s="11">
        <v>0</v>
      </c>
      <c r="CL488" s="11">
        <v>0</v>
      </c>
      <c r="CM488" s="11">
        <v>14121</v>
      </c>
      <c r="CN488" s="9">
        <v>0</v>
      </c>
      <c r="CO488" s="9">
        <v>0</v>
      </c>
      <c r="CP488" s="9">
        <v>0</v>
      </c>
      <c r="CQ488" s="9">
        <v>0</v>
      </c>
      <c r="CR488" s="9">
        <v>0</v>
      </c>
      <c r="CS488" s="11"/>
      <c r="CT488" s="11"/>
      <c r="CU488" s="11"/>
      <c r="CV488" s="11"/>
      <c r="CW488" s="11"/>
      <c r="DD488" s="20"/>
      <c r="DE488" s="20"/>
    </row>
    <row r="489" spans="1:109" ht="16.5" x14ac:dyDescent="0.3">
      <c r="A489" s="8">
        <v>4189</v>
      </c>
      <c r="B489" s="8">
        <v>7</v>
      </c>
      <c r="C489" s="8" t="s">
        <v>512</v>
      </c>
      <c r="D489" s="16">
        <v>7</v>
      </c>
      <c r="E489" s="9">
        <v>185</v>
      </c>
      <c r="F489" s="9">
        <f t="shared" si="232"/>
        <v>9703.2868750244888</v>
      </c>
      <c r="G489" s="9">
        <f t="shared" si="233"/>
        <v>9785.7545507001651</v>
      </c>
      <c r="H489" s="9">
        <f t="shared" si="234"/>
        <v>82.467675675676219</v>
      </c>
      <c r="I489" s="10">
        <f t="shared" si="229"/>
        <v>8.4989423416864697E-3</v>
      </c>
      <c r="J489" s="9">
        <f t="shared" si="235"/>
        <v>78.224432432431968</v>
      </c>
      <c r="K489" s="9">
        <f t="shared" si="236"/>
        <v>3.9297297297297291</v>
      </c>
      <c r="L489" s="9">
        <f t="shared" si="237"/>
        <v>0</v>
      </c>
      <c r="M489" s="9">
        <f t="shared" si="238"/>
        <v>0.31351351351349876</v>
      </c>
      <c r="N489" s="9">
        <f t="shared" si="239"/>
        <v>0</v>
      </c>
      <c r="O489" s="9">
        <f t="shared" si="240"/>
        <v>0</v>
      </c>
      <c r="P489" s="9">
        <f t="shared" si="241"/>
        <v>0</v>
      </c>
      <c r="Q489" s="15">
        <f t="shared" si="243"/>
        <v>1795108.0718795306</v>
      </c>
      <c r="R489" s="15">
        <f t="shared" si="244"/>
        <v>1810364.5918795303</v>
      </c>
      <c r="S489" s="9">
        <f t="shared" si="245"/>
        <v>15256.519999999786</v>
      </c>
      <c r="T489" s="9"/>
      <c r="U489" s="9">
        <f t="shared" si="250"/>
        <v>5182.658136216216</v>
      </c>
      <c r="V489" s="9">
        <f t="shared" si="250"/>
        <v>242.27027027027026</v>
      </c>
      <c r="W489" s="9">
        <f t="shared" si="250"/>
        <v>0</v>
      </c>
      <c r="X489" s="9">
        <f t="shared" si="250"/>
        <v>420.85945945945946</v>
      </c>
      <c r="Y489" s="9">
        <f t="shared" si="250"/>
        <v>2883.0021275816625</v>
      </c>
      <c r="Z489" s="9">
        <f t="shared" si="250"/>
        <v>0</v>
      </c>
      <c r="AA489" s="9">
        <f t="shared" si="250"/>
        <v>974.49688149688143</v>
      </c>
      <c r="AB489" s="9">
        <f t="shared" si="251"/>
        <v>5260.882568648648</v>
      </c>
      <c r="AC489" s="9">
        <f t="shared" si="251"/>
        <v>246.2</v>
      </c>
      <c r="AD489" s="9">
        <f t="shared" si="251"/>
        <v>0</v>
      </c>
      <c r="AE489" s="9">
        <f t="shared" si="251"/>
        <v>421.17297297297296</v>
      </c>
      <c r="AF489" s="9">
        <f t="shared" si="251"/>
        <v>2883.0021275816625</v>
      </c>
      <c r="AG489" s="9">
        <f t="shared" si="251"/>
        <v>0</v>
      </c>
      <c r="AH489" s="9">
        <f t="shared" si="251"/>
        <v>974.49688149688143</v>
      </c>
      <c r="AI489" s="9">
        <f t="shared" si="242"/>
        <v>9785.7545507001651</v>
      </c>
      <c r="AJ489" s="3" t="s">
        <v>608</v>
      </c>
      <c r="AK489" s="11">
        <v>964768</v>
      </c>
      <c r="AL489" s="11">
        <v>0</v>
      </c>
      <c r="AM489" s="11">
        <v>2216</v>
      </c>
      <c r="AN489" s="9">
        <v>0</v>
      </c>
      <c r="AO489" s="11">
        <v>0</v>
      </c>
      <c r="AP489" s="11">
        <v>0</v>
      </c>
      <c r="AQ489" s="9">
        <v>0</v>
      </c>
      <c r="AR489" s="9">
        <v>18000</v>
      </c>
      <c r="AS489" s="11">
        <v>44820</v>
      </c>
      <c r="AT489" s="11">
        <v>0</v>
      </c>
      <c r="AU489" s="11">
        <v>0</v>
      </c>
      <c r="AV489" s="11">
        <v>0</v>
      </c>
      <c r="AW489" s="9">
        <v>0</v>
      </c>
      <c r="AX489" s="9">
        <v>533355.39360260754</v>
      </c>
      <c r="AY489" s="9">
        <v>12026.923076923078</v>
      </c>
      <c r="AZ489" s="9">
        <v>-5976.2448000000004</v>
      </c>
      <c r="BA489" s="11">
        <v>38206</v>
      </c>
      <c r="BB489" s="11">
        <v>46</v>
      </c>
      <c r="BC489" s="11">
        <v>168255</v>
      </c>
      <c r="BD489" s="11">
        <v>0</v>
      </c>
      <c r="BE489" s="11">
        <v>4815</v>
      </c>
      <c r="BF489" s="11">
        <v>0</v>
      </c>
      <c r="BG489" s="11">
        <v>0</v>
      </c>
      <c r="BH489" s="11">
        <v>0</v>
      </c>
      <c r="BI489" s="9">
        <v>14576</v>
      </c>
      <c r="BJ489" s="9">
        <v>0</v>
      </c>
      <c r="BK489" s="9">
        <v>0</v>
      </c>
      <c r="BL489" s="9">
        <v>0</v>
      </c>
      <c r="BM489" s="9">
        <v>0</v>
      </c>
      <c r="BN489" s="9">
        <v>0</v>
      </c>
      <c r="BO489" s="11">
        <f t="shared" si="246"/>
        <v>979239.5199999999</v>
      </c>
      <c r="BP489" s="11">
        <v>0</v>
      </c>
      <c r="BQ489" s="11">
        <v>2216</v>
      </c>
      <c r="BR489" s="11">
        <f t="shared" si="247"/>
        <v>0</v>
      </c>
      <c r="BS489" s="11">
        <v>0</v>
      </c>
      <c r="BT489" s="11">
        <v>0</v>
      </c>
      <c r="BU489" s="9">
        <v>0</v>
      </c>
      <c r="BV489" s="9">
        <v>17998</v>
      </c>
      <c r="BW489" s="11">
        <v>45547</v>
      </c>
      <c r="BX489" s="11">
        <v>0</v>
      </c>
      <c r="BY489" s="11">
        <v>0</v>
      </c>
      <c r="BZ489" s="11">
        <v>0</v>
      </c>
      <c r="CA489" s="9">
        <v>0</v>
      </c>
      <c r="CB489" s="9">
        <v>533355.39360260754</v>
      </c>
      <c r="CC489" s="9">
        <v>12026.923076923078</v>
      </c>
      <c r="CD489" s="9">
        <v>-5976.2448000000004</v>
      </c>
      <c r="CE489" s="11">
        <v>38206</v>
      </c>
      <c r="CF489" s="11">
        <v>47</v>
      </c>
      <c r="CG489" s="11">
        <v>168255</v>
      </c>
      <c r="CH489" s="11">
        <v>0</v>
      </c>
      <c r="CI489" s="11">
        <v>4874</v>
      </c>
      <c r="CJ489" s="11">
        <v>0</v>
      </c>
      <c r="CK489" s="11">
        <v>0</v>
      </c>
      <c r="CL489" s="11">
        <v>0</v>
      </c>
      <c r="CM489" s="11">
        <v>14576</v>
      </c>
      <c r="CN489" s="9">
        <v>0</v>
      </c>
      <c r="CO489" s="9">
        <v>0</v>
      </c>
      <c r="CP489" s="9">
        <v>0</v>
      </c>
      <c r="CQ489" s="9">
        <v>0</v>
      </c>
      <c r="CR489" s="9">
        <v>0</v>
      </c>
      <c r="CS489" s="11"/>
      <c r="CT489" s="11"/>
      <c r="CU489" s="11"/>
      <c r="CV489" s="11"/>
      <c r="CW489" s="11"/>
      <c r="DD489" s="20"/>
      <c r="DE489" s="20"/>
    </row>
    <row r="490" spans="1:109" ht="16.5" x14ac:dyDescent="0.3">
      <c r="A490" s="8">
        <v>4190</v>
      </c>
      <c r="B490" s="8">
        <v>7</v>
      </c>
      <c r="C490" s="8" t="s">
        <v>513</v>
      </c>
      <c r="D490" s="16">
        <v>7</v>
      </c>
      <c r="E490" s="9">
        <v>107</v>
      </c>
      <c r="F490" s="9">
        <f t="shared" si="232"/>
        <v>10960.281787370162</v>
      </c>
      <c r="G490" s="9">
        <f t="shared" si="233"/>
        <v>11072.000198585114</v>
      </c>
      <c r="H490" s="9">
        <f t="shared" si="234"/>
        <v>111.71841121495163</v>
      </c>
      <c r="I490" s="10">
        <f t="shared" si="229"/>
        <v>1.0193023626791043E-2</v>
      </c>
      <c r="J490" s="9">
        <f t="shared" si="235"/>
        <v>101.86794392523188</v>
      </c>
      <c r="K490" s="9">
        <f t="shared" si="236"/>
        <v>9.4392523364485896</v>
      </c>
      <c r="L490" s="9">
        <f t="shared" si="237"/>
        <v>0</v>
      </c>
      <c r="M490" s="9">
        <f t="shared" si="238"/>
        <v>0.41121495327104185</v>
      </c>
      <c r="N490" s="9">
        <f t="shared" si="239"/>
        <v>0</v>
      </c>
      <c r="O490" s="9">
        <f t="shared" si="240"/>
        <v>0</v>
      </c>
      <c r="P490" s="9">
        <f t="shared" si="241"/>
        <v>0</v>
      </c>
      <c r="Q490" s="15">
        <f t="shared" si="243"/>
        <v>1172750.1512486073</v>
      </c>
      <c r="R490" s="15">
        <f t="shared" si="244"/>
        <v>1184704.0212486074</v>
      </c>
      <c r="S490" s="9">
        <f t="shared" si="245"/>
        <v>11953.870000000112</v>
      </c>
      <c r="T490" s="9"/>
      <c r="U490" s="9">
        <f t="shared" si="250"/>
        <v>6749.1282616822436</v>
      </c>
      <c r="V490" s="9">
        <f t="shared" si="250"/>
        <v>582.02803738317755</v>
      </c>
      <c r="W490" s="9">
        <f t="shared" si="250"/>
        <v>178.1</v>
      </c>
      <c r="X490" s="9">
        <f t="shared" si="250"/>
        <v>577.04672897196258</v>
      </c>
      <c r="Y490" s="9">
        <f t="shared" si="250"/>
        <v>1856.5806284916571</v>
      </c>
      <c r="Z490" s="9">
        <f t="shared" si="250"/>
        <v>0</v>
      </c>
      <c r="AA490" s="9">
        <f t="shared" si="250"/>
        <v>1017.3981308411215</v>
      </c>
      <c r="AB490" s="9">
        <f t="shared" si="251"/>
        <v>6850.9962056074755</v>
      </c>
      <c r="AC490" s="9">
        <f t="shared" si="251"/>
        <v>591.46728971962614</v>
      </c>
      <c r="AD490" s="9">
        <f t="shared" si="251"/>
        <v>178.1</v>
      </c>
      <c r="AE490" s="9">
        <f t="shared" si="251"/>
        <v>577.45794392523362</v>
      </c>
      <c r="AF490" s="9">
        <f t="shared" si="251"/>
        <v>1856.5806284916571</v>
      </c>
      <c r="AG490" s="9">
        <f t="shared" si="251"/>
        <v>0</v>
      </c>
      <c r="AH490" s="9">
        <f t="shared" si="251"/>
        <v>1017.3981308411215</v>
      </c>
      <c r="AI490" s="9">
        <f t="shared" si="242"/>
        <v>11072.000198585114</v>
      </c>
      <c r="AJ490" s="3" t="s">
        <v>608</v>
      </c>
      <c r="AK490" s="11">
        <v>726658</v>
      </c>
      <c r="AL490" s="11">
        <v>0</v>
      </c>
      <c r="AM490" s="11">
        <v>1669</v>
      </c>
      <c r="AN490" s="9">
        <v>0</v>
      </c>
      <c r="AO490" s="11">
        <v>0</v>
      </c>
      <c r="AP490" s="11">
        <v>19056.7</v>
      </c>
      <c r="AQ490" s="9">
        <v>0</v>
      </c>
      <c r="AR490" s="9">
        <v>13557</v>
      </c>
      <c r="AS490" s="11">
        <v>62277</v>
      </c>
      <c r="AT490" s="11">
        <v>0</v>
      </c>
      <c r="AU490" s="11">
        <v>0</v>
      </c>
      <c r="AV490" s="11">
        <v>0</v>
      </c>
      <c r="AW490" s="9">
        <v>0</v>
      </c>
      <c r="AX490" s="9">
        <v>198654.12724860731</v>
      </c>
      <c r="AY490" s="9">
        <v>0</v>
      </c>
      <c r="AZ490" s="9">
        <v>-4501.2759999999998</v>
      </c>
      <c r="BA490" s="11">
        <v>28776</v>
      </c>
      <c r="BB490" s="11">
        <v>35</v>
      </c>
      <c r="BC490" s="11">
        <v>108861.6</v>
      </c>
      <c r="BD490" s="11">
        <v>0</v>
      </c>
      <c r="BE490" s="11">
        <v>3626</v>
      </c>
      <c r="BF490" s="11">
        <v>0</v>
      </c>
      <c r="BG490" s="11">
        <v>0</v>
      </c>
      <c r="BH490" s="11">
        <v>0</v>
      </c>
      <c r="BI490" s="9">
        <v>14081</v>
      </c>
      <c r="BJ490" s="9">
        <v>0</v>
      </c>
      <c r="BK490" s="9">
        <v>0</v>
      </c>
      <c r="BL490" s="9">
        <v>0</v>
      </c>
      <c r="BM490" s="9">
        <v>0</v>
      </c>
      <c r="BN490" s="9">
        <v>0</v>
      </c>
      <c r="BO490" s="11">
        <f t="shared" si="246"/>
        <v>737557.86999999988</v>
      </c>
      <c r="BP490" s="11">
        <v>0</v>
      </c>
      <c r="BQ490" s="11">
        <v>1669</v>
      </c>
      <c r="BR490" s="11">
        <f t="shared" si="247"/>
        <v>0</v>
      </c>
      <c r="BS490" s="11">
        <v>0</v>
      </c>
      <c r="BT490" s="11">
        <v>19056.7</v>
      </c>
      <c r="BU490" s="9">
        <v>0</v>
      </c>
      <c r="BV490" s="9">
        <v>13556</v>
      </c>
      <c r="BW490" s="11">
        <v>63287</v>
      </c>
      <c r="BX490" s="11">
        <v>0</v>
      </c>
      <c r="BY490" s="11">
        <v>0</v>
      </c>
      <c r="BZ490" s="11">
        <v>0</v>
      </c>
      <c r="CA490" s="9">
        <v>0</v>
      </c>
      <c r="CB490" s="9">
        <v>198654.12724860731</v>
      </c>
      <c r="CC490" s="9">
        <v>0</v>
      </c>
      <c r="CD490" s="9">
        <v>-4501.2759999999998</v>
      </c>
      <c r="CE490" s="11">
        <v>28776</v>
      </c>
      <c r="CF490" s="11">
        <v>35</v>
      </c>
      <c r="CG490" s="11">
        <v>108861.6</v>
      </c>
      <c r="CH490" s="11">
        <v>0</v>
      </c>
      <c r="CI490" s="11">
        <v>3671</v>
      </c>
      <c r="CJ490" s="11">
        <v>0</v>
      </c>
      <c r="CK490" s="11">
        <v>0</v>
      </c>
      <c r="CL490" s="11">
        <v>0</v>
      </c>
      <c r="CM490" s="11">
        <v>14081</v>
      </c>
      <c r="CN490" s="9">
        <v>0</v>
      </c>
      <c r="CO490" s="9">
        <v>0</v>
      </c>
      <c r="CP490" s="9">
        <v>0</v>
      </c>
      <c r="CQ490" s="9">
        <v>0</v>
      </c>
      <c r="CR490" s="9">
        <v>0</v>
      </c>
      <c r="CS490" s="11"/>
      <c r="CT490" s="11"/>
      <c r="CU490" s="11"/>
      <c r="CV490" s="11"/>
      <c r="CW490" s="11"/>
      <c r="DD490" s="20"/>
      <c r="DE490" s="20"/>
    </row>
    <row r="491" spans="1:109" ht="16.5" x14ac:dyDescent="0.3">
      <c r="A491" s="8">
        <v>4191</v>
      </c>
      <c r="B491" s="8">
        <v>7</v>
      </c>
      <c r="C491" s="8" t="s">
        <v>514</v>
      </c>
      <c r="D491" s="16">
        <v>7</v>
      </c>
      <c r="E491" s="9">
        <v>215</v>
      </c>
      <c r="F491" s="9">
        <f t="shared" si="232"/>
        <v>12007.643060709039</v>
      </c>
      <c r="G491" s="9">
        <f t="shared" si="233"/>
        <v>12131.926270011365</v>
      </c>
      <c r="H491" s="9">
        <f t="shared" si="234"/>
        <v>124.28320930232621</v>
      </c>
      <c r="I491" s="10">
        <f t="shared" si="229"/>
        <v>1.0350341750997003E-2</v>
      </c>
      <c r="J491" s="9">
        <f t="shared" si="235"/>
        <v>91.80879069767434</v>
      </c>
      <c r="K491" s="9">
        <f t="shared" si="236"/>
        <v>32.106976744186113</v>
      </c>
      <c r="L491" s="9">
        <f t="shared" si="237"/>
        <v>0</v>
      </c>
      <c r="M491" s="9">
        <f t="shared" si="238"/>
        <v>0.36744186046519189</v>
      </c>
      <c r="N491" s="9">
        <f t="shared" si="239"/>
        <v>0</v>
      </c>
      <c r="O491" s="9">
        <f t="shared" si="240"/>
        <v>0</v>
      </c>
      <c r="P491" s="9">
        <f t="shared" si="241"/>
        <v>0</v>
      </c>
      <c r="Q491" s="15">
        <f t="shared" si="243"/>
        <v>2581643.2580524432</v>
      </c>
      <c r="R491" s="15">
        <f t="shared" si="244"/>
        <v>2608364.1480524428</v>
      </c>
      <c r="S491" s="9">
        <f t="shared" si="245"/>
        <v>26720.889999999665</v>
      </c>
      <c r="T491" s="9"/>
      <c r="U491" s="9">
        <f t="shared" si="250"/>
        <v>6082.6721674418604</v>
      </c>
      <c r="V491" s="9">
        <f t="shared" si="250"/>
        <v>1979.5209302325582</v>
      </c>
      <c r="W491" s="9">
        <f t="shared" si="250"/>
        <v>0</v>
      </c>
      <c r="X491" s="9">
        <f t="shared" si="250"/>
        <v>589.75348837209299</v>
      </c>
      <c r="Y491" s="9">
        <f t="shared" si="250"/>
        <v>2256.1225211741553</v>
      </c>
      <c r="Z491" s="9">
        <f t="shared" si="250"/>
        <v>0</v>
      </c>
      <c r="AA491" s="9">
        <f t="shared" si="250"/>
        <v>1099.5739534883721</v>
      </c>
      <c r="AB491" s="9">
        <f t="shared" si="251"/>
        <v>6174.4809581395348</v>
      </c>
      <c r="AC491" s="9">
        <f t="shared" si="251"/>
        <v>2011.6279069767443</v>
      </c>
      <c r="AD491" s="9">
        <f t="shared" si="251"/>
        <v>0</v>
      </c>
      <c r="AE491" s="9">
        <f t="shared" si="251"/>
        <v>590.12093023255818</v>
      </c>
      <c r="AF491" s="9">
        <f t="shared" si="251"/>
        <v>2256.1225211741553</v>
      </c>
      <c r="AG491" s="9">
        <f t="shared" si="251"/>
        <v>0</v>
      </c>
      <c r="AH491" s="9">
        <f t="shared" si="251"/>
        <v>1099.5739534883721</v>
      </c>
      <c r="AI491" s="9">
        <f t="shared" si="242"/>
        <v>12131.926270011365</v>
      </c>
      <c r="AJ491" s="3" t="s">
        <v>608</v>
      </c>
      <c r="AK491" s="11">
        <v>1315926</v>
      </c>
      <c r="AL491" s="11">
        <v>0</v>
      </c>
      <c r="AM491" s="11">
        <v>3023</v>
      </c>
      <c r="AN491" s="9">
        <v>0</v>
      </c>
      <c r="AO491" s="11">
        <v>0</v>
      </c>
      <c r="AP491" s="11">
        <v>0</v>
      </c>
      <c r="AQ491" s="9">
        <v>40480</v>
      </c>
      <c r="AR491" s="9">
        <v>24552</v>
      </c>
      <c r="AS491" s="11">
        <v>425597</v>
      </c>
      <c r="AT491" s="11">
        <v>0</v>
      </c>
      <c r="AU491" s="11">
        <v>0</v>
      </c>
      <c r="AV491" s="11">
        <v>0</v>
      </c>
      <c r="AW491" s="9">
        <v>0</v>
      </c>
      <c r="AX491" s="9">
        <v>485066.34205244336</v>
      </c>
      <c r="AY491" s="9">
        <v>0</v>
      </c>
      <c r="AZ491" s="9">
        <v>-8151.4840000000004</v>
      </c>
      <c r="BA491" s="11">
        <v>52112</v>
      </c>
      <c r="BB491" s="11">
        <v>63</v>
      </c>
      <c r="BC491" s="11">
        <v>236408.4</v>
      </c>
      <c r="BD491" s="11">
        <v>0</v>
      </c>
      <c r="BE491" s="11">
        <v>6567</v>
      </c>
      <c r="BF491" s="11">
        <v>0</v>
      </c>
      <c r="BG491" s="11">
        <v>0</v>
      </c>
      <c r="BH491" s="11">
        <v>0</v>
      </c>
      <c r="BI491" s="9">
        <v>0</v>
      </c>
      <c r="BJ491" s="9">
        <v>0</v>
      </c>
      <c r="BK491" s="9">
        <v>0</v>
      </c>
      <c r="BL491" s="9">
        <v>0</v>
      </c>
      <c r="BM491" s="9">
        <v>0</v>
      </c>
      <c r="BN491" s="9">
        <v>0</v>
      </c>
      <c r="BO491" s="11">
        <f t="shared" si="246"/>
        <v>1335664.8899999999</v>
      </c>
      <c r="BP491" s="11">
        <v>0</v>
      </c>
      <c r="BQ491" s="11">
        <v>3023</v>
      </c>
      <c r="BR491" s="11">
        <f t="shared" si="247"/>
        <v>0</v>
      </c>
      <c r="BS491" s="11">
        <v>0</v>
      </c>
      <c r="BT491" s="11">
        <v>0</v>
      </c>
      <c r="BU491" s="9">
        <v>40480</v>
      </c>
      <c r="BV491" s="9">
        <v>24549</v>
      </c>
      <c r="BW491" s="11">
        <v>432500</v>
      </c>
      <c r="BX491" s="11">
        <v>0</v>
      </c>
      <c r="BY491" s="11">
        <v>0</v>
      </c>
      <c r="BZ491" s="11">
        <v>0</v>
      </c>
      <c r="CA491" s="9">
        <v>0</v>
      </c>
      <c r="CB491" s="9">
        <v>485066.34205244336</v>
      </c>
      <c r="CC491" s="9">
        <v>0</v>
      </c>
      <c r="CD491" s="9">
        <v>-8151.4840000000004</v>
      </c>
      <c r="CE491" s="11">
        <v>52112</v>
      </c>
      <c r="CF491" s="11">
        <v>64</v>
      </c>
      <c r="CG491" s="11">
        <v>236408.4</v>
      </c>
      <c r="CH491" s="11">
        <v>0</v>
      </c>
      <c r="CI491" s="11">
        <v>6648</v>
      </c>
      <c r="CJ491" s="11">
        <v>0</v>
      </c>
      <c r="CK491" s="11">
        <v>0</v>
      </c>
      <c r="CL491" s="11">
        <v>0</v>
      </c>
      <c r="CM491" s="11">
        <v>0</v>
      </c>
      <c r="CN491" s="9">
        <v>0</v>
      </c>
      <c r="CO491" s="9">
        <v>0</v>
      </c>
      <c r="CP491" s="9">
        <v>0</v>
      </c>
      <c r="CQ491" s="9">
        <v>0</v>
      </c>
      <c r="CR491" s="9">
        <v>0</v>
      </c>
      <c r="CS491" s="11"/>
      <c r="CT491" s="11"/>
      <c r="CU491" s="11"/>
      <c r="CV491" s="11"/>
      <c r="CW491" s="11"/>
      <c r="DD491" s="20"/>
      <c r="DE491" s="20"/>
    </row>
    <row r="492" spans="1:109" ht="16.5" x14ac:dyDescent="0.3">
      <c r="A492" s="8">
        <v>4192</v>
      </c>
      <c r="B492" s="8">
        <v>7</v>
      </c>
      <c r="C492" s="8" t="s">
        <v>515</v>
      </c>
      <c r="D492" s="16">
        <v>7</v>
      </c>
      <c r="E492" s="9">
        <v>530</v>
      </c>
      <c r="F492" s="9">
        <f t="shared" si="232"/>
        <v>12332.593518480731</v>
      </c>
      <c r="G492" s="9">
        <f t="shared" si="233"/>
        <v>11648.217461876957</v>
      </c>
      <c r="H492" s="9">
        <f t="shared" si="234"/>
        <v>-684.37605660377449</v>
      </c>
      <c r="I492" s="10">
        <f t="shared" si="229"/>
        <v>-5.5493279299136722E-2</v>
      </c>
      <c r="J492" s="9">
        <f t="shared" si="235"/>
        <v>82.733377358490543</v>
      </c>
      <c r="K492" s="9">
        <f t="shared" si="236"/>
        <v>39.294339622641473</v>
      </c>
      <c r="L492" s="9">
        <f t="shared" si="237"/>
        <v>0</v>
      </c>
      <c r="M492" s="9">
        <f t="shared" si="238"/>
        <v>-806.40377358490582</v>
      </c>
      <c r="N492" s="9">
        <f t="shared" si="239"/>
        <v>0</v>
      </c>
      <c r="O492" s="9">
        <f t="shared" si="240"/>
        <v>0</v>
      </c>
      <c r="P492" s="9">
        <f t="shared" si="241"/>
        <v>0</v>
      </c>
      <c r="Q492" s="15">
        <f t="shared" si="243"/>
        <v>6536274.5647947881</v>
      </c>
      <c r="R492" s="15">
        <f t="shared" si="244"/>
        <v>6173555.2547947876</v>
      </c>
      <c r="S492" s="9">
        <f t="shared" si="245"/>
        <v>-362719.31000000052</v>
      </c>
      <c r="T492" s="9"/>
      <c r="U492" s="9">
        <f t="shared" ref="U492:AA501" si="252">IF($E492=0,0,SUMIF($AK$4:$BN$4,U$4,$AK492:$BN492)/$E492)</f>
        <v>5481.3924362264152</v>
      </c>
      <c r="V492" s="9">
        <f t="shared" si="252"/>
        <v>2422.647169811321</v>
      </c>
      <c r="W492" s="9">
        <f t="shared" si="252"/>
        <v>9.5023018867924538</v>
      </c>
      <c r="X492" s="9">
        <f t="shared" si="252"/>
        <v>1890.7962264150945</v>
      </c>
      <c r="Y492" s="9">
        <f t="shared" si="252"/>
        <v>1239.2804724721136</v>
      </c>
      <c r="Z492" s="9">
        <f t="shared" si="252"/>
        <v>0</v>
      </c>
      <c r="AA492" s="9">
        <f t="shared" si="252"/>
        <v>1288.9749116689954</v>
      </c>
      <c r="AB492" s="9">
        <f t="shared" ref="AB492:AH501" si="253">IF($E492=0,0,SUMIF($BO$4:$CR$4,AB$4,$BO492:$CR492)/$E492)</f>
        <v>5564.1258135849057</v>
      </c>
      <c r="AC492" s="9">
        <f t="shared" si="253"/>
        <v>2461.9415094339624</v>
      </c>
      <c r="AD492" s="9">
        <f t="shared" si="253"/>
        <v>9.5023018867924538</v>
      </c>
      <c r="AE492" s="9">
        <f t="shared" si="253"/>
        <v>1084.3924528301886</v>
      </c>
      <c r="AF492" s="9">
        <f t="shared" si="253"/>
        <v>1239.2804724721136</v>
      </c>
      <c r="AG492" s="9">
        <f t="shared" si="253"/>
        <v>0</v>
      </c>
      <c r="AH492" s="9">
        <f t="shared" si="253"/>
        <v>1288.9749116689954</v>
      </c>
      <c r="AI492" s="9">
        <f t="shared" si="242"/>
        <v>11648.217461876957</v>
      </c>
      <c r="AJ492" s="3" t="s">
        <v>608</v>
      </c>
      <c r="AK492" s="11">
        <v>2923246</v>
      </c>
      <c r="AL492" s="11">
        <v>0</v>
      </c>
      <c r="AM492" s="11">
        <v>6715</v>
      </c>
      <c r="AN492" s="9">
        <v>0</v>
      </c>
      <c r="AO492" s="11">
        <v>0</v>
      </c>
      <c r="AP492" s="11">
        <v>5036.22</v>
      </c>
      <c r="AQ492" s="9">
        <v>125741</v>
      </c>
      <c r="AR492" s="9">
        <v>54540</v>
      </c>
      <c r="AS492" s="11">
        <v>1284003</v>
      </c>
      <c r="AT492" s="11">
        <v>0</v>
      </c>
      <c r="AU492" s="11">
        <v>427571</v>
      </c>
      <c r="AV492" s="11">
        <v>0</v>
      </c>
      <c r="AW492" s="9">
        <v>0</v>
      </c>
      <c r="AX492" s="9">
        <v>656818.65041022026</v>
      </c>
      <c r="AY492" s="9">
        <v>54056.703184567632</v>
      </c>
      <c r="AZ492" s="9">
        <v>-18108.0088</v>
      </c>
      <c r="BA492" s="11">
        <v>115764</v>
      </c>
      <c r="BB492" s="11">
        <v>140</v>
      </c>
      <c r="BC492" s="11">
        <v>629100</v>
      </c>
      <c r="BD492" s="11">
        <v>0</v>
      </c>
      <c r="BE492" s="11">
        <v>14588</v>
      </c>
      <c r="BF492" s="11">
        <v>0</v>
      </c>
      <c r="BG492" s="11">
        <v>0</v>
      </c>
      <c r="BH492" s="11">
        <v>0</v>
      </c>
      <c r="BI492" s="9">
        <v>257063</v>
      </c>
      <c r="BJ492" s="9">
        <v>0</v>
      </c>
      <c r="BK492" s="9">
        <v>0</v>
      </c>
      <c r="BL492" s="9">
        <v>0</v>
      </c>
      <c r="BM492" s="9">
        <v>0</v>
      </c>
      <c r="BN492" s="9">
        <v>0</v>
      </c>
      <c r="BO492" s="11">
        <f t="shared" si="246"/>
        <v>2967094.69</v>
      </c>
      <c r="BP492" s="11">
        <v>0</v>
      </c>
      <c r="BQ492" s="11">
        <v>6715</v>
      </c>
      <c r="BR492" s="11">
        <f t="shared" si="247"/>
        <v>0</v>
      </c>
      <c r="BS492" s="11">
        <v>0</v>
      </c>
      <c r="BT492" s="11">
        <v>5036.22</v>
      </c>
      <c r="BU492" s="9">
        <v>125741</v>
      </c>
      <c r="BV492" s="9">
        <v>54535</v>
      </c>
      <c r="BW492" s="11">
        <v>1304829</v>
      </c>
      <c r="BX492" s="11">
        <v>0</v>
      </c>
      <c r="BY492" s="11">
        <v>0</v>
      </c>
      <c r="BZ492" s="11">
        <v>0</v>
      </c>
      <c r="CA492" s="9">
        <v>0</v>
      </c>
      <c r="CB492" s="9">
        <v>656818.65041022026</v>
      </c>
      <c r="CC492" s="9">
        <v>54056.703184567632</v>
      </c>
      <c r="CD492" s="9">
        <v>-18108.0088</v>
      </c>
      <c r="CE492" s="11">
        <v>115764</v>
      </c>
      <c r="CF492" s="11">
        <v>142</v>
      </c>
      <c r="CG492" s="11">
        <v>629100</v>
      </c>
      <c r="CH492" s="11">
        <v>0</v>
      </c>
      <c r="CI492" s="11">
        <v>14768</v>
      </c>
      <c r="CJ492" s="11">
        <v>0</v>
      </c>
      <c r="CK492" s="11">
        <v>0</v>
      </c>
      <c r="CL492" s="11">
        <v>0</v>
      </c>
      <c r="CM492" s="11">
        <v>257063</v>
      </c>
      <c r="CN492" s="9">
        <v>0</v>
      </c>
      <c r="CO492" s="9">
        <v>0</v>
      </c>
      <c r="CP492" s="9">
        <v>0</v>
      </c>
      <c r="CQ492" s="9">
        <v>0</v>
      </c>
      <c r="CR492" s="9">
        <v>0</v>
      </c>
      <c r="CS492" s="11"/>
      <c r="CT492" s="11"/>
      <c r="CU492" s="11"/>
      <c r="CV492" s="11"/>
      <c r="CW492" s="11"/>
      <c r="DD492" s="20"/>
      <c r="DE492" s="20"/>
    </row>
    <row r="493" spans="1:109" ht="16.5" x14ac:dyDescent="0.3">
      <c r="A493" s="8">
        <v>4193</v>
      </c>
      <c r="B493" s="8">
        <v>7</v>
      </c>
      <c r="C493" s="8" t="s">
        <v>516</v>
      </c>
      <c r="D493" s="16">
        <v>7</v>
      </c>
      <c r="E493" s="9">
        <v>318</v>
      </c>
      <c r="F493" s="9">
        <f t="shared" si="232"/>
        <v>11543.865361473163</v>
      </c>
      <c r="G493" s="9">
        <f t="shared" si="233"/>
        <v>11658.396745120957</v>
      </c>
      <c r="H493" s="9">
        <f t="shared" si="234"/>
        <v>114.53138364779443</v>
      </c>
      <c r="I493" s="10">
        <f t="shared" si="229"/>
        <v>9.9214067438827599E-3</v>
      </c>
      <c r="J493" s="9">
        <f t="shared" si="235"/>
        <v>78.525094339621319</v>
      </c>
      <c r="K493" s="9">
        <f t="shared" si="236"/>
        <v>35.688679245282856</v>
      </c>
      <c r="L493" s="9">
        <f t="shared" si="237"/>
        <v>0</v>
      </c>
      <c r="M493" s="9">
        <f t="shared" si="238"/>
        <v>0.31761006289309535</v>
      </c>
      <c r="N493" s="9">
        <f t="shared" si="239"/>
        <v>0</v>
      </c>
      <c r="O493" s="9">
        <f t="shared" si="240"/>
        <v>0</v>
      </c>
      <c r="P493" s="9">
        <f t="shared" si="241"/>
        <v>0</v>
      </c>
      <c r="Q493" s="15">
        <f t="shared" si="243"/>
        <v>3670949.1849484649</v>
      </c>
      <c r="R493" s="15">
        <f t="shared" si="244"/>
        <v>3707370.1649484644</v>
      </c>
      <c r="S493" s="9">
        <f t="shared" si="245"/>
        <v>36420.979999999516</v>
      </c>
      <c r="T493" s="9"/>
      <c r="U493" s="9">
        <f t="shared" si="252"/>
        <v>5202.5781094339627</v>
      </c>
      <c r="V493" s="9">
        <f t="shared" si="252"/>
        <v>2200.3459119496856</v>
      </c>
      <c r="W493" s="9">
        <f t="shared" si="252"/>
        <v>120.25283018867925</v>
      </c>
      <c r="X493" s="9">
        <f t="shared" si="252"/>
        <v>937.88050314465409</v>
      </c>
      <c r="Y493" s="9">
        <f t="shared" si="252"/>
        <v>2264.139290344659</v>
      </c>
      <c r="Z493" s="9">
        <f t="shared" si="252"/>
        <v>0</v>
      </c>
      <c r="AA493" s="9">
        <f t="shared" si="252"/>
        <v>818.66871641152011</v>
      </c>
      <c r="AB493" s="9">
        <f t="shared" si="253"/>
        <v>5281.103203773584</v>
      </c>
      <c r="AC493" s="9">
        <f t="shared" si="253"/>
        <v>2236.0345911949685</v>
      </c>
      <c r="AD493" s="9">
        <f t="shared" si="253"/>
        <v>120.25283018867925</v>
      </c>
      <c r="AE493" s="9">
        <f t="shared" si="253"/>
        <v>938.19811320754718</v>
      </c>
      <c r="AF493" s="9">
        <f t="shared" si="253"/>
        <v>2264.139290344659</v>
      </c>
      <c r="AG493" s="9">
        <f t="shared" si="253"/>
        <v>0</v>
      </c>
      <c r="AH493" s="9">
        <f t="shared" si="253"/>
        <v>818.66871641152011</v>
      </c>
      <c r="AI493" s="9">
        <f t="shared" si="242"/>
        <v>11658.396745120957</v>
      </c>
      <c r="AJ493" s="3" t="s">
        <v>608</v>
      </c>
      <c r="AK493" s="11">
        <v>1664732</v>
      </c>
      <c r="AL493" s="11">
        <v>0</v>
      </c>
      <c r="AM493" s="11">
        <v>3824</v>
      </c>
      <c r="AN493" s="9">
        <v>0</v>
      </c>
      <c r="AO493" s="11">
        <v>0</v>
      </c>
      <c r="AP493" s="11">
        <v>38240.400000000001</v>
      </c>
      <c r="AQ493" s="9">
        <v>0</v>
      </c>
      <c r="AR493" s="9">
        <v>31059</v>
      </c>
      <c r="AS493" s="11">
        <v>699710</v>
      </c>
      <c r="AT493" s="11">
        <v>0</v>
      </c>
      <c r="AU493" s="11">
        <v>0</v>
      </c>
      <c r="AV493" s="11">
        <v>0</v>
      </c>
      <c r="AW493" s="9">
        <v>0</v>
      </c>
      <c r="AX493" s="9">
        <v>719996.29432960157</v>
      </c>
      <c r="AY493" s="9">
        <v>15106.231818863398</v>
      </c>
      <c r="AZ493" s="9">
        <v>-10312.1612</v>
      </c>
      <c r="BA493" s="11">
        <v>65925</v>
      </c>
      <c r="BB493" s="11">
        <v>80</v>
      </c>
      <c r="BC493" s="11">
        <v>245230.42</v>
      </c>
      <c r="BD493" s="11">
        <v>0</v>
      </c>
      <c r="BE493" s="11">
        <v>8308</v>
      </c>
      <c r="BF493" s="11">
        <v>0</v>
      </c>
      <c r="BG493" s="11">
        <v>0</v>
      </c>
      <c r="BH493" s="11">
        <v>0</v>
      </c>
      <c r="BI493" s="9">
        <v>189050</v>
      </c>
      <c r="BJ493" s="9">
        <v>0</v>
      </c>
      <c r="BK493" s="9">
        <v>0</v>
      </c>
      <c r="BL493" s="9">
        <v>0</v>
      </c>
      <c r="BM493" s="9">
        <v>0</v>
      </c>
      <c r="BN493" s="9">
        <v>0</v>
      </c>
      <c r="BO493" s="11">
        <f t="shared" si="246"/>
        <v>1689702.9799999997</v>
      </c>
      <c r="BP493" s="11">
        <v>0</v>
      </c>
      <c r="BQ493" s="11">
        <v>3824</v>
      </c>
      <c r="BR493" s="11">
        <f t="shared" si="247"/>
        <v>0</v>
      </c>
      <c r="BS493" s="11">
        <v>0</v>
      </c>
      <c r="BT493" s="11">
        <v>38240.400000000001</v>
      </c>
      <c r="BU493" s="9">
        <v>0</v>
      </c>
      <c r="BV493" s="9">
        <v>31057</v>
      </c>
      <c r="BW493" s="11">
        <v>711059</v>
      </c>
      <c r="BX493" s="11">
        <v>0</v>
      </c>
      <c r="BY493" s="11">
        <v>0</v>
      </c>
      <c r="BZ493" s="11">
        <v>0</v>
      </c>
      <c r="CA493" s="9">
        <v>0</v>
      </c>
      <c r="CB493" s="9">
        <v>719996.29432960157</v>
      </c>
      <c r="CC493" s="9">
        <v>15106.231818863398</v>
      </c>
      <c r="CD493" s="9">
        <v>-10312.1612</v>
      </c>
      <c r="CE493" s="11">
        <v>65925</v>
      </c>
      <c r="CF493" s="11">
        <v>81</v>
      </c>
      <c r="CG493" s="11">
        <v>245230.42</v>
      </c>
      <c r="CH493" s="11">
        <v>0</v>
      </c>
      <c r="CI493" s="11">
        <v>8410</v>
      </c>
      <c r="CJ493" s="11">
        <v>0</v>
      </c>
      <c r="CK493" s="11">
        <v>0</v>
      </c>
      <c r="CL493" s="11">
        <v>0</v>
      </c>
      <c r="CM493" s="11">
        <v>189050</v>
      </c>
      <c r="CN493" s="9">
        <v>0</v>
      </c>
      <c r="CO493" s="9">
        <v>0</v>
      </c>
      <c r="CP493" s="9">
        <v>0</v>
      </c>
      <c r="CQ493" s="9">
        <v>0</v>
      </c>
      <c r="CR493" s="9">
        <v>0</v>
      </c>
      <c r="CS493" s="11"/>
      <c r="CT493" s="11"/>
      <c r="CU493" s="11"/>
      <c r="CV493" s="11"/>
      <c r="CW493" s="11"/>
      <c r="DD493" s="20"/>
      <c r="DE493" s="20"/>
    </row>
    <row r="494" spans="1:109" ht="16.5" x14ac:dyDescent="0.3">
      <c r="A494" s="8">
        <v>4194</v>
      </c>
      <c r="B494" s="8">
        <v>7</v>
      </c>
      <c r="C494" s="8" t="s">
        <v>517</v>
      </c>
      <c r="D494" s="16">
        <v>7</v>
      </c>
      <c r="E494" s="9">
        <v>292</v>
      </c>
      <c r="F494" s="9">
        <f t="shared" si="232"/>
        <v>8196.7521133910705</v>
      </c>
      <c r="G494" s="9">
        <f t="shared" si="233"/>
        <v>8279.0222675006589</v>
      </c>
      <c r="H494" s="9">
        <f t="shared" si="234"/>
        <v>82.270154109588475</v>
      </c>
      <c r="I494" s="10">
        <f t="shared" si="229"/>
        <v>1.0036921084289392E-2</v>
      </c>
      <c r="J494" s="9">
        <f t="shared" si="235"/>
        <v>83.273578767122672</v>
      </c>
      <c r="K494" s="9">
        <f t="shared" si="236"/>
        <v>2.6883561643835776</v>
      </c>
      <c r="L494" s="9">
        <f t="shared" si="237"/>
        <v>0</v>
      </c>
      <c r="M494" s="9">
        <f t="shared" si="238"/>
        <v>-3.6917808219178028</v>
      </c>
      <c r="N494" s="9">
        <f t="shared" si="239"/>
        <v>0</v>
      </c>
      <c r="O494" s="9">
        <f t="shared" si="240"/>
        <v>0</v>
      </c>
      <c r="P494" s="9">
        <f t="shared" si="241"/>
        <v>0</v>
      </c>
      <c r="Q494" s="15">
        <f t="shared" si="243"/>
        <v>2393451.6171101928</v>
      </c>
      <c r="R494" s="15">
        <f t="shared" si="244"/>
        <v>2417474.5021101926</v>
      </c>
      <c r="S494" s="9">
        <f t="shared" si="245"/>
        <v>24022.884999999776</v>
      </c>
      <c r="T494" s="9"/>
      <c r="U494" s="9">
        <f t="shared" si="252"/>
        <v>5517.1827684931504</v>
      </c>
      <c r="V494" s="9">
        <f t="shared" si="252"/>
        <v>165.8458904109589</v>
      </c>
      <c r="W494" s="9">
        <f t="shared" si="252"/>
        <v>78.64020547945205</v>
      </c>
      <c r="X494" s="9">
        <f t="shared" si="252"/>
        <v>94.636986301369859</v>
      </c>
      <c r="Y494" s="9">
        <f t="shared" si="252"/>
        <v>1129.0709450741601</v>
      </c>
      <c r="Z494" s="9">
        <f t="shared" si="252"/>
        <v>0</v>
      </c>
      <c r="AA494" s="9">
        <f t="shared" si="252"/>
        <v>1211.3753176319794</v>
      </c>
      <c r="AB494" s="9">
        <f t="shared" si="253"/>
        <v>5600.4563472602731</v>
      </c>
      <c r="AC494" s="9">
        <f t="shared" si="253"/>
        <v>168.53424657534248</v>
      </c>
      <c r="AD494" s="9">
        <f t="shared" si="253"/>
        <v>78.64020547945205</v>
      </c>
      <c r="AE494" s="9">
        <f t="shared" si="253"/>
        <v>90.945205479452056</v>
      </c>
      <c r="AF494" s="9">
        <f t="shared" si="253"/>
        <v>1129.0709450741601</v>
      </c>
      <c r="AG494" s="9">
        <f t="shared" si="253"/>
        <v>0</v>
      </c>
      <c r="AH494" s="9">
        <f t="shared" si="253"/>
        <v>1211.3753176319794</v>
      </c>
      <c r="AI494" s="9">
        <f t="shared" si="242"/>
        <v>8279.0222675006589</v>
      </c>
      <c r="AJ494" s="3" t="s">
        <v>608</v>
      </c>
      <c r="AK494" s="11">
        <v>1621059</v>
      </c>
      <c r="AL494" s="11">
        <v>0</v>
      </c>
      <c r="AM494" s="11">
        <v>3724</v>
      </c>
      <c r="AN494" s="9">
        <v>0</v>
      </c>
      <c r="AO494" s="11">
        <v>0</v>
      </c>
      <c r="AP494" s="11">
        <v>22962.94</v>
      </c>
      <c r="AQ494" s="9">
        <v>0</v>
      </c>
      <c r="AR494" s="9">
        <v>30245</v>
      </c>
      <c r="AS494" s="11">
        <v>48427</v>
      </c>
      <c r="AT494" s="11">
        <v>0</v>
      </c>
      <c r="AU494" s="11">
        <v>0</v>
      </c>
      <c r="AV494" s="11">
        <v>0</v>
      </c>
      <c r="AW494" s="9">
        <v>0</v>
      </c>
      <c r="AX494" s="9">
        <v>329688.71596165473</v>
      </c>
      <c r="AY494" s="9">
        <v>18694.432748538013</v>
      </c>
      <c r="AZ494" s="9">
        <v>-10041.631600000001</v>
      </c>
      <c r="BA494" s="11">
        <v>64196</v>
      </c>
      <c r="BB494" s="11">
        <v>25202</v>
      </c>
      <c r="BC494" s="11">
        <v>335027.15999999997</v>
      </c>
      <c r="BD494" s="11">
        <v>0</v>
      </c>
      <c r="BE494" s="11">
        <v>8090</v>
      </c>
      <c r="BF494" s="11">
        <v>0</v>
      </c>
      <c r="BG494" s="11">
        <v>-103823</v>
      </c>
      <c r="BH494" s="11">
        <v>0</v>
      </c>
      <c r="BI494" s="9">
        <v>0</v>
      </c>
      <c r="BJ494" s="9">
        <v>0</v>
      </c>
      <c r="BK494" s="9">
        <v>0</v>
      </c>
      <c r="BL494" s="9">
        <v>0</v>
      </c>
      <c r="BM494" s="9">
        <v>0</v>
      </c>
      <c r="BN494" s="9">
        <v>0</v>
      </c>
      <c r="BO494" s="11">
        <f t="shared" si="246"/>
        <v>1645374.8849999998</v>
      </c>
      <c r="BP494" s="11">
        <v>0</v>
      </c>
      <c r="BQ494" s="11">
        <v>3724</v>
      </c>
      <c r="BR494" s="11">
        <f t="shared" si="247"/>
        <v>0</v>
      </c>
      <c r="BS494" s="11">
        <v>0</v>
      </c>
      <c r="BT494" s="11">
        <v>22962.94</v>
      </c>
      <c r="BU494" s="9">
        <v>0</v>
      </c>
      <c r="BV494" s="9">
        <v>30242</v>
      </c>
      <c r="BW494" s="11">
        <v>49212</v>
      </c>
      <c r="BX494" s="11">
        <v>0</v>
      </c>
      <c r="BY494" s="11">
        <v>0</v>
      </c>
      <c r="BZ494" s="11">
        <v>0</v>
      </c>
      <c r="CA494" s="9">
        <v>0</v>
      </c>
      <c r="CB494" s="9">
        <v>329688.71596165473</v>
      </c>
      <c r="CC494" s="9">
        <v>18694.432748538013</v>
      </c>
      <c r="CD494" s="9">
        <v>-10041.631600000001</v>
      </c>
      <c r="CE494" s="11">
        <v>64196</v>
      </c>
      <c r="CF494" s="11">
        <v>25578</v>
      </c>
      <c r="CG494" s="11">
        <v>335027.15999999997</v>
      </c>
      <c r="CH494" s="11">
        <v>0</v>
      </c>
      <c r="CI494" s="11">
        <v>8189</v>
      </c>
      <c r="CJ494" s="11">
        <v>0</v>
      </c>
      <c r="CK494" s="11">
        <v>-105373</v>
      </c>
      <c r="CL494" s="11">
        <v>0</v>
      </c>
      <c r="CM494" s="11">
        <v>0</v>
      </c>
      <c r="CN494" s="9">
        <v>0</v>
      </c>
      <c r="CO494" s="9">
        <v>0</v>
      </c>
      <c r="CP494" s="9">
        <v>0</v>
      </c>
      <c r="CQ494" s="9">
        <v>0</v>
      </c>
      <c r="CR494" s="9">
        <v>0</v>
      </c>
      <c r="CS494" s="11"/>
      <c r="CT494" s="11"/>
      <c r="CU494" s="11"/>
      <c r="CV494" s="11"/>
      <c r="CW494" s="11"/>
      <c r="DD494" s="20"/>
      <c r="DE494" s="20"/>
    </row>
    <row r="495" spans="1:109" ht="16.5" x14ac:dyDescent="0.3">
      <c r="A495" s="8">
        <v>4195</v>
      </c>
      <c r="B495" s="8">
        <v>7</v>
      </c>
      <c r="C495" s="8" t="s">
        <v>518</v>
      </c>
      <c r="D495" s="16">
        <v>7</v>
      </c>
      <c r="E495" s="9">
        <v>49</v>
      </c>
      <c r="F495" s="9">
        <f t="shared" si="232"/>
        <v>12793.104353493554</v>
      </c>
      <c r="G495" s="9">
        <f t="shared" si="233"/>
        <v>12912.068741248657</v>
      </c>
      <c r="H495" s="9">
        <f t="shared" si="234"/>
        <v>118.96438775510251</v>
      </c>
      <c r="I495" s="10">
        <f t="shared" si="229"/>
        <v>9.2991024279900896E-3</v>
      </c>
      <c r="J495" s="9">
        <f t="shared" si="235"/>
        <v>81.862346938774863</v>
      </c>
      <c r="K495" s="9">
        <f t="shared" si="236"/>
        <v>28.653061224489647</v>
      </c>
      <c r="L495" s="9">
        <f t="shared" si="237"/>
        <v>0</v>
      </c>
      <c r="M495" s="9">
        <f t="shared" si="238"/>
        <v>8.4489795918367463</v>
      </c>
      <c r="N495" s="9">
        <f t="shared" si="239"/>
        <v>0</v>
      </c>
      <c r="O495" s="9">
        <f t="shared" si="240"/>
        <v>0</v>
      </c>
      <c r="P495" s="9">
        <f t="shared" si="241"/>
        <v>0</v>
      </c>
      <c r="Q495" s="15">
        <f t="shared" si="243"/>
        <v>626862.11332118418</v>
      </c>
      <c r="R495" s="15">
        <f t="shared" si="244"/>
        <v>632691.36832118407</v>
      </c>
      <c r="S495" s="9">
        <f t="shared" si="245"/>
        <v>5829.2549999998882</v>
      </c>
      <c r="T495" s="9"/>
      <c r="U495" s="9">
        <f t="shared" si="252"/>
        <v>5423.6835020408162</v>
      </c>
      <c r="V495" s="9">
        <f t="shared" si="252"/>
        <v>1766.5714285714287</v>
      </c>
      <c r="W495" s="9">
        <f t="shared" si="252"/>
        <v>0</v>
      </c>
      <c r="X495" s="9">
        <f t="shared" si="252"/>
        <v>901.0204081632653</v>
      </c>
      <c r="Y495" s="9">
        <f t="shared" si="252"/>
        <v>4618.0454060364773</v>
      </c>
      <c r="Z495" s="9">
        <f t="shared" si="252"/>
        <v>0</v>
      </c>
      <c r="AA495" s="9">
        <f t="shared" si="252"/>
        <v>83.783608681567856</v>
      </c>
      <c r="AB495" s="9">
        <f t="shared" si="253"/>
        <v>5505.545848979591</v>
      </c>
      <c r="AC495" s="9">
        <f t="shared" si="253"/>
        <v>1795.2244897959183</v>
      </c>
      <c r="AD495" s="9">
        <f t="shared" si="253"/>
        <v>0</v>
      </c>
      <c r="AE495" s="9">
        <f t="shared" si="253"/>
        <v>909.46938775510205</v>
      </c>
      <c r="AF495" s="9">
        <f t="shared" si="253"/>
        <v>4618.0454060364773</v>
      </c>
      <c r="AG495" s="9">
        <f t="shared" si="253"/>
        <v>0</v>
      </c>
      <c r="AH495" s="9">
        <f t="shared" si="253"/>
        <v>83.783608681567856</v>
      </c>
      <c r="AI495" s="9">
        <f t="shared" si="242"/>
        <v>12912.068741248657</v>
      </c>
      <c r="AJ495" s="3" t="s">
        <v>608</v>
      </c>
      <c r="AK495" s="11">
        <v>267417</v>
      </c>
      <c r="AL495" s="11">
        <v>0</v>
      </c>
      <c r="AM495" s="11">
        <v>614</v>
      </c>
      <c r="AN495" s="9">
        <v>0</v>
      </c>
      <c r="AO495" s="11">
        <v>0</v>
      </c>
      <c r="AP495" s="11">
        <v>0</v>
      </c>
      <c r="AQ495" s="9">
        <v>0</v>
      </c>
      <c r="AR495" s="9">
        <v>4989</v>
      </c>
      <c r="AS495" s="11">
        <v>86562</v>
      </c>
      <c r="AT495" s="11">
        <v>0</v>
      </c>
      <c r="AU495" s="11">
        <v>0</v>
      </c>
      <c r="AV495" s="11">
        <v>0</v>
      </c>
      <c r="AW495" s="9">
        <v>0</v>
      </c>
      <c r="AX495" s="9">
        <v>226284.22489578737</v>
      </c>
      <c r="AY495" s="9">
        <v>4105.3968253968251</v>
      </c>
      <c r="AZ495" s="9">
        <v>-1656.5083999999999</v>
      </c>
      <c r="BA495" s="11">
        <v>10590</v>
      </c>
      <c r="BB495" s="11">
        <v>26622</v>
      </c>
      <c r="BC495" s="11">
        <v>0</v>
      </c>
      <c r="BD495" s="11">
        <v>0</v>
      </c>
      <c r="BE495" s="11">
        <v>1335</v>
      </c>
      <c r="BF495" s="11">
        <v>0</v>
      </c>
      <c r="BG495" s="11">
        <v>0</v>
      </c>
      <c r="BH495" s="11">
        <v>0</v>
      </c>
      <c r="BI495" s="9">
        <v>0</v>
      </c>
      <c r="BJ495" s="9">
        <v>0</v>
      </c>
      <c r="BK495" s="9">
        <v>0</v>
      </c>
      <c r="BL495" s="9">
        <v>0</v>
      </c>
      <c r="BM495" s="9">
        <v>0</v>
      </c>
      <c r="BN495" s="9">
        <v>0</v>
      </c>
      <c r="BO495" s="11">
        <f t="shared" si="246"/>
        <v>271428.25499999995</v>
      </c>
      <c r="BP495" s="11">
        <v>0</v>
      </c>
      <c r="BQ495" s="11">
        <v>614</v>
      </c>
      <c r="BR495" s="11">
        <f t="shared" si="247"/>
        <v>0</v>
      </c>
      <c r="BS495" s="11">
        <v>0</v>
      </c>
      <c r="BT495" s="11">
        <v>0</v>
      </c>
      <c r="BU495" s="9">
        <v>0</v>
      </c>
      <c r="BV495" s="9">
        <v>4989</v>
      </c>
      <c r="BW495" s="11">
        <v>87966</v>
      </c>
      <c r="BX495" s="11">
        <v>0</v>
      </c>
      <c r="BY495" s="11">
        <v>0</v>
      </c>
      <c r="BZ495" s="11">
        <v>0</v>
      </c>
      <c r="CA495" s="9">
        <v>0</v>
      </c>
      <c r="CB495" s="9">
        <v>226284.22489578737</v>
      </c>
      <c r="CC495" s="9">
        <v>4105.3968253968251</v>
      </c>
      <c r="CD495" s="9">
        <v>-1656.5083999999999</v>
      </c>
      <c r="CE495" s="11">
        <v>10590</v>
      </c>
      <c r="CF495" s="11">
        <v>27020</v>
      </c>
      <c r="CG495" s="11">
        <v>0</v>
      </c>
      <c r="CH495" s="11">
        <v>0</v>
      </c>
      <c r="CI495" s="11">
        <v>1351</v>
      </c>
      <c r="CJ495" s="11">
        <v>0</v>
      </c>
      <c r="CK495" s="11">
        <v>0</v>
      </c>
      <c r="CL495" s="11">
        <v>0</v>
      </c>
      <c r="CM495" s="11">
        <v>0</v>
      </c>
      <c r="CN495" s="9">
        <v>0</v>
      </c>
      <c r="CO495" s="9">
        <v>0</v>
      </c>
      <c r="CP495" s="9">
        <v>0</v>
      </c>
      <c r="CQ495" s="9">
        <v>0</v>
      </c>
      <c r="CR495" s="9">
        <v>0</v>
      </c>
      <c r="CS495" s="11"/>
      <c r="CT495" s="11"/>
      <c r="CU495" s="11"/>
      <c r="CV495" s="11"/>
      <c r="CW495" s="11"/>
      <c r="DD495" s="20"/>
      <c r="DE495" s="20"/>
    </row>
    <row r="496" spans="1:109" ht="16.5" x14ac:dyDescent="0.3">
      <c r="A496" s="8">
        <v>4198</v>
      </c>
      <c r="B496" s="8">
        <v>7</v>
      </c>
      <c r="C496" s="8" t="s">
        <v>519</v>
      </c>
      <c r="D496" s="16">
        <v>7</v>
      </c>
      <c r="E496" s="9">
        <v>145</v>
      </c>
      <c r="F496" s="9">
        <f t="shared" si="232"/>
        <v>7836.7136132330133</v>
      </c>
      <c r="G496" s="9">
        <f t="shared" si="233"/>
        <v>7926.5954753019778</v>
      </c>
      <c r="H496" s="9">
        <f t="shared" si="234"/>
        <v>89.881862068964438</v>
      </c>
      <c r="I496" s="10">
        <f t="shared" si="229"/>
        <v>1.1469330960007346E-2</v>
      </c>
      <c r="J496" s="9">
        <f t="shared" si="235"/>
        <v>79.392206896551215</v>
      </c>
      <c r="K496" s="9">
        <f t="shared" si="236"/>
        <v>14.006896551724139</v>
      </c>
      <c r="L496" s="9">
        <f t="shared" si="237"/>
        <v>0</v>
      </c>
      <c r="M496" s="9">
        <f t="shared" si="238"/>
        <v>-3.5172413793103345</v>
      </c>
      <c r="N496" s="9">
        <f t="shared" si="239"/>
        <v>0</v>
      </c>
      <c r="O496" s="9">
        <f t="shared" si="240"/>
        <v>0</v>
      </c>
      <c r="P496" s="9">
        <f t="shared" si="241"/>
        <v>0</v>
      </c>
      <c r="Q496" s="15">
        <f t="shared" si="243"/>
        <v>1136323.473918787</v>
      </c>
      <c r="R496" s="15">
        <f t="shared" si="244"/>
        <v>1149356.3439187868</v>
      </c>
      <c r="S496" s="9">
        <f t="shared" si="245"/>
        <v>13032.869999999879</v>
      </c>
      <c r="T496" s="9"/>
      <c r="U496" s="9">
        <f t="shared" si="252"/>
        <v>5260.0275337931034</v>
      </c>
      <c r="V496" s="9">
        <f t="shared" si="252"/>
        <v>863.62758620689658</v>
      </c>
      <c r="W496" s="9">
        <f t="shared" si="252"/>
        <v>0</v>
      </c>
      <c r="X496" s="9">
        <f t="shared" si="252"/>
        <v>90.220689655172407</v>
      </c>
      <c r="Y496" s="9">
        <f t="shared" si="252"/>
        <v>651.87725324694588</v>
      </c>
      <c r="Z496" s="9">
        <f t="shared" si="252"/>
        <v>0</v>
      </c>
      <c r="AA496" s="9">
        <f t="shared" si="252"/>
        <v>970.96055033089499</v>
      </c>
      <c r="AB496" s="9">
        <f t="shared" si="253"/>
        <v>5339.4197406896546</v>
      </c>
      <c r="AC496" s="9">
        <f t="shared" si="253"/>
        <v>877.63448275862072</v>
      </c>
      <c r="AD496" s="9">
        <f t="shared" si="253"/>
        <v>0</v>
      </c>
      <c r="AE496" s="9">
        <f t="shared" si="253"/>
        <v>86.703448275862073</v>
      </c>
      <c r="AF496" s="9">
        <f t="shared" si="253"/>
        <v>651.87725324694588</v>
      </c>
      <c r="AG496" s="9">
        <f t="shared" si="253"/>
        <v>0</v>
      </c>
      <c r="AH496" s="9">
        <f t="shared" si="253"/>
        <v>970.96055033089499</v>
      </c>
      <c r="AI496" s="9">
        <f t="shared" si="242"/>
        <v>7926.5954753019778</v>
      </c>
      <c r="AJ496" s="3" t="s">
        <v>608</v>
      </c>
      <c r="AK496" s="11">
        <v>767458</v>
      </c>
      <c r="AL496" s="11">
        <v>0</v>
      </c>
      <c r="AM496" s="11">
        <v>1763</v>
      </c>
      <c r="AN496" s="9">
        <v>0</v>
      </c>
      <c r="AO496" s="11">
        <v>0</v>
      </c>
      <c r="AP496" s="11">
        <v>0</v>
      </c>
      <c r="AQ496" s="9">
        <v>0</v>
      </c>
      <c r="AR496" s="9">
        <v>14319</v>
      </c>
      <c r="AS496" s="11">
        <v>125226</v>
      </c>
      <c r="AT496" s="11">
        <v>0</v>
      </c>
      <c r="AU496" s="11">
        <v>0</v>
      </c>
      <c r="AV496" s="11">
        <v>0</v>
      </c>
      <c r="AW496" s="9">
        <v>0</v>
      </c>
      <c r="AX496" s="9">
        <v>94522.201720807148</v>
      </c>
      <c r="AY496" s="9">
        <v>4455.4797979797977</v>
      </c>
      <c r="AZ496" s="9">
        <v>-4754.0075999999999</v>
      </c>
      <c r="BA496" s="11">
        <v>30392</v>
      </c>
      <c r="BB496" s="11">
        <v>15494</v>
      </c>
      <c r="BC496" s="11">
        <v>136333.79999999999</v>
      </c>
      <c r="BD496" s="11">
        <v>0</v>
      </c>
      <c r="BE496" s="11">
        <v>3830</v>
      </c>
      <c r="BF496" s="11">
        <v>0</v>
      </c>
      <c r="BG496" s="11">
        <v>-52716</v>
      </c>
      <c r="BH496" s="11">
        <v>0</v>
      </c>
      <c r="BI496" s="9">
        <v>0</v>
      </c>
      <c r="BJ496" s="9">
        <v>0</v>
      </c>
      <c r="BK496" s="9">
        <v>0</v>
      </c>
      <c r="BL496" s="9">
        <v>0</v>
      </c>
      <c r="BM496" s="9">
        <v>0</v>
      </c>
      <c r="BN496" s="9">
        <v>0</v>
      </c>
      <c r="BO496" s="11">
        <f t="shared" si="246"/>
        <v>778969.86999999988</v>
      </c>
      <c r="BP496" s="11">
        <v>0</v>
      </c>
      <c r="BQ496" s="11">
        <v>1763</v>
      </c>
      <c r="BR496" s="11">
        <f t="shared" si="247"/>
        <v>0</v>
      </c>
      <c r="BS496" s="11">
        <v>0</v>
      </c>
      <c r="BT496" s="11">
        <v>0</v>
      </c>
      <c r="BU496" s="9">
        <v>0</v>
      </c>
      <c r="BV496" s="9">
        <v>14317</v>
      </c>
      <c r="BW496" s="11">
        <v>127257</v>
      </c>
      <c r="BX496" s="11">
        <v>0</v>
      </c>
      <c r="BY496" s="11">
        <v>0</v>
      </c>
      <c r="BZ496" s="11">
        <v>0</v>
      </c>
      <c r="CA496" s="9">
        <v>0</v>
      </c>
      <c r="CB496" s="9">
        <v>94522.201720807148</v>
      </c>
      <c r="CC496" s="9">
        <v>4455.4797979797977</v>
      </c>
      <c r="CD496" s="9">
        <v>-4754.0075999999999</v>
      </c>
      <c r="CE496" s="11">
        <v>30392</v>
      </c>
      <c r="CF496" s="11">
        <v>15725</v>
      </c>
      <c r="CG496" s="11">
        <v>136333.79999999999</v>
      </c>
      <c r="CH496" s="11">
        <v>0</v>
      </c>
      <c r="CI496" s="11">
        <v>3877</v>
      </c>
      <c r="CJ496" s="11">
        <v>0</v>
      </c>
      <c r="CK496" s="11">
        <v>-53502</v>
      </c>
      <c r="CL496" s="11">
        <v>0</v>
      </c>
      <c r="CM496" s="11">
        <v>0</v>
      </c>
      <c r="CN496" s="9">
        <v>0</v>
      </c>
      <c r="CO496" s="9">
        <v>0</v>
      </c>
      <c r="CP496" s="9">
        <v>0</v>
      </c>
      <c r="CQ496" s="9">
        <v>0</v>
      </c>
      <c r="CR496" s="9">
        <v>0</v>
      </c>
      <c r="CS496" s="11"/>
      <c r="CT496" s="11"/>
      <c r="CU496" s="11"/>
      <c r="CV496" s="11"/>
      <c r="CW496" s="11"/>
      <c r="DD496" s="20"/>
      <c r="DE496" s="20"/>
    </row>
    <row r="497" spans="1:109" ht="16.5" x14ac:dyDescent="0.3">
      <c r="A497" s="8">
        <v>4199</v>
      </c>
      <c r="B497" s="8">
        <v>7</v>
      </c>
      <c r="C497" s="8" t="s">
        <v>520</v>
      </c>
      <c r="D497" s="16">
        <v>7</v>
      </c>
      <c r="E497" s="9">
        <v>718</v>
      </c>
      <c r="F497" s="9">
        <f t="shared" si="232"/>
        <v>7245.6046811447031</v>
      </c>
      <c r="G497" s="9">
        <f t="shared" si="233"/>
        <v>7327.7223761307741</v>
      </c>
      <c r="H497" s="9">
        <f t="shared" si="234"/>
        <v>82.117694986071001</v>
      </c>
      <c r="I497" s="10">
        <f t="shared" si="229"/>
        <v>1.13334495324823E-2</v>
      </c>
      <c r="J497" s="9">
        <f t="shared" si="235"/>
        <v>81.300146239553214</v>
      </c>
      <c r="K497" s="9">
        <f t="shared" si="236"/>
        <v>0.48885793871866312</v>
      </c>
      <c r="L497" s="9">
        <f t="shared" si="237"/>
        <v>0</v>
      </c>
      <c r="M497" s="9">
        <f t="shared" si="238"/>
        <v>0.3286908077994326</v>
      </c>
      <c r="N497" s="9">
        <f t="shared" si="239"/>
        <v>0</v>
      </c>
      <c r="O497" s="9">
        <f t="shared" si="240"/>
        <v>0</v>
      </c>
      <c r="P497" s="9">
        <f t="shared" si="241"/>
        <v>0</v>
      </c>
      <c r="Q497" s="15">
        <f t="shared" si="243"/>
        <v>5202344.1610618979</v>
      </c>
      <c r="R497" s="15">
        <f t="shared" si="244"/>
        <v>5261304.6660618968</v>
      </c>
      <c r="S497" s="9">
        <f t="shared" si="245"/>
        <v>58960.504999998957</v>
      </c>
      <c r="T497" s="9"/>
      <c r="U497" s="9">
        <f t="shared" si="252"/>
        <v>5386.4355732590529</v>
      </c>
      <c r="V497" s="9">
        <f t="shared" si="252"/>
        <v>30.072423398328691</v>
      </c>
      <c r="W497" s="9">
        <f t="shared" si="252"/>
        <v>2.0750417827298051</v>
      </c>
      <c r="X497" s="9">
        <f t="shared" si="252"/>
        <v>376.38300835654599</v>
      </c>
      <c r="Y497" s="9">
        <f t="shared" si="252"/>
        <v>377.81853353892086</v>
      </c>
      <c r="Z497" s="9">
        <f t="shared" si="252"/>
        <v>0</v>
      </c>
      <c r="AA497" s="9">
        <f t="shared" si="252"/>
        <v>1072.820100809126</v>
      </c>
      <c r="AB497" s="9">
        <f t="shared" si="253"/>
        <v>5467.7357194986062</v>
      </c>
      <c r="AC497" s="9">
        <f t="shared" si="253"/>
        <v>30.561281337047355</v>
      </c>
      <c r="AD497" s="9">
        <f t="shared" si="253"/>
        <v>2.0750417827298051</v>
      </c>
      <c r="AE497" s="9">
        <f t="shared" si="253"/>
        <v>376.71169916434542</v>
      </c>
      <c r="AF497" s="9">
        <f t="shared" si="253"/>
        <v>377.81853353892086</v>
      </c>
      <c r="AG497" s="9">
        <f t="shared" si="253"/>
        <v>0</v>
      </c>
      <c r="AH497" s="9">
        <f t="shared" si="253"/>
        <v>1072.820100809126</v>
      </c>
      <c r="AI497" s="9">
        <f t="shared" si="242"/>
        <v>7327.7223761307741</v>
      </c>
      <c r="AJ497" s="3" t="s">
        <v>608</v>
      </c>
      <c r="AK497" s="11">
        <v>3891567</v>
      </c>
      <c r="AL497" s="11">
        <v>0</v>
      </c>
      <c r="AM497" s="11">
        <v>8939</v>
      </c>
      <c r="AN497" s="9">
        <v>0</v>
      </c>
      <c r="AO497" s="11">
        <v>0</v>
      </c>
      <c r="AP497" s="11">
        <v>1489.88</v>
      </c>
      <c r="AQ497" s="9">
        <v>0</v>
      </c>
      <c r="AR497" s="9">
        <v>72606</v>
      </c>
      <c r="AS497" s="11">
        <v>21592</v>
      </c>
      <c r="AT497" s="11">
        <v>0</v>
      </c>
      <c r="AU497" s="11">
        <v>0</v>
      </c>
      <c r="AV497" s="11">
        <v>0</v>
      </c>
      <c r="AW497" s="9">
        <v>0</v>
      </c>
      <c r="AX497" s="9">
        <v>271273.7070809452</v>
      </c>
      <c r="AY497" s="9">
        <v>24414.702380952382</v>
      </c>
      <c r="AZ497" s="9">
        <v>-24106.258400000002</v>
      </c>
      <c r="BA497" s="11">
        <v>154110</v>
      </c>
      <c r="BB497" s="11">
        <v>186</v>
      </c>
      <c r="BC497" s="11">
        <v>745870.13</v>
      </c>
      <c r="BD497" s="11">
        <v>0</v>
      </c>
      <c r="BE497" s="11">
        <v>19421</v>
      </c>
      <c r="BF497" s="11">
        <v>0</v>
      </c>
      <c r="BG497" s="11">
        <v>0</v>
      </c>
      <c r="BH497" s="11">
        <v>0</v>
      </c>
      <c r="BI497" s="9">
        <v>14981</v>
      </c>
      <c r="BJ497" s="9">
        <v>0</v>
      </c>
      <c r="BK497" s="9">
        <v>0</v>
      </c>
      <c r="BL497" s="9">
        <v>0</v>
      </c>
      <c r="BM497" s="9">
        <v>0</v>
      </c>
      <c r="BN497" s="9">
        <v>0</v>
      </c>
      <c r="BO497" s="11">
        <f t="shared" si="246"/>
        <v>3949940.5049999994</v>
      </c>
      <c r="BP497" s="11">
        <v>0</v>
      </c>
      <c r="BQ497" s="11">
        <v>8939</v>
      </c>
      <c r="BR497" s="11">
        <f t="shared" si="247"/>
        <v>0</v>
      </c>
      <c r="BS497" s="11">
        <v>0</v>
      </c>
      <c r="BT497" s="11">
        <v>1489.88</v>
      </c>
      <c r="BU497" s="9">
        <v>0</v>
      </c>
      <c r="BV497" s="9">
        <v>72600</v>
      </c>
      <c r="BW497" s="11">
        <v>21943</v>
      </c>
      <c r="BX497" s="11">
        <v>0</v>
      </c>
      <c r="BY497" s="11">
        <v>0</v>
      </c>
      <c r="BZ497" s="11">
        <v>0</v>
      </c>
      <c r="CA497" s="9">
        <v>0</v>
      </c>
      <c r="CB497" s="9">
        <v>271273.7070809452</v>
      </c>
      <c r="CC497" s="9">
        <v>24414.702380952382</v>
      </c>
      <c r="CD497" s="9">
        <v>-24106.258400000002</v>
      </c>
      <c r="CE497" s="11">
        <v>154110</v>
      </c>
      <c r="CF497" s="11">
        <v>189</v>
      </c>
      <c r="CG497" s="11">
        <v>745870.13</v>
      </c>
      <c r="CH497" s="11">
        <v>0</v>
      </c>
      <c r="CI497" s="11">
        <v>19660</v>
      </c>
      <c r="CJ497" s="11">
        <v>0</v>
      </c>
      <c r="CK497" s="11">
        <v>0</v>
      </c>
      <c r="CL497" s="11">
        <v>0</v>
      </c>
      <c r="CM497" s="11">
        <v>14981</v>
      </c>
      <c r="CN497" s="9">
        <v>0</v>
      </c>
      <c r="CO497" s="9">
        <v>0</v>
      </c>
      <c r="CP497" s="9">
        <v>0</v>
      </c>
      <c r="CQ497" s="9">
        <v>0</v>
      </c>
      <c r="CR497" s="9">
        <v>0</v>
      </c>
      <c r="CS497" s="11"/>
      <c r="CT497" s="11"/>
      <c r="CU497" s="11"/>
      <c r="CV497" s="11"/>
      <c r="CW497" s="11"/>
      <c r="DD497" s="20"/>
      <c r="DE497" s="20"/>
    </row>
    <row r="498" spans="1:109" ht="16.5" x14ac:dyDescent="0.3">
      <c r="A498" s="8">
        <v>4200</v>
      </c>
      <c r="B498" s="8">
        <v>7</v>
      </c>
      <c r="C498" s="8" t="s">
        <v>521</v>
      </c>
      <c r="D498" s="16">
        <v>7</v>
      </c>
      <c r="E498" s="9">
        <v>158</v>
      </c>
      <c r="F498" s="9">
        <f t="shared" si="232"/>
        <v>11965.787782262903</v>
      </c>
      <c r="G498" s="9">
        <f t="shared" si="233"/>
        <v>12107.78379492113</v>
      </c>
      <c r="H498" s="9">
        <f t="shared" si="234"/>
        <v>141.99601265822639</v>
      </c>
      <c r="I498" s="10">
        <f t="shared" si="229"/>
        <v>1.1866833612803126E-2</v>
      </c>
      <c r="J498" s="9">
        <f t="shared" si="235"/>
        <v>98.654240506328279</v>
      </c>
      <c r="K498" s="9">
        <f t="shared" si="236"/>
        <v>42.949367088607687</v>
      </c>
      <c r="L498" s="9">
        <f t="shared" si="237"/>
        <v>0</v>
      </c>
      <c r="M498" s="9">
        <f t="shared" si="238"/>
        <v>0.39240506329110758</v>
      </c>
      <c r="N498" s="9">
        <f t="shared" si="239"/>
        <v>0</v>
      </c>
      <c r="O498" s="9">
        <f t="shared" si="240"/>
        <v>0</v>
      </c>
      <c r="P498" s="9">
        <f t="shared" si="241"/>
        <v>0</v>
      </c>
      <c r="Q498" s="15">
        <f t="shared" si="243"/>
        <v>1890594.4695975382</v>
      </c>
      <c r="R498" s="15">
        <f t="shared" si="244"/>
        <v>1913029.8395975381</v>
      </c>
      <c r="S498" s="9">
        <f t="shared" si="245"/>
        <v>22435.369999999879</v>
      </c>
      <c r="T498" s="9"/>
      <c r="U498" s="9">
        <f t="shared" si="252"/>
        <v>6536.2085367088612</v>
      </c>
      <c r="V498" s="9">
        <f t="shared" si="252"/>
        <v>2647.993670886076</v>
      </c>
      <c r="W498" s="9">
        <f t="shared" si="252"/>
        <v>64.208354430379742</v>
      </c>
      <c r="X498" s="9">
        <f t="shared" si="252"/>
        <v>954.51265822784808</v>
      </c>
      <c r="Y498" s="9">
        <f t="shared" si="252"/>
        <v>293.39987846543335</v>
      </c>
      <c r="Z498" s="9">
        <f t="shared" si="252"/>
        <v>0</v>
      </c>
      <c r="AA498" s="9">
        <f t="shared" si="252"/>
        <v>1469.4646835443039</v>
      </c>
      <c r="AB498" s="9">
        <f t="shared" si="253"/>
        <v>6634.8627772151895</v>
      </c>
      <c r="AC498" s="9">
        <f t="shared" si="253"/>
        <v>2690.9430379746836</v>
      </c>
      <c r="AD498" s="9">
        <f t="shared" si="253"/>
        <v>64.208354430379742</v>
      </c>
      <c r="AE498" s="9">
        <f t="shared" si="253"/>
        <v>954.90506329113919</v>
      </c>
      <c r="AF498" s="9">
        <f t="shared" si="253"/>
        <v>293.39987846543335</v>
      </c>
      <c r="AG498" s="9">
        <f t="shared" si="253"/>
        <v>0</v>
      </c>
      <c r="AH498" s="9">
        <f t="shared" si="253"/>
        <v>1469.4646835443039</v>
      </c>
      <c r="AI498" s="9">
        <f t="shared" si="242"/>
        <v>12107.78379492113</v>
      </c>
      <c r="AJ498" s="3" t="s">
        <v>608</v>
      </c>
      <c r="AK498" s="11">
        <v>1039158</v>
      </c>
      <c r="AL498" s="11">
        <v>0</v>
      </c>
      <c r="AM498" s="11">
        <v>2387</v>
      </c>
      <c r="AN498" s="9">
        <v>0</v>
      </c>
      <c r="AO498" s="11">
        <v>0</v>
      </c>
      <c r="AP498" s="11">
        <v>10144.92</v>
      </c>
      <c r="AQ498" s="9">
        <v>0</v>
      </c>
      <c r="AR498" s="9">
        <v>19388</v>
      </c>
      <c r="AS498" s="11">
        <v>418383</v>
      </c>
      <c r="AT498" s="11">
        <v>0</v>
      </c>
      <c r="AU498" s="11">
        <v>0</v>
      </c>
      <c r="AV498" s="11">
        <v>0</v>
      </c>
      <c r="AW498" s="9">
        <v>0</v>
      </c>
      <c r="AX498" s="9">
        <v>46357.180797538465</v>
      </c>
      <c r="AY498" s="9">
        <v>0</v>
      </c>
      <c r="AZ498" s="9">
        <v>-6437.0511999999999</v>
      </c>
      <c r="BA498" s="11">
        <v>41152</v>
      </c>
      <c r="BB498" s="11">
        <v>50</v>
      </c>
      <c r="BC498" s="11">
        <v>232175.42</v>
      </c>
      <c r="BD498" s="11">
        <v>0</v>
      </c>
      <c r="BE498" s="11">
        <v>5186</v>
      </c>
      <c r="BF498" s="11">
        <v>0</v>
      </c>
      <c r="BG498" s="11">
        <v>0</v>
      </c>
      <c r="BH498" s="11">
        <v>0</v>
      </c>
      <c r="BI498" s="9">
        <v>82650</v>
      </c>
      <c r="BJ498" s="9">
        <v>0</v>
      </c>
      <c r="BK498" s="9">
        <v>0</v>
      </c>
      <c r="BL498" s="9">
        <v>0</v>
      </c>
      <c r="BM498" s="9">
        <v>0</v>
      </c>
      <c r="BN498" s="9">
        <v>0</v>
      </c>
      <c r="BO498" s="11">
        <f t="shared" si="246"/>
        <v>1054745.3699999999</v>
      </c>
      <c r="BP498" s="11">
        <v>0</v>
      </c>
      <c r="BQ498" s="11">
        <v>2387</v>
      </c>
      <c r="BR498" s="11">
        <f t="shared" si="247"/>
        <v>0</v>
      </c>
      <c r="BS498" s="11">
        <v>0</v>
      </c>
      <c r="BT498" s="11">
        <v>10144.92</v>
      </c>
      <c r="BU498" s="9">
        <v>0</v>
      </c>
      <c r="BV498" s="9">
        <v>19386</v>
      </c>
      <c r="BW498" s="11">
        <v>425169</v>
      </c>
      <c r="BX498" s="11">
        <v>0</v>
      </c>
      <c r="BY498" s="11">
        <v>0</v>
      </c>
      <c r="BZ498" s="11">
        <v>0</v>
      </c>
      <c r="CA498" s="9">
        <v>0</v>
      </c>
      <c r="CB498" s="9">
        <v>46357.180797538465</v>
      </c>
      <c r="CC498" s="9">
        <v>0</v>
      </c>
      <c r="CD498" s="9">
        <v>-6437.0511999999999</v>
      </c>
      <c r="CE498" s="11">
        <v>41152</v>
      </c>
      <c r="CF498" s="11">
        <v>50</v>
      </c>
      <c r="CG498" s="11">
        <v>232175.42</v>
      </c>
      <c r="CH498" s="11">
        <v>0</v>
      </c>
      <c r="CI498" s="11">
        <v>5250</v>
      </c>
      <c r="CJ498" s="11">
        <v>0</v>
      </c>
      <c r="CK498" s="11">
        <v>0</v>
      </c>
      <c r="CL498" s="11">
        <v>0</v>
      </c>
      <c r="CM498" s="11">
        <v>82650</v>
      </c>
      <c r="CN498" s="9">
        <v>0</v>
      </c>
      <c r="CO498" s="9">
        <v>0</v>
      </c>
      <c r="CP498" s="9">
        <v>0</v>
      </c>
      <c r="CQ498" s="9">
        <v>0</v>
      </c>
      <c r="CR498" s="9">
        <v>0</v>
      </c>
      <c r="CS498" s="11"/>
      <c r="CT498" s="11"/>
      <c r="CU498" s="11"/>
      <c r="CV498" s="11"/>
      <c r="CW498" s="11"/>
      <c r="DD498" s="20"/>
      <c r="DE498" s="20"/>
    </row>
    <row r="499" spans="1:109" ht="16.5" x14ac:dyDescent="0.3">
      <c r="A499" s="8">
        <v>4201</v>
      </c>
      <c r="B499" s="8">
        <v>7</v>
      </c>
      <c r="C499" s="8" t="s">
        <v>522</v>
      </c>
      <c r="D499" s="16">
        <v>7</v>
      </c>
      <c r="E499" s="9">
        <v>110</v>
      </c>
      <c r="F499" s="9">
        <f t="shared" si="232"/>
        <v>8695.6533448067366</v>
      </c>
      <c r="G499" s="9">
        <f t="shared" si="233"/>
        <v>8789.5634357158269</v>
      </c>
      <c r="H499" s="9">
        <f t="shared" si="234"/>
        <v>93.910090909090286</v>
      </c>
      <c r="I499" s="10">
        <f t="shared" si="229"/>
        <v>1.0799659000341333E-2</v>
      </c>
      <c r="J499" s="9">
        <f t="shared" si="235"/>
        <v>79.264636363635873</v>
      </c>
      <c r="K499" s="9">
        <f t="shared" si="236"/>
        <v>14.327272727272771</v>
      </c>
      <c r="L499" s="9">
        <f t="shared" si="237"/>
        <v>0</v>
      </c>
      <c r="M499" s="9">
        <f t="shared" si="238"/>
        <v>0.31818181818181301</v>
      </c>
      <c r="N499" s="9">
        <f t="shared" si="239"/>
        <v>0</v>
      </c>
      <c r="O499" s="9">
        <f t="shared" si="240"/>
        <v>0</v>
      </c>
      <c r="P499" s="9">
        <f t="shared" si="241"/>
        <v>0</v>
      </c>
      <c r="Q499" s="15">
        <f t="shared" si="243"/>
        <v>956521.86792874127</v>
      </c>
      <c r="R499" s="15">
        <f t="shared" si="244"/>
        <v>966851.97792874114</v>
      </c>
      <c r="S499" s="9">
        <f t="shared" si="245"/>
        <v>10330.10999999987</v>
      </c>
      <c r="T499" s="9"/>
      <c r="U499" s="9">
        <f t="shared" si="252"/>
        <v>5251.5754799999995</v>
      </c>
      <c r="V499" s="9">
        <f t="shared" si="252"/>
        <v>883.5454545454545</v>
      </c>
      <c r="W499" s="9">
        <f t="shared" si="252"/>
        <v>134.53554545454546</v>
      </c>
      <c r="X499" s="9">
        <f t="shared" si="252"/>
        <v>346.61818181818182</v>
      </c>
      <c r="Y499" s="9">
        <f t="shared" si="252"/>
        <v>1191.7082284431021</v>
      </c>
      <c r="Z499" s="9">
        <f t="shared" si="252"/>
        <v>0</v>
      </c>
      <c r="AA499" s="9">
        <f t="shared" si="252"/>
        <v>887.6704545454545</v>
      </c>
      <c r="AB499" s="9">
        <f t="shared" si="253"/>
        <v>5330.8401163636354</v>
      </c>
      <c r="AC499" s="9">
        <f t="shared" si="253"/>
        <v>897.87272727272727</v>
      </c>
      <c r="AD499" s="9">
        <f t="shared" si="253"/>
        <v>134.53554545454546</v>
      </c>
      <c r="AE499" s="9">
        <f t="shared" si="253"/>
        <v>346.93636363636364</v>
      </c>
      <c r="AF499" s="9">
        <f t="shared" si="253"/>
        <v>1191.7082284431021</v>
      </c>
      <c r="AG499" s="9">
        <f t="shared" si="253"/>
        <v>0</v>
      </c>
      <c r="AH499" s="9">
        <f t="shared" si="253"/>
        <v>887.6704545454545</v>
      </c>
      <c r="AI499" s="9">
        <f t="shared" si="242"/>
        <v>8789.5634357158269</v>
      </c>
      <c r="AJ499" s="3" t="s">
        <v>608</v>
      </c>
      <c r="AK499" s="11">
        <v>581274</v>
      </c>
      <c r="AL499" s="11">
        <v>0</v>
      </c>
      <c r="AM499" s="11">
        <v>1335</v>
      </c>
      <c r="AN499" s="9">
        <v>0</v>
      </c>
      <c r="AO499" s="11">
        <v>0</v>
      </c>
      <c r="AP499" s="11">
        <v>14798.91</v>
      </c>
      <c r="AQ499" s="9">
        <v>0</v>
      </c>
      <c r="AR499" s="9">
        <v>10845</v>
      </c>
      <c r="AS499" s="11">
        <v>97190</v>
      </c>
      <c r="AT499" s="11">
        <v>0</v>
      </c>
      <c r="AU499" s="11">
        <v>0</v>
      </c>
      <c r="AV499" s="11">
        <v>0</v>
      </c>
      <c r="AW499" s="9">
        <v>0</v>
      </c>
      <c r="AX499" s="9">
        <v>131087.90512874123</v>
      </c>
      <c r="AY499" s="9">
        <v>0</v>
      </c>
      <c r="AZ499" s="9">
        <v>-3600.6971999999996</v>
      </c>
      <c r="BA499" s="11">
        <v>23019</v>
      </c>
      <c r="BB499" s="11">
        <v>28</v>
      </c>
      <c r="BC499" s="11">
        <v>97643.75</v>
      </c>
      <c r="BD499" s="11">
        <v>0</v>
      </c>
      <c r="BE499" s="11">
        <v>2901</v>
      </c>
      <c r="BF499" s="11">
        <v>0</v>
      </c>
      <c r="BG499" s="11">
        <v>0</v>
      </c>
      <c r="BH499" s="11">
        <v>0</v>
      </c>
      <c r="BI499" s="9">
        <v>0</v>
      </c>
      <c r="BJ499" s="9">
        <v>0</v>
      </c>
      <c r="BK499" s="9">
        <v>0</v>
      </c>
      <c r="BL499" s="9">
        <v>0</v>
      </c>
      <c r="BM499" s="9">
        <v>0</v>
      </c>
      <c r="BN499" s="9">
        <v>0</v>
      </c>
      <c r="BO499" s="11">
        <f t="shared" si="246"/>
        <v>589993.11</v>
      </c>
      <c r="BP499" s="11">
        <v>0</v>
      </c>
      <c r="BQ499" s="11">
        <v>1335</v>
      </c>
      <c r="BR499" s="11">
        <f t="shared" si="247"/>
        <v>0</v>
      </c>
      <c r="BS499" s="11">
        <v>0</v>
      </c>
      <c r="BT499" s="11">
        <v>14798.91</v>
      </c>
      <c r="BU499" s="9">
        <v>0</v>
      </c>
      <c r="BV499" s="9">
        <v>10844</v>
      </c>
      <c r="BW499" s="11">
        <v>98766</v>
      </c>
      <c r="BX499" s="11">
        <v>0</v>
      </c>
      <c r="BY499" s="11">
        <v>0</v>
      </c>
      <c r="BZ499" s="11">
        <v>0</v>
      </c>
      <c r="CA499" s="9">
        <v>0</v>
      </c>
      <c r="CB499" s="9">
        <v>131087.90512874123</v>
      </c>
      <c r="CC499" s="9">
        <v>0</v>
      </c>
      <c r="CD499" s="9">
        <v>-3600.6971999999996</v>
      </c>
      <c r="CE499" s="11">
        <v>23019</v>
      </c>
      <c r="CF499" s="11">
        <v>28</v>
      </c>
      <c r="CG499" s="11">
        <v>97643.75</v>
      </c>
      <c r="CH499" s="11">
        <v>0</v>
      </c>
      <c r="CI499" s="11">
        <v>2937</v>
      </c>
      <c r="CJ499" s="11">
        <v>0</v>
      </c>
      <c r="CK499" s="11">
        <v>0</v>
      </c>
      <c r="CL499" s="11">
        <v>0</v>
      </c>
      <c r="CM499" s="11">
        <v>0</v>
      </c>
      <c r="CN499" s="9">
        <v>0</v>
      </c>
      <c r="CO499" s="9">
        <v>0</v>
      </c>
      <c r="CP499" s="9">
        <v>0</v>
      </c>
      <c r="CQ499" s="9">
        <v>0</v>
      </c>
      <c r="CR499" s="9">
        <v>0</v>
      </c>
      <c r="CS499" s="11"/>
      <c r="CT499" s="11"/>
      <c r="CU499" s="11"/>
      <c r="CV499" s="11"/>
      <c r="CW499" s="11"/>
      <c r="DD499" s="20"/>
      <c r="DE499" s="20"/>
    </row>
    <row r="500" spans="1:109" ht="16.5" x14ac:dyDescent="0.3">
      <c r="A500" s="8">
        <v>4202</v>
      </c>
      <c r="B500" s="8">
        <v>7</v>
      </c>
      <c r="C500" s="8" t="s">
        <v>523</v>
      </c>
      <c r="D500" s="16">
        <v>7</v>
      </c>
      <c r="E500" s="9">
        <v>465</v>
      </c>
      <c r="F500" s="9">
        <f t="shared" si="232"/>
        <v>8325.432954246613</v>
      </c>
      <c r="G500" s="9">
        <f t="shared" si="233"/>
        <v>8431.6170510208067</v>
      </c>
      <c r="H500" s="9">
        <f t="shared" si="234"/>
        <v>106.18409677419368</v>
      </c>
      <c r="I500" s="10">
        <f t="shared" si="229"/>
        <v>1.2754183158730694E-2</v>
      </c>
      <c r="J500" s="9">
        <f t="shared" si="235"/>
        <v>80.990548387097078</v>
      </c>
      <c r="K500" s="9">
        <f t="shared" si="236"/>
        <v>24.866666666666788</v>
      </c>
      <c r="L500" s="9">
        <f t="shared" si="237"/>
        <v>0</v>
      </c>
      <c r="M500" s="9">
        <f t="shared" si="238"/>
        <v>0.32688172043009445</v>
      </c>
      <c r="N500" s="9">
        <f t="shared" si="239"/>
        <v>0</v>
      </c>
      <c r="O500" s="9">
        <f t="shared" si="240"/>
        <v>0</v>
      </c>
      <c r="P500" s="9">
        <f t="shared" si="241"/>
        <v>0</v>
      </c>
      <c r="Q500" s="15">
        <f t="shared" si="243"/>
        <v>3871326.323724675</v>
      </c>
      <c r="R500" s="15">
        <f t="shared" si="244"/>
        <v>3920701.928724675</v>
      </c>
      <c r="S500" s="9">
        <f t="shared" si="245"/>
        <v>49375.604999999981</v>
      </c>
      <c r="T500" s="9"/>
      <c r="U500" s="9">
        <f t="shared" si="252"/>
        <v>5365.9235707526886</v>
      </c>
      <c r="V500" s="9">
        <f t="shared" si="252"/>
        <v>1533.0881720430107</v>
      </c>
      <c r="W500" s="9">
        <f t="shared" si="252"/>
        <v>10.335698924731183</v>
      </c>
      <c r="X500" s="9">
        <f t="shared" si="252"/>
        <v>354.16559139784948</v>
      </c>
      <c r="Y500" s="9">
        <f t="shared" si="252"/>
        <v>276.80364872689927</v>
      </c>
      <c r="Z500" s="9">
        <f t="shared" si="252"/>
        <v>0</v>
      </c>
      <c r="AA500" s="9">
        <f t="shared" si="252"/>
        <v>785.11627240143378</v>
      </c>
      <c r="AB500" s="9">
        <f t="shared" si="253"/>
        <v>5446.9141191397857</v>
      </c>
      <c r="AC500" s="9">
        <f t="shared" si="253"/>
        <v>1557.9548387096775</v>
      </c>
      <c r="AD500" s="9">
        <f t="shared" si="253"/>
        <v>10.335698924731183</v>
      </c>
      <c r="AE500" s="9">
        <f t="shared" si="253"/>
        <v>354.49247311827958</v>
      </c>
      <c r="AF500" s="9">
        <f t="shared" si="253"/>
        <v>276.80364872689927</v>
      </c>
      <c r="AG500" s="9">
        <f t="shared" si="253"/>
        <v>0</v>
      </c>
      <c r="AH500" s="9">
        <f t="shared" si="253"/>
        <v>785.11627240143378</v>
      </c>
      <c r="AI500" s="9">
        <f t="shared" si="242"/>
        <v>8431.6170510208067</v>
      </c>
      <c r="AJ500" s="3" t="s">
        <v>608</v>
      </c>
      <c r="AK500" s="11">
        <v>2510707</v>
      </c>
      <c r="AL500" s="11">
        <v>0</v>
      </c>
      <c r="AM500" s="11">
        <v>5767</v>
      </c>
      <c r="AN500" s="9">
        <v>0</v>
      </c>
      <c r="AO500" s="11">
        <v>0</v>
      </c>
      <c r="AP500" s="11">
        <v>4806.1000000000004</v>
      </c>
      <c r="AQ500" s="9">
        <v>0</v>
      </c>
      <c r="AR500" s="9">
        <v>46843</v>
      </c>
      <c r="AS500" s="11">
        <v>712886</v>
      </c>
      <c r="AT500" s="11">
        <v>0</v>
      </c>
      <c r="AU500" s="11">
        <v>0</v>
      </c>
      <c r="AV500" s="11">
        <v>0</v>
      </c>
      <c r="AW500" s="9">
        <v>0</v>
      </c>
      <c r="AX500" s="9">
        <v>128713.69665800816</v>
      </c>
      <c r="AY500" s="9">
        <v>16288.666666666668</v>
      </c>
      <c r="AZ500" s="9">
        <v>-15552.5396</v>
      </c>
      <c r="BA500" s="11">
        <v>99427</v>
      </c>
      <c r="BB500" s="11">
        <v>120</v>
      </c>
      <c r="BC500" s="11">
        <v>348790.4</v>
      </c>
      <c r="BD500" s="11">
        <v>0</v>
      </c>
      <c r="BE500" s="11">
        <v>12530</v>
      </c>
      <c r="BF500" s="11">
        <v>0</v>
      </c>
      <c r="BG500" s="11">
        <v>0</v>
      </c>
      <c r="BH500" s="11">
        <v>0</v>
      </c>
      <c r="BI500" s="9">
        <v>0</v>
      </c>
      <c r="BJ500" s="9">
        <v>0</v>
      </c>
      <c r="BK500" s="9">
        <v>0</v>
      </c>
      <c r="BL500" s="9">
        <v>0</v>
      </c>
      <c r="BM500" s="9">
        <v>0</v>
      </c>
      <c r="BN500" s="9">
        <v>0</v>
      </c>
      <c r="BO500" s="11">
        <f t="shared" si="246"/>
        <v>2548367.605</v>
      </c>
      <c r="BP500" s="11">
        <v>0</v>
      </c>
      <c r="BQ500" s="11">
        <v>5767</v>
      </c>
      <c r="BR500" s="11">
        <f t="shared" si="247"/>
        <v>0</v>
      </c>
      <c r="BS500" s="11">
        <v>0</v>
      </c>
      <c r="BT500" s="11">
        <v>4806.1000000000004</v>
      </c>
      <c r="BU500" s="9">
        <v>0</v>
      </c>
      <c r="BV500" s="9">
        <v>46839</v>
      </c>
      <c r="BW500" s="11">
        <v>724449</v>
      </c>
      <c r="BX500" s="11">
        <v>0</v>
      </c>
      <c r="BY500" s="11">
        <v>0</v>
      </c>
      <c r="BZ500" s="11">
        <v>0</v>
      </c>
      <c r="CA500" s="9">
        <v>0</v>
      </c>
      <c r="CB500" s="9">
        <v>128713.69665800816</v>
      </c>
      <c r="CC500" s="9">
        <v>16288.666666666668</v>
      </c>
      <c r="CD500" s="9">
        <v>-15552.5396</v>
      </c>
      <c r="CE500" s="11">
        <v>99427</v>
      </c>
      <c r="CF500" s="11">
        <v>122</v>
      </c>
      <c r="CG500" s="11">
        <v>348790.4</v>
      </c>
      <c r="CH500" s="11">
        <v>0</v>
      </c>
      <c r="CI500" s="11">
        <v>12684</v>
      </c>
      <c r="CJ500" s="11">
        <v>0</v>
      </c>
      <c r="CK500" s="11">
        <v>0</v>
      </c>
      <c r="CL500" s="11">
        <v>0</v>
      </c>
      <c r="CM500" s="11">
        <v>0</v>
      </c>
      <c r="CN500" s="9">
        <v>0</v>
      </c>
      <c r="CO500" s="9">
        <v>0</v>
      </c>
      <c r="CP500" s="9">
        <v>0</v>
      </c>
      <c r="CQ500" s="9">
        <v>0</v>
      </c>
      <c r="CR500" s="9">
        <v>0</v>
      </c>
      <c r="CS500" s="11"/>
      <c r="CT500" s="11"/>
      <c r="CU500" s="11"/>
      <c r="CV500" s="11"/>
      <c r="CW500" s="11"/>
      <c r="DD500" s="20"/>
      <c r="DE500" s="20"/>
    </row>
    <row r="501" spans="1:109" ht="16.5" x14ac:dyDescent="0.3">
      <c r="A501" s="8">
        <v>4203</v>
      </c>
      <c r="B501" s="8">
        <v>7</v>
      </c>
      <c r="C501" s="8" t="s">
        <v>524</v>
      </c>
      <c r="D501" s="16">
        <v>7</v>
      </c>
      <c r="E501" s="9">
        <v>49</v>
      </c>
      <c r="F501" s="9">
        <f t="shared" si="232"/>
        <v>11380.936081632652</v>
      </c>
      <c r="G501" s="9">
        <f t="shared" si="233"/>
        <v>11524.742918367347</v>
      </c>
      <c r="H501" s="9">
        <f t="shared" si="234"/>
        <v>143.80683673469503</v>
      </c>
      <c r="I501" s="10">
        <f t="shared" si="229"/>
        <v>1.263576525719888E-2</v>
      </c>
      <c r="J501" s="9">
        <f t="shared" si="235"/>
        <v>101.86806122448888</v>
      </c>
      <c r="K501" s="9">
        <f t="shared" si="236"/>
        <v>41.551020408163367</v>
      </c>
      <c r="L501" s="9">
        <f t="shared" si="237"/>
        <v>0</v>
      </c>
      <c r="M501" s="9">
        <f t="shared" si="238"/>
        <v>0.387755102040785</v>
      </c>
      <c r="N501" s="9">
        <f t="shared" si="239"/>
        <v>0</v>
      </c>
      <c r="O501" s="9">
        <f t="shared" si="240"/>
        <v>0</v>
      </c>
      <c r="P501" s="9">
        <f t="shared" si="241"/>
        <v>0</v>
      </c>
      <c r="Q501" s="15">
        <f t="shared" si="243"/>
        <v>557665.86800000002</v>
      </c>
      <c r="R501" s="15">
        <f t="shared" si="244"/>
        <v>564712.40299999993</v>
      </c>
      <c r="S501" s="9">
        <f t="shared" si="245"/>
        <v>7046.5349999999162</v>
      </c>
      <c r="T501" s="9"/>
      <c r="U501" s="9">
        <f t="shared" si="252"/>
        <v>6749.1360816326533</v>
      </c>
      <c r="V501" s="9">
        <f t="shared" si="252"/>
        <v>2561.5306122448978</v>
      </c>
      <c r="W501" s="9">
        <f t="shared" si="252"/>
        <v>0</v>
      </c>
      <c r="X501" s="9">
        <f t="shared" si="252"/>
        <v>445.46938775510205</v>
      </c>
      <c r="Y501" s="9">
        <f t="shared" si="252"/>
        <v>0</v>
      </c>
      <c r="Z501" s="9">
        <f t="shared" si="252"/>
        <v>0</v>
      </c>
      <c r="AA501" s="9">
        <f t="shared" si="252"/>
        <v>1624.8</v>
      </c>
      <c r="AB501" s="9">
        <f t="shared" si="253"/>
        <v>6851.0041428571421</v>
      </c>
      <c r="AC501" s="9">
        <f t="shared" si="253"/>
        <v>2603.0816326530612</v>
      </c>
      <c r="AD501" s="9">
        <f t="shared" si="253"/>
        <v>0</v>
      </c>
      <c r="AE501" s="9">
        <f t="shared" si="253"/>
        <v>445.85714285714283</v>
      </c>
      <c r="AF501" s="9">
        <f t="shared" si="253"/>
        <v>0</v>
      </c>
      <c r="AG501" s="9">
        <f t="shared" si="253"/>
        <v>0</v>
      </c>
      <c r="AH501" s="9">
        <f t="shared" si="253"/>
        <v>1624.8</v>
      </c>
      <c r="AI501" s="9">
        <f t="shared" si="242"/>
        <v>11524.742918367347</v>
      </c>
      <c r="AJ501" s="3" t="s">
        <v>608</v>
      </c>
      <c r="AK501" s="11">
        <v>332769</v>
      </c>
      <c r="AL501" s="11">
        <v>0</v>
      </c>
      <c r="AM501" s="11">
        <v>764</v>
      </c>
      <c r="AN501" s="9">
        <v>0</v>
      </c>
      <c r="AO501" s="11">
        <v>0</v>
      </c>
      <c r="AP501" s="11">
        <v>0</v>
      </c>
      <c r="AQ501" s="9">
        <v>0</v>
      </c>
      <c r="AR501" s="9">
        <v>6209</v>
      </c>
      <c r="AS501" s="11">
        <v>125515</v>
      </c>
      <c r="AT501" s="11">
        <v>0</v>
      </c>
      <c r="AU501" s="11">
        <v>0</v>
      </c>
      <c r="AV501" s="11">
        <v>0</v>
      </c>
      <c r="AW501" s="9">
        <v>0</v>
      </c>
      <c r="AX501" s="9">
        <v>0</v>
      </c>
      <c r="AY501" s="9">
        <v>0</v>
      </c>
      <c r="AZ501" s="9">
        <v>-2061.3319999999999</v>
      </c>
      <c r="BA501" s="11">
        <v>13178</v>
      </c>
      <c r="BB501" s="11">
        <v>16</v>
      </c>
      <c r="BC501" s="11">
        <v>79615.199999999997</v>
      </c>
      <c r="BD501" s="11">
        <v>0</v>
      </c>
      <c r="BE501" s="11">
        <v>1661</v>
      </c>
      <c r="BF501" s="11">
        <v>0</v>
      </c>
      <c r="BG501" s="11">
        <v>0</v>
      </c>
      <c r="BH501" s="11">
        <v>0</v>
      </c>
      <c r="BI501" s="9">
        <v>0</v>
      </c>
      <c r="BJ501" s="9">
        <v>0</v>
      </c>
      <c r="BK501" s="9">
        <v>0</v>
      </c>
      <c r="BL501" s="9">
        <v>0</v>
      </c>
      <c r="BM501" s="9">
        <v>0</v>
      </c>
      <c r="BN501" s="9">
        <v>0</v>
      </c>
      <c r="BO501" s="11">
        <f t="shared" si="246"/>
        <v>337760.53499999997</v>
      </c>
      <c r="BP501" s="11">
        <v>0</v>
      </c>
      <c r="BQ501" s="11">
        <v>764</v>
      </c>
      <c r="BR501" s="11">
        <f t="shared" si="247"/>
        <v>0</v>
      </c>
      <c r="BS501" s="11">
        <v>0</v>
      </c>
      <c r="BT501" s="11">
        <v>0</v>
      </c>
      <c r="BU501" s="9">
        <v>0</v>
      </c>
      <c r="BV501" s="9">
        <v>6208</v>
      </c>
      <c r="BW501" s="11">
        <v>127551</v>
      </c>
      <c r="BX501" s="11">
        <v>0</v>
      </c>
      <c r="BY501" s="11">
        <v>0</v>
      </c>
      <c r="BZ501" s="11">
        <v>0</v>
      </c>
      <c r="CA501" s="9">
        <v>0</v>
      </c>
      <c r="CB501" s="9">
        <v>0</v>
      </c>
      <c r="CC501" s="9">
        <v>0</v>
      </c>
      <c r="CD501" s="9">
        <v>-2061.3319999999999</v>
      </c>
      <c r="CE501" s="11">
        <v>13178</v>
      </c>
      <c r="CF501" s="11">
        <v>16</v>
      </c>
      <c r="CG501" s="11">
        <v>79615.199999999997</v>
      </c>
      <c r="CH501" s="11">
        <v>0</v>
      </c>
      <c r="CI501" s="11">
        <v>1681</v>
      </c>
      <c r="CJ501" s="11">
        <v>0</v>
      </c>
      <c r="CK501" s="11">
        <v>0</v>
      </c>
      <c r="CL501" s="11">
        <v>0</v>
      </c>
      <c r="CM501" s="11">
        <v>0</v>
      </c>
      <c r="CN501" s="9">
        <v>0</v>
      </c>
      <c r="CO501" s="9">
        <v>0</v>
      </c>
      <c r="CP501" s="9">
        <v>0</v>
      </c>
      <c r="CQ501" s="9">
        <v>0</v>
      </c>
      <c r="CR501" s="9">
        <v>0</v>
      </c>
      <c r="CS501" s="11"/>
      <c r="CT501" s="11"/>
      <c r="CU501" s="11"/>
      <c r="CV501" s="11"/>
      <c r="CW501" s="11"/>
      <c r="DD501" s="20"/>
      <c r="DE501" s="20"/>
    </row>
    <row r="502" spans="1:109" ht="16.5" x14ac:dyDescent="0.3">
      <c r="A502" s="8">
        <v>4204</v>
      </c>
      <c r="B502" s="8">
        <v>7</v>
      </c>
      <c r="C502" s="8" t="s">
        <v>525</v>
      </c>
      <c r="D502" s="16">
        <v>7</v>
      </c>
      <c r="E502" s="9">
        <v>165</v>
      </c>
      <c r="F502" s="9">
        <f t="shared" si="232"/>
        <v>10165.32881346121</v>
      </c>
      <c r="G502" s="9">
        <f t="shared" si="233"/>
        <v>10284.439237703633</v>
      </c>
      <c r="H502" s="9">
        <f t="shared" si="234"/>
        <v>119.1104242424226</v>
      </c>
      <c r="I502" s="10">
        <f t="shared" si="229"/>
        <v>1.1717321340820109E-2</v>
      </c>
      <c r="J502" s="9">
        <f t="shared" si="235"/>
        <v>101.86799999999948</v>
      </c>
      <c r="K502" s="9">
        <f t="shared" si="236"/>
        <v>16.309090909090969</v>
      </c>
      <c r="L502" s="9">
        <f t="shared" si="237"/>
        <v>0</v>
      </c>
      <c r="M502" s="9">
        <f t="shared" si="238"/>
        <v>0.93333333333333712</v>
      </c>
      <c r="N502" s="9">
        <f t="shared" si="239"/>
        <v>0</v>
      </c>
      <c r="O502" s="9">
        <f t="shared" si="240"/>
        <v>0</v>
      </c>
      <c r="P502" s="9">
        <f t="shared" si="241"/>
        <v>0</v>
      </c>
      <c r="Q502" s="15">
        <f t="shared" si="243"/>
        <v>1677279.2542210994</v>
      </c>
      <c r="R502" s="15">
        <f t="shared" si="244"/>
        <v>1696932.4742210994</v>
      </c>
      <c r="S502" s="9">
        <f t="shared" si="245"/>
        <v>19653.219999999972</v>
      </c>
      <c r="T502" s="9"/>
      <c r="U502" s="9">
        <f t="shared" ref="U502:AA511" si="254">IF($E502=0,0,SUMIF($AK$4:$BN$4,U$4,$AK502:$BN502)/$E502)</f>
        <v>6749.1320000000005</v>
      </c>
      <c r="V502" s="9">
        <f t="shared" si="254"/>
        <v>1005.5212121212121</v>
      </c>
      <c r="W502" s="9">
        <f t="shared" si="254"/>
        <v>0</v>
      </c>
      <c r="X502" s="9">
        <f t="shared" si="254"/>
        <v>480.13939393939393</v>
      </c>
      <c r="Y502" s="9">
        <f t="shared" si="254"/>
        <v>1300.3107528551479</v>
      </c>
      <c r="Z502" s="9">
        <f t="shared" si="254"/>
        <v>0</v>
      </c>
      <c r="AA502" s="9">
        <f t="shared" si="254"/>
        <v>630.22545454545457</v>
      </c>
      <c r="AB502" s="9">
        <f t="shared" ref="AB502:AH511" si="255">IF($E502=0,0,SUMIF($BO$4:$CR$4,AB$4,$BO502:$CR502)/$E502)</f>
        <v>6851</v>
      </c>
      <c r="AC502" s="9">
        <f t="shared" si="255"/>
        <v>1021.8303030303031</v>
      </c>
      <c r="AD502" s="9">
        <f t="shared" si="255"/>
        <v>0</v>
      </c>
      <c r="AE502" s="9">
        <f t="shared" si="255"/>
        <v>481.07272727272726</v>
      </c>
      <c r="AF502" s="9">
        <f t="shared" si="255"/>
        <v>1300.3107528551479</v>
      </c>
      <c r="AG502" s="9">
        <f t="shared" si="255"/>
        <v>0</v>
      </c>
      <c r="AH502" s="9">
        <f t="shared" si="255"/>
        <v>630.22545454545457</v>
      </c>
      <c r="AI502" s="9">
        <f t="shared" si="242"/>
        <v>10284.439237703633</v>
      </c>
      <c r="AJ502" s="3" t="s">
        <v>608</v>
      </c>
      <c r="AK502" s="11">
        <v>1120548</v>
      </c>
      <c r="AL502" s="11">
        <v>0</v>
      </c>
      <c r="AM502" s="11">
        <v>2574</v>
      </c>
      <c r="AN502" s="9">
        <v>0</v>
      </c>
      <c r="AO502" s="11">
        <v>0</v>
      </c>
      <c r="AP502" s="11">
        <v>0</v>
      </c>
      <c r="AQ502" s="9">
        <v>0</v>
      </c>
      <c r="AR502" s="9">
        <v>20906</v>
      </c>
      <c r="AS502" s="11">
        <v>165911</v>
      </c>
      <c r="AT502" s="11">
        <v>0</v>
      </c>
      <c r="AU502" s="11">
        <v>0</v>
      </c>
      <c r="AV502" s="11">
        <v>0</v>
      </c>
      <c r="AW502" s="9">
        <v>0</v>
      </c>
      <c r="AX502" s="9">
        <v>214551.27422109942</v>
      </c>
      <c r="AY502" s="9">
        <v>0</v>
      </c>
      <c r="AZ502" s="9">
        <v>-6941.22</v>
      </c>
      <c r="BA502" s="11">
        <v>44375</v>
      </c>
      <c r="BB502" s="11">
        <v>5776</v>
      </c>
      <c r="BC502" s="11">
        <v>103987.2</v>
      </c>
      <c r="BD502" s="11">
        <v>0</v>
      </c>
      <c r="BE502" s="11">
        <v>5592</v>
      </c>
      <c r="BF502" s="11">
        <v>0</v>
      </c>
      <c r="BG502" s="11">
        <v>0</v>
      </c>
      <c r="BH502" s="11">
        <v>0</v>
      </c>
      <c r="BI502" s="9">
        <v>0</v>
      </c>
      <c r="BJ502" s="9">
        <v>0</v>
      </c>
      <c r="BK502" s="9">
        <v>0</v>
      </c>
      <c r="BL502" s="9">
        <v>0</v>
      </c>
      <c r="BM502" s="9">
        <v>0</v>
      </c>
      <c r="BN502" s="9">
        <v>0</v>
      </c>
      <c r="BO502" s="11">
        <f t="shared" si="246"/>
        <v>1137356.22</v>
      </c>
      <c r="BP502" s="11">
        <v>0</v>
      </c>
      <c r="BQ502" s="11">
        <v>2574</v>
      </c>
      <c r="BR502" s="11">
        <f t="shared" si="247"/>
        <v>0</v>
      </c>
      <c r="BS502" s="11">
        <v>0</v>
      </c>
      <c r="BT502" s="11">
        <v>0</v>
      </c>
      <c r="BU502" s="9">
        <v>0</v>
      </c>
      <c r="BV502" s="9">
        <v>20905</v>
      </c>
      <c r="BW502" s="11">
        <v>168602</v>
      </c>
      <c r="BX502" s="11">
        <v>0</v>
      </c>
      <c r="BY502" s="11">
        <v>0</v>
      </c>
      <c r="BZ502" s="11">
        <v>0</v>
      </c>
      <c r="CA502" s="9">
        <v>0</v>
      </c>
      <c r="CB502" s="9">
        <v>214551.27422109942</v>
      </c>
      <c r="CC502" s="9">
        <v>0</v>
      </c>
      <c r="CD502" s="9">
        <v>-6941.22</v>
      </c>
      <c r="CE502" s="11">
        <v>44375</v>
      </c>
      <c r="CF502" s="11">
        <v>5862</v>
      </c>
      <c r="CG502" s="11">
        <v>103987.2</v>
      </c>
      <c r="CH502" s="11">
        <v>0</v>
      </c>
      <c r="CI502" s="11">
        <v>5661</v>
      </c>
      <c r="CJ502" s="11">
        <v>0</v>
      </c>
      <c r="CK502" s="11">
        <v>0</v>
      </c>
      <c r="CL502" s="11">
        <v>0</v>
      </c>
      <c r="CM502" s="11">
        <v>0</v>
      </c>
      <c r="CN502" s="9">
        <v>0</v>
      </c>
      <c r="CO502" s="9">
        <v>0</v>
      </c>
      <c r="CP502" s="9">
        <v>0</v>
      </c>
      <c r="CQ502" s="9">
        <v>0</v>
      </c>
      <c r="CR502" s="9">
        <v>0</v>
      </c>
      <c r="CS502" s="11"/>
      <c r="CT502" s="11"/>
      <c r="CU502" s="11"/>
      <c r="CV502" s="11"/>
      <c r="CW502" s="11"/>
      <c r="DD502" s="20"/>
      <c r="DE502" s="20"/>
    </row>
    <row r="503" spans="1:109" ht="16.5" x14ac:dyDescent="0.3">
      <c r="A503" s="8">
        <v>4205</v>
      </c>
      <c r="B503" s="8">
        <v>7</v>
      </c>
      <c r="C503" s="8" t="s">
        <v>526</v>
      </c>
      <c r="D503" s="16">
        <v>7</v>
      </c>
      <c r="E503" s="9">
        <v>143</v>
      </c>
      <c r="F503" s="9">
        <f t="shared" si="232"/>
        <v>9228.2914433566439</v>
      </c>
      <c r="G503" s="9">
        <f t="shared" si="233"/>
        <v>9339.7139608391608</v>
      </c>
      <c r="H503" s="9">
        <f t="shared" si="234"/>
        <v>111.42251748251692</v>
      </c>
      <c r="I503" s="10">
        <f t="shared" si="229"/>
        <v>1.2074013718187119E-2</v>
      </c>
      <c r="J503" s="9">
        <f t="shared" si="235"/>
        <v>67.953986013985741</v>
      </c>
      <c r="K503" s="9">
        <f t="shared" si="236"/>
        <v>43.195804195804158</v>
      </c>
      <c r="L503" s="9">
        <f t="shared" si="237"/>
        <v>0</v>
      </c>
      <c r="M503" s="9">
        <f t="shared" si="238"/>
        <v>0.27272727272725206</v>
      </c>
      <c r="N503" s="9">
        <f t="shared" si="239"/>
        <v>0</v>
      </c>
      <c r="O503" s="9">
        <f t="shared" si="240"/>
        <v>0</v>
      </c>
      <c r="P503" s="9">
        <f t="shared" si="241"/>
        <v>0</v>
      </c>
      <c r="Q503" s="15">
        <f t="shared" si="243"/>
        <v>1319645.6764000002</v>
      </c>
      <c r="R503" s="15">
        <f t="shared" si="244"/>
        <v>1335579.0964000002</v>
      </c>
      <c r="S503" s="9">
        <f t="shared" si="245"/>
        <v>15933.419999999925</v>
      </c>
      <c r="T503" s="9"/>
      <c r="U503" s="9">
        <f t="shared" si="254"/>
        <v>4502.2030517482517</v>
      </c>
      <c r="V503" s="9">
        <f t="shared" si="254"/>
        <v>2663.4475524475524</v>
      </c>
      <c r="W503" s="9">
        <f t="shared" si="254"/>
        <v>0</v>
      </c>
      <c r="X503" s="9">
        <f t="shared" si="254"/>
        <v>1041.2167832167831</v>
      </c>
      <c r="Y503" s="9">
        <f t="shared" si="254"/>
        <v>0</v>
      </c>
      <c r="Z503" s="9">
        <f t="shared" si="254"/>
        <v>0</v>
      </c>
      <c r="AA503" s="9">
        <f t="shared" si="254"/>
        <v>1021.424055944056</v>
      </c>
      <c r="AB503" s="9">
        <f t="shared" si="255"/>
        <v>4570.1570377622375</v>
      </c>
      <c r="AC503" s="9">
        <f t="shared" si="255"/>
        <v>2706.6433566433566</v>
      </c>
      <c r="AD503" s="9">
        <f t="shared" si="255"/>
        <v>0</v>
      </c>
      <c r="AE503" s="9">
        <f t="shared" si="255"/>
        <v>1041.4895104895104</v>
      </c>
      <c r="AF503" s="9">
        <f t="shared" si="255"/>
        <v>0</v>
      </c>
      <c r="AG503" s="9">
        <f t="shared" si="255"/>
        <v>0</v>
      </c>
      <c r="AH503" s="9">
        <f t="shared" si="255"/>
        <v>1021.424055944056</v>
      </c>
      <c r="AI503" s="9">
        <f t="shared" si="242"/>
        <v>9339.7139608391608</v>
      </c>
      <c r="AJ503" s="3" t="s">
        <v>608</v>
      </c>
      <c r="AK503" s="11">
        <v>647828</v>
      </c>
      <c r="AL503" s="11">
        <v>0</v>
      </c>
      <c r="AM503" s="11">
        <v>1488</v>
      </c>
      <c r="AN503" s="9">
        <v>0</v>
      </c>
      <c r="AO503" s="11">
        <v>0</v>
      </c>
      <c r="AP503" s="11">
        <v>0</v>
      </c>
      <c r="AQ503" s="9">
        <v>0</v>
      </c>
      <c r="AR503" s="9">
        <v>12087</v>
      </c>
      <c r="AS503" s="11">
        <v>380873</v>
      </c>
      <c r="AT503" s="11">
        <v>0</v>
      </c>
      <c r="AU503" s="11">
        <v>0</v>
      </c>
      <c r="AV503" s="11">
        <v>0</v>
      </c>
      <c r="AW503" s="9">
        <v>0</v>
      </c>
      <c r="AX503" s="9">
        <v>0</v>
      </c>
      <c r="AY503" s="9">
        <v>0</v>
      </c>
      <c r="AZ503" s="9">
        <v>-4012.9636</v>
      </c>
      <c r="BA503" s="11">
        <v>25655</v>
      </c>
      <c r="BB503" s="11">
        <v>31</v>
      </c>
      <c r="BC503" s="11">
        <v>146063.64000000001</v>
      </c>
      <c r="BD503" s="11">
        <v>0</v>
      </c>
      <c r="BE503" s="11">
        <v>3233</v>
      </c>
      <c r="BF503" s="11">
        <v>0</v>
      </c>
      <c r="BG503" s="11">
        <v>0</v>
      </c>
      <c r="BH503" s="11">
        <v>0</v>
      </c>
      <c r="BI503" s="9">
        <v>106400</v>
      </c>
      <c r="BJ503" s="9">
        <v>0</v>
      </c>
      <c r="BK503" s="9">
        <v>0</v>
      </c>
      <c r="BL503" s="9">
        <v>0</v>
      </c>
      <c r="BM503" s="9">
        <v>0</v>
      </c>
      <c r="BN503" s="9">
        <v>0</v>
      </c>
      <c r="BO503" s="11">
        <f t="shared" si="246"/>
        <v>657545.41999999993</v>
      </c>
      <c r="BP503" s="11">
        <v>0</v>
      </c>
      <c r="BQ503" s="11">
        <v>1488</v>
      </c>
      <c r="BR503" s="11">
        <f t="shared" si="247"/>
        <v>0</v>
      </c>
      <c r="BS503" s="11">
        <v>0</v>
      </c>
      <c r="BT503" s="11">
        <v>0</v>
      </c>
      <c r="BU503" s="9">
        <v>0</v>
      </c>
      <c r="BV503" s="9">
        <v>12086</v>
      </c>
      <c r="BW503" s="11">
        <v>387050</v>
      </c>
      <c r="BX503" s="11">
        <v>0</v>
      </c>
      <c r="BY503" s="11">
        <v>0</v>
      </c>
      <c r="BZ503" s="11">
        <v>0</v>
      </c>
      <c r="CA503" s="9">
        <v>0</v>
      </c>
      <c r="CB503" s="9">
        <v>0</v>
      </c>
      <c r="CC503" s="9">
        <v>0</v>
      </c>
      <c r="CD503" s="9">
        <v>-4012.9636</v>
      </c>
      <c r="CE503" s="11">
        <v>25655</v>
      </c>
      <c r="CF503" s="11">
        <v>31</v>
      </c>
      <c r="CG503" s="11">
        <v>146063.64000000001</v>
      </c>
      <c r="CH503" s="11">
        <v>0</v>
      </c>
      <c r="CI503" s="11">
        <v>3273</v>
      </c>
      <c r="CJ503" s="11">
        <v>0</v>
      </c>
      <c r="CK503" s="11">
        <v>0</v>
      </c>
      <c r="CL503" s="11">
        <v>0</v>
      </c>
      <c r="CM503" s="11">
        <v>106400</v>
      </c>
      <c r="CN503" s="9">
        <v>0</v>
      </c>
      <c r="CO503" s="9">
        <v>0</v>
      </c>
      <c r="CP503" s="9">
        <v>0</v>
      </c>
      <c r="CQ503" s="9">
        <v>0</v>
      </c>
      <c r="CR503" s="9">
        <v>0</v>
      </c>
      <c r="CS503" s="11"/>
      <c r="CT503" s="11"/>
      <c r="CU503" s="11"/>
      <c r="CV503" s="11"/>
      <c r="CW503" s="11"/>
      <c r="DD503" s="20"/>
      <c r="DE503" s="20"/>
    </row>
    <row r="504" spans="1:109" ht="16.5" x14ac:dyDescent="0.3">
      <c r="A504" s="8">
        <v>4208</v>
      </c>
      <c r="B504" s="8">
        <v>7</v>
      </c>
      <c r="C504" s="8" t="s">
        <v>527</v>
      </c>
      <c r="D504" s="16">
        <v>7</v>
      </c>
      <c r="E504" s="9">
        <v>107</v>
      </c>
      <c r="F504" s="9">
        <f t="shared" si="232"/>
        <v>7943.3892785046719</v>
      </c>
      <c r="G504" s="9">
        <f t="shared" si="233"/>
        <v>8038.5431102803732</v>
      </c>
      <c r="H504" s="9">
        <f t="shared" si="234"/>
        <v>95.153831775701292</v>
      </c>
      <c r="I504" s="10">
        <f t="shared" si="229"/>
        <v>1.1978996425769255E-2</v>
      </c>
      <c r="J504" s="9">
        <f t="shared" si="235"/>
        <v>75.079065420560255</v>
      </c>
      <c r="K504" s="9">
        <f t="shared" si="236"/>
        <v>19.77570093457939</v>
      </c>
      <c r="L504" s="9">
        <f t="shared" si="237"/>
        <v>0</v>
      </c>
      <c r="M504" s="9">
        <f t="shared" si="238"/>
        <v>0.29906542056079388</v>
      </c>
      <c r="N504" s="9">
        <f t="shared" si="239"/>
        <v>0</v>
      </c>
      <c r="O504" s="9">
        <f t="shared" si="240"/>
        <v>0</v>
      </c>
      <c r="P504" s="9">
        <f t="shared" si="241"/>
        <v>0</v>
      </c>
      <c r="Q504" s="15">
        <f t="shared" si="243"/>
        <v>849942.65280000004</v>
      </c>
      <c r="R504" s="15">
        <f t="shared" si="244"/>
        <v>860124.1128</v>
      </c>
      <c r="S504" s="9">
        <f t="shared" si="245"/>
        <v>10181.459999999963</v>
      </c>
      <c r="T504" s="9"/>
      <c r="U504" s="9">
        <f t="shared" si="254"/>
        <v>4974.2659140186915</v>
      </c>
      <c r="V504" s="9">
        <f t="shared" si="254"/>
        <v>1219.3271028037384</v>
      </c>
      <c r="W504" s="9">
        <f t="shared" si="254"/>
        <v>0</v>
      </c>
      <c r="X504" s="9">
        <f t="shared" si="254"/>
        <v>505.8878504672897</v>
      </c>
      <c r="Y504" s="9">
        <f t="shared" si="254"/>
        <v>0</v>
      </c>
      <c r="Z504" s="9">
        <f t="shared" si="254"/>
        <v>0</v>
      </c>
      <c r="AA504" s="9">
        <f t="shared" si="254"/>
        <v>1243.9084112149533</v>
      </c>
      <c r="AB504" s="9">
        <f t="shared" si="255"/>
        <v>5049.3449794392518</v>
      </c>
      <c r="AC504" s="9">
        <f t="shared" si="255"/>
        <v>1239.1028037383178</v>
      </c>
      <c r="AD504" s="9">
        <f t="shared" si="255"/>
        <v>0</v>
      </c>
      <c r="AE504" s="9">
        <f t="shared" si="255"/>
        <v>506.18691588785049</v>
      </c>
      <c r="AF504" s="9">
        <f t="shared" si="255"/>
        <v>0</v>
      </c>
      <c r="AG504" s="9">
        <f t="shared" si="255"/>
        <v>0</v>
      </c>
      <c r="AH504" s="9">
        <f t="shared" si="255"/>
        <v>1243.9084112149533</v>
      </c>
      <c r="AI504" s="9">
        <f t="shared" si="242"/>
        <v>8038.5431102803732</v>
      </c>
      <c r="AJ504" s="3" t="s">
        <v>608</v>
      </c>
      <c r="AK504" s="11">
        <v>535564</v>
      </c>
      <c r="AL504" s="11">
        <v>0</v>
      </c>
      <c r="AM504" s="11">
        <v>1230</v>
      </c>
      <c r="AN504" s="9">
        <v>0</v>
      </c>
      <c r="AO504" s="11">
        <v>0</v>
      </c>
      <c r="AP504" s="11">
        <v>0</v>
      </c>
      <c r="AQ504" s="9">
        <v>0</v>
      </c>
      <c r="AR504" s="9">
        <v>9992</v>
      </c>
      <c r="AS504" s="11">
        <v>130468</v>
      </c>
      <c r="AT504" s="11">
        <v>0</v>
      </c>
      <c r="AU504" s="11">
        <v>0</v>
      </c>
      <c r="AV504" s="11">
        <v>0</v>
      </c>
      <c r="AW504" s="9">
        <v>0</v>
      </c>
      <c r="AX504" s="9">
        <v>0</v>
      </c>
      <c r="AY504" s="9">
        <v>0</v>
      </c>
      <c r="AZ504" s="9">
        <v>-3317.5472</v>
      </c>
      <c r="BA504" s="11">
        <v>21209</v>
      </c>
      <c r="BB504" s="11">
        <v>26</v>
      </c>
      <c r="BC504" s="11">
        <v>133098.20000000001</v>
      </c>
      <c r="BD504" s="11">
        <v>0</v>
      </c>
      <c r="BE504" s="11">
        <v>2673</v>
      </c>
      <c r="BF504" s="11">
        <v>0</v>
      </c>
      <c r="BG504" s="11">
        <v>0</v>
      </c>
      <c r="BH504" s="11">
        <v>0</v>
      </c>
      <c r="BI504" s="9">
        <v>19000</v>
      </c>
      <c r="BJ504" s="9">
        <v>0</v>
      </c>
      <c r="BK504" s="9">
        <v>0</v>
      </c>
      <c r="BL504" s="9">
        <v>0</v>
      </c>
      <c r="BM504" s="9">
        <v>0</v>
      </c>
      <c r="BN504" s="9">
        <v>0</v>
      </c>
      <c r="BO504" s="11">
        <f t="shared" si="246"/>
        <v>543597.46</v>
      </c>
      <c r="BP504" s="11">
        <v>0</v>
      </c>
      <c r="BQ504" s="11">
        <v>1230</v>
      </c>
      <c r="BR504" s="11">
        <f t="shared" si="247"/>
        <v>0</v>
      </c>
      <c r="BS504" s="11">
        <v>0</v>
      </c>
      <c r="BT504" s="11">
        <v>0</v>
      </c>
      <c r="BU504" s="9">
        <v>0</v>
      </c>
      <c r="BV504" s="9">
        <v>9991</v>
      </c>
      <c r="BW504" s="11">
        <v>132584</v>
      </c>
      <c r="BX504" s="11">
        <v>0</v>
      </c>
      <c r="BY504" s="11">
        <v>0</v>
      </c>
      <c r="BZ504" s="11">
        <v>0</v>
      </c>
      <c r="CA504" s="9">
        <v>0</v>
      </c>
      <c r="CB504" s="9">
        <v>0</v>
      </c>
      <c r="CC504" s="9">
        <v>0</v>
      </c>
      <c r="CD504" s="9">
        <v>-3317.5472</v>
      </c>
      <c r="CE504" s="11">
        <v>21209</v>
      </c>
      <c r="CF504" s="11">
        <v>26</v>
      </c>
      <c r="CG504" s="11">
        <v>133098.20000000001</v>
      </c>
      <c r="CH504" s="11">
        <v>0</v>
      </c>
      <c r="CI504" s="11">
        <v>2706</v>
      </c>
      <c r="CJ504" s="11">
        <v>0</v>
      </c>
      <c r="CK504" s="11">
        <v>0</v>
      </c>
      <c r="CL504" s="11">
        <v>0</v>
      </c>
      <c r="CM504" s="11">
        <v>19000</v>
      </c>
      <c r="CN504" s="9">
        <v>0</v>
      </c>
      <c r="CO504" s="9">
        <v>0</v>
      </c>
      <c r="CP504" s="9">
        <v>0</v>
      </c>
      <c r="CQ504" s="9">
        <v>0</v>
      </c>
      <c r="CR504" s="9">
        <v>0</v>
      </c>
      <c r="CS504" s="11"/>
      <c r="CT504" s="11"/>
      <c r="CU504" s="11"/>
      <c r="CV504" s="11"/>
      <c r="CW504" s="11"/>
      <c r="DD504" s="20"/>
      <c r="DE504" s="20"/>
    </row>
    <row r="505" spans="1:109" ht="16.5" x14ac:dyDescent="0.3">
      <c r="A505" s="8">
        <v>4209</v>
      </c>
      <c r="B505" s="8">
        <v>7</v>
      </c>
      <c r="C505" s="8" t="s">
        <v>528</v>
      </c>
      <c r="D505" s="16">
        <v>7</v>
      </c>
      <c r="E505" s="9">
        <v>240</v>
      </c>
      <c r="F505" s="9">
        <f t="shared" si="232"/>
        <v>7879.9345366666676</v>
      </c>
      <c r="G505" s="9">
        <f t="shared" si="233"/>
        <v>7984.5771616666661</v>
      </c>
      <c r="H505" s="9">
        <f t="shared" si="234"/>
        <v>104.64262499999859</v>
      </c>
      <c r="I505" s="10">
        <f t="shared" si="229"/>
        <v>1.3279631260016028E-2</v>
      </c>
      <c r="J505" s="9">
        <f t="shared" si="235"/>
        <v>77.517624999999498</v>
      </c>
      <c r="K505" s="9">
        <f t="shared" si="236"/>
        <v>26.8125</v>
      </c>
      <c r="L505" s="9">
        <f t="shared" si="237"/>
        <v>0</v>
      </c>
      <c r="M505" s="9">
        <f t="shared" si="238"/>
        <v>0.3125</v>
      </c>
      <c r="N505" s="9">
        <f t="shared" si="239"/>
        <v>0</v>
      </c>
      <c r="O505" s="9">
        <f t="shared" si="240"/>
        <v>0</v>
      </c>
      <c r="P505" s="9">
        <f t="shared" si="241"/>
        <v>0</v>
      </c>
      <c r="Q505" s="15">
        <f t="shared" si="243"/>
        <v>1891184.2888</v>
      </c>
      <c r="R505" s="15">
        <f t="shared" si="244"/>
        <v>1916298.5188</v>
      </c>
      <c r="S505" s="9">
        <f t="shared" si="245"/>
        <v>25114.229999999981</v>
      </c>
      <c r="T505" s="9"/>
      <c r="U505" s="9">
        <f t="shared" si="254"/>
        <v>5135.8295366666671</v>
      </c>
      <c r="V505" s="9">
        <f t="shared" si="254"/>
        <v>1653.0958333333333</v>
      </c>
      <c r="W505" s="9">
        <f t="shared" si="254"/>
        <v>0</v>
      </c>
      <c r="X505" s="9">
        <f t="shared" si="254"/>
        <v>338.97500000000002</v>
      </c>
      <c r="Y505" s="9">
        <f t="shared" si="254"/>
        <v>0</v>
      </c>
      <c r="Z505" s="9">
        <f t="shared" si="254"/>
        <v>0</v>
      </c>
      <c r="AA505" s="9">
        <f t="shared" si="254"/>
        <v>752.03416666666669</v>
      </c>
      <c r="AB505" s="9">
        <f t="shared" si="255"/>
        <v>5213.3471616666666</v>
      </c>
      <c r="AC505" s="9">
        <f t="shared" si="255"/>
        <v>1679.9083333333333</v>
      </c>
      <c r="AD505" s="9">
        <f t="shared" si="255"/>
        <v>0</v>
      </c>
      <c r="AE505" s="9">
        <f t="shared" si="255"/>
        <v>339.28750000000002</v>
      </c>
      <c r="AF505" s="9">
        <f t="shared" si="255"/>
        <v>0</v>
      </c>
      <c r="AG505" s="9">
        <f t="shared" si="255"/>
        <v>0</v>
      </c>
      <c r="AH505" s="9">
        <f t="shared" si="255"/>
        <v>752.03416666666669</v>
      </c>
      <c r="AI505" s="9">
        <f t="shared" si="242"/>
        <v>7984.5771616666661</v>
      </c>
      <c r="AJ505" s="3" t="s">
        <v>608</v>
      </c>
      <c r="AK505" s="11">
        <v>1240282</v>
      </c>
      <c r="AL505" s="11">
        <v>0</v>
      </c>
      <c r="AM505" s="11">
        <v>2849</v>
      </c>
      <c r="AN505" s="9">
        <v>0</v>
      </c>
      <c r="AO505" s="11">
        <v>0</v>
      </c>
      <c r="AP505" s="11">
        <v>0</v>
      </c>
      <c r="AQ505" s="9">
        <v>0</v>
      </c>
      <c r="AR505" s="9">
        <v>23140</v>
      </c>
      <c r="AS505" s="11">
        <v>396743</v>
      </c>
      <c r="AT505" s="11">
        <v>0</v>
      </c>
      <c r="AU505" s="11">
        <v>0</v>
      </c>
      <c r="AV505" s="11">
        <v>0</v>
      </c>
      <c r="AW505" s="9">
        <v>0</v>
      </c>
      <c r="AX505" s="9">
        <v>0</v>
      </c>
      <c r="AY505" s="9">
        <v>0</v>
      </c>
      <c r="AZ505" s="9">
        <v>-7682.9111999999996</v>
      </c>
      <c r="BA505" s="11">
        <v>49116</v>
      </c>
      <c r="BB505" s="11">
        <v>59</v>
      </c>
      <c r="BC505" s="11">
        <v>180488.2</v>
      </c>
      <c r="BD505" s="11">
        <v>0</v>
      </c>
      <c r="BE505" s="11">
        <v>6190</v>
      </c>
      <c r="BF505" s="11">
        <v>0</v>
      </c>
      <c r="BG505" s="11">
        <v>0</v>
      </c>
      <c r="BH505" s="11">
        <v>0</v>
      </c>
      <c r="BI505" s="9">
        <v>0</v>
      </c>
      <c r="BJ505" s="9">
        <v>0</v>
      </c>
      <c r="BK505" s="9">
        <v>0</v>
      </c>
      <c r="BL505" s="9">
        <v>0</v>
      </c>
      <c r="BM505" s="9">
        <v>0</v>
      </c>
      <c r="BN505" s="9">
        <v>0</v>
      </c>
      <c r="BO505" s="11">
        <f t="shared" si="246"/>
        <v>1258886.23</v>
      </c>
      <c r="BP505" s="11">
        <v>0</v>
      </c>
      <c r="BQ505" s="11">
        <v>2849</v>
      </c>
      <c r="BR505" s="11">
        <f t="shared" si="247"/>
        <v>0</v>
      </c>
      <c r="BS505" s="11">
        <v>0</v>
      </c>
      <c r="BT505" s="11">
        <v>0</v>
      </c>
      <c r="BU505" s="9">
        <v>0</v>
      </c>
      <c r="BV505" s="9">
        <v>23138</v>
      </c>
      <c r="BW505" s="11">
        <v>403178</v>
      </c>
      <c r="BX505" s="11">
        <v>0</v>
      </c>
      <c r="BY505" s="11">
        <v>0</v>
      </c>
      <c r="BZ505" s="11">
        <v>0</v>
      </c>
      <c r="CA505" s="9">
        <v>0</v>
      </c>
      <c r="CB505" s="9">
        <v>0</v>
      </c>
      <c r="CC505" s="9">
        <v>0</v>
      </c>
      <c r="CD505" s="9">
        <v>-7682.9111999999996</v>
      </c>
      <c r="CE505" s="11">
        <v>49116</v>
      </c>
      <c r="CF505" s="11">
        <v>60</v>
      </c>
      <c r="CG505" s="11">
        <v>180488.2</v>
      </c>
      <c r="CH505" s="11">
        <v>0</v>
      </c>
      <c r="CI505" s="11">
        <v>6266</v>
      </c>
      <c r="CJ505" s="11">
        <v>0</v>
      </c>
      <c r="CK505" s="11">
        <v>0</v>
      </c>
      <c r="CL505" s="11">
        <v>0</v>
      </c>
      <c r="CM505" s="11">
        <v>0</v>
      </c>
      <c r="CN505" s="9">
        <v>0</v>
      </c>
      <c r="CO505" s="9">
        <v>0</v>
      </c>
      <c r="CP505" s="9">
        <v>0</v>
      </c>
      <c r="CQ505" s="9">
        <v>0</v>
      </c>
      <c r="CR505" s="9">
        <v>0</v>
      </c>
      <c r="CS505" s="11"/>
      <c r="CT505" s="11"/>
      <c r="CU505" s="11"/>
      <c r="CV505" s="11"/>
      <c r="CW505" s="11"/>
      <c r="DD505" s="20"/>
      <c r="DE505" s="20"/>
    </row>
    <row r="506" spans="1:109" ht="16.5" x14ac:dyDescent="0.3">
      <c r="A506" s="8">
        <v>287</v>
      </c>
      <c r="B506" s="8" t="s">
        <v>529</v>
      </c>
      <c r="C506" s="8" t="s">
        <v>530</v>
      </c>
      <c r="D506" s="16">
        <v>8</v>
      </c>
      <c r="E506" s="9">
        <v>0</v>
      </c>
      <c r="F506" s="9">
        <f t="shared" si="232"/>
        <v>0</v>
      </c>
      <c r="G506" s="9">
        <f t="shared" si="233"/>
        <v>0</v>
      </c>
      <c r="H506" s="9">
        <f t="shared" si="234"/>
        <v>0</v>
      </c>
      <c r="I506" s="10">
        <f t="shared" si="229"/>
        <v>0</v>
      </c>
      <c r="J506" s="9">
        <f t="shared" si="235"/>
        <v>0</v>
      </c>
      <c r="K506" s="9">
        <f t="shared" si="236"/>
        <v>0</v>
      </c>
      <c r="L506" s="9">
        <f t="shared" si="237"/>
        <v>0</v>
      </c>
      <c r="M506" s="9">
        <f t="shared" si="238"/>
        <v>0</v>
      </c>
      <c r="N506" s="9">
        <f t="shared" si="239"/>
        <v>0</v>
      </c>
      <c r="O506" s="9">
        <f t="shared" si="240"/>
        <v>0</v>
      </c>
      <c r="P506" s="9">
        <f t="shared" si="241"/>
        <v>0</v>
      </c>
      <c r="Q506" s="15">
        <f t="shared" si="243"/>
        <v>48080798.359359883</v>
      </c>
      <c r="R506" s="15">
        <f t="shared" si="244"/>
        <v>48080798.359359883</v>
      </c>
      <c r="S506" s="9">
        <f t="shared" si="245"/>
        <v>0</v>
      </c>
      <c r="T506" s="9"/>
      <c r="U506" s="9">
        <f t="shared" si="254"/>
        <v>0</v>
      </c>
      <c r="V506" s="9">
        <f t="shared" si="254"/>
        <v>0</v>
      </c>
      <c r="W506" s="9">
        <f t="shared" si="254"/>
        <v>0</v>
      </c>
      <c r="X506" s="9">
        <f t="shared" si="254"/>
        <v>0</v>
      </c>
      <c r="Y506" s="9">
        <f t="shared" si="254"/>
        <v>0</v>
      </c>
      <c r="Z506" s="9">
        <f t="shared" si="254"/>
        <v>0</v>
      </c>
      <c r="AA506" s="9">
        <f t="shared" si="254"/>
        <v>0</v>
      </c>
      <c r="AB506" s="9">
        <f t="shared" si="255"/>
        <v>0</v>
      </c>
      <c r="AC506" s="9">
        <f t="shared" si="255"/>
        <v>0</v>
      </c>
      <c r="AD506" s="9">
        <f t="shared" si="255"/>
        <v>0</v>
      </c>
      <c r="AE506" s="9">
        <f t="shared" si="255"/>
        <v>0</v>
      </c>
      <c r="AF506" s="9">
        <f t="shared" si="255"/>
        <v>0</v>
      </c>
      <c r="AG506" s="9">
        <f t="shared" si="255"/>
        <v>0</v>
      </c>
      <c r="AH506" s="9">
        <f t="shared" si="255"/>
        <v>0</v>
      </c>
      <c r="AI506" s="9">
        <f t="shared" si="242"/>
        <v>0</v>
      </c>
      <c r="AJ506" s="3" t="s">
        <v>608</v>
      </c>
      <c r="AK506" s="11">
        <v>0</v>
      </c>
      <c r="AL506" s="11">
        <v>0</v>
      </c>
      <c r="AM506" s="11">
        <v>0</v>
      </c>
      <c r="AN506" s="9">
        <v>0</v>
      </c>
      <c r="AO506" s="11">
        <v>0</v>
      </c>
      <c r="AP506" s="11">
        <v>0</v>
      </c>
      <c r="AQ506" s="9">
        <v>0</v>
      </c>
      <c r="AR506" s="9">
        <v>0</v>
      </c>
      <c r="AS506" s="11">
        <v>0</v>
      </c>
      <c r="AT506" s="11">
        <v>0</v>
      </c>
      <c r="AU506" s="11">
        <v>0</v>
      </c>
      <c r="AV506" s="11">
        <v>0</v>
      </c>
      <c r="AW506" s="9">
        <v>0</v>
      </c>
      <c r="AX506" s="9">
        <v>48080798.359359883</v>
      </c>
      <c r="AY506" s="9">
        <v>0</v>
      </c>
      <c r="AZ506" s="9">
        <v>0</v>
      </c>
      <c r="BA506" s="11">
        <v>0</v>
      </c>
      <c r="BB506" s="11">
        <v>0</v>
      </c>
      <c r="BC506" s="11">
        <v>0</v>
      </c>
      <c r="BD506" s="11">
        <v>0</v>
      </c>
      <c r="BE506" s="11">
        <v>0</v>
      </c>
      <c r="BF506" s="11">
        <v>0</v>
      </c>
      <c r="BG506" s="11">
        <v>0</v>
      </c>
      <c r="BH506" s="11">
        <v>0</v>
      </c>
      <c r="BI506" s="9">
        <v>0</v>
      </c>
      <c r="BJ506" s="9">
        <v>0</v>
      </c>
      <c r="BK506" s="9">
        <v>0</v>
      </c>
      <c r="BL506" s="9">
        <v>0</v>
      </c>
      <c r="BM506" s="9">
        <v>0</v>
      </c>
      <c r="BN506" s="9">
        <v>0</v>
      </c>
      <c r="BO506" s="11">
        <f t="shared" si="246"/>
        <v>0</v>
      </c>
      <c r="BP506" s="11">
        <v>0</v>
      </c>
      <c r="BQ506" s="11">
        <v>0</v>
      </c>
      <c r="BR506" s="11">
        <f t="shared" si="247"/>
        <v>0</v>
      </c>
      <c r="BS506" s="11">
        <v>0</v>
      </c>
      <c r="BT506" s="11">
        <v>0</v>
      </c>
      <c r="BU506" s="9">
        <v>0</v>
      </c>
      <c r="BV506" s="9">
        <v>0</v>
      </c>
      <c r="BW506" s="11">
        <v>0</v>
      </c>
      <c r="BX506" s="11">
        <v>0</v>
      </c>
      <c r="BY506" s="11">
        <v>0</v>
      </c>
      <c r="BZ506" s="11">
        <v>0</v>
      </c>
      <c r="CA506" s="9">
        <v>0</v>
      </c>
      <c r="CB506" s="9">
        <v>48080798.359359883</v>
      </c>
      <c r="CC506" s="9">
        <v>0</v>
      </c>
      <c r="CD506" s="9">
        <v>0</v>
      </c>
      <c r="CE506" s="11">
        <v>0</v>
      </c>
      <c r="CF506" s="11">
        <v>0</v>
      </c>
      <c r="CG506" s="11">
        <v>0</v>
      </c>
      <c r="CH506" s="11">
        <v>0</v>
      </c>
      <c r="CI506" s="11">
        <v>0</v>
      </c>
      <c r="CJ506" s="11">
        <v>0</v>
      </c>
      <c r="CK506" s="11">
        <v>0</v>
      </c>
      <c r="CL506" s="11">
        <v>0</v>
      </c>
      <c r="CM506" s="11">
        <v>0</v>
      </c>
      <c r="CN506" s="9">
        <v>0</v>
      </c>
      <c r="CO506" s="9">
        <v>0</v>
      </c>
      <c r="CP506" s="9">
        <v>0</v>
      </c>
      <c r="CQ506" s="9">
        <v>0</v>
      </c>
      <c r="CR506" s="9">
        <v>0</v>
      </c>
      <c r="CS506" s="11"/>
      <c r="CT506" s="11"/>
      <c r="CU506" s="11"/>
      <c r="CV506" s="11"/>
      <c r="CW506" s="11"/>
      <c r="DD506" s="20"/>
      <c r="DE506" s="20"/>
    </row>
    <row r="507" spans="1:109" ht="16.5" x14ac:dyDescent="0.3">
      <c r="A507" s="8">
        <v>926</v>
      </c>
      <c r="B507" s="8" t="s">
        <v>529</v>
      </c>
      <c r="C507" s="8" t="s">
        <v>531</v>
      </c>
      <c r="D507" s="16">
        <v>8</v>
      </c>
      <c r="E507" s="9">
        <v>0</v>
      </c>
      <c r="F507" s="9">
        <f t="shared" si="232"/>
        <v>0</v>
      </c>
      <c r="G507" s="9">
        <f t="shared" si="233"/>
        <v>0</v>
      </c>
      <c r="H507" s="9">
        <f t="shared" si="234"/>
        <v>0</v>
      </c>
      <c r="I507" s="10">
        <f t="shared" si="229"/>
        <v>0</v>
      </c>
      <c r="J507" s="9">
        <f t="shared" si="235"/>
        <v>0</v>
      </c>
      <c r="K507" s="9">
        <f t="shared" si="236"/>
        <v>0</v>
      </c>
      <c r="L507" s="9">
        <f t="shared" si="237"/>
        <v>0</v>
      </c>
      <c r="M507" s="9">
        <f t="shared" si="238"/>
        <v>0</v>
      </c>
      <c r="N507" s="9">
        <f t="shared" si="239"/>
        <v>0</v>
      </c>
      <c r="O507" s="9">
        <f t="shared" si="240"/>
        <v>0</v>
      </c>
      <c r="P507" s="9">
        <f t="shared" si="241"/>
        <v>0</v>
      </c>
      <c r="Q507" s="15">
        <f t="shared" si="243"/>
        <v>0</v>
      </c>
      <c r="R507" s="15">
        <f t="shared" si="244"/>
        <v>0</v>
      </c>
      <c r="S507" s="9">
        <f t="shared" si="245"/>
        <v>0</v>
      </c>
      <c r="T507" s="9"/>
      <c r="U507" s="9">
        <f t="shared" si="254"/>
        <v>0</v>
      </c>
      <c r="V507" s="9">
        <f t="shared" si="254"/>
        <v>0</v>
      </c>
      <c r="W507" s="9">
        <f t="shared" si="254"/>
        <v>0</v>
      </c>
      <c r="X507" s="9">
        <f t="shared" si="254"/>
        <v>0</v>
      </c>
      <c r="Y507" s="9">
        <f t="shared" si="254"/>
        <v>0</v>
      </c>
      <c r="Z507" s="9">
        <f t="shared" si="254"/>
        <v>0</v>
      </c>
      <c r="AA507" s="9">
        <f t="shared" si="254"/>
        <v>0</v>
      </c>
      <c r="AB507" s="9">
        <f t="shared" si="255"/>
        <v>0</v>
      </c>
      <c r="AC507" s="9">
        <f t="shared" si="255"/>
        <v>0</v>
      </c>
      <c r="AD507" s="9">
        <f t="shared" si="255"/>
        <v>0</v>
      </c>
      <c r="AE507" s="9">
        <f t="shared" si="255"/>
        <v>0</v>
      </c>
      <c r="AF507" s="9">
        <f t="shared" si="255"/>
        <v>0</v>
      </c>
      <c r="AG507" s="9">
        <f t="shared" si="255"/>
        <v>0</v>
      </c>
      <c r="AH507" s="9">
        <f t="shared" si="255"/>
        <v>0</v>
      </c>
      <c r="AI507" s="9">
        <f t="shared" si="242"/>
        <v>0</v>
      </c>
      <c r="AJ507" s="3" t="s">
        <v>608</v>
      </c>
      <c r="AK507" s="11">
        <v>0</v>
      </c>
      <c r="AL507" s="11">
        <v>0</v>
      </c>
      <c r="AM507" s="11">
        <v>0</v>
      </c>
      <c r="AN507" s="9">
        <v>0</v>
      </c>
      <c r="AO507" s="11">
        <v>0</v>
      </c>
      <c r="AP507" s="11">
        <v>0</v>
      </c>
      <c r="AQ507" s="9">
        <v>0</v>
      </c>
      <c r="AR507" s="9">
        <v>0</v>
      </c>
      <c r="AS507" s="11">
        <v>0</v>
      </c>
      <c r="AT507" s="11">
        <v>0</v>
      </c>
      <c r="AU507" s="11">
        <v>0</v>
      </c>
      <c r="AV507" s="11">
        <v>0</v>
      </c>
      <c r="AW507" s="9">
        <v>0</v>
      </c>
      <c r="AX507" s="9">
        <v>0</v>
      </c>
      <c r="AY507" s="9">
        <v>0</v>
      </c>
      <c r="AZ507" s="9">
        <v>0</v>
      </c>
      <c r="BA507" s="11">
        <v>0</v>
      </c>
      <c r="BB507" s="11">
        <v>0</v>
      </c>
      <c r="BC507" s="11">
        <v>0</v>
      </c>
      <c r="BD507" s="11">
        <v>0</v>
      </c>
      <c r="BE507" s="11">
        <v>0</v>
      </c>
      <c r="BF507" s="11">
        <v>0</v>
      </c>
      <c r="BG507" s="11">
        <v>0</v>
      </c>
      <c r="BH507" s="11">
        <v>0</v>
      </c>
      <c r="BI507" s="9">
        <v>0</v>
      </c>
      <c r="BJ507" s="9">
        <v>0</v>
      </c>
      <c r="BK507" s="9">
        <v>0</v>
      </c>
      <c r="BL507" s="9">
        <v>0</v>
      </c>
      <c r="BM507" s="9">
        <v>0</v>
      </c>
      <c r="BN507" s="9">
        <v>0</v>
      </c>
      <c r="BO507" s="11">
        <f t="shared" si="246"/>
        <v>0</v>
      </c>
      <c r="BP507" s="11">
        <v>0</v>
      </c>
      <c r="BQ507" s="11">
        <v>0</v>
      </c>
      <c r="BR507" s="11">
        <f t="shared" si="247"/>
        <v>0</v>
      </c>
      <c r="BS507" s="11">
        <v>0</v>
      </c>
      <c r="BT507" s="11">
        <v>0</v>
      </c>
      <c r="BU507" s="9">
        <v>0</v>
      </c>
      <c r="BV507" s="9">
        <v>0</v>
      </c>
      <c r="BW507" s="11">
        <v>0</v>
      </c>
      <c r="BX507" s="11">
        <v>0</v>
      </c>
      <c r="BY507" s="11">
        <v>0</v>
      </c>
      <c r="BZ507" s="11">
        <v>0</v>
      </c>
      <c r="CA507" s="9">
        <v>0</v>
      </c>
      <c r="CB507" s="9">
        <v>0</v>
      </c>
      <c r="CC507" s="9">
        <v>0</v>
      </c>
      <c r="CD507" s="9">
        <v>0</v>
      </c>
      <c r="CE507" s="11">
        <v>0</v>
      </c>
      <c r="CF507" s="11">
        <v>0</v>
      </c>
      <c r="CG507" s="11">
        <v>0</v>
      </c>
      <c r="CH507" s="11">
        <v>0</v>
      </c>
      <c r="CI507" s="11">
        <v>0</v>
      </c>
      <c r="CJ507" s="11">
        <v>0</v>
      </c>
      <c r="CK507" s="11">
        <v>0</v>
      </c>
      <c r="CL507" s="11">
        <v>0</v>
      </c>
      <c r="CM507" s="11">
        <v>0</v>
      </c>
      <c r="CN507" s="9">
        <v>0</v>
      </c>
      <c r="CO507" s="9">
        <v>0</v>
      </c>
      <c r="CP507" s="9">
        <v>0</v>
      </c>
      <c r="CQ507" s="9">
        <v>0</v>
      </c>
      <c r="CR507" s="9">
        <v>0</v>
      </c>
      <c r="CS507" s="11"/>
      <c r="CT507" s="11"/>
      <c r="CU507" s="11"/>
      <c r="CV507" s="11"/>
      <c r="CW507" s="11"/>
      <c r="DD507" s="20"/>
      <c r="DE507" s="20"/>
    </row>
    <row r="508" spans="1:109" ht="16.5" x14ac:dyDescent="0.3">
      <c r="A508" s="8">
        <v>930</v>
      </c>
      <c r="B508" s="8" t="s">
        <v>529</v>
      </c>
      <c r="C508" s="8" t="s">
        <v>532</v>
      </c>
      <c r="D508" s="16">
        <v>8</v>
      </c>
      <c r="E508" s="9">
        <v>0</v>
      </c>
      <c r="F508" s="9">
        <f t="shared" si="232"/>
        <v>0</v>
      </c>
      <c r="G508" s="9">
        <f t="shared" si="233"/>
        <v>0</v>
      </c>
      <c r="H508" s="9">
        <f t="shared" si="234"/>
        <v>0</v>
      </c>
      <c r="I508" s="10">
        <f t="shared" si="229"/>
        <v>0</v>
      </c>
      <c r="J508" s="9">
        <f t="shared" si="235"/>
        <v>0</v>
      </c>
      <c r="K508" s="9">
        <f t="shared" si="236"/>
        <v>0</v>
      </c>
      <c r="L508" s="9">
        <f t="shared" si="237"/>
        <v>0</v>
      </c>
      <c r="M508" s="9">
        <f t="shared" si="238"/>
        <v>0</v>
      </c>
      <c r="N508" s="9">
        <f t="shared" si="239"/>
        <v>0</v>
      </c>
      <c r="O508" s="9">
        <f t="shared" si="240"/>
        <v>0</v>
      </c>
      <c r="P508" s="9">
        <f t="shared" si="241"/>
        <v>0</v>
      </c>
      <c r="Q508" s="15">
        <f t="shared" si="243"/>
        <v>2737941.3867520005</v>
      </c>
      <c r="R508" s="15">
        <f t="shared" si="244"/>
        <v>2737941.3867520005</v>
      </c>
      <c r="S508" s="9">
        <f t="shared" si="245"/>
        <v>0</v>
      </c>
      <c r="T508" s="9"/>
      <c r="U508" s="9">
        <f t="shared" si="254"/>
        <v>0</v>
      </c>
      <c r="V508" s="9">
        <f t="shared" si="254"/>
        <v>0</v>
      </c>
      <c r="W508" s="9">
        <f t="shared" si="254"/>
        <v>0</v>
      </c>
      <c r="X508" s="9">
        <f t="shared" si="254"/>
        <v>0</v>
      </c>
      <c r="Y508" s="9">
        <f t="shared" si="254"/>
        <v>0</v>
      </c>
      <c r="Z508" s="9">
        <f t="shared" si="254"/>
        <v>0</v>
      </c>
      <c r="AA508" s="9">
        <f t="shared" si="254"/>
        <v>0</v>
      </c>
      <c r="AB508" s="9">
        <f t="shared" si="255"/>
        <v>0</v>
      </c>
      <c r="AC508" s="9">
        <f t="shared" si="255"/>
        <v>0</v>
      </c>
      <c r="AD508" s="9">
        <f t="shared" si="255"/>
        <v>0</v>
      </c>
      <c r="AE508" s="9">
        <f t="shared" si="255"/>
        <v>0</v>
      </c>
      <c r="AF508" s="9">
        <f t="shared" si="255"/>
        <v>0</v>
      </c>
      <c r="AG508" s="9">
        <f t="shared" si="255"/>
        <v>0</v>
      </c>
      <c r="AH508" s="9">
        <f t="shared" si="255"/>
        <v>0</v>
      </c>
      <c r="AI508" s="9">
        <f t="shared" si="242"/>
        <v>0</v>
      </c>
      <c r="AJ508" s="3" t="s">
        <v>608</v>
      </c>
      <c r="AK508" s="11">
        <v>0</v>
      </c>
      <c r="AL508" s="11">
        <v>0</v>
      </c>
      <c r="AM508" s="11">
        <v>0</v>
      </c>
      <c r="AN508" s="9">
        <v>0</v>
      </c>
      <c r="AO508" s="11">
        <v>0</v>
      </c>
      <c r="AP508" s="11">
        <v>0</v>
      </c>
      <c r="AQ508" s="9">
        <v>0</v>
      </c>
      <c r="AR508" s="9">
        <v>0</v>
      </c>
      <c r="AS508" s="11">
        <v>0</v>
      </c>
      <c r="AT508" s="11">
        <v>0</v>
      </c>
      <c r="AU508" s="11">
        <v>0</v>
      </c>
      <c r="AV508" s="11">
        <v>0</v>
      </c>
      <c r="AW508" s="9">
        <v>0</v>
      </c>
      <c r="AX508" s="9">
        <v>2737941.3867520005</v>
      </c>
      <c r="AY508" s="9">
        <v>0</v>
      </c>
      <c r="AZ508" s="9">
        <v>0</v>
      </c>
      <c r="BA508" s="11">
        <v>0</v>
      </c>
      <c r="BB508" s="11">
        <v>0</v>
      </c>
      <c r="BC508" s="11">
        <v>0</v>
      </c>
      <c r="BD508" s="11">
        <v>0</v>
      </c>
      <c r="BE508" s="11">
        <v>0</v>
      </c>
      <c r="BF508" s="11">
        <v>0</v>
      </c>
      <c r="BG508" s="11">
        <v>0</v>
      </c>
      <c r="BH508" s="11">
        <v>0</v>
      </c>
      <c r="BI508" s="9">
        <v>0</v>
      </c>
      <c r="BJ508" s="9">
        <v>0</v>
      </c>
      <c r="BK508" s="9">
        <v>0</v>
      </c>
      <c r="BL508" s="9">
        <v>0</v>
      </c>
      <c r="BM508" s="9">
        <v>0</v>
      </c>
      <c r="BN508" s="9">
        <v>0</v>
      </c>
      <c r="BO508" s="11">
        <f t="shared" si="246"/>
        <v>0</v>
      </c>
      <c r="BP508" s="11">
        <v>0</v>
      </c>
      <c r="BQ508" s="11">
        <v>0</v>
      </c>
      <c r="BR508" s="11">
        <f t="shared" si="247"/>
        <v>0</v>
      </c>
      <c r="BS508" s="11">
        <v>0</v>
      </c>
      <c r="BT508" s="11">
        <v>0</v>
      </c>
      <c r="BU508" s="9">
        <v>0</v>
      </c>
      <c r="BV508" s="9">
        <v>0</v>
      </c>
      <c r="BW508" s="11">
        <v>0</v>
      </c>
      <c r="BX508" s="11">
        <v>0</v>
      </c>
      <c r="BY508" s="11">
        <v>0</v>
      </c>
      <c r="BZ508" s="11">
        <v>0</v>
      </c>
      <c r="CA508" s="9">
        <v>0</v>
      </c>
      <c r="CB508" s="9">
        <v>2737941.3867520005</v>
      </c>
      <c r="CC508" s="9">
        <v>0</v>
      </c>
      <c r="CD508" s="9">
        <v>0</v>
      </c>
      <c r="CE508" s="11">
        <v>0</v>
      </c>
      <c r="CF508" s="11">
        <v>0</v>
      </c>
      <c r="CG508" s="11">
        <v>0</v>
      </c>
      <c r="CH508" s="11">
        <v>0</v>
      </c>
      <c r="CI508" s="11">
        <v>0</v>
      </c>
      <c r="CJ508" s="11">
        <v>0</v>
      </c>
      <c r="CK508" s="11">
        <v>0</v>
      </c>
      <c r="CL508" s="11">
        <v>0</v>
      </c>
      <c r="CM508" s="11">
        <v>0</v>
      </c>
      <c r="CN508" s="9">
        <v>0</v>
      </c>
      <c r="CO508" s="9">
        <v>0</v>
      </c>
      <c r="CP508" s="9">
        <v>0</v>
      </c>
      <c r="CQ508" s="9">
        <v>0</v>
      </c>
      <c r="CR508" s="9">
        <v>0</v>
      </c>
      <c r="CS508" s="11"/>
      <c r="CT508" s="11"/>
      <c r="CU508" s="11"/>
      <c r="CV508" s="11"/>
      <c r="CW508" s="11"/>
      <c r="DD508" s="20"/>
      <c r="DE508" s="20"/>
    </row>
    <row r="509" spans="1:109" ht="16.5" x14ac:dyDescent="0.3">
      <c r="A509" s="8">
        <v>935</v>
      </c>
      <c r="B509" s="8" t="s">
        <v>529</v>
      </c>
      <c r="C509" s="8" t="s">
        <v>533</v>
      </c>
      <c r="D509" s="16">
        <v>8</v>
      </c>
      <c r="E509" s="9">
        <v>0</v>
      </c>
      <c r="F509" s="9">
        <f t="shared" si="232"/>
        <v>0</v>
      </c>
      <c r="G509" s="9">
        <f t="shared" si="233"/>
        <v>0</v>
      </c>
      <c r="H509" s="9">
        <f t="shared" si="234"/>
        <v>0</v>
      </c>
      <c r="I509" s="10">
        <f t="shared" si="229"/>
        <v>0</v>
      </c>
      <c r="J509" s="9">
        <f t="shared" si="235"/>
        <v>0</v>
      </c>
      <c r="K509" s="9">
        <f t="shared" si="236"/>
        <v>0</v>
      </c>
      <c r="L509" s="9">
        <f t="shared" si="237"/>
        <v>0</v>
      </c>
      <c r="M509" s="9">
        <f t="shared" si="238"/>
        <v>0</v>
      </c>
      <c r="N509" s="9">
        <f t="shared" si="239"/>
        <v>0</v>
      </c>
      <c r="O509" s="9">
        <f t="shared" si="240"/>
        <v>0</v>
      </c>
      <c r="P509" s="9">
        <f t="shared" si="241"/>
        <v>0</v>
      </c>
      <c r="Q509" s="15">
        <f t="shared" si="243"/>
        <v>1228920.4096000004</v>
      </c>
      <c r="R509" s="15">
        <f t="shared" si="244"/>
        <v>1228920.4096000004</v>
      </c>
      <c r="S509" s="9">
        <f t="shared" si="245"/>
        <v>0</v>
      </c>
      <c r="T509" s="9"/>
      <c r="U509" s="9">
        <f t="shared" si="254"/>
        <v>0</v>
      </c>
      <c r="V509" s="9">
        <f t="shared" si="254"/>
        <v>0</v>
      </c>
      <c r="W509" s="9">
        <f t="shared" si="254"/>
        <v>0</v>
      </c>
      <c r="X509" s="9">
        <f t="shared" si="254"/>
        <v>0</v>
      </c>
      <c r="Y509" s="9">
        <f t="shared" si="254"/>
        <v>0</v>
      </c>
      <c r="Z509" s="9">
        <f t="shared" si="254"/>
        <v>0</v>
      </c>
      <c r="AA509" s="9">
        <f t="shared" si="254"/>
        <v>0</v>
      </c>
      <c r="AB509" s="9">
        <f t="shared" si="255"/>
        <v>0</v>
      </c>
      <c r="AC509" s="9">
        <f t="shared" si="255"/>
        <v>0</v>
      </c>
      <c r="AD509" s="9">
        <f t="shared" si="255"/>
        <v>0</v>
      </c>
      <c r="AE509" s="9">
        <f t="shared" si="255"/>
        <v>0</v>
      </c>
      <c r="AF509" s="9">
        <f t="shared" si="255"/>
        <v>0</v>
      </c>
      <c r="AG509" s="9">
        <f t="shared" si="255"/>
        <v>0</v>
      </c>
      <c r="AH509" s="9">
        <f t="shared" si="255"/>
        <v>0</v>
      </c>
      <c r="AI509" s="9">
        <f t="shared" si="242"/>
        <v>0</v>
      </c>
      <c r="AJ509" s="3" t="s">
        <v>608</v>
      </c>
      <c r="AK509" s="11">
        <v>0</v>
      </c>
      <c r="AL509" s="11">
        <v>0</v>
      </c>
      <c r="AM509" s="11">
        <v>0</v>
      </c>
      <c r="AN509" s="9">
        <v>0</v>
      </c>
      <c r="AO509" s="11">
        <v>0</v>
      </c>
      <c r="AP509" s="11">
        <v>0</v>
      </c>
      <c r="AQ509" s="9">
        <v>0</v>
      </c>
      <c r="AR509" s="9">
        <v>0</v>
      </c>
      <c r="AS509" s="11">
        <v>0</v>
      </c>
      <c r="AT509" s="11">
        <v>0</v>
      </c>
      <c r="AU509" s="11">
        <v>0</v>
      </c>
      <c r="AV509" s="11">
        <v>0</v>
      </c>
      <c r="AW509" s="9">
        <v>0</v>
      </c>
      <c r="AX509" s="9">
        <v>1228920.4096000004</v>
      </c>
      <c r="AY509" s="9">
        <v>0</v>
      </c>
      <c r="AZ509" s="9">
        <v>0</v>
      </c>
      <c r="BA509" s="11">
        <v>0</v>
      </c>
      <c r="BB509" s="11">
        <v>0</v>
      </c>
      <c r="BC509" s="11">
        <v>0</v>
      </c>
      <c r="BD509" s="11">
        <v>0</v>
      </c>
      <c r="BE509" s="11">
        <v>0</v>
      </c>
      <c r="BF509" s="11">
        <v>0</v>
      </c>
      <c r="BG509" s="11">
        <v>0</v>
      </c>
      <c r="BH509" s="11">
        <v>0</v>
      </c>
      <c r="BI509" s="9">
        <v>0</v>
      </c>
      <c r="BJ509" s="9">
        <v>0</v>
      </c>
      <c r="BK509" s="9">
        <v>0</v>
      </c>
      <c r="BL509" s="9">
        <v>0</v>
      </c>
      <c r="BM509" s="9">
        <v>0</v>
      </c>
      <c r="BN509" s="9">
        <v>0</v>
      </c>
      <c r="BO509" s="11">
        <f t="shared" si="246"/>
        <v>0</v>
      </c>
      <c r="BP509" s="11">
        <v>0</v>
      </c>
      <c r="BQ509" s="11">
        <v>0</v>
      </c>
      <c r="BR509" s="11">
        <f t="shared" si="247"/>
        <v>0</v>
      </c>
      <c r="BS509" s="11">
        <v>0</v>
      </c>
      <c r="BT509" s="11">
        <v>0</v>
      </c>
      <c r="BU509" s="9">
        <v>0</v>
      </c>
      <c r="BV509" s="9">
        <v>0</v>
      </c>
      <c r="BW509" s="11">
        <v>0</v>
      </c>
      <c r="BX509" s="11">
        <v>0</v>
      </c>
      <c r="BY509" s="11">
        <v>0</v>
      </c>
      <c r="BZ509" s="11">
        <v>0</v>
      </c>
      <c r="CA509" s="9">
        <v>0</v>
      </c>
      <c r="CB509" s="9">
        <v>1228920.4096000004</v>
      </c>
      <c r="CC509" s="9">
        <v>0</v>
      </c>
      <c r="CD509" s="9">
        <v>0</v>
      </c>
      <c r="CE509" s="11">
        <v>0</v>
      </c>
      <c r="CF509" s="11">
        <v>0</v>
      </c>
      <c r="CG509" s="11">
        <v>0</v>
      </c>
      <c r="CH509" s="11">
        <v>0</v>
      </c>
      <c r="CI509" s="11">
        <v>0</v>
      </c>
      <c r="CJ509" s="11">
        <v>0</v>
      </c>
      <c r="CK509" s="11">
        <v>0</v>
      </c>
      <c r="CL509" s="11">
        <v>0</v>
      </c>
      <c r="CM509" s="11">
        <v>0</v>
      </c>
      <c r="CN509" s="9">
        <v>0</v>
      </c>
      <c r="CO509" s="9">
        <v>0</v>
      </c>
      <c r="CP509" s="9">
        <v>0</v>
      </c>
      <c r="CQ509" s="9">
        <v>0</v>
      </c>
      <c r="CR509" s="9">
        <v>0</v>
      </c>
      <c r="CS509" s="11"/>
      <c r="CT509" s="11"/>
      <c r="CU509" s="11"/>
      <c r="CV509" s="11"/>
      <c r="CW509" s="11"/>
      <c r="DD509" s="20"/>
      <c r="DE509" s="20"/>
    </row>
    <row r="510" spans="1:109" ht="16.5" x14ac:dyDescent="0.3">
      <c r="A510" s="8">
        <v>938</v>
      </c>
      <c r="B510" s="8" t="s">
        <v>529</v>
      </c>
      <c r="C510" s="8" t="s">
        <v>534</v>
      </c>
      <c r="D510" s="16">
        <v>8</v>
      </c>
      <c r="E510" s="9">
        <v>0</v>
      </c>
      <c r="F510" s="9">
        <f t="shared" si="232"/>
        <v>0</v>
      </c>
      <c r="G510" s="9">
        <f t="shared" si="233"/>
        <v>0</v>
      </c>
      <c r="H510" s="9">
        <f t="shared" si="234"/>
        <v>0</v>
      </c>
      <c r="I510" s="10">
        <f t="shared" si="229"/>
        <v>0</v>
      </c>
      <c r="J510" s="9">
        <f t="shared" si="235"/>
        <v>0</v>
      </c>
      <c r="K510" s="9">
        <f t="shared" si="236"/>
        <v>0</v>
      </c>
      <c r="L510" s="9">
        <f t="shared" si="237"/>
        <v>0</v>
      </c>
      <c r="M510" s="9">
        <f t="shared" si="238"/>
        <v>0</v>
      </c>
      <c r="N510" s="9">
        <f t="shared" si="239"/>
        <v>0</v>
      </c>
      <c r="O510" s="9">
        <f t="shared" si="240"/>
        <v>0</v>
      </c>
      <c r="P510" s="9">
        <f t="shared" si="241"/>
        <v>0</v>
      </c>
      <c r="Q510" s="15">
        <f t="shared" si="243"/>
        <v>2803161.315136</v>
      </c>
      <c r="R510" s="15">
        <f t="shared" si="244"/>
        <v>2803161.315136</v>
      </c>
      <c r="S510" s="9">
        <f t="shared" si="245"/>
        <v>0</v>
      </c>
      <c r="T510" s="9"/>
      <c r="U510" s="9">
        <f t="shared" si="254"/>
        <v>0</v>
      </c>
      <c r="V510" s="9">
        <f t="shared" si="254"/>
        <v>0</v>
      </c>
      <c r="W510" s="9">
        <f t="shared" si="254"/>
        <v>0</v>
      </c>
      <c r="X510" s="9">
        <f t="shared" si="254"/>
        <v>0</v>
      </c>
      <c r="Y510" s="9">
        <f t="shared" si="254"/>
        <v>0</v>
      </c>
      <c r="Z510" s="9">
        <f t="shared" si="254"/>
        <v>0</v>
      </c>
      <c r="AA510" s="9">
        <f t="shared" si="254"/>
        <v>0</v>
      </c>
      <c r="AB510" s="9">
        <f t="shared" si="255"/>
        <v>0</v>
      </c>
      <c r="AC510" s="9">
        <f t="shared" si="255"/>
        <v>0</v>
      </c>
      <c r="AD510" s="9">
        <f t="shared" si="255"/>
        <v>0</v>
      </c>
      <c r="AE510" s="9">
        <f t="shared" si="255"/>
        <v>0</v>
      </c>
      <c r="AF510" s="9">
        <f t="shared" si="255"/>
        <v>0</v>
      </c>
      <c r="AG510" s="9">
        <f t="shared" si="255"/>
        <v>0</v>
      </c>
      <c r="AH510" s="9">
        <f t="shared" si="255"/>
        <v>0</v>
      </c>
      <c r="AI510" s="9">
        <f t="shared" si="242"/>
        <v>0</v>
      </c>
      <c r="AJ510" s="3" t="s">
        <v>608</v>
      </c>
      <c r="AK510" s="11">
        <v>0</v>
      </c>
      <c r="AL510" s="11">
        <v>0</v>
      </c>
      <c r="AM510" s="11">
        <v>0</v>
      </c>
      <c r="AN510" s="9">
        <v>0</v>
      </c>
      <c r="AO510" s="11">
        <v>0</v>
      </c>
      <c r="AP510" s="11">
        <v>0</v>
      </c>
      <c r="AQ510" s="9">
        <v>0</v>
      </c>
      <c r="AR510" s="9">
        <v>0</v>
      </c>
      <c r="AS510" s="11">
        <v>0</v>
      </c>
      <c r="AT510" s="11">
        <v>0</v>
      </c>
      <c r="AU510" s="11">
        <v>0</v>
      </c>
      <c r="AV510" s="11">
        <v>0</v>
      </c>
      <c r="AW510" s="9">
        <v>0</v>
      </c>
      <c r="AX510" s="9">
        <v>2803161.315136</v>
      </c>
      <c r="AY510" s="9">
        <v>0</v>
      </c>
      <c r="AZ510" s="9">
        <v>0</v>
      </c>
      <c r="BA510" s="11">
        <v>0</v>
      </c>
      <c r="BB510" s="11">
        <v>0</v>
      </c>
      <c r="BC510" s="11">
        <v>0</v>
      </c>
      <c r="BD510" s="11">
        <v>0</v>
      </c>
      <c r="BE510" s="11">
        <v>0</v>
      </c>
      <c r="BF510" s="11">
        <v>0</v>
      </c>
      <c r="BG510" s="11">
        <v>0</v>
      </c>
      <c r="BH510" s="11">
        <v>0</v>
      </c>
      <c r="BI510" s="9">
        <v>0</v>
      </c>
      <c r="BJ510" s="9">
        <v>0</v>
      </c>
      <c r="BK510" s="9">
        <v>0</v>
      </c>
      <c r="BL510" s="9">
        <v>0</v>
      </c>
      <c r="BM510" s="9">
        <v>0</v>
      </c>
      <c r="BN510" s="9">
        <v>0</v>
      </c>
      <c r="BO510" s="11">
        <f t="shared" si="246"/>
        <v>0</v>
      </c>
      <c r="BP510" s="11">
        <v>0</v>
      </c>
      <c r="BQ510" s="11">
        <v>0</v>
      </c>
      <c r="BR510" s="11">
        <f t="shared" si="247"/>
        <v>0</v>
      </c>
      <c r="BS510" s="11">
        <v>0</v>
      </c>
      <c r="BT510" s="11">
        <v>0</v>
      </c>
      <c r="BU510" s="9">
        <v>0</v>
      </c>
      <c r="BV510" s="9">
        <v>0</v>
      </c>
      <c r="BW510" s="11">
        <v>0</v>
      </c>
      <c r="BX510" s="11">
        <v>0</v>
      </c>
      <c r="BY510" s="11">
        <v>0</v>
      </c>
      <c r="BZ510" s="11">
        <v>0</v>
      </c>
      <c r="CA510" s="9">
        <v>0</v>
      </c>
      <c r="CB510" s="9">
        <v>2803161.315136</v>
      </c>
      <c r="CC510" s="9">
        <v>0</v>
      </c>
      <c r="CD510" s="9">
        <v>0</v>
      </c>
      <c r="CE510" s="11">
        <v>0</v>
      </c>
      <c r="CF510" s="11">
        <v>0</v>
      </c>
      <c r="CG510" s="11">
        <v>0</v>
      </c>
      <c r="CH510" s="11">
        <v>0</v>
      </c>
      <c r="CI510" s="11">
        <v>0</v>
      </c>
      <c r="CJ510" s="11">
        <v>0</v>
      </c>
      <c r="CK510" s="11">
        <v>0</v>
      </c>
      <c r="CL510" s="11">
        <v>0</v>
      </c>
      <c r="CM510" s="11">
        <v>0</v>
      </c>
      <c r="CN510" s="9">
        <v>0</v>
      </c>
      <c r="CO510" s="9">
        <v>0</v>
      </c>
      <c r="CP510" s="9">
        <v>0</v>
      </c>
      <c r="CQ510" s="9">
        <v>0</v>
      </c>
      <c r="CR510" s="9">
        <v>0</v>
      </c>
      <c r="CS510" s="11"/>
      <c r="CT510" s="11"/>
      <c r="CU510" s="11"/>
      <c r="CV510" s="11"/>
      <c r="CW510" s="11"/>
      <c r="DD510" s="20"/>
      <c r="DE510" s="20"/>
    </row>
    <row r="511" spans="1:109" ht="16.5" x14ac:dyDescent="0.3">
      <c r="A511" s="8">
        <v>957</v>
      </c>
      <c r="B511" s="8" t="s">
        <v>529</v>
      </c>
      <c r="C511" s="8" t="s">
        <v>535</v>
      </c>
      <c r="D511" s="16">
        <v>8</v>
      </c>
      <c r="E511" s="9">
        <v>0</v>
      </c>
      <c r="F511" s="9">
        <f t="shared" si="232"/>
        <v>0</v>
      </c>
      <c r="G511" s="9">
        <f t="shared" si="233"/>
        <v>0</v>
      </c>
      <c r="H511" s="9">
        <f t="shared" si="234"/>
        <v>0</v>
      </c>
      <c r="I511" s="10">
        <f t="shared" si="229"/>
        <v>0</v>
      </c>
      <c r="J511" s="9">
        <f t="shared" si="235"/>
        <v>0</v>
      </c>
      <c r="K511" s="9">
        <f t="shared" si="236"/>
        <v>0</v>
      </c>
      <c r="L511" s="9">
        <f t="shared" si="237"/>
        <v>0</v>
      </c>
      <c r="M511" s="9">
        <f t="shared" si="238"/>
        <v>0</v>
      </c>
      <c r="N511" s="9">
        <f t="shared" si="239"/>
        <v>0</v>
      </c>
      <c r="O511" s="9">
        <f t="shared" si="240"/>
        <v>0</v>
      </c>
      <c r="P511" s="9">
        <f t="shared" si="241"/>
        <v>0</v>
      </c>
      <c r="Q511" s="15">
        <f t="shared" si="243"/>
        <v>45767.211775999989</v>
      </c>
      <c r="R511" s="15">
        <f t="shared" si="244"/>
        <v>45767.211775999989</v>
      </c>
      <c r="S511" s="9">
        <f t="shared" si="245"/>
        <v>0</v>
      </c>
      <c r="T511" s="9"/>
      <c r="U511" s="9">
        <f t="shared" si="254"/>
        <v>0</v>
      </c>
      <c r="V511" s="9">
        <f t="shared" si="254"/>
        <v>0</v>
      </c>
      <c r="W511" s="9">
        <f t="shared" si="254"/>
        <v>0</v>
      </c>
      <c r="X511" s="9">
        <f t="shared" si="254"/>
        <v>0</v>
      </c>
      <c r="Y511" s="9">
        <f t="shared" si="254"/>
        <v>0</v>
      </c>
      <c r="Z511" s="9">
        <f t="shared" si="254"/>
        <v>0</v>
      </c>
      <c r="AA511" s="9">
        <f t="shared" si="254"/>
        <v>0</v>
      </c>
      <c r="AB511" s="9">
        <f t="shared" si="255"/>
        <v>0</v>
      </c>
      <c r="AC511" s="9">
        <f t="shared" si="255"/>
        <v>0</v>
      </c>
      <c r="AD511" s="9">
        <f t="shared" si="255"/>
        <v>0</v>
      </c>
      <c r="AE511" s="9">
        <f t="shared" si="255"/>
        <v>0</v>
      </c>
      <c r="AF511" s="9">
        <f t="shared" si="255"/>
        <v>0</v>
      </c>
      <c r="AG511" s="9">
        <f t="shared" si="255"/>
        <v>0</v>
      </c>
      <c r="AH511" s="9">
        <f t="shared" si="255"/>
        <v>0</v>
      </c>
      <c r="AI511" s="9">
        <f t="shared" si="242"/>
        <v>0</v>
      </c>
      <c r="AJ511" s="3" t="s">
        <v>608</v>
      </c>
      <c r="AK511" s="11">
        <v>0</v>
      </c>
      <c r="AL511" s="11">
        <v>0</v>
      </c>
      <c r="AM511" s="11">
        <v>0</v>
      </c>
      <c r="AN511" s="9">
        <v>0</v>
      </c>
      <c r="AO511" s="11">
        <v>0</v>
      </c>
      <c r="AP511" s="11">
        <v>0</v>
      </c>
      <c r="AQ511" s="9">
        <v>0</v>
      </c>
      <c r="AR511" s="9">
        <v>0</v>
      </c>
      <c r="AS511" s="11">
        <v>0</v>
      </c>
      <c r="AT511" s="11">
        <v>0</v>
      </c>
      <c r="AU511" s="11">
        <v>0</v>
      </c>
      <c r="AV511" s="11">
        <v>0</v>
      </c>
      <c r="AW511" s="9">
        <v>0</v>
      </c>
      <c r="AX511" s="9">
        <v>45767.211775999989</v>
      </c>
      <c r="AY511" s="9">
        <v>0</v>
      </c>
      <c r="AZ511" s="9">
        <v>0</v>
      </c>
      <c r="BA511" s="11">
        <v>0</v>
      </c>
      <c r="BB511" s="11">
        <v>0</v>
      </c>
      <c r="BC511" s="11">
        <v>0</v>
      </c>
      <c r="BD511" s="11">
        <v>0</v>
      </c>
      <c r="BE511" s="11">
        <v>0</v>
      </c>
      <c r="BF511" s="11">
        <v>0</v>
      </c>
      <c r="BG511" s="11">
        <v>0</v>
      </c>
      <c r="BH511" s="11">
        <v>0</v>
      </c>
      <c r="BI511" s="9">
        <v>0</v>
      </c>
      <c r="BJ511" s="9">
        <v>0</v>
      </c>
      <c r="BK511" s="9">
        <v>0</v>
      </c>
      <c r="BL511" s="9">
        <v>0</v>
      </c>
      <c r="BM511" s="9">
        <v>0</v>
      </c>
      <c r="BN511" s="9">
        <v>0</v>
      </c>
      <c r="BO511" s="11">
        <f t="shared" si="246"/>
        <v>0</v>
      </c>
      <c r="BP511" s="11">
        <v>0</v>
      </c>
      <c r="BQ511" s="11">
        <v>0</v>
      </c>
      <c r="BR511" s="11">
        <f t="shared" si="247"/>
        <v>0</v>
      </c>
      <c r="BS511" s="11">
        <v>0</v>
      </c>
      <c r="BT511" s="11">
        <v>0</v>
      </c>
      <c r="BU511" s="9">
        <v>0</v>
      </c>
      <c r="BV511" s="9">
        <v>0</v>
      </c>
      <c r="BW511" s="11">
        <v>0</v>
      </c>
      <c r="BX511" s="11">
        <v>0</v>
      </c>
      <c r="BY511" s="11">
        <v>0</v>
      </c>
      <c r="BZ511" s="11">
        <v>0</v>
      </c>
      <c r="CA511" s="9">
        <v>0</v>
      </c>
      <c r="CB511" s="9">
        <v>45767.211775999989</v>
      </c>
      <c r="CC511" s="9">
        <v>0</v>
      </c>
      <c r="CD511" s="9">
        <v>0</v>
      </c>
      <c r="CE511" s="11">
        <v>0</v>
      </c>
      <c r="CF511" s="11">
        <v>0</v>
      </c>
      <c r="CG511" s="11">
        <v>0</v>
      </c>
      <c r="CH511" s="11">
        <v>0</v>
      </c>
      <c r="CI511" s="11">
        <v>0</v>
      </c>
      <c r="CJ511" s="11">
        <v>0</v>
      </c>
      <c r="CK511" s="11">
        <v>0</v>
      </c>
      <c r="CL511" s="11">
        <v>0</v>
      </c>
      <c r="CM511" s="11">
        <v>0</v>
      </c>
      <c r="CN511" s="9">
        <v>0</v>
      </c>
      <c r="CO511" s="9">
        <v>0</v>
      </c>
      <c r="CP511" s="9">
        <v>0</v>
      </c>
      <c r="CQ511" s="9">
        <v>0</v>
      </c>
      <c r="CR511" s="9">
        <v>0</v>
      </c>
      <c r="CS511" s="11"/>
      <c r="CT511" s="11"/>
      <c r="CU511" s="11"/>
      <c r="CV511" s="11"/>
      <c r="CW511" s="11"/>
      <c r="DD511" s="20"/>
      <c r="DE511" s="20"/>
    </row>
    <row r="512" spans="1:109" ht="16.5" x14ac:dyDescent="0.3">
      <c r="A512" s="8">
        <v>966</v>
      </c>
      <c r="B512" s="8" t="s">
        <v>529</v>
      </c>
      <c r="C512" s="8" t="s">
        <v>536</v>
      </c>
      <c r="D512" s="16">
        <v>8</v>
      </c>
      <c r="E512" s="9">
        <v>0</v>
      </c>
      <c r="F512" s="9">
        <f t="shared" si="232"/>
        <v>0</v>
      </c>
      <c r="G512" s="9">
        <f t="shared" si="233"/>
        <v>0</v>
      </c>
      <c r="H512" s="9">
        <f t="shared" si="234"/>
        <v>0</v>
      </c>
      <c r="I512" s="10">
        <f t="shared" si="229"/>
        <v>0</v>
      </c>
      <c r="J512" s="9">
        <f t="shared" si="235"/>
        <v>0</v>
      </c>
      <c r="K512" s="9">
        <f t="shared" si="236"/>
        <v>0</v>
      </c>
      <c r="L512" s="9">
        <f t="shared" si="237"/>
        <v>0</v>
      </c>
      <c r="M512" s="9">
        <f t="shared" si="238"/>
        <v>0</v>
      </c>
      <c r="N512" s="9">
        <f t="shared" si="239"/>
        <v>0</v>
      </c>
      <c r="O512" s="9">
        <f t="shared" si="240"/>
        <v>0</v>
      </c>
      <c r="P512" s="9">
        <f t="shared" si="241"/>
        <v>0</v>
      </c>
      <c r="Q512" s="15">
        <f t="shared" si="243"/>
        <v>0</v>
      </c>
      <c r="R512" s="15">
        <f t="shared" si="244"/>
        <v>0</v>
      </c>
      <c r="S512" s="9">
        <f t="shared" si="245"/>
        <v>0</v>
      </c>
      <c r="T512" s="9"/>
      <c r="U512" s="9">
        <f t="shared" ref="U512:AA521" si="256">IF($E512=0,0,SUMIF($AK$4:$BN$4,U$4,$AK512:$BN512)/$E512)</f>
        <v>0</v>
      </c>
      <c r="V512" s="9">
        <f t="shared" si="256"/>
        <v>0</v>
      </c>
      <c r="W512" s="9">
        <f t="shared" si="256"/>
        <v>0</v>
      </c>
      <c r="X512" s="9">
        <f t="shared" si="256"/>
        <v>0</v>
      </c>
      <c r="Y512" s="9">
        <f t="shared" si="256"/>
        <v>0</v>
      </c>
      <c r="Z512" s="9">
        <f t="shared" si="256"/>
        <v>0</v>
      </c>
      <c r="AA512" s="9">
        <f t="shared" si="256"/>
        <v>0</v>
      </c>
      <c r="AB512" s="9">
        <f t="shared" ref="AB512:AH521" si="257">IF($E512=0,0,SUMIF($BO$4:$CR$4,AB$4,$BO512:$CR512)/$E512)</f>
        <v>0</v>
      </c>
      <c r="AC512" s="9">
        <f t="shared" si="257"/>
        <v>0</v>
      </c>
      <c r="AD512" s="9">
        <f t="shared" si="257"/>
        <v>0</v>
      </c>
      <c r="AE512" s="9">
        <f t="shared" si="257"/>
        <v>0</v>
      </c>
      <c r="AF512" s="9">
        <f t="shared" si="257"/>
        <v>0</v>
      </c>
      <c r="AG512" s="9">
        <f t="shared" si="257"/>
        <v>0</v>
      </c>
      <c r="AH512" s="9">
        <f t="shared" si="257"/>
        <v>0</v>
      </c>
      <c r="AI512" s="9">
        <f t="shared" si="242"/>
        <v>0</v>
      </c>
      <c r="AJ512" s="3" t="s">
        <v>608</v>
      </c>
      <c r="AK512" s="11">
        <v>0</v>
      </c>
      <c r="AL512" s="11">
        <v>0</v>
      </c>
      <c r="AM512" s="11">
        <v>0</v>
      </c>
      <c r="AN512" s="9">
        <v>0</v>
      </c>
      <c r="AO512" s="11">
        <v>0</v>
      </c>
      <c r="AP512" s="11">
        <v>0</v>
      </c>
      <c r="AQ512" s="9">
        <v>0</v>
      </c>
      <c r="AR512" s="9">
        <v>0</v>
      </c>
      <c r="AS512" s="11">
        <v>0</v>
      </c>
      <c r="AT512" s="11">
        <v>0</v>
      </c>
      <c r="AU512" s="11">
        <v>0</v>
      </c>
      <c r="AV512" s="11">
        <v>0</v>
      </c>
      <c r="AW512" s="9">
        <v>0</v>
      </c>
      <c r="AX512" s="9">
        <v>0</v>
      </c>
      <c r="AY512" s="9">
        <v>0</v>
      </c>
      <c r="AZ512" s="9">
        <v>0</v>
      </c>
      <c r="BA512" s="11">
        <v>0</v>
      </c>
      <c r="BB512" s="11">
        <v>0</v>
      </c>
      <c r="BC512" s="11">
        <v>0</v>
      </c>
      <c r="BD512" s="11">
        <v>0</v>
      </c>
      <c r="BE512" s="11">
        <v>0</v>
      </c>
      <c r="BF512" s="11">
        <v>0</v>
      </c>
      <c r="BG512" s="11">
        <v>0</v>
      </c>
      <c r="BH512" s="11">
        <v>0</v>
      </c>
      <c r="BI512" s="9">
        <v>0</v>
      </c>
      <c r="BJ512" s="9">
        <v>0</v>
      </c>
      <c r="BK512" s="9">
        <v>0</v>
      </c>
      <c r="BL512" s="9">
        <v>0</v>
      </c>
      <c r="BM512" s="9">
        <v>0</v>
      </c>
      <c r="BN512" s="9">
        <v>0</v>
      </c>
      <c r="BO512" s="11">
        <f t="shared" si="246"/>
        <v>0</v>
      </c>
      <c r="BP512" s="11">
        <v>0</v>
      </c>
      <c r="BQ512" s="11">
        <v>0</v>
      </c>
      <c r="BR512" s="11">
        <f t="shared" si="247"/>
        <v>0</v>
      </c>
      <c r="BS512" s="11">
        <v>0</v>
      </c>
      <c r="BT512" s="11">
        <v>0</v>
      </c>
      <c r="BU512" s="9">
        <v>0</v>
      </c>
      <c r="BV512" s="9">
        <v>0</v>
      </c>
      <c r="BW512" s="11">
        <v>0</v>
      </c>
      <c r="BX512" s="11">
        <v>0</v>
      </c>
      <c r="BY512" s="11">
        <v>0</v>
      </c>
      <c r="BZ512" s="11">
        <v>0</v>
      </c>
      <c r="CA512" s="9">
        <v>0</v>
      </c>
      <c r="CB512" s="9">
        <v>0</v>
      </c>
      <c r="CC512" s="9">
        <v>0</v>
      </c>
      <c r="CD512" s="9">
        <v>0</v>
      </c>
      <c r="CE512" s="11">
        <v>0</v>
      </c>
      <c r="CF512" s="11">
        <v>0</v>
      </c>
      <c r="CG512" s="11">
        <v>0</v>
      </c>
      <c r="CH512" s="11">
        <v>0</v>
      </c>
      <c r="CI512" s="11">
        <v>0</v>
      </c>
      <c r="CJ512" s="11">
        <v>0</v>
      </c>
      <c r="CK512" s="11">
        <v>0</v>
      </c>
      <c r="CL512" s="11">
        <v>0</v>
      </c>
      <c r="CM512" s="11">
        <v>0</v>
      </c>
      <c r="CN512" s="9">
        <v>0</v>
      </c>
      <c r="CO512" s="9">
        <v>0</v>
      </c>
      <c r="CP512" s="9">
        <v>0</v>
      </c>
      <c r="CQ512" s="9">
        <v>0</v>
      </c>
      <c r="CR512" s="9">
        <v>0</v>
      </c>
      <c r="CS512" s="11"/>
      <c r="CT512" s="11"/>
      <c r="CU512" s="11"/>
      <c r="CV512" s="11"/>
      <c r="CW512" s="11"/>
      <c r="DD512" s="20"/>
      <c r="DE512" s="20"/>
    </row>
    <row r="513" spans="1:109" ht="16.5" x14ac:dyDescent="0.3">
      <c r="A513" s="8">
        <v>991</v>
      </c>
      <c r="B513" s="8" t="s">
        <v>529</v>
      </c>
      <c r="C513" s="8" t="s">
        <v>537</v>
      </c>
      <c r="D513" s="16">
        <v>8</v>
      </c>
      <c r="E513" s="9">
        <v>0</v>
      </c>
      <c r="F513" s="9">
        <f t="shared" si="232"/>
        <v>0</v>
      </c>
      <c r="G513" s="9">
        <f t="shared" si="233"/>
        <v>0</v>
      </c>
      <c r="H513" s="9">
        <f t="shared" si="234"/>
        <v>0</v>
      </c>
      <c r="I513" s="10">
        <f t="shared" si="229"/>
        <v>0</v>
      </c>
      <c r="J513" s="9">
        <f t="shared" si="235"/>
        <v>0</v>
      </c>
      <c r="K513" s="9">
        <f t="shared" si="236"/>
        <v>0</v>
      </c>
      <c r="L513" s="9">
        <f t="shared" si="237"/>
        <v>0</v>
      </c>
      <c r="M513" s="9">
        <f t="shared" si="238"/>
        <v>0</v>
      </c>
      <c r="N513" s="9">
        <f t="shared" si="239"/>
        <v>0</v>
      </c>
      <c r="O513" s="9">
        <f t="shared" si="240"/>
        <v>0</v>
      </c>
      <c r="P513" s="9">
        <f t="shared" si="241"/>
        <v>0</v>
      </c>
      <c r="Q513" s="15">
        <f t="shared" si="243"/>
        <v>3578099.6043519988</v>
      </c>
      <c r="R513" s="15">
        <f t="shared" si="244"/>
        <v>3578099.6043519988</v>
      </c>
      <c r="S513" s="9">
        <f t="shared" si="245"/>
        <v>0</v>
      </c>
      <c r="T513" s="9"/>
      <c r="U513" s="9">
        <f t="shared" si="256"/>
        <v>0</v>
      </c>
      <c r="V513" s="9">
        <f t="shared" si="256"/>
        <v>0</v>
      </c>
      <c r="W513" s="9">
        <f t="shared" si="256"/>
        <v>0</v>
      </c>
      <c r="X513" s="9">
        <f t="shared" si="256"/>
        <v>0</v>
      </c>
      <c r="Y513" s="9">
        <f t="shared" si="256"/>
        <v>0</v>
      </c>
      <c r="Z513" s="9">
        <f t="shared" si="256"/>
        <v>0</v>
      </c>
      <c r="AA513" s="9">
        <f t="shared" si="256"/>
        <v>0</v>
      </c>
      <c r="AB513" s="9">
        <f t="shared" si="257"/>
        <v>0</v>
      </c>
      <c r="AC513" s="9">
        <f t="shared" si="257"/>
        <v>0</v>
      </c>
      <c r="AD513" s="9">
        <f t="shared" si="257"/>
        <v>0</v>
      </c>
      <c r="AE513" s="9">
        <f t="shared" si="257"/>
        <v>0</v>
      </c>
      <c r="AF513" s="9">
        <f t="shared" si="257"/>
        <v>0</v>
      </c>
      <c r="AG513" s="9">
        <f t="shared" si="257"/>
        <v>0</v>
      </c>
      <c r="AH513" s="9">
        <f t="shared" si="257"/>
        <v>0</v>
      </c>
      <c r="AI513" s="9">
        <f t="shared" si="242"/>
        <v>0</v>
      </c>
      <c r="AJ513" s="3" t="s">
        <v>608</v>
      </c>
      <c r="AK513" s="11">
        <v>0</v>
      </c>
      <c r="AL513" s="11">
        <v>0</v>
      </c>
      <c r="AM513" s="11">
        <v>0</v>
      </c>
      <c r="AN513" s="9">
        <v>0</v>
      </c>
      <c r="AO513" s="11">
        <v>0</v>
      </c>
      <c r="AP513" s="11">
        <v>0</v>
      </c>
      <c r="AQ513" s="9">
        <v>0</v>
      </c>
      <c r="AR513" s="9">
        <v>0</v>
      </c>
      <c r="AS513" s="11">
        <v>0</v>
      </c>
      <c r="AT513" s="11">
        <v>0</v>
      </c>
      <c r="AU513" s="11">
        <v>0</v>
      </c>
      <c r="AV513" s="11">
        <v>0</v>
      </c>
      <c r="AW513" s="9">
        <v>0</v>
      </c>
      <c r="AX513" s="9">
        <v>3578099.6043519988</v>
      </c>
      <c r="AY513" s="9">
        <v>0</v>
      </c>
      <c r="AZ513" s="9">
        <v>0</v>
      </c>
      <c r="BA513" s="11">
        <v>0</v>
      </c>
      <c r="BB513" s="11">
        <v>0</v>
      </c>
      <c r="BC513" s="11">
        <v>0</v>
      </c>
      <c r="BD513" s="11">
        <v>0</v>
      </c>
      <c r="BE513" s="11">
        <v>0</v>
      </c>
      <c r="BF513" s="11">
        <v>0</v>
      </c>
      <c r="BG513" s="11">
        <v>0</v>
      </c>
      <c r="BH513" s="11">
        <v>0</v>
      </c>
      <c r="BI513" s="9">
        <v>0</v>
      </c>
      <c r="BJ513" s="9">
        <v>0</v>
      </c>
      <c r="BK513" s="9">
        <v>0</v>
      </c>
      <c r="BL513" s="9">
        <v>0</v>
      </c>
      <c r="BM513" s="9">
        <v>0</v>
      </c>
      <c r="BN513" s="9">
        <v>0</v>
      </c>
      <c r="BO513" s="11">
        <f t="shared" si="246"/>
        <v>0</v>
      </c>
      <c r="BP513" s="11">
        <v>0</v>
      </c>
      <c r="BQ513" s="11">
        <v>0</v>
      </c>
      <c r="BR513" s="11">
        <f t="shared" si="247"/>
        <v>0</v>
      </c>
      <c r="BS513" s="11">
        <v>0</v>
      </c>
      <c r="BT513" s="11">
        <v>0</v>
      </c>
      <c r="BU513" s="9">
        <v>0</v>
      </c>
      <c r="BV513" s="9">
        <v>0</v>
      </c>
      <c r="BW513" s="11">
        <v>0</v>
      </c>
      <c r="BX513" s="11">
        <v>0</v>
      </c>
      <c r="BY513" s="11">
        <v>0</v>
      </c>
      <c r="BZ513" s="11">
        <v>0</v>
      </c>
      <c r="CA513" s="9">
        <v>0</v>
      </c>
      <c r="CB513" s="9">
        <v>3578099.6043519988</v>
      </c>
      <c r="CC513" s="9">
        <v>0</v>
      </c>
      <c r="CD513" s="9">
        <v>0</v>
      </c>
      <c r="CE513" s="11">
        <v>0</v>
      </c>
      <c r="CF513" s="11">
        <v>0</v>
      </c>
      <c r="CG513" s="11">
        <v>0</v>
      </c>
      <c r="CH513" s="11">
        <v>0</v>
      </c>
      <c r="CI513" s="11">
        <v>0</v>
      </c>
      <c r="CJ513" s="11">
        <v>0</v>
      </c>
      <c r="CK513" s="11">
        <v>0</v>
      </c>
      <c r="CL513" s="11">
        <v>0</v>
      </c>
      <c r="CM513" s="11">
        <v>0</v>
      </c>
      <c r="CN513" s="9">
        <v>0</v>
      </c>
      <c r="CO513" s="9">
        <v>0</v>
      </c>
      <c r="CP513" s="9">
        <v>0</v>
      </c>
      <c r="CQ513" s="9">
        <v>0</v>
      </c>
      <c r="CR513" s="9">
        <v>0</v>
      </c>
      <c r="CS513" s="11"/>
      <c r="CT513" s="11"/>
      <c r="CU513" s="11"/>
      <c r="CV513" s="11"/>
      <c r="CW513" s="11"/>
      <c r="DD513" s="20"/>
      <c r="DE513" s="20"/>
    </row>
    <row r="514" spans="1:109" ht="16.5" x14ac:dyDescent="0.3">
      <c r="A514" s="8">
        <v>993</v>
      </c>
      <c r="B514" s="8" t="s">
        <v>529</v>
      </c>
      <c r="C514" s="8" t="s">
        <v>538</v>
      </c>
      <c r="D514" s="16">
        <v>8</v>
      </c>
      <c r="E514" s="9">
        <v>0</v>
      </c>
      <c r="F514" s="9">
        <f t="shared" si="232"/>
        <v>0</v>
      </c>
      <c r="G514" s="9">
        <f t="shared" si="233"/>
        <v>0</v>
      </c>
      <c r="H514" s="9">
        <f t="shared" si="234"/>
        <v>0</v>
      </c>
      <c r="I514" s="10">
        <f t="shared" si="229"/>
        <v>0</v>
      </c>
      <c r="J514" s="9">
        <f t="shared" si="235"/>
        <v>0</v>
      </c>
      <c r="K514" s="9">
        <f t="shared" si="236"/>
        <v>0</v>
      </c>
      <c r="L514" s="9">
        <f t="shared" si="237"/>
        <v>0</v>
      </c>
      <c r="M514" s="9">
        <f t="shared" si="238"/>
        <v>0</v>
      </c>
      <c r="N514" s="9">
        <f t="shared" si="239"/>
        <v>0</v>
      </c>
      <c r="O514" s="9">
        <f t="shared" si="240"/>
        <v>0</v>
      </c>
      <c r="P514" s="9">
        <f t="shared" si="241"/>
        <v>0</v>
      </c>
      <c r="Q514" s="15">
        <f t="shared" si="243"/>
        <v>3757834.1923200013</v>
      </c>
      <c r="R514" s="15">
        <f t="shared" si="244"/>
        <v>3757834.1923200013</v>
      </c>
      <c r="S514" s="9">
        <f t="shared" si="245"/>
        <v>0</v>
      </c>
      <c r="T514" s="9"/>
      <c r="U514" s="9">
        <f t="shared" si="256"/>
        <v>0</v>
      </c>
      <c r="V514" s="9">
        <f t="shared" si="256"/>
        <v>0</v>
      </c>
      <c r="W514" s="9">
        <f t="shared" si="256"/>
        <v>0</v>
      </c>
      <c r="X514" s="9">
        <f t="shared" si="256"/>
        <v>0</v>
      </c>
      <c r="Y514" s="9">
        <f t="shared" si="256"/>
        <v>0</v>
      </c>
      <c r="Z514" s="9">
        <f t="shared" si="256"/>
        <v>0</v>
      </c>
      <c r="AA514" s="9">
        <f t="shared" si="256"/>
        <v>0</v>
      </c>
      <c r="AB514" s="9">
        <f t="shared" si="257"/>
        <v>0</v>
      </c>
      <c r="AC514" s="9">
        <f t="shared" si="257"/>
        <v>0</v>
      </c>
      <c r="AD514" s="9">
        <f t="shared" si="257"/>
        <v>0</v>
      </c>
      <c r="AE514" s="9">
        <f t="shared" si="257"/>
        <v>0</v>
      </c>
      <c r="AF514" s="9">
        <f t="shared" si="257"/>
        <v>0</v>
      </c>
      <c r="AG514" s="9">
        <f t="shared" si="257"/>
        <v>0</v>
      </c>
      <c r="AH514" s="9">
        <f t="shared" si="257"/>
        <v>0</v>
      </c>
      <c r="AI514" s="9">
        <f t="shared" si="242"/>
        <v>0</v>
      </c>
      <c r="AJ514" s="3" t="s">
        <v>608</v>
      </c>
      <c r="AK514" s="11">
        <v>0</v>
      </c>
      <c r="AL514" s="11">
        <v>0</v>
      </c>
      <c r="AM514" s="11">
        <v>0</v>
      </c>
      <c r="AN514" s="9">
        <v>0</v>
      </c>
      <c r="AO514" s="11">
        <v>0</v>
      </c>
      <c r="AP514" s="11">
        <v>0</v>
      </c>
      <c r="AQ514" s="9">
        <v>0</v>
      </c>
      <c r="AR514" s="9">
        <v>0</v>
      </c>
      <c r="AS514" s="11">
        <v>0</v>
      </c>
      <c r="AT514" s="11">
        <v>0</v>
      </c>
      <c r="AU514" s="11">
        <v>0</v>
      </c>
      <c r="AV514" s="11">
        <v>0</v>
      </c>
      <c r="AW514" s="9">
        <v>0</v>
      </c>
      <c r="AX514" s="9">
        <v>3757834.1923200013</v>
      </c>
      <c r="AY514" s="9">
        <v>0</v>
      </c>
      <c r="AZ514" s="9">
        <v>0</v>
      </c>
      <c r="BA514" s="11">
        <v>0</v>
      </c>
      <c r="BB514" s="11">
        <v>0</v>
      </c>
      <c r="BC514" s="11">
        <v>0</v>
      </c>
      <c r="BD514" s="11">
        <v>0</v>
      </c>
      <c r="BE514" s="11">
        <v>0</v>
      </c>
      <c r="BF514" s="11">
        <v>0</v>
      </c>
      <c r="BG514" s="11">
        <v>0</v>
      </c>
      <c r="BH514" s="11">
        <v>0</v>
      </c>
      <c r="BI514" s="9">
        <v>0</v>
      </c>
      <c r="BJ514" s="9">
        <v>0</v>
      </c>
      <c r="BK514" s="9">
        <v>0</v>
      </c>
      <c r="BL514" s="9">
        <v>0</v>
      </c>
      <c r="BM514" s="9">
        <v>0</v>
      </c>
      <c r="BN514" s="9">
        <v>0</v>
      </c>
      <c r="BO514" s="11">
        <f t="shared" si="246"/>
        <v>0</v>
      </c>
      <c r="BP514" s="11">
        <v>0</v>
      </c>
      <c r="BQ514" s="11">
        <v>0</v>
      </c>
      <c r="BR514" s="11">
        <f t="shared" si="247"/>
        <v>0</v>
      </c>
      <c r="BS514" s="11">
        <v>0</v>
      </c>
      <c r="BT514" s="11">
        <v>0</v>
      </c>
      <c r="BU514" s="9">
        <v>0</v>
      </c>
      <c r="BV514" s="9">
        <v>0</v>
      </c>
      <c r="BW514" s="11">
        <v>0</v>
      </c>
      <c r="BX514" s="11">
        <v>0</v>
      </c>
      <c r="BY514" s="11">
        <v>0</v>
      </c>
      <c r="BZ514" s="11">
        <v>0</v>
      </c>
      <c r="CA514" s="9">
        <v>0</v>
      </c>
      <c r="CB514" s="9">
        <v>3757834.1923200013</v>
      </c>
      <c r="CC514" s="9">
        <v>0</v>
      </c>
      <c r="CD514" s="9">
        <v>0</v>
      </c>
      <c r="CE514" s="11">
        <v>0</v>
      </c>
      <c r="CF514" s="11">
        <v>0</v>
      </c>
      <c r="CG514" s="11">
        <v>0</v>
      </c>
      <c r="CH514" s="11">
        <v>0</v>
      </c>
      <c r="CI514" s="11">
        <v>0</v>
      </c>
      <c r="CJ514" s="11">
        <v>0</v>
      </c>
      <c r="CK514" s="11">
        <v>0</v>
      </c>
      <c r="CL514" s="11">
        <v>0</v>
      </c>
      <c r="CM514" s="11">
        <v>0</v>
      </c>
      <c r="CN514" s="9">
        <v>0</v>
      </c>
      <c r="CO514" s="9">
        <v>0</v>
      </c>
      <c r="CP514" s="9">
        <v>0</v>
      </c>
      <c r="CQ514" s="9">
        <v>0</v>
      </c>
      <c r="CR514" s="9">
        <v>0</v>
      </c>
      <c r="CS514" s="11"/>
      <c r="CT514" s="11"/>
      <c r="CU514" s="11"/>
      <c r="CV514" s="11"/>
      <c r="CW514" s="11"/>
      <c r="DD514" s="20"/>
      <c r="DE514" s="20"/>
    </row>
    <row r="515" spans="1:109" ht="16.5" x14ac:dyDescent="0.3">
      <c r="A515" s="8">
        <v>1000</v>
      </c>
      <c r="B515" s="8" t="s">
        <v>529</v>
      </c>
      <c r="C515" s="8" t="s">
        <v>539</v>
      </c>
      <c r="D515" s="16">
        <v>8</v>
      </c>
      <c r="E515" s="9">
        <v>0</v>
      </c>
      <c r="F515" s="9">
        <f t="shared" si="232"/>
        <v>0</v>
      </c>
      <c r="G515" s="9">
        <f t="shared" si="233"/>
        <v>0</v>
      </c>
      <c r="H515" s="9">
        <f t="shared" si="234"/>
        <v>0</v>
      </c>
      <c r="I515" s="10">
        <f t="shared" si="229"/>
        <v>0</v>
      </c>
      <c r="J515" s="9">
        <f t="shared" si="235"/>
        <v>0</v>
      </c>
      <c r="K515" s="9">
        <f t="shared" si="236"/>
        <v>0</v>
      </c>
      <c r="L515" s="9">
        <f t="shared" si="237"/>
        <v>0</v>
      </c>
      <c r="M515" s="9">
        <f t="shared" si="238"/>
        <v>0</v>
      </c>
      <c r="N515" s="9">
        <f t="shared" si="239"/>
        <v>0</v>
      </c>
      <c r="O515" s="9">
        <f t="shared" si="240"/>
        <v>0</v>
      </c>
      <c r="P515" s="9">
        <f t="shared" si="241"/>
        <v>0</v>
      </c>
      <c r="Q515" s="15">
        <f t="shared" si="243"/>
        <v>0</v>
      </c>
      <c r="R515" s="15">
        <f t="shared" si="244"/>
        <v>0</v>
      </c>
      <c r="S515" s="9">
        <f t="shared" si="245"/>
        <v>0</v>
      </c>
      <c r="T515" s="9"/>
      <c r="U515" s="9">
        <f t="shared" si="256"/>
        <v>0</v>
      </c>
      <c r="V515" s="9">
        <f t="shared" si="256"/>
        <v>0</v>
      </c>
      <c r="W515" s="9">
        <f t="shared" si="256"/>
        <v>0</v>
      </c>
      <c r="X515" s="9">
        <f t="shared" si="256"/>
        <v>0</v>
      </c>
      <c r="Y515" s="9">
        <f t="shared" si="256"/>
        <v>0</v>
      </c>
      <c r="Z515" s="9">
        <f t="shared" si="256"/>
        <v>0</v>
      </c>
      <c r="AA515" s="9">
        <f t="shared" si="256"/>
        <v>0</v>
      </c>
      <c r="AB515" s="9">
        <f t="shared" si="257"/>
        <v>0</v>
      </c>
      <c r="AC515" s="9">
        <f t="shared" si="257"/>
        <v>0</v>
      </c>
      <c r="AD515" s="9">
        <f t="shared" si="257"/>
        <v>0</v>
      </c>
      <c r="AE515" s="9">
        <f t="shared" si="257"/>
        <v>0</v>
      </c>
      <c r="AF515" s="9">
        <f t="shared" si="257"/>
        <v>0</v>
      </c>
      <c r="AG515" s="9">
        <f t="shared" si="257"/>
        <v>0</v>
      </c>
      <c r="AH515" s="9">
        <f t="shared" si="257"/>
        <v>0</v>
      </c>
      <c r="AI515" s="9">
        <f t="shared" si="242"/>
        <v>0</v>
      </c>
      <c r="AJ515" s="3" t="s">
        <v>608</v>
      </c>
      <c r="AK515" s="11">
        <v>0</v>
      </c>
      <c r="AL515" s="11">
        <v>0</v>
      </c>
      <c r="AM515" s="11">
        <v>0</v>
      </c>
      <c r="AN515" s="9">
        <v>0</v>
      </c>
      <c r="AO515" s="11">
        <v>0</v>
      </c>
      <c r="AP515" s="11">
        <v>0</v>
      </c>
      <c r="AQ515" s="9">
        <v>0</v>
      </c>
      <c r="AR515" s="9">
        <v>0</v>
      </c>
      <c r="AS515" s="11">
        <v>0</v>
      </c>
      <c r="AT515" s="11">
        <v>0</v>
      </c>
      <c r="AU515" s="11">
        <v>0</v>
      </c>
      <c r="AV515" s="11">
        <v>0</v>
      </c>
      <c r="AW515" s="9">
        <v>0</v>
      </c>
      <c r="AX515" s="9">
        <v>0</v>
      </c>
      <c r="AY515" s="9">
        <v>0</v>
      </c>
      <c r="AZ515" s="9">
        <v>0</v>
      </c>
      <c r="BA515" s="11">
        <v>0</v>
      </c>
      <c r="BB515" s="11">
        <v>0</v>
      </c>
      <c r="BC515" s="11">
        <v>0</v>
      </c>
      <c r="BD515" s="11">
        <v>0</v>
      </c>
      <c r="BE515" s="11">
        <v>0</v>
      </c>
      <c r="BF515" s="11">
        <v>0</v>
      </c>
      <c r="BG515" s="11">
        <v>0</v>
      </c>
      <c r="BH515" s="11">
        <v>0</v>
      </c>
      <c r="BI515" s="9">
        <v>0</v>
      </c>
      <c r="BJ515" s="9">
        <v>0</v>
      </c>
      <c r="BK515" s="9">
        <v>0</v>
      </c>
      <c r="BL515" s="9">
        <v>0</v>
      </c>
      <c r="BM515" s="9">
        <v>0</v>
      </c>
      <c r="BN515" s="9">
        <v>0</v>
      </c>
      <c r="BO515" s="11">
        <f t="shared" si="246"/>
        <v>0</v>
      </c>
      <c r="BP515" s="11">
        <v>0</v>
      </c>
      <c r="BQ515" s="11">
        <v>0</v>
      </c>
      <c r="BR515" s="11">
        <f t="shared" si="247"/>
        <v>0</v>
      </c>
      <c r="BS515" s="11">
        <v>0</v>
      </c>
      <c r="BT515" s="11">
        <v>0</v>
      </c>
      <c r="BU515" s="9">
        <v>0</v>
      </c>
      <c r="BV515" s="9">
        <v>0</v>
      </c>
      <c r="BW515" s="11">
        <v>0</v>
      </c>
      <c r="BX515" s="11">
        <v>0</v>
      </c>
      <c r="BY515" s="11">
        <v>0</v>
      </c>
      <c r="BZ515" s="11">
        <v>0</v>
      </c>
      <c r="CA515" s="9">
        <v>0</v>
      </c>
      <c r="CB515" s="9">
        <v>0</v>
      </c>
      <c r="CC515" s="9">
        <v>0</v>
      </c>
      <c r="CD515" s="9">
        <v>0</v>
      </c>
      <c r="CE515" s="11">
        <v>0</v>
      </c>
      <c r="CF515" s="11">
        <v>0</v>
      </c>
      <c r="CG515" s="11">
        <v>0</v>
      </c>
      <c r="CH515" s="11">
        <v>0</v>
      </c>
      <c r="CI515" s="11">
        <v>0</v>
      </c>
      <c r="CJ515" s="11">
        <v>0</v>
      </c>
      <c r="CK515" s="11">
        <v>0</v>
      </c>
      <c r="CL515" s="11">
        <v>0</v>
      </c>
      <c r="CM515" s="11">
        <v>0</v>
      </c>
      <c r="CN515" s="9">
        <v>0</v>
      </c>
      <c r="CO515" s="9">
        <v>0</v>
      </c>
      <c r="CP515" s="9">
        <v>0</v>
      </c>
      <c r="CQ515" s="9">
        <v>0</v>
      </c>
      <c r="CR515" s="9">
        <v>0</v>
      </c>
      <c r="CS515" s="11"/>
      <c r="CT515" s="11"/>
      <c r="CU515" s="11"/>
      <c r="CV515" s="11"/>
      <c r="CW515" s="11"/>
      <c r="DD515" s="20"/>
      <c r="DE515" s="20"/>
    </row>
    <row r="516" spans="1:109" ht="16.5" x14ac:dyDescent="0.3">
      <c r="A516" s="8">
        <v>1094</v>
      </c>
      <c r="B516" s="8" t="s">
        <v>529</v>
      </c>
      <c r="C516" s="8" t="s">
        <v>540</v>
      </c>
      <c r="D516" s="16">
        <v>8</v>
      </c>
      <c r="E516" s="9">
        <v>0</v>
      </c>
      <c r="F516" s="9">
        <f t="shared" si="232"/>
        <v>0</v>
      </c>
      <c r="G516" s="9">
        <f t="shared" si="233"/>
        <v>0</v>
      </c>
      <c r="H516" s="9">
        <f t="shared" si="234"/>
        <v>0</v>
      </c>
      <c r="I516" s="10">
        <f t="shared" si="229"/>
        <v>0</v>
      </c>
      <c r="J516" s="9">
        <f t="shared" si="235"/>
        <v>0</v>
      </c>
      <c r="K516" s="9">
        <f t="shared" si="236"/>
        <v>0</v>
      </c>
      <c r="L516" s="9">
        <f t="shared" si="237"/>
        <v>0</v>
      </c>
      <c r="M516" s="9">
        <f t="shared" si="238"/>
        <v>0</v>
      </c>
      <c r="N516" s="9">
        <f t="shared" si="239"/>
        <v>0</v>
      </c>
      <c r="O516" s="9">
        <f t="shared" si="240"/>
        <v>0</v>
      </c>
      <c r="P516" s="9">
        <f t="shared" si="241"/>
        <v>0</v>
      </c>
      <c r="Q516" s="15">
        <f t="shared" si="243"/>
        <v>0</v>
      </c>
      <c r="R516" s="15">
        <f t="shared" si="244"/>
        <v>0</v>
      </c>
      <c r="S516" s="9">
        <f t="shared" si="245"/>
        <v>0</v>
      </c>
      <c r="T516" s="9"/>
      <c r="U516" s="9">
        <f t="shared" si="256"/>
        <v>0</v>
      </c>
      <c r="V516" s="9">
        <f t="shared" si="256"/>
        <v>0</v>
      </c>
      <c r="W516" s="9">
        <f t="shared" si="256"/>
        <v>0</v>
      </c>
      <c r="X516" s="9">
        <f t="shared" si="256"/>
        <v>0</v>
      </c>
      <c r="Y516" s="9">
        <f t="shared" si="256"/>
        <v>0</v>
      </c>
      <c r="Z516" s="9">
        <f t="shared" si="256"/>
        <v>0</v>
      </c>
      <c r="AA516" s="9">
        <f t="shared" si="256"/>
        <v>0</v>
      </c>
      <c r="AB516" s="9">
        <f t="shared" si="257"/>
        <v>0</v>
      </c>
      <c r="AC516" s="9">
        <f t="shared" si="257"/>
        <v>0</v>
      </c>
      <c r="AD516" s="9">
        <f t="shared" si="257"/>
        <v>0</v>
      </c>
      <c r="AE516" s="9">
        <f t="shared" si="257"/>
        <v>0</v>
      </c>
      <c r="AF516" s="9">
        <f t="shared" si="257"/>
        <v>0</v>
      </c>
      <c r="AG516" s="9">
        <f t="shared" si="257"/>
        <v>0</v>
      </c>
      <c r="AH516" s="9">
        <f t="shared" si="257"/>
        <v>0</v>
      </c>
      <c r="AI516" s="9">
        <f t="shared" si="242"/>
        <v>0</v>
      </c>
      <c r="AJ516" s="3" t="s">
        <v>608</v>
      </c>
      <c r="AK516" s="11">
        <v>0</v>
      </c>
      <c r="AL516" s="11">
        <v>0</v>
      </c>
      <c r="AM516" s="11">
        <v>0</v>
      </c>
      <c r="AN516" s="9">
        <v>0</v>
      </c>
      <c r="AO516" s="11">
        <v>0</v>
      </c>
      <c r="AP516" s="11">
        <v>0</v>
      </c>
      <c r="AQ516" s="9">
        <v>0</v>
      </c>
      <c r="AR516" s="9">
        <v>0</v>
      </c>
      <c r="AS516" s="11">
        <v>0</v>
      </c>
      <c r="AT516" s="11">
        <v>0</v>
      </c>
      <c r="AU516" s="11">
        <v>0</v>
      </c>
      <c r="AV516" s="11">
        <v>0</v>
      </c>
      <c r="AW516" s="9">
        <v>0</v>
      </c>
      <c r="AX516" s="9">
        <v>0</v>
      </c>
      <c r="AY516" s="9">
        <v>0</v>
      </c>
      <c r="AZ516" s="9">
        <v>0</v>
      </c>
      <c r="BA516" s="11">
        <v>0</v>
      </c>
      <c r="BB516" s="11">
        <v>0</v>
      </c>
      <c r="BC516" s="11">
        <v>0</v>
      </c>
      <c r="BD516" s="11">
        <v>0</v>
      </c>
      <c r="BE516" s="11">
        <v>0</v>
      </c>
      <c r="BF516" s="11">
        <v>0</v>
      </c>
      <c r="BG516" s="11">
        <v>0</v>
      </c>
      <c r="BH516" s="11">
        <v>0</v>
      </c>
      <c r="BI516" s="9">
        <v>0</v>
      </c>
      <c r="BJ516" s="9">
        <v>0</v>
      </c>
      <c r="BK516" s="9">
        <v>0</v>
      </c>
      <c r="BL516" s="9">
        <v>0</v>
      </c>
      <c r="BM516" s="9">
        <v>0</v>
      </c>
      <c r="BN516" s="9">
        <v>0</v>
      </c>
      <c r="BO516" s="11">
        <f t="shared" si="246"/>
        <v>0</v>
      </c>
      <c r="BP516" s="11">
        <v>0</v>
      </c>
      <c r="BQ516" s="11">
        <v>0</v>
      </c>
      <c r="BR516" s="11">
        <f t="shared" si="247"/>
        <v>0</v>
      </c>
      <c r="BS516" s="11">
        <v>0</v>
      </c>
      <c r="BT516" s="11">
        <v>0</v>
      </c>
      <c r="BU516" s="9">
        <v>0</v>
      </c>
      <c r="BV516" s="9">
        <v>0</v>
      </c>
      <c r="BW516" s="11">
        <v>0</v>
      </c>
      <c r="BX516" s="11">
        <v>0</v>
      </c>
      <c r="BY516" s="11">
        <v>0</v>
      </c>
      <c r="BZ516" s="11">
        <v>0</v>
      </c>
      <c r="CA516" s="9">
        <v>0</v>
      </c>
      <c r="CB516" s="9">
        <v>0</v>
      </c>
      <c r="CC516" s="9">
        <v>0</v>
      </c>
      <c r="CD516" s="9">
        <v>0</v>
      </c>
      <c r="CE516" s="11">
        <v>0</v>
      </c>
      <c r="CF516" s="11">
        <v>0</v>
      </c>
      <c r="CG516" s="11">
        <v>0</v>
      </c>
      <c r="CH516" s="11">
        <v>0</v>
      </c>
      <c r="CI516" s="11">
        <v>0</v>
      </c>
      <c r="CJ516" s="11">
        <v>0</v>
      </c>
      <c r="CK516" s="11">
        <v>0</v>
      </c>
      <c r="CL516" s="11">
        <v>0</v>
      </c>
      <c r="CM516" s="11">
        <v>0</v>
      </c>
      <c r="CN516" s="9">
        <v>0</v>
      </c>
      <c r="CO516" s="9">
        <v>0</v>
      </c>
      <c r="CP516" s="9">
        <v>0</v>
      </c>
      <c r="CQ516" s="9">
        <v>0</v>
      </c>
      <c r="CR516" s="9">
        <v>0</v>
      </c>
      <c r="CS516" s="11"/>
      <c r="CT516" s="11"/>
      <c r="CU516" s="11"/>
      <c r="CV516" s="11"/>
      <c r="CW516" s="11"/>
      <c r="DD516" s="20"/>
      <c r="DE516" s="20"/>
    </row>
    <row r="517" spans="1:109" ht="16.5" x14ac:dyDescent="0.3">
      <c r="A517" s="8">
        <v>1100</v>
      </c>
      <c r="B517" s="8" t="s">
        <v>529</v>
      </c>
      <c r="C517" s="8" t="s">
        <v>541</v>
      </c>
      <c r="D517" s="16">
        <v>8</v>
      </c>
      <c r="E517" s="9">
        <v>0</v>
      </c>
      <c r="F517" s="9">
        <f t="shared" si="232"/>
        <v>0</v>
      </c>
      <c r="G517" s="9">
        <f t="shared" si="233"/>
        <v>0</v>
      </c>
      <c r="H517" s="9">
        <f t="shared" si="234"/>
        <v>0</v>
      </c>
      <c r="I517" s="10">
        <f t="shared" si="229"/>
        <v>0</v>
      </c>
      <c r="J517" s="9">
        <f t="shared" si="235"/>
        <v>0</v>
      </c>
      <c r="K517" s="9">
        <f t="shared" si="236"/>
        <v>0</v>
      </c>
      <c r="L517" s="9">
        <f t="shared" si="237"/>
        <v>0</v>
      </c>
      <c r="M517" s="9">
        <f t="shared" si="238"/>
        <v>0</v>
      </c>
      <c r="N517" s="9">
        <f t="shared" si="239"/>
        <v>0</v>
      </c>
      <c r="O517" s="9">
        <f t="shared" si="240"/>
        <v>0</v>
      </c>
      <c r="P517" s="9">
        <f t="shared" si="241"/>
        <v>0</v>
      </c>
      <c r="Q517" s="15">
        <f t="shared" si="243"/>
        <v>0</v>
      </c>
      <c r="R517" s="15">
        <f t="shared" si="244"/>
        <v>0</v>
      </c>
      <c r="S517" s="9">
        <f t="shared" si="245"/>
        <v>0</v>
      </c>
      <c r="T517" s="9"/>
      <c r="U517" s="9">
        <f t="shared" si="256"/>
        <v>0</v>
      </c>
      <c r="V517" s="9">
        <f t="shared" si="256"/>
        <v>0</v>
      </c>
      <c r="W517" s="9">
        <f t="shared" si="256"/>
        <v>0</v>
      </c>
      <c r="X517" s="9">
        <f t="shared" si="256"/>
        <v>0</v>
      </c>
      <c r="Y517" s="9">
        <f t="shared" si="256"/>
        <v>0</v>
      </c>
      <c r="Z517" s="9">
        <f t="shared" si="256"/>
        <v>0</v>
      </c>
      <c r="AA517" s="9">
        <f t="shared" si="256"/>
        <v>0</v>
      </c>
      <c r="AB517" s="9">
        <f t="shared" si="257"/>
        <v>0</v>
      </c>
      <c r="AC517" s="9">
        <f t="shared" si="257"/>
        <v>0</v>
      </c>
      <c r="AD517" s="9">
        <f t="shared" si="257"/>
        <v>0</v>
      </c>
      <c r="AE517" s="9">
        <f t="shared" si="257"/>
        <v>0</v>
      </c>
      <c r="AF517" s="9">
        <f t="shared" si="257"/>
        <v>0</v>
      </c>
      <c r="AG517" s="9">
        <f t="shared" si="257"/>
        <v>0</v>
      </c>
      <c r="AH517" s="9">
        <f t="shared" si="257"/>
        <v>0</v>
      </c>
      <c r="AI517" s="9">
        <f t="shared" si="242"/>
        <v>0</v>
      </c>
      <c r="AJ517" s="3" t="s">
        <v>608</v>
      </c>
      <c r="AK517" s="11">
        <v>0</v>
      </c>
      <c r="AL517" s="11">
        <v>0</v>
      </c>
      <c r="AM517" s="11">
        <v>0</v>
      </c>
      <c r="AN517" s="9">
        <v>0</v>
      </c>
      <c r="AO517" s="11">
        <v>0</v>
      </c>
      <c r="AP517" s="11">
        <v>0</v>
      </c>
      <c r="AQ517" s="9">
        <v>0</v>
      </c>
      <c r="AR517" s="9">
        <v>0</v>
      </c>
      <c r="AS517" s="11">
        <v>0</v>
      </c>
      <c r="AT517" s="11">
        <v>0</v>
      </c>
      <c r="AU517" s="11">
        <v>0</v>
      </c>
      <c r="AV517" s="11">
        <v>0</v>
      </c>
      <c r="AW517" s="9">
        <v>0</v>
      </c>
      <c r="AX517" s="9">
        <v>0</v>
      </c>
      <c r="AY517" s="9">
        <v>0</v>
      </c>
      <c r="AZ517" s="9">
        <v>0</v>
      </c>
      <c r="BA517" s="11">
        <v>0</v>
      </c>
      <c r="BB517" s="11">
        <v>0</v>
      </c>
      <c r="BC517" s="11">
        <v>0</v>
      </c>
      <c r="BD517" s="11">
        <v>0</v>
      </c>
      <c r="BE517" s="11">
        <v>0</v>
      </c>
      <c r="BF517" s="11">
        <v>0</v>
      </c>
      <c r="BG517" s="11">
        <v>0</v>
      </c>
      <c r="BH517" s="11">
        <v>0</v>
      </c>
      <c r="BI517" s="9">
        <v>0</v>
      </c>
      <c r="BJ517" s="9">
        <v>0</v>
      </c>
      <c r="BK517" s="9">
        <v>0</v>
      </c>
      <c r="BL517" s="9">
        <v>0</v>
      </c>
      <c r="BM517" s="9">
        <v>0</v>
      </c>
      <c r="BN517" s="9">
        <v>0</v>
      </c>
      <c r="BO517" s="11">
        <f t="shared" si="246"/>
        <v>0</v>
      </c>
      <c r="BP517" s="11">
        <v>0</v>
      </c>
      <c r="BQ517" s="11">
        <v>0</v>
      </c>
      <c r="BR517" s="11">
        <f t="shared" si="247"/>
        <v>0</v>
      </c>
      <c r="BS517" s="11">
        <v>0</v>
      </c>
      <c r="BT517" s="11">
        <v>0</v>
      </c>
      <c r="BU517" s="9">
        <v>0</v>
      </c>
      <c r="BV517" s="9">
        <v>0</v>
      </c>
      <c r="BW517" s="11">
        <v>0</v>
      </c>
      <c r="BX517" s="11">
        <v>0</v>
      </c>
      <c r="BY517" s="11">
        <v>0</v>
      </c>
      <c r="BZ517" s="11">
        <v>0</v>
      </c>
      <c r="CA517" s="9">
        <v>0</v>
      </c>
      <c r="CB517" s="9">
        <v>0</v>
      </c>
      <c r="CC517" s="9">
        <v>0</v>
      </c>
      <c r="CD517" s="9">
        <v>0</v>
      </c>
      <c r="CE517" s="11">
        <v>0</v>
      </c>
      <c r="CF517" s="11">
        <v>0</v>
      </c>
      <c r="CG517" s="11">
        <v>0</v>
      </c>
      <c r="CH517" s="11">
        <v>0</v>
      </c>
      <c r="CI517" s="11">
        <v>0</v>
      </c>
      <c r="CJ517" s="11">
        <v>0</v>
      </c>
      <c r="CK517" s="11">
        <v>0</v>
      </c>
      <c r="CL517" s="11">
        <v>0</v>
      </c>
      <c r="CM517" s="11">
        <v>0</v>
      </c>
      <c r="CN517" s="9">
        <v>0</v>
      </c>
      <c r="CO517" s="9">
        <v>0</v>
      </c>
      <c r="CP517" s="9">
        <v>0</v>
      </c>
      <c r="CQ517" s="9">
        <v>0</v>
      </c>
      <c r="CR517" s="9">
        <v>0</v>
      </c>
      <c r="CS517" s="11"/>
      <c r="CT517" s="11"/>
      <c r="CU517" s="11"/>
      <c r="CV517" s="11"/>
      <c r="CW517" s="11"/>
      <c r="DD517" s="20"/>
      <c r="DE517" s="20"/>
    </row>
    <row r="518" spans="1:109" ht="16.5" x14ac:dyDescent="0.3">
      <c r="A518" s="8">
        <v>1115</v>
      </c>
      <c r="B518" s="8" t="s">
        <v>529</v>
      </c>
      <c r="C518" s="8" t="s">
        <v>540</v>
      </c>
      <c r="D518" s="16">
        <v>8</v>
      </c>
      <c r="E518" s="9">
        <v>0</v>
      </c>
      <c r="F518" s="9">
        <f t="shared" si="232"/>
        <v>0</v>
      </c>
      <c r="G518" s="9">
        <f t="shared" si="233"/>
        <v>0</v>
      </c>
      <c r="H518" s="9">
        <f t="shared" si="234"/>
        <v>0</v>
      </c>
      <c r="I518" s="10">
        <f t="shared" si="229"/>
        <v>0</v>
      </c>
      <c r="J518" s="9">
        <f t="shared" si="235"/>
        <v>0</v>
      </c>
      <c r="K518" s="9">
        <f t="shared" si="236"/>
        <v>0</v>
      </c>
      <c r="L518" s="9">
        <f t="shared" si="237"/>
        <v>0</v>
      </c>
      <c r="M518" s="9">
        <f t="shared" si="238"/>
        <v>0</v>
      </c>
      <c r="N518" s="9">
        <f t="shared" si="239"/>
        <v>0</v>
      </c>
      <c r="O518" s="9">
        <f t="shared" si="240"/>
        <v>0</v>
      </c>
      <c r="P518" s="9">
        <f t="shared" si="241"/>
        <v>0</v>
      </c>
      <c r="Q518" s="15">
        <f t="shared" si="243"/>
        <v>0</v>
      </c>
      <c r="R518" s="15">
        <f t="shared" si="244"/>
        <v>0</v>
      </c>
      <c r="S518" s="9">
        <f t="shared" si="245"/>
        <v>0</v>
      </c>
      <c r="T518" s="9"/>
      <c r="U518" s="9">
        <f t="shared" si="256"/>
        <v>0</v>
      </c>
      <c r="V518" s="9">
        <f t="shared" si="256"/>
        <v>0</v>
      </c>
      <c r="W518" s="9">
        <f t="shared" si="256"/>
        <v>0</v>
      </c>
      <c r="X518" s="9">
        <f t="shared" si="256"/>
        <v>0</v>
      </c>
      <c r="Y518" s="9">
        <f t="shared" si="256"/>
        <v>0</v>
      </c>
      <c r="Z518" s="9">
        <f t="shared" si="256"/>
        <v>0</v>
      </c>
      <c r="AA518" s="9">
        <f t="shared" si="256"/>
        <v>0</v>
      </c>
      <c r="AB518" s="9">
        <f t="shared" si="257"/>
        <v>0</v>
      </c>
      <c r="AC518" s="9">
        <f t="shared" si="257"/>
        <v>0</v>
      </c>
      <c r="AD518" s="9">
        <f t="shared" si="257"/>
        <v>0</v>
      </c>
      <c r="AE518" s="9">
        <f t="shared" si="257"/>
        <v>0</v>
      </c>
      <c r="AF518" s="9">
        <f t="shared" si="257"/>
        <v>0</v>
      </c>
      <c r="AG518" s="9">
        <f t="shared" si="257"/>
        <v>0</v>
      </c>
      <c r="AH518" s="9">
        <f t="shared" si="257"/>
        <v>0</v>
      </c>
      <c r="AI518" s="9">
        <f t="shared" si="242"/>
        <v>0</v>
      </c>
      <c r="AJ518" s="3" t="s">
        <v>608</v>
      </c>
      <c r="AK518" s="11">
        <v>0</v>
      </c>
      <c r="AL518" s="11">
        <v>0</v>
      </c>
      <c r="AM518" s="11">
        <v>0</v>
      </c>
      <c r="AN518" s="9">
        <v>0</v>
      </c>
      <c r="AO518" s="11">
        <v>0</v>
      </c>
      <c r="AP518" s="11">
        <v>0</v>
      </c>
      <c r="AQ518" s="9">
        <v>0</v>
      </c>
      <c r="AR518" s="9">
        <v>0</v>
      </c>
      <c r="AS518" s="11">
        <v>0</v>
      </c>
      <c r="AT518" s="11">
        <v>0</v>
      </c>
      <c r="AU518" s="11">
        <v>0</v>
      </c>
      <c r="AV518" s="11">
        <v>0</v>
      </c>
      <c r="AW518" s="9">
        <v>0</v>
      </c>
      <c r="AX518" s="9">
        <v>0</v>
      </c>
      <c r="AY518" s="9">
        <v>0</v>
      </c>
      <c r="AZ518" s="9">
        <v>0</v>
      </c>
      <c r="BA518" s="11">
        <v>0</v>
      </c>
      <c r="BB518" s="11">
        <v>0</v>
      </c>
      <c r="BC518" s="11">
        <v>0</v>
      </c>
      <c r="BD518" s="11">
        <v>0</v>
      </c>
      <c r="BE518" s="11">
        <v>0</v>
      </c>
      <c r="BF518" s="11">
        <v>0</v>
      </c>
      <c r="BG518" s="11">
        <v>0</v>
      </c>
      <c r="BH518" s="11">
        <v>0</v>
      </c>
      <c r="BI518" s="9">
        <v>0</v>
      </c>
      <c r="BJ518" s="9">
        <v>0</v>
      </c>
      <c r="BK518" s="9">
        <v>0</v>
      </c>
      <c r="BL518" s="9">
        <v>0</v>
      </c>
      <c r="BM518" s="9">
        <v>0</v>
      </c>
      <c r="BN518" s="9">
        <v>0</v>
      </c>
      <c r="BO518" s="11">
        <f t="shared" si="246"/>
        <v>0</v>
      </c>
      <c r="BP518" s="11">
        <v>0</v>
      </c>
      <c r="BQ518" s="11">
        <v>0</v>
      </c>
      <c r="BR518" s="11">
        <f t="shared" si="247"/>
        <v>0</v>
      </c>
      <c r="BS518" s="11">
        <v>0</v>
      </c>
      <c r="BT518" s="11">
        <v>0</v>
      </c>
      <c r="BU518" s="9">
        <v>0</v>
      </c>
      <c r="BV518" s="9">
        <v>0</v>
      </c>
      <c r="BW518" s="11">
        <v>0</v>
      </c>
      <c r="BX518" s="11">
        <v>0</v>
      </c>
      <c r="BY518" s="11">
        <v>0</v>
      </c>
      <c r="BZ518" s="11">
        <v>0</v>
      </c>
      <c r="CA518" s="9">
        <v>0</v>
      </c>
      <c r="CB518" s="9">
        <v>0</v>
      </c>
      <c r="CC518" s="9">
        <v>0</v>
      </c>
      <c r="CD518" s="9">
        <v>0</v>
      </c>
      <c r="CE518" s="11">
        <v>0</v>
      </c>
      <c r="CF518" s="11">
        <v>0</v>
      </c>
      <c r="CG518" s="11">
        <v>0</v>
      </c>
      <c r="CH518" s="11">
        <v>0</v>
      </c>
      <c r="CI518" s="11">
        <v>0</v>
      </c>
      <c r="CJ518" s="11">
        <v>0</v>
      </c>
      <c r="CK518" s="11">
        <v>0</v>
      </c>
      <c r="CL518" s="11">
        <v>0</v>
      </c>
      <c r="CM518" s="11">
        <v>0</v>
      </c>
      <c r="CN518" s="9">
        <v>0</v>
      </c>
      <c r="CO518" s="9">
        <v>0</v>
      </c>
      <c r="CP518" s="9">
        <v>0</v>
      </c>
      <c r="CQ518" s="9">
        <v>0</v>
      </c>
      <c r="CR518" s="9">
        <v>0</v>
      </c>
      <c r="CS518" s="11"/>
      <c r="CT518" s="11"/>
      <c r="CU518" s="11"/>
      <c r="CV518" s="11"/>
      <c r="CW518" s="11"/>
      <c r="DD518" s="20"/>
      <c r="DE518" s="20"/>
    </row>
    <row r="519" spans="1:109" ht="16.5" x14ac:dyDescent="0.3">
      <c r="A519" s="8">
        <v>1435</v>
      </c>
      <c r="B519" s="8" t="s">
        <v>529</v>
      </c>
      <c r="C519" s="8" t="s">
        <v>540</v>
      </c>
      <c r="D519" s="16">
        <v>8</v>
      </c>
      <c r="E519" s="9">
        <v>0</v>
      </c>
      <c r="F519" s="9">
        <f t="shared" si="232"/>
        <v>0</v>
      </c>
      <c r="G519" s="9">
        <f t="shared" si="233"/>
        <v>0</v>
      </c>
      <c r="H519" s="9">
        <f t="shared" si="234"/>
        <v>0</v>
      </c>
      <c r="I519" s="10">
        <f t="shared" si="229"/>
        <v>0</v>
      </c>
      <c r="J519" s="9">
        <f t="shared" si="235"/>
        <v>0</v>
      </c>
      <c r="K519" s="9">
        <f t="shared" si="236"/>
        <v>0</v>
      </c>
      <c r="L519" s="9">
        <f t="shared" si="237"/>
        <v>0</v>
      </c>
      <c r="M519" s="9">
        <f t="shared" si="238"/>
        <v>0</v>
      </c>
      <c r="N519" s="9">
        <f t="shared" si="239"/>
        <v>0</v>
      </c>
      <c r="O519" s="9">
        <f t="shared" si="240"/>
        <v>0</v>
      </c>
      <c r="P519" s="9">
        <f t="shared" si="241"/>
        <v>0</v>
      </c>
      <c r="Q519" s="15">
        <f t="shared" si="243"/>
        <v>0</v>
      </c>
      <c r="R519" s="15">
        <f t="shared" si="244"/>
        <v>0</v>
      </c>
      <c r="S519" s="9">
        <f t="shared" si="245"/>
        <v>0</v>
      </c>
      <c r="T519" s="9"/>
      <c r="U519" s="9">
        <f t="shared" si="256"/>
        <v>0</v>
      </c>
      <c r="V519" s="9">
        <f t="shared" si="256"/>
        <v>0</v>
      </c>
      <c r="W519" s="9">
        <f t="shared" si="256"/>
        <v>0</v>
      </c>
      <c r="X519" s="9">
        <f t="shared" si="256"/>
        <v>0</v>
      </c>
      <c r="Y519" s="9">
        <f t="shared" si="256"/>
        <v>0</v>
      </c>
      <c r="Z519" s="9">
        <f t="shared" si="256"/>
        <v>0</v>
      </c>
      <c r="AA519" s="9">
        <f t="shared" si="256"/>
        <v>0</v>
      </c>
      <c r="AB519" s="9">
        <f t="shared" si="257"/>
        <v>0</v>
      </c>
      <c r="AC519" s="9">
        <f t="shared" si="257"/>
        <v>0</v>
      </c>
      <c r="AD519" s="9">
        <f t="shared" si="257"/>
        <v>0</v>
      </c>
      <c r="AE519" s="9">
        <f t="shared" si="257"/>
        <v>0</v>
      </c>
      <c r="AF519" s="9">
        <f t="shared" si="257"/>
        <v>0</v>
      </c>
      <c r="AG519" s="9">
        <f t="shared" si="257"/>
        <v>0</v>
      </c>
      <c r="AH519" s="9">
        <f t="shared" si="257"/>
        <v>0</v>
      </c>
      <c r="AI519" s="9">
        <f t="shared" si="242"/>
        <v>0</v>
      </c>
      <c r="AJ519" s="3" t="s">
        <v>608</v>
      </c>
      <c r="AK519" s="11">
        <v>0</v>
      </c>
      <c r="AL519" s="11">
        <v>0</v>
      </c>
      <c r="AM519" s="11">
        <v>0</v>
      </c>
      <c r="AN519" s="9">
        <v>0</v>
      </c>
      <c r="AO519" s="11">
        <v>0</v>
      </c>
      <c r="AP519" s="11">
        <v>0</v>
      </c>
      <c r="AQ519" s="9">
        <v>0</v>
      </c>
      <c r="AR519" s="9">
        <v>0</v>
      </c>
      <c r="AS519" s="11">
        <v>0</v>
      </c>
      <c r="AT519" s="11">
        <v>0</v>
      </c>
      <c r="AU519" s="11">
        <v>0</v>
      </c>
      <c r="AV519" s="11">
        <v>0</v>
      </c>
      <c r="AW519" s="9">
        <v>0</v>
      </c>
      <c r="AX519" s="9">
        <v>0</v>
      </c>
      <c r="AY519" s="9">
        <v>0</v>
      </c>
      <c r="AZ519" s="9">
        <v>0</v>
      </c>
      <c r="BA519" s="11">
        <v>0</v>
      </c>
      <c r="BB519" s="11">
        <v>0</v>
      </c>
      <c r="BC519" s="11">
        <v>0</v>
      </c>
      <c r="BD519" s="11">
        <v>0</v>
      </c>
      <c r="BE519" s="11">
        <v>0</v>
      </c>
      <c r="BF519" s="11">
        <v>0</v>
      </c>
      <c r="BG519" s="11">
        <v>0</v>
      </c>
      <c r="BH519" s="11">
        <v>0</v>
      </c>
      <c r="BI519" s="9">
        <v>0</v>
      </c>
      <c r="BJ519" s="9">
        <v>0</v>
      </c>
      <c r="BK519" s="9">
        <v>0</v>
      </c>
      <c r="BL519" s="9">
        <v>0</v>
      </c>
      <c r="BM519" s="9">
        <v>0</v>
      </c>
      <c r="BN519" s="9">
        <v>0</v>
      </c>
      <c r="BO519" s="11">
        <f t="shared" si="246"/>
        <v>0</v>
      </c>
      <c r="BP519" s="11">
        <v>0</v>
      </c>
      <c r="BQ519" s="11">
        <v>0</v>
      </c>
      <c r="BR519" s="11">
        <f t="shared" si="247"/>
        <v>0</v>
      </c>
      <c r="BS519" s="11">
        <v>0</v>
      </c>
      <c r="BT519" s="11">
        <v>0</v>
      </c>
      <c r="BU519" s="9">
        <v>0</v>
      </c>
      <c r="BV519" s="9">
        <v>0</v>
      </c>
      <c r="BW519" s="11">
        <v>0</v>
      </c>
      <c r="BX519" s="11">
        <v>0</v>
      </c>
      <c r="BY519" s="11">
        <v>0</v>
      </c>
      <c r="BZ519" s="11">
        <v>0</v>
      </c>
      <c r="CA519" s="9">
        <v>0</v>
      </c>
      <c r="CB519" s="9">
        <v>0</v>
      </c>
      <c r="CC519" s="9">
        <v>0</v>
      </c>
      <c r="CD519" s="9">
        <v>0</v>
      </c>
      <c r="CE519" s="11">
        <v>0</v>
      </c>
      <c r="CF519" s="11">
        <v>0</v>
      </c>
      <c r="CG519" s="11">
        <v>0</v>
      </c>
      <c r="CH519" s="11">
        <v>0</v>
      </c>
      <c r="CI519" s="11">
        <v>0</v>
      </c>
      <c r="CJ519" s="11">
        <v>0</v>
      </c>
      <c r="CK519" s="11">
        <v>0</v>
      </c>
      <c r="CL519" s="11">
        <v>0</v>
      </c>
      <c r="CM519" s="11">
        <v>0</v>
      </c>
      <c r="CN519" s="9">
        <v>0</v>
      </c>
      <c r="CO519" s="9">
        <v>0</v>
      </c>
      <c r="CP519" s="9">
        <v>0</v>
      </c>
      <c r="CQ519" s="9">
        <v>0</v>
      </c>
      <c r="CR519" s="9">
        <v>0</v>
      </c>
      <c r="CS519" s="11"/>
      <c r="CT519" s="11"/>
      <c r="CU519" s="11"/>
      <c r="CV519" s="11"/>
      <c r="CW519" s="11"/>
      <c r="DD519" s="20"/>
      <c r="DE519" s="20"/>
    </row>
    <row r="520" spans="1:109" ht="16.5" x14ac:dyDescent="0.3">
      <c r="A520" s="8">
        <v>1480</v>
      </c>
      <c r="B520" s="8" t="s">
        <v>529</v>
      </c>
      <c r="C520" s="8" t="s">
        <v>540</v>
      </c>
      <c r="D520" s="16">
        <v>8</v>
      </c>
      <c r="E520" s="9">
        <v>0</v>
      </c>
      <c r="F520" s="9">
        <f t="shared" si="232"/>
        <v>0</v>
      </c>
      <c r="G520" s="9">
        <f t="shared" si="233"/>
        <v>0</v>
      </c>
      <c r="H520" s="9">
        <f t="shared" si="234"/>
        <v>0</v>
      </c>
      <c r="I520" s="10">
        <f t="shared" si="229"/>
        <v>0</v>
      </c>
      <c r="J520" s="9">
        <f t="shared" si="235"/>
        <v>0</v>
      </c>
      <c r="K520" s="9">
        <f t="shared" si="236"/>
        <v>0</v>
      </c>
      <c r="L520" s="9">
        <f t="shared" si="237"/>
        <v>0</v>
      </c>
      <c r="M520" s="9">
        <f t="shared" si="238"/>
        <v>0</v>
      </c>
      <c r="N520" s="9">
        <f t="shared" si="239"/>
        <v>0</v>
      </c>
      <c r="O520" s="9">
        <f t="shared" si="240"/>
        <v>0</v>
      </c>
      <c r="P520" s="9">
        <f t="shared" si="241"/>
        <v>0</v>
      </c>
      <c r="Q520" s="15">
        <f t="shared" si="243"/>
        <v>0</v>
      </c>
      <c r="R520" s="15">
        <f t="shared" si="244"/>
        <v>0</v>
      </c>
      <c r="S520" s="9">
        <f t="shared" si="245"/>
        <v>0</v>
      </c>
      <c r="T520" s="9"/>
      <c r="U520" s="9">
        <f t="shared" si="256"/>
        <v>0</v>
      </c>
      <c r="V520" s="9">
        <f t="shared" si="256"/>
        <v>0</v>
      </c>
      <c r="W520" s="9">
        <f t="shared" si="256"/>
        <v>0</v>
      </c>
      <c r="X520" s="9">
        <f t="shared" si="256"/>
        <v>0</v>
      </c>
      <c r="Y520" s="9">
        <f t="shared" si="256"/>
        <v>0</v>
      </c>
      <c r="Z520" s="9">
        <f t="shared" si="256"/>
        <v>0</v>
      </c>
      <c r="AA520" s="9">
        <f t="shared" si="256"/>
        <v>0</v>
      </c>
      <c r="AB520" s="9">
        <f t="shared" si="257"/>
        <v>0</v>
      </c>
      <c r="AC520" s="9">
        <f t="shared" si="257"/>
        <v>0</v>
      </c>
      <c r="AD520" s="9">
        <f t="shared" si="257"/>
        <v>0</v>
      </c>
      <c r="AE520" s="9">
        <f t="shared" si="257"/>
        <v>0</v>
      </c>
      <c r="AF520" s="9">
        <f t="shared" si="257"/>
        <v>0</v>
      </c>
      <c r="AG520" s="9">
        <f t="shared" si="257"/>
        <v>0</v>
      </c>
      <c r="AH520" s="9">
        <f t="shared" si="257"/>
        <v>0</v>
      </c>
      <c r="AI520" s="9">
        <f t="shared" si="242"/>
        <v>0</v>
      </c>
      <c r="AJ520" s="3" t="s">
        <v>608</v>
      </c>
      <c r="AK520" s="11">
        <v>0</v>
      </c>
      <c r="AL520" s="11">
        <v>0</v>
      </c>
      <c r="AM520" s="11">
        <v>0</v>
      </c>
      <c r="AN520" s="9">
        <v>0</v>
      </c>
      <c r="AO520" s="11">
        <v>0</v>
      </c>
      <c r="AP520" s="11">
        <v>0</v>
      </c>
      <c r="AQ520" s="9">
        <v>0</v>
      </c>
      <c r="AR520" s="9">
        <v>0</v>
      </c>
      <c r="AS520" s="11">
        <v>0</v>
      </c>
      <c r="AT520" s="11">
        <v>0</v>
      </c>
      <c r="AU520" s="11">
        <v>0</v>
      </c>
      <c r="AV520" s="11">
        <v>0</v>
      </c>
      <c r="AW520" s="9">
        <v>0</v>
      </c>
      <c r="AX520" s="9">
        <v>0</v>
      </c>
      <c r="AY520" s="9">
        <v>0</v>
      </c>
      <c r="AZ520" s="9">
        <v>0</v>
      </c>
      <c r="BA520" s="11">
        <v>0</v>
      </c>
      <c r="BB520" s="11">
        <v>0</v>
      </c>
      <c r="BC520" s="11">
        <v>0</v>
      </c>
      <c r="BD520" s="11">
        <v>0</v>
      </c>
      <c r="BE520" s="11">
        <v>0</v>
      </c>
      <c r="BF520" s="11">
        <v>0</v>
      </c>
      <c r="BG520" s="11">
        <v>0</v>
      </c>
      <c r="BH520" s="11">
        <v>0</v>
      </c>
      <c r="BI520" s="9">
        <v>0</v>
      </c>
      <c r="BJ520" s="9">
        <v>0</v>
      </c>
      <c r="BK520" s="9">
        <v>0</v>
      </c>
      <c r="BL520" s="9">
        <v>0</v>
      </c>
      <c r="BM520" s="9">
        <v>0</v>
      </c>
      <c r="BN520" s="9">
        <v>0</v>
      </c>
      <c r="BO520" s="11">
        <f t="shared" si="246"/>
        <v>0</v>
      </c>
      <c r="BP520" s="11">
        <v>0</v>
      </c>
      <c r="BQ520" s="11">
        <v>0</v>
      </c>
      <c r="BR520" s="11">
        <f t="shared" si="247"/>
        <v>0</v>
      </c>
      <c r="BS520" s="11">
        <v>0</v>
      </c>
      <c r="BT520" s="11">
        <v>0</v>
      </c>
      <c r="BU520" s="9">
        <v>0</v>
      </c>
      <c r="BV520" s="9">
        <v>0</v>
      </c>
      <c r="BW520" s="11">
        <v>0</v>
      </c>
      <c r="BX520" s="11">
        <v>0</v>
      </c>
      <c r="BY520" s="11">
        <v>0</v>
      </c>
      <c r="BZ520" s="11">
        <v>0</v>
      </c>
      <c r="CA520" s="9">
        <v>0</v>
      </c>
      <c r="CB520" s="9">
        <v>0</v>
      </c>
      <c r="CC520" s="9">
        <v>0</v>
      </c>
      <c r="CD520" s="9">
        <v>0</v>
      </c>
      <c r="CE520" s="11">
        <v>0</v>
      </c>
      <c r="CF520" s="11">
        <v>0</v>
      </c>
      <c r="CG520" s="11">
        <v>0</v>
      </c>
      <c r="CH520" s="11">
        <v>0</v>
      </c>
      <c r="CI520" s="11">
        <v>0</v>
      </c>
      <c r="CJ520" s="11">
        <v>0</v>
      </c>
      <c r="CK520" s="11">
        <v>0</v>
      </c>
      <c r="CL520" s="11">
        <v>0</v>
      </c>
      <c r="CM520" s="11">
        <v>0</v>
      </c>
      <c r="CN520" s="9">
        <v>0</v>
      </c>
      <c r="CO520" s="9">
        <v>0</v>
      </c>
      <c r="CP520" s="9">
        <v>0</v>
      </c>
      <c r="CQ520" s="9">
        <v>0</v>
      </c>
      <c r="CR520" s="9">
        <v>0</v>
      </c>
      <c r="CS520" s="11"/>
      <c r="CT520" s="11"/>
      <c r="CU520" s="11"/>
      <c r="CV520" s="11"/>
      <c r="CW520" s="11"/>
      <c r="DD520" s="20"/>
      <c r="DE520" s="20"/>
    </row>
    <row r="521" spans="1:109" ht="16.5" x14ac:dyDescent="0.3">
      <c r="A521" s="8">
        <v>4046</v>
      </c>
      <c r="B521" s="8" t="s">
        <v>529</v>
      </c>
      <c r="C521" s="8" t="s">
        <v>542</v>
      </c>
      <c r="D521" s="16">
        <v>7</v>
      </c>
      <c r="E521" s="9">
        <v>0</v>
      </c>
      <c r="F521" s="9">
        <f t="shared" si="232"/>
        <v>0</v>
      </c>
      <c r="G521" s="9">
        <f t="shared" si="233"/>
        <v>0</v>
      </c>
      <c r="H521" s="9">
        <f t="shared" si="234"/>
        <v>0</v>
      </c>
      <c r="I521" s="10">
        <f t="shared" si="229"/>
        <v>0</v>
      </c>
      <c r="J521" s="9">
        <f t="shared" si="235"/>
        <v>0</v>
      </c>
      <c r="K521" s="9">
        <f t="shared" si="236"/>
        <v>0</v>
      </c>
      <c r="L521" s="9">
        <f t="shared" si="237"/>
        <v>0</v>
      </c>
      <c r="M521" s="9">
        <f t="shared" si="238"/>
        <v>0</v>
      </c>
      <c r="N521" s="9">
        <f t="shared" si="239"/>
        <v>0</v>
      </c>
      <c r="O521" s="9">
        <f t="shared" si="240"/>
        <v>0</v>
      </c>
      <c r="P521" s="9">
        <f t="shared" si="241"/>
        <v>0</v>
      </c>
      <c r="Q521" s="15">
        <f t="shared" si="243"/>
        <v>0</v>
      </c>
      <c r="R521" s="15">
        <f t="shared" si="244"/>
        <v>0</v>
      </c>
      <c r="S521" s="9">
        <f t="shared" si="245"/>
        <v>0</v>
      </c>
      <c r="T521" s="9"/>
      <c r="U521" s="9">
        <f t="shared" si="256"/>
        <v>0</v>
      </c>
      <c r="V521" s="9">
        <f t="shared" si="256"/>
        <v>0</v>
      </c>
      <c r="W521" s="9">
        <f t="shared" si="256"/>
        <v>0</v>
      </c>
      <c r="X521" s="9">
        <f t="shared" si="256"/>
        <v>0</v>
      </c>
      <c r="Y521" s="9">
        <f t="shared" si="256"/>
        <v>0</v>
      </c>
      <c r="Z521" s="9">
        <f t="shared" si="256"/>
        <v>0</v>
      </c>
      <c r="AA521" s="9">
        <f t="shared" si="256"/>
        <v>0</v>
      </c>
      <c r="AB521" s="9">
        <f t="shared" si="257"/>
        <v>0</v>
      </c>
      <c r="AC521" s="9">
        <f t="shared" si="257"/>
        <v>0</v>
      </c>
      <c r="AD521" s="9">
        <f t="shared" si="257"/>
        <v>0</v>
      </c>
      <c r="AE521" s="9">
        <f t="shared" si="257"/>
        <v>0</v>
      </c>
      <c r="AF521" s="9">
        <f t="shared" si="257"/>
        <v>0</v>
      </c>
      <c r="AG521" s="9">
        <f t="shared" si="257"/>
        <v>0</v>
      </c>
      <c r="AH521" s="9">
        <f t="shared" si="257"/>
        <v>0</v>
      </c>
      <c r="AI521" s="9">
        <f t="shared" si="242"/>
        <v>0</v>
      </c>
      <c r="AJ521" s="3" t="s">
        <v>608</v>
      </c>
      <c r="AK521" s="11">
        <v>0</v>
      </c>
      <c r="AL521" s="11">
        <v>0</v>
      </c>
      <c r="AM521" s="11">
        <v>0</v>
      </c>
      <c r="AN521" s="9">
        <v>0</v>
      </c>
      <c r="AO521" s="11">
        <v>0</v>
      </c>
      <c r="AP521" s="11">
        <v>0</v>
      </c>
      <c r="AQ521" s="9">
        <v>0</v>
      </c>
      <c r="AR521" s="9">
        <v>0</v>
      </c>
      <c r="AS521" s="11">
        <v>0</v>
      </c>
      <c r="AT521" s="11">
        <v>0</v>
      </c>
      <c r="AU521" s="11">
        <v>0</v>
      </c>
      <c r="AV521" s="11">
        <v>0</v>
      </c>
      <c r="AW521" s="9">
        <v>0</v>
      </c>
      <c r="AX521" s="9">
        <v>0</v>
      </c>
      <c r="AY521" s="9">
        <v>0</v>
      </c>
      <c r="AZ521" s="9">
        <v>0</v>
      </c>
      <c r="BA521" s="11">
        <v>0</v>
      </c>
      <c r="BB521" s="11">
        <v>0</v>
      </c>
      <c r="BC521" s="11">
        <v>0</v>
      </c>
      <c r="BD521" s="11">
        <v>0</v>
      </c>
      <c r="BE521" s="11">
        <v>0</v>
      </c>
      <c r="BF521" s="11">
        <v>0</v>
      </c>
      <c r="BG521" s="11">
        <v>0</v>
      </c>
      <c r="BH521" s="11">
        <v>0</v>
      </c>
      <c r="BI521" s="9">
        <v>0</v>
      </c>
      <c r="BJ521" s="9">
        <v>0</v>
      </c>
      <c r="BK521" s="9">
        <v>0</v>
      </c>
      <c r="BL521" s="9">
        <v>0</v>
      </c>
      <c r="BM521" s="9">
        <v>0</v>
      </c>
      <c r="BN521" s="9">
        <v>0</v>
      </c>
      <c r="BO521" s="11">
        <f t="shared" si="246"/>
        <v>0</v>
      </c>
      <c r="BP521" s="11">
        <v>0</v>
      </c>
      <c r="BQ521" s="11">
        <v>0</v>
      </c>
      <c r="BR521" s="11">
        <f t="shared" si="247"/>
        <v>0</v>
      </c>
      <c r="BS521" s="11">
        <v>0</v>
      </c>
      <c r="BT521" s="11">
        <v>0</v>
      </c>
      <c r="BU521" s="9">
        <v>0</v>
      </c>
      <c r="BV521" s="9">
        <v>0</v>
      </c>
      <c r="BW521" s="11">
        <v>0</v>
      </c>
      <c r="BX521" s="11">
        <v>0</v>
      </c>
      <c r="BY521" s="11">
        <v>0</v>
      </c>
      <c r="BZ521" s="11">
        <v>0</v>
      </c>
      <c r="CA521" s="9">
        <v>0</v>
      </c>
      <c r="CB521" s="9">
        <v>0</v>
      </c>
      <c r="CC521" s="9">
        <v>0</v>
      </c>
      <c r="CD521" s="9">
        <v>0</v>
      </c>
      <c r="CE521" s="11">
        <v>0</v>
      </c>
      <c r="CF521" s="11">
        <v>0</v>
      </c>
      <c r="CG521" s="11">
        <v>0</v>
      </c>
      <c r="CH521" s="11">
        <v>0</v>
      </c>
      <c r="CI521" s="11">
        <v>0</v>
      </c>
      <c r="CJ521" s="11">
        <v>0</v>
      </c>
      <c r="CK521" s="11">
        <v>0</v>
      </c>
      <c r="CL521" s="11">
        <v>0</v>
      </c>
      <c r="CM521" s="11">
        <v>0</v>
      </c>
      <c r="CN521" s="9">
        <v>0</v>
      </c>
      <c r="CO521" s="9">
        <v>0</v>
      </c>
      <c r="CP521" s="9">
        <v>0</v>
      </c>
      <c r="CQ521" s="9">
        <v>0</v>
      </c>
      <c r="CR521" s="9">
        <v>0</v>
      </c>
      <c r="CS521" s="11"/>
      <c r="CT521" s="11"/>
      <c r="CU521" s="11"/>
      <c r="CV521" s="11"/>
      <c r="CW521" s="11"/>
      <c r="DD521" s="20"/>
      <c r="DE521" s="20"/>
    </row>
    <row r="522" spans="1:109" ht="16.5" x14ac:dyDescent="0.3">
      <c r="A522" s="8">
        <v>4048</v>
      </c>
      <c r="B522" s="8" t="s">
        <v>529</v>
      </c>
      <c r="C522" s="8" t="s">
        <v>543</v>
      </c>
      <c r="D522" s="16">
        <v>7</v>
      </c>
      <c r="E522" s="9">
        <v>0</v>
      </c>
      <c r="F522" s="9">
        <f t="shared" si="232"/>
        <v>0</v>
      </c>
      <c r="G522" s="9">
        <f t="shared" si="233"/>
        <v>0</v>
      </c>
      <c r="H522" s="9">
        <f t="shared" si="234"/>
        <v>0</v>
      </c>
      <c r="I522" s="10">
        <f t="shared" si="229"/>
        <v>0</v>
      </c>
      <c r="J522" s="9">
        <f t="shared" si="235"/>
        <v>0</v>
      </c>
      <c r="K522" s="9">
        <f t="shared" si="236"/>
        <v>0</v>
      </c>
      <c r="L522" s="9">
        <f t="shared" si="237"/>
        <v>0</v>
      </c>
      <c r="M522" s="9">
        <f t="shared" si="238"/>
        <v>0</v>
      </c>
      <c r="N522" s="9">
        <f t="shared" si="239"/>
        <v>0</v>
      </c>
      <c r="O522" s="9">
        <f t="shared" si="240"/>
        <v>0</v>
      </c>
      <c r="P522" s="9">
        <f t="shared" si="241"/>
        <v>0</v>
      </c>
      <c r="Q522" s="15">
        <f t="shared" si="243"/>
        <v>0</v>
      </c>
      <c r="R522" s="15">
        <f t="shared" si="244"/>
        <v>0</v>
      </c>
      <c r="S522" s="9">
        <f t="shared" si="245"/>
        <v>0</v>
      </c>
      <c r="T522" s="9"/>
      <c r="U522" s="9">
        <f t="shared" ref="U522:AA531" si="258">IF($E522=0,0,SUMIF($AK$4:$BN$4,U$4,$AK522:$BN522)/$E522)</f>
        <v>0</v>
      </c>
      <c r="V522" s="9">
        <f t="shared" si="258"/>
        <v>0</v>
      </c>
      <c r="W522" s="9">
        <f t="shared" si="258"/>
        <v>0</v>
      </c>
      <c r="X522" s="9">
        <f t="shared" si="258"/>
        <v>0</v>
      </c>
      <c r="Y522" s="9">
        <f t="shared" si="258"/>
        <v>0</v>
      </c>
      <c r="Z522" s="9">
        <f t="shared" si="258"/>
        <v>0</v>
      </c>
      <c r="AA522" s="9">
        <f t="shared" si="258"/>
        <v>0</v>
      </c>
      <c r="AB522" s="9">
        <f t="shared" ref="AB522:AH531" si="259">IF($E522=0,0,SUMIF($BO$4:$CR$4,AB$4,$BO522:$CR522)/$E522)</f>
        <v>0</v>
      </c>
      <c r="AC522" s="9">
        <f t="shared" si="259"/>
        <v>0</v>
      </c>
      <c r="AD522" s="9">
        <f t="shared" si="259"/>
        <v>0</v>
      </c>
      <c r="AE522" s="9">
        <f t="shared" si="259"/>
        <v>0</v>
      </c>
      <c r="AF522" s="9">
        <f t="shared" si="259"/>
        <v>0</v>
      </c>
      <c r="AG522" s="9">
        <f t="shared" si="259"/>
        <v>0</v>
      </c>
      <c r="AH522" s="9">
        <f t="shared" si="259"/>
        <v>0</v>
      </c>
      <c r="AI522" s="9">
        <f t="shared" si="242"/>
        <v>0</v>
      </c>
      <c r="AJ522" s="3" t="s">
        <v>608</v>
      </c>
      <c r="AK522" s="11">
        <v>0</v>
      </c>
      <c r="AL522" s="11">
        <v>0</v>
      </c>
      <c r="AM522" s="11">
        <v>0</v>
      </c>
      <c r="AN522" s="9">
        <v>0</v>
      </c>
      <c r="AO522" s="11">
        <v>0</v>
      </c>
      <c r="AP522" s="11">
        <v>0</v>
      </c>
      <c r="AQ522" s="9">
        <v>0</v>
      </c>
      <c r="AR522" s="9">
        <v>0</v>
      </c>
      <c r="AS522" s="11">
        <v>0</v>
      </c>
      <c r="AT522" s="11">
        <v>0</v>
      </c>
      <c r="AU522" s="11">
        <v>0</v>
      </c>
      <c r="AV522" s="11">
        <v>0</v>
      </c>
      <c r="AW522" s="9">
        <v>0</v>
      </c>
      <c r="AX522" s="9">
        <v>0</v>
      </c>
      <c r="AY522" s="9">
        <v>0</v>
      </c>
      <c r="AZ522" s="9">
        <v>0</v>
      </c>
      <c r="BA522" s="11">
        <v>0</v>
      </c>
      <c r="BB522" s="11">
        <v>0</v>
      </c>
      <c r="BC522" s="11">
        <v>0</v>
      </c>
      <c r="BD522" s="11">
        <v>0</v>
      </c>
      <c r="BE522" s="11">
        <v>0</v>
      </c>
      <c r="BF522" s="11">
        <v>0</v>
      </c>
      <c r="BG522" s="11">
        <v>0</v>
      </c>
      <c r="BH522" s="11">
        <v>0</v>
      </c>
      <c r="BI522" s="9">
        <v>0</v>
      </c>
      <c r="BJ522" s="9">
        <v>0</v>
      </c>
      <c r="BK522" s="9">
        <v>0</v>
      </c>
      <c r="BL522" s="9">
        <v>0</v>
      </c>
      <c r="BM522" s="9">
        <v>0</v>
      </c>
      <c r="BN522" s="9">
        <v>0</v>
      </c>
      <c r="BO522" s="11">
        <f t="shared" si="246"/>
        <v>0</v>
      </c>
      <c r="BP522" s="11">
        <v>0</v>
      </c>
      <c r="BQ522" s="11">
        <v>0</v>
      </c>
      <c r="BR522" s="11">
        <f t="shared" si="247"/>
        <v>0</v>
      </c>
      <c r="BS522" s="11">
        <v>0</v>
      </c>
      <c r="BT522" s="11">
        <v>0</v>
      </c>
      <c r="BU522" s="9">
        <v>0</v>
      </c>
      <c r="BV522" s="9">
        <v>0</v>
      </c>
      <c r="BW522" s="11">
        <v>0</v>
      </c>
      <c r="BX522" s="11">
        <v>0</v>
      </c>
      <c r="BY522" s="11">
        <v>0</v>
      </c>
      <c r="BZ522" s="11">
        <v>0</v>
      </c>
      <c r="CA522" s="9">
        <v>0</v>
      </c>
      <c r="CB522" s="9">
        <v>0</v>
      </c>
      <c r="CC522" s="9">
        <v>0</v>
      </c>
      <c r="CD522" s="9">
        <v>0</v>
      </c>
      <c r="CE522" s="11">
        <v>0</v>
      </c>
      <c r="CF522" s="11">
        <v>0</v>
      </c>
      <c r="CG522" s="11">
        <v>0</v>
      </c>
      <c r="CH522" s="11">
        <v>0</v>
      </c>
      <c r="CI522" s="11">
        <v>0</v>
      </c>
      <c r="CJ522" s="11">
        <v>0</v>
      </c>
      <c r="CK522" s="11">
        <v>0</v>
      </c>
      <c r="CL522" s="11">
        <v>0</v>
      </c>
      <c r="CM522" s="11">
        <v>0</v>
      </c>
      <c r="CN522" s="9">
        <v>0</v>
      </c>
      <c r="CO522" s="9">
        <v>0</v>
      </c>
      <c r="CP522" s="9">
        <v>0</v>
      </c>
      <c r="CQ522" s="9">
        <v>0</v>
      </c>
      <c r="CR522" s="9">
        <v>0</v>
      </c>
      <c r="CS522" s="11"/>
      <c r="CT522" s="11"/>
      <c r="CU522" s="11"/>
      <c r="CV522" s="11"/>
      <c r="CW522" s="11"/>
      <c r="DD522" s="20"/>
      <c r="DE522" s="20"/>
    </row>
    <row r="523" spans="1:109" ht="16.5" x14ac:dyDescent="0.3">
      <c r="A523" s="8">
        <v>4052</v>
      </c>
      <c r="B523" s="8" t="s">
        <v>529</v>
      </c>
      <c r="C523" s="8" t="s">
        <v>544</v>
      </c>
      <c r="D523" s="16">
        <v>7</v>
      </c>
      <c r="E523" s="9">
        <v>0</v>
      </c>
      <c r="F523" s="9">
        <f t="shared" si="232"/>
        <v>0</v>
      </c>
      <c r="G523" s="9">
        <f t="shared" si="233"/>
        <v>0</v>
      </c>
      <c r="H523" s="9">
        <f t="shared" si="234"/>
        <v>0</v>
      </c>
      <c r="I523" s="10">
        <f t="shared" si="229"/>
        <v>0</v>
      </c>
      <c r="J523" s="9">
        <f t="shared" si="235"/>
        <v>0</v>
      </c>
      <c r="K523" s="9">
        <f t="shared" si="236"/>
        <v>0</v>
      </c>
      <c r="L523" s="9">
        <f t="shared" si="237"/>
        <v>0</v>
      </c>
      <c r="M523" s="9">
        <f t="shared" si="238"/>
        <v>0</v>
      </c>
      <c r="N523" s="9">
        <f t="shared" si="239"/>
        <v>0</v>
      </c>
      <c r="O523" s="9">
        <f t="shared" si="240"/>
        <v>0</v>
      </c>
      <c r="P523" s="9">
        <f t="shared" si="241"/>
        <v>0</v>
      </c>
      <c r="Q523" s="15">
        <f t="shared" si="243"/>
        <v>0</v>
      </c>
      <c r="R523" s="15">
        <f t="shared" si="244"/>
        <v>0</v>
      </c>
      <c r="S523" s="9">
        <f t="shared" si="245"/>
        <v>0</v>
      </c>
      <c r="T523" s="9"/>
      <c r="U523" s="9">
        <f t="shared" si="258"/>
        <v>0</v>
      </c>
      <c r="V523" s="9">
        <f t="shared" si="258"/>
        <v>0</v>
      </c>
      <c r="W523" s="9">
        <f t="shared" si="258"/>
        <v>0</v>
      </c>
      <c r="X523" s="9">
        <f t="shared" si="258"/>
        <v>0</v>
      </c>
      <c r="Y523" s="9">
        <f t="shared" si="258"/>
        <v>0</v>
      </c>
      <c r="Z523" s="9">
        <f t="shared" si="258"/>
        <v>0</v>
      </c>
      <c r="AA523" s="9">
        <f t="shared" si="258"/>
        <v>0</v>
      </c>
      <c r="AB523" s="9">
        <f t="shared" si="259"/>
        <v>0</v>
      </c>
      <c r="AC523" s="9">
        <f t="shared" si="259"/>
        <v>0</v>
      </c>
      <c r="AD523" s="9">
        <f t="shared" si="259"/>
        <v>0</v>
      </c>
      <c r="AE523" s="9">
        <f t="shared" si="259"/>
        <v>0</v>
      </c>
      <c r="AF523" s="9">
        <f t="shared" si="259"/>
        <v>0</v>
      </c>
      <c r="AG523" s="9">
        <f t="shared" si="259"/>
        <v>0</v>
      </c>
      <c r="AH523" s="9">
        <f t="shared" si="259"/>
        <v>0</v>
      </c>
      <c r="AI523" s="9">
        <f t="shared" si="242"/>
        <v>0</v>
      </c>
      <c r="AJ523" s="3" t="s">
        <v>608</v>
      </c>
      <c r="AK523" s="11">
        <v>0</v>
      </c>
      <c r="AL523" s="11">
        <v>0</v>
      </c>
      <c r="AM523" s="11">
        <v>0</v>
      </c>
      <c r="AN523" s="9">
        <v>0</v>
      </c>
      <c r="AO523" s="11">
        <v>0</v>
      </c>
      <c r="AP523" s="11">
        <v>0</v>
      </c>
      <c r="AQ523" s="9">
        <v>0</v>
      </c>
      <c r="AR523" s="9">
        <v>0</v>
      </c>
      <c r="AS523" s="11">
        <v>0</v>
      </c>
      <c r="AT523" s="11">
        <v>0</v>
      </c>
      <c r="AU523" s="11">
        <v>0</v>
      </c>
      <c r="AV523" s="11">
        <v>0</v>
      </c>
      <c r="AW523" s="9">
        <v>0</v>
      </c>
      <c r="AX523" s="9">
        <v>0</v>
      </c>
      <c r="AY523" s="9">
        <v>0</v>
      </c>
      <c r="AZ523" s="9">
        <v>0</v>
      </c>
      <c r="BA523" s="11">
        <v>0</v>
      </c>
      <c r="BB523" s="11">
        <v>0</v>
      </c>
      <c r="BC523" s="11">
        <v>0</v>
      </c>
      <c r="BD523" s="11">
        <v>0</v>
      </c>
      <c r="BE523" s="11">
        <v>0</v>
      </c>
      <c r="BF523" s="11">
        <v>0</v>
      </c>
      <c r="BG523" s="11">
        <v>0</v>
      </c>
      <c r="BH523" s="11">
        <v>0</v>
      </c>
      <c r="BI523" s="9">
        <v>0</v>
      </c>
      <c r="BJ523" s="9">
        <v>0</v>
      </c>
      <c r="BK523" s="9">
        <v>0</v>
      </c>
      <c r="BL523" s="9">
        <v>0</v>
      </c>
      <c r="BM523" s="9">
        <v>0</v>
      </c>
      <c r="BN523" s="9">
        <v>0</v>
      </c>
      <c r="BO523" s="11">
        <f t="shared" si="246"/>
        <v>0</v>
      </c>
      <c r="BP523" s="11">
        <v>0</v>
      </c>
      <c r="BQ523" s="11">
        <v>0</v>
      </c>
      <c r="BR523" s="11">
        <f t="shared" si="247"/>
        <v>0</v>
      </c>
      <c r="BS523" s="11">
        <v>0</v>
      </c>
      <c r="BT523" s="11">
        <v>0</v>
      </c>
      <c r="BU523" s="9">
        <v>0</v>
      </c>
      <c r="BV523" s="9">
        <v>0</v>
      </c>
      <c r="BW523" s="11">
        <v>0</v>
      </c>
      <c r="BX523" s="11">
        <v>0</v>
      </c>
      <c r="BY523" s="11">
        <v>0</v>
      </c>
      <c r="BZ523" s="11">
        <v>0</v>
      </c>
      <c r="CA523" s="9">
        <v>0</v>
      </c>
      <c r="CB523" s="9">
        <v>0</v>
      </c>
      <c r="CC523" s="9">
        <v>0</v>
      </c>
      <c r="CD523" s="9">
        <v>0</v>
      </c>
      <c r="CE523" s="11">
        <v>0</v>
      </c>
      <c r="CF523" s="11">
        <v>0</v>
      </c>
      <c r="CG523" s="11">
        <v>0</v>
      </c>
      <c r="CH523" s="11">
        <v>0</v>
      </c>
      <c r="CI523" s="11">
        <v>0</v>
      </c>
      <c r="CJ523" s="11">
        <v>0</v>
      </c>
      <c r="CK523" s="11">
        <v>0</v>
      </c>
      <c r="CL523" s="11">
        <v>0</v>
      </c>
      <c r="CM523" s="11">
        <v>0</v>
      </c>
      <c r="CN523" s="9">
        <v>0</v>
      </c>
      <c r="CO523" s="9">
        <v>0</v>
      </c>
      <c r="CP523" s="9">
        <v>0</v>
      </c>
      <c r="CQ523" s="9">
        <v>0</v>
      </c>
      <c r="CR523" s="9">
        <v>0</v>
      </c>
      <c r="CS523" s="11"/>
      <c r="CT523" s="11"/>
      <c r="CU523" s="11"/>
      <c r="CV523" s="11"/>
      <c r="CW523" s="11"/>
      <c r="DD523" s="20"/>
      <c r="DE523" s="20"/>
    </row>
    <row r="524" spans="1:109" ht="16.5" x14ac:dyDescent="0.3">
      <c r="A524" s="8">
        <v>4061</v>
      </c>
      <c r="B524" s="8" t="s">
        <v>529</v>
      </c>
      <c r="C524" s="8" t="s">
        <v>545</v>
      </c>
      <c r="D524" s="16">
        <v>7</v>
      </c>
      <c r="E524" s="9">
        <v>0</v>
      </c>
      <c r="F524" s="9">
        <f t="shared" si="232"/>
        <v>0</v>
      </c>
      <c r="G524" s="9">
        <f t="shared" si="233"/>
        <v>0</v>
      </c>
      <c r="H524" s="9">
        <f t="shared" si="234"/>
        <v>0</v>
      </c>
      <c r="I524" s="10">
        <f t="shared" si="229"/>
        <v>0</v>
      </c>
      <c r="J524" s="9">
        <f t="shared" si="235"/>
        <v>0</v>
      </c>
      <c r="K524" s="9">
        <f t="shared" si="236"/>
        <v>0</v>
      </c>
      <c r="L524" s="9">
        <f t="shared" si="237"/>
        <v>0</v>
      </c>
      <c r="M524" s="9">
        <f t="shared" si="238"/>
        <v>0</v>
      </c>
      <c r="N524" s="9">
        <f t="shared" si="239"/>
        <v>0</v>
      </c>
      <c r="O524" s="9">
        <f t="shared" si="240"/>
        <v>0</v>
      </c>
      <c r="P524" s="9">
        <f t="shared" si="241"/>
        <v>0</v>
      </c>
      <c r="Q524" s="15">
        <f t="shared" si="243"/>
        <v>0</v>
      </c>
      <c r="R524" s="15">
        <f t="shared" si="244"/>
        <v>0</v>
      </c>
      <c r="S524" s="9">
        <f t="shared" si="245"/>
        <v>0</v>
      </c>
      <c r="T524" s="9"/>
      <c r="U524" s="9">
        <f t="shared" si="258"/>
        <v>0</v>
      </c>
      <c r="V524" s="9">
        <f t="shared" si="258"/>
        <v>0</v>
      </c>
      <c r="W524" s="9">
        <f t="shared" si="258"/>
        <v>0</v>
      </c>
      <c r="X524" s="9">
        <f t="shared" si="258"/>
        <v>0</v>
      </c>
      <c r="Y524" s="9">
        <f t="shared" si="258"/>
        <v>0</v>
      </c>
      <c r="Z524" s="9">
        <f t="shared" si="258"/>
        <v>0</v>
      </c>
      <c r="AA524" s="9">
        <f t="shared" si="258"/>
        <v>0</v>
      </c>
      <c r="AB524" s="9">
        <f t="shared" si="259"/>
        <v>0</v>
      </c>
      <c r="AC524" s="9">
        <f t="shared" si="259"/>
        <v>0</v>
      </c>
      <c r="AD524" s="9">
        <f t="shared" si="259"/>
        <v>0</v>
      </c>
      <c r="AE524" s="9">
        <f t="shared" si="259"/>
        <v>0</v>
      </c>
      <c r="AF524" s="9">
        <f t="shared" si="259"/>
        <v>0</v>
      </c>
      <c r="AG524" s="9">
        <f t="shared" si="259"/>
        <v>0</v>
      </c>
      <c r="AH524" s="9">
        <f t="shared" si="259"/>
        <v>0</v>
      </c>
      <c r="AI524" s="9">
        <f t="shared" si="242"/>
        <v>0</v>
      </c>
      <c r="AJ524" s="3" t="s">
        <v>608</v>
      </c>
      <c r="AK524" s="11">
        <v>0</v>
      </c>
      <c r="AL524" s="11">
        <v>0</v>
      </c>
      <c r="AM524" s="11">
        <v>0</v>
      </c>
      <c r="AN524" s="9">
        <v>0</v>
      </c>
      <c r="AO524" s="11">
        <v>0</v>
      </c>
      <c r="AP524" s="11">
        <v>0</v>
      </c>
      <c r="AQ524" s="9">
        <v>0</v>
      </c>
      <c r="AR524" s="9">
        <v>0</v>
      </c>
      <c r="AS524" s="11">
        <v>0</v>
      </c>
      <c r="AT524" s="11">
        <v>0</v>
      </c>
      <c r="AU524" s="11">
        <v>0</v>
      </c>
      <c r="AV524" s="11">
        <v>0</v>
      </c>
      <c r="AW524" s="9">
        <v>0</v>
      </c>
      <c r="AX524" s="9">
        <v>0</v>
      </c>
      <c r="AY524" s="9">
        <v>0</v>
      </c>
      <c r="AZ524" s="9">
        <v>0</v>
      </c>
      <c r="BA524" s="11">
        <v>0</v>
      </c>
      <c r="BB524" s="11">
        <v>0</v>
      </c>
      <c r="BC524" s="11">
        <v>0</v>
      </c>
      <c r="BD524" s="11">
        <v>0</v>
      </c>
      <c r="BE524" s="11">
        <v>0</v>
      </c>
      <c r="BF524" s="11">
        <v>0</v>
      </c>
      <c r="BG524" s="11">
        <v>0</v>
      </c>
      <c r="BH524" s="11">
        <v>0</v>
      </c>
      <c r="BI524" s="9">
        <v>0</v>
      </c>
      <c r="BJ524" s="9">
        <v>0</v>
      </c>
      <c r="BK524" s="9">
        <v>0</v>
      </c>
      <c r="BL524" s="9">
        <v>0</v>
      </c>
      <c r="BM524" s="9">
        <v>0</v>
      </c>
      <c r="BN524" s="9">
        <v>0</v>
      </c>
      <c r="BO524" s="11">
        <f t="shared" si="246"/>
        <v>0</v>
      </c>
      <c r="BP524" s="11">
        <v>0</v>
      </c>
      <c r="BQ524" s="11">
        <v>0</v>
      </c>
      <c r="BR524" s="11">
        <f t="shared" si="247"/>
        <v>0</v>
      </c>
      <c r="BS524" s="11">
        <v>0</v>
      </c>
      <c r="BT524" s="11">
        <v>0</v>
      </c>
      <c r="BU524" s="9">
        <v>0</v>
      </c>
      <c r="BV524" s="9">
        <v>0</v>
      </c>
      <c r="BW524" s="11">
        <v>0</v>
      </c>
      <c r="BX524" s="11">
        <v>0</v>
      </c>
      <c r="BY524" s="11">
        <v>0</v>
      </c>
      <c r="BZ524" s="11">
        <v>0</v>
      </c>
      <c r="CA524" s="9">
        <v>0</v>
      </c>
      <c r="CB524" s="9">
        <v>0</v>
      </c>
      <c r="CC524" s="9">
        <v>0</v>
      </c>
      <c r="CD524" s="9">
        <v>0</v>
      </c>
      <c r="CE524" s="11">
        <v>0</v>
      </c>
      <c r="CF524" s="11">
        <v>0</v>
      </c>
      <c r="CG524" s="11">
        <v>0</v>
      </c>
      <c r="CH524" s="11">
        <v>0</v>
      </c>
      <c r="CI524" s="11">
        <v>0</v>
      </c>
      <c r="CJ524" s="11">
        <v>0</v>
      </c>
      <c r="CK524" s="11">
        <v>0</v>
      </c>
      <c r="CL524" s="11">
        <v>0</v>
      </c>
      <c r="CM524" s="11">
        <v>0</v>
      </c>
      <c r="CN524" s="9">
        <v>0</v>
      </c>
      <c r="CO524" s="9">
        <v>0</v>
      </c>
      <c r="CP524" s="9">
        <v>0</v>
      </c>
      <c r="CQ524" s="9">
        <v>0</v>
      </c>
      <c r="CR524" s="9">
        <v>0</v>
      </c>
      <c r="CS524" s="11"/>
      <c r="CT524" s="11"/>
      <c r="CU524" s="11"/>
      <c r="CV524" s="11"/>
      <c r="CW524" s="11"/>
      <c r="DD524" s="20"/>
      <c r="DE524" s="20"/>
    </row>
    <row r="525" spans="1:109" ht="16.5" x14ac:dyDescent="0.3">
      <c r="A525" s="8">
        <v>4099</v>
      </c>
      <c r="B525" s="8" t="s">
        <v>529</v>
      </c>
      <c r="C525" s="8" t="s">
        <v>546</v>
      </c>
      <c r="D525" s="16">
        <v>7</v>
      </c>
      <c r="E525" s="9">
        <v>0</v>
      </c>
      <c r="F525" s="9">
        <f t="shared" si="232"/>
        <v>0</v>
      </c>
      <c r="G525" s="9">
        <f t="shared" si="233"/>
        <v>0</v>
      </c>
      <c r="H525" s="9">
        <f t="shared" si="234"/>
        <v>0</v>
      </c>
      <c r="I525" s="10">
        <f t="shared" si="229"/>
        <v>0</v>
      </c>
      <c r="J525" s="9">
        <f t="shared" si="235"/>
        <v>0</v>
      </c>
      <c r="K525" s="9">
        <f t="shared" si="236"/>
        <v>0</v>
      </c>
      <c r="L525" s="9">
        <f t="shared" si="237"/>
        <v>0</v>
      </c>
      <c r="M525" s="9">
        <f t="shared" si="238"/>
        <v>0</v>
      </c>
      <c r="N525" s="9">
        <f t="shared" si="239"/>
        <v>0</v>
      </c>
      <c r="O525" s="9">
        <f t="shared" si="240"/>
        <v>0</v>
      </c>
      <c r="P525" s="9">
        <f t="shared" si="241"/>
        <v>0</v>
      </c>
      <c r="Q525" s="15">
        <f t="shared" si="243"/>
        <v>0</v>
      </c>
      <c r="R525" s="15">
        <f t="shared" si="244"/>
        <v>0</v>
      </c>
      <c r="S525" s="9">
        <f t="shared" si="245"/>
        <v>0</v>
      </c>
      <c r="T525" s="9"/>
      <c r="U525" s="9">
        <f t="shared" si="258"/>
        <v>0</v>
      </c>
      <c r="V525" s="9">
        <f t="shared" si="258"/>
        <v>0</v>
      </c>
      <c r="W525" s="9">
        <f t="shared" si="258"/>
        <v>0</v>
      </c>
      <c r="X525" s="9">
        <f t="shared" si="258"/>
        <v>0</v>
      </c>
      <c r="Y525" s="9">
        <f t="shared" si="258"/>
        <v>0</v>
      </c>
      <c r="Z525" s="9">
        <f t="shared" si="258"/>
        <v>0</v>
      </c>
      <c r="AA525" s="9">
        <f t="shared" si="258"/>
        <v>0</v>
      </c>
      <c r="AB525" s="9">
        <f t="shared" si="259"/>
        <v>0</v>
      </c>
      <c r="AC525" s="9">
        <f t="shared" si="259"/>
        <v>0</v>
      </c>
      <c r="AD525" s="9">
        <f t="shared" si="259"/>
        <v>0</v>
      </c>
      <c r="AE525" s="9">
        <f t="shared" si="259"/>
        <v>0</v>
      </c>
      <c r="AF525" s="9">
        <f t="shared" si="259"/>
        <v>0</v>
      </c>
      <c r="AG525" s="9">
        <f t="shared" si="259"/>
        <v>0</v>
      </c>
      <c r="AH525" s="9">
        <f t="shared" si="259"/>
        <v>0</v>
      </c>
      <c r="AI525" s="9">
        <f t="shared" si="242"/>
        <v>0</v>
      </c>
      <c r="AJ525" s="3" t="s">
        <v>608</v>
      </c>
      <c r="AK525" s="11">
        <v>0</v>
      </c>
      <c r="AL525" s="11">
        <v>0</v>
      </c>
      <c r="AM525" s="11">
        <v>0</v>
      </c>
      <c r="AN525" s="9">
        <v>0</v>
      </c>
      <c r="AO525" s="11">
        <v>0</v>
      </c>
      <c r="AP525" s="11">
        <v>0</v>
      </c>
      <c r="AQ525" s="9">
        <v>0</v>
      </c>
      <c r="AR525" s="9">
        <v>0</v>
      </c>
      <c r="AS525" s="11">
        <v>0</v>
      </c>
      <c r="AT525" s="11">
        <v>0</v>
      </c>
      <c r="AU525" s="11">
        <v>0</v>
      </c>
      <c r="AV525" s="11">
        <v>0</v>
      </c>
      <c r="AW525" s="9">
        <v>0</v>
      </c>
      <c r="AX525" s="9">
        <v>0</v>
      </c>
      <c r="AY525" s="9">
        <v>0</v>
      </c>
      <c r="AZ525" s="9">
        <v>0</v>
      </c>
      <c r="BA525" s="11">
        <v>0</v>
      </c>
      <c r="BB525" s="11">
        <v>0</v>
      </c>
      <c r="BC525" s="11">
        <v>0</v>
      </c>
      <c r="BD525" s="11">
        <v>0</v>
      </c>
      <c r="BE525" s="11">
        <v>0</v>
      </c>
      <c r="BF525" s="11">
        <v>0</v>
      </c>
      <c r="BG525" s="11">
        <v>0</v>
      </c>
      <c r="BH525" s="11">
        <v>0</v>
      </c>
      <c r="BI525" s="9">
        <v>0</v>
      </c>
      <c r="BJ525" s="9">
        <v>0</v>
      </c>
      <c r="BK525" s="9">
        <v>0</v>
      </c>
      <c r="BL525" s="9">
        <v>0</v>
      </c>
      <c r="BM525" s="9">
        <v>0</v>
      </c>
      <c r="BN525" s="9">
        <v>0</v>
      </c>
      <c r="BO525" s="11">
        <f t="shared" si="246"/>
        <v>0</v>
      </c>
      <c r="BP525" s="11">
        <v>0</v>
      </c>
      <c r="BQ525" s="11">
        <v>0</v>
      </c>
      <c r="BR525" s="11">
        <f t="shared" si="247"/>
        <v>0</v>
      </c>
      <c r="BS525" s="11">
        <v>0</v>
      </c>
      <c r="BT525" s="11">
        <v>0</v>
      </c>
      <c r="BU525" s="9">
        <v>0</v>
      </c>
      <c r="BV525" s="9">
        <v>0</v>
      </c>
      <c r="BW525" s="11">
        <v>0</v>
      </c>
      <c r="BX525" s="11">
        <v>0</v>
      </c>
      <c r="BY525" s="11">
        <v>0</v>
      </c>
      <c r="BZ525" s="11">
        <v>0</v>
      </c>
      <c r="CA525" s="9">
        <v>0</v>
      </c>
      <c r="CB525" s="9">
        <v>0</v>
      </c>
      <c r="CC525" s="9">
        <v>0</v>
      </c>
      <c r="CD525" s="9">
        <v>0</v>
      </c>
      <c r="CE525" s="11">
        <v>0</v>
      </c>
      <c r="CF525" s="11">
        <v>0</v>
      </c>
      <c r="CG525" s="11">
        <v>0</v>
      </c>
      <c r="CH525" s="11">
        <v>0</v>
      </c>
      <c r="CI525" s="11">
        <v>0</v>
      </c>
      <c r="CJ525" s="11">
        <v>0</v>
      </c>
      <c r="CK525" s="11">
        <v>0</v>
      </c>
      <c r="CL525" s="11">
        <v>0</v>
      </c>
      <c r="CM525" s="11">
        <v>0</v>
      </c>
      <c r="CN525" s="9">
        <v>0</v>
      </c>
      <c r="CO525" s="9">
        <v>0</v>
      </c>
      <c r="CP525" s="9">
        <v>0</v>
      </c>
      <c r="CQ525" s="9">
        <v>0</v>
      </c>
      <c r="CR525" s="9">
        <v>0</v>
      </c>
      <c r="CS525" s="11"/>
      <c r="CT525" s="11"/>
      <c r="CU525" s="11"/>
      <c r="CV525" s="11"/>
      <c r="CW525" s="11"/>
      <c r="DD525" s="20"/>
      <c r="DE525" s="20"/>
    </row>
    <row r="526" spans="1:109" ht="16.5" x14ac:dyDescent="0.3">
      <c r="A526" s="8">
        <v>4108</v>
      </c>
      <c r="B526" s="8" t="s">
        <v>529</v>
      </c>
      <c r="C526" s="8" t="s">
        <v>547</v>
      </c>
      <c r="D526" s="16">
        <v>7</v>
      </c>
      <c r="E526" s="9">
        <v>0</v>
      </c>
      <c r="F526" s="9">
        <f t="shared" si="232"/>
        <v>0</v>
      </c>
      <c r="G526" s="9">
        <f t="shared" si="233"/>
        <v>0</v>
      </c>
      <c r="H526" s="9">
        <f t="shared" si="234"/>
        <v>0</v>
      </c>
      <c r="I526" s="10">
        <f t="shared" ref="I526:I560" si="260">IF(F526=0,0,H526/F526)</f>
        <v>0</v>
      </c>
      <c r="J526" s="9">
        <f t="shared" si="235"/>
        <v>0</v>
      </c>
      <c r="K526" s="9">
        <f t="shared" si="236"/>
        <v>0</v>
      </c>
      <c r="L526" s="9">
        <f t="shared" si="237"/>
        <v>0</v>
      </c>
      <c r="M526" s="9">
        <f t="shared" si="238"/>
        <v>0</v>
      </c>
      <c r="N526" s="9">
        <f t="shared" si="239"/>
        <v>0</v>
      </c>
      <c r="O526" s="9">
        <f t="shared" si="240"/>
        <v>0</v>
      </c>
      <c r="P526" s="9">
        <f t="shared" si="241"/>
        <v>0</v>
      </c>
      <c r="Q526" s="15">
        <f t="shared" si="243"/>
        <v>0</v>
      </c>
      <c r="R526" s="15">
        <f t="shared" si="244"/>
        <v>0</v>
      </c>
      <c r="S526" s="9">
        <f t="shared" si="245"/>
        <v>0</v>
      </c>
      <c r="T526" s="9"/>
      <c r="U526" s="9">
        <f t="shared" si="258"/>
        <v>0</v>
      </c>
      <c r="V526" s="9">
        <f t="shared" si="258"/>
        <v>0</v>
      </c>
      <c r="W526" s="9">
        <f t="shared" si="258"/>
        <v>0</v>
      </c>
      <c r="X526" s="9">
        <f t="shared" si="258"/>
        <v>0</v>
      </c>
      <c r="Y526" s="9">
        <f t="shared" si="258"/>
        <v>0</v>
      </c>
      <c r="Z526" s="9">
        <f t="shared" si="258"/>
        <v>0</v>
      </c>
      <c r="AA526" s="9">
        <f t="shared" si="258"/>
        <v>0</v>
      </c>
      <c r="AB526" s="9">
        <f t="shared" si="259"/>
        <v>0</v>
      </c>
      <c r="AC526" s="9">
        <f t="shared" si="259"/>
        <v>0</v>
      </c>
      <c r="AD526" s="9">
        <f t="shared" si="259"/>
        <v>0</v>
      </c>
      <c r="AE526" s="9">
        <f t="shared" si="259"/>
        <v>0</v>
      </c>
      <c r="AF526" s="9">
        <f t="shared" si="259"/>
        <v>0</v>
      </c>
      <c r="AG526" s="9">
        <f t="shared" si="259"/>
        <v>0</v>
      </c>
      <c r="AH526" s="9">
        <f t="shared" si="259"/>
        <v>0</v>
      </c>
      <c r="AI526" s="9">
        <f t="shared" si="242"/>
        <v>0</v>
      </c>
      <c r="AJ526" s="3" t="s">
        <v>608</v>
      </c>
      <c r="AK526" s="11">
        <v>0</v>
      </c>
      <c r="AL526" s="11">
        <v>0</v>
      </c>
      <c r="AM526" s="11">
        <v>0</v>
      </c>
      <c r="AN526" s="9">
        <v>0</v>
      </c>
      <c r="AO526" s="11">
        <v>0</v>
      </c>
      <c r="AP526" s="11">
        <v>0</v>
      </c>
      <c r="AQ526" s="9">
        <v>0</v>
      </c>
      <c r="AR526" s="9">
        <v>0</v>
      </c>
      <c r="AS526" s="11">
        <v>0</v>
      </c>
      <c r="AT526" s="11">
        <v>0</v>
      </c>
      <c r="AU526" s="11">
        <v>0</v>
      </c>
      <c r="AV526" s="11">
        <v>0</v>
      </c>
      <c r="AW526" s="9">
        <v>0</v>
      </c>
      <c r="AX526" s="9">
        <v>0</v>
      </c>
      <c r="AY526" s="9">
        <v>0</v>
      </c>
      <c r="AZ526" s="9">
        <v>0</v>
      </c>
      <c r="BA526" s="11">
        <v>0</v>
      </c>
      <c r="BB526" s="11">
        <v>0</v>
      </c>
      <c r="BC526" s="11">
        <v>0</v>
      </c>
      <c r="BD526" s="11">
        <v>0</v>
      </c>
      <c r="BE526" s="11">
        <v>0</v>
      </c>
      <c r="BF526" s="11">
        <v>0</v>
      </c>
      <c r="BG526" s="11">
        <v>0</v>
      </c>
      <c r="BH526" s="11">
        <v>0</v>
      </c>
      <c r="BI526" s="9">
        <v>0</v>
      </c>
      <c r="BJ526" s="9">
        <v>0</v>
      </c>
      <c r="BK526" s="9">
        <v>0</v>
      </c>
      <c r="BL526" s="9">
        <v>0</v>
      </c>
      <c r="BM526" s="9">
        <v>0</v>
      </c>
      <c r="BN526" s="9">
        <v>0</v>
      </c>
      <c r="BO526" s="11">
        <f t="shared" si="246"/>
        <v>0</v>
      </c>
      <c r="BP526" s="11">
        <v>0</v>
      </c>
      <c r="BQ526" s="11">
        <v>0</v>
      </c>
      <c r="BR526" s="11">
        <f t="shared" si="247"/>
        <v>0</v>
      </c>
      <c r="BS526" s="11">
        <v>0</v>
      </c>
      <c r="BT526" s="11">
        <v>0</v>
      </c>
      <c r="BU526" s="9">
        <v>0</v>
      </c>
      <c r="BV526" s="9">
        <v>0</v>
      </c>
      <c r="BW526" s="11">
        <v>0</v>
      </c>
      <c r="BX526" s="11">
        <v>0</v>
      </c>
      <c r="BY526" s="11">
        <v>0</v>
      </c>
      <c r="BZ526" s="11">
        <v>0</v>
      </c>
      <c r="CA526" s="9">
        <v>0</v>
      </c>
      <c r="CB526" s="9">
        <v>0</v>
      </c>
      <c r="CC526" s="9">
        <v>0</v>
      </c>
      <c r="CD526" s="9">
        <v>0</v>
      </c>
      <c r="CE526" s="11">
        <v>0</v>
      </c>
      <c r="CF526" s="11">
        <v>0</v>
      </c>
      <c r="CG526" s="11">
        <v>0</v>
      </c>
      <c r="CH526" s="11">
        <v>0</v>
      </c>
      <c r="CI526" s="11">
        <v>0</v>
      </c>
      <c r="CJ526" s="11">
        <v>0</v>
      </c>
      <c r="CK526" s="11">
        <v>0</v>
      </c>
      <c r="CL526" s="11">
        <v>0</v>
      </c>
      <c r="CM526" s="11">
        <v>0</v>
      </c>
      <c r="CN526" s="9">
        <v>0</v>
      </c>
      <c r="CO526" s="9">
        <v>0</v>
      </c>
      <c r="CP526" s="9">
        <v>0</v>
      </c>
      <c r="CQ526" s="9">
        <v>0</v>
      </c>
      <c r="CR526" s="9">
        <v>0</v>
      </c>
      <c r="CS526" s="11"/>
      <c r="CT526" s="11"/>
      <c r="CU526" s="11"/>
      <c r="CV526" s="11"/>
      <c r="CW526" s="11"/>
      <c r="DD526" s="20"/>
      <c r="DE526" s="20"/>
    </row>
    <row r="527" spans="1:109" ht="16.5" x14ac:dyDescent="0.3">
      <c r="A527" s="8">
        <v>4114</v>
      </c>
      <c r="B527" s="8" t="s">
        <v>529</v>
      </c>
      <c r="C527" s="8" t="s">
        <v>548</v>
      </c>
      <c r="D527" s="16">
        <v>7</v>
      </c>
      <c r="E527" s="9">
        <v>0</v>
      </c>
      <c r="F527" s="9">
        <f t="shared" si="232"/>
        <v>0</v>
      </c>
      <c r="G527" s="9">
        <f t="shared" si="233"/>
        <v>0</v>
      </c>
      <c r="H527" s="9">
        <f t="shared" si="234"/>
        <v>0</v>
      </c>
      <c r="I527" s="10">
        <f t="shared" si="260"/>
        <v>0</v>
      </c>
      <c r="J527" s="9">
        <f t="shared" si="235"/>
        <v>0</v>
      </c>
      <c r="K527" s="9">
        <f t="shared" si="236"/>
        <v>0</v>
      </c>
      <c r="L527" s="9">
        <f t="shared" si="237"/>
        <v>0</v>
      </c>
      <c r="M527" s="9">
        <f t="shared" si="238"/>
        <v>0</v>
      </c>
      <c r="N527" s="9">
        <f t="shared" si="239"/>
        <v>0</v>
      </c>
      <c r="O527" s="9">
        <f t="shared" si="240"/>
        <v>0</v>
      </c>
      <c r="P527" s="9">
        <f t="shared" si="241"/>
        <v>0</v>
      </c>
      <c r="Q527" s="15">
        <f t="shared" si="243"/>
        <v>0</v>
      </c>
      <c r="R527" s="15">
        <f t="shared" si="244"/>
        <v>0</v>
      </c>
      <c r="S527" s="9">
        <f t="shared" si="245"/>
        <v>0</v>
      </c>
      <c r="T527" s="9"/>
      <c r="U527" s="9">
        <f t="shared" si="258"/>
        <v>0</v>
      </c>
      <c r="V527" s="9">
        <f t="shared" si="258"/>
        <v>0</v>
      </c>
      <c r="W527" s="9">
        <f t="shared" si="258"/>
        <v>0</v>
      </c>
      <c r="X527" s="9">
        <f t="shared" si="258"/>
        <v>0</v>
      </c>
      <c r="Y527" s="9">
        <f t="shared" si="258"/>
        <v>0</v>
      </c>
      <c r="Z527" s="9">
        <f t="shared" si="258"/>
        <v>0</v>
      </c>
      <c r="AA527" s="9">
        <f t="shared" si="258"/>
        <v>0</v>
      </c>
      <c r="AB527" s="9">
        <f t="shared" si="259"/>
        <v>0</v>
      </c>
      <c r="AC527" s="9">
        <f t="shared" si="259"/>
        <v>0</v>
      </c>
      <c r="AD527" s="9">
        <f t="shared" si="259"/>
        <v>0</v>
      </c>
      <c r="AE527" s="9">
        <f t="shared" si="259"/>
        <v>0</v>
      </c>
      <c r="AF527" s="9">
        <f t="shared" si="259"/>
        <v>0</v>
      </c>
      <c r="AG527" s="9">
        <f t="shared" si="259"/>
        <v>0</v>
      </c>
      <c r="AH527" s="9">
        <f t="shared" si="259"/>
        <v>0</v>
      </c>
      <c r="AI527" s="9">
        <f t="shared" si="242"/>
        <v>0</v>
      </c>
      <c r="AJ527" s="3" t="s">
        <v>608</v>
      </c>
      <c r="AK527" s="11">
        <v>0</v>
      </c>
      <c r="AL527" s="11">
        <v>0</v>
      </c>
      <c r="AM527" s="11">
        <v>0</v>
      </c>
      <c r="AN527" s="9">
        <v>0</v>
      </c>
      <c r="AO527" s="11">
        <v>0</v>
      </c>
      <c r="AP527" s="11">
        <v>0</v>
      </c>
      <c r="AQ527" s="9">
        <v>0</v>
      </c>
      <c r="AR527" s="9">
        <v>0</v>
      </c>
      <c r="AS527" s="11">
        <v>0</v>
      </c>
      <c r="AT527" s="11">
        <v>0</v>
      </c>
      <c r="AU527" s="11">
        <v>0</v>
      </c>
      <c r="AV527" s="11">
        <v>0</v>
      </c>
      <c r="AW527" s="9">
        <v>0</v>
      </c>
      <c r="AX527" s="9">
        <v>0</v>
      </c>
      <c r="AY527" s="9">
        <v>0</v>
      </c>
      <c r="AZ527" s="9">
        <v>0</v>
      </c>
      <c r="BA527" s="11">
        <v>0</v>
      </c>
      <c r="BB527" s="11">
        <v>0</v>
      </c>
      <c r="BC527" s="11">
        <v>0</v>
      </c>
      <c r="BD527" s="11">
        <v>0</v>
      </c>
      <c r="BE527" s="11">
        <v>0</v>
      </c>
      <c r="BF527" s="11">
        <v>0</v>
      </c>
      <c r="BG527" s="11">
        <v>0</v>
      </c>
      <c r="BH527" s="11">
        <v>0</v>
      </c>
      <c r="BI527" s="9">
        <v>0</v>
      </c>
      <c r="BJ527" s="9">
        <v>0</v>
      </c>
      <c r="BK527" s="9">
        <v>0</v>
      </c>
      <c r="BL527" s="9">
        <v>0</v>
      </c>
      <c r="BM527" s="9">
        <v>0</v>
      </c>
      <c r="BN527" s="9">
        <v>0</v>
      </c>
      <c r="BO527" s="11">
        <f t="shared" si="246"/>
        <v>0</v>
      </c>
      <c r="BP527" s="11">
        <v>0</v>
      </c>
      <c r="BQ527" s="11">
        <v>0</v>
      </c>
      <c r="BR527" s="11">
        <f t="shared" si="247"/>
        <v>0</v>
      </c>
      <c r="BS527" s="11">
        <v>0</v>
      </c>
      <c r="BT527" s="11">
        <v>0</v>
      </c>
      <c r="BU527" s="9">
        <v>0</v>
      </c>
      <c r="BV527" s="9">
        <v>0</v>
      </c>
      <c r="BW527" s="11">
        <v>0</v>
      </c>
      <c r="BX527" s="11">
        <v>0</v>
      </c>
      <c r="BY527" s="11">
        <v>0</v>
      </c>
      <c r="BZ527" s="11">
        <v>0</v>
      </c>
      <c r="CA527" s="9">
        <v>0</v>
      </c>
      <c r="CB527" s="9">
        <v>0</v>
      </c>
      <c r="CC527" s="9">
        <v>0</v>
      </c>
      <c r="CD527" s="9">
        <v>0</v>
      </c>
      <c r="CE527" s="11">
        <v>0</v>
      </c>
      <c r="CF527" s="11">
        <v>0</v>
      </c>
      <c r="CG527" s="11">
        <v>0</v>
      </c>
      <c r="CH527" s="11">
        <v>0</v>
      </c>
      <c r="CI527" s="11">
        <v>0</v>
      </c>
      <c r="CJ527" s="11">
        <v>0</v>
      </c>
      <c r="CK527" s="11">
        <v>0</v>
      </c>
      <c r="CL527" s="11">
        <v>0</v>
      </c>
      <c r="CM527" s="11">
        <v>0</v>
      </c>
      <c r="CN527" s="9">
        <v>0</v>
      </c>
      <c r="CO527" s="9">
        <v>0</v>
      </c>
      <c r="CP527" s="9">
        <v>0</v>
      </c>
      <c r="CQ527" s="9">
        <v>0</v>
      </c>
      <c r="CR527" s="9">
        <v>0</v>
      </c>
      <c r="CS527" s="11"/>
      <c r="CT527" s="11"/>
      <c r="CU527" s="11"/>
      <c r="CV527" s="11"/>
      <c r="CW527" s="11"/>
      <c r="DD527" s="20"/>
      <c r="DE527" s="20"/>
    </row>
    <row r="528" spans="1:109" ht="16.5" x14ac:dyDescent="0.3">
      <c r="A528" s="8">
        <v>4175</v>
      </c>
      <c r="B528" s="8" t="s">
        <v>529</v>
      </c>
      <c r="C528" s="8" t="s">
        <v>549</v>
      </c>
      <c r="D528" s="16">
        <v>7</v>
      </c>
      <c r="E528" s="9">
        <v>0</v>
      </c>
      <c r="F528" s="9">
        <f t="shared" si="232"/>
        <v>0</v>
      </c>
      <c r="G528" s="9">
        <f t="shared" si="233"/>
        <v>0</v>
      </c>
      <c r="H528" s="9">
        <f t="shared" si="234"/>
        <v>0</v>
      </c>
      <c r="I528" s="10">
        <f t="shared" si="260"/>
        <v>0</v>
      </c>
      <c r="J528" s="9">
        <f t="shared" si="235"/>
        <v>0</v>
      </c>
      <c r="K528" s="9">
        <f t="shared" si="236"/>
        <v>0</v>
      </c>
      <c r="L528" s="9">
        <f t="shared" si="237"/>
        <v>0</v>
      </c>
      <c r="M528" s="9">
        <f t="shared" si="238"/>
        <v>0</v>
      </c>
      <c r="N528" s="9">
        <f t="shared" si="239"/>
        <v>0</v>
      </c>
      <c r="O528" s="9">
        <f t="shared" si="240"/>
        <v>0</v>
      </c>
      <c r="P528" s="9">
        <f t="shared" si="241"/>
        <v>0</v>
      </c>
      <c r="Q528" s="15">
        <f t="shared" si="243"/>
        <v>0</v>
      </c>
      <c r="R528" s="15">
        <f t="shared" si="244"/>
        <v>0</v>
      </c>
      <c r="S528" s="9">
        <f t="shared" si="245"/>
        <v>0</v>
      </c>
      <c r="T528" s="9"/>
      <c r="U528" s="9">
        <f t="shared" si="258"/>
        <v>0</v>
      </c>
      <c r="V528" s="9">
        <f t="shared" si="258"/>
        <v>0</v>
      </c>
      <c r="W528" s="9">
        <f t="shared" si="258"/>
        <v>0</v>
      </c>
      <c r="X528" s="9">
        <f t="shared" si="258"/>
        <v>0</v>
      </c>
      <c r="Y528" s="9">
        <f t="shared" si="258"/>
        <v>0</v>
      </c>
      <c r="Z528" s="9">
        <f t="shared" si="258"/>
        <v>0</v>
      </c>
      <c r="AA528" s="9">
        <f t="shared" si="258"/>
        <v>0</v>
      </c>
      <c r="AB528" s="9">
        <f t="shared" si="259"/>
        <v>0</v>
      </c>
      <c r="AC528" s="9">
        <f t="shared" si="259"/>
        <v>0</v>
      </c>
      <c r="AD528" s="9">
        <f t="shared" si="259"/>
        <v>0</v>
      </c>
      <c r="AE528" s="9">
        <f t="shared" si="259"/>
        <v>0</v>
      </c>
      <c r="AF528" s="9">
        <f t="shared" si="259"/>
        <v>0</v>
      </c>
      <c r="AG528" s="9">
        <f t="shared" si="259"/>
        <v>0</v>
      </c>
      <c r="AH528" s="9">
        <f t="shared" si="259"/>
        <v>0</v>
      </c>
      <c r="AI528" s="9">
        <f t="shared" si="242"/>
        <v>0</v>
      </c>
      <c r="AJ528" s="3" t="s">
        <v>608</v>
      </c>
      <c r="AK528" s="11">
        <v>0</v>
      </c>
      <c r="AL528" s="11">
        <v>0</v>
      </c>
      <c r="AM528" s="11">
        <v>0</v>
      </c>
      <c r="AN528" s="9">
        <v>0</v>
      </c>
      <c r="AO528" s="11">
        <v>0</v>
      </c>
      <c r="AP528" s="11">
        <v>0</v>
      </c>
      <c r="AQ528" s="9">
        <v>0</v>
      </c>
      <c r="AR528" s="9">
        <v>0</v>
      </c>
      <c r="AS528" s="11">
        <v>0</v>
      </c>
      <c r="AT528" s="11">
        <v>0</v>
      </c>
      <c r="AU528" s="11">
        <v>0</v>
      </c>
      <c r="AV528" s="11">
        <v>0</v>
      </c>
      <c r="AW528" s="9">
        <v>0</v>
      </c>
      <c r="AX528" s="9">
        <v>0</v>
      </c>
      <c r="AY528" s="9">
        <v>0</v>
      </c>
      <c r="AZ528" s="9">
        <v>0</v>
      </c>
      <c r="BA528" s="11">
        <v>0</v>
      </c>
      <c r="BB528" s="11">
        <v>0</v>
      </c>
      <c r="BC528" s="11">
        <v>0</v>
      </c>
      <c r="BD528" s="11">
        <v>0</v>
      </c>
      <c r="BE528" s="11">
        <v>0</v>
      </c>
      <c r="BF528" s="11">
        <v>0</v>
      </c>
      <c r="BG528" s="11">
        <v>0</v>
      </c>
      <c r="BH528" s="11">
        <v>0</v>
      </c>
      <c r="BI528" s="9">
        <v>0</v>
      </c>
      <c r="BJ528" s="9">
        <v>0</v>
      </c>
      <c r="BK528" s="9">
        <v>0</v>
      </c>
      <c r="BL528" s="9">
        <v>0</v>
      </c>
      <c r="BM528" s="9">
        <v>0</v>
      </c>
      <c r="BN528" s="9">
        <v>0</v>
      </c>
      <c r="BO528" s="11">
        <f t="shared" si="246"/>
        <v>0</v>
      </c>
      <c r="BP528" s="11">
        <v>0</v>
      </c>
      <c r="BQ528" s="11">
        <v>0</v>
      </c>
      <c r="BR528" s="11">
        <f t="shared" si="247"/>
        <v>0</v>
      </c>
      <c r="BS528" s="11">
        <v>0</v>
      </c>
      <c r="BT528" s="11">
        <v>0</v>
      </c>
      <c r="BU528" s="9">
        <v>0</v>
      </c>
      <c r="BV528" s="9">
        <v>0</v>
      </c>
      <c r="BW528" s="11">
        <v>0</v>
      </c>
      <c r="BX528" s="11">
        <v>0</v>
      </c>
      <c r="BY528" s="11">
        <v>0</v>
      </c>
      <c r="BZ528" s="11">
        <v>0</v>
      </c>
      <c r="CA528" s="9">
        <v>0</v>
      </c>
      <c r="CB528" s="9">
        <v>0</v>
      </c>
      <c r="CC528" s="9">
        <v>0</v>
      </c>
      <c r="CD528" s="9">
        <v>0</v>
      </c>
      <c r="CE528" s="11">
        <v>0</v>
      </c>
      <c r="CF528" s="11">
        <v>0</v>
      </c>
      <c r="CG528" s="11">
        <v>0</v>
      </c>
      <c r="CH528" s="11">
        <v>0</v>
      </c>
      <c r="CI528" s="11">
        <v>0</v>
      </c>
      <c r="CJ528" s="11">
        <v>0</v>
      </c>
      <c r="CK528" s="11">
        <v>0</v>
      </c>
      <c r="CL528" s="11">
        <v>0</v>
      </c>
      <c r="CM528" s="11">
        <v>0</v>
      </c>
      <c r="CN528" s="9">
        <v>0</v>
      </c>
      <c r="CO528" s="9">
        <v>0</v>
      </c>
      <c r="CP528" s="9">
        <v>0</v>
      </c>
      <c r="CQ528" s="9">
        <v>0</v>
      </c>
      <c r="CR528" s="9">
        <v>0</v>
      </c>
      <c r="CS528" s="11"/>
      <c r="CT528" s="11"/>
      <c r="CU528" s="11"/>
      <c r="CV528" s="11"/>
      <c r="CW528" s="11"/>
      <c r="DD528" s="20"/>
      <c r="DE528" s="20"/>
    </row>
    <row r="529" spans="1:109" ht="16.5" x14ac:dyDescent="0.3">
      <c r="A529" s="8">
        <v>4196</v>
      </c>
      <c r="B529" s="8" t="s">
        <v>529</v>
      </c>
      <c r="C529" s="8" t="s">
        <v>550</v>
      </c>
      <c r="D529" s="16">
        <v>7</v>
      </c>
      <c r="E529" s="9">
        <v>0</v>
      </c>
      <c r="F529" s="9">
        <f t="shared" si="232"/>
        <v>0</v>
      </c>
      <c r="G529" s="9">
        <f t="shared" si="233"/>
        <v>0</v>
      </c>
      <c r="H529" s="9">
        <f t="shared" si="234"/>
        <v>0</v>
      </c>
      <c r="I529" s="10">
        <f t="shared" si="260"/>
        <v>0</v>
      </c>
      <c r="J529" s="9">
        <f t="shared" si="235"/>
        <v>0</v>
      </c>
      <c r="K529" s="9">
        <f t="shared" si="236"/>
        <v>0</v>
      </c>
      <c r="L529" s="9">
        <f t="shared" si="237"/>
        <v>0</v>
      </c>
      <c r="M529" s="9">
        <f t="shared" si="238"/>
        <v>0</v>
      </c>
      <c r="N529" s="9">
        <f t="shared" si="239"/>
        <v>0</v>
      </c>
      <c r="O529" s="9">
        <f t="shared" si="240"/>
        <v>0</v>
      </c>
      <c r="P529" s="9">
        <f t="shared" si="241"/>
        <v>0</v>
      </c>
      <c r="Q529" s="15">
        <f t="shared" si="243"/>
        <v>0</v>
      </c>
      <c r="R529" s="15">
        <f t="shared" si="244"/>
        <v>0</v>
      </c>
      <c r="S529" s="9">
        <f t="shared" si="245"/>
        <v>0</v>
      </c>
      <c r="T529" s="9"/>
      <c r="U529" s="9">
        <f t="shared" si="258"/>
        <v>0</v>
      </c>
      <c r="V529" s="9">
        <f t="shared" si="258"/>
        <v>0</v>
      </c>
      <c r="W529" s="9">
        <f t="shared" si="258"/>
        <v>0</v>
      </c>
      <c r="X529" s="9">
        <f t="shared" si="258"/>
        <v>0</v>
      </c>
      <c r="Y529" s="9">
        <f t="shared" si="258"/>
        <v>0</v>
      </c>
      <c r="Z529" s="9">
        <f t="shared" si="258"/>
        <v>0</v>
      </c>
      <c r="AA529" s="9">
        <f t="shared" si="258"/>
        <v>0</v>
      </c>
      <c r="AB529" s="9">
        <f t="shared" si="259"/>
        <v>0</v>
      </c>
      <c r="AC529" s="9">
        <f t="shared" si="259"/>
        <v>0</v>
      </c>
      <c r="AD529" s="9">
        <f t="shared" si="259"/>
        <v>0</v>
      </c>
      <c r="AE529" s="9">
        <f t="shared" si="259"/>
        <v>0</v>
      </c>
      <c r="AF529" s="9">
        <f t="shared" si="259"/>
        <v>0</v>
      </c>
      <c r="AG529" s="9">
        <f t="shared" si="259"/>
        <v>0</v>
      </c>
      <c r="AH529" s="9">
        <f t="shared" si="259"/>
        <v>0</v>
      </c>
      <c r="AI529" s="9">
        <f t="shared" si="242"/>
        <v>0</v>
      </c>
      <c r="AJ529" s="3" t="s">
        <v>608</v>
      </c>
      <c r="AK529" s="11">
        <v>0</v>
      </c>
      <c r="AL529" s="11">
        <v>0</v>
      </c>
      <c r="AM529" s="11">
        <v>0</v>
      </c>
      <c r="AN529" s="9">
        <v>0</v>
      </c>
      <c r="AO529" s="11">
        <v>0</v>
      </c>
      <c r="AP529" s="11">
        <v>0</v>
      </c>
      <c r="AQ529" s="9">
        <v>0</v>
      </c>
      <c r="AR529" s="9">
        <v>0</v>
      </c>
      <c r="AS529" s="11">
        <v>0</v>
      </c>
      <c r="AT529" s="11">
        <v>0</v>
      </c>
      <c r="AU529" s="11">
        <v>0</v>
      </c>
      <c r="AV529" s="11">
        <v>0</v>
      </c>
      <c r="AW529" s="9">
        <v>0</v>
      </c>
      <c r="AX529" s="9">
        <v>0</v>
      </c>
      <c r="AY529" s="9">
        <v>0</v>
      </c>
      <c r="AZ529" s="9">
        <v>0</v>
      </c>
      <c r="BA529" s="11">
        <v>0</v>
      </c>
      <c r="BB529" s="11">
        <v>0</v>
      </c>
      <c r="BC529" s="11">
        <v>0</v>
      </c>
      <c r="BD529" s="11">
        <v>0</v>
      </c>
      <c r="BE529" s="11">
        <v>0</v>
      </c>
      <c r="BF529" s="11">
        <v>0</v>
      </c>
      <c r="BG529" s="11">
        <v>0</v>
      </c>
      <c r="BH529" s="11">
        <v>0</v>
      </c>
      <c r="BI529" s="9">
        <v>0</v>
      </c>
      <c r="BJ529" s="9">
        <v>0</v>
      </c>
      <c r="BK529" s="9">
        <v>0</v>
      </c>
      <c r="BL529" s="9">
        <v>0</v>
      </c>
      <c r="BM529" s="9">
        <v>0</v>
      </c>
      <c r="BN529" s="9">
        <v>0</v>
      </c>
      <c r="BO529" s="11">
        <f t="shared" si="246"/>
        <v>0</v>
      </c>
      <c r="BP529" s="11">
        <v>0</v>
      </c>
      <c r="BQ529" s="11">
        <v>0</v>
      </c>
      <c r="BR529" s="11">
        <f t="shared" si="247"/>
        <v>0</v>
      </c>
      <c r="BS529" s="11">
        <v>0</v>
      </c>
      <c r="BT529" s="11">
        <v>0</v>
      </c>
      <c r="BU529" s="9">
        <v>0</v>
      </c>
      <c r="BV529" s="9">
        <v>0</v>
      </c>
      <c r="BW529" s="11">
        <v>0</v>
      </c>
      <c r="BX529" s="11">
        <v>0</v>
      </c>
      <c r="BY529" s="11">
        <v>0</v>
      </c>
      <c r="BZ529" s="11">
        <v>0</v>
      </c>
      <c r="CA529" s="9">
        <v>0</v>
      </c>
      <c r="CB529" s="9">
        <v>0</v>
      </c>
      <c r="CC529" s="9">
        <v>0</v>
      </c>
      <c r="CD529" s="9">
        <v>0</v>
      </c>
      <c r="CE529" s="11">
        <v>0</v>
      </c>
      <c r="CF529" s="11">
        <v>0</v>
      </c>
      <c r="CG529" s="11">
        <v>0</v>
      </c>
      <c r="CH529" s="11">
        <v>0</v>
      </c>
      <c r="CI529" s="11">
        <v>0</v>
      </c>
      <c r="CJ529" s="11">
        <v>0</v>
      </c>
      <c r="CK529" s="11">
        <v>0</v>
      </c>
      <c r="CL529" s="11">
        <v>0</v>
      </c>
      <c r="CM529" s="11">
        <v>0</v>
      </c>
      <c r="CN529" s="9">
        <v>0</v>
      </c>
      <c r="CO529" s="9">
        <v>0</v>
      </c>
      <c r="CP529" s="9">
        <v>0</v>
      </c>
      <c r="CQ529" s="9">
        <v>0</v>
      </c>
      <c r="CR529" s="9">
        <v>0</v>
      </c>
      <c r="CS529" s="11"/>
      <c r="CT529" s="11"/>
      <c r="CU529" s="11"/>
      <c r="CV529" s="11"/>
      <c r="CW529" s="11"/>
      <c r="DD529" s="20"/>
      <c r="DE529" s="20"/>
    </row>
    <row r="530" spans="1:109" ht="16.5" x14ac:dyDescent="0.3">
      <c r="A530" s="8">
        <v>4197</v>
      </c>
      <c r="B530" s="8" t="s">
        <v>529</v>
      </c>
      <c r="C530" s="8" t="s">
        <v>551</v>
      </c>
      <c r="D530" s="16">
        <v>7</v>
      </c>
      <c r="E530" s="9">
        <v>0</v>
      </c>
      <c r="F530" s="9">
        <f t="shared" si="232"/>
        <v>0</v>
      </c>
      <c r="G530" s="9">
        <f t="shared" si="233"/>
        <v>0</v>
      </c>
      <c r="H530" s="9">
        <f t="shared" si="234"/>
        <v>0</v>
      </c>
      <c r="I530" s="10">
        <f t="shared" si="260"/>
        <v>0</v>
      </c>
      <c r="J530" s="9">
        <f t="shared" si="235"/>
        <v>0</v>
      </c>
      <c r="K530" s="9">
        <f t="shared" si="236"/>
        <v>0</v>
      </c>
      <c r="L530" s="9">
        <f t="shared" si="237"/>
        <v>0</v>
      </c>
      <c r="M530" s="9">
        <f t="shared" si="238"/>
        <v>0</v>
      </c>
      <c r="N530" s="9">
        <f t="shared" si="239"/>
        <v>0</v>
      </c>
      <c r="O530" s="9">
        <f t="shared" si="240"/>
        <v>0</v>
      </c>
      <c r="P530" s="9">
        <f t="shared" si="241"/>
        <v>0</v>
      </c>
      <c r="Q530" s="15">
        <f t="shared" si="243"/>
        <v>4987.1527777777774</v>
      </c>
      <c r="R530" s="15">
        <f t="shared" si="244"/>
        <v>4987.1527777777774</v>
      </c>
      <c r="S530" s="9">
        <f t="shared" si="245"/>
        <v>0</v>
      </c>
      <c r="T530" s="9"/>
      <c r="U530" s="9">
        <f t="shared" si="258"/>
        <v>0</v>
      </c>
      <c r="V530" s="9">
        <f t="shared" si="258"/>
        <v>0</v>
      </c>
      <c r="W530" s="9">
        <f t="shared" si="258"/>
        <v>0</v>
      </c>
      <c r="X530" s="9">
        <f t="shared" si="258"/>
        <v>0</v>
      </c>
      <c r="Y530" s="9">
        <f t="shared" si="258"/>
        <v>0</v>
      </c>
      <c r="Z530" s="9">
        <f t="shared" si="258"/>
        <v>0</v>
      </c>
      <c r="AA530" s="9">
        <f t="shared" si="258"/>
        <v>0</v>
      </c>
      <c r="AB530" s="9">
        <f t="shared" si="259"/>
        <v>0</v>
      </c>
      <c r="AC530" s="9">
        <f t="shared" si="259"/>
        <v>0</v>
      </c>
      <c r="AD530" s="9">
        <f t="shared" si="259"/>
        <v>0</v>
      </c>
      <c r="AE530" s="9">
        <f t="shared" si="259"/>
        <v>0</v>
      </c>
      <c r="AF530" s="9">
        <f t="shared" si="259"/>
        <v>0</v>
      </c>
      <c r="AG530" s="9">
        <f t="shared" si="259"/>
        <v>0</v>
      </c>
      <c r="AH530" s="9">
        <f t="shared" si="259"/>
        <v>0</v>
      </c>
      <c r="AI530" s="9">
        <f t="shared" si="242"/>
        <v>0</v>
      </c>
      <c r="AJ530" s="3" t="s">
        <v>608</v>
      </c>
      <c r="AK530" s="11">
        <v>0</v>
      </c>
      <c r="AL530" s="11">
        <v>0</v>
      </c>
      <c r="AM530" s="11">
        <v>0</v>
      </c>
      <c r="AN530" s="9">
        <v>0</v>
      </c>
      <c r="AO530" s="11">
        <v>0</v>
      </c>
      <c r="AP530" s="11">
        <v>0</v>
      </c>
      <c r="AQ530" s="9">
        <v>0</v>
      </c>
      <c r="AR530" s="9">
        <v>0</v>
      </c>
      <c r="AS530" s="11">
        <v>0</v>
      </c>
      <c r="AT530" s="11">
        <v>0</v>
      </c>
      <c r="AU530" s="11">
        <v>0</v>
      </c>
      <c r="AV530" s="11">
        <v>0</v>
      </c>
      <c r="AW530" s="9">
        <v>0</v>
      </c>
      <c r="AX530" s="9">
        <v>0</v>
      </c>
      <c r="AY530" s="9">
        <v>4987.1527777777774</v>
      </c>
      <c r="AZ530" s="9">
        <v>0</v>
      </c>
      <c r="BA530" s="11">
        <v>0</v>
      </c>
      <c r="BB530" s="11">
        <v>0</v>
      </c>
      <c r="BC530" s="11">
        <v>0</v>
      </c>
      <c r="BD530" s="11">
        <v>0</v>
      </c>
      <c r="BE530" s="11">
        <v>0</v>
      </c>
      <c r="BF530" s="11">
        <v>0</v>
      </c>
      <c r="BG530" s="11">
        <v>0</v>
      </c>
      <c r="BH530" s="11">
        <v>0</v>
      </c>
      <c r="BI530" s="9">
        <v>0</v>
      </c>
      <c r="BJ530" s="9">
        <v>0</v>
      </c>
      <c r="BK530" s="9">
        <v>0</v>
      </c>
      <c r="BL530" s="9">
        <v>0</v>
      </c>
      <c r="BM530" s="9">
        <v>0</v>
      </c>
      <c r="BN530" s="9">
        <v>0</v>
      </c>
      <c r="BO530" s="11">
        <f t="shared" si="246"/>
        <v>0</v>
      </c>
      <c r="BP530" s="11">
        <v>0</v>
      </c>
      <c r="BQ530" s="11">
        <v>0</v>
      </c>
      <c r="BR530" s="11">
        <f t="shared" si="247"/>
        <v>0</v>
      </c>
      <c r="BS530" s="11">
        <v>0</v>
      </c>
      <c r="BT530" s="11">
        <v>0</v>
      </c>
      <c r="BU530" s="9">
        <v>0</v>
      </c>
      <c r="BV530" s="9">
        <v>0</v>
      </c>
      <c r="BW530" s="11">
        <v>0</v>
      </c>
      <c r="BX530" s="11">
        <v>0</v>
      </c>
      <c r="BY530" s="11">
        <v>0</v>
      </c>
      <c r="BZ530" s="11">
        <v>0</v>
      </c>
      <c r="CA530" s="9">
        <v>0</v>
      </c>
      <c r="CB530" s="9">
        <v>0</v>
      </c>
      <c r="CC530" s="9">
        <v>4987.1527777777774</v>
      </c>
      <c r="CD530" s="9">
        <v>0</v>
      </c>
      <c r="CE530" s="11">
        <v>0</v>
      </c>
      <c r="CF530" s="11">
        <v>0</v>
      </c>
      <c r="CG530" s="11">
        <v>0</v>
      </c>
      <c r="CH530" s="11">
        <v>0</v>
      </c>
      <c r="CI530" s="11">
        <v>0</v>
      </c>
      <c r="CJ530" s="11">
        <v>0</v>
      </c>
      <c r="CK530" s="11">
        <v>0</v>
      </c>
      <c r="CL530" s="11">
        <v>0</v>
      </c>
      <c r="CM530" s="11">
        <v>0</v>
      </c>
      <c r="CN530" s="9">
        <v>0</v>
      </c>
      <c r="CO530" s="9">
        <v>0</v>
      </c>
      <c r="CP530" s="9">
        <v>0</v>
      </c>
      <c r="CQ530" s="9">
        <v>0</v>
      </c>
      <c r="CR530" s="9">
        <v>0</v>
      </c>
      <c r="CS530" s="11"/>
      <c r="CT530" s="11"/>
      <c r="CU530" s="11"/>
      <c r="CV530" s="11"/>
      <c r="CW530" s="11"/>
      <c r="DD530" s="20"/>
      <c r="DE530" s="20"/>
    </row>
    <row r="531" spans="1:109" ht="16.5" x14ac:dyDescent="0.3">
      <c r="A531" s="8">
        <v>6004</v>
      </c>
      <c r="B531" s="8" t="s">
        <v>529</v>
      </c>
      <c r="C531" s="8" t="s">
        <v>552</v>
      </c>
      <c r="D531" s="16">
        <v>9</v>
      </c>
      <c r="E531" s="9">
        <v>0</v>
      </c>
      <c r="F531" s="9">
        <f t="shared" si="232"/>
        <v>0</v>
      </c>
      <c r="G531" s="9">
        <f t="shared" si="233"/>
        <v>0</v>
      </c>
      <c r="H531" s="9">
        <f t="shared" si="234"/>
        <v>0</v>
      </c>
      <c r="I531" s="10">
        <f t="shared" si="260"/>
        <v>0</v>
      </c>
      <c r="J531" s="9">
        <f t="shared" si="235"/>
        <v>0</v>
      </c>
      <c r="K531" s="9">
        <f t="shared" si="236"/>
        <v>0</v>
      </c>
      <c r="L531" s="9">
        <f t="shared" si="237"/>
        <v>0</v>
      </c>
      <c r="M531" s="9">
        <f t="shared" si="238"/>
        <v>0</v>
      </c>
      <c r="N531" s="9">
        <f t="shared" si="239"/>
        <v>0</v>
      </c>
      <c r="O531" s="9">
        <f t="shared" si="240"/>
        <v>0</v>
      </c>
      <c r="P531" s="9">
        <f t="shared" si="241"/>
        <v>0</v>
      </c>
      <c r="Q531" s="15">
        <f t="shared" si="243"/>
        <v>1415559.9103360006</v>
      </c>
      <c r="R531" s="15">
        <f t="shared" si="244"/>
        <v>1415559.9103360006</v>
      </c>
      <c r="S531" s="9">
        <f t="shared" si="245"/>
        <v>0</v>
      </c>
      <c r="T531" s="9"/>
      <c r="U531" s="9">
        <f t="shared" si="258"/>
        <v>0</v>
      </c>
      <c r="V531" s="9">
        <f t="shared" si="258"/>
        <v>0</v>
      </c>
      <c r="W531" s="9">
        <f t="shared" si="258"/>
        <v>0</v>
      </c>
      <c r="X531" s="9">
        <f t="shared" si="258"/>
        <v>0</v>
      </c>
      <c r="Y531" s="9">
        <f t="shared" si="258"/>
        <v>0</v>
      </c>
      <c r="Z531" s="9">
        <f t="shared" si="258"/>
        <v>0</v>
      </c>
      <c r="AA531" s="9">
        <f t="shared" si="258"/>
        <v>0</v>
      </c>
      <c r="AB531" s="9">
        <f t="shared" si="259"/>
        <v>0</v>
      </c>
      <c r="AC531" s="9">
        <f t="shared" si="259"/>
        <v>0</v>
      </c>
      <c r="AD531" s="9">
        <f t="shared" si="259"/>
        <v>0</v>
      </c>
      <c r="AE531" s="9">
        <f t="shared" si="259"/>
        <v>0</v>
      </c>
      <c r="AF531" s="9">
        <f t="shared" si="259"/>
        <v>0</v>
      </c>
      <c r="AG531" s="9">
        <f t="shared" si="259"/>
        <v>0</v>
      </c>
      <c r="AH531" s="9">
        <f t="shared" si="259"/>
        <v>0</v>
      </c>
      <c r="AI531" s="9">
        <f t="shared" si="242"/>
        <v>0</v>
      </c>
      <c r="AJ531" s="3" t="s">
        <v>608</v>
      </c>
      <c r="AK531" s="11">
        <v>0</v>
      </c>
      <c r="AL531" s="11">
        <v>0</v>
      </c>
      <c r="AM531" s="11">
        <v>0</v>
      </c>
      <c r="AN531" s="9">
        <v>0</v>
      </c>
      <c r="AO531" s="11">
        <v>0</v>
      </c>
      <c r="AP531" s="11">
        <v>0</v>
      </c>
      <c r="AQ531" s="9">
        <v>0</v>
      </c>
      <c r="AR531" s="9">
        <v>0</v>
      </c>
      <c r="AS531" s="11">
        <v>0</v>
      </c>
      <c r="AT531" s="11">
        <v>0</v>
      </c>
      <c r="AU531" s="11">
        <v>0</v>
      </c>
      <c r="AV531" s="11">
        <v>0</v>
      </c>
      <c r="AW531" s="9">
        <v>0</v>
      </c>
      <c r="AX531" s="9">
        <v>1415559.9103360006</v>
      </c>
      <c r="AY531" s="9">
        <v>0</v>
      </c>
      <c r="AZ531" s="9">
        <v>0</v>
      </c>
      <c r="BA531" s="11">
        <v>0</v>
      </c>
      <c r="BB531" s="11">
        <v>0</v>
      </c>
      <c r="BC531" s="11">
        <v>0</v>
      </c>
      <c r="BD531" s="11">
        <v>0</v>
      </c>
      <c r="BE531" s="11">
        <v>0</v>
      </c>
      <c r="BF531" s="11">
        <v>0</v>
      </c>
      <c r="BG531" s="11">
        <v>0</v>
      </c>
      <c r="BH531" s="11">
        <v>0</v>
      </c>
      <c r="BI531" s="9">
        <v>0</v>
      </c>
      <c r="BJ531" s="9">
        <v>0</v>
      </c>
      <c r="BK531" s="9">
        <v>0</v>
      </c>
      <c r="BL531" s="9">
        <v>0</v>
      </c>
      <c r="BM531" s="9">
        <v>0</v>
      </c>
      <c r="BN531" s="9">
        <v>0</v>
      </c>
      <c r="BO531" s="11">
        <f t="shared" si="246"/>
        <v>0</v>
      </c>
      <c r="BP531" s="11">
        <v>0</v>
      </c>
      <c r="BQ531" s="11">
        <v>0</v>
      </c>
      <c r="BR531" s="11">
        <f t="shared" si="247"/>
        <v>0</v>
      </c>
      <c r="BS531" s="11">
        <v>0</v>
      </c>
      <c r="BT531" s="11">
        <v>0</v>
      </c>
      <c r="BU531" s="9">
        <v>0</v>
      </c>
      <c r="BV531" s="9">
        <v>0</v>
      </c>
      <c r="BW531" s="11">
        <v>0</v>
      </c>
      <c r="BX531" s="11">
        <v>0</v>
      </c>
      <c r="BY531" s="11">
        <v>0</v>
      </c>
      <c r="BZ531" s="11">
        <v>0</v>
      </c>
      <c r="CA531" s="9">
        <v>0</v>
      </c>
      <c r="CB531" s="9">
        <v>1415559.9103360006</v>
      </c>
      <c r="CC531" s="9">
        <v>0</v>
      </c>
      <c r="CD531" s="9">
        <v>0</v>
      </c>
      <c r="CE531" s="11">
        <v>0</v>
      </c>
      <c r="CF531" s="11">
        <v>0</v>
      </c>
      <c r="CG531" s="11">
        <v>0</v>
      </c>
      <c r="CH531" s="11">
        <v>0</v>
      </c>
      <c r="CI531" s="11">
        <v>0</v>
      </c>
      <c r="CJ531" s="11">
        <v>0</v>
      </c>
      <c r="CK531" s="11">
        <v>0</v>
      </c>
      <c r="CL531" s="11">
        <v>0</v>
      </c>
      <c r="CM531" s="11">
        <v>0</v>
      </c>
      <c r="CN531" s="9">
        <v>0</v>
      </c>
      <c r="CO531" s="9">
        <v>0</v>
      </c>
      <c r="CP531" s="9">
        <v>0</v>
      </c>
      <c r="CQ531" s="9">
        <v>0</v>
      </c>
      <c r="CR531" s="9">
        <v>0</v>
      </c>
      <c r="CS531" s="11"/>
      <c r="CT531" s="11"/>
      <c r="CU531" s="11"/>
      <c r="CV531" s="11"/>
      <c r="CW531" s="11"/>
      <c r="DD531" s="20"/>
      <c r="DE531" s="20"/>
    </row>
    <row r="532" spans="1:109" ht="16.5" x14ac:dyDescent="0.3">
      <c r="A532" s="8">
        <v>6012</v>
      </c>
      <c r="B532" s="8" t="s">
        <v>529</v>
      </c>
      <c r="C532" s="8" t="s">
        <v>553</v>
      </c>
      <c r="D532" s="16">
        <v>9</v>
      </c>
      <c r="E532" s="9">
        <v>0</v>
      </c>
      <c r="F532" s="9">
        <f t="shared" si="232"/>
        <v>0</v>
      </c>
      <c r="G532" s="9">
        <f t="shared" si="233"/>
        <v>0</v>
      </c>
      <c r="H532" s="9">
        <f t="shared" si="234"/>
        <v>0</v>
      </c>
      <c r="I532" s="10">
        <f t="shared" si="260"/>
        <v>0</v>
      </c>
      <c r="J532" s="9">
        <f t="shared" si="235"/>
        <v>0</v>
      </c>
      <c r="K532" s="9">
        <f t="shared" si="236"/>
        <v>0</v>
      </c>
      <c r="L532" s="9">
        <f t="shared" si="237"/>
        <v>0</v>
      </c>
      <c r="M532" s="9">
        <f t="shared" si="238"/>
        <v>0</v>
      </c>
      <c r="N532" s="9">
        <f t="shared" si="239"/>
        <v>0</v>
      </c>
      <c r="O532" s="9">
        <f t="shared" si="240"/>
        <v>0</v>
      </c>
      <c r="P532" s="9">
        <f t="shared" si="241"/>
        <v>0</v>
      </c>
      <c r="Q532" s="15">
        <f t="shared" si="243"/>
        <v>1192888.9498240009</v>
      </c>
      <c r="R532" s="15">
        <f t="shared" si="244"/>
        <v>1192888.9498240009</v>
      </c>
      <c r="S532" s="9">
        <f t="shared" si="245"/>
        <v>0</v>
      </c>
      <c r="T532" s="9"/>
      <c r="U532" s="9">
        <f t="shared" ref="U532:AA541" si="261">IF($E532=0,0,SUMIF($AK$4:$BN$4,U$4,$AK532:$BN532)/$E532)</f>
        <v>0</v>
      </c>
      <c r="V532" s="9">
        <f t="shared" si="261"/>
        <v>0</v>
      </c>
      <c r="W532" s="9">
        <f t="shared" si="261"/>
        <v>0</v>
      </c>
      <c r="X532" s="9">
        <f t="shared" si="261"/>
        <v>0</v>
      </c>
      <c r="Y532" s="9">
        <f t="shared" si="261"/>
        <v>0</v>
      </c>
      <c r="Z532" s="9">
        <f t="shared" si="261"/>
        <v>0</v>
      </c>
      <c r="AA532" s="9">
        <f t="shared" si="261"/>
        <v>0</v>
      </c>
      <c r="AB532" s="9">
        <f t="shared" ref="AB532:AH541" si="262">IF($E532=0,0,SUMIF($BO$4:$CR$4,AB$4,$BO532:$CR532)/$E532)</f>
        <v>0</v>
      </c>
      <c r="AC532" s="9">
        <f t="shared" si="262"/>
        <v>0</v>
      </c>
      <c r="AD532" s="9">
        <f t="shared" si="262"/>
        <v>0</v>
      </c>
      <c r="AE532" s="9">
        <f t="shared" si="262"/>
        <v>0</v>
      </c>
      <c r="AF532" s="9">
        <f t="shared" si="262"/>
        <v>0</v>
      </c>
      <c r="AG532" s="9">
        <f t="shared" si="262"/>
        <v>0</v>
      </c>
      <c r="AH532" s="9">
        <f t="shared" si="262"/>
        <v>0</v>
      </c>
      <c r="AI532" s="9">
        <f t="shared" si="242"/>
        <v>0</v>
      </c>
      <c r="AJ532" s="3" t="s">
        <v>608</v>
      </c>
      <c r="AK532" s="11">
        <v>0</v>
      </c>
      <c r="AL532" s="11">
        <v>0</v>
      </c>
      <c r="AM532" s="11">
        <v>0</v>
      </c>
      <c r="AN532" s="9">
        <v>0</v>
      </c>
      <c r="AO532" s="11">
        <v>0</v>
      </c>
      <c r="AP532" s="11">
        <v>0</v>
      </c>
      <c r="AQ532" s="9">
        <v>0</v>
      </c>
      <c r="AR532" s="9">
        <v>0</v>
      </c>
      <c r="AS532" s="11">
        <v>0</v>
      </c>
      <c r="AT532" s="11">
        <v>0</v>
      </c>
      <c r="AU532" s="11">
        <v>0</v>
      </c>
      <c r="AV532" s="11">
        <v>0</v>
      </c>
      <c r="AW532" s="9">
        <v>0</v>
      </c>
      <c r="AX532" s="9">
        <v>1192888.9498240009</v>
      </c>
      <c r="AY532" s="9">
        <v>0</v>
      </c>
      <c r="AZ532" s="9">
        <v>0</v>
      </c>
      <c r="BA532" s="11">
        <v>0</v>
      </c>
      <c r="BB532" s="11">
        <v>0</v>
      </c>
      <c r="BC532" s="11">
        <v>0</v>
      </c>
      <c r="BD532" s="11">
        <v>0</v>
      </c>
      <c r="BE532" s="11">
        <v>0</v>
      </c>
      <c r="BF532" s="11">
        <v>0</v>
      </c>
      <c r="BG532" s="11">
        <v>0</v>
      </c>
      <c r="BH532" s="11">
        <v>0</v>
      </c>
      <c r="BI532" s="9">
        <v>0</v>
      </c>
      <c r="BJ532" s="9">
        <v>0</v>
      </c>
      <c r="BK532" s="9">
        <v>0</v>
      </c>
      <c r="BL532" s="9">
        <v>0</v>
      </c>
      <c r="BM532" s="9">
        <v>0</v>
      </c>
      <c r="BN532" s="9">
        <v>0</v>
      </c>
      <c r="BO532" s="11">
        <f t="shared" si="246"/>
        <v>0</v>
      </c>
      <c r="BP532" s="11">
        <v>0</v>
      </c>
      <c r="BQ532" s="11">
        <v>0</v>
      </c>
      <c r="BR532" s="11">
        <f t="shared" si="247"/>
        <v>0</v>
      </c>
      <c r="BS532" s="11">
        <v>0</v>
      </c>
      <c r="BT532" s="11">
        <v>0</v>
      </c>
      <c r="BU532" s="9">
        <v>0</v>
      </c>
      <c r="BV532" s="9">
        <v>0</v>
      </c>
      <c r="BW532" s="11">
        <v>0</v>
      </c>
      <c r="BX532" s="11">
        <v>0</v>
      </c>
      <c r="BY532" s="11">
        <v>0</v>
      </c>
      <c r="BZ532" s="11">
        <v>0</v>
      </c>
      <c r="CA532" s="9">
        <v>0</v>
      </c>
      <c r="CB532" s="9">
        <v>1192888.9498240009</v>
      </c>
      <c r="CC532" s="9">
        <v>0</v>
      </c>
      <c r="CD532" s="9">
        <v>0</v>
      </c>
      <c r="CE532" s="11">
        <v>0</v>
      </c>
      <c r="CF532" s="11">
        <v>0</v>
      </c>
      <c r="CG532" s="11">
        <v>0</v>
      </c>
      <c r="CH532" s="11">
        <v>0</v>
      </c>
      <c r="CI532" s="11">
        <v>0</v>
      </c>
      <c r="CJ532" s="11">
        <v>0</v>
      </c>
      <c r="CK532" s="11">
        <v>0</v>
      </c>
      <c r="CL532" s="11">
        <v>0</v>
      </c>
      <c r="CM532" s="11">
        <v>0</v>
      </c>
      <c r="CN532" s="9">
        <v>0</v>
      </c>
      <c r="CO532" s="9">
        <v>0</v>
      </c>
      <c r="CP532" s="9">
        <v>0</v>
      </c>
      <c r="CQ532" s="9">
        <v>0</v>
      </c>
      <c r="CR532" s="9">
        <v>0</v>
      </c>
      <c r="CS532" s="11"/>
      <c r="CT532" s="11"/>
      <c r="CU532" s="11"/>
      <c r="CV532" s="11"/>
      <c r="CW532" s="11"/>
      <c r="DD532" s="20"/>
      <c r="DE532" s="20"/>
    </row>
    <row r="533" spans="1:109" ht="16.5" x14ac:dyDescent="0.3">
      <c r="A533" s="8">
        <v>6013</v>
      </c>
      <c r="B533" s="8" t="s">
        <v>529</v>
      </c>
      <c r="C533" s="8" t="s">
        <v>554</v>
      </c>
      <c r="D533" s="16">
        <v>9</v>
      </c>
      <c r="E533" s="9">
        <v>0</v>
      </c>
      <c r="F533" s="9">
        <f t="shared" si="232"/>
        <v>0</v>
      </c>
      <c r="G533" s="9">
        <f t="shared" si="233"/>
        <v>0</v>
      </c>
      <c r="H533" s="9">
        <f t="shared" si="234"/>
        <v>0</v>
      </c>
      <c r="I533" s="10">
        <f t="shared" si="260"/>
        <v>0</v>
      </c>
      <c r="J533" s="9">
        <f t="shared" si="235"/>
        <v>0</v>
      </c>
      <c r="K533" s="9">
        <f t="shared" si="236"/>
        <v>0</v>
      </c>
      <c r="L533" s="9">
        <f t="shared" si="237"/>
        <v>0</v>
      </c>
      <c r="M533" s="9">
        <f t="shared" si="238"/>
        <v>0</v>
      </c>
      <c r="N533" s="9">
        <f t="shared" si="239"/>
        <v>0</v>
      </c>
      <c r="O533" s="9">
        <f t="shared" si="240"/>
        <v>0</v>
      </c>
      <c r="P533" s="9">
        <f t="shared" si="241"/>
        <v>0</v>
      </c>
      <c r="Q533" s="15">
        <f t="shared" si="243"/>
        <v>1180200.3216639997</v>
      </c>
      <c r="R533" s="15">
        <f t="shared" si="244"/>
        <v>1180200.3216639997</v>
      </c>
      <c r="S533" s="9">
        <f t="shared" si="245"/>
        <v>0</v>
      </c>
      <c r="T533" s="9"/>
      <c r="U533" s="9">
        <f t="shared" si="261"/>
        <v>0</v>
      </c>
      <c r="V533" s="9">
        <f t="shared" si="261"/>
        <v>0</v>
      </c>
      <c r="W533" s="9">
        <f t="shared" si="261"/>
        <v>0</v>
      </c>
      <c r="X533" s="9">
        <f t="shared" si="261"/>
        <v>0</v>
      </c>
      <c r="Y533" s="9">
        <f t="shared" si="261"/>
        <v>0</v>
      </c>
      <c r="Z533" s="9">
        <f t="shared" si="261"/>
        <v>0</v>
      </c>
      <c r="AA533" s="9">
        <f t="shared" si="261"/>
        <v>0</v>
      </c>
      <c r="AB533" s="9">
        <f t="shared" si="262"/>
        <v>0</v>
      </c>
      <c r="AC533" s="9">
        <f t="shared" si="262"/>
        <v>0</v>
      </c>
      <c r="AD533" s="9">
        <f t="shared" si="262"/>
        <v>0</v>
      </c>
      <c r="AE533" s="9">
        <f t="shared" si="262"/>
        <v>0</v>
      </c>
      <c r="AF533" s="9">
        <f t="shared" si="262"/>
        <v>0</v>
      </c>
      <c r="AG533" s="9">
        <f t="shared" si="262"/>
        <v>0</v>
      </c>
      <c r="AH533" s="9">
        <f t="shared" si="262"/>
        <v>0</v>
      </c>
      <c r="AI533" s="9">
        <f t="shared" si="242"/>
        <v>0</v>
      </c>
      <c r="AJ533" s="3" t="s">
        <v>608</v>
      </c>
      <c r="AK533" s="11">
        <v>0</v>
      </c>
      <c r="AL533" s="11">
        <v>0</v>
      </c>
      <c r="AM533" s="11">
        <v>0</v>
      </c>
      <c r="AN533" s="9">
        <v>0</v>
      </c>
      <c r="AO533" s="11">
        <v>0</v>
      </c>
      <c r="AP533" s="11">
        <v>0</v>
      </c>
      <c r="AQ533" s="9">
        <v>0</v>
      </c>
      <c r="AR533" s="9">
        <v>0</v>
      </c>
      <c r="AS533" s="11">
        <v>0</v>
      </c>
      <c r="AT533" s="11">
        <v>0</v>
      </c>
      <c r="AU533" s="11">
        <v>0</v>
      </c>
      <c r="AV533" s="11">
        <v>0</v>
      </c>
      <c r="AW533" s="9">
        <v>0</v>
      </c>
      <c r="AX533" s="9">
        <v>1180200.3216639997</v>
      </c>
      <c r="AY533" s="9">
        <v>0</v>
      </c>
      <c r="AZ533" s="9">
        <v>0</v>
      </c>
      <c r="BA533" s="11">
        <v>0</v>
      </c>
      <c r="BB533" s="11">
        <v>0</v>
      </c>
      <c r="BC533" s="11">
        <v>0</v>
      </c>
      <c r="BD533" s="11">
        <v>0</v>
      </c>
      <c r="BE533" s="11">
        <v>0</v>
      </c>
      <c r="BF533" s="11">
        <v>0</v>
      </c>
      <c r="BG533" s="11">
        <v>0</v>
      </c>
      <c r="BH533" s="11">
        <v>0</v>
      </c>
      <c r="BI533" s="9">
        <v>0</v>
      </c>
      <c r="BJ533" s="9">
        <v>0</v>
      </c>
      <c r="BK533" s="9">
        <v>0</v>
      </c>
      <c r="BL533" s="9">
        <v>0</v>
      </c>
      <c r="BM533" s="9">
        <v>0</v>
      </c>
      <c r="BN533" s="9">
        <v>0</v>
      </c>
      <c r="BO533" s="11">
        <f t="shared" si="246"/>
        <v>0</v>
      </c>
      <c r="BP533" s="11">
        <v>0</v>
      </c>
      <c r="BQ533" s="11">
        <v>0</v>
      </c>
      <c r="BR533" s="11">
        <f t="shared" si="247"/>
        <v>0</v>
      </c>
      <c r="BS533" s="11">
        <v>0</v>
      </c>
      <c r="BT533" s="11">
        <v>0</v>
      </c>
      <c r="BU533" s="9">
        <v>0</v>
      </c>
      <c r="BV533" s="9">
        <v>0</v>
      </c>
      <c r="BW533" s="11">
        <v>0</v>
      </c>
      <c r="BX533" s="11">
        <v>0</v>
      </c>
      <c r="BY533" s="11">
        <v>0</v>
      </c>
      <c r="BZ533" s="11">
        <v>0</v>
      </c>
      <c r="CA533" s="9">
        <v>0</v>
      </c>
      <c r="CB533" s="9">
        <v>1180200.3216639997</v>
      </c>
      <c r="CC533" s="9">
        <v>0</v>
      </c>
      <c r="CD533" s="9">
        <v>0</v>
      </c>
      <c r="CE533" s="11">
        <v>0</v>
      </c>
      <c r="CF533" s="11">
        <v>0</v>
      </c>
      <c r="CG533" s="11">
        <v>0</v>
      </c>
      <c r="CH533" s="11">
        <v>0</v>
      </c>
      <c r="CI533" s="11">
        <v>0</v>
      </c>
      <c r="CJ533" s="11">
        <v>0</v>
      </c>
      <c r="CK533" s="11">
        <v>0</v>
      </c>
      <c r="CL533" s="11">
        <v>0</v>
      </c>
      <c r="CM533" s="11">
        <v>0</v>
      </c>
      <c r="CN533" s="9">
        <v>0</v>
      </c>
      <c r="CO533" s="9">
        <v>0</v>
      </c>
      <c r="CP533" s="9">
        <v>0</v>
      </c>
      <c r="CQ533" s="9">
        <v>0</v>
      </c>
      <c r="CR533" s="9">
        <v>0</v>
      </c>
      <c r="CS533" s="11"/>
      <c r="CT533" s="11"/>
      <c r="CU533" s="11"/>
      <c r="CV533" s="11"/>
      <c r="CW533" s="11"/>
      <c r="DD533" s="20"/>
      <c r="DE533" s="20"/>
    </row>
    <row r="534" spans="1:109" ht="16.5" x14ac:dyDescent="0.3">
      <c r="A534" s="8">
        <v>6014</v>
      </c>
      <c r="B534" s="8" t="s">
        <v>529</v>
      </c>
      <c r="C534" s="8" t="s">
        <v>555</v>
      </c>
      <c r="D534" s="16">
        <v>9</v>
      </c>
      <c r="E534" s="9">
        <v>0</v>
      </c>
      <c r="F534" s="9">
        <f t="shared" ref="F534:F560" si="263">SUM(U534:AA534)</f>
        <v>0</v>
      </c>
      <c r="G534" s="9">
        <f t="shared" ref="G534:G560" si="264">F534+H534</f>
        <v>0</v>
      </c>
      <c r="H534" s="9">
        <f t="shared" ref="H534:H560" si="265">AI534-F534</f>
        <v>0</v>
      </c>
      <c r="I534" s="10">
        <f t="shared" si="260"/>
        <v>0</v>
      </c>
      <c r="J534" s="9">
        <f t="shared" ref="J534:J560" si="266">AB534-U534</f>
        <v>0</v>
      </c>
      <c r="K534" s="9">
        <f t="shared" ref="K534:K560" si="267">AC534-V534</f>
        <v>0</v>
      </c>
      <c r="L534" s="9">
        <f t="shared" ref="L534:L560" si="268">AD534-W534</f>
        <v>0</v>
      </c>
      <c r="M534" s="9">
        <f t="shared" ref="M534:M560" si="269">AE534-X534</f>
        <v>0</v>
      </c>
      <c r="N534" s="9">
        <f t="shared" ref="N534:N560" si="270">AF534-Y534</f>
        <v>0</v>
      </c>
      <c r="O534" s="9">
        <f t="shared" ref="O534:O560" si="271">AG534-Z534</f>
        <v>0</v>
      </c>
      <c r="P534" s="9">
        <f t="shared" ref="P534:P560" si="272">AH534-AA534</f>
        <v>0</v>
      </c>
      <c r="Q534" s="15">
        <f t="shared" si="243"/>
        <v>38235.176511999984</v>
      </c>
      <c r="R534" s="15">
        <f t="shared" si="244"/>
        <v>38235.176511999984</v>
      </c>
      <c r="S534" s="9">
        <f t="shared" si="245"/>
        <v>0</v>
      </c>
      <c r="T534" s="9"/>
      <c r="U534" s="9">
        <f t="shared" si="261"/>
        <v>0</v>
      </c>
      <c r="V534" s="9">
        <f t="shared" si="261"/>
        <v>0</v>
      </c>
      <c r="W534" s="9">
        <f t="shared" si="261"/>
        <v>0</v>
      </c>
      <c r="X534" s="9">
        <f t="shared" si="261"/>
        <v>0</v>
      </c>
      <c r="Y534" s="9">
        <f t="shared" si="261"/>
        <v>0</v>
      </c>
      <c r="Z534" s="9">
        <f t="shared" si="261"/>
        <v>0</v>
      </c>
      <c r="AA534" s="9">
        <f t="shared" si="261"/>
        <v>0</v>
      </c>
      <c r="AB534" s="9">
        <f t="shared" si="262"/>
        <v>0</v>
      </c>
      <c r="AC534" s="9">
        <f t="shared" si="262"/>
        <v>0</v>
      </c>
      <c r="AD534" s="9">
        <f t="shared" si="262"/>
        <v>0</v>
      </c>
      <c r="AE534" s="9">
        <f t="shared" si="262"/>
        <v>0</v>
      </c>
      <c r="AF534" s="9">
        <f t="shared" si="262"/>
        <v>0</v>
      </c>
      <c r="AG534" s="9">
        <f t="shared" si="262"/>
        <v>0</v>
      </c>
      <c r="AH534" s="9">
        <f t="shared" si="262"/>
        <v>0</v>
      </c>
      <c r="AI534" s="9">
        <f t="shared" ref="AI534:AI560" si="273">SUM(AB534:AH534)</f>
        <v>0</v>
      </c>
      <c r="AJ534" s="3" t="s">
        <v>608</v>
      </c>
      <c r="AK534" s="11">
        <v>0</v>
      </c>
      <c r="AL534" s="11">
        <v>0</v>
      </c>
      <c r="AM534" s="11">
        <v>0</v>
      </c>
      <c r="AN534" s="9">
        <v>0</v>
      </c>
      <c r="AO534" s="11">
        <v>0</v>
      </c>
      <c r="AP534" s="11">
        <v>0</v>
      </c>
      <c r="AQ534" s="9">
        <v>0</v>
      </c>
      <c r="AR534" s="9">
        <v>0</v>
      </c>
      <c r="AS534" s="11">
        <v>0</v>
      </c>
      <c r="AT534" s="11">
        <v>0</v>
      </c>
      <c r="AU534" s="11">
        <v>0</v>
      </c>
      <c r="AV534" s="11">
        <v>0</v>
      </c>
      <c r="AW534" s="9">
        <v>0</v>
      </c>
      <c r="AX534" s="9">
        <v>38235.176511999984</v>
      </c>
      <c r="AY534" s="9">
        <v>0</v>
      </c>
      <c r="AZ534" s="9">
        <v>0</v>
      </c>
      <c r="BA534" s="11">
        <v>0</v>
      </c>
      <c r="BB534" s="11">
        <v>0</v>
      </c>
      <c r="BC534" s="11">
        <v>0</v>
      </c>
      <c r="BD534" s="11">
        <v>0</v>
      </c>
      <c r="BE534" s="11">
        <v>0</v>
      </c>
      <c r="BF534" s="11">
        <v>0</v>
      </c>
      <c r="BG534" s="11">
        <v>0</v>
      </c>
      <c r="BH534" s="11">
        <v>0</v>
      </c>
      <c r="BI534" s="9">
        <v>0</v>
      </c>
      <c r="BJ534" s="9">
        <v>0</v>
      </c>
      <c r="BK534" s="9">
        <v>0</v>
      </c>
      <c r="BL534" s="9">
        <v>0</v>
      </c>
      <c r="BM534" s="9">
        <v>0</v>
      </c>
      <c r="BN534" s="9">
        <v>0</v>
      </c>
      <c r="BO534" s="11">
        <f t="shared" si="246"/>
        <v>0</v>
      </c>
      <c r="BP534" s="11">
        <v>0</v>
      </c>
      <c r="BQ534" s="11">
        <v>0</v>
      </c>
      <c r="BR534" s="11">
        <f t="shared" si="247"/>
        <v>0</v>
      </c>
      <c r="BS534" s="11">
        <v>0</v>
      </c>
      <c r="BT534" s="11">
        <v>0</v>
      </c>
      <c r="BU534" s="9">
        <v>0</v>
      </c>
      <c r="BV534" s="9">
        <v>0</v>
      </c>
      <c r="BW534" s="11">
        <v>0</v>
      </c>
      <c r="BX534" s="11">
        <v>0</v>
      </c>
      <c r="BY534" s="11">
        <v>0</v>
      </c>
      <c r="BZ534" s="11">
        <v>0</v>
      </c>
      <c r="CA534" s="9">
        <v>0</v>
      </c>
      <c r="CB534" s="9">
        <v>38235.176511999984</v>
      </c>
      <c r="CC534" s="9">
        <v>0</v>
      </c>
      <c r="CD534" s="9">
        <v>0</v>
      </c>
      <c r="CE534" s="11">
        <v>0</v>
      </c>
      <c r="CF534" s="11">
        <v>0</v>
      </c>
      <c r="CG534" s="11">
        <v>0</v>
      </c>
      <c r="CH534" s="11">
        <v>0</v>
      </c>
      <c r="CI534" s="11">
        <v>0</v>
      </c>
      <c r="CJ534" s="11">
        <v>0</v>
      </c>
      <c r="CK534" s="11">
        <v>0</v>
      </c>
      <c r="CL534" s="11">
        <v>0</v>
      </c>
      <c r="CM534" s="11">
        <v>0</v>
      </c>
      <c r="CN534" s="9">
        <v>0</v>
      </c>
      <c r="CO534" s="9">
        <v>0</v>
      </c>
      <c r="CP534" s="9">
        <v>0</v>
      </c>
      <c r="CQ534" s="9">
        <v>0</v>
      </c>
      <c r="CR534" s="9">
        <v>0</v>
      </c>
      <c r="CS534" s="11"/>
      <c r="CT534" s="11"/>
      <c r="CU534" s="11"/>
      <c r="CV534" s="11"/>
      <c r="CW534" s="11"/>
      <c r="DD534" s="20"/>
      <c r="DE534" s="20"/>
    </row>
    <row r="535" spans="1:109" ht="16.5" x14ac:dyDescent="0.3">
      <c r="A535" s="8">
        <v>6018</v>
      </c>
      <c r="B535" s="8" t="s">
        <v>529</v>
      </c>
      <c r="C535" s="8" t="s">
        <v>556</v>
      </c>
      <c r="D535" s="16">
        <v>9</v>
      </c>
      <c r="E535" s="9">
        <v>0</v>
      </c>
      <c r="F535" s="9">
        <f t="shared" si="263"/>
        <v>0</v>
      </c>
      <c r="G535" s="9">
        <f t="shared" si="264"/>
        <v>0</v>
      </c>
      <c r="H535" s="9">
        <f t="shared" si="265"/>
        <v>0</v>
      </c>
      <c r="I535" s="10">
        <f t="shared" si="260"/>
        <v>0</v>
      </c>
      <c r="J535" s="9">
        <f t="shared" si="266"/>
        <v>0</v>
      </c>
      <c r="K535" s="9">
        <f t="shared" si="267"/>
        <v>0</v>
      </c>
      <c r="L535" s="9">
        <f t="shared" si="268"/>
        <v>0</v>
      </c>
      <c r="M535" s="9">
        <f t="shared" si="269"/>
        <v>0</v>
      </c>
      <c r="N535" s="9">
        <f t="shared" si="270"/>
        <v>0</v>
      </c>
      <c r="O535" s="9">
        <f t="shared" si="271"/>
        <v>0</v>
      </c>
      <c r="P535" s="9">
        <f t="shared" si="272"/>
        <v>0</v>
      </c>
      <c r="Q535" s="15">
        <f t="shared" ref="Q535:Q560" si="274">SUM(AK535:BN535)</f>
        <v>221544.7228799999</v>
      </c>
      <c r="R535" s="15">
        <f t="shared" ref="R535:R560" si="275">SUM(BO535:CR535)</f>
        <v>221544.7228799999</v>
      </c>
      <c r="S535" s="9">
        <f t="shared" ref="S535:S560" si="276">R535-Q535</f>
        <v>0</v>
      </c>
      <c r="T535" s="9"/>
      <c r="U535" s="9">
        <f t="shared" si="261"/>
        <v>0</v>
      </c>
      <c r="V535" s="9">
        <f t="shared" si="261"/>
        <v>0</v>
      </c>
      <c r="W535" s="9">
        <f t="shared" si="261"/>
        <v>0</v>
      </c>
      <c r="X535" s="9">
        <f t="shared" si="261"/>
        <v>0</v>
      </c>
      <c r="Y535" s="9">
        <f t="shared" si="261"/>
        <v>0</v>
      </c>
      <c r="Z535" s="9">
        <f t="shared" si="261"/>
        <v>0</v>
      </c>
      <c r="AA535" s="9">
        <f t="shared" si="261"/>
        <v>0</v>
      </c>
      <c r="AB535" s="9">
        <f t="shared" si="262"/>
        <v>0</v>
      </c>
      <c r="AC535" s="9">
        <f t="shared" si="262"/>
        <v>0</v>
      </c>
      <c r="AD535" s="9">
        <f t="shared" si="262"/>
        <v>0</v>
      </c>
      <c r="AE535" s="9">
        <f t="shared" si="262"/>
        <v>0</v>
      </c>
      <c r="AF535" s="9">
        <f t="shared" si="262"/>
        <v>0</v>
      </c>
      <c r="AG535" s="9">
        <f t="shared" si="262"/>
        <v>0</v>
      </c>
      <c r="AH535" s="9">
        <f t="shared" si="262"/>
        <v>0</v>
      </c>
      <c r="AI535" s="9">
        <f t="shared" si="273"/>
        <v>0</v>
      </c>
      <c r="AJ535" s="3" t="s">
        <v>608</v>
      </c>
      <c r="AK535" s="11">
        <v>0</v>
      </c>
      <c r="AL535" s="11">
        <v>0</v>
      </c>
      <c r="AM535" s="11">
        <v>0</v>
      </c>
      <c r="AN535" s="9">
        <v>0</v>
      </c>
      <c r="AO535" s="11">
        <v>0</v>
      </c>
      <c r="AP535" s="11">
        <v>0</v>
      </c>
      <c r="AQ535" s="9">
        <v>0</v>
      </c>
      <c r="AR535" s="9">
        <v>0</v>
      </c>
      <c r="AS535" s="11">
        <v>0</v>
      </c>
      <c r="AT535" s="11">
        <v>0</v>
      </c>
      <c r="AU535" s="11">
        <v>0</v>
      </c>
      <c r="AV535" s="11">
        <v>0</v>
      </c>
      <c r="AW535" s="9">
        <v>0</v>
      </c>
      <c r="AX535" s="9">
        <v>221544.7228799999</v>
      </c>
      <c r="AY535" s="9">
        <v>0</v>
      </c>
      <c r="AZ535" s="9">
        <v>0</v>
      </c>
      <c r="BA535" s="11">
        <v>0</v>
      </c>
      <c r="BB535" s="11">
        <v>0</v>
      </c>
      <c r="BC535" s="11">
        <v>0</v>
      </c>
      <c r="BD535" s="11">
        <v>0</v>
      </c>
      <c r="BE535" s="11">
        <v>0</v>
      </c>
      <c r="BF535" s="11">
        <v>0</v>
      </c>
      <c r="BG535" s="11">
        <v>0</v>
      </c>
      <c r="BH535" s="11">
        <v>0</v>
      </c>
      <c r="BI535" s="9">
        <v>0</v>
      </c>
      <c r="BJ535" s="9">
        <v>0</v>
      </c>
      <c r="BK535" s="9">
        <v>0</v>
      </c>
      <c r="BL535" s="9">
        <v>0</v>
      </c>
      <c r="BM535" s="9">
        <v>0</v>
      </c>
      <c r="BN535" s="9">
        <v>0</v>
      </c>
      <c r="BO535" s="11">
        <f t="shared" ref="BO535:BO560" si="277">AK535*1.015</f>
        <v>0</v>
      </c>
      <c r="BP535" s="11">
        <v>0</v>
      </c>
      <c r="BQ535" s="11">
        <v>0</v>
      </c>
      <c r="BR535" s="11">
        <f t="shared" ref="BR535:BR560" si="278">AN535</f>
        <v>0</v>
      </c>
      <c r="BS535" s="11">
        <v>0</v>
      </c>
      <c r="BT535" s="11">
        <v>0</v>
      </c>
      <c r="BU535" s="9">
        <v>0</v>
      </c>
      <c r="BV535" s="9">
        <v>0</v>
      </c>
      <c r="BW535" s="11">
        <v>0</v>
      </c>
      <c r="BX535" s="11">
        <v>0</v>
      </c>
      <c r="BY535" s="11">
        <v>0</v>
      </c>
      <c r="BZ535" s="11">
        <v>0</v>
      </c>
      <c r="CA535" s="9">
        <v>0</v>
      </c>
      <c r="CB535" s="9">
        <v>221544.7228799999</v>
      </c>
      <c r="CC535" s="9">
        <v>0</v>
      </c>
      <c r="CD535" s="9">
        <v>0</v>
      </c>
      <c r="CE535" s="11">
        <v>0</v>
      </c>
      <c r="CF535" s="11">
        <v>0</v>
      </c>
      <c r="CG535" s="11">
        <v>0</v>
      </c>
      <c r="CH535" s="11">
        <v>0</v>
      </c>
      <c r="CI535" s="11">
        <v>0</v>
      </c>
      <c r="CJ535" s="11">
        <v>0</v>
      </c>
      <c r="CK535" s="11">
        <v>0</v>
      </c>
      <c r="CL535" s="11">
        <v>0</v>
      </c>
      <c r="CM535" s="11">
        <v>0</v>
      </c>
      <c r="CN535" s="9">
        <v>0</v>
      </c>
      <c r="CO535" s="9">
        <v>0</v>
      </c>
      <c r="CP535" s="9">
        <v>0</v>
      </c>
      <c r="CQ535" s="9">
        <v>0</v>
      </c>
      <c r="CR535" s="9">
        <v>0</v>
      </c>
      <c r="CS535" s="11"/>
      <c r="CT535" s="11"/>
      <c r="CU535" s="11"/>
      <c r="CV535" s="11"/>
      <c r="CW535" s="11"/>
      <c r="DD535" s="20"/>
      <c r="DE535" s="20"/>
    </row>
    <row r="536" spans="1:109" ht="16.5" x14ac:dyDescent="0.3">
      <c r="A536" s="8">
        <v>6026</v>
      </c>
      <c r="B536" s="8" t="s">
        <v>529</v>
      </c>
      <c r="C536" s="8" t="s">
        <v>557</v>
      </c>
      <c r="D536" s="16">
        <v>9</v>
      </c>
      <c r="E536" s="9">
        <v>0</v>
      </c>
      <c r="F536" s="9">
        <f t="shared" si="263"/>
        <v>0</v>
      </c>
      <c r="G536" s="9">
        <f t="shared" si="264"/>
        <v>0</v>
      </c>
      <c r="H536" s="9">
        <f t="shared" si="265"/>
        <v>0</v>
      </c>
      <c r="I536" s="10">
        <f t="shared" si="260"/>
        <v>0</v>
      </c>
      <c r="J536" s="9">
        <f t="shared" si="266"/>
        <v>0</v>
      </c>
      <c r="K536" s="9">
        <f t="shared" si="267"/>
        <v>0</v>
      </c>
      <c r="L536" s="9">
        <f t="shared" si="268"/>
        <v>0</v>
      </c>
      <c r="M536" s="9">
        <f t="shared" si="269"/>
        <v>0</v>
      </c>
      <c r="N536" s="9">
        <f t="shared" si="270"/>
        <v>0</v>
      </c>
      <c r="O536" s="9">
        <f t="shared" si="271"/>
        <v>0</v>
      </c>
      <c r="P536" s="9">
        <f t="shared" si="272"/>
        <v>0</v>
      </c>
      <c r="Q536" s="15">
        <f t="shared" si="274"/>
        <v>630175.56076800032</v>
      </c>
      <c r="R536" s="15">
        <f t="shared" si="275"/>
        <v>630175.56076800032</v>
      </c>
      <c r="S536" s="9">
        <f t="shared" si="276"/>
        <v>0</v>
      </c>
      <c r="T536" s="9"/>
      <c r="U536" s="9">
        <f t="shared" si="261"/>
        <v>0</v>
      </c>
      <c r="V536" s="9">
        <f t="shared" si="261"/>
        <v>0</v>
      </c>
      <c r="W536" s="9">
        <f t="shared" si="261"/>
        <v>0</v>
      </c>
      <c r="X536" s="9">
        <f t="shared" si="261"/>
        <v>0</v>
      </c>
      <c r="Y536" s="9">
        <f t="shared" si="261"/>
        <v>0</v>
      </c>
      <c r="Z536" s="9">
        <f t="shared" si="261"/>
        <v>0</v>
      </c>
      <c r="AA536" s="9">
        <f t="shared" si="261"/>
        <v>0</v>
      </c>
      <c r="AB536" s="9">
        <f t="shared" si="262"/>
        <v>0</v>
      </c>
      <c r="AC536" s="9">
        <f t="shared" si="262"/>
        <v>0</v>
      </c>
      <c r="AD536" s="9">
        <f t="shared" si="262"/>
        <v>0</v>
      </c>
      <c r="AE536" s="9">
        <f t="shared" si="262"/>
        <v>0</v>
      </c>
      <c r="AF536" s="9">
        <f t="shared" si="262"/>
        <v>0</v>
      </c>
      <c r="AG536" s="9">
        <f t="shared" si="262"/>
        <v>0</v>
      </c>
      <c r="AH536" s="9">
        <f t="shared" si="262"/>
        <v>0</v>
      </c>
      <c r="AI536" s="9">
        <f t="shared" si="273"/>
        <v>0</v>
      </c>
      <c r="AJ536" s="3" t="s">
        <v>608</v>
      </c>
      <c r="AK536" s="11">
        <v>0</v>
      </c>
      <c r="AL536" s="11">
        <v>0</v>
      </c>
      <c r="AM536" s="11">
        <v>0</v>
      </c>
      <c r="AN536" s="9">
        <v>0</v>
      </c>
      <c r="AO536" s="11">
        <v>0</v>
      </c>
      <c r="AP536" s="11">
        <v>0</v>
      </c>
      <c r="AQ536" s="9">
        <v>0</v>
      </c>
      <c r="AR536" s="9">
        <v>0</v>
      </c>
      <c r="AS536" s="11">
        <v>0</v>
      </c>
      <c r="AT536" s="11">
        <v>0</v>
      </c>
      <c r="AU536" s="11">
        <v>0</v>
      </c>
      <c r="AV536" s="11">
        <v>0</v>
      </c>
      <c r="AW536" s="9">
        <v>0</v>
      </c>
      <c r="AX536" s="9">
        <v>630175.56076800032</v>
      </c>
      <c r="AY536" s="9">
        <v>0</v>
      </c>
      <c r="AZ536" s="9">
        <v>0</v>
      </c>
      <c r="BA536" s="11">
        <v>0</v>
      </c>
      <c r="BB536" s="11">
        <v>0</v>
      </c>
      <c r="BC536" s="11">
        <v>0</v>
      </c>
      <c r="BD536" s="11">
        <v>0</v>
      </c>
      <c r="BE536" s="11">
        <v>0</v>
      </c>
      <c r="BF536" s="11">
        <v>0</v>
      </c>
      <c r="BG536" s="11">
        <v>0</v>
      </c>
      <c r="BH536" s="11">
        <v>0</v>
      </c>
      <c r="BI536" s="9">
        <v>0</v>
      </c>
      <c r="BJ536" s="9">
        <v>0</v>
      </c>
      <c r="BK536" s="9">
        <v>0</v>
      </c>
      <c r="BL536" s="9">
        <v>0</v>
      </c>
      <c r="BM536" s="9">
        <v>0</v>
      </c>
      <c r="BN536" s="9">
        <v>0</v>
      </c>
      <c r="BO536" s="11">
        <f t="shared" si="277"/>
        <v>0</v>
      </c>
      <c r="BP536" s="11">
        <v>0</v>
      </c>
      <c r="BQ536" s="11">
        <v>0</v>
      </c>
      <c r="BR536" s="11">
        <f t="shared" si="278"/>
        <v>0</v>
      </c>
      <c r="BS536" s="11">
        <v>0</v>
      </c>
      <c r="BT536" s="11">
        <v>0</v>
      </c>
      <c r="BU536" s="9">
        <v>0</v>
      </c>
      <c r="BV536" s="9">
        <v>0</v>
      </c>
      <c r="BW536" s="11">
        <v>0</v>
      </c>
      <c r="BX536" s="11">
        <v>0</v>
      </c>
      <c r="BY536" s="11">
        <v>0</v>
      </c>
      <c r="BZ536" s="11">
        <v>0</v>
      </c>
      <c r="CA536" s="9">
        <v>0</v>
      </c>
      <c r="CB536" s="9">
        <v>630175.56076800032</v>
      </c>
      <c r="CC536" s="9">
        <v>0</v>
      </c>
      <c r="CD536" s="9">
        <v>0</v>
      </c>
      <c r="CE536" s="11">
        <v>0</v>
      </c>
      <c r="CF536" s="11">
        <v>0</v>
      </c>
      <c r="CG536" s="11">
        <v>0</v>
      </c>
      <c r="CH536" s="11">
        <v>0</v>
      </c>
      <c r="CI536" s="11">
        <v>0</v>
      </c>
      <c r="CJ536" s="11">
        <v>0</v>
      </c>
      <c r="CK536" s="11">
        <v>0</v>
      </c>
      <c r="CL536" s="11">
        <v>0</v>
      </c>
      <c r="CM536" s="11">
        <v>0</v>
      </c>
      <c r="CN536" s="9">
        <v>0</v>
      </c>
      <c r="CO536" s="9">
        <v>0</v>
      </c>
      <c r="CP536" s="9">
        <v>0</v>
      </c>
      <c r="CQ536" s="9">
        <v>0</v>
      </c>
      <c r="CR536" s="9">
        <v>0</v>
      </c>
      <c r="CS536" s="11"/>
      <c r="CT536" s="11"/>
      <c r="CU536" s="11"/>
      <c r="CV536" s="11"/>
      <c r="CW536" s="11"/>
      <c r="DD536" s="20"/>
      <c r="DE536" s="20"/>
    </row>
    <row r="537" spans="1:109" ht="16.5" x14ac:dyDescent="0.3">
      <c r="A537" s="8">
        <v>6027</v>
      </c>
      <c r="B537" s="8" t="s">
        <v>529</v>
      </c>
      <c r="C537" s="8" t="s">
        <v>558</v>
      </c>
      <c r="D537" s="16">
        <v>9</v>
      </c>
      <c r="E537" s="9">
        <v>0</v>
      </c>
      <c r="F537" s="9">
        <f t="shared" si="263"/>
        <v>0</v>
      </c>
      <c r="G537" s="9">
        <f t="shared" si="264"/>
        <v>0</v>
      </c>
      <c r="H537" s="9">
        <f t="shared" si="265"/>
        <v>0</v>
      </c>
      <c r="I537" s="10">
        <f t="shared" si="260"/>
        <v>0</v>
      </c>
      <c r="J537" s="9">
        <f t="shared" si="266"/>
        <v>0</v>
      </c>
      <c r="K537" s="9">
        <f t="shared" si="267"/>
        <v>0</v>
      </c>
      <c r="L537" s="9">
        <f t="shared" si="268"/>
        <v>0</v>
      </c>
      <c r="M537" s="9">
        <f t="shared" si="269"/>
        <v>0</v>
      </c>
      <c r="N537" s="9">
        <f t="shared" si="270"/>
        <v>0</v>
      </c>
      <c r="O537" s="9">
        <f t="shared" si="271"/>
        <v>0</v>
      </c>
      <c r="P537" s="9">
        <f t="shared" si="272"/>
        <v>0</v>
      </c>
      <c r="Q537" s="15">
        <f t="shared" si="274"/>
        <v>1791336.5533440008</v>
      </c>
      <c r="R537" s="15">
        <f t="shared" si="275"/>
        <v>1791336.5533440008</v>
      </c>
      <c r="S537" s="9">
        <f t="shared" si="276"/>
        <v>0</v>
      </c>
      <c r="T537" s="9"/>
      <c r="U537" s="9">
        <f t="shared" si="261"/>
        <v>0</v>
      </c>
      <c r="V537" s="9">
        <f t="shared" si="261"/>
        <v>0</v>
      </c>
      <c r="W537" s="9">
        <f t="shared" si="261"/>
        <v>0</v>
      </c>
      <c r="X537" s="9">
        <f t="shared" si="261"/>
        <v>0</v>
      </c>
      <c r="Y537" s="9">
        <f t="shared" si="261"/>
        <v>0</v>
      </c>
      <c r="Z537" s="9">
        <f t="shared" si="261"/>
        <v>0</v>
      </c>
      <c r="AA537" s="9">
        <f t="shared" si="261"/>
        <v>0</v>
      </c>
      <c r="AB537" s="9">
        <f t="shared" si="262"/>
        <v>0</v>
      </c>
      <c r="AC537" s="9">
        <f t="shared" si="262"/>
        <v>0</v>
      </c>
      <c r="AD537" s="9">
        <f t="shared" si="262"/>
        <v>0</v>
      </c>
      <c r="AE537" s="9">
        <f t="shared" si="262"/>
        <v>0</v>
      </c>
      <c r="AF537" s="9">
        <f t="shared" si="262"/>
        <v>0</v>
      </c>
      <c r="AG537" s="9">
        <f t="shared" si="262"/>
        <v>0</v>
      </c>
      <c r="AH537" s="9">
        <f t="shared" si="262"/>
        <v>0</v>
      </c>
      <c r="AI537" s="9">
        <f t="shared" si="273"/>
        <v>0</v>
      </c>
      <c r="AJ537" s="3" t="s">
        <v>608</v>
      </c>
      <c r="AK537" s="11">
        <v>0</v>
      </c>
      <c r="AL537" s="11">
        <v>0</v>
      </c>
      <c r="AM537" s="11">
        <v>0</v>
      </c>
      <c r="AN537" s="9">
        <v>0</v>
      </c>
      <c r="AO537" s="11">
        <v>0</v>
      </c>
      <c r="AP537" s="11">
        <v>0</v>
      </c>
      <c r="AQ537" s="9">
        <v>0</v>
      </c>
      <c r="AR537" s="9">
        <v>0</v>
      </c>
      <c r="AS537" s="11">
        <v>0</v>
      </c>
      <c r="AT537" s="11">
        <v>0</v>
      </c>
      <c r="AU537" s="11">
        <v>0</v>
      </c>
      <c r="AV537" s="11">
        <v>0</v>
      </c>
      <c r="AW537" s="9">
        <v>0</v>
      </c>
      <c r="AX537" s="9">
        <v>1791336.5533440008</v>
      </c>
      <c r="AY537" s="9">
        <v>0</v>
      </c>
      <c r="AZ537" s="9">
        <v>0</v>
      </c>
      <c r="BA537" s="11">
        <v>0</v>
      </c>
      <c r="BB537" s="11">
        <v>0</v>
      </c>
      <c r="BC537" s="11">
        <v>0</v>
      </c>
      <c r="BD537" s="11">
        <v>0</v>
      </c>
      <c r="BE537" s="11">
        <v>0</v>
      </c>
      <c r="BF537" s="11">
        <v>0</v>
      </c>
      <c r="BG537" s="11">
        <v>0</v>
      </c>
      <c r="BH537" s="11">
        <v>0</v>
      </c>
      <c r="BI537" s="9">
        <v>0</v>
      </c>
      <c r="BJ537" s="9">
        <v>0</v>
      </c>
      <c r="BK537" s="9">
        <v>0</v>
      </c>
      <c r="BL537" s="9">
        <v>0</v>
      </c>
      <c r="BM537" s="9">
        <v>0</v>
      </c>
      <c r="BN537" s="9">
        <v>0</v>
      </c>
      <c r="BO537" s="11">
        <f t="shared" si="277"/>
        <v>0</v>
      </c>
      <c r="BP537" s="11">
        <v>0</v>
      </c>
      <c r="BQ537" s="11">
        <v>0</v>
      </c>
      <c r="BR537" s="11">
        <f t="shared" si="278"/>
        <v>0</v>
      </c>
      <c r="BS537" s="11">
        <v>0</v>
      </c>
      <c r="BT537" s="11">
        <v>0</v>
      </c>
      <c r="BU537" s="9">
        <v>0</v>
      </c>
      <c r="BV537" s="9">
        <v>0</v>
      </c>
      <c r="BW537" s="11">
        <v>0</v>
      </c>
      <c r="BX537" s="11">
        <v>0</v>
      </c>
      <c r="BY537" s="11">
        <v>0</v>
      </c>
      <c r="BZ537" s="11">
        <v>0</v>
      </c>
      <c r="CA537" s="9">
        <v>0</v>
      </c>
      <c r="CB537" s="9">
        <v>1791336.5533440008</v>
      </c>
      <c r="CC537" s="9">
        <v>0</v>
      </c>
      <c r="CD537" s="9">
        <v>0</v>
      </c>
      <c r="CE537" s="11">
        <v>0</v>
      </c>
      <c r="CF537" s="11">
        <v>0</v>
      </c>
      <c r="CG537" s="11">
        <v>0</v>
      </c>
      <c r="CH537" s="11">
        <v>0</v>
      </c>
      <c r="CI537" s="11">
        <v>0</v>
      </c>
      <c r="CJ537" s="11">
        <v>0</v>
      </c>
      <c r="CK537" s="11">
        <v>0</v>
      </c>
      <c r="CL537" s="11">
        <v>0</v>
      </c>
      <c r="CM537" s="11">
        <v>0</v>
      </c>
      <c r="CN537" s="9">
        <v>0</v>
      </c>
      <c r="CO537" s="9">
        <v>0</v>
      </c>
      <c r="CP537" s="9">
        <v>0</v>
      </c>
      <c r="CQ537" s="9">
        <v>0</v>
      </c>
      <c r="CR537" s="9">
        <v>0</v>
      </c>
      <c r="CS537" s="11"/>
      <c r="CT537" s="11"/>
      <c r="CU537" s="11"/>
      <c r="CV537" s="11"/>
      <c r="CW537" s="11"/>
      <c r="DD537" s="20"/>
      <c r="DE537" s="20"/>
    </row>
    <row r="538" spans="1:109" ht="16.5" x14ac:dyDescent="0.3">
      <c r="A538" s="8">
        <v>6049</v>
      </c>
      <c r="B538" s="8" t="s">
        <v>529</v>
      </c>
      <c r="C538" s="8" t="s">
        <v>559</v>
      </c>
      <c r="D538" s="16">
        <v>9</v>
      </c>
      <c r="E538" s="9">
        <v>0</v>
      </c>
      <c r="F538" s="9">
        <f t="shared" si="263"/>
        <v>0</v>
      </c>
      <c r="G538" s="9">
        <f t="shared" si="264"/>
        <v>0</v>
      </c>
      <c r="H538" s="9">
        <f t="shared" si="265"/>
        <v>0</v>
      </c>
      <c r="I538" s="10">
        <f t="shared" si="260"/>
        <v>0</v>
      </c>
      <c r="J538" s="9">
        <f t="shared" si="266"/>
        <v>0</v>
      </c>
      <c r="K538" s="9">
        <f t="shared" si="267"/>
        <v>0</v>
      </c>
      <c r="L538" s="9">
        <f t="shared" si="268"/>
        <v>0</v>
      </c>
      <c r="M538" s="9">
        <f t="shared" si="269"/>
        <v>0</v>
      </c>
      <c r="N538" s="9">
        <f t="shared" si="270"/>
        <v>0</v>
      </c>
      <c r="O538" s="9">
        <f t="shared" si="271"/>
        <v>0</v>
      </c>
      <c r="P538" s="9">
        <f t="shared" si="272"/>
        <v>0</v>
      </c>
      <c r="Q538" s="15">
        <f t="shared" si="274"/>
        <v>1656408.8569599993</v>
      </c>
      <c r="R538" s="15">
        <f t="shared" si="275"/>
        <v>1656408.8569599993</v>
      </c>
      <c r="S538" s="9">
        <f t="shared" si="276"/>
        <v>0</v>
      </c>
      <c r="T538" s="9"/>
      <c r="U538" s="9">
        <f t="shared" si="261"/>
        <v>0</v>
      </c>
      <c r="V538" s="9">
        <f t="shared" si="261"/>
        <v>0</v>
      </c>
      <c r="W538" s="9">
        <f t="shared" si="261"/>
        <v>0</v>
      </c>
      <c r="X538" s="9">
        <f t="shared" si="261"/>
        <v>0</v>
      </c>
      <c r="Y538" s="9">
        <f t="shared" si="261"/>
        <v>0</v>
      </c>
      <c r="Z538" s="9">
        <f t="shared" si="261"/>
        <v>0</v>
      </c>
      <c r="AA538" s="9">
        <f t="shared" si="261"/>
        <v>0</v>
      </c>
      <c r="AB538" s="9">
        <f t="shared" si="262"/>
        <v>0</v>
      </c>
      <c r="AC538" s="9">
        <f t="shared" si="262"/>
        <v>0</v>
      </c>
      <c r="AD538" s="9">
        <f t="shared" si="262"/>
        <v>0</v>
      </c>
      <c r="AE538" s="9">
        <f t="shared" si="262"/>
        <v>0</v>
      </c>
      <c r="AF538" s="9">
        <f t="shared" si="262"/>
        <v>0</v>
      </c>
      <c r="AG538" s="9">
        <f t="shared" si="262"/>
        <v>0</v>
      </c>
      <c r="AH538" s="9">
        <f t="shared" si="262"/>
        <v>0</v>
      </c>
      <c r="AI538" s="9">
        <f t="shared" si="273"/>
        <v>0</v>
      </c>
      <c r="AJ538" s="3" t="s">
        <v>608</v>
      </c>
      <c r="AK538" s="11">
        <v>0</v>
      </c>
      <c r="AL538" s="11">
        <v>0</v>
      </c>
      <c r="AM538" s="11">
        <v>0</v>
      </c>
      <c r="AN538" s="9">
        <v>0</v>
      </c>
      <c r="AO538" s="11">
        <v>0</v>
      </c>
      <c r="AP538" s="11">
        <v>0</v>
      </c>
      <c r="AQ538" s="9">
        <v>0</v>
      </c>
      <c r="AR538" s="9">
        <v>0</v>
      </c>
      <c r="AS538" s="11">
        <v>0</v>
      </c>
      <c r="AT538" s="11">
        <v>0</v>
      </c>
      <c r="AU538" s="11">
        <v>0</v>
      </c>
      <c r="AV538" s="11">
        <v>0</v>
      </c>
      <c r="AW538" s="9">
        <v>0</v>
      </c>
      <c r="AX538" s="9">
        <v>1656408.8569599993</v>
      </c>
      <c r="AY538" s="9">
        <v>0</v>
      </c>
      <c r="AZ538" s="9">
        <v>0</v>
      </c>
      <c r="BA538" s="11">
        <v>0</v>
      </c>
      <c r="BB538" s="11">
        <v>0</v>
      </c>
      <c r="BC538" s="11">
        <v>0</v>
      </c>
      <c r="BD538" s="11">
        <v>0</v>
      </c>
      <c r="BE538" s="11">
        <v>0</v>
      </c>
      <c r="BF538" s="11">
        <v>0</v>
      </c>
      <c r="BG538" s="11">
        <v>0</v>
      </c>
      <c r="BH538" s="11">
        <v>0</v>
      </c>
      <c r="BI538" s="9">
        <v>0</v>
      </c>
      <c r="BJ538" s="9">
        <v>0</v>
      </c>
      <c r="BK538" s="9">
        <v>0</v>
      </c>
      <c r="BL538" s="9">
        <v>0</v>
      </c>
      <c r="BM538" s="9">
        <v>0</v>
      </c>
      <c r="BN538" s="9">
        <v>0</v>
      </c>
      <c r="BO538" s="11">
        <f t="shared" si="277"/>
        <v>0</v>
      </c>
      <c r="BP538" s="11">
        <v>0</v>
      </c>
      <c r="BQ538" s="11">
        <v>0</v>
      </c>
      <c r="BR538" s="11">
        <f t="shared" si="278"/>
        <v>0</v>
      </c>
      <c r="BS538" s="11">
        <v>0</v>
      </c>
      <c r="BT538" s="11">
        <v>0</v>
      </c>
      <c r="BU538" s="9">
        <v>0</v>
      </c>
      <c r="BV538" s="9">
        <v>0</v>
      </c>
      <c r="BW538" s="11">
        <v>0</v>
      </c>
      <c r="BX538" s="11">
        <v>0</v>
      </c>
      <c r="BY538" s="11">
        <v>0</v>
      </c>
      <c r="BZ538" s="11">
        <v>0</v>
      </c>
      <c r="CA538" s="9">
        <v>0</v>
      </c>
      <c r="CB538" s="9">
        <v>1656408.8569599993</v>
      </c>
      <c r="CC538" s="9">
        <v>0</v>
      </c>
      <c r="CD538" s="9">
        <v>0</v>
      </c>
      <c r="CE538" s="11">
        <v>0</v>
      </c>
      <c r="CF538" s="11">
        <v>0</v>
      </c>
      <c r="CG538" s="11">
        <v>0</v>
      </c>
      <c r="CH538" s="11">
        <v>0</v>
      </c>
      <c r="CI538" s="11">
        <v>0</v>
      </c>
      <c r="CJ538" s="11">
        <v>0</v>
      </c>
      <c r="CK538" s="11">
        <v>0</v>
      </c>
      <c r="CL538" s="11">
        <v>0</v>
      </c>
      <c r="CM538" s="11">
        <v>0</v>
      </c>
      <c r="CN538" s="9">
        <v>0</v>
      </c>
      <c r="CO538" s="9">
        <v>0</v>
      </c>
      <c r="CP538" s="9">
        <v>0</v>
      </c>
      <c r="CQ538" s="9">
        <v>0</v>
      </c>
      <c r="CR538" s="9">
        <v>0</v>
      </c>
      <c r="CS538" s="11"/>
      <c r="CT538" s="11"/>
      <c r="CU538" s="11"/>
      <c r="CV538" s="11"/>
      <c r="CW538" s="11"/>
      <c r="DD538" s="20"/>
      <c r="DE538" s="20"/>
    </row>
    <row r="539" spans="1:109" ht="16.5" x14ac:dyDescent="0.3">
      <c r="A539" s="8">
        <v>6051</v>
      </c>
      <c r="B539" s="8" t="s">
        <v>529</v>
      </c>
      <c r="C539" s="8" t="s">
        <v>560</v>
      </c>
      <c r="D539" s="16">
        <v>9</v>
      </c>
      <c r="E539" s="9">
        <v>0</v>
      </c>
      <c r="F539" s="9">
        <f t="shared" si="263"/>
        <v>0</v>
      </c>
      <c r="G539" s="9">
        <f t="shared" si="264"/>
        <v>0</v>
      </c>
      <c r="H539" s="9">
        <f t="shared" si="265"/>
        <v>0</v>
      </c>
      <c r="I539" s="10">
        <f t="shared" si="260"/>
        <v>0</v>
      </c>
      <c r="J539" s="9">
        <f t="shared" si="266"/>
        <v>0</v>
      </c>
      <c r="K539" s="9">
        <f t="shared" si="267"/>
        <v>0</v>
      </c>
      <c r="L539" s="9">
        <f t="shared" si="268"/>
        <v>0</v>
      </c>
      <c r="M539" s="9">
        <f t="shared" si="269"/>
        <v>0</v>
      </c>
      <c r="N539" s="9">
        <f t="shared" si="270"/>
        <v>0</v>
      </c>
      <c r="O539" s="9">
        <f t="shared" si="271"/>
        <v>0</v>
      </c>
      <c r="P539" s="9">
        <f t="shared" si="272"/>
        <v>0</v>
      </c>
      <c r="Q539" s="15">
        <f t="shared" si="274"/>
        <v>2267257.6534400019</v>
      </c>
      <c r="R539" s="15">
        <f t="shared" si="275"/>
        <v>2267257.6534400019</v>
      </c>
      <c r="S539" s="9">
        <f t="shared" si="276"/>
        <v>0</v>
      </c>
      <c r="T539" s="9"/>
      <c r="U539" s="9">
        <f t="shared" si="261"/>
        <v>0</v>
      </c>
      <c r="V539" s="9">
        <f t="shared" si="261"/>
        <v>0</v>
      </c>
      <c r="W539" s="9">
        <f t="shared" si="261"/>
        <v>0</v>
      </c>
      <c r="X539" s="9">
        <f t="shared" si="261"/>
        <v>0</v>
      </c>
      <c r="Y539" s="9">
        <f t="shared" si="261"/>
        <v>0</v>
      </c>
      <c r="Z539" s="9">
        <f t="shared" si="261"/>
        <v>0</v>
      </c>
      <c r="AA539" s="9">
        <f t="shared" si="261"/>
        <v>0</v>
      </c>
      <c r="AB539" s="9">
        <f t="shared" si="262"/>
        <v>0</v>
      </c>
      <c r="AC539" s="9">
        <f t="shared" si="262"/>
        <v>0</v>
      </c>
      <c r="AD539" s="9">
        <f t="shared" si="262"/>
        <v>0</v>
      </c>
      <c r="AE539" s="9">
        <f t="shared" si="262"/>
        <v>0</v>
      </c>
      <c r="AF539" s="9">
        <f t="shared" si="262"/>
        <v>0</v>
      </c>
      <c r="AG539" s="9">
        <f t="shared" si="262"/>
        <v>0</v>
      </c>
      <c r="AH539" s="9">
        <f t="shared" si="262"/>
        <v>0</v>
      </c>
      <c r="AI539" s="9">
        <f t="shared" si="273"/>
        <v>0</v>
      </c>
      <c r="AJ539" s="3" t="s">
        <v>608</v>
      </c>
      <c r="AK539" s="11">
        <v>0</v>
      </c>
      <c r="AL539" s="11">
        <v>0</v>
      </c>
      <c r="AM539" s="11">
        <v>0</v>
      </c>
      <c r="AN539" s="9">
        <v>0</v>
      </c>
      <c r="AO539" s="11">
        <v>0</v>
      </c>
      <c r="AP539" s="11">
        <v>0</v>
      </c>
      <c r="AQ539" s="9">
        <v>0</v>
      </c>
      <c r="AR539" s="9">
        <v>0</v>
      </c>
      <c r="AS539" s="11">
        <v>0</v>
      </c>
      <c r="AT539" s="11">
        <v>0</v>
      </c>
      <c r="AU539" s="11">
        <v>0</v>
      </c>
      <c r="AV539" s="11">
        <v>0</v>
      </c>
      <c r="AW539" s="9">
        <v>0</v>
      </c>
      <c r="AX539" s="9">
        <v>2267257.6534400019</v>
      </c>
      <c r="AY539" s="9">
        <v>0</v>
      </c>
      <c r="AZ539" s="9">
        <v>0</v>
      </c>
      <c r="BA539" s="11">
        <v>0</v>
      </c>
      <c r="BB539" s="11">
        <v>0</v>
      </c>
      <c r="BC539" s="11">
        <v>0</v>
      </c>
      <c r="BD539" s="11">
        <v>0</v>
      </c>
      <c r="BE539" s="11">
        <v>0</v>
      </c>
      <c r="BF539" s="11">
        <v>0</v>
      </c>
      <c r="BG539" s="11">
        <v>0</v>
      </c>
      <c r="BH539" s="11">
        <v>0</v>
      </c>
      <c r="BI539" s="9">
        <v>0</v>
      </c>
      <c r="BJ539" s="9">
        <v>0</v>
      </c>
      <c r="BK539" s="9">
        <v>0</v>
      </c>
      <c r="BL539" s="9">
        <v>0</v>
      </c>
      <c r="BM539" s="9">
        <v>0</v>
      </c>
      <c r="BN539" s="9">
        <v>0</v>
      </c>
      <c r="BO539" s="11">
        <f t="shared" si="277"/>
        <v>0</v>
      </c>
      <c r="BP539" s="11">
        <v>0</v>
      </c>
      <c r="BQ539" s="11">
        <v>0</v>
      </c>
      <c r="BR539" s="11">
        <f t="shared" si="278"/>
        <v>0</v>
      </c>
      <c r="BS539" s="11">
        <v>0</v>
      </c>
      <c r="BT539" s="11">
        <v>0</v>
      </c>
      <c r="BU539" s="9">
        <v>0</v>
      </c>
      <c r="BV539" s="9">
        <v>0</v>
      </c>
      <c r="BW539" s="11">
        <v>0</v>
      </c>
      <c r="BX539" s="11">
        <v>0</v>
      </c>
      <c r="BY539" s="11">
        <v>0</v>
      </c>
      <c r="BZ539" s="11">
        <v>0</v>
      </c>
      <c r="CA539" s="9">
        <v>0</v>
      </c>
      <c r="CB539" s="9">
        <v>2267257.6534400019</v>
      </c>
      <c r="CC539" s="9">
        <v>0</v>
      </c>
      <c r="CD539" s="9">
        <v>0</v>
      </c>
      <c r="CE539" s="11">
        <v>0</v>
      </c>
      <c r="CF539" s="11">
        <v>0</v>
      </c>
      <c r="CG539" s="11">
        <v>0</v>
      </c>
      <c r="CH539" s="11">
        <v>0</v>
      </c>
      <c r="CI539" s="11">
        <v>0</v>
      </c>
      <c r="CJ539" s="11">
        <v>0</v>
      </c>
      <c r="CK539" s="11">
        <v>0</v>
      </c>
      <c r="CL539" s="11">
        <v>0</v>
      </c>
      <c r="CM539" s="11">
        <v>0</v>
      </c>
      <c r="CN539" s="9">
        <v>0</v>
      </c>
      <c r="CO539" s="9">
        <v>0</v>
      </c>
      <c r="CP539" s="9">
        <v>0</v>
      </c>
      <c r="CQ539" s="9">
        <v>0</v>
      </c>
      <c r="CR539" s="9">
        <v>0</v>
      </c>
      <c r="CS539" s="11"/>
      <c r="CT539" s="11"/>
      <c r="CU539" s="11"/>
      <c r="CV539" s="11"/>
      <c r="CW539" s="11"/>
      <c r="DD539" s="20"/>
      <c r="DE539" s="20"/>
    </row>
    <row r="540" spans="1:109" ht="16.5" x14ac:dyDescent="0.3">
      <c r="A540" s="8">
        <v>6065</v>
      </c>
      <c r="B540" s="8" t="s">
        <v>529</v>
      </c>
      <c r="C540" s="8" t="s">
        <v>561</v>
      </c>
      <c r="D540" s="16">
        <v>9</v>
      </c>
      <c r="E540" s="9">
        <v>0</v>
      </c>
      <c r="F540" s="9">
        <f t="shared" si="263"/>
        <v>0</v>
      </c>
      <c r="G540" s="9">
        <f t="shared" si="264"/>
        <v>0</v>
      </c>
      <c r="H540" s="9">
        <f t="shared" si="265"/>
        <v>0</v>
      </c>
      <c r="I540" s="10">
        <f t="shared" si="260"/>
        <v>0</v>
      </c>
      <c r="J540" s="9">
        <f t="shared" si="266"/>
        <v>0</v>
      </c>
      <c r="K540" s="9">
        <f t="shared" si="267"/>
        <v>0</v>
      </c>
      <c r="L540" s="9">
        <f t="shared" si="268"/>
        <v>0</v>
      </c>
      <c r="M540" s="9">
        <f t="shared" si="269"/>
        <v>0</v>
      </c>
      <c r="N540" s="9">
        <f t="shared" si="270"/>
        <v>0</v>
      </c>
      <c r="O540" s="9">
        <f t="shared" si="271"/>
        <v>0</v>
      </c>
      <c r="P540" s="9">
        <f t="shared" si="272"/>
        <v>0</v>
      </c>
      <c r="Q540" s="15">
        <f t="shared" si="274"/>
        <v>8152.322048</v>
      </c>
      <c r="R540" s="15">
        <f t="shared" si="275"/>
        <v>8152.322048</v>
      </c>
      <c r="S540" s="9">
        <f t="shared" si="276"/>
        <v>0</v>
      </c>
      <c r="T540" s="9"/>
      <c r="U540" s="9">
        <f t="shared" si="261"/>
        <v>0</v>
      </c>
      <c r="V540" s="9">
        <f t="shared" si="261"/>
        <v>0</v>
      </c>
      <c r="W540" s="9">
        <f t="shared" si="261"/>
        <v>0</v>
      </c>
      <c r="X540" s="9">
        <f t="shared" si="261"/>
        <v>0</v>
      </c>
      <c r="Y540" s="9">
        <f t="shared" si="261"/>
        <v>0</v>
      </c>
      <c r="Z540" s="9">
        <f t="shared" si="261"/>
        <v>0</v>
      </c>
      <c r="AA540" s="9">
        <f t="shared" si="261"/>
        <v>0</v>
      </c>
      <c r="AB540" s="9">
        <f t="shared" si="262"/>
        <v>0</v>
      </c>
      <c r="AC540" s="9">
        <f t="shared" si="262"/>
        <v>0</v>
      </c>
      <c r="AD540" s="9">
        <f t="shared" si="262"/>
        <v>0</v>
      </c>
      <c r="AE540" s="9">
        <f t="shared" si="262"/>
        <v>0</v>
      </c>
      <c r="AF540" s="9">
        <f t="shared" si="262"/>
        <v>0</v>
      </c>
      <c r="AG540" s="9">
        <f t="shared" si="262"/>
        <v>0</v>
      </c>
      <c r="AH540" s="9">
        <f t="shared" si="262"/>
        <v>0</v>
      </c>
      <c r="AI540" s="9">
        <f t="shared" si="273"/>
        <v>0</v>
      </c>
      <c r="AJ540" s="3" t="s">
        <v>608</v>
      </c>
      <c r="AK540" s="11">
        <v>0</v>
      </c>
      <c r="AL540" s="11">
        <v>0</v>
      </c>
      <c r="AM540" s="11">
        <v>0</v>
      </c>
      <c r="AN540" s="9">
        <v>0</v>
      </c>
      <c r="AO540" s="11">
        <v>0</v>
      </c>
      <c r="AP540" s="11">
        <v>0</v>
      </c>
      <c r="AQ540" s="9">
        <v>0</v>
      </c>
      <c r="AR540" s="9">
        <v>0</v>
      </c>
      <c r="AS540" s="11">
        <v>0</v>
      </c>
      <c r="AT540" s="11">
        <v>0</v>
      </c>
      <c r="AU540" s="11">
        <v>0</v>
      </c>
      <c r="AV540" s="11">
        <v>0</v>
      </c>
      <c r="AW540" s="9">
        <v>0</v>
      </c>
      <c r="AX540" s="9">
        <v>8152.322048</v>
      </c>
      <c r="AY540" s="9">
        <v>0</v>
      </c>
      <c r="AZ540" s="9">
        <v>0</v>
      </c>
      <c r="BA540" s="11">
        <v>0</v>
      </c>
      <c r="BB540" s="11">
        <v>0</v>
      </c>
      <c r="BC540" s="11">
        <v>0</v>
      </c>
      <c r="BD540" s="11">
        <v>0</v>
      </c>
      <c r="BE540" s="11">
        <v>0</v>
      </c>
      <c r="BF540" s="11">
        <v>0</v>
      </c>
      <c r="BG540" s="11">
        <v>0</v>
      </c>
      <c r="BH540" s="11">
        <v>0</v>
      </c>
      <c r="BI540" s="9">
        <v>0</v>
      </c>
      <c r="BJ540" s="9">
        <v>0</v>
      </c>
      <c r="BK540" s="9">
        <v>0</v>
      </c>
      <c r="BL540" s="9">
        <v>0</v>
      </c>
      <c r="BM540" s="9">
        <v>0</v>
      </c>
      <c r="BN540" s="9">
        <v>0</v>
      </c>
      <c r="BO540" s="11">
        <f t="shared" si="277"/>
        <v>0</v>
      </c>
      <c r="BP540" s="11">
        <v>0</v>
      </c>
      <c r="BQ540" s="11">
        <v>0</v>
      </c>
      <c r="BR540" s="11">
        <f t="shared" si="278"/>
        <v>0</v>
      </c>
      <c r="BS540" s="11">
        <v>0</v>
      </c>
      <c r="BT540" s="11">
        <v>0</v>
      </c>
      <c r="BU540" s="9">
        <v>0</v>
      </c>
      <c r="BV540" s="9">
        <v>0</v>
      </c>
      <c r="BW540" s="11">
        <v>0</v>
      </c>
      <c r="BX540" s="11">
        <v>0</v>
      </c>
      <c r="BY540" s="11">
        <v>0</v>
      </c>
      <c r="BZ540" s="11">
        <v>0</v>
      </c>
      <c r="CA540" s="9">
        <v>0</v>
      </c>
      <c r="CB540" s="9">
        <v>8152.322048</v>
      </c>
      <c r="CC540" s="9">
        <v>0</v>
      </c>
      <c r="CD540" s="9">
        <v>0</v>
      </c>
      <c r="CE540" s="11">
        <v>0</v>
      </c>
      <c r="CF540" s="11">
        <v>0</v>
      </c>
      <c r="CG540" s="11">
        <v>0</v>
      </c>
      <c r="CH540" s="11">
        <v>0</v>
      </c>
      <c r="CI540" s="11">
        <v>0</v>
      </c>
      <c r="CJ540" s="11">
        <v>0</v>
      </c>
      <c r="CK540" s="11">
        <v>0</v>
      </c>
      <c r="CL540" s="11">
        <v>0</v>
      </c>
      <c r="CM540" s="11">
        <v>0</v>
      </c>
      <c r="CN540" s="9">
        <v>0</v>
      </c>
      <c r="CO540" s="9">
        <v>0</v>
      </c>
      <c r="CP540" s="9">
        <v>0</v>
      </c>
      <c r="CQ540" s="9">
        <v>0</v>
      </c>
      <c r="CR540" s="9">
        <v>0</v>
      </c>
      <c r="CS540" s="11"/>
      <c r="CT540" s="11"/>
      <c r="CU540" s="11"/>
      <c r="CV540" s="11"/>
      <c r="CW540" s="11"/>
      <c r="DD540" s="20"/>
      <c r="DE540" s="20"/>
    </row>
    <row r="541" spans="1:109" ht="16.5" x14ac:dyDescent="0.3">
      <c r="A541" s="8">
        <v>6067</v>
      </c>
      <c r="B541" s="8" t="s">
        <v>529</v>
      </c>
      <c r="C541" s="8" t="s">
        <v>562</v>
      </c>
      <c r="D541" s="16">
        <v>9</v>
      </c>
      <c r="E541" s="9">
        <v>0</v>
      </c>
      <c r="F541" s="9">
        <f t="shared" si="263"/>
        <v>0</v>
      </c>
      <c r="G541" s="9">
        <f t="shared" si="264"/>
        <v>0</v>
      </c>
      <c r="H541" s="9">
        <f t="shared" si="265"/>
        <v>0</v>
      </c>
      <c r="I541" s="10">
        <f t="shared" si="260"/>
        <v>0</v>
      </c>
      <c r="J541" s="9">
        <f t="shared" si="266"/>
        <v>0</v>
      </c>
      <c r="K541" s="9">
        <f t="shared" si="267"/>
        <v>0</v>
      </c>
      <c r="L541" s="9">
        <f t="shared" si="268"/>
        <v>0</v>
      </c>
      <c r="M541" s="9">
        <f t="shared" si="269"/>
        <v>0</v>
      </c>
      <c r="N541" s="9">
        <f t="shared" si="270"/>
        <v>0</v>
      </c>
      <c r="O541" s="9">
        <f t="shared" si="271"/>
        <v>0</v>
      </c>
      <c r="P541" s="9">
        <f t="shared" si="272"/>
        <v>0</v>
      </c>
      <c r="Q541" s="15">
        <f t="shared" si="274"/>
        <v>2857146.9130880027</v>
      </c>
      <c r="R541" s="15">
        <f t="shared" si="275"/>
        <v>2857146.9130880027</v>
      </c>
      <c r="S541" s="9">
        <f t="shared" si="276"/>
        <v>0</v>
      </c>
      <c r="T541" s="9"/>
      <c r="U541" s="9">
        <f t="shared" si="261"/>
        <v>0</v>
      </c>
      <c r="V541" s="9">
        <f t="shared" si="261"/>
        <v>0</v>
      </c>
      <c r="W541" s="9">
        <f t="shared" si="261"/>
        <v>0</v>
      </c>
      <c r="X541" s="9">
        <f t="shared" si="261"/>
        <v>0</v>
      </c>
      <c r="Y541" s="9">
        <f t="shared" si="261"/>
        <v>0</v>
      </c>
      <c r="Z541" s="9">
        <f t="shared" si="261"/>
        <v>0</v>
      </c>
      <c r="AA541" s="9">
        <f t="shared" si="261"/>
        <v>0</v>
      </c>
      <c r="AB541" s="9">
        <f t="shared" si="262"/>
        <v>0</v>
      </c>
      <c r="AC541" s="9">
        <f t="shared" si="262"/>
        <v>0</v>
      </c>
      <c r="AD541" s="9">
        <f t="shared" si="262"/>
        <v>0</v>
      </c>
      <c r="AE541" s="9">
        <f t="shared" si="262"/>
        <v>0</v>
      </c>
      <c r="AF541" s="9">
        <f t="shared" si="262"/>
        <v>0</v>
      </c>
      <c r="AG541" s="9">
        <f t="shared" si="262"/>
        <v>0</v>
      </c>
      <c r="AH541" s="9">
        <f t="shared" si="262"/>
        <v>0</v>
      </c>
      <c r="AI541" s="9">
        <f t="shared" si="273"/>
        <v>0</v>
      </c>
      <c r="AJ541" s="3" t="s">
        <v>608</v>
      </c>
      <c r="AK541" s="11">
        <v>0</v>
      </c>
      <c r="AL541" s="11">
        <v>0</v>
      </c>
      <c r="AM541" s="11">
        <v>0</v>
      </c>
      <c r="AN541" s="9">
        <v>0</v>
      </c>
      <c r="AO541" s="11">
        <v>0</v>
      </c>
      <c r="AP541" s="11">
        <v>0</v>
      </c>
      <c r="AQ541" s="9">
        <v>0</v>
      </c>
      <c r="AR541" s="9">
        <v>0</v>
      </c>
      <c r="AS541" s="11">
        <v>0</v>
      </c>
      <c r="AT541" s="11">
        <v>0</v>
      </c>
      <c r="AU541" s="11">
        <v>0</v>
      </c>
      <c r="AV541" s="11">
        <v>0</v>
      </c>
      <c r="AW541" s="9">
        <v>0</v>
      </c>
      <c r="AX541" s="9">
        <v>2857146.9130880027</v>
      </c>
      <c r="AY541" s="9">
        <v>0</v>
      </c>
      <c r="AZ541" s="9">
        <v>0</v>
      </c>
      <c r="BA541" s="11">
        <v>0</v>
      </c>
      <c r="BB541" s="11">
        <v>0</v>
      </c>
      <c r="BC541" s="11">
        <v>0</v>
      </c>
      <c r="BD541" s="11">
        <v>0</v>
      </c>
      <c r="BE541" s="11">
        <v>0</v>
      </c>
      <c r="BF541" s="11">
        <v>0</v>
      </c>
      <c r="BG541" s="11">
        <v>0</v>
      </c>
      <c r="BH541" s="11">
        <v>0</v>
      </c>
      <c r="BI541" s="9">
        <v>0</v>
      </c>
      <c r="BJ541" s="9">
        <v>0</v>
      </c>
      <c r="BK541" s="9">
        <v>0</v>
      </c>
      <c r="BL541" s="9">
        <v>0</v>
      </c>
      <c r="BM541" s="9">
        <v>0</v>
      </c>
      <c r="BN541" s="9">
        <v>0</v>
      </c>
      <c r="BO541" s="11">
        <f t="shared" si="277"/>
        <v>0</v>
      </c>
      <c r="BP541" s="11">
        <v>0</v>
      </c>
      <c r="BQ541" s="11">
        <v>0</v>
      </c>
      <c r="BR541" s="11">
        <f t="shared" si="278"/>
        <v>0</v>
      </c>
      <c r="BS541" s="11">
        <v>0</v>
      </c>
      <c r="BT541" s="11">
        <v>0</v>
      </c>
      <c r="BU541" s="9">
        <v>0</v>
      </c>
      <c r="BV541" s="9">
        <v>0</v>
      </c>
      <c r="BW541" s="11">
        <v>0</v>
      </c>
      <c r="BX541" s="11">
        <v>0</v>
      </c>
      <c r="BY541" s="11">
        <v>0</v>
      </c>
      <c r="BZ541" s="11">
        <v>0</v>
      </c>
      <c r="CA541" s="9">
        <v>0</v>
      </c>
      <c r="CB541" s="9">
        <v>2857146.9130880027</v>
      </c>
      <c r="CC541" s="9">
        <v>0</v>
      </c>
      <c r="CD541" s="9">
        <v>0</v>
      </c>
      <c r="CE541" s="11">
        <v>0</v>
      </c>
      <c r="CF541" s="11">
        <v>0</v>
      </c>
      <c r="CG541" s="11">
        <v>0</v>
      </c>
      <c r="CH541" s="11">
        <v>0</v>
      </c>
      <c r="CI541" s="11">
        <v>0</v>
      </c>
      <c r="CJ541" s="11">
        <v>0</v>
      </c>
      <c r="CK541" s="11">
        <v>0</v>
      </c>
      <c r="CL541" s="11">
        <v>0</v>
      </c>
      <c r="CM541" s="11">
        <v>0</v>
      </c>
      <c r="CN541" s="9">
        <v>0</v>
      </c>
      <c r="CO541" s="9">
        <v>0</v>
      </c>
      <c r="CP541" s="9">
        <v>0</v>
      </c>
      <c r="CQ541" s="9">
        <v>0</v>
      </c>
      <c r="CR541" s="9">
        <v>0</v>
      </c>
      <c r="CS541" s="11"/>
      <c r="CT541" s="11"/>
      <c r="CU541" s="11"/>
      <c r="CV541" s="11"/>
      <c r="CW541" s="11"/>
      <c r="DD541" s="20"/>
      <c r="DE541" s="20"/>
    </row>
    <row r="542" spans="1:109" ht="16.5" x14ac:dyDescent="0.3">
      <c r="A542" s="8">
        <v>6069</v>
      </c>
      <c r="B542" s="8" t="s">
        <v>529</v>
      </c>
      <c r="C542" s="8" t="s">
        <v>563</v>
      </c>
      <c r="D542" s="16">
        <v>9</v>
      </c>
      <c r="E542" s="9">
        <v>0</v>
      </c>
      <c r="F542" s="9">
        <f t="shared" si="263"/>
        <v>0</v>
      </c>
      <c r="G542" s="9">
        <f t="shared" si="264"/>
        <v>0</v>
      </c>
      <c r="H542" s="9">
        <f t="shared" si="265"/>
        <v>0</v>
      </c>
      <c r="I542" s="10">
        <f t="shared" si="260"/>
        <v>0</v>
      </c>
      <c r="J542" s="9">
        <f t="shared" si="266"/>
        <v>0</v>
      </c>
      <c r="K542" s="9">
        <f t="shared" si="267"/>
        <v>0</v>
      </c>
      <c r="L542" s="9">
        <f t="shared" si="268"/>
        <v>0</v>
      </c>
      <c r="M542" s="9">
        <f t="shared" si="269"/>
        <v>0</v>
      </c>
      <c r="N542" s="9">
        <f t="shared" si="270"/>
        <v>0</v>
      </c>
      <c r="O542" s="9">
        <f t="shared" si="271"/>
        <v>0</v>
      </c>
      <c r="P542" s="9">
        <f t="shared" si="272"/>
        <v>0</v>
      </c>
      <c r="Q542" s="15">
        <f t="shared" si="274"/>
        <v>2236045.1651200005</v>
      </c>
      <c r="R542" s="15">
        <f t="shared" si="275"/>
        <v>2236045.1651200005</v>
      </c>
      <c r="S542" s="9">
        <f t="shared" si="276"/>
        <v>0</v>
      </c>
      <c r="T542" s="9"/>
      <c r="U542" s="9">
        <f t="shared" ref="U542:AA551" si="279">IF($E542=0,0,SUMIF($AK$4:$BN$4,U$4,$AK542:$BN542)/$E542)</f>
        <v>0</v>
      </c>
      <c r="V542" s="9">
        <f t="shared" si="279"/>
        <v>0</v>
      </c>
      <c r="W542" s="9">
        <f t="shared" si="279"/>
        <v>0</v>
      </c>
      <c r="X542" s="9">
        <f t="shared" si="279"/>
        <v>0</v>
      </c>
      <c r="Y542" s="9">
        <f t="shared" si="279"/>
        <v>0</v>
      </c>
      <c r="Z542" s="9">
        <f t="shared" si="279"/>
        <v>0</v>
      </c>
      <c r="AA542" s="9">
        <f t="shared" si="279"/>
        <v>0</v>
      </c>
      <c r="AB542" s="9">
        <f t="shared" ref="AB542:AH551" si="280">IF($E542=0,0,SUMIF($BO$4:$CR$4,AB$4,$BO542:$CR542)/$E542)</f>
        <v>0</v>
      </c>
      <c r="AC542" s="9">
        <f t="shared" si="280"/>
        <v>0</v>
      </c>
      <c r="AD542" s="9">
        <f t="shared" si="280"/>
        <v>0</v>
      </c>
      <c r="AE542" s="9">
        <f t="shared" si="280"/>
        <v>0</v>
      </c>
      <c r="AF542" s="9">
        <f t="shared" si="280"/>
        <v>0</v>
      </c>
      <c r="AG542" s="9">
        <f t="shared" si="280"/>
        <v>0</v>
      </c>
      <c r="AH542" s="9">
        <f t="shared" si="280"/>
        <v>0</v>
      </c>
      <c r="AI542" s="9">
        <f t="shared" si="273"/>
        <v>0</v>
      </c>
      <c r="AJ542" s="3" t="s">
        <v>608</v>
      </c>
      <c r="AK542" s="11">
        <v>0</v>
      </c>
      <c r="AL542" s="11">
        <v>0</v>
      </c>
      <c r="AM542" s="11">
        <v>0</v>
      </c>
      <c r="AN542" s="9">
        <v>0</v>
      </c>
      <c r="AO542" s="11">
        <v>0</v>
      </c>
      <c r="AP542" s="11">
        <v>0</v>
      </c>
      <c r="AQ542" s="9">
        <v>0</v>
      </c>
      <c r="AR542" s="9">
        <v>0</v>
      </c>
      <c r="AS542" s="11">
        <v>0</v>
      </c>
      <c r="AT542" s="11">
        <v>0</v>
      </c>
      <c r="AU542" s="11">
        <v>0</v>
      </c>
      <c r="AV542" s="11">
        <v>0</v>
      </c>
      <c r="AW542" s="9">
        <v>0</v>
      </c>
      <c r="AX542" s="9">
        <v>2236045.1651200005</v>
      </c>
      <c r="AY542" s="9">
        <v>0</v>
      </c>
      <c r="AZ542" s="9">
        <v>0</v>
      </c>
      <c r="BA542" s="11">
        <v>0</v>
      </c>
      <c r="BB542" s="11">
        <v>0</v>
      </c>
      <c r="BC542" s="11">
        <v>0</v>
      </c>
      <c r="BD542" s="11">
        <v>0</v>
      </c>
      <c r="BE542" s="11">
        <v>0</v>
      </c>
      <c r="BF542" s="11">
        <v>0</v>
      </c>
      <c r="BG542" s="11">
        <v>0</v>
      </c>
      <c r="BH542" s="11">
        <v>0</v>
      </c>
      <c r="BI542" s="9">
        <v>0</v>
      </c>
      <c r="BJ542" s="9">
        <v>0</v>
      </c>
      <c r="BK542" s="9">
        <v>0</v>
      </c>
      <c r="BL542" s="9">
        <v>0</v>
      </c>
      <c r="BM542" s="9">
        <v>0</v>
      </c>
      <c r="BN542" s="9">
        <v>0</v>
      </c>
      <c r="BO542" s="11">
        <f t="shared" si="277"/>
        <v>0</v>
      </c>
      <c r="BP542" s="11">
        <v>0</v>
      </c>
      <c r="BQ542" s="11">
        <v>0</v>
      </c>
      <c r="BR542" s="11">
        <f t="shared" si="278"/>
        <v>0</v>
      </c>
      <c r="BS542" s="11">
        <v>0</v>
      </c>
      <c r="BT542" s="11">
        <v>0</v>
      </c>
      <c r="BU542" s="9">
        <v>0</v>
      </c>
      <c r="BV542" s="9">
        <v>0</v>
      </c>
      <c r="BW542" s="11">
        <v>0</v>
      </c>
      <c r="BX542" s="11">
        <v>0</v>
      </c>
      <c r="BY542" s="11">
        <v>0</v>
      </c>
      <c r="BZ542" s="11">
        <v>0</v>
      </c>
      <c r="CA542" s="9">
        <v>0</v>
      </c>
      <c r="CB542" s="9">
        <v>2236045.1651200005</v>
      </c>
      <c r="CC542" s="9">
        <v>0</v>
      </c>
      <c r="CD542" s="9">
        <v>0</v>
      </c>
      <c r="CE542" s="11">
        <v>0</v>
      </c>
      <c r="CF542" s="11">
        <v>0</v>
      </c>
      <c r="CG542" s="11">
        <v>0</v>
      </c>
      <c r="CH542" s="11">
        <v>0</v>
      </c>
      <c r="CI542" s="11">
        <v>0</v>
      </c>
      <c r="CJ542" s="11">
        <v>0</v>
      </c>
      <c r="CK542" s="11">
        <v>0</v>
      </c>
      <c r="CL542" s="11">
        <v>0</v>
      </c>
      <c r="CM542" s="11">
        <v>0</v>
      </c>
      <c r="CN542" s="9">
        <v>0</v>
      </c>
      <c r="CO542" s="9">
        <v>0</v>
      </c>
      <c r="CP542" s="9">
        <v>0</v>
      </c>
      <c r="CQ542" s="9">
        <v>0</v>
      </c>
      <c r="CR542" s="9">
        <v>0</v>
      </c>
      <c r="CS542" s="11"/>
      <c r="CT542" s="11"/>
      <c r="CU542" s="11"/>
      <c r="CV542" s="11"/>
      <c r="CW542" s="11"/>
      <c r="DD542" s="20"/>
      <c r="DE542" s="20"/>
    </row>
    <row r="543" spans="1:109" ht="16.5" x14ac:dyDescent="0.3">
      <c r="A543" s="8">
        <v>6072</v>
      </c>
      <c r="B543" s="8" t="s">
        <v>529</v>
      </c>
      <c r="C543" s="8" t="s">
        <v>564</v>
      </c>
      <c r="D543" s="16">
        <v>9</v>
      </c>
      <c r="E543" s="9">
        <v>0</v>
      </c>
      <c r="F543" s="9">
        <f t="shared" si="263"/>
        <v>0</v>
      </c>
      <c r="G543" s="9">
        <f t="shared" si="264"/>
        <v>0</v>
      </c>
      <c r="H543" s="9">
        <f t="shared" si="265"/>
        <v>0</v>
      </c>
      <c r="I543" s="10">
        <f t="shared" si="260"/>
        <v>0</v>
      </c>
      <c r="J543" s="9">
        <f t="shared" si="266"/>
        <v>0</v>
      </c>
      <c r="K543" s="9">
        <f t="shared" si="267"/>
        <v>0</v>
      </c>
      <c r="L543" s="9">
        <f t="shared" si="268"/>
        <v>0</v>
      </c>
      <c r="M543" s="9">
        <f t="shared" si="269"/>
        <v>0</v>
      </c>
      <c r="N543" s="9">
        <f t="shared" si="270"/>
        <v>0</v>
      </c>
      <c r="O543" s="9">
        <f t="shared" si="271"/>
        <v>0</v>
      </c>
      <c r="P543" s="9">
        <f t="shared" si="272"/>
        <v>0</v>
      </c>
      <c r="Q543" s="15">
        <f t="shared" si="274"/>
        <v>1856283.550784</v>
      </c>
      <c r="R543" s="15">
        <f t="shared" si="275"/>
        <v>1856283.550784</v>
      </c>
      <c r="S543" s="9">
        <f t="shared" si="276"/>
        <v>0</v>
      </c>
      <c r="T543" s="9"/>
      <c r="U543" s="9">
        <f t="shared" si="279"/>
        <v>0</v>
      </c>
      <c r="V543" s="9">
        <f t="shared" si="279"/>
        <v>0</v>
      </c>
      <c r="W543" s="9">
        <f t="shared" si="279"/>
        <v>0</v>
      </c>
      <c r="X543" s="9">
        <f t="shared" si="279"/>
        <v>0</v>
      </c>
      <c r="Y543" s="9">
        <f t="shared" si="279"/>
        <v>0</v>
      </c>
      <c r="Z543" s="9">
        <f t="shared" si="279"/>
        <v>0</v>
      </c>
      <c r="AA543" s="9">
        <f t="shared" si="279"/>
        <v>0</v>
      </c>
      <c r="AB543" s="9">
        <f t="shared" si="280"/>
        <v>0</v>
      </c>
      <c r="AC543" s="9">
        <f t="shared" si="280"/>
        <v>0</v>
      </c>
      <c r="AD543" s="9">
        <f t="shared" si="280"/>
        <v>0</v>
      </c>
      <c r="AE543" s="9">
        <f t="shared" si="280"/>
        <v>0</v>
      </c>
      <c r="AF543" s="9">
        <f t="shared" si="280"/>
        <v>0</v>
      </c>
      <c r="AG543" s="9">
        <f t="shared" si="280"/>
        <v>0</v>
      </c>
      <c r="AH543" s="9">
        <f t="shared" si="280"/>
        <v>0</v>
      </c>
      <c r="AI543" s="9">
        <f t="shared" si="273"/>
        <v>0</v>
      </c>
      <c r="AJ543" s="3" t="s">
        <v>608</v>
      </c>
      <c r="AK543" s="11">
        <v>0</v>
      </c>
      <c r="AL543" s="11">
        <v>0</v>
      </c>
      <c r="AM543" s="11">
        <v>0</v>
      </c>
      <c r="AN543" s="9">
        <v>0</v>
      </c>
      <c r="AO543" s="11">
        <v>0</v>
      </c>
      <c r="AP543" s="11">
        <v>0</v>
      </c>
      <c r="AQ543" s="9">
        <v>0</v>
      </c>
      <c r="AR543" s="9">
        <v>0</v>
      </c>
      <c r="AS543" s="11">
        <v>0</v>
      </c>
      <c r="AT543" s="11">
        <v>0</v>
      </c>
      <c r="AU543" s="11">
        <v>0</v>
      </c>
      <c r="AV543" s="11">
        <v>0</v>
      </c>
      <c r="AW543" s="9">
        <v>0</v>
      </c>
      <c r="AX543" s="9">
        <v>1856283.550784</v>
      </c>
      <c r="AY543" s="9">
        <v>0</v>
      </c>
      <c r="AZ543" s="9">
        <v>0</v>
      </c>
      <c r="BA543" s="11">
        <v>0</v>
      </c>
      <c r="BB543" s="11">
        <v>0</v>
      </c>
      <c r="BC543" s="11">
        <v>0</v>
      </c>
      <c r="BD543" s="11">
        <v>0</v>
      </c>
      <c r="BE543" s="11">
        <v>0</v>
      </c>
      <c r="BF543" s="11">
        <v>0</v>
      </c>
      <c r="BG543" s="11">
        <v>0</v>
      </c>
      <c r="BH543" s="11">
        <v>0</v>
      </c>
      <c r="BI543" s="9">
        <v>0</v>
      </c>
      <c r="BJ543" s="9">
        <v>0</v>
      </c>
      <c r="BK543" s="9">
        <v>0</v>
      </c>
      <c r="BL543" s="9">
        <v>0</v>
      </c>
      <c r="BM543" s="9">
        <v>0</v>
      </c>
      <c r="BN543" s="9">
        <v>0</v>
      </c>
      <c r="BO543" s="11">
        <f t="shared" si="277"/>
        <v>0</v>
      </c>
      <c r="BP543" s="11">
        <v>0</v>
      </c>
      <c r="BQ543" s="11">
        <v>0</v>
      </c>
      <c r="BR543" s="11">
        <f t="shared" si="278"/>
        <v>0</v>
      </c>
      <c r="BS543" s="11">
        <v>0</v>
      </c>
      <c r="BT543" s="11">
        <v>0</v>
      </c>
      <c r="BU543" s="9">
        <v>0</v>
      </c>
      <c r="BV543" s="9">
        <v>0</v>
      </c>
      <c r="BW543" s="11">
        <v>0</v>
      </c>
      <c r="BX543" s="11">
        <v>0</v>
      </c>
      <c r="BY543" s="11">
        <v>0</v>
      </c>
      <c r="BZ543" s="11">
        <v>0</v>
      </c>
      <c r="CA543" s="9">
        <v>0</v>
      </c>
      <c r="CB543" s="9">
        <v>1856283.550784</v>
      </c>
      <c r="CC543" s="9">
        <v>0</v>
      </c>
      <c r="CD543" s="9">
        <v>0</v>
      </c>
      <c r="CE543" s="11">
        <v>0</v>
      </c>
      <c r="CF543" s="11">
        <v>0</v>
      </c>
      <c r="CG543" s="11">
        <v>0</v>
      </c>
      <c r="CH543" s="11">
        <v>0</v>
      </c>
      <c r="CI543" s="11">
        <v>0</v>
      </c>
      <c r="CJ543" s="11">
        <v>0</v>
      </c>
      <c r="CK543" s="11">
        <v>0</v>
      </c>
      <c r="CL543" s="11">
        <v>0</v>
      </c>
      <c r="CM543" s="11">
        <v>0</v>
      </c>
      <c r="CN543" s="9">
        <v>0</v>
      </c>
      <c r="CO543" s="9">
        <v>0</v>
      </c>
      <c r="CP543" s="9">
        <v>0</v>
      </c>
      <c r="CQ543" s="9">
        <v>0</v>
      </c>
      <c r="CR543" s="9">
        <v>0</v>
      </c>
      <c r="CS543" s="11"/>
      <c r="CT543" s="11"/>
      <c r="CU543" s="11"/>
      <c r="CV543" s="11"/>
      <c r="CW543" s="11"/>
      <c r="DD543" s="20"/>
      <c r="DE543" s="20"/>
    </row>
    <row r="544" spans="1:109" ht="16.5" x14ac:dyDescent="0.3">
      <c r="A544" s="8">
        <v>6074</v>
      </c>
      <c r="B544" s="8" t="s">
        <v>529</v>
      </c>
      <c r="C544" s="8" t="s">
        <v>565</v>
      </c>
      <c r="D544" s="16">
        <v>9</v>
      </c>
      <c r="E544" s="9">
        <v>0</v>
      </c>
      <c r="F544" s="9">
        <f t="shared" si="263"/>
        <v>0</v>
      </c>
      <c r="G544" s="9">
        <f t="shared" si="264"/>
        <v>0</v>
      </c>
      <c r="H544" s="9">
        <f t="shared" si="265"/>
        <v>0</v>
      </c>
      <c r="I544" s="10">
        <f t="shared" si="260"/>
        <v>0</v>
      </c>
      <c r="J544" s="9">
        <f t="shared" si="266"/>
        <v>0</v>
      </c>
      <c r="K544" s="9">
        <f t="shared" si="267"/>
        <v>0</v>
      </c>
      <c r="L544" s="9">
        <f t="shared" si="268"/>
        <v>0</v>
      </c>
      <c r="M544" s="9">
        <f t="shared" si="269"/>
        <v>0</v>
      </c>
      <c r="N544" s="9">
        <f t="shared" si="270"/>
        <v>0</v>
      </c>
      <c r="O544" s="9">
        <f t="shared" si="271"/>
        <v>0</v>
      </c>
      <c r="P544" s="9">
        <f t="shared" si="272"/>
        <v>0</v>
      </c>
      <c r="Q544" s="15">
        <f t="shared" si="274"/>
        <v>0</v>
      </c>
      <c r="R544" s="15">
        <f t="shared" si="275"/>
        <v>0</v>
      </c>
      <c r="S544" s="9">
        <f t="shared" si="276"/>
        <v>0</v>
      </c>
      <c r="T544" s="9"/>
      <c r="U544" s="9">
        <f t="shared" si="279"/>
        <v>0</v>
      </c>
      <c r="V544" s="9">
        <f t="shared" si="279"/>
        <v>0</v>
      </c>
      <c r="W544" s="9">
        <f t="shared" si="279"/>
        <v>0</v>
      </c>
      <c r="X544" s="9">
        <f t="shared" si="279"/>
        <v>0</v>
      </c>
      <c r="Y544" s="9">
        <f t="shared" si="279"/>
        <v>0</v>
      </c>
      <c r="Z544" s="9">
        <f t="shared" si="279"/>
        <v>0</v>
      </c>
      <c r="AA544" s="9">
        <f t="shared" si="279"/>
        <v>0</v>
      </c>
      <c r="AB544" s="9">
        <f t="shared" si="280"/>
        <v>0</v>
      </c>
      <c r="AC544" s="9">
        <f t="shared" si="280"/>
        <v>0</v>
      </c>
      <c r="AD544" s="9">
        <f t="shared" si="280"/>
        <v>0</v>
      </c>
      <c r="AE544" s="9">
        <f t="shared" si="280"/>
        <v>0</v>
      </c>
      <c r="AF544" s="9">
        <f t="shared" si="280"/>
        <v>0</v>
      </c>
      <c r="AG544" s="9">
        <f t="shared" si="280"/>
        <v>0</v>
      </c>
      <c r="AH544" s="9">
        <f t="shared" si="280"/>
        <v>0</v>
      </c>
      <c r="AI544" s="9">
        <f t="shared" si="273"/>
        <v>0</v>
      </c>
      <c r="AJ544" s="3" t="s">
        <v>608</v>
      </c>
      <c r="AK544" s="11">
        <v>0</v>
      </c>
      <c r="AL544" s="11">
        <v>0</v>
      </c>
      <c r="AM544" s="11">
        <v>0</v>
      </c>
      <c r="AN544" s="9">
        <v>0</v>
      </c>
      <c r="AO544" s="11">
        <v>0</v>
      </c>
      <c r="AP544" s="11">
        <v>0</v>
      </c>
      <c r="AQ544" s="9">
        <v>0</v>
      </c>
      <c r="AR544" s="9">
        <v>0</v>
      </c>
      <c r="AS544" s="11">
        <v>0</v>
      </c>
      <c r="AT544" s="11">
        <v>0</v>
      </c>
      <c r="AU544" s="11">
        <v>0</v>
      </c>
      <c r="AV544" s="11">
        <v>0</v>
      </c>
      <c r="AW544" s="9">
        <v>0</v>
      </c>
      <c r="AX544" s="9">
        <v>0</v>
      </c>
      <c r="AY544" s="9">
        <v>0</v>
      </c>
      <c r="AZ544" s="9">
        <v>0</v>
      </c>
      <c r="BA544" s="11">
        <v>0</v>
      </c>
      <c r="BB544" s="11">
        <v>0</v>
      </c>
      <c r="BC544" s="11">
        <v>0</v>
      </c>
      <c r="BD544" s="11">
        <v>0</v>
      </c>
      <c r="BE544" s="11">
        <v>0</v>
      </c>
      <c r="BF544" s="11">
        <v>0</v>
      </c>
      <c r="BG544" s="11">
        <v>0</v>
      </c>
      <c r="BH544" s="11">
        <v>0</v>
      </c>
      <c r="BI544" s="9">
        <v>0</v>
      </c>
      <c r="BJ544" s="9">
        <v>0</v>
      </c>
      <c r="BK544" s="9">
        <v>0</v>
      </c>
      <c r="BL544" s="9">
        <v>0</v>
      </c>
      <c r="BM544" s="9">
        <v>0</v>
      </c>
      <c r="BN544" s="9">
        <v>0</v>
      </c>
      <c r="BO544" s="11">
        <f t="shared" si="277"/>
        <v>0</v>
      </c>
      <c r="BP544" s="11">
        <v>0</v>
      </c>
      <c r="BQ544" s="11">
        <v>0</v>
      </c>
      <c r="BR544" s="11">
        <f t="shared" si="278"/>
        <v>0</v>
      </c>
      <c r="BS544" s="11">
        <v>0</v>
      </c>
      <c r="BT544" s="11">
        <v>0</v>
      </c>
      <c r="BU544" s="9">
        <v>0</v>
      </c>
      <c r="BV544" s="9">
        <v>0</v>
      </c>
      <c r="BW544" s="11">
        <v>0</v>
      </c>
      <c r="BX544" s="11">
        <v>0</v>
      </c>
      <c r="BY544" s="11">
        <v>0</v>
      </c>
      <c r="BZ544" s="11">
        <v>0</v>
      </c>
      <c r="CA544" s="9">
        <v>0</v>
      </c>
      <c r="CB544" s="9">
        <v>0</v>
      </c>
      <c r="CC544" s="9">
        <v>0</v>
      </c>
      <c r="CD544" s="9">
        <v>0</v>
      </c>
      <c r="CE544" s="11">
        <v>0</v>
      </c>
      <c r="CF544" s="11">
        <v>0</v>
      </c>
      <c r="CG544" s="11">
        <v>0</v>
      </c>
      <c r="CH544" s="11">
        <v>0</v>
      </c>
      <c r="CI544" s="11">
        <v>0</v>
      </c>
      <c r="CJ544" s="11">
        <v>0</v>
      </c>
      <c r="CK544" s="11">
        <v>0</v>
      </c>
      <c r="CL544" s="11">
        <v>0</v>
      </c>
      <c r="CM544" s="11">
        <v>0</v>
      </c>
      <c r="CN544" s="9">
        <v>0</v>
      </c>
      <c r="CO544" s="9">
        <v>0</v>
      </c>
      <c r="CP544" s="9">
        <v>0</v>
      </c>
      <c r="CQ544" s="9">
        <v>0</v>
      </c>
      <c r="CR544" s="9">
        <v>0</v>
      </c>
      <c r="CS544" s="11"/>
      <c r="CT544" s="11"/>
      <c r="CU544" s="11"/>
      <c r="CV544" s="11"/>
      <c r="CW544" s="11"/>
      <c r="DD544" s="20"/>
      <c r="DE544" s="20"/>
    </row>
    <row r="545" spans="1:109" ht="16.5" x14ac:dyDescent="0.3">
      <c r="A545" s="8">
        <v>6076</v>
      </c>
      <c r="B545" s="8" t="s">
        <v>529</v>
      </c>
      <c r="C545" s="8" t="s">
        <v>566</v>
      </c>
      <c r="D545" s="16">
        <v>9</v>
      </c>
      <c r="E545" s="9">
        <v>0</v>
      </c>
      <c r="F545" s="9">
        <f t="shared" si="263"/>
        <v>0</v>
      </c>
      <c r="G545" s="9">
        <f t="shared" si="264"/>
        <v>0</v>
      </c>
      <c r="H545" s="9">
        <f t="shared" si="265"/>
        <v>0</v>
      </c>
      <c r="I545" s="10">
        <f t="shared" si="260"/>
        <v>0</v>
      </c>
      <c r="J545" s="9">
        <f t="shared" si="266"/>
        <v>0</v>
      </c>
      <c r="K545" s="9">
        <f t="shared" si="267"/>
        <v>0</v>
      </c>
      <c r="L545" s="9">
        <f t="shared" si="268"/>
        <v>0</v>
      </c>
      <c r="M545" s="9">
        <f t="shared" si="269"/>
        <v>0</v>
      </c>
      <c r="N545" s="9">
        <f t="shared" si="270"/>
        <v>0</v>
      </c>
      <c r="O545" s="9">
        <f t="shared" si="271"/>
        <v>0</v>
      </c>
      <c r="P545" s="9">
        <f t="shared" si="272"/>
        <v>0</v>
      </c>
      <c r="Q545" s="15">
        <f t="shared" si="274"/>
        <v>1474425.2224000013</v>
      </c>
      <c r="R545" s="15">
        <f t="shared" si="275"/>
        <v>1474425.2224000013</v>
      </c>
      <c r="S545" s="9">
        <f t="shared" si="276"/>
        <v>0</v>
      </c>
      <c r="T545" s="9"/>
      <c r="U545" s="9">
        <f t="shared" si="279"/>
        <v>0</v>
      </c>
      <c r="V545" s="9">
        <f t="shared" si="279"/>
        <v>0</v>
      </c>
      <c r="W545" s="9">
        <f t="shared" si="279"/>
        <v>0</v>
      </c>
      <c r="X545" s="9">
        <f t="shared" si="279"/>
        <v>0</v>
      </c>
      <c r="Y545" s="9">
        <f t="shared" si="279"/>
        <v>0</v>
      </c>
      <c r="Z545" s="9">
        <f t="shared" si="279"/>
        <v>0</v>
      </c>
      <c r="AA545" s="9">
        <f t="shared" si="279"/>
        <v>0</v>
      </c>
      <c r="AB545" s="9">
        <f t="shared" si="280"/>
        <v>0</v>
      </c>
      <c r="AC545" s="9">
        <f t="shared" si="280"/>
        <v>0</v>
      </c>
      <c r="AD545" s="9">
        <f t="shared" si="280"/>
        <v>0</v>
      </c>
      <c r="AE545" s="9">
        <f t="shared" si="280"/>
        <v>0</v>
      </c>
      <c r="AF545" s="9">
        <f t="shared" si="280"/>
        <v>0</v>
      </c>
      <c r="AG545" s="9">
        <f t="shared" si="280"/>
        <v>0</v>
      </c>
      <c r="AH545" s="9">
        <f t="shared" si="280"/>
        <v>0</v>
      </c>
      <c r="AI545" s="9">
        <f t="shared" si="273"/>
        <v>0</v>
      </c>
      <c r="AJ545" s="3" t="s">
        <v>608</v>
      </c>
      <c r="AK545" s="11">
        <v>0</v>
      </c>
      <c r="AL545" s="11">
        <v>0</v>
      </c>
      <c r="AM545" s="11">
        <v>0</v>
      </c>
      <c r="AN545" s="9">
        <v>0</v>
      </c>
      <c r="AO545" s="11">
        <v>0</v>
      </c>
      <c r="AP545" s="11">
        <v>0</v>
      </c>
      <c r="AQ545" s="9">
        <v>0</v>
      </c>
      <c r="AR545" s="9">
        <v>0</v>
      </c>
      <c r="AS545" s="11">
        <v>0</v>
      </c>
      <c r="AT545" s="11">
        <v>0</v>
      </c>
      <c r="AU545" s="11">
        <v>0</v>
      </c>
      <c r="AV545" s="11">
        <v>0</v>
      </c>
      <c r="AW545" s="9">
        <v>0</v>
      </c>
      <c r="AX545" s="9">
        <v>1474425.2224000013</v>
      </c>
      <c r="AY545" s="9">
        <v>0</v>
      </c>
      <c r="AZ545" s="9">
        <v>0</v>
      </c>
      <c r="BA545" s="11">
        <v>0</v>
      </c>
      <c r="BB545" s="11">
        <v>0</v>
      </c>
      <c r="BC545" s="11">
        <v>0</v>
      </c>
      <c r="BD545" s="11">
        <v>0</v>
      </c>
      <c r="BE545" s="11">
        <v>0</v>
      </c>
      <c r="BF545" s="11">
        <v>0</v>
      </c>
      <c r="BG545" s="11">
        <v>0</v>
      </c>
      <c r="BH545" s="11">
        <v>0</v>
      </c>
      <c r="BI545" s="9">
        <v>0</v>
      </c>
      <c r="BJ545" s="9">
        <v>0</v>
      </c>
      <c r="BK545" s="9">
        <v>0</v>
      </c>
      <c r="BL545" s="9">
        <v>0</v>
      </c>
      <c r="BM545" s="9">
        <v>0</v>
      </c>
      <c r="BN545" s="9">
        <v>0</v>
      </c>
      <c r="BO545" s="11">
        <f t="shared" si="277"/>
        <v>0</v>
      </c>
      <c r="BP545" s="11">
        <v>0</v>
      </c>
      <c r="BQ545" s="11">
        <v>0</v>
      </c>
      <c r="BR545" s="11">
        <f t="shared" si="278"/>
        <v>0</v>
      </c>
      <c r="BS545" s="11">
        <v>0</v>
      </c>
      <c r="BT545" s="11">
        <v>0</v>
      </c>
      <c r="BU545" s="9">
        <v>0</v>
      </c>
      <c r="BV545" s="9">
        <v>0</v>
      </c>
      <c r="BW545" s="11">
        <v>0</v>
      </c>
      <c r="BX545" s="11">
        <v>0</v>
      </c>
      <c r="BY545" s="11">
        <v>0</v>
      </c>
      <c r="BZ545" s="11">
        <v>0</v>
      </c>
      <c r="CA545" s="9">
        <v>0</v>
      </c>
      <c r="CB545" s="9">
        <v>1474425.2224000013</v>
      </c>
      <c r="CC545" s="9">
        <v>0</v>
      </c>
      <c r="CD545" s="9">
        <v>0</v>
      </c>
      <c r="CE545" s="11">
        <v>0</v>
      </c>
      <c r="CF545" s="11">
        <v>0</v>
      </c>
      <c r="CG545" s="11">
        <v>0</v>
      </c>
      <c r="CH545" s="11">
        <v>0</v>
      </c>
      <c r="CI545" s="11">
        <v>0</v>
      </c>
      <c r="CJ545" s="11">
        <v>0</v>
      </c>
      <c r="CK545" s="11">
        <v>0</v>
      </c>
      <c r="CL545" s="11">
        <v>0</v>
      </c>
      <c r="CM545" s="11">
        <v>0</v>
      </c>
      <c r="CN545" s="9">
        <v>0</v>
      </c>
      <c r="CO545" s="9">
        <v>0</v>
      </c>
      <c r="CP545" s="9">
        <v>0</v>
      </c>
      <c r="CQ545" s="9">
        <v>0</v>
      </c>
      <c r="CR545" s="9">
        <v>0</v>
      </c>
      <c r="CS545" s="11"/>
      <c r="CT545" s="11"/>
      <c r="CU545" s="11"/>
      <c r="CV545" s="11"/>
      <c r="CW545" s="11"/>
      <c r="DD545" s="20"/>
      <c r="DE545" s="20"/>
    </row>
    <row r="546" spans="1:109" ht="16.5" x14ac:dyDescent="0.3">
      <c r="A546" s="8">
        <v>6079</v>
      </c>
      <c r="B546" s="8" t="s">
        <v>529</v>
      </c>
      <c r="C546" s="8" t="s">
        <v>567</v>
      </c>
      <c r="D546" s="16">
        <v>9</v>
      </c>
      <c r="E546" s="9">
        <v>0</v>
      </c>
      <c r="F546" s="9">
        <f t="shared" si="263"/>
        <v>0</v>
      </c>
      <c r="G546" s="9">
        <f t="shared" si="264"/>
        <v>0</v>
      </c>
      <c r="H546" s="9">
        <f t="shared" si="265"/>
        <v>0</v>
      </c>
      <c r="I546" s="10">
        <f t="shared" si="260"/>
        <v>0</v>
      </c>
      <c r="J546" s="9">
        <f t="shared" si="266"/>
        <v>0</v>
      </c>
      <c r="K546" s="9">
        <f t="shared" si="267"/>
        <v>0</v>
      </c>
      <c r="L546" s="9">
        <f t="shared" si="268"/>
        <v>0</v>
      </c>
      <c r="M546" s="9">
        <f t="shared" si="269"/>
        <v>0</v>
      </c>
      <c r="N546" s="9">
        <f t="shared" si="270"/>
        <v>0</v>
      </c>
      <c r="O546" s="9">
        <f t="shared" si="271"/>
        <v>0</v>
      </c>
      <c r="P546" s="9">
        <f t="shared" si="272"/>
        <v>0</v>
      </c>
      <c r="Q546" s="15">
        <f t="shared" si="274"/>
        <v>2206183.5952000008</v>
      </c>
      <c r="R546" s="15">
        <f t="shared" si="275"/>
        <v>2206183.5952000008</v>
      </c>
      <c r="S546" s="9">
        <f t="shared" si="276"/>
        <v>0</v>
      </c>
      <c r="T546" s="9"/>
      <c r="U546" s="9">
        <f t="shared" si="279"/>
        <v>0</v>
      </c>
      <c r="V546" s="9">
        <f t="shared" si="279"/>
        <v>0</v>
      </c>
      <c r="W546" s="9">
        <f t="shared" si="279"/>
        <v>0</v>
      </c>
      <c r="X546" s="9">
        <f t="shared" si="279"/>
        <v>0</v>
      </c>
      <c r="Y546" s="9">
        <f t="shared" si="279"/>
        <v>0</v>
      </c>
      <c r="Z546" s="9">
        <f t="shared" si="279"/>
        <v>0</v>
      </c>
      <c r="AA546" s="9">
        <f t="shared" si="279"/>
        <v>0</v>
      </c>
      <c r="AB546" s="9">
        <f t="shared" si="280"/>
        <v>0</v>
      </c>
      <c r="AC546" s="9">
        <f t="shared" si="280"/>
        <v>0</v>
      </c>
      <c r="AD546" s="9">
        <f t="shared" si="280"/>
        <v>0</v>
      </c>
      <c r="AE546" s="9">
        <f t="shared" si="280"/>
        <v>0</v>
      </c>
      <c r="AF546" s="9">
        <f t="shared" si="280"/>
        <v>0</v>
      </c>
      <c r="AG546" s="9">
        <f t="shared" si="280"/>
        <v>0</v>
      </c>
      <c r="AH546" s="9">
        <f t="shared" si="280"/>
        <v>0</v>
      </c>
      <c r="AI546" s="9">
        <f t="shared" si="273"/>
        <v>0</v>
      </c>
      <c r="AJ546" s="3" t="s">
        <v>608</v>
      </c>
      <c r="AK546" s="11">
        <v>0</v>
      </c>
      <c r="AL546" s="11">
        <v>0</v>
      </c>
      <c r="AM546" s="11">
        <v>0</v>
      </c>
      <c r="AN546" s="9">
        <v>0</v>
      </c>
      <c r="AO546" s="11">
        <v>0</v>
      </c>
      <c r="AP546" s="11">
        <v>0</v>
      </c>
      <c r="AQ546" s="9">
        <v>0</v>
      </c>
      <c r="AR546" s="9">
        <v>0</v>
      </c>
      <c r="AS546" s="11">
        <v>0</v>
      </c>
      <c r="AT546" s="11">
        <v>0</v>
      </c>
      <c r="AU546" s="11">
        <v>0</v>
      </c>
      <c r="AV546" s="11">
        <v>0</v>
      </c>
      <c r="AW546" s="9">
        <v>0</v>
      </c>
      <c r="AX546" s="9">
        <v>2206183.5952000008</v>
      </c>
      <c r="AY546" s="9">
        <v>0</v>
      </c>
      <c r="AZ546" s="9">
        <v>0</v>
      </c>
      <c r="BA546" s="11">
        <v>0</v>
      </c>
      <c r="BB546" s="11">
        <v>0</v>
      </c>
      <c r="BC546" s="11">
        <v>0</v>
      </c>
      <c r="BD546" s="11">
        <v>0</v>
      </c>
      <c r="BE546" s="11">
        <v>0</v>
      </c>
      <c r="BF546" s="11">
        <v>0</v>
      </c>
      <c r="BG546" s="11">
        <v>0</v>
      </c>
      <c r="BH546" s="11">
        <v>0</v>
      </c>
      <c r="BI546" s="9">
        <v>0</v>
      </c>
      <c r="BJ546" s="9">
        <v>0</v>
      </c>
      <c r="BK546" s="9">
        <v>0</v>
      </c>
      <c r="BL546" s="9">
        <v>0</v>
      </c>
      <c r="BM546" s="9">
        <v>0</v>
      </c>
      <c r="BN546" s="9">
        <v>0</v>
      </c>
      <c r="BO546" s="11">
        <f t="shared" si="277"/>
        <v>0</v>
      </c>
      <c r="BP546" s="11">
        <v>0</v>
      </c>
      <c r="BQ546" s="11">
        <v>0</v>
      </c>
      <c r="BR546" s="11">
        <f t="shared" si="278"/>
        <v>0</v>
      </c>
      <c r="BS546" s="11">
        <v>0</v>
      </c>
      <c r="BT546" s="11">
        <v>0</v>
      </c>
      <c r="BU546" s="9">
        <v>0</v>
      </c>
      <c r="BV546" s="9">
        <v>0</v>
      </c>
      <c r="BW546" s="11">
        <v>0</v>
      </c>
      <c r="BX546" s="11">
        <v>0</v>
      </c>
      <c r="BY546" s="11">
        <v>0</v>
      </c>
      <c r="BZ546" s="11">
        <v>0</v>
      </c>
      <c r="CA546" s="9">
        <v>0</v>
      </c>
      <c r="CB546" s="9">
        <v>2206183.5952000008</v>
      </c>
      <c r="CC546" s="9">
        <v>0</v>
      </c>
      <c r="CD546" s="9">
        <v>0</v>
      </c>
      <c r="CE546" s="11">
        <v>0</v>
      </c>
      <c r="CF546" s="11">
        <v>0</v>
      </c>
      <c r="CG546" s="11">
        <v>0</v>
      </c>
      <c r="CH546" s="11">
        <v>0</v>
      </c>
      <c r="CI546" s="11">
        <v>0</v>
      </c>
      <c r="CJ546" s="11">
        <v>0</v>
      </c>
      <c r="CK546" s="11">
        <v>0</v>
      </c>
      <c r="CL546" s="11">
        <v>0</v>
      </c>
      <c r="CM546" s="11">
        <v>0</v>
      </c>
      <c r="CN546" s="9">
        <v>0</v>
      </c>
      <c r="CO546" s="9">
        <v>0</v>
      </c>
      <c r="CP546" s="9">
        <v>0</v>
      </c>
      <c r="CQ546" s="9">
        <v>0</v>
      </c>
      <c r="CR546" s="9">
        <v>0</v>
      </c>
      <c r="CS546" s="11"/>
      <c r="CT546" s="11"/>
      <c r="CU546" s="11"/>
      <c r="CV546" s="11"/>
      <c r="CW546" s="11"/>
      <c r="DD546" s="20"/>
      <c r="DE546" s="20"/>
    </row>
    <row r="547" spans="1:109" ht="16.5" x14ac:dyDescent="0.3">
      <c r="A547" s="8">
        <v>6383</v>
      </c>
      <c r="B547" s="8" t="s">
        <v>529</v>
      </c>
      <c r="C547" s="8" t="s">
        <v>568</v>
      </c>
      <c r="D547" s="16">
        <v>9</v>
      </c>
      <c r="E547" s="9">
        <v>0</v>
      </c>
      <c r="F547" s="9">
        <f t="shared" si="263"/>
        <v>0</v>
      </c>
      <c r="G547" s="9">
        <f t="shared" si="264"/>
        <v>0</v>
      </c>
      <c r="H547" s="9">
        <f t="shared" si="265"/>
        <v>0</v>
      </c>
      <c r="I547" s="10">
        <f t="shared" si="260"/>
        <v>0</v>
      </c>
      <c r="J547" s="9">
        <f t="shared" si="266"/>
        <v>0</v>
      </c>
      <c r="K547" s="9">
        <f t="shared" si="267"/>
        <v>0</v>
      </c>
      <c r="L547" s="9">
        <f t="shared" si="268"/>
        <v>0</v>
      </c>
      <c r="M547" s="9">
        <f t="shared" si="269"/>
        <v>0</v>
      </c>
      <c r="N547" s="9">
        <f t="shared" si="270"/>
        <v>0</v>
      </c>
      <c r="O547" s="9">
        <f t="shared" si="271"/>
        <v>0</v>
      </c>
      <c r="P547" s="9">
        <f t="shared" si="272"/>
        <v>0</v>
      </c>
      <c r="Q547" s="15">
        <f t="shared" si="274"/>
        <v>1638003.3671040002</v>
      </c>
      <c r="R547" s="15">
        <f t="shared" si="275"/>
        <v>1638003.3671040002</v>
      </c>
      <c r="S547" s="9">
        <f t="shared" si="276"/>
        <v>0</v>
      </c>
      <c r="T547" s="9"/>
      <c r="U547" s="9">
        <f t="shared" si="279"/>
        <v>0</v>
      </c>
      <c r="V547" s="9">
        <f t="shared" si="279"/>
        <v>0</v>
      </c>
      <c r="W547" s="9">
        <f t="shared" si="279"/>
        <v>0</v>
      </c>
      <c r="X547" s="9">
        <f t="shared" si="279"/>
        <v>0</v>
      </c>
      <c r="Y547" s="9">
        <f t="shared" si="279"/>
        <v>0</v>
      </c>
      <c r="Z547" s="9">
        <f t="shared" si="279"/>
        <v>0</v>
      </c>
      <c r="AA547" s="9">
        <f t="shared" si="279"/>
        <v>0</v>
      </c>
      <c r="AB547" s="9">
        <f t="shared" si="280"/>
        <v>0</v>
      </c>
      <c r="AC547" s="9">
        <f t="shared" si="280"/>
        <v>0</v>
      </c>
      <c r="AD547" s="9">
        <f t="shared" si="280"/>
        <v>0</v>
      </c>
      <c r="AE547" s="9">
        <f t="shared" si="280"/>
        <v>0</v>
      </c>
      <c r="AF547" s="9">
        <f t="shared" si="280"/>
        <v>0</v>
      </c>
      <c r="AG547" s="9">
        <f t="shared" si="280"/>
        <v>0</v>
      </c>
      <c r="AH547" s="9">
        <f t="shared" si="280"/>
        <v>0</v>
      </c>
      <c r="AI547" s="9">
        <f t="shared" si="273"/>
        <v>0</v>
      </c>
      <c r="AJ547" s="3" t="s">
        <v>608</v>
      </c>
      <c r="AK547" s="11">
        <v>0</v>
      </c>
      <c r="AL547" s="11">
        <v>0</v>
      </c>
      <c r="AM547" s="11">
        <v>0</v>
      </c>
      <c r="AN547" s="9">
        <v>0</v>
      </c>
      <c r="AO547" s="11">
        <v>0</v>
      </c>
      <c r="AP547" s="11">
        <v>0</v>
      </c>
      <c r="AQ547" s="9">
        <v>0</v>
      </c>
      <c r="AR547" s="9">
        <v>0</v>
      </c>
      <c r="AS547" s="11">
        <v>0</v>
      </c>
      <c r="AT547" s="11">
        <v>0</v>
      </c>
      <c r="AU547" s="11">
        <v>0</v>
      </c>
      <c r="AV547" s="11">
        <v>0</v>
      </c>
      <c r="AW547" s="9">
        <v>0</v>
      </c>
      <c r="AX547" s="9">
        <v>1638003.3671040002</v>
      </c>
      <c r="AY547" s="9">
        <v>0</v>
      </c>
      <c r="AZ547" s="9">
        <v>0</v>
      </c>
      <c r="BA547" s="11">
        <v>0</v>
      </c>
      <c r="BB547" s="11">
        <v>0</v>
      </c>
      <c r="BC547" s="11">
        <v>0</v>
      </c>
      <c r="BD547" s="11">
        <v>0</v>
      </c>
      <c r="BE547" s="11">
        <v>0</v>
      </c>
      <c r="BF547" s="11">
        <v>0</v>
      </c>
      <c r="BG547" s="11">
        <v>0</v>
      </c>
      <c r="BH547" s="11">
        <v>0</v>
      </c>
      <c r="BI547" s="9">
        <v>0</v>
      </c>
      <c r="BJ547" s="9">
        <v>0</v>
      </c>
      <c r="BK547" s="9">
        <v>0</v>
      </c>
      <c r="BL547" s="9">
        <v>0</v>
      </c>
      <c r="BM547" s="9">
        <v>0</v>
      </c>
      <c r="BN547" s="9">
        <v>0</v>
      </c>
      <c r="BO547" s="11">
        <f t="shared" si="277"/>
        <v>0</v>
      </c>
      <c r="BP547" s="11">
        <v>0</v>
      </c>
      <c r="BQ547" s="11">
        <v>0</v>
      </c>
      <c r="BR547" s="11">
        <f t="shared" si="278"/>
        <v>0</v>
      </c>
      <c r="BS547" s="11">
        <v>0</v>
      </c>
      <c r="BT547" s="11">
        <v>0</v>
      </c>
      <c r="BU547" s="9">
        <v>0</v>
      </c>
      <c r="BV547" s="9">
        <v>0</v>
      </c>
      <c r="BW547" s="11">
        <v>0</v>
      </c>
      <c r="BX547" s="11">
        <v>0</v>
      </c>
      <c r="BY547" s="11">
        <v>0</v>
      </c>
      <c r="BZ547" s="11">
        <v>0</v>
      </c>
      <c r="CA547" s="9">
        <v>0</v>
      </c>
      <c r="CB547" s="9">
        <v>1638003.3671040002</v>
      </c>
      <c r="CC547" s="9">
        <v>0</v>
      </c>
      <c r="CD547" s="9">
        <v>0</v>
      </c>
      <c r="CE547" s="11">
        <v>0</v>
      </c>
      <c r="CF547" s="11">
        <v>0</v>
      </c>
      <c r="CG547" s="11">
        <v>0</v>
      </c>
      <c r="CH547" s="11">
        <v>0</v>
      </c>
      <c r="CI547" s="11">
        <v>0</v>
      </c>
      <c r="CJ547" s="11">
        <v>0</v>
      </c>
      <c r="CK547" s="11">
        <v>0</v>
      </c>
      <c r="CL547" s="11">
        <v>0</v>
      </c>
      <c r="CM547" s="11">
        <v>0</v>
      </c>
      <c r="CN547" s="9">
        <v>0</v>
      </c>
      <c r="CO547" s="9">
        <v>0</v>
      </c>
      <c r="CP547" s="9">
        <v>0</v>
      </c>
      <c r="CQ547" s="9">
        <v>0</v>
      </c>
      <c r="CR547" s="9">
        <v>0</v>
      </c>
      <c r="CS547" s="11"/>
      <c r="CT547" s="11"/>
      <c r="CU547" s="11"/>
      <c r="CV547" s="11"/>
      <c r="CW547" s="11"/>
      <c r="DD547" s="20"/>
      <c r="DE547" s="20"/>
    </row>
    <row r="548" spans="1:109" ht="16.5" x14ac:dyDescent="0.3">
      <c r="A548" s="8">
        <v>9998</v>
      </c>
      <c r="B548" s="8" t="s">
        <v>529</v>
      </c>
      <c r="C548" s="8" t="s">
        <v>569</v>
      </c>
      <c r="D548" s="16">
        <v>9</v>
      </c>
      <c r="E548" s="9">
        <v>0</v>
      </c>
      <c r="F548" s="9">
        <f t="shared" si="263"/>
        <v>0</v>
      </c>
      <c r="G548" s="9">
        <f t="shared" si="264"/>
        <v>0</v>
      </c>
      <c r="H548" s="9">
        <f t="shared" si="265"/>
        <v>0</v>
      </c>
      <c r="I548" s="10">
        <f t="shared" si="260"/>
        <v>0</v>
      </c>
      <c r="J548" s="9">
        <f t="shared" si="266"/>
        <v>0</v>
      </c>
      <c r="K548" s="9">
        <f t="shared" si="267"/>
        <v>0</v>
      </c>
      <c r="L548" s="9">
        <f t="shared" si="268"/>
        <v>0</v>
      </c>
      <c r="M548" s="9">
        <f t="shared" si="269"/>
        <v>0</v>
      </c>
      <c r="N548" s="9">
        <f t="shared" si="270"/>
        <v>0</v>
      </c>
      <c r="O548" s="9">
        <f t="shared" si="271"/>
        <v>0</v>
      </c>
      <c r="P548" s="9">
        <f t="shared" si="272"/>
        <v>0</v>
      </c>
      <c r="Q548" s="15">
        <f t="shared" si="274"/>
        <v>0</v>
      </c>
      <c r="R548" s="15">
        <f t="shared" si="275"/>
        <v>0</v>
      </c>
      <c r="S548" s="9">
        <f t="shared" si="276"/>
        <v>0</v>
      </c>
      <c r="T548" s="9"/>
      <c r="U548" s="9">
        <f t="shared" si="279"/>
        <v>0</v>
      </c>
      <c r="V548" s="9">
        <f t="shared" si="279"/>
        <v>0</v>
      </c>
      <c r="W548" s="9">
        <f t="shared" si="279"/>
        <v>0</v>
      </c>
      <c r="X548" s="9">
        <f t="shared" si="279"/>
        <v>0</v>
      </c>
      <c r="Y548" s="9">
        <f t="shared" si="279"/>
        <v>0</v>
      </c>
      <c r="Z548" s="9">
        <f t="shared" si="279"/>
        <v>0</v>
      </c>
      <c r="AA548" s="9">
        <f t="shared" si="279"/>
        <v>0</v>
      </c>
      <c r="AB548" s="9">
        <f t="shared" si="280"/>
        <v>0</v>
      </c>
      <c r="AC548" s="9">
        <f t="shared" si="280"/>
        <v>0</v>
      </c>
      <c r="AD548" s="9">
        <f t="shared" si="280"/>
        <v>0</v>
      </c>
      <c r="AE548" s="9">
        <f t="shared" si="280"/>
        <v>0</v>
      </c>
      <c r="AF548" s="9">
        <f t="shared" si="280"/>
        <v>0</v>
      </c>
      <c r="AG548" s="9">
        <f t="shared" si="280"/>
        <v>0</v>
      </c>
      <c r="AH548" s="9">
        <f t="shared" si="280"/>
        <v>0</v>
      </c>
      <c r="AI548" s="9">
        <f t="shared" si="273"/>
        <v>0</v>
      </c>
      <c r="AJ548" s="3" t="s">
        <v>608</v>
      </c>
      <c r="AK548" s="11">
        <v>0</v>
      </c>
      <c r="AL548" s="11">
        <v>0</v>
      </c>
      <c r="AM548" s="11">
        <v>0</v>
      </c>
      <c r="AN548" s="9">
        <v>0</v>
      </c>
      <c r="AO548" s="11">
        <v>0</v>
      </c>
      <c r="AP548" s="11">
        <v>0</v>
      </c>
      <c r="AQ548" s="9">
        <v>0</v>
      </c>
      <c r="AR548" s="9">
        <v>0</v>
      </c>
      <c r="AS548" s="11">
        <v>0</v>
      </c>
      <c r="AT548" s="11">
        <v>0</v>
      </c>
      <c r="AU548" s="11">
        <v>0</v>
      </c>
      <c r="AV548" s="11">
        <v>0</v>
      </c>
      <c r="AW548" s="9">
        <v>0</v>
      </c>
      <c r="AX548" s="9">
        <v>0</v>
      </c>
      <c r="AY548" s="9">
        <v>0</v>
      </c>
      <c r="AZ548" s="9">
        <v>0</v>
      </c>
      <c r="BA548" s="11">
        <v>0</v>
      </c>
      <c r="BB548" s="11">
        <v>0</v>
      </c>
      <c r="BC548" s="11">
        <v>0</v>
      </c>
      <c r="BD548" s="11">
        <v>0</v>
      </c>
      <c r="BE548" s="11">
        <v>0</v>
      </c>
      <c r="BF548" s="11">
        <v>0</v>
      </c>
      <c r="BG548" s="11">
        <v>0</v>
      </c>
      <c r="BH548" s="11">
        <v>0</v>
      </c>
      <c r="BI548" s="9">
        <v>0</v>
      </c>
      <c r="BJ548" s="9">
        <v>0</v>
      </c>
      <c r="BK548" s="9">
        <v>0</v>
      </c>
      <c r="BL548" s="9">
        <v>0</v>
      </c>
      <c r="BM548" s="9">
        <v>0</v>
      </c>
      <c r="BN548" s="9">
        <v>0</v>
      </c>
      <c r="BO548" s="11">
        <f t="shared" si="277"/>
        <v>0</v>
      </c>
      <c r="BP548" s="11">
        <v>0</v>
      </c>
      <c r="BQ548" s="11">
        <v>0</v>
      </c>
      <c r="BR548" s="11">
        <f t="shared" si="278"/>
        <v>0</v>
      </c>
      <c r="BS548" s="11">
        <v>0</v>
      </c>
      <c r="BT548" s="11">
        <v>0</v>
      </c>
      <c r="BU548" s="9">
        <v>0</v>
      </c>
      <c r="BV548" s="9">
        <v>0</v>
      </c>
      <c r="BW548" s="11">
        <v>0</v>
      </c>
      <c r="BX548" s="11">
        <v>0</v>
      </c>
      <c r="BY548" s="11">
        <v>0</v>
      </c>
      <c r="BZ548" s="11">
        <v>0</v>
      </c>
      <c r="CA548" s="9">
        <v>0</v>
      </c>
      <c r="CB548" s="9">
        <v>0</v>
      </c>
      <c r="CC548" s="9">
        <v>0</v>
      </c>
      <c r="CD548" s="9">
        <v>0</v>
      </c>
      <c r="CE548" s="11">
        <v>0</v>
      </c>
      <c r="CF548" s="11">
        <v>0</v>
      </c>
      <c r="CG548" s="11">
        <v>0</v>
      </c>
      <c r="CH548" s="11">
        <v>0</v>
      </c>
      <c r="CI548" s="11">
        <v>0</v>
      </c>
      <c r="CJ548" s="11">
        <v>0</v>
      </c>
      <c r="CK548" s="11">
        <v>0</v>
      </c>
      <c r="CL548" s="11">
        <v>0</v>
      </c>
      <c r="CM548" s="11">
        <v>0</v>
      </c>
      <c r="CN548" s="9">
        <v>0</v>
      </c>
      <c r="CO548" s="9">
        <v>0</v>
      </c>
      <c r="CP548" s="9">
        <v>0</v>
      </c>
      <c r="CQ548" s="9">
        <v>0</v>
      </c>
      <c r="CR548" s="9">
        <v>0</v>
      </c>
      <c r="CS548" s="11"/>
      <c r="CT548" s="11"/>
      <c r="CU548" s="11"/>
      <c r="CV548" s="11"/>
      <c r="CW548" s="11"/>
      <c r="DD548" s="20"/>
      <c r="DE548" s="20"/>
    </row>
    <row r="549" spans="1:109" ht="16.5" x14ac:dyDescent="0.3">
      <c r="A549" s="8">
        <v>160</v>
      </c>
      <c r="B549" s="8">
        <v>70</v>
      </c>
      <c r="C549" s="8" t="s">
        <v>570</v>
      </c>
      <c r="D549" s="16">
        <v>8</v>
      </c>
      <c r="E549" s="9">
        <v>0</v>
      </c>
      <c r="F549" s="9">
        <f t="shared" si="263"/>
        <v>0</v>
      </c>
      <c r="G549" s="9">
        <f t="shared" si="264"/>
        <v>0</v>
      </c>
      <c r="H549" s="9">
        <f t="shared" si="265"/>
        <v>0</v>
      </c>
      <c r="I549" s="10">
        <f t="shared" si="260"/>
        <v>0</v>
      </c>
      <c r="J549" s="9">
        <f t="shared" si="266"/>
        <v>0</v>
      </c>
      <c r="K549" s="9">
        <f t="shared" si="267"/>
        <v>0</v>
      </c>
      <c r="L549" s="9">
        <f t="shared" si="268"/>
        <v>0</v>
      </c>
      <c r="M549" s="9">
        <f t="shared" si="269"/>
        <v>0</v>
      </c>
      <c r="N549" s="9">
        <f t="shared" si="270"/>
        <v>0</v>
      </c>
      <c r="O549" s="9">
        <f t="shared" si="271"/>
        <v>0</v>
      </c>
      <c r="P549" s="9">
        <f t="shared" si="272"/>
        <v>0</v>
      </c>
      <c r="Q549" s="15">
        <f t="shared" si="274"/>
        <v>2574706.9470080007</v>
      </c>
      <c r="R549" s="15">
        <f t="shared" si="275"/>
        <v>2593002.9470080007</v>
      </c>
      <c r="S549" s="9">
        <f t="shared" si="276"/>
        <v>18296</v>
      </c>
      <c r="T549" s="9"/>
      <c r="U549" s="9">
        <f t="shared" si="279"/>
        <v>0</v>
      </c>
      <c r="V549" s="9">
        <f t="shared" si="279"/>
        <v>0</v>
      </c>
      <c r="W549" s="9">
        <f t="shared" si="279"/>
        <v>0</v>
      </c>
      <c r="X549" s="9">
        <f t="shared" si="279"/>
        <v>0</v>
      </c>
      <c r="Y549" s="9">
        <f t="shared" si="279"/>
        <v>0</v>
      </c>
      <c r="Z549" s="9">
        <f t="shared" si="279"/>
        <v>0</v>
      </c>
      <c r="AA549" s="9">
        <f t="shared" si="279"/>
        <v>0</v>
      </c>
      <c r="AB549" s="9">
        <f t="shared" si="280"/>
        <v>0</v>
      </c>
      <c r="AC549" s="9">
        <f t="shared" si="280"/>
        <v>0</v>
      </c>
      <c r="AD549" s="9">
        <f t="shared" si="280"/>
        <v>0</v>
      </c>
      <c r="AE549" s="9">
        <f t="shared" si="280"/>
        <v>0</v>
      </c>
      <c r="AF549" s="9">
        <f t="shared" si="280"/>
        <v>0</v>
      </c>
      <c r="AG549" s="9">
        <f t="shared" si="280"/>
        <v>0</v>
      </c>
      <c r="AH549" s="9">
        <f t="shared" si="280"/>
        <v>0</v>
      </c>
      <c r="AI549" s="9">
        <f t="shared" si="273"/>
        <v>0</v>
      </c>
      <c r="AJ549" s="3" t="s">
        <v>608</v>
      </c>
      <c r="AK549" s="11">
        <v>0</v>
      </c>
      <c r="AL549" s="11">
        <v>0</v>
      </c>
      <c r="AM549" s="11">
        <v>0</v>
      </c>
      <c r="AN549" s="9">
        <v>0</v>
      </c>
      <c r="AO549" s="11">
        <v>0</v>
      </c>
      <c r="AP549" s="11">
        <v>0</v>
      </c>
      <c r="AQ549" s="9">
        <v>0</v>
      </c>
      <c r="AR549" s="9">
        <v>0</v>
      </c>
      <c r="AS549" s="11">
        <v>296763</v>
      </c>
      <c r="AT549" s="11">
        <v>0</v>
      </c>
      <c r="AU549" s="11">
        <v>0</v>
      </c>
      <c r="AV549" s="11">
        <v>0</v>
      </c>
      <c r="AW549" s="9">
        <v>0</v>
      </c>
      <c r="AX549" s="9">
        <v>1374974.9470080005</v>
      </c>
      <c r="AY549" s="9">
        <v>0</v>
      </c>
      <c r="AZ549" s="9">
        <v>0</v>
      </c>
      <c r="BA549" s="11">
        <v>0</v>
      </c>
      <c r="BB549" s="11">
        <v>0</v>
      </c>
      <c r="BC549" s="11">
        <v>0</v>
      </c>
      <c r="BD549" s="11">
        <v>0</v>
      </c>
      <c r="BE549" s="11">
        <v>0</v>
      </c>
      <c r="BF549" s="11">
        <v>0</v>
      </c>
      <c r="BG549" s="11">
        <v>0</v>
      </c>
      <c r="BH549" s="11">
        <v>902969</v>
      </c>
      <c r="BI549" s="9">
        <v>0</v>
      </c>
      <c r="BJ549" s="9">
        <v>0</v>
      </c>
      <c r="BK549" s="9">
        <v>0</v>
      </c>
      <c r="BL549" s="9">
        <v>0</v>
      </c>
      <c r="BM549" s="9">
        <v>0</v>
      </c>
      <c r="BN549" s="9">
        <v>0</v>
      </c>
      <c r="BO549" s="11">
        <f t="shared" si="277"/>
        <v>0</v>
      </c>
      <c r="BP549" s="11">
        <v>0</v>
      </c>
      <c r="BQ549" s="11">
        <v>0</v>
      </c>
      <c r="BR549" s="11">
        <f t="shared" si="278"/>
        <v>0</v>
      </c>
      <c r="BS549" s="11">
        <v>0</v>
      </c>
      <c r="BT549" s="11">
        <v>0</v>
      </c>
      <c r="BU549" s="9">
        <v>0</v>
      </c>
      <c r="BV549" s="9">
        <v>0</v>
      </c>
      <c r="BW549" s="11">
        <v>301577</v>
      </c>
      <c r="BX549" s="11">
        <v>0</v>
      </c>
      <c r="BY549" s="11">
        <v>0</v>
      </c>
      <c r="BZ549" s="11">
        <v>0</v>
      </c>
      <c r="CA549" s="9">
        <v>0</v>
      </c>
      <c r="CB549" s="9">
        <v>1374974.9470080005</v>
      </c>
      <c r="CC549" s="9">
        <v>0</v>
      </c>
      <c r="CD549" s="9">
        <v>0</v>
      </c>
      <c r="CE549" s="11">
        <v>0</v>
      </c>
      <c r="CF549" s="11">
        <v>0</v>
      </c>
      <c r="CG549" s="11">
        <v>0</v>
      </c>
      <c r="CH549" s="11">
        <v>0</v>
      </c>
      <c r="CI549" s="11">
        <v>0</v>
      </c>
      <c r="CJ549" s="11">
        <v>0</v>
      </c>
      <c r="CK549" s="11">
        <v>0</v>
      </c>
      <c r="CL549" s="11">
        <v>916451</v>
      </c>
      <c r="CM549" s="11">
        <v>0</v>
      </c>
      <c r="CN549" s="9">
        <v>0</v>
      </c>
      <c r="CO549" s="9">
        <v>0</v>
      </c>
      <c r="CP549" s="9">
        <v>0</v>
      </c>
      <c r="CQ549" s="9">
        <v>0</v>
      </c>
      <c r="CR549" s="9">
        <v>0</v>
      </c>
      <c r="CS549" s="11"/>
      <c r="CT549" s="11"/>
      <c r="CU549" s="11"/>
      <c r="CV549" s="11"/>
      <c r="CW549" s="11"/>
      <c r="DD549" s="20"/>
      <c r="DE549" s="20"/>
    </row>
    <row r="550" spans="1:109" ht="16.5" x14ac:dyDescent="0.3">
      <c r="A550" s="8">
        <v>397</v>
      </c>
      <c r="B550" s="8">
        <v>52</v>
      </c>
      <c r="C550" s="8" t="s">
        <v>571</v>
      </c>
      <c r="D550" s="16">
        <v>8</v>
      </c>
      <c r="E550" s="9">
        <v>0</v>
      </c>
      <c r="F550" s="9">
        <f t="shared" si="263"/>
        <v>0</v>
      </c>
      <c r="G550" s="9">
        <f t="shared" si="264"/>
        <v>0</v>
      </c>
      <c r="H550" s="9">
        <f t="shared" si="265"/>
        <v>0</v>
      </c>
      <c r="I550" s="10">
        <f t="shared" si="260"/>
        <v>0</v>
      </c>
      <c r="J550" s="9">
        <f t="shared" si="266"/>
        <v>0</v>
      </c>
      <c r="K550" s="9">
        <f t="shared" si="267"/>
        <v>0</v>
      </c>
      <c r="L550" s="9">
        <f t="shared" si="268"/>
        <v>0</v>
      </c>
      <c r="M550" s="9">
        <f t="shared" si="269"/>
        <v>0</v>
      </c>
      <c r="N550" s="9">
        <f t="shared" si="270"/>
        <v>0</v>
      </c>
      <c r="O550" s="9">
        <f t="shared" si="271"/>
        <v>0</v>
      </c>
      <c r="P550" s="9">
        <f t="shared" si="272"/>
        <v>0</v>
      </c>
      <c r="Q550" s="15">
        <f t="shared" si="274"/>
        <v>610715.28377600003</v>
      </c>
      <c r="R550" s="15">
        <f t="shared" si="275"/>
        <v>610715.28377600003</v>
      </c>
      <c r="S550" s="9">
        <f t="shared" si="276"/>
        <v>0</v>
      </c>
      <c r="T550" s="9"/>
      <c r="U550" s="9">
        <f t="shared" si="279"/>
        <v>0</v>
      </c>
      <c r="V550" s="9">
        <f t="shared" si="279"/>
        <v>0</v>
      </c>
      <c r="W550" s="9">
        <f t="shared" si="279"/>
        <v>0</v>
      </c>
      <c r="X550" s="9">
        <f t="shared" si="279"/>
        <v>0</v>
      </c>
      <c r="Y550" s="9">
        <f t="shared" si="279"/>
        <v>0</v>
      </c>
      <c r="Z550" s="9">
        <f t="shared" si="279"/>
        <v>0</v>
      </c>
      <c r="AA550" s="9">
        <f t="shared" si="279"/>
        <v>0</v>
      </c>
      <c r="AB550" s="9">
        <f t="shared" si="280"/>
        <v>0</v>
      </c>
      <c r="AC550" s="9">
        <f t="shared" si="280"/>
        <v>0</v>
      </c>
      <c r="AD550" s="9">
        <f t="shared" si="280"/>
        <v>0</v>
      </c>
      <c r="AE550" s="9">
        <f t="shared" si="280"/>
        <v>0</v>
      </c>
      <c r="AF550" s="9">
        <f t="shared" si="280"/>
        <v>0</v>
      </c>
      <c r="AG550" s="9">
        <f t="shared" si="280"/>
        <v>0</v>
      </c>
      <c r="AH550" s="9">
        <f t="shared" si="280"/>
        <v>0</v>
      </c>
      <c r="AI550" s="9">
        <f t="shared" si="273"/>
        <v>0</v>
      </c>
      <c r="AJ550" s="3" t="s">
        <v>608</v>
      </c>
      <c r="AK550" s="11">
        <v>0</v>
      </c>
      <c r="AL550" s="11">
        <v>0</v>
      </c>
      <c r="AM550" s="11">
        <v>0</v>
      </c>
      <c r="AN550" s="9">
        <v>0</v>
      </c>
      <c r="AO550" s="11">
        <v>0</v>
      </c>
      <c r="AP550" s="11">
        <v>0</v>
      </c>
      <c r="AQ550" s="9">
        <v>0</v>
      </c>
      <c r="AR550" s="9">
        <v>0</v>
      </c>
      <c r="AS550" s="11">
        <v>0</v>
      </c>
      <c r="AT550" s="11">
        <v>0</v>
      </c>
      <c r="AU550" s="11">
        <v>0</v>
      </c>
      <c r="AV550" s="11">
        <v>0</v>
      </c>
      <c r="AW550" s="9">
        <v>0</v>
      </c>
      <c r="AX550" s="9">
        <v>610715.28377600003</v>
      </c>
      <c r="AY550" s="9">
        <v>0</v>
      </c>
      <c r="AZ550" s="9">
        <v>0</v>
      </c>
      <c r="BA550" s="11">
        <v>0</v>
      </c>
      <c r="BB550" s="11">
        <v>0</v>
      </c>
      <c r="BC550" s="11">
        <v>0</v>
      </c>
      <c r="BD550" s="11">
        <v>0</v>
      </c>
      <c r="BE550" s="11">
        <v>0</v>
      </c>
      <c r="BF550" s="11">
        <v>0</v>
      </c>
      <c r="BG550" s="11">
        <v>0</v>
      </c>
      <c r="BH550" s="11">
        <v>0</v>
      </c>
      <c r="BI550" s="9">
        <v>0</v>
      </c>
      <c r="BJ550" s="9">
        <v>0</v>
      </c>
      <c r="BK550" s="9">
        <v>0</v>
      </c>
      <c r="BL550" s="9">
        <v>0</v>
      </c>
      <c r="BM550" s="9">
        <v>0</v>
      </c>
      <c r="BN550" s="9">
        <v>0</v>
      </c>
      <c r="BO550" s="11">
        <f t="shared" si="277"/>
        <v>0</v>
      </c>
      <c r="BP550" s="11">
        <v>0</v>
      </c>
      <c r="BQ550" s="11">
        <v>0</v>
      </c>
      <c r="BR550" s="11">
        <f t="shared" si="278"/>
        <v>0</v>
      </c>
      <c r="BS550" s="11">
        <v>0</v>
      </c>
      <c r="BT550" s="11">
        <v>0</v>
      </c>
      <c r="BU550" s="9">
        <v>0</v>
      </c>
      <c r="BV550" s="9">
        <v>0</v>
      </c>
      <c r="BW550" s="11">
        <v>0</v>
      </c>
      <c r="BX550" s="11">
        <v>0</v>
      </c>
      <c r="BY550" s="11">
        <v>0</v>
      </c>
      <c r="BZ550" s="11">
        <v>0</v>
      </c>
      <c r="CA550" s="9">
        <v>0</v>
      </c>
      <c r="CB550" s="9">
        <v>610715.28377600003</v>
      </c>
      <c r="CC550" s="9">
        <v>0</v>
      </c>
      <c r="CD550" s="9">
        <v>0</v>
      </c>
      <c r="CE550" s="11">
        <v>0</v>
      </c>
      <c r="CF550" s="11">
        <v>0</v>
      </c>
      <c r="CG550" s="11">
        <v>0</v>
      </c>
      <c r="CH550" s="11">
        <v>0</v>
      </c>
      <c r="CI550" s="11">
        <v>0</v>
      </c>
      <c r="CJ550" s="11">
        <v>0</v>
      </c>
      <c r="CK550" s="11">
        <v>0</v>
      </c>
      <c r="CL550" s="11">
        <v>0</v>
      </c>
      <c r="CM550" s="11">
        <v>0</v>
      </c>
      <c r="CN550" s="9">
        <v>0</v>
      </c>
      <c r="CO550" s="9">
        <v>0</v>
      </c>
      <c r="CP550" s="9">
        <v>0</v>
      </c>
      <c r="CQ550" s="9">
        <v>0</v>
      </c>
      <c r="CR550" s="9">
        <v>0</v>
      </c>
      <c r="CS550" s="11"/>
      <c r="CT550" s="11"/>
      <c r="CU550" s="11"/>
      <c r="CV550" s="11"/>
      <c r="CW550" s="11"/>
      <c r="DD550" s="20"/>
      <c r="DE550" s="20"/>
    </row>
    <row r="551" spans="1:109" ht="16.5" x14ac:dyDescent="0.3">
      <c r="A551" s="8">
        <v>998</v>
      </c>
      <c r="B551" s="8">
        <v>52</v>
      </c>
      <c r="C551" s="8" t="s">
        <v>572</v>
      </c>
      <c r="D551" s="16">
        <v>8</v>
      </c>
      <c r="E551" s="9">
        <v>0</v>
      </c>
      <c r="F551" s="9">
        <f t="shared" si="263"/>
        <v>0</v>
      </c>
      <c r="G551" s="9">
        <f t="shared" si="264"/>
        <v>0</v>
      </c>
      <c r="H551" s="9">
        <f t="shared" si="265"/>
        <v>0</v>
      </c>
      <c r="I551" s="10">
        <f t="shared" si="260"/>
        <v>0</v>
      </c>
      <c r="J551" s="9">
        <f t="shared" si="266"/>
        <v>0</v>
      </c>
      <c r="K551" s="9">
        <f t="shared" si="267"/>
        <v>0</v>
      </c>
      <c r="L551" s="9">
        <f t="shared" si="268"/>
        <v>0</v>
      </c>
      <c r="M551" s="9">
        <f t="shared" si="269"/>
        <v>0</v>
      </c>
      <c r="N551" s="9">
        <f t="shared" si="270"/>
        <v>0</v>
      </c>
      <c r="O551" s="9">
        <f t="shared" si="271"/>
        <v>0</v>
      </c>
      <c r="P551" s="9">
        <f t="shared" si="272"/>
        <v>0</v>
      </c>
      <c r="Q551" s="15">
        <f t="shared" si="274"/>
        <v>305504.15001600009</v>
      </c>
      <c r="R551" s="15">
        <f t="shared" si="275"/>
        <v>305504.15001600009</v>
      </c>
      <c r="S551" s="9">
        <f t="shared" si="276"/>
        <v>0</v>
      </c>
      <c r="T551" s="9"/>
      <c r="U551" s="9">
        <f t="shared" si="279"/>
        <v>0</v>
      </c>
      <c r="V551" s="9">
        <f t="shared" si="279"/>
        <v>0</v>
      </c>
      <c r="W551" s="9">
        <f t="shared" si="279"/>
        <v>0</v>
      </c>
      <c r="X551" s="9">
        <f t="shared" si="279"/>
        <v>0</v>
      </c>
      <c r="Y551" s="9">
        <f t="shared" si="279"/>
        <v>0</v>
      </c>
      <c r="Z551" s="9">
        <f t="shared" si="279"/>
        <v>0</v>
      </c>
      <c r="AA551" s="9">
        <f t="shared" si="279"/>
        <v>0</v>
      </c>
      <c r="AB551" s="9">
        <f t="shared" si="280"/>
        <v>0</v>
      </c>
      <c r="AC551" s="9">
        <f t="shared" si="280"/>
        <v>0</v>
      </c>
      <c r="AD551" s="9">
        <f t="shared" si="280"/>
        <v>0</v>
      </c>
      <c r="AE551" s="9">
        <f t="shared" si="280"/>
        <v>0</v>
      </c>
      <c r="AF551" s="9">
        <f t="shared" si="280"/>
        <v>0</v>
      </c>
      <c r="AG551" s="9">
        <f t="shared" si="280"/>
        <v>0</v>
      </c>
      <c r="AH551" s="9">
        <f t="shared" si="280"/>
        <v>0</v>
      </c>
      <c r="AI551" s="9">
        <f t="shared" si="273"/>
        <v>0</v>
      </c>
      <c r="AJ551" s="3" t="s">
        <v>608</v>
      </c>
      <c r="AK551" s="11">
        <v>0</v>
      </c>
      <c r="AL551" s="11">
        <v>0</v>
      </c>
      <c r="AM551" s="11">
        <v>0</v>
      </c>
      <c r="AN551" s="9">
        <v>0</v>
      </c>
      <c r="AO551" s="11">
        <v>0</v>
      </c>
      <c r="AP551" s="11">
        <v>0</v>
      </c>
      <c r="AQ551" s="9">
        <v>0</v>
      </c>
      <c r="AR551" s="9">
        <v>0</v>
      </c>
      <c r="AS551" s="11">
        <v>0</v>
      </c>
      <c r="AT551" s="11">
        <v>0</v>
      </c>
      <c r="AU551" s="11">
        <v>0</v>
      </c>
      <c r="AV551" s="11">
        <v>0</v>
      </c>
      <c r="AW551" s="9">
        <v>0</v>
      </c>
      <c r="AX551" s="9">
        <v>305504.15001600009</v>
      </c>
      <c r="AY551" s="9">
        <v>0</v>
      </c>
      <c r="AZ551" s="9">
        <v>0</v>
      </c>
      <c r="BA551" s="11">
        <v>0</v>
      </c>
      <c r="BB551" s="11">
        <v>0</v>
      </c>
      <c r="BC551" s="11">
        <v>0</v>
      </c>
      <c r="BD551" s="11">
        <v>0</v>
      </c>
      <c r="BE551" s="11">
        <v>0</v>
      </c>
      <c r="BF551" s="11">
        <v>0</v>
      </c>
      <c r="BG551" s="11">
        <v>0</v>
      </c>
      <c r="BH551" s="11">
        <v>0</v>
      </c>
      <c r="BI551" s="9">
        <v>0</v>
      </c>
      <c r="BJ551" s="9">
        <v>0</v>
      </c>
      <c r="BK551" s="9">
        <v>0</v>
      </c>
      <c r="BL551" s="9">
        <v>0</v>
      </c>
      <c r="BM551" s="9">
        <v>0</v>
      </c>
      <c r="BN551" s="9">
        <v>0</v>
      </c>
      <c r="BO551" s="11">
        <f t="shared" si="277"/>
        <v>0</v>
      </c>
      <c r="BP551" s="11">
        <v>0</v>
      </c>
      <c r="BQ551" s="11">
        <v>0</v>
      </c>
      <c r="BR551" s="11">
        <f t="shared" si="278"/>
        <v>0</v>
      </c>
      <c r="BS551" s="11">
        <v>0</v>
      </c>
      <c r="BT551" s="11">
        <v>0</v>
      </c>
      <c r="BU551" s="9">
        <v>0</v>
      </c>
      <c r="BV551" s="9">
        <v>0</v>
      </c>
      <c r="BW551" s="11">
        <v>0</v>
      </c>
      <c r="BX551" s="11">
        <v>0</v>
      </c>
      <c r="BY551" s="11">
        <v>0</v>
      </c>
      <c r="BZ551" s="11">
        <v>0</v>
      </c>
      <c r="CA551" s="9">
        <v>0</v>
      </c>
      <c r="CB551" s="9">
        <v>305504.15001600009</v>
      </c>
      <c r="CC551" s="9">
        <v>0</v>
      </c>
      <c r="CD551" s="9">
        <v>0</v>
      </c>
      <c r="CE551" s="11">
        <v>0</v>
      </c>
      <c r="CF551" s="11">
        <v>0</v>
      </c>
      <c r="CG551" s="11">
        <v>0</v>
      </c>
      <c r="CH551" s="11">
        <v>0</v>
      </c>
      <c r="CI551" s="11">
        <v>0</v>
      </c>
      <c r="CJ551" s="11">
        <v>0</v>
      </c>
      <c r="CK551" s="11">
        <v>0</v>
      </c>
      <c r="CL551" s="11">
        <v>0</v>
      </c>
      <c r="CM551" s="11">
        <v>0</v>
      </c>
      <c r="CN551" s="9">
        <v>0</v>
      </c>
      <c r="CO551" s="9">
        <v>0</v>
      </c>
      <c r="CP551" s="9">
        <v>0</v>
      </c>
      <c r="CQ551" s="9">
        <v>0</v>
      </c>
      <c r="CR551" s="9">
        <v>0</v>
      </c>
      <c r="CS551" s="11"/>
      <c r="CT551" s="11"/>
      <c r="CU551" s="11"/>
      <c r="CV551" s="11"/>
      <c r="CW551" s="11"/>
      <c r="DD551" s="20"/>
      <c r="DE551" s="20"/>
    </row>
    <row r="552" spans="1:109" ht="16.5" x14ac:dyDescent="0.3">
      <c r="A552" s="8">
        <v>4174</v>
      </c>
      <c r="B552" s="8">
        <v>7</v>
      </c>
      <c r="C552" s="8" t="s">
        <v>573</v>
      </c>
      <c r="D552" s="16">
        <v>7</v>
      </c>
      <c r="E552" s="9">
        <v>0</v>
      </c>
      <c r="F552" s="9">
        <f t="shared" si="263"/>
        <v>0</v>
      </c>
      <c r="G552" s="9">
        <f t="shared" si="264"/>
        <v>0</v>
      </c>
      <c r="H552" s="9">
        <f t="shared" si="265"/>
        <v>0</v>
      </c>
      <c r="I552" s="10">
        <f t="shared" si="260"/>
        <v>0</v>
      </c>
      <c r="J552" s="9">
        <f t="shared" si="266"/>
        <v>0</v>
      </c>
      <c r="K552" s="9">
        <f t="shared" si="267"/>
        <v>0</v>
      </c>
      <c r="L552" s="9">
        <f t="shared" si="268"/>
        <v>0</v>
      </c>
      <c r="M552" s="9">
        <f t="shared" si="269"/>
        <v>0</v>
      </c>
      <c r="N552" s="9">
        <f t="shared" si="270"/>
        <v>0</v>
      </c>
      <c r="O552" s="9">
        <f t="shared" si="271"/>
        <v>0</v>
      </c>
      <c r="P552" s="9">
        <f t="shared" si="272"/>
        <v>0</v>
      </c>
      <c r="Q552" s="15">
        <f t="shared" si="274"/>
        <v>0</v>
      </c>
      <c r="R552" s="15">
        <f t="shared" si="275"/>
        <v>0</v>
      </c>
      <c r="S552" s="9">
        <f t="shared" si="276"/>
        <v>0</v>
      </c>
      <c r="T552" s="9"/>
      <c r="U552" s="9">
        <f t="shared" ref="U552:AA567" si="281">IF($E552=0,0,SUMIF($AK$4:$BN$4,U$4,$AK552:$BN552)/$E552)</f>
        <v>0</v>
      </c>
      <c r="V552" s="9">
        <f t="shared" si="281"/>
        <v>0</v>
      </c>
      <c r="W552" s="9">
        <f t="shared" si="281"/>
        <v>0</v>
      </c>
      <c r="X552" s="9">
        <f t="shared" si="281"/>
        <v>0</v>
      </c>
      <c r="Y552" s="9">
        <f t="shared" si="281"/>
        <v>0</v>
      </c>
      <c r="Z552" s="9">
        <f t="shared" si="281"/>
        <v>0</v>
      </c>
      <c r="AA552" s="9">
        <f t="shared" si="281"/>
        <v>0</v>
      </c>
      <c r="AB552" s="9">
        <f t="shared" ref="AB552:AH567" si="282">IF($E552=0,0,SUMIF($BO$4:$CR$4,AB$4,$BO552:$CR552)/$E552)</f>
        <v>0</v>
      </c>
      <c r="AC552" s="9">
        <f t="shared" si="282"/>
        <v>0</v>
      </c>
      <c r="AD552" s="9">
        <f t="shared" si="282"/>
        <v>0</v>
      </c>
      <c r="AE552" s="9">
        <f t="shared" si="282"/>
        <v>0</v>
      </c>
      <c r="AF552" s="9">
        <f t="shared" si="282"/>
        <v>0</v>
      </c>
      <c r="AG552" s="9">
        <f t="shared" si="282"/>
        <v>0</v>
      </c>
      <c r="AH552" s="9">
        <f t="shared" si="282"/>
        <v>0</v>
      </c>
      <c r="AI552" s="9">
        <f t="shared" si="273"/>
        <v>0</v>
      </c>
      <c r="AJ552" s="3" t="s">
        <v>608</v>
      </c>
      <c r="AK552" s="11">
        <v>0</v>
      </c>
      <c r="AL552" s="11">
        <v>0</v>
      </c>
      <c r="AM552" s="11">
        <v>0</v>
      </c>
      <c r="AN552" s="9">
        <v>0</v>
      </c>
      <c r="AO552" s="11">
        <v>0</v>
      </c>
      <c r="AP552" s="11">
        <v>0</v>
      </c>
      <c r="AQ552" s="9">
        <v>0</v>
      </c>
      <c r="AR552" s="9">
        <v>0</v>
      </c>
      <c r="AS552" s="11">
        <v>0</v>
      </c>
      <c r="AT552" s="11">
        <v>0</v>
      </c>
      <c r="AU552" s="11">
        <v>0</v>
      </c>
      <c r="AV552" s="11">
        <v>0</v>
      </c>
      <c r="AW552" s="9">
        <v>0</v>
      </c>
      <c r="AX552" s="9">
        <v>0</v>
      </c>
      <c r="AY552" s="9">
        <v>0</v>
      </c>
      <c r="AZ552" s="9">
        <v>0</v>
      </c>
      <c r="BA552" s="11">
        <v>0</v>
      </c>
      <c r="BB552" s="11">
        <v>0</v>
      </c>
      <c r="BC552" s="11">
        <v>0</v>
      </c>
      <c r="BD552" s="11">
        <v>0</v>
      </c>
      <c r="BE552" s="11">
        <v>0</v>
      </c>
      <c r="BF552" s="11">
        <v>0</v>
      </c>
      <c r="BG552" s="11">
        <v>0</v>
      </c>
      <c r="BH552" s="11">
        <v>0</v>
      </c>
      <c r="BI552" s="9">
        <v>0</v>
      </c>
      <c r="BJ552" s="9">
        <v>0</v>
      </c>
      <c r="BK552" s="9">
        <v>0</v>
      </c>
      <c r="BL552" s="9">
        <v>0</v>
      </c>
      <c r="BM552" s="9">
        <v>0</v>
      </c>
      <c r="BN552" s="9">
        <v>0</v>
      </c>
      <c r="BO552" s="11">
        <f t="shared" si="277"/>
        <v>0</v>
      </c>
      <c r="BP552" s="11">
        <v>0</v>
      </c>
      <c r="BQ552" s="11">
        <v>0</v>
      </c>
      <c r="BR552" s="11">
        <f t="shared" si="278"/>
        <v>0</v>
      </c>
      <c r="BS552" s="11">
        <v>0</v>
      </c>
      <c r="BT552" s="11">
        <v>0</v>
      </c>
      <c r="BU552" s="9">
        <v>0</v>
      </c>
      <c r="BV552" s="9">
        <v>0</v>
      </c>
      <c r="BW552" s="11">
        <v>0</v>
      </c>
      <c r="BX552" s="11">
        <v>0</v>
      </c>
      <c r="BY552" s="11">
        <v>0</v>
      </c>
      <c r="BZ552" s="11">
        <v>0</v>
      </c>
      <c r="CA552" s="9">
        <v>0</v>
      </c>
      <c r="CB552" s="9">
        <v>0</v>
      </c>
      <c r="CC552" s="9">
        <v>0</v>
      </c>
      <c r="CD552" s="9">
        <v>0</v>
      </c>
      <c r="CE552" s="11">
        <v>0</v>
      </c>
      <c r="CF552" s="11">
        <v>0</v>
      </c>
      <c r="CG552" s="11">
        <v>0</v>
      </c>
      <c r="CH552" s="11">
        <v>0</v>
      </c>
      <c r="CI552" s="11">
        <v>0</v>
      </c>
      <c r="CJ552" s="11">
        <v>0</v>
      </c>
      <c r="CK552" s="11">
        <v>0</v>
      </c>
      <c r="CL552" s="11">
        <v>0</v>
      </c>
      <c r="CM552" s="11">
        <v>0</v>
      </c>
      <c r="CN552" s="9">
        <v>0</v>
      </c>
      <c r="CO552" s="9">
        <v>0</v>
      </c>
      <c r="CP552" s="9">
        <v>0</v>
      </c>
      <c r="CQ552" s="9">
        <v>0</v>
      </c>
      <c r="CR552" s="9">
        <v>0</v>
      </c>
      <c r="CS552" s="11"/>
      <c r="CT552" s="11"/>
      <c r="CU552" s="11"/>
      <c r="CV552" s="11"/>
      <c r="CW552" s="11"/>
      <c r="DD552" s="20"/>
      <c r="DE552" s="20"/>
    </row>
    <row r="553" spans="1:109" ht="16.5" x14ac:dyDescent="0.3">
      <c r="A553" s="8">
        <v>6979</v>
      </c>
      <c r="B553" s="8">
        <v>61</v>
      </c>
      <c r="C553" s="8" t="s">
        <v>574</v>
      </c>
      <c r="D553" s="16">
        <v>8</v>
      </c>
      <c r="E553" s="9">
        <v>0</v>
      </c>
      <c r="F553" s="9">
        <f t="shared" si="263"/>
        <v>0</v>
      </c>
      <c r="G553" s="9">
        <f t="shared" si="264"/>
        <v>0</v>
      </c>
      <c r="H553" s="9">
        <f t="shared" si="265"/>
        <v>0</v>
      </c>
      <c r="I553" s="10">
        <f t="shared" si="260"/>
        <v>0</v>
      </c>
      <c r="J553" s="9">
        <f t="shared" si="266"/>
        <v>0</v>
      </c>
      <c r="K553" s="9">
        <f t="shared" si="267"/>
        <v>0</v>
      </c>
      <c r="L553" s="9">
        <f t="shared" si="268"/>
        <v>0</v>
      </c>
      <c r="M553" s="9">
        <f t="shared" si="269"/>
        <v>0</v>
      </c>
      <c r="N553" s="9">
        <f t="shared" si="270"/>
        <v>0</v>
      </c>
      <c r="O553" s="9">
        <f t="shared" si="271"/>
        <v>0</v>
      </c>
      <c r="P553" s="9">
        <f t="shared" si="272"/>
        <v>0</v>
      </c>
      <c r="Q553" s="15">
        <f t="shared" si="274"/>
        <v>1653132.3660800001</v>
      </c>
      <c r="R553" s="15">
        <f t="shared" si="275"/>
        <v>1653132.3660800001</v>
      </c>
      <c r="S553" s="9">
        <f t="shared" si="276"/>
        <v>0</v>
      </c>
      <c r="T553" s="9"/>
      <c r="U553" s="9">
        <f t="shared" si="281"/>
        <v>0</v>
      </c>
      <c r="V553" s="9">
        <f t="shared" si="281"/>
        <v>0</v>
      </c>
      <c r="W553" s="9">
        <f t="shared" si="281"/>
        <v>0</v>
      </c>
      <c r="X553" s="9">
        <f t="shared" si="281"/>
        <v>0</v>
      </c>
      <c r="Y553" s="9">
        <f t="shared" si="281"/>
        <v>0</v>
      </c>
      <c r="Z553" s="9">
        <f t="shared" si="281"/>
        <v>0</v>
      </c>
      <c r="AA553" s="9">
        <f t="shared" si="281"/>
        <v>0</v>
      </c>
      <c r="AB553" s="9">
        <f t="shared" si="282"/>
        <v>0</v>
      </c>
      <c r="AC553" s="9">
        <f t="shared" si="282"/>
        <v>0</v>
      </c>
      <c r="AD553" s="9">
        <f t="shared" si="282"/>
        <v>0</v>
      </c>
      <c r="AE553" s="9">
        <f t="shared" si="282"/>
        <v>0</v>
      </c>
      <c r="AF553" s="9">
        <f t="shared" si="282"/>
        <v>0</v>
      </c>
      <c r="AG553" s="9">
        <f t="shared" si="282"/>
        <v>0</v>
      </c>
      <c r="AH553" s="9">
        <f t="shared" si="282"/>
        <v>0</v>
      </c>
      <c r="AI553" s="9">
        <f t="shared" si="273"/>
        <v>0</v>
      </c>
      <c r="AJ553" s="3" t="s">
        <v>608</v>
      </c>
      <c r="AK553" s="11">
        <v>0</v>
      </c>
      <c r="AL553" s="11">
        <v>0</v>
      </c>
      <c r="AM553" s="11">
        <v>0</v>
      </c>
      <c r="AN553" s="9">
        <v>0</v>
      </c>
      <c r="AO553" s="11">
        <v>0</v>
      </c>
      <c r="AP553" s="11">
        <v>0</v>
      </c>
      <c r="AQ553" s="9">
        <v>0</v>
      </c>
      <c r="AR553" s="9">
        <v>0</v>
      </c>
      <c r="AS553" s="11">
        <v>0</v>
      </c>
      <c r="AT553" s="11">
        <v>0</v>
      </c>
      <c r="AU553" s="11">
        <v>0</v>
      </c>
      <c r="AV553" s="11">
        <v>0</v>
      </c>
      <c r="AW553" s="9">
        <v>0</v>
      </c>
      <c r="AX553" s="9">
        <v>1653132.3660800001</v>
      </c>
      <c r="AY553" s="9">
        <v>0</v>
      </c>
      <c r="AZ553" s="9">
        <v>0</v>
      </c>
      <c r="BA553" s="11">
        <v>0</v>
      </c>
      <c r="BB553" s="11">
        <v>0</v>
      </c>
      <c r="BC553" s="11">
        <v>0</v>
      </c>
      <c r="BD553" s="11">
        <v>0</v>
      </c>
      <c r="BE553" s="11">
        <v>0</v>
      </c>
      <c r="BF553" s="11">
        <v>0</v>
      </c>
      <c r="BG553" s="11">
        <v>0</v>
      </c>
      <c r="BH553" s="11">
        <v>0</v>
      </c>
      <c r="BI553" s="9">
        <v>0</v>
      </c>
      <c r="BJ553" s="9">
        <v>0</v>
      </c>
      <c r="BK553" s="9">
        <v>0</v>
      </c>
      <c r="BL553" s="9">
        <v>0</v>
      </c>
      <c r="BM553" s="9">
        <v>0</v>
      </c>
      <c r="BN553" s="9">
        <v>0</v>
      </c>
      <c r="BO553" s="11">
        <f t="shared" si="277"/>
        <v>0</v>
      </c>
      <c r="BP553" s="11">
        <v>0</v>
      </c>
      <c r="BQ553" s="11">
        <v>0</v>
      </c>
      <c r="BR553" s="11">
        <f t="shared" si="278"/>
        <v>0</v>
      </c>
      <c r="BS553" s="11">
        <v>0</v>
      </c>
      <c r="BT553" s="11">
        <v>0</v>
      </c>
      <c r="BU553" s="9">
        <v>0</v>
      </c>
      <c r="BV553" s="9">
        <v>0</v>
      </c>
      <c r="BW553" s="11">
        <v>0</v>
      </c>
      <c r="BX553" s="11">
        <v>0</v>
      </c>
      <c r="BY553" s="11">
        <v>0</v>
      </c>
      <c r="BZ553" s="11">
        <v>0</v>
      </c>
      <c r="CA553" s="9">
        <v>0</v>
      </c>
      <c r="CB553" s="9">
        <v>1653132.3660800001</v>
      </c>
      <c r="CC553" s="9">
        <v>0</v>
      </c>
      <c r="CD553" s="9">
        <v>0</v>
      </c>
      <c r="CE553" s="11">
        <v>0</v>
      </c>
      <c r="CF553" s="11">
        <v>0</v>
      </c>
      <c r="CG553" s="11">
        <v>0</v>
      </c>
      <c r="CH553" s="11">
        <v>0</v>
      </c>
      <c r="CI553" s="11">
        <v>0</v>
      </c>
      <c r="CJ553" s="11">
        <v>0</v>
      </c>
      <c r="CK553" s="11">
        <v>0</v>
      </c>
      <c r="CL553" s="11">
        <v>0</v>
      </c>
      <c r="CM553" s="11">
        <v>0</v>
      </c>
      <c r="CN553" s="9">
        <v>0</v>
      </c>
      <c r="CO553" s="9">
        <v>0</v>
      </c>
      <c r="CP553" s="9">
        <v>0</v>
      </c>
      <c r="CQ553" s="9">
        <v>0</v>
      </c>
      <c r="CR553" s="9">
        <v>0</v>
      </c>
      <c r="CS553" s="11"/>
      <c r="CT553" s="11"/>
      <c r="CU553" s="11"/>
      <c r="CV553" s="11"/>
      <c r="CW553" s="11"/>
      <c r="DD553" s="20"/>
      <c r="DE553" s="20"/>
    </row>
    <row r="554" spans="1:109" ht="16.5" x14ac:dyDescent="0.3">
      <c r="A554" s="8">
        <v>6666</v>
      </c>
      <c r="B554" s="8">
        <v>8</v>
      </c>
      <c r="C554" s="8" t="s">
        <v>575</v>
      </c>
      <c r="D554" s="16">
        <v>9</v>
      </c>
      <c r="E554" s="9">
        <v>0</v>
      </c>
      <c r="F554" s="9">
        <f t="shared" si="263"/>
        <v>0</v>
      </c>
      <c r="G554" s="9">
        <f t="shared" si="264"/>
        <v>0</v>
      </c>
      <c r="H554" s="9">
        <f t="shared" si="265"/>
        <v>0</v>
      </c>
      <c r="I554" s="10">
        <f t="shared" si="260"/>
        <v>0</v>
      </c>
      <c r="J554" s="9">
        <f t="shared" si="266"/>
        <v>0</v>
      </c>
      <c r="K554" s="9">
        <f t="shared" si="267"/>
        <v>0</v>
      </c>
      <c r="L554" s="9">
        <f t="shared" si="268"/>
        <v>0</v>
      </c>
      <c r="M554" s="9">
        <f t="shared" si="269"/>
        <v>0</v>
      </c>
      <c r="N554" s="9">
        <f t="shared" si="270"/>
        <v>0</v>
      </c>
      <c r="O554" s="9">
        <f t="shared" si="271"/>
        <v>0</v>
      </c>
      <c r="P554" s="9">
        <f t="shared" si="272"/>
        <v>0</v>
      </c>
      <c r="Q554" s="15">
        <f t="shared" si="274"/>
        <v>0</v>
      </c>
      <c r="R554" s="15">
        <f t="shared" si="275"/>
        <v>0</v>
      </c>
      <c r="S554" s="9">
        <f t="shared" si="276"/>
        <v>0</v>
      </c>
      <c r="T554" s="9"/>
      <c r="U554" s="9">
        <f t="shared" si="281"/>
        <v>0</v>
      </c>
      <c r="V554" s="9">
        <f t="shared" si="281"/>
        <v>0</v>
      </c>
      <c r="W554" s="9">
        <f t="shared" si="281"/>
        <v>0</v>
      </c>
      <c r="X554" s="9">
        <f t="shared" si="281"/>
        <v>0</v>
      </c>
      <c r="Y554" s="9">
        <f t="shared" si="281"/>
        <v>0</v>
      </c>
      <c r="Z554" s="9">
        <f t="shared" si="281"/>
        <v>0</v>
      </c>
      <c r="AA554" s="9">
        <f t="shared" si="281"/>
        <v>0</v>
      </c>
      <c r="AB554" s="9">
        <f t="shared" si="282"/>
        <v>0</v>
      </c>
      <c r="AC554" s="9">
        <f t="shared" si="282"/>
        <v>0</v>
      </c>
      <c r="AD554" s="9">
        <f t="shared" si="282"/>
        <v>0</v>
      </c>
      <c r="AE554" s="9">
        <f t="shared" si="282"/>
        <v>0</v>
      </c>
      <c r="AF554" s="9">
        <f t="shared" si="282"/>
        <v>0</v>
      </c>
      <c r="AG554" s="9">
        <f t="shared" si="282"/>
        <v>0</v>
      </c>
      <c r="AH554" s="9">
        <f t="shared" si="282"/>
        <v>0</v>
      </c>
      <c r="AI554" s="9">
        <f t="shared" si="273"/>
        <v>0</v>
      </c>
      <c r="AJ554" s="3" t="s">
        <v>608</v>
      </c>
      <c r="AK554" s="11">
        <v>0</v>
      </c>
      <c r="AL554" s="11">
        <v>0</v>
      </c>
      <c r="AM554" s="11">
        <v>0</v>
      </c>
      <c r="AN554" s="9">
        <v>0</v>
      </c>
      <c r="AO554" s="11">
        <v>0</v>
      </c>
      <c r="AP554" s="11">
        <v>0</v>
      </c>
      <c r="AQ554" s="9">
        <v>0</v>
      </c>
      <c r="AR554" s="9">
        <v>0</v>
      </c>
      <c r="AS554" s="11">
        <v>0</v>
      </c>
      <c r="AT554" s="11">
        <v>0</v>
      </c>
      <c r="AU554" s="11">
        <v>0</v>
      </c>
      <c r="AV554" s="11">
        <v>0</v>
      </c>
      <c r="AW554" s="9">
        <v>0</v>
      </c>
      <c r="AX554" s="9">
        <v>0</v>
      </c>
      <c r="AY554" s="9">
        <v>0</v>
      </c>
      <c r="AZ554" s="9">
        <v>0</v>
      </c>
      <c r="BA554" s="11">
        <v>0</v>
      </c>
      <c r="BB554" s="11">
        <v>0</v>
      </c>
      <c r="BC554" s="11">
        <v>0</v>
      </c>
      <c r="BD554" s="11">
        <v>0</v>
      </c>
      <c r="BE554" s="11">
        <v>0</v>
      </c>
      <c r="BF554" s="11">
        <v>0</v>
      </c>
      <c r="BG554" s="11">
        <v>0</v>
      </c>
      <c r="BH554" s="11">
        <v>0</v>
      </c>
      <c r="BI554" s="9">
        <v>0</v>
      </c>
      <c r="BJ554" s="9">
        <v>0</v>
      </c>
      <c r="BK554" s="9">
        <v>0</v>
      </c>
      <c r="BL554" s="9">
        <v>0</v>
      </c>
      <c r="BM554" s="9">
        <v>0</v>
      </c>
      <c r="BN554" s="9">
        <v>0</v>
      </c>
      <c r="BO554" s="11">
        <f t="shared" si="277"/>
        <v>0</v>
      </c>
      <c r="BP554" s="11">
        <v>0</v>
      </c>
      <c r="BQ554" s="11">
        <v>0</v>
      </c>
      <c r="BR554" s="11">
        <f t="shared" si="278"/>
        <v>0</v>
      </c>
      <c r="BS554" s="11">
        <v>0</v>
      </c>
      <c r="BT554" s="11">
        <v>0</v>
      </c>
      <c r="BU554" s="9">
        <v>0</v>
      </c>
      <c r="BV554" s="9">
        <v>0</v>
      </c>
      <c r="BW554" s="11">
        <v>0</v>
      </c>
      <c r="BX554" s="11">
        <v>0</v>
      </c>
      <c r="BY554" s="11">
        <v>0</v>
      </c>
      <c r="BZ554" s="11">
        <v>0</v>
      </c>
      <c r="CA554" s="9">
        <v>0</v>
      </c>
      <c r="CB554" s="9">
        <v>0</v>
      </c>
      <c r="CC554" s="9">
        <v>0</v>
      </c>
      <c r="CD554" s="9">
        <v>0</v>
      </c>
      <c r="CE554" s="11">
        <v>0</v>
      </c>
      <c r="CF554" s="11">
        <v>0</v>
      </c>
      <c r="CG554" s="11">
        <v>0</v>
      </c>
      <c r="CH554" s="11">
        <v>0</v>
      </c>
      <c r="CI554" s="11">
        <v>0</v>
      </c>
      <c r="CJ554" s="11">
        <v>0</v>
      </c>
      <c r="CK554" s="11">
        <v>0</v>
      </c>
      <c r="CL554" s="11">
        <v>0</v>
      </c>
      <c r="CM554" s="11">
        <v>0</v>
      </c>
      <c r="CN554" s="9">
        <v>0</v>
      </c>
      <c r="CO554" s="9">
        <v>0</v>
      </c>
      <c r="CP554" s="9">
        <v>0</v>
      </c>
      <c r="CQ554" s="9">
        <v>0</v>
      </c>
      <c r="CR554" s="9">
        <v>0</v>
      </c>
      <c r="CS554" s="11"/>
      <c r="CT554" s="11"/>
      <c r="CU554" s="11"/>
      <c r="CV554" s="11"/>
      <c r="CW554" s="11"/>
      <c r="DD554" s="20"/>
      <c r="DE554" s="20"/>
    </row>
    <row r="555" spans="1:109" ht="16.5" x14ac:dyDescent="0.3">
      <c r="A555" s="8">
        <v>7777</v>
      </c>
      <c r="B555" s="8">
        <v>9</v>
      </c>
      <c r="C555" s="8" t="s">
        <v>576</v>
      </c>
      <c r="D555" s="16">
        <v>7</v>
      </c>
      <c r="E555" s="9">
        <v>0</v>
      </c>
      <c r="F555" s="9">
        <f t="shared" si="263"/>
        <v>0</v>
      </c>
      <c r="G555" s="9">
        <f t="shared" si="264"/>
        <v>0</v>
      </c>
      <c r="H555" s="9">
        <f t="shared" si="265"/>
        <v>0</v>
      </c>
      <c r="I555" s="10">
        <f t="shared" si="260"/>
        <v>0</v>
      </c>
      <c r="J555" s="9">
        <f t="shared" si="266"/>
        <v>0</v>
      </c>
      <c r="K555" s="9">
        <f t="shared" si="267"/>
        <v>0</v>
      </c>
      <c r="L555" s="9">
        <f t="shared" si="268"/>
        <v>0</v>
      </c>
      <c r="M555" s="9">
        <f t="shared" si="269"/>
        <v>0</v>
      </c>
      <c r="N555" s="9">
        <f t="shared" si="270"/>
        <v>0</v>
      </c>
      <c r="O555" s="9">
        <f t="shared" si="271"/>
        <v>0</v>
      </c>
      <c r="P555" s="9">
        <f t="shared" si="272"/>
        <v>0</v>
      </c>
      <c r="Q555" s="15">
        <f t="shared" si="274"/>
        <v>1018353.1463043643</v>
      </c>
      <c r="R555" s="15">
        <f t="shared" si="275"/>
        <v>1018353.1463043643</v>
      </c>
      <c r="S555" s="9">
        <f t="shared" si="276"/>
        <v>0</v>
      </c>
      <c r="T555" s="9"/>
      <c r="U555" s="9">
        <f t="shared" si="281"/>
        <v>0</v>
      </c>
      <c r="V555" s="9">
        <f t="shared" si="281"/>
        <v>0</v>
      </c>
      <c r="W555" s="9">
        <f t="shared" si="281"/>
        <v>0</v>
      </c>
      <c r="X555" s="9">
        <f t="shared" si="281"/>
        <v>0</v>
      </c>
      <c r="Y555" s="9">
        <f t="shared" si="281"/>
        <v>0</v>
      </c>
      <c r="Z555" s="9">
        <f t="shared" si="281"/>
        <v>0</v>
      </c>
      <c r="AA555" s="9">
        <f t="shared" si="281"/>
        <v>0</v>
      </c>
      <c r="AB555" s="9">
        <f t="shared" si="282"/>
        <v>0</v>
      </c>
      <c r="AC555" s="9">
        <f t="shared" si="282"/>
        <v>0</v>
      </c>
      <c r="AD555" s="9">
        <f t="shared" si="282"/>
        <v>0</v>
      </c>
      <c r="AE555" s="9">
        <f t="shared" si="282"/>
        <v>0</v>
      </c>
      <c r="AF555" s="9">
        <f t="shared" si="282"/>
        <v>0</v>
      </c>
      <c r="AG555" s="9">
        <f t="shared" si="282"/>
        <v>0</v>
      </c>
      <c r="AH555" s="9">
        <f t="shared" si="282"/>
        <v>0</v>
      </c>
      <c r="AI555" s="9">
        <f t="shared" si="273"/>
        <v>0</v>
      </c>
      <c r="AJ555" s="3" t="s">
        <v>608</v>
      </c>
      <c r="AK555" s="11">
        <v>0</v>
      </c>
      <c r="AL555" s="11">
        <v>0</v>
      </c>
      <c r="AM555" s="11">
        <v>0</v>
      </c>
      <c r="AN555" s="9">
        <v>0</v>
      </c>
      <c r="AO555" s="11">
        <v>0</v>
      </c>
      <c r="AP555" s="11">
        <v>0</v>
      </c>
      <c r="AQ555" s="9">
        <v>0</v>
      </c>
      <c r="AR555" s="9">
        <v>0</v>
      </c>
      <c r="AS555" s="11">
        <v>0</v>
      </c>
      <c r="AT555" s="11">
        <v>0</v>
      </c>
      <c r="AU555" s="11">
        <v>0</v>
      </c>
      <c r="AV555" s="11">
        <v>0</v>
      </c>
      <c r="AW555" s="9">
        <v>0</v>
      </c>
      <c r="AX555" s="9">
        <v>1018353.1463043643</v>
      </c>
      <c r="AY555" s="9">
        <v>0</v>
      </c>
      <c r="AZ555" s="9">
        <v>0</v>
      </c>
      <c r="BA555" s="11">
        <v>0</v>
      </c>
      <c r="BB555" s="11">
        <v>0</v>
      </c>
      <c r="BC555" s="11">
        <v>0</v>
      </c>
      <c r="BD555" s="11">
        <v>0</v>
      </c>
      <c r="BE555" s="11">
        <v>0</v>
      </c>
      <c r="BF555" s="11">
        <v>0</v>
      </c>
      <c r="BG555" s="11">
        <v>0</v>
      </c>
      <c r="BH555" s="11">
        <v>0</v>
      </c>
      <c r="BI555" s="9">
        <v>0</v>
      </c>
      <c r="BJ555" s="9">
        <v>0</v>
      </c>
      <c r="BK555" s="9">
        <v>0</v>
      </c>
      <c r="BL555" s="9">
        <v>0</v>
      </c>
      <c r="BM555" s="9">
        <v>0</v>
      </c>
      <c r="BN555" s="9">
        <v>0</v>
      </c>
      <c r="BO555" s="11">
        <f t="shared" si="277"/>
        <v>0</v>
      </c>
      <c r="BP555" s="11">
        <v>0</v>
      </c>
      <c r="BQ555" s="11">
        <v>0</v>
      </c>
      <c r="BR555" s="11">
        <f t="shared" si="278"/>
        <v>0</v>
      </c>
      <c r="BS555" s="11">
        <v>0</v>
      </c>
      <c r="BT555" s="11">
        <v>0</v>
      </c>
      <c r="BU555" s="9">
        <v>0</v>
      </c>
      <c r="BV555" s="9">
        <v>0</v>
      </c>
      <c r="BW555" s="11">
        <v>0</v>
      </c>
      <c r="BX555" s="11">
        <v>0</v>
      </c>
      <c r="BY555" s="11">
        <v>0</v>
      </c>
      <c r="BZ555" s="11">
        <v>0</v>
      </c>
      <c r="CA555" s="9">
        <v>0</v>
      </c>
      <c r="CB555" s="9">
        <v>1018353.1463043643</v>
      </c>
      <c r="CC555" s="9">
        <v>0</v>
      </c>
      <c r="CD555" s="9">
        <v>0</v>
      </c>
      <c r="CE555" s="11">
        <v>0</v>
      </c>
      <c r="CF555" s="11">
        <v>0</v>
      </c>
      <c r="CG555" s="11">
        <v>0</v>
      </c>
      <c r="CH555" s="11">
        <v>0</v>
      </c>
      <c r="CI555" s="11">
        <v>0</v>
      </c>
      <c r="CJ555" s="11">
        <v>0</v>
      </c>
      <c r="CK555" s="11">
        <v>0</v>
      </c>
      <c r="CL555" s="11">
        <v>0</v>
      </c>
      <c r="CM555" s="11">
        <v>0</v>
      </c>
      <c r="CN555" s="9">
        <v>0</v>
      </c>
      <c r="CO555" s="9">
        <v>0</v>
      </c>
      <c r="CP555" s="9">
        <v>0</v>
      </c>
      <c r="CQ555" s="9">
        <v>0</v>
      </c>
      <c r="CR555" s="9">
        <v>0</v>
      </c>
      <c r="CS555" s="11"/>
      <c r="CT555" s="11"/>
      <c r="CU555" s="11"/>
      <c r="CV555" s="11"/>
      <c r="CW555" s="11"/>
      <c r="DD555" s="20"/>
      <c r="DE555" s="20"/>
    </row>
    <row r="556" spans="1:109" ht="16.5" x14ac:dyDescent="0.3">
      <c r="A556" s="8">
        <v>8888</v>
      </c>
      <c r="B556" s="8">
        <v>8</v>
      </c>
      <c r="C556" s="8" t="s">
        <v>577</v>
      </c>
      <c r="D556" s="16">
        <v>9</v>
      </c>
      <c r="E556" s="9">
        <v>0</v>
      </c>
      <c r="F556" s="9">
        <f t="shared" si="263"/>
        <v>0</v>
      </c>
      <c r="G556" s="9">
        <f t="shared" si="264"/>
        <v>0</v>
      </c>
      <c r="H556" s="9">
        <f t="shared" si="265"/>
        <v>0</v>
      </c>
      <c r="I556" s="10">
        <f t="shared" si="260"/>
        <v>0</v>
      </c>
      <c r="J556" s="9">
        <f t="shared" si="266"/>
        <v>0</v>
      </c>
      <c r="K556" s="9">
        <f t="shared" si="267"/>
        <v>0</v>
      </c>
      <c r="L556" s="9">
        <f t="shared" si="268"/>
        <v>0</v>
      </c>
      <c r="M556" s="9">
        <f t="shared" si="269"/>
        <v>0</v>
      </c>
      <c r="N556" s="9">
        <f t="shared" si="270"/>
        <v>0</v>
      </c>
      <c r="O556" s="9">
        <f t="shared" si="271"/>
        <v>0</v>
      </c>
      <c r="P556" s="9">
        <f t="shared" si="272"/>
        <v>0</v>
      </c>
      <c r="Q556" s="15">
        <f t="shared" si="274"/>
        <v>0</v>
      </c>
      <c r="R556" s="15">
        <f t="shared" si="275"/>
        <v>0</v>
      </c>
      <c r="S556" s="9">
        <f t="shared" si="276"/>
        <v>0</v>
      </c>
      <c r="T556" s="9"/>
      <c r="U556" s="9">
        <f t="shared" si="281"/>
        <v>0</v>
      </c>
      <c r="V556" s="9">
        <f t="shared" si="281"/>
        <v>0</v>
      </c>
      <c r="W556" s="9">
        <f t="shared" si="281"/>
        <v>0</v>
      </c>
      <c r="X556" s="9">
        <f t="shared" si="281"/>
        <v>0</v>
      </c>
      <c r="Y556" s="9">
        <f t="shared" si="281"/>
        <v>0</v>
      </c>
      <c r="Z556" s="9">
        <f t="shared" si="281"/>
        <v>0</v>
      </c>
      <c r="AA556" s="9">
        <f t="shared" si="281"/>
        <v>0</v>
      </c>
      <c r="AB556" s="9">
        <f t="shared" si="282"/>
        <v>0</v>
      </c>
      <c r="AC556" s="9">
        <f t="shared" si="282"/>
        <v>0</v>
      </c>
      <c r="AD556" s="9">
        <f t="shared" si="282"/>
        <v>0</v>
      </c>
      <c r="AE556" s="9">
        <f t="shared" si="282"/>
        <v>0</v>
      </c>
      <c r="AF556" s="9">
        <f t="shared" si="282"/>
        <v>0</v>
      </c>
      <c r="AG556" s="9">
        <f t="shared" si="282"/>
        <v>0</v>
      </c>
      <c r="AH556" s="9">
        <f t="shared" si="282"/>
        <v>0</v>
      </c>
      <c r="AI556" s="9">
        <f t="shared" si="273"/>
        <v>0</v>
      </c>
      <c r="AJ556" s="3" t="s">
        <v>608</v>
      </c>
      <c r="AK556" s="11">
        <v>0</v>
      </c>
      <c r="AL556" s="11">
        <v>0</v>
      </c>
      <c r="AM556" s="11">
        <v>0</v>
      </c>
      <c r="AN556" s="9">
        <v>0</v>
      </c>
      <c r="AO556" s="11">
        <v>0</v>
      </c>
      <c r="AP556" s="11">
        <v>0</v>
      </c>
      <c r="AQ556" s="9">
        <v>0</v>
      </c>
      <c r="AR556" s="9">
        <v>0</v>
      </c>
      <c r="AS556" s="11">
        <v>0</v>
      </c>
      <c r="AT556" s="11">
        <v>0</v>
      </c>
      <c r="AU556" s="11">
        <v>0</v>
      </c>
      <c r="AV556" s="11">
        <v>0</v>
      </c>
      <c r="AW556" s="9">
        <v>0</v>
      </c>
      <c r="AX556" s="9">
        <v>0</v>
      </c>
      <c r="AY556" s="9">
        <v>0</v>
      </c>
      <c r="AZ556" s="9">
        <v>0</v>
      </c>
      <c r="BA556" s="11">
        <v>0</v>
      </c>
      <c r="BB556" s="11">
        <v>0</v>
      </c>
      <c r="BC556" s="11">
        <v>0</v>
      </c>
      <c r="BD556" s="11">
        <v>0</v>
      </c>
      <c r="BE556" s="11">
        <v>0</v>
      </c>
      <c r="BF556" s="11">
        <v>0</v>
      </c>
      <c r="BG556" s="11">
        <v>0</v>
      </c>
      <c r="BH556" s="11">
        <v>0</v>
      </c>
      <c r="BI556" s="9">
        <v>0</v>
      </c>
      <c r="BJ556" s="9">
        <v>0</v>
      </c>
      <c r="BK556" s="9">
        <v>0</v>
      </c>
      <c r="BL556" s="9">
        <v>0</v>
      </c>
      <c r="BM556" s="9">
        <v>0</v>
      </c>
      <c r="BN556" s="9">
        <v>0</v>
      </c>
      <c r="BO556" s="11">
        <f t="shared" si="277"/>
        <v>0</v>
      </c>
      <c r="BP556" s="11">
        <v>0</v>
      </c>
      <c r="BQ556" s="11">
        <v>0</v>
      </c>
      <c r="BR556" s="11">
        <f t="shared" si="278"/>
        <v>0</v>
      </c>
      <c r="BS556" s="11">
        <v>0</v>
      </c>
      <c r="BT556" s="11">
        <v>0</v>
      </c>
      <c r="BU556" s="9">
        <v>0</v>
      </c>
      <c r="BV556" s="9">
        <v>0</v>
      </c>
      <c r="BW556" s="11">
        <v>0</v>
      </c>
      <c r="BX556" s="11">
        <v>0</v>
      </c>
      <c r="BY556" s="11">
        <v>0</v>
      </c>
      <c r="BZ556" s="11">
        <v>0</v>
      </c>
      <c r="CA556" s="9">
        <v>0</v>
      </c>
      <c r="CB556" s="9">
        <v>0</v>
      </c>
      <c r="CC556" s="9">
        <v>0</v>
      </c>
      <c r="CD556" s="9">
        <v>0</v>
      </c>
      <c r="CE556" s="11">
        <v>0</v>
      </c>
      <c r="CF556" s="11">
        <v>0</v>
      </c>
      <c r="CG556" s="11">
        <v>0</v>
      </c>
      <c r="CH556" s="11">
        <v>0</v>
      </c>
      <c r="CI556" s="11">
        <v>0</v>
      </c>
      <c r="CJ556" s="11">
        <v>0</v>
      </c>
      <c r="CK556" s="11">
        <v>0</v>
      </c>
      <c r="CL556" s="11">
        <v>0</v>
      </c>
      <c r="CM556" s="11">
        <v>0</v>
      </c>
      <c r="CN556" s="9">
        <v>0</v>
      </c>
      <c r="CO556" s="9">
        <v>0</v>
      </c>
      <c r="CP556" s="9">
        <v>0</v>
      </c>
      <c r="CQ556" s="9">
        <v>0</v>
      </c>
      <c r="CR556" s="9">
        <v>0</v>
      </c>
      <c r="CS556" s="11"/>
      <c r="CT556" s="11"/>
      <c r="CU556" s="11"/>
      <c r="CV556" s="11"/>
      <c r="CW556" s="11"/>
      <c r="DD556" s="20"/>
      <c r="DE556" s="20"/>
    </row>
    <row r="557" spans="1:109" ht="16.5" x14ac:dyDescent="0.3">
      <c r="A557" s="8">
        <v>3000</v>
      </c>
      <c r="B557" s="8">
        <v>1</v>
      </c>
      <c r="C557" s="8" t="s">
        <v>578</v>
      </c>
      <c r="D557" s="8">
        <v>9</v>
      </c>
      <c r="E557" s="9">
        <v>0</v>
      </c>
      <c r="F557" s="9">
        <f t="shared" si="263"/>
        <v>0</v>
      </c>
      <c r="G557" s="9">
        <f t="shared" si="264"/>
        <v>0</v>
      </c>
      <c r="H557" s="9">
        <f t="shared" si="265"/>
        <v>0</v>
      </c>
      <c r="I557" s="10">
        <f t="shared" si="260"/>
        <v>0</v>
      </c>
      <c r="J557" s="9">
        <f t="shared" si="266"/>
        <v>0</v>
      </c>
      <c r="K557" s="9">
        <f t="shared" si="267"/>
        <v>0</v>
      </c>
      <c r="L557" s="9">
        <f t="shared" si="268"/>
        <v>0</v>
      </c>
      <c r="M557" s="9">
        <f t="shared" si="269"/>
        <v>0</v>
      </c>
      <c r="N557" s="9">
        <f t="shared" si="270"/>
        <v>0</v>
      </c>
      <c r="O557" s="9">
        <f t="shared" si="271"/>
        <v>0</v>
      </c>
      <c r="P557" s="9">
        <f t="shared" si="272"/>
        <v>0</v>
      </c>
      <c r="Q557" s="15">
        <f t="shared" si="274"/>
        <v>5767087</v>
      </c>
      <c r="R557" s="15">
        <f t="shared" si="275"/>
        <v>5767087</v>
      </c>
      <c r="S557" s="9">
        <f t="shared" si="276"/>
        <v>0</v>
      </c>
      <c r="T557" s="9"/>
      <c r="U557" s="9">
        <f t="shared" si="281"/>
        <v>0</v>
      </c>
      <c r="V557" s="9">
        <f t="shared" si="281"/>
        <v>0</v>
      </c>
      <c r="W557" s="9">
        <f t="shared" si="281"/>
        <v>0</v>
      </c>
      <c r="X557" s="9">
        <f t="shared" si="281"/>
        <v>0</v>
      </c>
      <c r="Y557" s="9">
        <f t="shared" si="281"/>
        <v>0</v>
      </c>
      <c r="Z557" s="9">
        <f t="shared" si="281"/>
        <v>0</v>
      </c>
      <c r="AA557" s="9">
        <f t="shared" si="281"/>
        <v>0</v>
      </c>
      <c r="AB557" s="9">
        <f t="shared" si="282"/>
        <v>0</v>
      </c>
      <c r="AC557" s="9">
        <f t="shared" si="282"/>
        <v>0</v>
      </c>
      <c r="AD557" s="9">
        <f t="shared" si="282"/>
        <v>0</v>
      </c>
      <c r="AE557" s="9">
        <f t="shared" si="282"/>
        <v>0</v>
      </c>
      <c r="AF557" s="9">
        <f t="shared" si="282"/>
        <v>0</v>
      </c>
      <c r="AG557" s="9">
        <f t="shared" si="282"/>
        <v>0</v>
      </c>
      <c r="AH557" s="9">
        <f t="shared" si="282"/>
        <v>0</v>
      </c>
      <c r="AI557" s="9">
        <f t="shared" si="273"/>
        <v>0</v>
      </c>
      <c r="AJ557" s="3" t="s">
        <v>608</v>
      </c>
      <c r="AK557" s="11">
        <v>0</v>
      </c>
      <c r="AL557" s="11">
        <v>0</v>
      </c>
      <c r="AM557" s="11">
        <v>0</v>
      </c>
      <c r="AN557" s="9">
        <v>0</v>
      </c>
      <c r="AO557" s="11">
        <v>0</v>
      </c>
      <c r="AP557" s="11">
        <v>0</v>
      </c>
      <c r="AQ557" s="9">
        <v>5767087</v>
      </c>
      <c r="AR557" s="9">
        <v>0</v>
      </c>
      <c r="AS557" s="11">
        <v>0</v>
      </c>
      <c r="AT557" s="11">
        <v>0</v>
      </c>
      <c r="AU557" s="11">
        <v>0</v>
      </c>
      <c r="AV557" s="11">
        <v>0</v>
      </c>
      <c r="AW557" s="9">
        <v>0</v>
      </c>
      <c r="AX557" s="9">
        <v>0</v>
      </c>
      <c r="AY557" s="9">
        <v>0</v>
      </c>
      <c r="AZ557" s="9">
        <v>0</v>
      </c>
      <c r="BA557" s="11">
        <v>0</v>
      </c>
      <c r="BB557" s="11">
        <v>0</v>
      </c>
      <c r="BC557" s="11">
        <v>0</v>
      </c>
      <c r="BD557" s="11">
        <v>0</v>
      </c>
      <c r="BE557" s="11">
        <v>0</v>
      </c>
      <c r="BF557" s="11">
        <v>0</v>
      </c>
      <c r="BG557" s="11">
        <v>0</v>
      </c>
      <c r="BH557" s="11">
        <v>0</v>
      </c>
      <c r="BI557" s="9">
        <v>0</v>
      </c>
      <c r="BJ557" s="9">
        <v>0</v>
      </c>
      <c r="BK557" s="9">
        <v>0</v>
      </c>
      <c r="BL557" s="9">
        <v>0</v>
      </c>
      <c r="BM557" s="9">
        <v>0</v>
      </c>
      <c r="BN557" s="9">
        <v>0</v>
      </c>
      <c r="BO557" s="11">
        <f t="shared" si="277"/>
        <v>0</v>
      </c>
      <c r="BP557" s="11">
        <v>0</v>
      </c>
      <c r="BQ557" s="11">
        <v>0</v>
      </c>
      <c r="BR557" s="11">
        <f t="shared" si="278"/>
        <v>0</v>
      </c>
      <c r="BS557" s="11">
        <v>0</v>
      </c>
      <c r="BT557" s="11">
        <v>0</v>
      </c>
      <c r="BU557" s="9">
        <v>5767087</v>
      </c>
      <c r="BV557" s="9">
        <v>0</v>
      </c>
      <c r="BW557" s="11">
        <v>0</v>
      </c>
      <c r="BX557" s="11">
        <v>0</v>
      </c>
      <c r="BY557" s="11">
        <v>0</v>
      </c>
      <c r="BZ557" s="11">
        <v>0</v>
      </c>
      <c r="CA557" s="9">
        <v>0</v>
      </c>
      <c r="CB557" s="9">
        <v>0</v>
      </c>
      <c r="CC557" s="9">
        <v>0</v>
      </c>
      <c r="CD557" s="9">
        <v>0</v>
      </c>
      <c r="CE557" s="11">
        <v>0</v>
      </c>
      <c r="CF557" s="11">
        <v>0</v>
      </c>
      <c r="CG557" s="11">
        <v>0</v>
      </c>
      <c r="CH557" s="11">
        <v>0</v>
      </c>
      <c r="CI557" s="11">
        <v>0</v>
      </c>
      <c r="CJ557" s="11">
        <v>0</v>
      </c>
      <c r="CK557" s="11">
        <v>0</v>
      </c>
      <c r="CL557" s="11">
        <v>0</v>
      </c>
      <c r="CM557" s="11">
        <v>0</v>
      </c>
      <c r="CN557" s="9">
        <v>0</v>
      </c>
      <c r="CO557" s="9">
        <v>0</v>
      </c>
      <c r="CP557" s="9">
        <v>0</v>
      </c>
      <c r="CQ557" s="9">
        <v>0</v>
      </c>
      <c r="CR557" s="9">
        <v>0</v>
      </c>
      <c r="CS557" s="11"/>
      <c r="CT557" s="11"/>
      <c r="CU557" s="11"/>
      <c r="CV557" s="11"/>
      <c r="CW557" s="11"/>
      <c r="DD557" s="20"/>
      <c r="DE557" s="20"/>
    </row>
    <row r="558" spans="1:109" ht="16.5" x14ac:dyDescent="0.3">
      <c r="A558" s="8">
        <v>3999</v>
      </c>
      <c r="B558" s="8">
        <v>1</v>
      </c>
      <c r="C558" s="8" t="s">
        <v>579</v>
      </c>
      <c r="D558" s="8">
        <v>9</v>
      </c>
      <c r="E558" s="9">
        <v>6660.05</v>
      </c>
      <c r="F558" s="9">
        <f t="shared" si="263"/>
        <v>12595.458746028149</v>
      </c>
      <c r="G558" s="9">
        <f t="shared" si="264"/>
        <v>12689.595519776094</v>
      </c>
      <c r="H558" s="9">
        <f t="shared" si="265"/>
        <v>94.136773747944972</v>
      </c>
      <c r="I558" s="10">
        <f t="shared" si="260"/>
        <v>7.4738662279871353E-3</v>
      </c>
      <c r="J558" s="9">
        <f t="shared" si="266"/>
        <v>93.172516722847831</v>
      </c>
      <c r="K558" s="9">
        <f t="shared" si="267"/>
        <v>0</v>
      </c>
      <c r="L558" s="9">
        <f t="shared" si="268"/>
        <v>0.66290793612643029</v>
      </c>
      <c r="M558" s="9">
        <f t="shared" si="269"/>
        <v>0.30134908897071</v>
      </c>
      <c r="N558" s="9">
        <f t="shared" si="270"/>
        <v>0</v>
      </c>
      <c r="O558" s="9">
        <f t="shared" si="271"/>
        <v>0</v>
      </c>
      <c r="P558" s="9">
        <f t="shared" si="272"/>
        <v>0</v>
      </c>
      <c r="Q558" s="15">
        <f t="shared" si="274"/>
        <v>83886385.021484792</v>
      </c>
      <c r="R558" s="15">
        <f t="shared" si="275"/>
        <v>84513340.641484797</v>
      </c>
      <c r="S558" s="9">
        <f t="shared" si="276"/>
        <v>626955.62000000477</v>
      </c>
      <c r="T558" s="9"/>
      <c r="U558" s="9">
        <f t="shared" si="281"/>
        <v>6211.5011148564945</v>
      </c>
      <c r="V558" s="9">
        <f t="shared" si="281"/>
        <v>0</v>
      </c>
      <c r="W558" s="9">
        <f t="shared" si="281"/>
        <v>3591.634146890789</v>
      </c>
      <c r="X558" s="9">
        <f t="shared" si="281"/>
        <v>2458.3100727472015</v>
      </c>
      <c r="Y558" s="9">
        <f t="shared" si="281"/>
        <v>0</v>
      </c>
      <c r="Z558" s="9">
        <f t="shared" si="281"/>
        <v>0</v>
      </c>
      <c r="AA558" s="9">
        <f t="shared" si="281"/>
        <v>334.01341153366445</v>
      </c>
      <c r="AB558" s="9">
        <f t="shared" si="282"/>
        <v>6304.6736315793423</v>
      </c>
      <c r="AC558" s="9">
        <f t="shared" si="282"/>
        <v>0</v>
      </c>
      <c r="AD558" s="9">
        <f t="shared" si="282"/>
        <v>3592.2970548269154</v>
      </c>
      <c r="AE558" s="9">
        <f t="shared" si="282"/>
        <v>2458.6114218361722</v>
      </c>
      <c r="AF558" s="9">
        <f t="shared" si="282"/>
        <v>0</v>
      </c>
      <c r="AG558" s="9">
        <f t="shared" si="282"/>
        <v>0</v>
      </c>
      <c r="AH558" s="9">
        <f t="shared" si="282"/>
        <v>334.01341153366445</v>
      </c>
      <c r="AI558" s="9">
        <f t="shared" si="273"/>
        <v>12689.595519776094</v>
      </c>
      <c r="AJ558" s="3" t="s">
        <v>608</v>
      </c>
      <c r="AK558" s="11">
        <v>41368908</v>
      </c>
      <c r="AL558" s="11">
        <v>0</v>
      </c>
      <c r="AM558" s="11">
        <v>95028</v>
      </c>
      <c r="AN558" s="9">
        <v>0</v>
      </c>
      <c r="AO558" s="11">
        <v>26136582</v>
      </c>
      <c r="AP558" s="11">
        <v>-2216119</v>
      </c>
      <c r="AQ558" s="9">
        <v>0</v>
      </c>
      <c r="AR558" s="9">
        <v>771832</v>
      </c>
      <c r="AS558" s="11">
        <v>0</v>
      </c>
      <c r="AT558" s="11">
        <v>0</v>
      </c>
      <c r="AU558" s="11">
        <v>14078140</v>
      </c>
      <c r="AV558" s="11">
        <v>0</v>
      </c>
      <c r="AW558" s="9">
        <v>0</v>
      </c>
      <c r="AX558" s="9">
        <v>0</v>
      </c>
      <c r="AY558" s="9">
        <v>2218400.481484782</v>
      </c>
      <c r="AZ558" s="9">
        <v>0</v>
      </c>
      <c r="BA558" s="11">
        <v>1638252</v>
      </c>
      <c r="BB558" s="11">
        <v>0</v>
      </c>
      <c r="BC558" s="11">
        <v>0</v>
      </c>
      <c r="BD558" s="11">
        <v>245622</v>
      </c>
      <c r="BE558" s="11">
        <v>0</v>
      </c>
      <c r="BF558" s="11">
        <v>139085</v>
      </c>
      <c r="BG558" s="11">
        <v>0</v>
      </c>
      <c r="BH558" s="11">
        <v>0</v>
      </c>
      <c r="BI558" s="9">
        <v>-595491</v>
      </c>
      <c r="BJ558" s="9">
        <v>0</v>
      </c>
      <c r="BK558" s="9">
        <v>0</v>
      </c>
      <c r="BL558" s="9">
        <v>0</v>
      </c>
      <c r="BM558" s="9">
        <v>0</v>
      </c>
      <c r="BN558" s="9">
        <v>6145.5400000000373</v>
      </c>
      <c r="BO558" s="11">
        <f t="shared" si="277"/>
        <v>41989441.619999997</v>
      </c>
      <c r="BP558" s="11">
        <v>0</v>
      </c>
      <c r="BQ558" s="11">
        <v>95028</v>
      </c>
      <c r="BR558" s="11">
        <f t="shared" si="278"/>
        <v>0</v>
      </c>
      <c r="BS558" s="11">
        <v>26141117</v>
      </c>
      <c r="BT558" s="11">
        <v>-2216239</v>
      </c>
      <c r="BU558" s="9">
        <v>0</v>
      </c>
      <c r="BV558" s="9">
        <v>771762</v>
      </c>
      <c r="BW558" s="11">
        <v>0</v>
      </c>
      <c r="BX558" s="11">
        <v>0</v>
      </c>
      <c r="BY558" s="11">
        <v>14078140</v>
      </c>
      <c r="BZ558" s="11">
        <v>0</v>
      </c>
      <c r="CA558" s="9">
        <v>0</v>
      </c>
      <c r="CB558" s="9">
        <v>0</v>
      </c>
      <c r="CC558" s="9">
        <v>2218400.481484782</v>
      </c>
      <c r="CD558" s="9">
        <v>0</v>
      </c>
      <c r="CE558" s="11">
        <v>1638252</v>
      </c>
      <c r="CF558" s="11">
        <v>0</v>
      </c>
      <c r="CG558" s="11">
        <v>0</v>
      </c>
      <c r="CH558" s="11">
        <v>245622</v>
      </c>
      <c r="CI558" s="11">
        <v>0</v>
      </c>
      <c r="CJ558" s="11">
        <v>141162</v>
      </c>
      <c r="CK558" s="11">
        <v>0</v>
      </c>
      <c r="CL558" s="11">
        <v>0</v>
      </c>
      <c r="CM558" s="11">
        <v>-595491</v>
      </c>
      <c r="CN558" s="9">
        <v>0</v>
      </c>
      <c r="CO558" s="9">
        <v>0</v>
      </c>
      <c r="CP558" s="9">
        <v>0</v>
      </c>
      <c r="CQ558" s="9">
        <v>0</v>
      </c>
      <c r="CR558" s="9">
        <v>6145.5400000000373</v>
      </c>
      <c r="CS558" s="11"/>
      <c r="CT558" s="11"/>
      <c r="CU558" s="11"/>
      <c r="CV558" s="11"/>
      <c r="CW558" s="11"/>
      <c r="DD558" s="20"/>
      <c r="DE558" s="20"/>
    </row>
    <row r="559" spans="1:109" ht="16.5" x14ac:dyDescent="0.3">
      <c r="A559" s="8">
        <v>4999</v>
      </c>
      <c r="B559" s="8">
        <v>7</v>
      </c>
      <c r="C559" s="8" t="s">
        <v>580</v>
      </c>
      <c r="D559" s="8">
        <v>7</v>
      </c>
      <c r="E559" s="9">
        <v>635.42999999999995</v>
      </c>
      <c r="F559" s="9">
        <f t="shared" si="263"/>
        <v>12351.216594453885</v>
      </c>
      <c r="G559" s="9">
        <f t="shared" si="264"/>
        <v>12411.43436824486</v>
      </c>
      <c r="H559" s="9">
        <f t="shared" si="265"/>
        <v>60.217773790975116</v>
      </c>
      <c r="I559" s="10">
        <f t="shared" si="260"/>
        <v>4.8754528212236956E-3</v>
      </c>
      <c r="J559" s="9">
        <f t="shared" si="266"/>
        <v>57.509371606628065</v>
      </c>
      <c r="K559" s="9">
        <f t="shared" si="267"/>
        <v>2.2173960939836093</v>
      </c>
      <c r="L559" s="9">
        <f t="shared" si="268"/>
        <v>0</v>
      </c>
      <c r="M559" s="9">
        <f t="shared" si="269"/>
        <v>0.49100609036395326</v>
      </c>
      <c r="N559" s="9">
        <f t="shared" si="270"/>
        <v>0</v>
      </c>
      <c r="O559" s="9">
        <f t="shared" si="271"/>
        <v>0</v>
      </c>
      <c r="P559" s="9">
        <f t="shared" si="272"/>
        <v>0</v>
      </c>
      <c r="Q559" s="15">
        <f t="shared" si="274"/>
        <v>7848333.5606138296</v>
      </c>
      <c r="R559" s="15">
        <f t="shared" si="275"/>
        <v>7886597.7406138293</v>
      </c>
      <c r="S559" s="9">
        <f t="shared" si="276"/>
        <v>38264.179999999702</v>
      </c>
      <c r="T559" s="9"/>
      <c r="U559" s="9">
        <f t="shared" si="281"/>
        <v>3810.2086996207295</v>
      </c>
      <c r="V559" s="9">
        <f t="shared" si="281"/>
        <v>136.75621232865933</v>
      </c>
      <c r="W559" s="9">
        <f t="shared" si="281"/>
        <v>44.768660592040042</v>
      </c>
      <c r="X559" s="9">
        <f t="shared" si="281"/>
        <v>869.67565270761543</v>
      </c>
      <c r="Y559" s="9">
        <f t="shared" si="281"/>
        <v>0</v>
      </c>
      <c r="Z559" s="9">
        <f t="shared" si="281"/>
        <v>0</v>
      </c>
      <c r="AA559" s="9">
        <f t="shared" si="281"/>
        <v>7489.8073692048401</v>
      </c>
      <c r="AB559" s="9">
        <f t="shared" si="282"/>
        <v>3867.7180712273575</v>
      </c>
      <c r="AC559" s="9">
        <f t="shared" si="282"/>
        <v>138.97360842264294</v>
      </c>
      <c r="AD559" s="9">
        <f t="shared" si="282"/>
        <v>44.768660592040042</v>
      </c>
      <c r="AE559" s="9">
        <f t="shared" si="282"/>
        <v>870.16665879797938</v>
      </c>
      <c r="AF559" s="9">
        <f t="shared" si="282"/>
        <v>0</v>
      </c>
      <c r="AG559" s="9">
        <f t="shared" si="282"/>
        <v>0</v>
      </c>
      <c r="AH559" s="9">
        <f t="shared" si="282"/>
        <v>7489.8073692048401</v>
      </c>
      <c r="AI559" s="9">
        <f t="shared" si="273"/>
        <v>12411.43436824486</v>
      </c>
      <c r="AJ559" s="3" t="s">
        <v>608</v>
      </c>
      <c r="AK559" s="11">
        <v>2436212</v>
      </c>
      <c r="AL559" s="11">
        <v>0</v>
      </c>
      <c r="AM559" s="11">
        <v>5596</v>
      </c>
      <c r="AN559" s="9">
        <v>0</v>
      </c>
      <c r="AO559" s="11">
        <v>0</v>
      </c>
      <c r="AP559" s="11">
        <v>28447.350000000002</v>
      </c>
      <c r="AQ559" s="9">
        <v>0</v>
      </c>
      <c r="AR559" s="9">
        <v>45453</v>
      </c>
      <c r="AS559" s="11">
        <v>86899</v>
      </c>
      <c r="AT559" s="11">
        <v>0</v>
      </c>
      <c r="AU559" s="11">
        <v>1300703</v>
      </c>
      <c r="AV559" s="11">
        <v>0</v>
      </c>
      <c r="AW559" s="9">
        <v>0</v>
      </c>
      <c r="AX559" s="9">
        <v>0</v>
      </c>
      <c r="AY559" s="9">
        <v>319925.8466138579</v>
      </c>
      <c r="AZ559" s="9">
        <v>-15091.086000000001</v>
      </c>
      <c r="BA559" s="11">
        <v>96477</v>
      </c>
      <c r="BB559" s="11">
        <v>11165</v>
      </c>
      <c r="BC559" s="11">
        <v>4439322.4499999732</v>
      </c>
      <c r="BD559" s="11">
        <v>0</v>
      </c>
      <c r="BE559" s="11">
        <v>12158</v>
      </c>
      <c r="BF559" s="11">
        <v>0</v>
      </c>
      <c r="BG559" s="11">
        <v>0</v>
      </c>
      <c r="BH559" s="11">
        <v>0</v>
      </c>
      <c r="BI559" s="9">
        <v>-918934</v>
      </c>
      <c r="BJ559" s="9">
        <v>0</v>
      </c>
      <c r="BK559" s="9">
        <v>0</v>
      </c>
      <c r="BL559" s="9">
        <v>0</v>
      </c>
      <c r="BM559" s="9">
        <v>0</v>
      </c>
      <c r="BN559" s="9">
        <v>0</v>
      </c>
      <c r="BO559" s="11">
        <f t="shared" si="277"/>
        <v>2472755.1799999997</v>
      </c>
      <c r="BP559" s="11">
        <v>0</v>
      </c>
      <c r="BQ559" s="11">
        <v>5596</v>
      </c>
      <c r="BR559" s="11">
        <f t="shared" si="278"/>
        <v>0</v>
      </c>
      <c r="BS559" s="11">
        <v>0</v>
      </c>
      <c r="BT559" s="11">
        <v>28447.350000000002</v>
      </c>
      <c r="BU559" s="9">
        <v>0</v>
      </c>
      <c r="BV559" s="9">
        <v>45449</v>
      </c>
      <c r="BW559" s="11">
        <v>88308</v>
      </c>
      <c r="BX559" s="11">
        <v>0</v>
      </c>
      <c r="BY559" s="11">
        <v>1300703</v>
      </c>
      <c r="BZ559" s="11">
        <v>0</v>
      </c>
      <c r="CA559" s="9">
        <v>0</v>
      </c>
      <c r="CB559" s="9">
        <v>0</v>
      </c>
      <c r="CC559" s="9">
        <v>319925.8466138579</v>
      </c>
      <c r="CD559" s="9">
        <v>-15091.086000000001</v>
      </c>
      <c r="CE559" s="11">
        <v>96477</v>
      </c>
      <c r="CF559" s="11">
        <v>11332</v>
      </c>
      <c r="CG559" s="11">
        <v>4439322.4499999732</v>
      </c>
      <c r="CH559" s="11">
        <v>0</v>
      </c>
      <c r="CI559" s="11">
        <v>12307</v>
      </c>
      <c r="CJ559" s="11">
        <v>0</v>
      </c>
      <c r="CK559" s="11">
        <v>0</v>
      </c>
      <c r="CL559" s="11">
        <v>0</v>
      </c>
      <c r="CM559" s="11">
        <v>-918934</v>
      </c>
      <c r="CN559" s="9">
        <v>0</v>
      </c>
      <c r="CO559" s="9">
        <v>0</v>
      </c>
      <c r="CP559" s="9">
        <v>0</v>
      </c>
      <c r="CQ559" s="9">
        <v>0</v>
      </c>
      <c r="CR559" s="9">
        <v>0</v>
      </c>
      <c r="CS559" s="11"/>
      <c r="CT559" s="11"/>
      <c r="CU559" s="11"/>
      <c r="CV559" s="11"/>
      <c r="CW559" s="11"/>
      <c r="DD559" s="20"/>
      <c r="DE559" s="20"/>
    </row>
    <row r="560" spans="1:109" ht="16.5" x14ac:dyDescent="0.3">
      <c r="A560" s="8">
        <v>6000</v>
      </c>
      <c r="B560" s="8">
        <v>62</v>
      </c>
      <c r="C560" s="8" t="s">
        <v>581</v>
      </c>
      <c r="D560" s="8">
        <v>8</v>
      </c>
      <c r="E560" s="9">
        <v>0</v>
      </c>
      <c r="F560" s="9">
        <f t="shared" si="263"/>
        <v>0</v>
      </c>
      <c r="G560" s="9">
        <f t="shared" si="264"/>
        <v>0</v>
      </c>
      <c r="H560" s="9">
        <f t="shared" si="265"/>
        <v>0</v>
      </c>
      <c r="I560" s="10">
        <f t="shared" si="260"/>
        <v>0</v>
      </c>
      <c r="J560" s="9">
        <f t="shared" si="266"/>
        <v>0</v>
      </c>
      <c r="K560" s="9">
        <f t="shared" si="267"/>
        <v>0</v>
      </c>
      <c r="L560" s="9">
        <f t="shared" si="268"/>
        <v>0</v>
      </c>
      <c r="M560" s="9">
        <f t="shared" si="269"/>
        <v>0</v>
      </c>
      <c r="N560" s="9">
        <f t="shared" si="270"/>
        <v>0</v>
      </c>
      <c r="O560" s="9">
        <f t="shared" si="271"/>
        <v>0</v>
      </c>
      <c r="P560" s="9">
        <f t="shared" si="272"/>
        <v>0</v>
      </c>
      <c r="Q560" s="15">
        <f t="shared" si="274"/>
        <v>44064429.377663732</v>
      </c>
      <c r="R560" s="15">
        <f t="shared" si="275"/>
        <v>44176268.377663769</v>
      </c>
      <c r="S560" s="9">
        <f t="shared" si="276"/>
        <v>111839.00000003725</v>
      </c>
      <c r="T560" s="9"/>
      <c r="U560" s="9">
        <f t="shared" si="281"/>
        <v>0</v>
      </c>
      <c r="V560" s="9">
        <f t="shared" si="281"/>
        <v>0</v>
      </c>
      <c r="W560" s="9">
        <f t="shared" si="281"/>
        <v>0</v>
      </c>
      <c r="X560" s="9">
        <f t="shared" si="281"/>
        <v>0</v>
      </c>
      <c r="Y560" s="9">
        <f t="shared" si="281"/>
        <v>0</v>
      </c>
      <c r="Z560" s="9">
        <f t="shared" si="281"/>
        <v>0</v>
      </c>
      <c r="AA560" s="9">
        <f t="shared" si="281"/>
        <v>0</v>
      </c>
      <c r="AB560" s="9">
        <f t="shared" si="282"/>
        <v>0</v>
      </c>
      <c r="AC560" s="9">
        <f t="shared" si="282"/>
        <v>0</v>
      </c>
      <c r="AD560" s="9">
        <f t="shared" si="282"/>
        <v>0</v>
      </c>
      <c r="AE560" s="9">
        <f t="shared" si="282"/>
        <v>0</v>
      </c>
      <c r="AF560" s="9">
        <f t="shared" si="282"/>
        <v>0</v>
      </c>
      <c r="AG560" s="9">
        <f t="shared" si="282"/>
        <v>0</v>
      </c>
      <c r="AH560" s="9">
        <f t="shared" si="282"/>
        <v>0</v>
      </c>
      <c r="AI560" s="9">
        <f t="shared" si="273"/>
        <v>0</v>
      </c>
      <c r="AJ560" s="3" t="s">
        <v>608</v>
      </c>
      <c r="AK560" s="11">
        <v>0</v>
      </c>
      <c r="AL560" s="11">
        <v>0</v>
      </c>
      <c r="AM560" s="11">
        <v>0</v>
      </c>
      <c r="AN560" s="9">
        <v>0</v>
      </c>
      <c r="AO560" s="11">
        <v>0</v>
      </c>
      <c r="AP560" s="11">
        <v>0</v>
      </c>
      <c r="AQ560" s="9">
        <v>0</v>
      </c>
      <c r="AR560" s="9">
        <v>0</v>
      </c>
      <c r="AS560" s="11">
        <v>6895337</v>
      </c>
      <c r="AT560" s="11">
        <v>0</v>
      </c>
      <c r="AU560" s="11">
        <v>0</v>
      </c>
      <c r="AV560" s="11">
        <v>0</v>
      </c>
      <c r="AW560" s="9">
        <v>0</v>
      </c>
      <c r="AX560" s="9">
        <v>37169092.377663732</v>
      </c>
      <c r="AY560" s="9">
        <v>0</v>
      </c>
      <c r="AZ560" s="9">
        <v>0</v>
      </c>
      <c r="BA560" s="11">
        <v>0</v>
      </c>
      <c r="BB560" s="11">
        <v>0</v>
      </c>
      <c r="BC560" s="11">
        <v>0</v>
      </c>
      <c r="BD560" s="11">
        <v>0</v>
      </c>
      <c r="BE560" s="11">
        <v>0</v>
      </c>
      <c r="BF560" s="11">
        <v>0</v>
      </c>
      <c r="BG560" s="11">
        <v>0</v>
      </c>
      <c r="BH560" s="11">
        <v>0</v>
      </c>
      <c r="BI560" s="9">
        <v>0</v>
      </c>
      <c r="BJ560" s="9">
        <v>0</v>
      </c>
      <c r="BK560" s="9">
        <v>0</v>
      </c>
      <c r="BL560" s="9">
        <v>0</v>
      </c>
      <c r="BM560" s="9">
        <v>0</v>
      </c>
      <c r="BN560" s="9">
        <v>0</v>
      </c>
      <c r="BO560" s="11">
        <f t="shared" si="277"/>
        <v>0</v>
      </c>
      <c r="BP560" s="11">
        <v>0</v>
      </c>
      <c r="BQ560" s="11">
        <v>0</v>
      </c>
      <c r="BR560" s="11">
        <f t="shared" si="278"/>
        <v>0</v>
      </c>
      <c r="BS560" s="11">
        <v>0</v>
      </c>
      <c r="BT560" s="11">
        <v>0</v>
      </c>
      <c r="BU560" s="9">
        <v>0</v>
      </c>
      <c r="BV560" s="9">
        <v>0</v>
      </c>
      <c r="BW560" s="11">
        <v>7007176</v>
      </c>
      <c r="BX560" s="11">
        <v>0</v>
      </c>
      <c r="BY560" s="11">
        <v>0</v>
      </c>
      <c r="BZ560" s="11">
        <v>0</v>
      </c>
      <c r="CA560" s="9">
        <v>0</v>
      </c>
      <c r="CB560" s="9">
        <v>37169092.377663769</v>
      </c>
      <c r="CC560" s="9">
        <v>0</v>
      </c>
      <c r="CD560" s="9">
        <v>0</v>
      </c>
      <c r="CE560" s="11">
        <v>0</v>
      </c>
      <c r="CF560" s="11">
        <v>0</v>
      </c>
      <c r="CG560" s="11">
        <v>0</v>
      </c>
      <c r="CH560" s="11">
        <v>0</v>
      </c>
      <c r="CI560" s="11">
        <v>0</v>
      </c>
      <c r="CJ560" s="11">
        <v>0</v>
      </c>
      <c r="CK560" s="11">
        <v>0</v>
      </c>
      <c r="CL560" s="11">
        <v>0</v>
      </c>
      <c r="CM560" s="11">
        <v>0</v>
      </c>
      <c r="CN560" s="9">
        <v>0</v>
      </c>
      <c r="CO560" s="9">
        <v>0</v>
      </c>
      <c r="CP560" s="9">
        <v>0</v>
      </c>
      <c r="CQ560" s="9">
        <v>0</v>
      </c>
      <c r="CR560" s="9">
        <v>0</v>
      </c>
      <c r="CS560" s="11"/>
      <c r="CT560" s="11"/>
      <c r="CU560" s="11"/>
      <c r="CV560" s="11"/>
      <c r="CW560" s="11"/>
      <c r="DD560" s="20"/>
      <c r="DE560" s="20"/>
    </row>
    <row r="561" spans="1:109" ht="16.5" x14ac:dyDescent="0.3">
      <c r="A561" s="8"/>
      <c r="B561" s="1"/>
      <c r="C561" s="8"/>
      <c r="D561" s="8"/>
      <c r="E561" s="9"/>
      <c r="F561" s="9"/>
      <c r="G561" s="9"/>
      <c r="H561" s="9"/>
      <c r="I561" s="10"/>
      <c r="J561" s="9"/>
      <c r="K561" s="9"/>
      <c r="L561" s="9"/>
      <c r="M561" s="9"/>
      <c r="N561" s="9"/>
      <c r="O561" s="9"/>
      <c r="P561" s="9"/>
      <c r="Q561" s="15"/>
      <c r="R561" s="15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3"/>
      <c r="AK561" s="15"/>
      <c r="AL561" s="11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1"/>
      <c r="CT561" s="15"/>
      <c r="CU561" s="15"/>
      <c r="CV561" s="15"/>
      <c r="CW561" s="15"/>
      <c r="DD561" s="20"/>
      <c r="DE561" s="20"/>
    </row>
    <row r="562" spans="1:109" ht="16.5" x14ac:dyDescent="0.3">
      <c r="A562" s="1">
        <v>9001</v>
      </c>
      <c r="B562" s="1"/>
      <c r="C562" s="8" t="s">
        <v>38</v>
      </c>
      <c r="D562" s="8">
        <v>1</v>
      </c>
      <c r="E562" s="9">
        <f>SUMIF($D$22:$D$560,$D562,E$22:E$560)</f>
        <v>72535</v>
      </c>
      <c r="F562" s="9">
        <f t="shared" ref="F562:F570" si="283">SUM(U562:AA562)</f>
        <v>13045.815863816604</v>
      </c>
      <c r="G562" s="9">
        <f t="shared" ref="G562:G570" si="284">F562+H562</f>
        <v>13124.471622622574</v>
      </c>
      <c r="H562" s="9">
        <f t="shared" ref="H562:H570" si="285">AI562-F562</f>
        <v>78.655758805969526</v>
      </c>
      <c r="I562" s="10">
        <f t="shared" ref="I562:I570" si="286">IF(F562=0,0,H562/F562)</f>
        <v>6.0291943123408822E-3</v>
      </c>
      <c r="J562" s="9">
        <f t="shared" ref="J562:J570" si="287">AB562-U562</f>
        <v>89.189095884744347</v>
      </c>
      <c r="K562" s="9">
        <f t="shared" ref="K562:K570" si="288">AC562-V562</f>
        <v>27.56807058661343</v>
      </c>
      <c r="L562" s="9">
        <f t="shared" ref="L562:L570" si="289">AD562-W562</f>
        <v>0</v>
      </c>
      <c r="M562" s="9">
        <f t="shared" ref="M562:M570" si="290">AE562-X562</f>
        <v>1.6984903839443177E-2</v>
      </c>
      <c r="N562" s="9">
        <f t="shared" ref="N562:N570" si="291">AF562-Y562</f>
        <v>26.079195253993703</v>
      </c>
      <c r="O562" s="9">
        <f t="shared" ref="O562:O570" si="292">AG562-Z562</f>
        <v>-69.853280623147384</v>
      </c>
      <c r="P562" s="9">
        <f t="shared" ref="P562:P570" si="293">AH562-AA562</f>
        <v>5.6556927999254185</v>
      </c>
      <c r="Q562" s="15">
        <f t="shared" ref="Q562:Q570" si="294">SUM(AK562:BN562)</f>
        <v>946278253.68193746</v>
      </c>
      <c r="R562" s="15">
        <f t="shared" ref="R562:R570" si="295">SUM(BO562:CR562)</f>
        <v>951983549.14692831</v>
      </c>
      <c r="S562" s="9">
        <f t="shared" ref="S562:S570" si="296">R562-Q562</f>
        <v>5705295.4649908543</v>
      </c>
      <c r="T562" s="9"/>
      <c r="U562" s="9">
        <f t="shared" si="281"/>
        <v>5966.9622990280559</v>
      </c>
      <c r="V562" s="9">
        <f t="shared" si="281"/>
        <v>1699.6776866340388</v>
      </c>
      <c r="W562" s="9">
        <f t="shared" si="281"/>
        <v>1503.8410560419109</v>
      </c>
      <c r="X562" s="9">
        <f t="shared" si="281"/>
        <v>989.64021506858762</v>
      </c>
      <c r="Y562" s="9">
        <f t="shared" si="281"/>
        <v>1544.9109998681042</v>
      </c>
      <c r="Z562" s="9">
        <f t="shared" si="281"/>
        <v>522.56104777004202</v>
      </c>
      <c r="AA562" s="9">
        <f t="shared" si="281"/>
        <v>818.22255940586422</v>
      </c>
      <c r="AB562" s="9">
        <f t="shared" si="282"/>
        <v>6056.1513949128002</v>
      </c>
      <c r="AC562" s="9">
        <f t="shared" si="282"/>
        <v>1727.2457572206522</v>
      </c>
      <c r="AD562" s="9">
        <f t="shared" si="282"/>
        <v>1503.8410560419109</v>
      </c>
      <c r="AE562" s="9">
        <f t="shared" si="282"/>
        <v>989.65719997242707</v>
      </c>
      <c r="AF562" s="9">
        <f t="shared" si="282"/>
        <v>1570.9901951220979</v>
      </c>
      <c r="AG562" s="9">
        <f t="shared" si="282"/>
        <v>452.70776714689464</v>
      </c>
      <c r="AH562" s="9">
        <f t="shared" si="282"/>
        <v>823.87825220578964</v>
      </c>
      <c r="AI562" s="9">
        <f t="shared" ref="AI562:AI570" si="297">SUM(AB562:AH562)</f>
        <v>13124.471622622574</v>
      </c>
      <c r="AJ562" s="3" t="s">
        <v>608</v>
      </c>
      <c r="AK562" s="9">
        <f>SUMIF($D$22:$D$560,$D562,AK$22:AK$560)</f>
        <v>431288738</v>
      </c>
      <c r="AL562" s="9">
        <f t="shared" ref="AL562:CR566" si="298">SUMIF($D$22:$D$560,$D562,AL$22:AL$560)</f>
        <v>0</v>
      </c>
      <c r="AM562" s="9">
        <f t="shared" si="298"/>
        <v>990710</v>
      </c>
      <c r="AN562" s="9">
        <f t="shared" si="298"/>
        <v>2476773.5999999996</v>
      </c>
      <c r="AO562" s="9">
        <f t="shared" si="298"/>
        <v>110672014</v>
      </c>
      <c r="AP562" s="9">
        <f t="shared" si="298"/>
        <v>-1590903</v>
      </c>
      <c r="AQ562" s="9">
        <f t="shared" si="298"/>
        <v>0</v>
      </c>
      <c r="AR562" s="9">
        <f t="shared" si="298"/>
        <v>3797718</v>
      </c>
      <c r="AS562" s="9">
        <f t="shared" si="298"/>
        <v>123286121</v>
      </c>
      <c r="AT562" s="9">
        <f t="shared" si="298"/>
        <v>0</v>
      </c>
      <c r="AU562" s="9">
        <f t="shared" si="298"/>
        <v>20323491</v>
      </c>
      <c r="AV562" s="9">
        <f t="shared" si="298"/>
        <v>0</v>
      </c>
      <c r="AW562" s="9">
        <f t="shared" si="298"/>
        <v>37903965.599999994</v>
      </c>
      <c r="AX562" s="9">
        <f t="shared" si="298"/>
        <v>112060119.37543294</v>
      </c>
      <c r="AY562" s="9">
        <f t="shared" si="298"/>
        <v>3915614.5662697228</v>
      </c>
      <c r="AZ562" s="9">
        <f t="shared" si="298"/>
        <v>1524872.3599999999</v>
      </c>
      <c r="BA562" s="9">
        <f t="shared" si="298"/>
        <v>17606218</v>
      </c>
      <c r="BB562" s="9">
        <f t="shared" si="298"/>
        <v>19948</v>
      </c>
      <c r="BC562" s="9">
        <f t="shared" si="298"/>
        <v>0</v>
      </c>
      <c r="BD562" s="9">
        <f t="shared" si="298"/>
        <v>16771522</v>
      </c>
      <c r="BE562" s="9">
        <f t="shared" si="298"/>
        <v>0</v>
      </c>
      <c r="BF562" s="9">
        <f t="shared" si="298"/>
        <v>0</v>
      </c>
      <c r="BG562" s="9">
        <f t="shared" si="298"/>
        <v>102453</v>
      </c>
      <c r="BH562" s="9">
        <f t="shared" si="298"/>
        <v>-39807</v>
      </c>
      <c r="BI562" s="9">
        <f t="shared" si="298"/>
        <v>12211300</v>
      </c>
      <c r="BJ562" s="9">
        <f t="shared" si="298"/>
        <v>0</v>
      </c>
      <c r="BK562" s="9">
        <f t="shared" si="298"/>
        <v>1199612.0402346407</v>
      </c>
      <c r="BL562" s="9">
        <f t="shared" si="298"/>
        <v>45363367</v>
      </c>
      <c r="BM562" s="9">
        <f t="shared" si="298"/>
        <v>6394406.1400000006</v>
      </c>
      <c r="BN562" s="9">
        <f t="shared" si="298"/>
        <v>0</v>
      </c>
      <c r="BO562" s="9">
        <f t="shared" si="298"/>
        <v>437758069.06999993</v>
      </c>
      <c r="BP562" s="9">
        <f t="shared" si="298"/>
        <v>0</v>
      </c>
      <c r="BQ562" s="9">
        <f t="shared" si="298"/>
        <v>990710</v>
      </c>
      <c r="BR562" s="9">
        <f t="shared" si="298"/>
        <v>2476773.5999999996</v>
      </c>
      <c r="BS562" s="9">
        <f t="shared" si="298"/>
        <v>110672014</v>
      </c>
      <c r="BT562" s="9">
        <f t="shared" si="298"/>
        <v>-1590903</v>
      </c>
      <c r="BU562" s="9">
        <f t="shared" si="298"/>
        <v>0</v>
      </c>
      <c r="BV562" s="9">
        <f t="shared" si="298"/>
        <v>3797718</v>
      </c>
      <c r="BW562" s="9">
        <f t="shared" si="298"/>
        <v>125285771</v>
      </c>
      <c r="BX562" s="9">
        <f t="shared" si="298"/>
        <v>0</v>
      </c>
      <c r="BY562" s="9">
        <f t="shared" si="298"/>
        <v>20323491</v>
      </c>
      <c r="BZ562" s="9">
        <f t="shared" si="298"/>
        <v>0</v>
      </c>
      <c r="CA562" s="9">
        <f t="shared" si="298"/>
        <v>32837157.890000001</v>
      </c>
      <c r="CB562" s="9">
        <f t="shared" si="298"/>
        <v>113951773.80318137</v>
      </c>
      <c r="CC562" s="9">
        <f t="shared" si="298"/>
        <v>3915614.5662697228</v>
      </c>
      <c r="CD562" s="9">
        <f t="shared" si="298"/>
        <v>1524872.3599999999</v>
      </c>
      <c r="CE562" s="9">
        <f t="shared" si="298"/>
        <v>17606218</v>
      </c>
      <c r="CF562" s="9">
        <f t="shared" si="298"/>
        <v>20246</v>
      </c>
      <c r="CG562" s="9">
        <f t="shared" si="298"/>
        <v>0</v>
      </c>
      <c r="CH562" s="9">
        <f t="shared" si="298"/>
        <v>16771522</v>
      </c>
      <c r="CI562" s="9">
        <f t="shared" si="298"/>
        <v>0</v>
      </c>
      <c r="CJ562" s="9">
        <f t="shared" si="298"/>
        <v>0</v>
      </c>
      <c r="CK562" s="9">
        <f t="shared" si="298"/>
        <v>103982</v>
      </c>
      <c r="CL562" s="9">
        <f t="shared" si="298"/>
        <v>-40402</v>
      </c>
      <c r="CM562" s="9">
        <f t="shared" si="298"/>
        <v>12211300</v>
      </c>
      <c r="CN562" s="9">
        <f t="shared" si="298"/>
        <v>0</v>
      </c>
      <c r="CO562" s="9">
        <f t="shared" si="298"/>
        <v>1609847.7174772308</v>
      </c>
      <c r="CP562" s="9">
        <f t="shared" si="298"/>
        <v>45363367</v>
      </c>
      <c r="CQ562" s="9">
        <f t="shared" si="298"/>
        <v>6394406.1400000006</v>
      </c>
      <c r="CR562" s="9">
        <f t="shared" si="298"/>
        <v>0</v>
      </c>
      <c r="CS562" s="11"/>
      <c r="CT562" s="15"/>
      <c r="CU562" s="15"/>
      <c r="CV562" s="15"/>
      <c r="CW562" s="15"/>
      <c r="DD562" s="20"/>
      <c r="DE562" s="20"/>
    </row>
    <row r="563" spans="1:109" ht="16.5" x14ac:dyDescent="0.3">
      <c r="A563" s="1">
        <f>A562+1</f>
        <v>9002</v>
      </c>
      <c r="B563" s="1"/>
      <c r="C563" s="8" t="s">
        <v>39</v>
      </c>
      <c r="D563" s="8">
        <v>2</v>
      </c>
      <c r="E563" s="9">
        <f t="shared" ref="E563:E569" si="299">SUMIF($D$22:$D$560,$D563,E$22:E$560)</f>
        <v>86220</v>
      </c>
      <c r="F563" s="9">
        <f t="shared" si="283"/>
        <v>10626.85437479364</v>
      </c>
      <c r="G563" s="9">
        <f t="shared" si="284"/>
        <v>10790.627794442988</v>
      </c>
      <c r="H563" s="9">
        <f t="shared" si="285"/>
        <v>163.77341964934749</v>
      </c>
      <c r="I563" s="10">
        <f t="shared" si="286"/>
        <v>1.5411279186982155E-2</v>
      </c>
      <c r="J563" s="9">
        <f t="shared" si="287"/>
        <v>90.736126826721375</v>
      </c>
      <c r="K563" s="9">
        <f t="shared" si="288"/>
        <v>17.093725353746208</v>
      </c>
      <c r="L563" s="9">
        <f t="shared" si="289"/>
        <v>1.0373231268845302</v>
      </c>
      <c r="M563" s="9">
        <f t="shared" si="290"/>
        <v>-7.1967061006716904E-3</v>
      </c>
      <c r="N563" s="9">
        <f t="shared" si="291"/>
        <v>18.036913599426271</v>
      </c>
      <c r="O563" s="9">
        <f t="shared" si="292"/>
        <v>30.704560774762228</v>
      </c>
      <c r="P563" s="9">
        <f t="shared" si="293"/>
        <v>6.1719666739087415</v>
      </c>
      <c r="Q563" s="15">
        <f t="shared" si="294"/>
        <v>916247384.19470763</v>
      </c>
      <c r="R563" s="15">
        <f t="shared" si="295"/>
        <v>930367928.43687463</v>
      </c>
      <c r="S563" s="9">
        <f t="shared" si="296"/>
        <v>14120544.242166996</v>
      </c>
      <c r="T563" s="9"/>
      <c r="U563" s="9">
        <f t="shared" si="281"/>
        <v>6004.0104802829974</v>
      </c>
      <c r="V563" s="9">
        <f t="shared" si="281"/>
        <v>596.1505219206681</v>
      </c>
      <c r="W563" s="9">
        <f t="shared" si="281"/>
        <v>1489.5039665970774</v>
      </c>
      <c r="X563" s="9">
        <f t="shared" si="281"/>
        <v>684.48296798886565</v>
      </c>
      <c r="Y563" s="9">
        <f t="shared" si="281"/>
        <v>898.97602877658255</v>
      </c>
      <c r="Z563" s="9">
        <f t="shared" si="281"/>
        <v>155.8532029691487</v>
      </c>
      <c r="AA563" s="9">
        <f t="shared" si="281"/>
        <v>797.87720625830036</v>
      </c>
      <c r="AB563" s="9">
        <f t="shared" si="282"/>
        <v>6094.7466071097188</v>
      </c>
      <c r="AC563" s="9">
        <f t="shared" si="282"/>
        <v>613.24424727441431</v>
      </c>
      <c r="AD563" s="9">
        <f t="shared" si="282"/>
        <v>1490.5412897239619</v>
      </c>
      <c r="AE563" s="9">
        <f t="shared" si="282"/>
        <v>684.47577128276498</v>
      </c>
      <c r="AF563" s="9">
        <f t="shared" si="282"/>
        <v>917.01294237600882</v>
      </c>
      <c r="AG563" s="9">
        <f t="shared" si="282"/>
        <v>186.55776374391093</v>
      </c>
      <c r="AH563" s="9">
        <f t="shared" si="282"/>
        <v>804.0491729322091</v>
      </c>
      <c r="AI563" s="9">
        <f t="shared" si="297"/>
        <v>10790.627794442988</v>
      </c>
      <c r="AJ563" s="3" t="s">
        <v>608</v>
      </c>
      <c r="AK563" s="9">
        <f t="shared" ref="AK563:AZ569" si="300">SUMIF($D$22:$D$560,$D563,AK$22:AK$560)</f>
        <v>521551257</v>
      </c>
      <c r="AL563" s="9">
        <f t="shared" si="300"/>
        <v>0</v>
      </c>
      <c r="AM563" s="9">
        <f t="shared" si="300"/>
        <v>1198052</v>
      </c>
      <c r="AN563" s="9">
        <f t="shared" si="300"/>
        <v>2990685.3</v>
      </c>
      <c r="AO563" s="9">
        <f t="shared" si="300"/>
        <v>127952491</v>
      </c>
      <c r="AP563" s="9">
        <f t="shared" si="300"/>
        <v>472541</v>
      </c>
      <c r="AQ563" s="9">
        <f t="shared" si="300"/>
        <v>15216409</v>
      </c>
      <c r="AR563" s="9">
        <f t="shared" si="300"/>
        <v>9162623.5</v>
      </c>
      <c r="AS563" s="9">
        <f t="shared" si="300"/>
        <v>51100098</v>
      </c>
      <c r="AT563" s="9">
        <f t="shared" si="300"/>
        <v>300000</v>
      </c>
      <c r="AU563" s="9">
        <f t="shared" si="300"/>
        <v>5862549</v>
      </c>
      <c r="AV563" s="9">
        <f t="shared" si="300"/>
        <v>0</v>
      </c>
      <c r="AW563" s="9">
        <f t="shared" si="300"/>
        <v>13437663.16</v>
      </c>
      <c r="AX563" s="9">
        <f t="shared" si="300"/>
        <v>77509713.201116949</v>
      </c>
      <c r="AY563" s="9">
        <f t="shared" si="300"/>
        <v>5165734.5488171466</v>
      </c>
      <c r="AZ563" s="9">
        <f t="shared" si="300"/>
        <v>-3885473.3899999997</v>
      </c>
      <c r="BA563" s="9">
        <f t="shared" si="298"/>
        <v>21068987</v>
      </c>
      <c r="BB563" s="9">
        <f t="shared" si="298"/>
        <v>25544</v>
      </c>
      <c r="BC563" s="9">
        <f t="shared" si="298"/>
        <v>0</v>
      </c>
      <c r="BD563" s="9">
        <f t="shared" si="298"/>
        <v>1021303</v>
      </c>
      <c r="BE563" s="9">
        <f t="shared" si="298"/>
        <v>0</v>
      </c>
      <c r="BF563" s="9">
        <f t="shared" si="298"/>
        <v>0</v>
      </c>
      <c r="BG563" s="9">
        <f t="shared" si="298"/>
        <v>280861</v>
      </c>
      <c r="BH563" s="9">
        <f t="shared" si="298"/>
        <v>-74441</v>
      </c>
      <c r="BI563" s="9">
        <f t="shared" si="298"/>
        <v>5254234</v>
      </c>
      <c r="BJ563" s="9">
        <f t="shared" si="298"/>
        <v>0</v>
      </c>
      <c r="BK563" s="9">
        <f t="shared" si="298"/>
        <v>1556105.2920306583</v>
      </c>
      <c r="BL563" s="9">
        <f t="shared" si="298"/>
        <v>45252080.162742853</v>
      </c>
      <c r="BM563" s="9">
        <f t="shared" si="298"/>
        <v>13526378.470000001</v>
      </c>
      <c r="BN563" s="9">
        <f t="shared" si="298"/>
        <v>301988.94999999995</v>
      </c>
      <c r="BO563" s="9">
        <f t="shared" si="298"/>
        <v>529374525.8549999</v>
      </c>
      <c r="BP563" s="9">
        <f t="shared" si="298"/>
        <v>0</v>
      </c>
      <c r="BQ563" s="9">
        <f t="shared" si="298"/>
        <v>1198052</v>
      </c>
      <c r="BR563" s="9">
        <f t="shared" si="298"/>
        <v>2990685.3</v>
      </c>
      <c r="BS563" s="9">
        <f t="shared" si="298"/>
        <v>128041929</v>
      </c>
      <c r="BT563" s="9">
        <f t="shared" si="298"/>
        <v>472541</v>
      </c>
      <c r="BU563" s="9">
        <f t="shared" si="298"/>
        <v>15216409</v>
      </c>
      <c r="BV563" s="9">
        <f t="shared" si="298"/>
        <v>9158551</v>
      </c>
      <c r="BW563" s="9">
        <f t="shared" si="298"/>
        <v>51928919</v>
      </c>
      <c r="BX563" s="9">
        <f t="shared" si="298"/>
        <v>945000</v>
      </c>
      <c r="BY563" s="9">
        <f t="shared" si="298"/>
        <v>5862549</v>
      </c>
      <c r="BZ563" s="9">
        <f t="shared" si="298"/>
        <v>0</v>
      </c>
      <c r="CA563" s="9">
        <f t="shared" si="298"/>
        <v>16085010.390000001</v>
      </c>
      <c r="CB563" s="9">
        <f t="shared" si="298"/>
        <v>79064855.891659483</v>
      </c>
      <c r="CC563" s="9">
        <f t="shared" si="298"/>
        <v>5165734.5488171466</v>
      </c>
      <c r="CD563" s="9">
        <f t="shared" si="298"/>
        <v>-3885473.3899999997</v>
      </c>
      <c r="CE563" s="9">
        <f t="shared" si="298"/>
        <v>21068987</v>
      </c>
      <c r="CF563" s="9">
        <f t="shared" si="298"/>
        <v>25925</v>
      </c>
      <c r="CG563" s="9">
        <f t="shared" si="298"/>
        <v>0</v>
      </c>
      <c r="CH563" s="9">
        <f t="shared" si="298"/>
        <v>1021303</v>
      </c>
      <c r="CI563" s="9">
        <f t="shared" si="298"/>
        <v>0</v>
      </c>
      <c r="CJ563" s="9">
        <f t="shared" si="298"/>
        <v>0</v>
      </c>
      <c r="CK563" s="9">
        <f t="shared" si="298"/>
        <v>285046</v>
      </c>
      <c r="CL563" s="9">
        <f t="shared" si="298"/>
        <v>-75555</v>
      </c>
      <c r="CM563" s="9">
        <f t="shared" si="298"/>
        <v>5254234</v>
      </c>
      <c r="CN563" s="9">
        <f t="shared" si="298"/>
        <v>0</v>
      </c>
      <c r="CO563" s="9">
        <f t="shared" si="298"/>
        <v>2088252.2586550608</v>
      </c>
      <c r="CP563" s="9">
        <f t="shared" si="298"/>
        <v>45252080.162742853</v>
      </c>
      <c r="CQ563" s="9">
        <f t="shared" si="298"/>
        <v>13526378.470000001</v>
      </c>
      <c r="CR563" s="9">
        <f t="shared" si="298"/>
        <v>301988.94999999995</v>
      </c>
      <c r="CS563" s="11"/>
      <c r="CT563" s="15"/>
      <c r="CU563" s="15"/>
      <c r="CV563" s="15"/>
      <c r="CW563" s="15"/>
      <c r="DD563" s="20"/>
      <c r="DE563" s="20"/>
    </row>
    <row r="564" spans="1:109" ht="16.5" x14ac:dyDescent="0.3">
      <c r="A564" s="1">
        <f t="shared" ref="A564:A568" si="301">A563+1</f>
        <v>9003</v>
      </c>
      <c r="B564" s="1"/>
      <c r="C564" s="8" t="s">
        <v>40</v>
      </c>
      <c r="D564" s="8">
        <v>3</v>
      </c>
      <c r="E564" s="9">
        <f t="shared" si="299"/>
        <v>260596</v>
      </c>
      <c r="F564" s="9">
        <f t="shared" si="283"/>
        <v>10018.631053103398</v>
      </c>
      <c r="G564" s="9">
        <f t="shared" si="284"/>
        <v>10170.375973740753</v>
      </c>
      <c r="H564" s="9">
        <f t="shared" si="285"/>
        <v>151.74492063735488</v>
      </c>
      <c r="I564" s="10">
        <f t="shared" si="286"/>
        <v>1.5146272962147855E-2</v>
      </c>
      <c r="J564" s="9">
        <f t="shared" si="287"/>
        <v>90.722351973937293</v>
      </c>
      <c r="K564" s="9">
        <f t="shared" si="288"/>
        <v>18.709711584214688</v>
      </c>
      <c r="L564" s="9">
        <f t="shared" si="289"/>
        <v>0.22889837142543001</v>
      </c>
      <c r="M564" s="9">
        <f t="shared" si="290"/>
        <v>0.25649568681023993</v>
      </c>
      <c r="N564" s="9">
        <f t="shared" si="291"/>
        <v>17.534768362138266</v>
      </c>
      <c r="O564" s="9">
        <f t="shared" si="292"/>
        <v>17.83788024374897</v>
      </c>
      <c r="P564" s="9">
        <f t="shared" si="293"/>
        <v>6.4548144150808753</v>
      </c>
      <c r="Q564" s="15">
        <f t="shared" si="294"/>
        <v>2610815177.9145331</v>
      </c>
      <c r="R564" s="15">
        <f t="shared" si="295"/>
        <v>2650359297.2529454</v>
      </c>
      <c r="S564" s="9">
        <f t="shared" si="296"/>
        <v>39544119.338412285</v>
      </c>
      <c r="T564" s="9"/>
      <c r="U564" s="9">
        <f t="shared" si="281"/>
        <v>6009.5404198836513</v>
      </c>
      <c r="V564" s="9">
        <f t="shared" si="281"/>
        <v>289.4446768177562</v>
      </c>
      <c r="W564" s="9">
        <f t="shared" si="281"/>
        <v>1370.4052594821103</v>
      </c>
      <c r="X564" s="9">
        <f t="shared" si="281"/>
        <v>664.98972355676983</v>
      </c>
      <c r="Y564" s="9">
        <f t="shared" si="281"/>
        <v>1096.5169939415637</v>
      </c>
      <c r="Z564" s="9">
        <f t="shared" si="281"/>
        <v>95.764726089425778</v>
      </c>
      <c r="AA564" s="9">
        <f t="shared" si="281"/>
        <v>491.96925333211914</v>
      </c>
      <c r="AB564" s="9">
        <f t="shared" si="282"/>
        <v>6100.2627718575886</v>
      </c>
      <c r="AC564" s="9">
        <f t="shared" si="282"/>
        <v>308.15438840197089</v>
      </c>
      <c r="AD564" s="9">
        <f t="shared" si="282"/>
        <v>1370.6341578535357</v>
      </c>
      <c r="AE564" s="9">
        <f t="shared" si="282"/>
        <v>665.24621924358007</v>
      </c>
      <c r="AF564" s="9">
        <f t="shared" si="282"/>
        <v>1114.0517623037019</v>
      </c>
      <c r="AG564" s="9">
        <f t="shared" si="282"/>
        <v>113.60260633317475</v>
      </c>
      <c r="AH564" s="9">
        <f t="shared" si="282"/>
        <v>498.42406774720001</v>
      </c>
      <c r="AI564" s="9">
        <f t="shared" si="297"/>
        <v>10170.375973740753</v>
      </c>
      <c r="AJ564" s="3" t="s">
        <v>608</v>
      </c>
      <c r="AK564" s="9">
        <f t="shared" si="300"/>
        <v>1576125469</v>
      </c>
      <c r="AL564" s="9">
        <f t="shared" si="298"/>
        <v>0</v>
      </c>
      <c r="AM564" s="9">
        <f t="shared" si="298"/>
        <v>3620503</v>
      </c>
      <c r="AN564" s="9">
        <f t="shared" si="298"/>
        <v>9055631.4000000004</v>
      </c>
      <c r="AO564" s="9">
        <f t="shared" si="298"/>
        <v>357231909</v>
      </c>
      <c r="AP564" s="9">
        <f t="shared" si="298"/>
        <v>-109780</v>
      </c>
      <c r="AQ564" s="9">
        <f t="shared" si="298"/>
        <v>46576400</v>
      </c>
      <c r="AR564" s="9">
        <f t="shared" si="298"/>
        <v>30221839</v>
      </c>
      <c r="AS564" s="9">
        <f t="shared" si="298"/>
        <v>73718125</v>
      </c>
      <c r="AT564" s="9">
        <f t="shared" si="298"/>
        <v>1710000</v>
      </c>
      <c r="AU564" s="9">
        <f t="shared" si="298"/>
        <v>13805624</v>
      </c>
      <c r="AV564" s="9">
        <f t="shared" si="298"/>
        <v>0</v>
      </c>
      <c r="AW564" s="9">
        <f t="shared" si="298"/>
        <v>24955904.559999999</v>
      </c>
      <c r="AX564" s="9">
        <f t="shared" si="298"/>
        <v>285747942.55319571</v>
      </c>
      <c r="AY564" s="9">
        <f t="shared" si="298"/>
        <v>16748043.895618357</v>
      </c>
      <c r="AZ564" s="9">
        <f t="shared" si="298"/>
        <v>-10063273.740000002</v>
      </c>
      <c r="BA564" s="9">
        <f t="shared" si="298"/>
        <v>61781578</v>
      </c>
      <c r="BB564" s="9">
        <f t="shared" si="298"/>
        <v>4046316</v>
      </c>
      <c r="BC564" s="9">
        <f t="shared" si="298"/>
        <v>0</v>
      </c>
      <c r="BD564" s="9">
        <f t="shared" si="298"/>
        <v>3809480</v>
      </c>
      <c r="BE564" s="9">
        <f t="shared" si="298"/>
        <v>0</v>
      </c>
      <c r="BF564" s="9">
        <f t="shared" si="298"/>
        <v>116666</v>
      </c>
      <c r="BG564" s="9">
        <f t="shared" si="298"/>
        <v>964151</v>
      </c>
      <c r="BH564" s="9">
        <f t="shared" si="298"/>
        <v>-372104</v>
      </c>
      <c r="BI564" s="9">
        <f t="shared" si="298"/>
        <v>8723209</v>
      </c>
      <c r="BJ564" s="9">
        <f t="shared" si="298"/>
        <v>0</v>
      </c>
      <c r="BK564" s="9">
        <f t="shared" si="298"/>
        <v>4918796.9405185729</v>
      </c>
      <c r="BL564" s="9">
        <f t="shared" si="298"/>
        <v>58875222.815199986</v>
      </c>
      <c r="BM564" s="9">
        <f t="shared" si="298"/>
        <v>37770710.650000006</v>
      </c>
      <c r="BN564" s="9">
        <f t="shared" si="298"/>
        <v>836813.84000000008</v>
      </c>
      <c r="BO564" s="9">
        <f t="shared" si="298"/>
        <v>1599767351.0350001</v>
      </c>
      <c r="BP564" s="9">
        <f t="shared" si="298"/>
        <v>0</v>
      </c>
      <c r="BQ564" s="9">
        <f t="shared" si="298"/>
        <v>3620503</v>
      </c>
      <c r="BR564" s="9">
        <f t="shared" si="298"/>
        <v>9055631.4000000004</v>
      </c>
      <c r="BS564" s="9">
        <f t="shared" si="298"/>
        <v>357291559</v>
      </c>
      <c r="BT564" s="9">
        <f t="shared" si="298"/>
        <v>-109780</v>
      </c>
      <c r="BU564" s="9">
        <f t="shared" si="298"/>
        <v>46576400</v>
      </c>
      <c r="BV564" s="9">
        <f t="shared" si="298"/>
        <v>30217687.75</v>
      </c>
      <c r="BW564" s="9">
        <f t="shared" si="298"/>
        <v>74913801</v>
      </c>
      <c r="BX564" s="9">
        <f t="shared" si="298"/>
        <v>5390000</v>
      </c>
      <c r="BY564" s="9">
        <f t="shared" si="298"/>
        <v>13805624</v>
      </c>
      <c r="BZ564" s="9">
        <f t="shared" si="298"/>
        <v>0</v>
      </c>
      <c r="CA564" s="9">
        <f t="shared" si="298"/>
        <v>29604384.800000008</v>
      </c>
      <c r="CB564" s="9">
        <f t="shared" si="298"/>
        <v>290317433.04929549</v>
      </c>
      <c r="CC564" s="9">
        <f t="shared" si="298"/>
        <v>16748043.895618357</v>
      </c>
      <c r="CD564" s="9">
        <f t="shared" si="298"/>
        <v>-10063273.740000002</v>
      </c>
      <c r="CE564" s="9">
        <f t="shared" si="298"/>
        <v>61781578</v>
      </c>
      <c r="CF564" s="9">
        <f t="shared" si="298"/>
        <v>4106731</v>
      </c>
      <c r="CG564" s="9">
        <f t="shared" si="298"/>
        <v>0</v>
      </c>
      <c r="CH564" s="9">
        <f t="shared" si="298"/>
        <v>3809480</v>
      </c>
      <c r="CI564" s="9">
        <f t="shared" si="298"/>
        <v>0</v>
      </c>
      <c r="CJ564" s="9">
        <f t="shared" si="298"/>
        <v>118408</v>
      </c>
      <c r="CK564" s="9">
        <f t="shared" si="298"/>
        <v>978548</v>
      </c>
      <c r="CL564" s="9">
        <f t="shared" si="298"/>
        <v>-377665</v>
      </c>
      <c r="CM564" s="9">
        <f t="shared" si="298"/>
        <v>8723209</v>
      </c>
      <c r="CN564" s="9">
        <f t="shared" si="298"/>
        <v>0</v>
      </c>
      <c r="CO564" s="9">
        <f t="shared" si="298"/>
        <v>6600895.7578309821</v>
      </c>
      <c r="CP564" s="9">
        <f t="shared" si="298"/>
        <v>58875222.815199986</v>
      </c>
      <c r="CQ564" s="9">
        <f t="shared" si="298"/>
        <v>37770710.650000006</v>
      </c>
      <c r="CR564" s="9">
        <f t="shared" si="298"/>
        <v>836813.84000000008</v>
      </c>
      <c r="CS564" s="11"/>
      <c r="CT564" s="15"/>
      <c r="CU564" s="15"/>
      <c r="CV564" s="15"/>
      <c r="CW564" s="15"/>
      <c r="DD564" s="20"/>
      <c r="DE564" s="20"/>
    </row>
    <row r="565" spans="1:109" ht="16.5" x14ac:dyDescent="0.3">
      <c r="A565" s="1">
        <f t="shared" si="301"/>
        <v>9004</v>
      </c>
      <c r="B565" s="1"/>
      <c r="C565" s="8" t="s">
        <v>41</v>
      </c>
      <c r="D565" s="8">
        <v>4</v>
      </c>
      <c r="E565" s="9">
        <f t="shared" si="299"/>
        <v>183715</v>
      </c>
      <c r="F565" s="9">
        <f t="shared" si="283"/>
        <v>9364.3588295158479</v>
      </c>
      <c r="G565" s="9">
        <f t="shared" si="284"/>
        <v>9490.5257314791397</v>
      </c>
      <c r="H565" s="9">
        <f t="shared" si="285"/>
        <v>126.16690196329182</v>
      </c>
      <c r="I565" s="10">
        <f t="shared" si="286"/>
        <v>1.3473095623548937E-2</v>
      </c>
      <c r="J565" s="9">
        <f t="shared" si="287"/>
        <v>90.38280385379494</v>
      </c>
      <c r="K565" s="9">
        <f t="shared" si="288"/>
        <v>11.588982935525109</v>
      </c>
      <c r="L565" s="9">
        <f t="shared" si="289"/>
        <v>0</v>
      </c>
      <c r="M565" s="9">
        <f t="shared" si="290"/>
        <v>1.2287183953407066</v>
      </c>
      <c r="N565" s="9">
        <f t="shared" si="291"/>
        <v>15.235165813198137</v>
      </c>
      <c r="O565" s="9">
        <f t="shared" si="292"/>
        <v>1.0937079715864257</v>
      </c>
      <c r="P565" s="9">
        <f t="shared" si="293"/>
        <v>6.6375229938471989</v>
      </c>
      <c r="Q565" s="15">
        <f t="shared" si="294"/>
        <v>1720373182.3645041</v>
      </c>
      <c r="R565" s="15">
        <f t="shared" si="295"/>
        <v>1743551934.7586906</v>
      </c>
      <c r="S565" s="9">
        <f t="shared" si="296"/>
        <v>23178752.394186497</v>
      </c>
      <c r="T565" s="9"/>
      <c r="U565" s="9">
        <f t="shared" si="281"/>
        <v>5985.7967226410474</v>
      </c>
      <c r="V565" s="9">
        <f t="shared" si="281"/>
        <v>489.69349808126719</v>
      </c>
      <c r="W565" s="9">
        <f t="shared" si="281"/>
        <v>680.18252184089488</v>
      </c>
      <c r="X565" s="9">
        <f t="shared" si="281"/>
        <v>620.46007674931275</v>
      </c>
      <c r="Y565" s="9">
        <f t="shared" si="281"/>
        <v>1125.906879578617</v>
      </c>
      <c r="Z565" s="9">
        <f t="shared" si="281"/>
        <v>64.84738110660534</v>
      </c>
      <c r="AA565" s="9">
        <f t="shared" si="281"/>
        <v>397.47174951810371</v>
      </c>
      <c r="AB565" s="9">
        <f t="shared" si="282"/>
        <v>6076.1795264948423</v>
      </c>
      <c r="AC565" s="9">
        <f t="shared" si="282"/>
        <v>501.2824810167923</v>
      </c>
      <c r="AD565" s="9">
        <f t="shared" si="282"/>
        <v>680.18252184089488</v>
      </c>
      <c r="AE565" s="9">
        <f t="shared" si="282"/>
        <v>621.68879514465345</v>
      </c>
      <c r="AF565" s="9">
        <f t="shared" si="282"/>
        <v>1141.1420453918151</v>
      </c>
      <c r="AG565" s="9">
        <f t="shared" si="282"/>
        <v>65.941089078191766</v>
      </c>
      <c r="AH565" s="9">
        <f t="shared" si="282"/>
        <v>404.10927251195091</v>
      </c>
      <c r="AI565" s="9">
        <f t="shared" si="297"/>
        <v>9490.5257314791397</v>
      </c>
      <c r="AJ565" s="3" t="s">
        <v>608</v>
      </c>
      <c r="AK565" s="9">
        <f t="shared" si="300"/>
        <v>1106978454</v>
      </c>
      <c r="AL565" s="9">
        <f t="shared" si="298"/>
        <v>0</v>
      </c>
      <c r="AM565" s="9">
        <f t="shared" si="298"/>
        <v>2542830</v>
      </c>
      <c r="AN565" s="9">
        <f t="shared" si="298"/>
        <v>6262876.4999999991</v>
      </c>
      <c r="AO565" s="9">
        <f t="shared" si="298"/>
        <v>125337839</v>
      </c>
      <c r="AP565" s="9">
        <f t="shared" si="298"/>
        <v>-378107</v>
      </c>
      <c r="AQ565" s="9">
        <f t="shared" si="298"/>
        <v>7197580</v>
      </c>
      <c r="AR565" s="9">
        <f t="shared" si="298"/>
        <v>21977152</v>
      </c>
      <c r="AS565" s="9">
        <f t="shared" si="298"/>
        <v>89649041</v>
      </c>
      <c r="AT565" s="9">
        <f t="shared" si="298"/>
        <v>315000</v>
      </c>
      <c r="AU565" s="9">
        <f t="shared" si="298"/>
        <v>12861040</v>
      </c>
      <c r="AV565" s="9">
        <f t="shared" si="298"/>
        <v>0</v>
      </c>
      <c r="AW565" s="9">
        <f t="shared" si="298"/>
        <v>11913436.619999999</v>
      </c>
      <c r="AX565" s="9">
        <f t="shared" si="298"/>
        <v>206845982.38178563</v>
      </c>
      <c r="AY565" s="9">
        <f t="shared" si="298"/>
        <v>11384812.668927476</v>
      </c>
      <c r="AZ565" s="9">
        <f t="shared" si="298"/>
        <v>-7297809.0999999978</v>
      </c>
      <c r="BA565" s="9">
        <f t="shared" si="298"/>
        <v>43442055</v>
      </c>
      <c r="BB565" s="9">
        <f t="shared" si="298"/>
        <v>15656909</v>
      </c>
      <c r="BC565" s="9">
        <f t="shared" si="298"/>
        <v>0</v>
      </c>
      <c r="BD565" s="9">
        <f t="shared" si="298"/>
        <v>3211001</v>
      </c>
      <c r="BE565" s="9">
        <f t="shared" si="298"/>
        <v>574707</v>
      </c>
      <c r="BF565" s="9">
        <f t="shared" si="298"/>
        <v>0</v>
      </c>
      <c r="BG565" s="9">
        <f t="shared" si="298"/>
        <v>1108385</v>
      </c>
      <c r="BH565" s="9">
        <f t="shared" si="298"/>
        <v>-196839</v>
      </c>
      <c r="BI565" s="9">
        <f t="shared" si="298"/>
        <v>5613003</v>
      </c>
      <c r="BJ565" s="9">
        <f t="shared" si="298"/>
        <v>0</v>
      </c>
      <c r="BK565" s="9">
        <f t="shared" si="298"/>
        <v>3565808.7346480968</v>
      </c>
      <c r="BL565" s="9">
        <f t="shared" si="298"/>
        <v>30085184.509142857</v>
      </c>
      <c r="BM565" s="9">
        <f t="shared" si="298"/>
        <v>21062543.920000002</v>
      </c>
      <c r="BN565" s="9">
        <f t="shared" si="298"/>
        <v>660296.13</v>
      </c>
      <c r="BO565" s="9">
        <f t="shared" si="298"/>
        <v>1123583130.8099999</v>
      </c>
      <c r="BP565" s="9">
        <f t="shared" si="298"/>
        <v>0</v>
      </c>
      <c r="BQ565" s="9">
        <f t="shared" si="298"/>
        <v>2542830</v>
      </c>
      <c r="BR565" s="9">
        <f t="shared" si="298"/>
        <v>6262876.4999999991</v>
      </c>
      <c r="BS565" s="9">
        <f t="shared" si="298"/>
        <v>125337839</v>
      </c>
      <c r="BT565" s="9">
        <f t="shared" si="298"/>
        <v>-378107</v>
      </c>
      <c r="BU565" s="9">
        <f t="shared" si="298"/>
        <v>7197580</v>
      </c>
      <c r="BV565" s="9">
        <f t="shared" si="298"/>
        <v>21977152</v>
      </c>
      <c r="BW565" s="9">
        <f t="shared" si="298"/>
        <v>91103111</v>
      </c>
      <c r="BX565" s="9">
        <f t="shared" si="298"/>
        <v>990000</v>
      </c>
      <c r="BY565" s="9">
        <f t="shared" si="298"/>
        <v>12830812</v>
      </c>
      <c r="BZ565" s="9">
        <f t="shared" si="298"/>
        <v>0</v>
      </c>
      <c r="CA565" s="9">
        <f t="shared" si="298"/>
        <v>12114367.18</v>
      </c>
      <c r="CB565" s="9">
        <f t="shared" si="298"/>
        <v>209644910.86915731</v>
      </c>
      <c r="CC565" s="9">
        <f t="shared" si="298"/>
        <v>11384812.668927476</v>
      </c>
      <c r="CD565" s="9">
        <f t="shared" si="298"/>
        <v>-7297809.0999999978</v>
      </c>
      <c r="CE565" s="9">
        <f t="shared" si="298"/>
        <v>43442055</v>
      </c>
      <c r="CF565" s="9">
        <f t="shared" si="298"/>
        <v>15890683</v>
      </c>
      <c r="CG565" s="9">
        <f t="shared" si="298"/>
        <v>0</v>
      </c>
      <c r="CH565" s="9">
        <f t="shared" si="298"/>
        <v>3211001</v>
      </c>
      <c r="CI565" s="9">
        <f t="shared" si="298"/>
        <v>583289</v>
      </c>
      <c r="CJ565" s="9">
        <f t="shared" si="298"/>
        <v>0</v>
      </c>
      <c r="CK565" s="9">
        <f t="shared" si="298"/>
        <v>1124932</v>
      </c>
      <c r="CL565" s="9">
        <f t="shared" si="298"/>
        <v>-199780</v>
      </c>
      <c r="CM565" s="9">
        <f t="shared" si="298"/>
        <v>5613003</v>
      </c>
      <c r="CN565" s="9">
        <f t="shared" si="298"/>
        <v>0</v>
      </c>
      <c r="CO565" s="9">
        <f t="shared" si="298"/>
        <v>4785221.2714627329</v>
      </c>
      <c r="CP565" s="9">
        <f t="shared" si="298"/>
        <v>30085184.509142857</v>
      </c>
      <c r="CQ565" s="9">
        <f t="shared" si="298"/>
        <v>21062543.920000002</v>
      </c>
      <c r="CR565" s="9">
        <f t="shared" si="298"/>
        <v>660296.13</v>
      </c>
      <c r="CS565" s="11"/>
      <c r="CT565" s="15"/>
      <c r="CU565" s="15"/>
      <c r="CV565" s="15"/>
      <c r="CW565" s="15"/>
      <c r="DD565" s="20"/>
      <c r="DE565" s="20"/>
    </row>
    <row r="566" spans="1:109" ht="16.5" x14ac:dyDescent="0.3">
      <c r="A566" s="1">
        <f t="shared" si="301"/>
        <v>9005</v>
      </c>
      <c r="B566" s="1"/>
      <c r="C566" s="8" t="s">
        <v>42</v>
      </c>
      <c r="D566" s="8">
        <v>5</v>
      </c>
      <c r="E566" s="9">
        <f t="shared" si="299"/>
        <v>92882</v>
      </c>
      <c r="F566" s="9">
        <f t="shared" si="283"/>
        <v>8992.6080288505837</v>
      </c>
      <c r="G566" s="9">
        <f t="shared" si="284"/>
        <v>9115.2022556500524</v>
      </c>
      <c r="H566" s="9">
        <f t="shared" si="285"/>
        <v>122.59422679946874</v>
      </c>
      <c r="I566" s="10">
        <f t="shared" si="286"/>
        <v>1.3632777766600651E-2</v>
      </c>
      <c r="J566" s="9">
        <f t="shared" si="287"/>
        <v>90.687800757951663</v>
      </c>
      <c r="K566" s="9">
        <f t="shared" si="288"/>
        <v>7.6780754075062987</v>
      </c>
      <c r="L566" s="9">
        <f t="shared" si="289"/>
        <v>0</v>
      </c>
      <c r="M566" s="9">
        <f t="shared" si="290"/>
        <v>2.8749314554595458</v>
      </c>
      <c r="N566" s="9">
        <f t="shared" si="291"/>
        <v>13.283060414418856</v>
      </c>
      <c r="O566" s="9">
        <f t="shared" si="292"/>
        <v>1.1121666200124807</v>
      </c>
      <c r="P566" s="9">
        <f t="shared" si="293"/>
        <v>6.9581921441202326</v>
      </c>
      <c r="Q566" s="15">
        <f t="shared" si="294"/>
        <v>835251418.9356997</v>
      </c>
      <c r="R566" s="15">
        <f t="shared" si="295"/>
        <v>846638215.90928793</v>
      </c>
      <c r="S566" s="9">
        <f t="shared" si="296"/>
        <v>11386796.973588228</v>
      </c>
      <c r="T566" s="9"/>
      <c r="U566" s="9">
        <f t="shared" si="281"/>
        <v>5994.1198074976855</v>
      </c>
      <c r="V566" s="9">
        <f t="shared" si="281"/>
        <v>473.38220537886781</v>
      </c>
      <c r="W566" s="9">
        <f t="shared" si="281"/>
        <v>655.14997523739794</v>
      </c>
      <c r="X566" s="9">
        <f t="shared" si="281"/>
        <v>720.34647305185661</v>
      </c>
      <c r="Y566" s="9">
        <f t="shared" si="281"/>
        <v>844.54800253291114</v>
      </c>
      <c r="Z566" s="9">
        <f t="shared" si="281"/>
        <v>25.832409293512203</v>
      </c>
      <c r="AA566" s="9">
        <f t="shared" si="281"/>
        <v>279.2291558583504</v>
      </c>
      <c r="AB566" s="9">
        <f t="shared" si="282"/>
        <v>6084.8076082556372</v>
      </c>
      <c r="AC566" s="9">
        <f t="shared" si="282"/>
        <v>481.06028078637411</v>
      </c>
      <c r="AD566" s="9">
        <f t="shared" si="282"/>
        <v>655.14997523739794</v>
      </c>
      <c r="AE566" s="9">
        <f t="shared" si="282"/>
        <v>723.22140450731615</v>
      </c>
      <c r="AF566" s="9">
        <f t="shared" si="282"/>
        <v>857.83106294733</v>
      </c>
      <c r="AG566" s="9">
        <f t="shared" si="282"/>
        <v>26.944575913524684</v>
      </c>
      <c r="AH566" s="9">
        <f t="shared" si="282"/>
        <v>286.18734800247063</v>
      </c>
      <c r="AI566" s="9">
        <f t="shared" si="297"/>
        <v>9115.2022556500524</v>
      </c>
      <c r="AJ566" s="3" t="s">
        <v>608</v>
      </c>
      <c r="AK566" s="9">
        <f t="shared" si="300"/>
        <v>561550954</v>
      </c>
      <c r="AL566" s="9">
        <f t="shared" si="298"/>
        <v>0</v>
      </c>
      <c r="AM566" s="9">
        <f t="shared" si="298"/>
        <v>1289931</v>
      </c>
      <c r="AN566" s="9">
        <f t="shared" si="298"/>
        <v>2983796.7</v>
      </c>
      <c r="AO566" s="9">
        <f t="shared" si="298"/>
        <v>60991978</v>
      </c>
      <c r="AP566" s="9">
        <f t="shared" si="298"/>
        <v>-140338</v>
      </c>
      <c r="AQ566" s="9">
        <f t="shared" si="298"/>
        <v>4244487</v>
      </c>
      <c r="AR566" s="9">
        <f t="shared" si="298"/>
        <v>12265985.330002548</v>
      </c>
      <c r="AS566" s="9">
        <f t="shared" si="298"/>
        <v>43968686</v>
      </c>
      <c r="AT566" s="9">
        <f t="shared" si="298"/>
        <v>0</v>
      </c>
      <c r="AU566" s="9">
        <f t="shared" si="298"/>
        <v>2572926</v>
      </c>
      <c r="AV566" s="9">
        <f t="shared" si="298"/>
        <v>0</v>
      </c>
      <c r="AW566" s="9">
        <f t="shared" si="298"/>
        <v>2399365.8400000003</v>
      </c>
      <c r="AX566" s="9">
        <f t="shared" si="298"/>
        <v>78443307.571261853</v>
      </c>
      <c r="AY566" s="9">
        <f t="shared" si="298"/>
        <v>5627023.988233502</v>
      </c>
      <c r="AZ566" s="9">
        <f t="shared" si="298"/>
        <v>-4805118.0399999991</v>
      </c>
      <c r="BA566" s="9">
        <f t="shared" si="298"/>
        <v>22232935</v>
      </c>
      <c r="BB566" s="9">
        <f t="shared" si="298"/>
        <v>17006681</v>
      </c>
      <c r="BC566" s="9">
        <f t="shared" si="298"/>
        <v>0</v>
      </c>
      <c r="BD566" s="9">
        <f t="shared" si="298"/>
        <v>1763417.02</v>
      </c>
      <c r="BE566" s="9">
        <f t="shared" si="298"/>
        <v>4038108.76</v>
      </c>
      <c r="BF566" s="9">
        <f t="shared" si="298"/>
        <v>0</v>
      </c>
      <c r="BG566" s="9">
        <f t="shared" si="298"/>
        <v>195725</v>
      </c>
      <c r="BH566" s="9">
        <f t="shared" si="298"/>
        <v>-130231</v>
      </c>
      <c r="BI566" s="9">
        <f t="shared" si="298"/>
        <v>1427256</v>
      </c>
      <c r="BJ566" s="9">
        <f t="shared" si="298"/>
        <v>0</v>
      </c>
      <c r="BK566" s="9">
        <f t="shared" si="298"/>
        <v>1889884.9404303737</v>
      </c>
      <c r="BL566" s="9">
        <f t="shared" si="298"/>
        <v>5877421.1557714297</v>
      </c>
      <c r="BM566" s="9">
        <f t="shared" si="298"/>
        <v>8851895.1499999985</v>
      </c>
      <c r="BN566" s="9">
        <f t="shared" si="298"/>
        <v>705340.52000000025</v>
      </c>
      <c r="BO566" s="9">
        <f t="shared" si="298"/>
        <v>569974218.31000006</v>
      </c>
      <c r="BP566" s="9">
        <f t="shared" si="298"/>
        <v>0</v>
      </c>
      <c r="BQ566" s="9">
        <f t="shared" si="298"/>
        <v>1289931</v>
      </c>
      <c r="BR566" s="9">
        <f t="shared" si="298"/>
        <v>2983796.7</v>
      </c>
      <c r="BS566" s="9">
        <f t="shared" si="298"/>
        <v>60991978</v>
      </c>
      <c r="BT566" s="9">
        <f t="shared" ref="AL566:CR569" si="302">SUMIF($D$22:$D$560,$D566,BT$22:BT$560)</f>
        <v>-140338</v>
      </c>
      <c r="BU566" s="9">
        <f t="shared" si="302"/>
        <v>4244487</v>
      </c>
      <c r="BV566" s="9">
        <f t="shared" si="302"/>
        <v>12265998.713448543</v>
      </c>
      <c r="BW566" s="9">
        <f t="shared" si="302"/>
        <v>44681841</v>
      </c>
      <c r="BX566" s="9">
        <f t="shared" si="302"/>
        <v>0</v>
      </c>
      <c r="BY566" s="9">
        <f t="shared" si="302"/>
        <v>2572926</v>
      </c>
      <c r="BZ566" s="9">
        <f t="shared" si="302"/>
        <v>0</v>
      </c>
      <c r="CA566" s="9">
        <f t="shared" si="302"/>
        <v>2502666.0999999996</v>
      </c>
      <c r="CB566" s="9">
        <f t="shared" si="302"/>
        <v>79677064.788673908</v>
      </c>
      <c r="CC566" s="9">
        <f t="shared" si="302"/>
        <v>5627023.988233502</v>
      </c>
      <c r="CD566" s="9">
        <f t="shared" si="302"/>
        <v>-4805118.0399999991</v>
      </c>
      <c r="CE566" s="9">
        <f t="shared" si="302"/>
        <v>22232935</v>
      </c>
      <c r="CF566" s="9">
        <f t="shared" si="302"/>
        <v>17260611</v>
      </c>
      <c r="CG566" s="9">
        <f t="shared" si="302"/>
        <v>0</v>
      </c>
      <c r="CH566" s="9">
        <f t="shared" si="302"/>
        <v>1763417.02</v>
      </c>
      <c r="CI566" s="9">
        <f t="shared" si="302"/>
        <v>4050224.76</v>
      </c>
      <c r="CJ566" s="9">
        <f t="shared" si="302"/>
        <v>0</v>
      </c>
      <c r="CK566" s="9">
        <f t="shared" si="302"/>
        <v>198646</v>
      </c>
      <c r="CL566" s="9">
        <f t="shared" si="302"/>
        <v>-132182</v>
      </c>
      <c r="CM566" s="9">
        <f t="shared" si="302"/>
        <v>1427256</v>
      </c>
      <c r="CN566" s="9">
        <f t="shared" si="302"/>
        <v>0</v>
      </c>
      <c r="CO566" s="9">
        <f t="shared" si="302"/>
        <v>2536175.7431605458</v>
      </c>
      <c r="CP566" s="9">
        <f t="shared" si="302"/>
        <v>5877421.1557714297</v>
      </c>
      <c r="CQ566" s="9">
        <f t="shared" si="302"/>
        <v>8851895.1499999985</v>
      </c>
      <c r="CR566" s="9">
        <f t="shared" si="302"/>
        <v>705340.52000000025</v>
      </c>
      <c r="CS566" s="11"/>
      <c r="CT566" s="15"/>
      <c r="CU566" s="15"/>
      <c r="CV566" s="15"/>
      <c r="CW566" s="15"/>
      <c r="DD566" s="20"/>
      <c r="DE566" s="20"/>
    </row>
    <row r="567" spans="1:109" ht="16.5" x14ac:dyDescent="0.3">
      <c r="A567" s="1">
        <f t="shared" si="301"/>
        <v>9006</v>
      </c>
      <c r="B567" s="1"/>
      <c r="C567" s="8" t="s">
        <v>43</v>
      </c>
      <c r="D567" s="8">
        <v>6</v>
      </c>
      <c r="E567" s="9">
        <f t="shared" si="299"/>
        <v>86134</v>
      </c>
      <c r="F567" s="9">
        <f t="shared" si="283"/>
        <v>9805.2330937052102</v>
      </c>
      <c r="G567" s="9">
        <f t="shared" si="284"/>
        <v>9934.3809928752489</v>
      </c>
      <c r="H567" s="9">
        <f t="shared" si="285"/>
        <v>129.14789917003873</v>
      </c>
      <c r="I567" s="10">
        <f t="shared" si="286"/>
        <v>1.3171323714165392E-2</v>
      </c>
      <c r="J567" s="9">
        <f t="shared" si="287"/>
        <v>90.787438177723743</v>
      </c>
      <c r="K567" s="9">
        <f t="shared" si="288"/>
        <v>9.3716650799916579</v>
      </c>
      <c r="L567" s="9">
        <f t="shared" si="289"/>
        <v>-1.0216639190048227E-3</v>
      </c>
      <c r="M567" s="9">
        <f t="shared" si="290"/>
        <v>9.3532141317639343</v>
      </c>
      <c r="N567" s="9">
        <f t="shared" si="291"/>
        <v>11.362889124051208</v>
      </c>
      <c r="O567" s="9">
        <f t="shared" si="292"/>
        <v>-0.71013873731627797</v>
      </c>
      <c r="P567" s="9">
        <f t="shared" si="293"/>
        <v>8.9838530577450797</v>
      </c>
      <c r="Q567" s="15">
        <f t="shared" si="294"/>
        <v>844563947.29320443</v>
      </c>
      <c r="R567" s="15">
        <f t="shared" si="295"/>
        <v>855687972.44031668</v>
      </c>
      <c r="S567" s="9">
        <f t="shared" si="296"/>
        <v>11124025.14711225</v>
      </c>
      <c r="T567" s="9"/>
      <c r="U567" s="9">
        <f t="shared" si="281"/>
        <v>5994.9412006873008</v>
      </c>
      <c r="V567" s="9">
        <f t="shared" si="281"/>
        <v>577.79853484106161</v>
      </c>
      <c r="W567" s="9">
        <f t="shared" si="281"/>
        <v>906.85897554972485</v>
      </c>
      <c r="X567" s="9">
        <f t="shared" si="281"/>
        <v>1126.4805176689922</v>
      </c>
      <c r="Y567" s="9">
        <f t="shared" si="281"/>
        <v>883.77913513842043</v>
      </c>
      <c r="Z567" s="9">
        <f t="shared" si="281"/>
        <v>32.859892260895812</v>
      </c>
      <c r="AA567" s="9">
        <f t="shared" si="281"/>
        <v>282.51483755881333</v>
      </c>
      <c r="AB567" s="9">
        <f t="shared" si="282"/>
        <v>6085.7286388650245</v>
      </c>
      <c r="AC567" s="9">
        <f t="shared" si="282"/>
        <v>587.17019992105327</v>
      </c>
      <c r="AD567" s="9">
        <f t="shared" si="282"/>
        <v>906.85795388580584</v>
      </c>
      <c r="AE567" s="9">
        <f t="shared" si="282"/>
        <v>1135.8337318007561</v>
      </c>
      <c r="AF567" s="9">
        <f t="shared" si="282"/>
        <v>895.14202426247164</v>
      </c>
      <c r="AG567" s="9">
        <f t="shared" si="282"/>
        <v>32.149753523579534</v>
      </c>
      <c r="AH567" s="9">
        <f t="shared" si="282"/>
        <v>291.49869061655841</v>
      </c>
      <c r="AI567" s="9">
        <f t="shared" si="297"/>
        <v>9934.3809928752489</v>
      </c>
      <c r="AJ567" s="3" t="s">
        <v>608</v>
      </c>
      <c r="AK567" s="9">
        <f t="shared" si="300"/>
        <v>521325680</v>
      </c>
      <c r="AL567" s="9">
        <f t="shared" si="302"/>
        <v>0</v>
      </c>
      <c r="AM567" s="9">
        <f t="shared" si="302"/>
        <v>1197536</v>
      </c>
      <c r="AN567" s="9">
        <f t="shared" si="302"/>
        <v>2916238.8999999985</v>
      </c>
      <c r="AO567" s="9">
        <f t="shared" si="302"/>
        <v>76935525</v>
      </c>
      <c r="AP567" s="9">
        <f t="shared" si="302"/>
        <v>1175866</v>
      </c>
      <c r="AQ567" s="9">
        <f t="shared" si="302"/>
        <v>2300662</v>
      </c>
      <c r="AR567" s="9">
        <f t="shared" si="302"/>
        <v>10615156.64890098</v>
      </c>
      <c r="AS567" s="9">
        <f t="shared" si="302"/>
        <v>49768099</v>
      </c>
      <c r="AT567" s="9">
        <f t="shared" si="302"/>
        <v>0</v>
      </c>
      <c r="AU567" s="9">
        <f t="shared" si="302"/>
        <v>1112340</v>
      </c>
      <c r="AV567" s="9">
        <f t="shared" si="302"/>
        <v>0</v>
      </c>
      <c r="AW567" s="9">
        <f t="shared" si="302"/>
        <v>2830353.96</v>
      </c>
      <c r="AX567" s="9">
        <f t="shared" si="302"/>
        <v>76123432.026012704</v>
      </c>
      <c r="AY567" s="9">
        <f t="shared" si="302"/>
        <v>5309219.8835246162</v>
      </c>
      <c r="AZ567" s="9">
        <f t="shared" si="302"/>
        <v>-4957414.620000001</v>
      </c>
      <c r="BA567" s="9">
        <f t="shared" si="302"/>
        <v>20738493</v>
      </c>
      <c r="BB567" s="9">
        <f t="shared" si="302"/>
        <v>23274944</v>
      </c>
      <c r="BC567" s="9">
        <f t="shared" si="302"/>
        <v>0</v>
      </c>
      <c r="BD567" s="9">
        <f t="shared" si="302"/>
        <v>1440579.91</v>
      </c>
      <c r="BE567" s="9">
        <f t="shared" si="302"/>
        <v>18936301.350000001</v>
      </c>
      <c r="BF567" s="9">
        <f t="shared" si="302"/>
        <v>15748375</v>
      </c>
      <c r="BG567" s="9">
        <f t="shared" si="302"/>
        <v>193721</v>
      </c>
      <c r="BH567" s="9">
        <f t="shared" si="302"/>
        <v>-89852</v>
      </c>
      <c r="BI567" s="9">
        <f t="shared" si="302"/>
        <v>1560016</v>
      </c>
      <c r="BJ567" s="9">
        <f t="shared" si="302"/>
        <v>0</v>
      </c>
      <c r="BK567" s="9">
        <f t="shared" si="302"/>
        <v>2262792.0521376468</v>
      </c>
      <c r="BL567" s="9">
        <f t="shared" si="302"/>
        <v>5472556.5526285702</v>
      </c>
      <c r="BM567" s="9">
        <f t="shared" si="302"/>
        <v>7142913.9299999988</v>
      </c>
      <c r="BN567" s="9">
        <f t="shared" si="302"/>
        <v>1230411.7000000009</v>
      </c>
      <c r="BO567" s="9">
        <f t="shared" si="302"/>
        <v>529145565.20000005</v>
      </c>
      <c r="BP567" s="9">
        <f t="shared" si="302"/>
        <v>0</v>
      </c>
      <c r="BQ567" s="9">
        <f t="shared" si="302"/>
        <v>1197536</v>
      </c>
      <c r="BR567" s="9">
        <f t="shared" si="302"/>
        <v>2916238.8999999985</v>
      </c>
      <c r="BS567" s="9">
        <f t="shared" si="302"/>
        <v>76935525</v>
      </c>
      <c r="BT567" s="9">
        <f t="shared" si="302"/>
        <v>1175778</v>
      </c>
      <c r="BU567" s="9">
        <f t="shared" si="302"/>
        <v>2300662</v>
      </c>
      <c r="BV567" s="9">
        <f t="shared" si="302"/>
        <v>10615374.394926332</v>
      </c>
      <c r="BW567" s="9">
        <f t="shared" si="302"/>
        <v>50575318</v>
      </c>
      <c r="BX567" s="9">
        <f t="shared" si="302"/>
        <v>0</v>
      </c>
      <c r="BY567" s="9">
        <f t="shared" si="302"/>
        <v>1064490</v>
      </c>
      <c r="BZ567" s="9">
        <f t="shared" si="302"/>
        <v>0</v>
      </c>
      <c r="CA567" s="9">
        <f t="shared" si="302"/>
        <v>2769186.8699999996</v>
      </c>
      <c r="CB567" s="9">
        <f t="shared" si="302"/>
        <v>77102163.117823735</v>
      </c>
      <c r="CC567" s="9">
        <f t="shared" si="302"/>
        <v>5309219.8835246162</v>
      </c>
      <c r="CD567" s="9">
        <f t="shared" si="302"/>
        <v>-4957414.620000001</v>
      </c>
      <c r="CE567" s="9">
        <f t="shared" si="302"/>
        <v>20738493</v>
      </c>
      <c r="CF567" s="9">
        <f t="shared" si="302"/>
        <v>23622451</v>
      </c>
      <c r="CG567" s="9">
        <f t="shared" si="302"/>
        <v>0</v>
      </c>
      <c r="CH567" s="9">
        <f t="shared" si="302"/>
        <v>1440579.91</v>
      </c>
      <c r="CI567" s="9">
        <f t="shared" si="302"/>
        <v>19205372.350000001</v>
      </c>
      <c r="CJ567" s="9">
        <f t="shared" si="302"/>
        <v>15983512</v>
      </c>
      <c r="CK567" s="9">
        <f t="shared" si="302"/>
        <v>196612</v>
      </c>
      <c r="CL567" s="9">
        <f t="shared" si="302"/>
        <v>-91196</v>
      </c>
      <c r="CM567" s="9">
        <f t="shared" si="302"/>
        <v>1560016</v>
      </c>
      <c r="CN567" s="9">
        <f t="shared" si="302"/>
        <v>0</v>
      </c>
      <c r="CO567" s="9">
        <f t="shared" si="302"/>
        <v>3036607.2514134608</v>
      </c>
      <c r="CP567" s="9">
        <f t="shared" si="302"/>
        <v>5472556.5526285702</v>
      </c>
      <c r="CQ567" s="9">
        <f t="shared" si="302"/>
        <v>7142913.9299999988</v>
      </c>
      <c r="CR567" s="9">
        <f t="shared" si="302"/>
        <v>1230411.7000000009</v>
      </c>
      <c r="CS567" s="11"/>
      <c r="CT567" s="15"/>
      <c r="CU567" s="15"/>
      <c r="CV567" s="15"/>
      <c r="CW567" s="15"/>
      <c r="DD567" s="20"/>
      <c r="DE567" s="20"/>
    </row>
    <row r="568" spans="1:109" ht="16.5" x14ac:dyDescent="0.3">
      <c r="A568" s="1">
        <f t="shared" si="301"/>
        <v>9007</v>
      </c>
      <c r="B568" s="1"/>
      <c r="C568" s="8" t="s">
        <v>44</v>
      </c>
      <c r="D568" s="8">
        <v>7</v>
      </c>
      <c r="E568" s="9">
        <f t="shared" si="299"/>
        <v>44893.43</v>
      </c>
      <c r="F568" s="9">
        <f t="shared" si="283"/>
        <v>10799.556845861209</v>
      </c>
      <c r="G568" s="9">
        <f t="shared" si="284"/>
        <v>10845.68779698256</v>
      </c>
      <c r="H568" s="9">
        <f t="shared" si="285"/>
        <v>46.130951121351245</v>
      </c>
      <c r="I568" s="10">
        <f t="shared" si="286"/>
        <v>4.2715596371003259E-3</v>
      </c>
      <c r="J568" s="9">
        <f t="shared" si="287"/>
        <v>88.026658355128347</v>
      </c>
      <c r="K568" s="9">
        <f t="shared" si="288"/>
        <v>19.641760498139774</v>
      </c>
      <c r="L568" s="9">
        <f t="shared" si="289"/>
        <v>1.5057882634494035E-2</v>
      </c>
      <c r="M568" s="9">
        <f t="shared" si="290"/>
        <v>-61.552525614549836</v>
      </c>
      <c r="N568" s="9">
        <f t="shared" si="291"/>
        <v>0</v>
      </c>
      <c r="O568" s="9">
        <f t="shared" si="292"/>
        <v>0</v>
      </c>
      <c r="P568" s="9">
        <f t="shared" si="293"/>
        <v>0</v>
      </c>
      <c r="Q568" s="15">
        <f t="shared" si="294"/>
        <v>484829149.29069096</v>
      </c>
      <c r="R568" s="15">
        <f t="shared" si="295"/>
        <v>486900125.91569084</v>
      </c>
      <c r="S568" s="9">
        <f t="shared" si="296"/>
        <v>2070976.6249998808</v>
      </c>
      <c r="T568" s="9"/>
      <c r="U568" s="9">
        <f t="shared" ref="U568:AA570" si="303">IF($E568=0,0,SUMIF($AK$4:$BN$4,U$4,$AK568:$BN568)/$E568)</f>
        <v>5832.0918912010065</v>
      </c>
      <c r="V568" s="9">
        <f t="shared" si="303"/>
        <v>1210.988133452935</v>
      </c>
      <c r="W568" s="9">
        <f t="shared" si="303"/>
        <v>67.7940453647672</v>
      </c>
      <c r="X568" s="9">
        <f t="shared" si="303"/>
        <v>757.59956412330268</v>
      </c>
      <c r="Y568" s="9">
        <f t="shared" si="303"/>
        <v>1640.5232034155592</v>
      </c>
      <c r="Z568" s="9">
        <f t="shared" si="303"/>
        <v>0</v>
      </c>
      <c r="AA568" s="9">
        <f t="shared" si="303"/>
        <v>1290.5600083036377</v>
      </c>
      <c r="AB568" s="9">
        <f t="shared" ref="AB568:AH570" si="304">IF($E568=0,0,SUMIF($BO$4:$CR$4,AB$4,$BO568:$CR568)/$E568)</f>
        <v>5920.1185495561349</v>
      </c>
      <c r="AC568" s="9">
        <f t="shared" si="304"/>
        <v>1230.6298939510748</v>
      </c>
      <c r="AD568" s="9">
        <f t="shared" si="304"/>
        <v>67.809103247401694</v>
      </c>
      <c r="AE568" s="9">
        <f t="shared" si="304"/>
        <v>696.04703850875285</v>
      </c>
      <c r="AF568" s="9">
        <f t="shared" si="304"/>
        <v>1640.5232034155592</v>
      </c>
      <c r="AG568" s="9">
        <f t="shared" si="304"/>
        <v>0</v>
      </c>
      <c r="AH568" s="9">
        <f t="shared" si="304"/>
        <v>1290.5600083036377</v>
      </c>
      <c r="AI568" s="9">
        <f t="shared" si="297"/>
        <v>10845.68779698256</v>
      </c>
      <c r="AJ568" s="3" t="s">
        <v>608</v>
      </c>
      <c r="AK568" s="9">
        <f t="shared" si="300"/>
        <v>263454575</v>
      </c>
      <c r="AL568" s="9">
        <f t="shared" si="302"/>
        <v>0</v>
      </c>
      <c r="AM568" s="9">
        <f t="shared" si="302"/>
        <v>605179</v>
      </c>
      <c r="AN568" s="9">
        <f t="shared" si="302"/>
        <v>0</v>
      </c>
      <c r="AO568" s="9">
        <f t="shared" si="302"/>
        <v>0</v>
      </c>
      <c r="AP568" s="9">
        <f t="shared" si="302"/>
        <v>3043507.2300000009</v>
      </c>
      <c r="AQ568" s="9">
        <f t="shared" si="302"/>
        <v>5938163</v>
      </c>
      <c r="AR568" s="9">
        <f t="shared" si="302"/>
        <v>4915353</v>
      </c>
      <c r="AS568" s="9">
        <f t="shared" si="302"/>
        <v>54365411</v>
      </c>
      <c r="AT568" s="9">
        <f t="shared" si="302"/>
        <v>0</v>
      </c>
      <c r="AU568" s="9">
        <f t="shared" si="302"/>
        <v>4451928</v>
      </c>
      <c r="AV568" s="9">
        <f t="shared" si="302"/>
        <v>0</v>
      </c>
      <c r="AW568" s="9">
        <f t="shared" si="302"/>
        <v>0</v>
      </c>
      <c r="AX568" s="9">
        <f t="shared" si="302"/>
        <v>73648713.595912173</v>
      </c>
      <c r="AY568" s="9">
        <f t="shared" si="302"/>
        <v>2762354.0335787768</v>
      </c>
      <c r="AZ568" s="9">
        <f t="shared" si="302"/>
        <v>-1631965.9288000001</v>
      </c>
      <c r="BA568" s="9">
        <f t="shared" si="302"/>
        <v>10433081</v>
      </c>
      <c r="BB568" s="9">
        <f t="shared" si="302"/>
        <v>1202934</v>
      </c>
      <c r="BC568" s="9">
        <f t="shared" si="302"/>
        <v>55166308.049999997</v>
      </c>
      <c r="BD568" s="9">
        <f t="shared" si="302"/>
        <v>1630597</v>
      </c>
      <c r="BE568" s="9">
        <f t="shared" si="302"/>
        <v>1314761</v>
      </c>
      <c r="BF568" s="9">
        <f t="shared" si="302"/>
        <v>0</v>
      </c>
      <c r="BG568" s="9">
        <f t="shared" si="302"/>
        <v>-2837234</v>
      </c>
      <c r="BH568" s="9">
        <f t="shared" si="302"/>
        <v>0</v>
      </c>
      <c r="BI568" s="9">
        <f t="shared" si="302"/>
        <v>6356481</v>
      </c>
      <c r="BJ568" s="9">
        <f t="shared" si="302"/>
        <v>0</v>
      </c>
      <c r="BK568" s="9">
        <f t="shared" si="302"/>
        <v>0</v>
      </c>
      <c r="BL568" s="9">
        <f t="shared" si="302"/>
        <v>0</v>
      </c>
      <c r="BM568" s="9">
        <f t="shared" si="302"/>
        <v>0</v>
      </c>
      <c r="BN568" s="9">
        <f t="shared" si="302"/>
        <v>9003.3100000000013</v>
      </c>
      <c r="BO568" s="9">
        <f t="shared" si="302"/>
        <v>267406393.62499988</v>
      </c>
      <c r="BP568" s="9">
        <f t="shared" si="302"/>
        <v>0</v>
      </c>
      <c r="BQ568" s="9">
        <f t="shared" si="302"/>
        <v>605179</v>
      </c>
      <c r="BR568" s="9">
        <f t="shared" si="302"/>
        <v>0</v>
      </c>
      <c r="BS568" s="9">
        <f t="shared" si="302"/>
        <v>0</v>
      </c>
      <c r="BT568" s="9">
        <f t="shared" si="302"/>
        <v>3044183.2300000009</v>
      </c>
      <c r="BU568" s="9">
        <f t="shared" si="302"/>
        <v>5938163</v>
      </c>
      <c r="BV568" s="9">
        <f t="shared" si="302"/>
        <v>4914908</v>
      </c>
      <c r="BW568" s="9">
        <f t="shared" si="302"/>
        <v>55247197</v>
      </c>
      <c r="BX568" s="9">
        <f t="shared" si="302"/>
        <v>0</v>
      </c>
      <c r="BY568" s="9">
        <f t="shared" si="302"/>
        <v>1696711</v>
      </c>
      <c r="BZ568" s="9">
        <f t="shared" si="302"/>
        <v>0</v>
      </c>
      <c r="CA568" s="9">
        <f t="shared" si="302"/>
        <v>0</v>
      </c>
      <c r="CB568" s="9">
        <f t="shared" si="302"/>
        <v>73648713.595912173</v>
      </c>
      <c r="CC568" s="9">
        <f t="shared" si="302"/>
        <v>2762354.0335787768</v>
      </c>
      <c r="CD568" s="9">
        <f t="shared" si="302"/>
        <v>-1631965.9288000001</v>
      </c>
      <c r="CE568" s="9">
        <f t="shared" si="302"/>
        <v>10433081</v>
      </c>
      <c r="CF568" s="9">
        <f t="shared" si="302"/>
        <v>1220884</v>
      </c>
      <c r="CG568" s="9">
        <f t="shared" si="302"/>
        <v>55166308.049999997</v>
      </c>
      <c r="CH568" s="9">
        <f t="shared" si="302"/>
        <v>1630597</v>
      </c>
      <c r="CI568" s="9">
        <f t="shared" si="302"/>
        <v>1330944</v>
      </c>
      <c r="CJ568" s="9">
        <f t="shared" si="302"/>
        <v>0</v>
      </c>
      <c r="CK568" s="9">
        <f t="shared" si="302"/>
        <v>-2879009</v>
      </c>
      <c r="CL568" s="9">
        <f t="shared" si="302"/>
        <v>0</v>
      </c>
      <c r="CM568" s="9">
        <f t="shared" si="302"/>
        <v>6356481</v>
      </c>
      <c r="CN568" s="9">
        <f t="shared" si="302"/>
        <v>0</v>
      </c>
      <c r="CO568" s="9">
        <f t="shared" si="302"/>
        <v>0</v>
      </c>
      <c r="CP568" s="9">
        <f t="shared" si="302"/>
        <v>0</v>
      </c>
      <c r="CQ568" s="9">
        <f t="shared" si="302"/>
        <v>0</v>
      </c>
      <c r="CR568" s="9">
        <f t="shared" si="302"/>
        <v>9003.3100000000013</v>
      </c>
      <c r="CS568" s="11"/>
      <c r="CT568" s="15"/>
      <c r="CU568" s="15"/>
      <c r="CV568" s="15"/>
      <c r="CW568" s="15"/>
      <c r="DD568" s="20"/>
      <c r="DE568" s="20"/>
    </row>
    <row r="569" spans="1:109" ht="16.5" x14ac:dyDescent="0.3">
      <c r="A569" s="1">
        <v>9008</v>
      </c>
      <c r="B569" s="1"/>
      <c r="C569" s="8" t="s">
        <v>1034</v>
      </c>
      <c r="D569" s="8">
        <v>8</v>
      </c>
      <c r="E569" s="9">
        <f t="shared" si="299"/>
        <v>0</v>
      </c>
      <c r="F569" s="9">
        <f t="shared" si="283"/>
        <v>0</v>
      </c>
      <c r="G569" s="9">
        <f t="shared" si="284"/>
        <v>0</v>
      </c>
      <c r="H569" s="9">
        <f t="shared" si="285"/>
        <v>0</v>
      </c>
      <c r="I569" s="10">
        <f t="shared" si="286"/>
        <v>0</v>
      </c>
      <c r="J569" s="9">
        <f t="shared" si="287"/>
        <v>0</v>
      </c>
      <c r="K569" s="9">
        <f t="shared" si="288"/>
        <v>0</v>
      </c>
      <c r="L569" s="9">
        <f t="shared" si="289"/>
        <v>0</v>
      </c>
      <c r="M569" s="9">
        <f t="shared" si="290"/>
        <v>0</v>
      </c>
      <c r="N569" s="9">
        <f t="shared" si="291"/>
        <v>0</v>
      </c>
      <c r="O569" s="9">
        <f t="shared" si="292"/>
        <v>0</v>
      </c>
      <c r="P569" s="9">
        <f t="shared" si="293"/>
        <v>0</v>
      </c>
      <c r="Q569" s="15">
        <f t="shared" si="294"/>
        <v>111441010.60383962</v>
      </c>
      <c r="R569" s="15">
        <f t="shared" si="295"/>
        <v>111571145.60383967</v>
      </c>
      <c r="S569" s="9">
        <f t="shared" si="296"/>
        <v>130135.0000000447</v>
      </c>
      <c r="T569" s="9"/>
      <c r="U569" s="9">
        <f t="shared" si="303"/>
        <v>0</v>
      </c>
      <c r="V569" s="9">
        <f t="shared" si="303"/>
        <v>0</v>
      </c>
      <c r="W569" s="9">
        <f t="shared" si="303"/>
        <v>0</v>
      </c>
      <c r="X569" s="9">
        <f t="shared" si="303"/>
        <v>0</v>
      </c>
      <c r="Y569" s="9">
        <f t="shared" si="303"/>
        <v>0</v>
      </c>
      <c r="Z569" s="9">
        <f t="shared" si="303"/>
        <v>0</v>
      </c>
      <c r="AA569" s="9">
        <f t="shared" si="303"/>
        <v>0</v>
      </c>
      <c r="AB569" s="9">
        <f t="shared" si="304"/>
        <v>0</v>
      </c>
      <c r="AC569" s="9">
        <f t="shared" si="304"/>
        <v>0</v>
      </c>
      <c r="AD569" s="9">
        <f t="shared" si="304"/>
        <v>0</v>
      </c>
      <c r="AE569" s="9">
        <f t="shared" si="304"/>
        <v>0</v>
      </c>
      <c r="AF569" s="9">
        <f t="shared" si="304"/>
        <v>0</v>
      </c>
      <c r="AG569" s="9">
        <f t="shared" si="304"/>
        <v>0</v>
      </c>
      <c r="AH569" s="9">
        <f t="shared" si="304"/>
        <v>0</v>
      </c>
      <c r="AI569" s="9">
        <f t="shared" si="297"/>
        <v>0</v>
      </c>
      <c r="AJ569" s="3" t="s">
        <v>608</v>
      </c>
      <c r="AK569" s="9">
        <f t="shared" si="300"/>
        <v>0</v>
      </c>
      <c r="AL569" s="9">
        <f t="shared" si="302"/>
        <v>0</v>
      </c>
      <c r="AM569" s="9">
        <f t="shared" si="302"/>
        <v>0</v>
      </c>
      <c r="AN569" s="9">
        <f t="shared" si="302"/>
        <v>0</v>
      </c>
      <c r="AO569" s="9">
        <f t="shared" si="302"/>
        <v>0</v>
      </c>
      <c r="AP569" s="9">
        <f t="shared" si="302"/>
        <v>0</v>
      </c>
      <c r="AQ569" s="9">
        <f t="shared" si="302"/>
        <v>0</v>
      </c>
      <c r="AR569" s="9">
        <f t="shared" si="302"/>
        <v>0</v>
      </c>
      <c r="AS569" s="9">
        <f t="shared" si="302"/>
        <v>7192100</v>
      </c>
      <c r="AT569" s="9">
        <f t="shared" si="302"/>
        <v>0</v>
      </c>
      <c r="AU569" s="9">
        <f t="shared" si="302"/>
        <v>0</v>
      </c>
      <c r="AV569" s="9">
        <f t="shared" si="302"/>
        <v>0</v>
      </c>
      <c r="AW569" s="9">
        <f t="shared" si="302"/>
        <v>0</v>
      </c>
      <c r="AX569" s="9">
        <f t="shared" si="302"/>
        <v>103345941.60383962</v>
      </c>
      <c r="AY569" s="9">
        <f t="shared" si="302"/>
        <v>0</v>
      </c>
      <c r="AZ569" s="9">
        <f t="shared" si="302"/>
        <v>0</v>
      </c>
      <c r="BA569" s="9">
        <f t="shared" si="302"/>
        <v>0</v>
      </c>
      <c r="BB569" s="9">
        <f t="shared" si="302"/>
        <v>0</v>
      </c>
      <c r="BC569" s="9">
        <f t="shared" si="302"/>
        <v>0</v>
      </c>
      <c r="BD569" s="9">
        <f t="shared" si="302"/>
        <v>0</v>
      </c>
      <c r="BE569" s="9">
        <f t="shared" si="302"/>
        <v>0</v>
      </c>
      <c r="BF569" s="9">
        <f t="shared" si="302"/>
        <v>0</v>
      </c>
      <c r="BG569" s="9">
        <f t="shared" si="302"/>
        <v>0</v>
      </c>
      <c r="BH569" s="9">
        <f t="shared" si="302"/>
        <v>902969</v>
      </c>
      <c r="BI569" s="9">
        <f t="shared" si="302"/>
        <v>0</v>
      </c>
      <c r="BJ569" s="9">
        <f t="shared" si="302"/>
        <v>0</v>
      </c>
      <c r="BK569" s="9">
        <f t="shared" si="302"/>
        <v>0</v>
      </c>
      <c r="BL569" s="9">
        <f t="shared" si="302"/>
        <v>0</v>
      </c>
      <c r="BM569" s="9">
        <f t="shared" si="302"/>
        <v>0</v>
      </c>
      <c r="BN569" s="9">
        <f t="shared" si="302"/>
        <v>0</v>
      </c>
      <c r="BO569" s="9">
        <f t="shared" si="302"/>
        <v>0</v>
      </c>
      <c r="BP569" s="9">
        <f t="shared" si="302"/>
        <v>0</v>
      </c>
      <c r="BQ569" s="9">
        <f t="shared" si="302"/>
        <v>0</v>
      </c>
      <c r="BR569" s="9">
        <f t="shared" si="302"/>
        <v>0</v>
      </c>
      <c r="BS569" s="9">
        <f t="shared" si="302"/>
        <v>0</v>
      </c>
      <c r="BT569" s="9">
        <f t="shared" si="302"/>
        <v>0</v>
      </c>
      <c r="BU569" s="9">
        <f t="shared" si="302"/>
        <v>0</v>
      </c>
      <c r="BV569" s="9">
        <f t="shared" si="302"/>
        <v>0</v>
      </c>
      <c r="BW569" s="9">
        <f t="shared" si="302"/>
        <v>7308753</v>
      </c>
      <c r="BX569" s="9">
        <f t="shared" si="302"/>
        <v>0</v>
      </c>
      <c r="BY569" s="9">
        <f t="shared" si="302"/>
        <v>0</v>
      </c>
      <c r="BZ569" s="9">
        <f t="shared" si="302"/>
        <v>0</v>
      </c>
      <c r="CA569" s="9">
        <f t="shared" si="302"/>
        <v>0</v>
      </c>
      <c r="CB569" s="9">
        <f t="shared" si="302"/>
        <v>103345941.60383967</v>
      </c>
      <c r="CC569" s="9">
        <f t="shared" si="302"/>
        <v>0</v>
      </c>
      <c r="CD569" s="9">
        <f t="shared" si="302"/>
        <v>0</v>
      </c>
      <c r="CE569" s="9">
        <f t="shared" si="302"/>
        <v>0</v>
      </c>
      <c r="CF569" s="9">
        <f t="shared" si="302"/>
        <v>0</v>
      </c>
      <c r="CG569" s="9">
        <f t="shared" si="302"/>
        <v>0</v>
      </c>
      <c r="CH569" s="9">
        <f t="shared" si="302"/>
        <v>0</v>
      </c>
      <c r="CI569" s="9">
        <f t="shared" si="302"/>
        <v>0</v>
      </c>
      <c r="CJ569" s="9">
        <f t="shared" si="302"/>
        <v>0</v>
      </c>
      <c r="CK569" s="9">
        <f t="shared" si="302"/>
        <v>0</v>
      </c>
      <c r="CL569" s="9">
        <f t="shared" si="302"/>
        <v>916451</v>
      </c>
      <c r="CM569" s="9">
        <f t="shared" si="302"/>
        <v>0</v>
      </c>
      <c r="CN569" s="9">
        <f t="shared" si="302"/>
        <v>0</v>
      </c>
      <c r="CO569" s="9">
        <f t="shared" si="302"/>
        <v>0</v>
      </c>
      <c r="CP569" s="9">
        <f t="shared" si="302"/>
        <v>0</v>
      </c>
      <c r="CQ569" s="9">
        <f t="shared" si="302"/>
        <v>0</v>
      </c>
      <c r="CR569" s="9">
        <f t="shared" si="302"/>
        <v>0</v>
      </c>
      <c r="CS569" s="11"/>
      <c r="CT569" s="15"/>
      <c r="CU569" s="15"/>
      <c r="CV569" s="15"/>
      <c r="CW569" s="15"/>
      <c r="DD569" s="20"/>
      <c r="DE569" s="20"/>
    </row>
    <row r="570" spans="1:109" ht="16.5" x14ac:dyDescent="0.3">
      <c r="A570" s="1">
        <v>9999</v>
      </c>
      <c r="B570" s="1"/>
      <c r="C570" s="8" t="s">
        <v>1018</v>
      </c>
      <c r="D570" s="8"/>
      <c r="E570" s="9">
        <f>SUM(E22:E560)</f>
        <v>833635.4800000001</v>
      </c>
      <c r="F570" s="9">
        <f t="shared" si="283"/>
        <v>10294.814760213989</v>
      </c>
      <c r="G570" s="9">
        <f t="shared" si="284"/>
        <v>10424.232957248336</v>
      </c>
      <c r="H570" s="9">
        <f t="shared" si="285"/>
        <v>129.41819703434703</v>
      </c>
      <c r="I570" s="10">
        <f t="shared" si="286"/>
        <v>1.2571202109872342E-2</v>
      </c>
      <c r="J570" s="9">
        <f t="shared" si="287"/>
        <v>90.39281836349619</v>
      </c>
      <c r="K570" s="9">
        <f t="shared" si="288"/>
        <v>15.590783156206385</v>
      </c>
      <c r="L570" s="9">
        <f t="shared" si="289"/>
        <v>0.18484218066146241</v>
      </c>
      <c r="M570" s="9">
        <f t="shared" si="290"/>
        <v>-1.6577612801804662</v>
      </c>
      <c r="N570" s="9">
        <f t="shared" si="291"/>
        <v>15.62757910805999</v>
      </c>
      <c r="O570" s="9">
        <f t="shared" si="292"/>
        <v>2.9654249960666021</v>
      </c>
      <c r="P570" s="9">
        <f t="shared" si="293"/>
        <v>6.3145105100372803</v>
      </c>
      <c r="Q570" s="15">
        <f t="shared" si="294"/>
        <v>8582122844.1420736</v>
      </c>
      <c r="R570" s="15">
        <f t="shared" si="295"/>
        <v>8690010444.9475365</v>
      </c>
      <c r="S570" s="9">
        <f t="shared" si="296"/>
        <v>107887600.80546284</v>
      </c>
      <c r="T570" s="9"/>
      <c r="U570" s="9">
        <f t="shared" si="303"/>
        <v>5988.8620054189623</v>
      </c>
      <c r="V570" s="9">
        <f t="shared" si="303"/>
        <v>594.23176302428965</v>
      </c>
      <c r="W570" s="9">
        <f t="shared" si="303"/>
        <v>1062.232866132329</v>
      </c>
      <c r="X570" s="9">
        <f t="shared" si="303"/>
        <v>766.60655148567264</v>
      </c>
      <c r="Y570" s="9">
        <f t="shared" si="303"/>
        <v>1243.2232372715603</v>
      </c>
      <c r="Z570" s="9">
        <f t="shared" si="303"/>
        <v>112.08818720143721</v>
      </c>
      <c r="AA570" s="9">
        <f t="shared" si="303"/>
        <v>527.57014967973782</v>
      </c>
      <c r="AB570" s="9">
        <f t="shared" si="304"/>
        <v>6079.2548237824585</v>
      </c>
      <c r="AC570" s="9">
        <f t="shared" si="304"/>
        <v>609.82254618049603</v>
      </c>
      <c r="AD570" s="9">
        <f t="shared" si="304"/>
        <v>1062.4177083129905</v>
      </c>
      <c r="AE570" s="9">
        <f t="shared" si="304"/>
        <v>764.94879020549217</v>
      </c>
      <c r="AF570" s="9">
        <f t="shared" si="304"/>
        <v>1258.8508163796203</v>
      </c>
      <c r="AG570" s="9">
        <f t="shared" si="304"/>
        <v>115.05361219750381</v>
      </c>
      <c r="AH570" s="9">
        <f t="shared" si="304"/>
        <v>533.8846601897751</v>
      </c>
      <c r="AI570" s="9">
        <f t="shared" si="297"/>
        <v>10424.232957248336</v>
      </c>
      <c r="AJ570" s="3" t="s">
        <v>608</v>
      </c>
      <c r="AK570" s="9">
        <f>SUM(AK22:AK560)</f>
        <v>5023644035</v>
      </c>
      <c r="AL570" s="9">
        <f t="shared" ref="AL570:CR570" si="305">SUM(AL22:AL560)</f>
        <v>0</v>
      </c>
      <c r="AM570" s="9">
        <f t="shared" si="305"/>
        <v>11539769</v>
      </c>
      <c r="AN570" s="9">
        <f t="shared" si="305"/>
        <v>26686002.399999995</v>
      </c>
      <c r="AO570" s="9">
        <f t="shared" si="305"/>
        <v>885258338</v>
      </c>
      <c r="AP570" s="9">
        <f t="shared" si="305"/>
        <v>256667.22999999989</v>
      </c>
      <c r="AQ570" s="9">
        <f t="shared" si="305"/>
        <v>87240788</v>
      </c>
      <c r="AR570" s="9">
        <f t="shared" si="305"/>
        <v>93727659.478903517</v>
      </c>
      <c r="AS570" s="9">
        <f t="shared" si="305"/>
        <v>493047681</v>
      </c>
      <c r="AT570" s="9">
        <f t="shared" si="305"/>
        <v>2325000</v>
      </c>
      <c r="AU570" s="9">
        <f t="shared" si="305"/>
        <v>75068038</v>
      </c>
      <c r="AV570" s="9">
        <f t="shared" si="305"/>
        <v>0</v>
      </c>
      <c r="AW570" s="9">
        <f t="shared" si="305"/>
        <v>93440689.73999998</v>
      </c>
      <c r="AX570" s="9">
        <f t="shared" si="305"/>
        <v>1036395000.1500311</v>
      </c>
      <c r="AY570" s="9">
        <f t="shared" si="305"/>
        <v>53131204.066454396</v>
      </c>
      <c r="AZ570" s="9">
        <f t="shared" si="305"/>
        <v>-31116182.458799969</v>
      </c>
      <c r="BA570" s="9">
        <f t="shared" si="305"/>
        <v>198941599</v>
      </c>
      <c r="BB570" s="9">
        <f t="shared" si="305"/>
        <v>61233276</v>
      </c>
      <c r="BC570" s="9">
        <f t="shared" si="305"/>
        <v>55166308.049999997</v>
      </c>
      <c r="BD570" s="9">
        <f t="shared" si="305"/>
        <v>29893521.93</v>
      </c>
      <c r="BE570" s="9">
        <f t="shared" si="305"/>
        <v>24863878.109999999</v>
      </c>
      <c r="BF570" s="9">
        <f t="shared" si="305"/>
        <v>16004126</v>
      </c>
      <c r="BG570" s="9">
        <f t="shared" si="305"/>
        <v>8062</v>
      </c>
      <c r="BH570" s="9">
        <f t="shared" si="305"/>
        <v>-305</v>
      </c>
      <c r="BI570" s="9">
        <f t="shared" si="305"/>
        <v>40550008</v>
      </c>
      <c r="BJ570" s="9">
        <f t="shared" si="305"/>
        <v>0</v>
      </c>
      <c r="BK570" s="9">
        <f t="shared" si="305"/>
        <v>15393000.000000019</v>
      </c>
      <c r="BL570" s="9">
        <f t="shared" si="305"/>
        <v>190925832.19548571</v>
      </c>
      <c r="BM570" s="9">
        <f t="shared" si="305"/>
        <v>94748848.259999946</v>
      </c>
      <c r="BN570" s="9">
        <f t="shared" si="305"/>
        <v>3749999.9899999984</v>
      </c>
      <c r="BO570" s="9">
        <f t="shared" si="305"/>
        <v>5098998695.5250063</v>
      </c>
      <c r="BP570" s="9">
        <f t="shared" si="305"/>
        <v>0</v>
      </c>
      <c r="BQ570" s="9">
        <f t="shared" si="305"/>
        <v>11539769</v>
      </c>
      <c r="BR570" s="9">
        <f t="shared" si="305"/>
        <v>26686002.399999995</v>
      </c>
      <c r="BS570" s="9">
        <f t="shared" si="305"/>
        <v>885411961</v>
      </c>
      <c r="BT570" s="9">
        <f t="shared" si="305"/>
        <v>257135.22999999989</v>
      </c>
      <c r="BU570" s="9">
        <f t="shared" si="305"/>
        <v>87240788</v>
      </c>
      <c r="BV570" s="9">
        <f t="shared" si="305"/>
        <v>93719151.858374864</v>
      </c>
      <c r="BW570" s="9">
        <f t="shared" si="305"/>
        <v>501044711</v>
      </c>
      <c r="BX570" s="9">
        <f t="shared" si="305"/>
        <v>7325000</v>
      </c>
      <c r="BY570" s="9">
        <f t="shared" si="305"/>
        <v>72234743</v>
      </c>
      <c r="BZ570" s="9">
        <f t="shared" si="305"/>
        <v>0</v>
      </c>
      <c r="CA570" s="9">
        <f t="shared" si="305"/>
        <v>95912773.229999959</v>
      </c>
      <c r="CB570" s="9">
        <f t="shared" si="305"/>
        <v>1049422704.5610167</v>
      </c>
      <c r="CC570" s="9">
        <f t="shared" si="305"/>
        <v>53131204.066454396</v>
      </c>
      <c r="CD570" s="9">
        <f t="shared" si="305"/>
        <v>-31116182.458799969</v>
      </c>
      <c r="CE570" s="9">
        <f t="shared" si="305"/>
        <v>198941599</v>
      </c>
      <c r="CF570" s="9">
        <f t="shared" si="305"/>
        <v>62147531</v>
      </c>
      <c r="CG570" s="9">
        <f t="shared" si="305"/>
        <v>55166308.049999997</v>
      </c>
      <c r="CH570" s="9">
        <f t="shared" si="305"/>
        <v>29893521.93</v>
      </c>
      <c r="CI570" s="9">
        <f t="shared" si="305"/>
        <v>25169830.109999999</v>
      </c>
      <c r="CJ570" s="9">
        <f t="shared" si="305"/>
        <v>16243082</v>
      </c>
      <c r="CK570" s="9">
        <f t="shared" si="305"/>
        <v>8757</v>
      </c>
      <c r="CL570" s="9">
        <f t="shared" si="305"/>
        <v>-329</v>
      </c>
      <c r="CM570" s="9">
        <f t="shared" si="305"/>
        <v>40550008</v>
      </c>
      <c r="CN570" s="9">
        <f t="shared" si="305"/>
        <v>0</v>
      </c>
      <c r="CO570" s="9">
        <f t="shared" si="305"/>
        <v>20657000.000000037</v>
      </c>
      <c r="CP570" s="9">
        <f t="shared" si="305"/>
        <v>190925832.19548571</v>
      </c>
      <c r="CQ570" s="9">
        <f t="shared" si="305"/>
        <v>94748848.259999946</v>
      </c>
      <c r="CR570" s="9">
        <f t="shared" si="305"/>
        <v>3749999.9899999984</v>
      </c>
      <c r="CS570" s="11"/>
      <c r="CT570" s="15"/>
      <c r="CU570" s="15"/>
      <c r="CV570" s="15"/>
      <c r="CW570" s="15"/>
      <c r="DD570" s="20"/>
      <c r="DE570" s="20"/>
    </row>
    <row r="571" spans="1:109" ht="16.5" x14ac:dyDescent="0.3">
      <c r="A571" s="1"/>
      <c r="B571" s="1"/>
      <c r="C571" s="1"/>
      <c r="D571" s="1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"/>
      <c r="R571" s="1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9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</row>
  </sheetData>
  <printOptions gridLines="1"/>
  <pageMargins left="0.5" right="0.5" top="0.5" bottom="0.5" header="0.3" footer="0.3"/>
  <pageSetup scale="64" fitToHeight="20" orientation="landscape" r:id="rId1"/>
  <headerFooter>
    <oddFooter>&amp;L&amp;9* Achievement &amp; integration revenue under old law for FY 2014 equals integration revenue for FY 2013.
   Achievement &amp; integration revenue under old law for FY 2015 equals integration aid for FY 2013.&amp;R&amp;P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T594"/>
  <sheetViews>
    <sheetView zoomScale="75" zoomScaleNormal="75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I16" sqref="I16"/>
    </sheetView>
  </sheetViews>
  <sheetFormatPr defaultColWidth="9.140625" defaultRowHeight="16.5" x14ac:dyDescent="0.3"/>
  <cols>
    <col min="1" max="1" width="6.140625" style="1" customWidth="1"/>
    <col min="2" max="2" width="3.140625" style="1" hidden="1" customWidth="1"/>
    <col min="3" max="3" width="20.7109375" style="1" customWidth="1"/>
    <col min="4" max="4" width="6.7109375" style="1" hidden="1" customWidth="1"/>
    <col min="5" max="16" width="10.7109375" style="1" customWidth="1"/>
    <col min="17" max="35" width="14.7109375" style="1" customWidth="1"/>
    <col min="36" max="36" width="5.7109375" style="3" customWidth="1"/>
    <col min="37" max="96" width="16.7109375" style="1" customWidth="1"/>
    <col min="97" max="97" width="9.140625" style="1"/>
    <col min="98" max="108" width="14.7109375" style="1" customWidth="1"/>
    <col min="109" max="112" width="9.140625" style="1"/>
    <col min="113" max="121" width="12.7109375" style="1" customWidth="1"/>
    <col min="122" max="16384" width="9.140625" style="1"/>
  </cols>
  <sheetData>
    <row r="1" spans="1:107" x14ac:dyDescent="0.3">
      <c r="A1" s="24" t="s">
        <v>1026</v>
      </c>
      <c r="S1" s="2" t="s">
        <v>1033</v>
      </c>
      <c r="BO1" s="2" t="s">
        <v>1039</v>
      </c>
      <c r="BS1" s="2" t="s">
        <v>1039</v>
      </c>
      <c r="BV1" s="2" t="s">
        <v>1039</v>
      </c>
      <c r="CH1" s="2" t="s">
        <v>1039</v>
      </c>
      <c r="CN1" s="2" t="s">
        <v>1039</v>
      </c>
    </row>
    <row r="2" spans="1:107" x14ac:dyDescent="0.3">
      <c r="A2" s="24" t="s">
        <v>1015</v>
      </c>
      <c r="S2" s="4">
        <v>41438</v>
      </c>
      <c r="BO2" s="4">
        <v>41438</v>
      </c>
      <c r="BS2" s="4">
        <v>41438</v>
      </c>
      <c r="BV2" s="4">
        <v>41438</v>
      </c>
      <c r="CH2" s="4">
        <v>41438</v>
      </c>
      <c r="CN2" s="4">
        <v>41438</v>
      </c>
    </row>
    <row r="3" spans="1:107" x14ac:dyDescent="0.3">
      <c r="A3" s="25" t="s">
        <v>1013</v>
      </c>
    </row>
    <row r="4" spans="1:107" s="2" customFormat="1" x14ac:dyDescent="0.3">
      <c r="A4" s="24" t="s">
        <v>1014</v>
      </c>
      <c r="C4" s="5"/>
      <c r="U4" s="2">
        <v>1</v>
      </c>
      <c r="V4" s="2">
        <v>2</v>
      </c>
      <c r="W4" s="2">
        <v>3</v>
      </c>
      <c r="X4" s="2">
        <v>4</v>
      </c>
      <c r="Y4" s="2">
        <v>5</v>
      </c>
      <c r="Z4" s="2">
        <v>6</v>
      </c>
      <c r="AA4" s="2">
        <v>7</v>
      </c>
      <c r="AB4" s="2">
        <v>1</v>
      </c>
      <c r="AC4" s="2">
        <v>2</v>
      </c>
      <c r="AD4" s="2">
        <v>3</v>
      </c>
      <c r="AE4" s="2">
        <v>4</v>
      </c>
      <c r="AF4" s="2">
        <v>5</v>
      </c>
      <c r="AG4" s="2">
        <v>6</v>
      </c>
      <c r="AH4" s="2">
        <v>7</v>
      </c>
      <c r="AJ4" s="3"/>
      <c r="AK4" s="6">
        <v>1</v>
      </c>
      <c r="AL4" s="6">
        <v>1</v>
      </c>
      <c r="AM4" s="6">
        <v>4</v>
      </c>
      <c r="AN4" s="6">
        <v>7</v>
      </c>
      <c r="AO4" s="6">
        <v>3</v>
      </c>
      <c r="AP4" s="6">
        <v>3</v>
      </c>
      <c r="AQ4" s="6">
        <v>4</v>
      </c>
      <c r="AR4" s="6">
        <v>4</v>
      </c>
      <c r="AS4" s="6">
        <v>2</v>
      </c>
      <c r="AT4" s="6">
        <v>2</v>
      </c>
      <c r="AU4" s="6">
        <v>4</v>
      </c>
      <c r="AV4" s="6">
        <v>4</v>
      </c>
      <c r="AW4" s="6">
        <v>6</v>
      </c>
      <c r="AX4" s="6">
        <v>5</v>
      </c>
      <c r="AY4" s="6">
        <v>7</v>
      </c>
      <c r="AZ4" s="6">
        <v>1</v>
      </c>
      <c r="BA4" s="6">
        <v>4</v>
      </c>
      <c r="BB4" s="6">
        <v>4</v>
      </c>
      <c r="BC4" s="6">
        <v>7</v>
      </c>
      <c r="BD4" s="6">
        <v>4</v>
      </c>
      <c r="BE4" s="6">
        <v>4</v>
      </c>
      <c r="BF4" s="6">
        <v>4</v>
      </c>
      <c r="BG4" s="6">
        <v>4</v>
      </c>
      <c r="BH4" s="6">
        <v>4</v>
      </c>
      <c r="BI4" s="6">
        <v>4</v>
      </c>
      <c r="BJ4" s="6">
        <v>3</v>
      </c>
      <c r="BK4" s="6">
        <v>7</v>
      </c>
      <c r="BL4" s="6">
        <v>7</v>
      </c>
      <c r="BM4" s="6">
        <v>7</v>
      </c>
      <c r="BN4" s="6">
        <v>7</v>
      </c>
      <c r="BO4" s="2">
        <f t="shared" ref="BO4:CR4" si="0">AK4</f>
        <v>1</v>
      </c>
      <c r="BP4" s="2">
        <f t="shared" si="0"/>
        <v>1</v>
      </c>
      <c r="BQ4" s="2">
        <f t="shared" si="0"/>
        <v>4</v>
      </c>
      <c r="BR4" s="2">
        <f t="shared" si="0"/>
        <v>7</v>
      </c>
      <c r="BS4" s="2">
        <f t="shared" si="0"/>
        <v>3</v>
      </c>
      <c r="BT4" s="2">
        <f t="shared" si="0"/>
        <v>3</v>
      </c>
      <c r="BU4" s="2">
        <f t="shared" si="0"/>
        <v>4</v>
      </c>
      <c r="BV4" s="2">
        <f t="shared" si="0"/>
        <v>4</v>
      </c>
      <c r="BW4" s="2">
        <f t="shared" si="0"/>
        <v>2</v>
      </c>
      <c r="BX4" s="2">
        <f t="shared" si="0"/>
        <v>2</v>
      </c>
      <c r="BY4" s="2">
        <f t="shared" si="0"/>
        <v>4</v>
      </c>
      <c r="BZ4" s="2">
        <f t="shared" si="0"/>
        <v>4</v>
      </c>
      <c r="CA4" s="2">
        <f t="shared" si="0"/>
        <v>6</v>
      </c>
      <c r="CB4" s="2">
        <f t="shared" si="0"/>
        <v>5</v>
      </c>
      <c r="CC4" s="2">
        <f t="shared" si="0"/>
        <v>7</v>
      </c>
      <c r="CD4" s="2">
        <f t="shared" si="0"/>
        <v>1</v>
      </c>
      <c r="CE4" s="2">
        <f t="shared" si="0"/>
        <v>4</v>
      </c>
      <c r="CF4" s="2">
        <f t="shared" si="0"/>
        <v>4</v>
      </c>
      <c r="CG4" s="2">
        <f t="shared" si="0"/>
        <v>7</v>
      </c>
      <c r="CH4" s="2">
        <f t="shared" si="0"/>
        <v>4</v>
      </c>
      <c r="CI4" s="2">
        <f t="shared" si="0"/>
        <v>4</v>
      </c>
      <c r="CJ4" s="2">
        <f t="shared" si="0"/>
        <v>4</v>
      </c>
      <c r="CK4" s="2">
        <f t="shared" si="0"/>
        <v>4</v>
      </c>
      <c r="CL4" s="2">
        <f t="shared" si="0"/>
        <v>4</v>
      </c>
      <c r="CM4" s="2">
        <f t="shared" si="0"/>
        <v>4</v>
      </c>
      <c r="CN4" s="2">
        <f t="shared" si="0"/>
        <v>3</v>
      </c>
      <c r="CO4" s="2">
        <f t="shared" si="0"/>
        <v>7</v>
      </c>
      <c r="CP4" s="2">
        <f t="shared" si="0"/>
        <v>7</v>
      </c>
      <c r="CQ4" s="2">
        <f t="shared" si="0"/>
        <v>7</v>
      </c>
      <c r="CR4" s="2">
        <f t="shared" si="0"/>
        <v>7</v>
      </c>
    </row>
    <row r="5" spans="1:107" s="2" customFormat="1" x14ac:dyDescent="0.3">
      <c r="A5" s="25" t="s">
        <v>1084</v>
      </c>
      <c r="AJ5" s="3" t="s">
        <v>608</v>
      </c>
    </row>
    <row r="6" spans="1:107" s="2" customFormat="1" x14ac:dyDescent="0.3">
      <c r="F6" s="2" t="s">
        <v>0</v>
      </c>
      <c r="G6" s="2" t="s">
        <v>1</v>
      </c>
      <c r="H6" s="2" t="s">
        <v>606</v>
      </c>
      <c r="I6" s="2" t="s">
        <v>607</v>
      </c>
      <c r="J6" s="2" t="s">
        <v>606</v>
      </c>
      <c r="K6" s="2" t="s">
        <v>606</v>
      </c>
      <c r="L6" s="2" t="s">
        <v>606</v>
      </c>
      <c r="M6" s="2" t="s">
        <v>606</v>
      </c>
      <c r="N6" s="2" t="s">
        <v>606</v>
      </c>
      <c r="O6" s="2" t="s">
        <v>606</v>
      </c>
      <c r="P6" s="2" t="s">
        <v>606</v>
      </c>
      <c r="Q6" s="2" t="s">
        <v>0</v>
      </c>
      <c r="R6" s="2" t="s">
        <v>1</v>
      </c>
      <c r="S6" s="2" t="s">
        <v>606</v>
      </c>
      <c r="U6" s="2" t="s">
        <v>0</v>
      </c>
      <c r="V6" s="2" t="s">
        <v>0</v>
      </c>
      <c r="W6" s="2" t="s">
        <v>0</v>
      </c>
      <c r="X6" s="2" t="s">
        <v>0</v>
      </c>
      <c r="Y6" s="2" t="s">
        <v>0</v>
      </c>
      <c r="Z6" s="2" t="s">
        <v>0</v>
      </c>
      <c r="AA6" s="2" t="s">
        <v>0</v>
      </c>
      <c r="AB6" s="2" t="s">
        <v>1</v>
      </c>
      <c r="AC6" s="2" t="s">
        <v>1</v>
      </c>
      <c r="AD6" s="2" t="s">
        <v>1</v>
      </c>
      <c r="AE6" s="2" t="s">
        <v>1</v>
      </c>
      <c r="AF6" s="2" t="s">
        <v>1</v>
      </c>
      <c r="AG6" s="2" t="s">
        <v>1</v>
      </c>
      <c r="AH6" s="2" t="s">
        <v>1</v>
      </c>
      <c r="AI6" s="2" t="s">
        <v>1</v>
      </c>
      <c r="AJ6" s="3" t="s">
        <v>608</v>
      </c>
      <c r="AK6" s="2" t="s">
        <v>0</v>
      </c>
      <c r="AL6" s="2" t="s">
        <v>0</v>
      </c>
      <c r="AM6" s="2" t="s">
        <v>0</v>
      </c>
      <c r="AN6" s="2" t="s">
        <v>0</v>
      </c>
      <c r="AO6" s="2" t="s">
        <v>0</v>
      </c>
      <c r="AP6" s="2" t="s">
        <v>0</v>
      </c>
      <c r="AQ6" s="2" t="s">
        <v>0</v>
      </c>
      <c r="AR6" s="2" t="s">
        <v>0</v>
      </c>
      <c r="AS6" s="2" t="s">
        <v>0</v>
      </c>
      <c r="AT6" s="2" t="s">
        <v>0</v>
      </c>
      <c r="AU6" s="2" t="s">
        <v>0</v>
      </c>
      <c r="AV6" s="2" t="s">
        <v>0</v>
      </c>
      <c r="AW6" s="2" t="s">
        <v>0</v>
      </c>
      <c r="AX6" s="2" t="s">
        <v>0</v>
      </c>
      <c r="AY6" s="2" t="s">
        <v>0</v>
      </c>
      <c r="AZ6" s="2" t="s">
        <v>0</v>
      </c>
      <c r="BA6" s="2" t="s">
        <v>0</v>
      </c>
      <c r="BB6" s="2" t="s">
        <v>0</v>
      </c>
      <c r="BC6" s="2" t="s">
        <v>0</v>
      </c>
      <c r="BD6" s="2" t="s">
        <v>0</v>
      </c>
      <c r="BE6" s="2" t="s">
        <v>0</v>
      </c>
      <c r="BF6" s="2" t="s">
        <v>0</v>
      </c>
      <c r="BG6" s="2" t="s">
        <v>0</v>
      </c>
      <c r="BH6" s="2" t="s">
        <v>0</v>
      </c>
      <c r="BI6" s="2" t="s">
        <v>0</v>
      </c>
      <c r="BJ6" s="2" t="s">
        <v>0</v>
      </c>
      <c r="BK6" s="2" t="s">
        <v>0</v>
      </c>
      <c r="BL6" s="2" t="s">
        <v>0</v>
      </c>
      <c r="BM6" s="2" t="s">
        <v>0</v>
      </c>
      <c r="BN6" s="2" t="s">
        <v>0</v>
      </c>
      <c r="BO6" s="2" t="s">
        <v>1</v>
      </c>
      <c r="BP6" s="2" t="s">
        <v>1</v>
      </c>
      <c r="BQ6" s="2" t="s">
        <v>1</v>
      </c>
      <c r="BR6" s="2" t="s">
        <v>1</v>
      </c>
      <c r="BS6" s="2" t="s">
        <v>1</v>
      </c>
      <c r="BT6" s="2" t="s">
        <v>1</v>
      </c>
      <c r="BU6" s="2" t="s">
        <v>1</v>
      </c>
      <c r="BV6" s="2" t="s">
        <v>1</v>
      </c>
      <c r="BW6" s="2" t="s">
        <v>1</v>
      </c>
      <c r="BX6" s="2" t="s">
        <v>1</v>
      </c>
      <c r="BY6" s="2" t="s">
        <v>1</v>
      </c>
      <c r="BZ6" s="2" t="s">
        <v>1</v>
      </c>
      <c r="CA6" s="2" t="s">
        <v>1</v>
      </c>
      <c r="CB6" s="2" t="s">
        <v>1</v>
      </c>
      <c r="CC6" s="2" t="s">
        <v>1</v>
      </c>
      <c r="CD6" s="2" t="s">
        <v>1</v>
      </c>
      <c r="CE6" s="2" t="s">
        <v>1</v>
      </c>
      <c r="CF6" s="2" t="s">
        <v>1</v>
      </c>
      <c r="CG6" s="2" t="s">
        <v>1</v>
      </c>
      <c r="CH6" s="2" t="s">
        <v>1</v>
      </c>
      <c r="CI6" s="2" t="s">
        <v>1</v>
      </c>
      <c r="CJ6" s="2" t="s">
        <v>1</v>
      </c>
      <c r="CK6" s="2" t="s">
        <v>1</v>
      </c>
      <c r="CL6" s="2" t="s">
        <v>1</v>
      </c>
      <c r="CM6" s="2" t="s">
        <v>1</v>
      </c>
      <c r="CN6" s="2" t="s">
        <v>1</v>
      </c>
      <c r="CO6" s="2" t="s">
        <v>1</v>
      </c>
      <c r="CP6" s="2" t="s">
        <v>1</v>
      </c>
      <c r="CQ6" s="2" t="s">
        <v>1</v>
      </c>
      <c r="CR6" s="2" t="s">
        <v>1</v>
      </c>
    </row>
    <row r="7" spans="1:107" s="2" customFormat="1" x14ac:dyDescent="0.3">
      <c r="F7" s="2" t="s">
        <v>605</v>
      </c>
      <c r="G7" s="2" t="s">
        <v>605</v>
      </c>
      <c r="H7" s="2" t="s">
        <v>605</v>
      </c>
      <c r="I7" s="2" t="s">
        <v>606</v>
      </c>
      <c r="J7" s="2" t="s">
        <v>612</v>
      </c>
      <c r="K7" s="2" t="s">
        <v>612</v>
      </c>
      <c r="L7" s="2" t="s">
        <v>612</v>
      </c>
      <c r="M7" s="2" t="s">
        <v>612</v>
      </c>
      <c r="N7" s="2" t="s">
        <v>612</v>
      </c>
      <c r="O7" s="2" t="s">
        <v>612</v>
      </c>
      <c r="P7" s="2" t="s">
        <v>612</v>
      </c>
      <c r="AJ7" s="3" t="s">
        <v>608</v>
      </c>
      <c r="AK7" s="2" t="s">
        <v>2</v>
      </c>
      <c r="AL7" s="2" t="s">
        <v>2</v>
      </c>
      <c r="AM7" s="2" t="s">
        <v>2</v>
      </c>
      <c r="AN7" s="2" t="s">
        <v>2</v>
      </c>
      <c r="AO7" s="2" t="s">
        <v>2</v>
      </c>
      <c r="AP7" s="2" t="s">
        <v>2</v>
      </c>
      <c r="AQ7" s="2" t="s">
        <v>2</v>
      </c>
      <c r="AR7" s="2" t="s">
        <v>2</v>
      </c>
      <c r="AS7" s="2" t="s">
        <v>2</v>
      </c>
      <c r="AT7" s="2" t="s">
        <v>2</v>
      </c>
      <c r="AU7" s="2" t="s">
        <v>2</v>
      </c>
      <c r="AV7" s="2" t="s">
        <v>2</v>
      </c>
      <c r="AW7" s="2" t="s">
        <v>2</v>
      </c>
      <c r="AX7" s="2" t="s">
        <v>2</v>
      </c>
      <c r="AY7" s="2" t="s">
        <v>2</v>
      </c>
      <c r="AZ7" s="2" t="s">
        <v>2</v>
      </c>
      <c r="BA7" s="2" t="s">
        <v>2</v>
      </c>
      <c r="BB7" s="2" t="s">
        <v>2</v>
      </c>
      <c r="BC7" s="2" t="s">
        <v>2</v>
      </c>
      <c r="BD7" s="2" t="s">
        <v>2</v>
      </c>
      <c r="BE7" s="2" t="s">
        <v>2</v>
      </c>
      <c r="BF7" s="2" t="s">
        <v>2</v>
      </c>
      <c r="BG7" s="2" t="s">
        <v>2</v>
      </c>
      <c r="BH7" s="2" t="s">
        <v>2</v>
      </c>
      <c r="BI7" s="2" t="s">
        <v>2</v>
      </c>
      <c r="BJ7" s="2" t="s">
        <v>2</v>
      </c>
      <c r="BK7" s="2" t="s">
        <v>2</v>
      </c>
      <c r="BL7" s="2" t="s">
        <v>2</v>
      </c>
      <c r="BM7" s="2" t="s">
        <v>2</v>
      </c>
      <c r="BN7" s="2" t="s">
        <v>2</v>
      </c>
      <c r="BO7" s="2" t="s">
        <v>2</v>
      </c>
      <c r="BP7" s="2" t="s">
        <v>2</v>
      </c>
      <c r="BQ7" s="2" t="s">
        <v>2</v>
      </c>
      <c r="BR7" s="2" t="s">
        <v>2</v>
      </c>
      <c r="BS7" s="2" t="s">
        <v>2</v>
      </c>
      <c r="BT7" s="2" t="s">
        <v>2</v>
      </c>
      <c r="BU7" s="2" t="s">
        <v>2</v>
      </c>
      <c r="BV7" s="2" t="s">
        <v>2</v>
      </c>
      <c r="BW7" s="2" t="s">
        <v>2</v>
      </c>
      <c r="BX7" s="2" t="s">
        <v>2</v>
      </c>
      <c r="BY7" s="2" t="s">
        <v>2</v>
      </c>
      <c r="BZ7" s="2" t="s">
        <v>2</v>
      </c>
      <c r="CA7" s="2" t="s">
        <v>2</v>
      </c>
      <c r="CB7" s="2" t="s">
        <v>2</v>
      </c>
      <c r="CC7" s="2" t="s">
        <v>2</v>
      </c>
      <c r="CD7" s="2" t="s">
        <v>2</v>
      </c>
      <c r="CE7" s="2" t="s">
        <v>2</v>
      </c>
      <c r="CF7" s="2" t="s">
        <v>2</v>
      </c>
      <c r="CG7" s="2" t="s">
        <v>2</v>
      </c>
      <c r="CH7" s="2" t="s">
        <v>2</v>
      </c>
      <c r="CI7" s="2" t="s">
        <v>2</v>
      </c>
      <c r="CJ7" s="2" t="s">
        <v>2</v>
      </c>
      <c r="CK7" s="2" t="s">
        <v>2</v>
      </c>
      <c r="CL7" s="2" t="s">
        <v>2</v>
      </c>
      <c r="CM7" s="2" t="s">
        <v>2</v>
      </c>
      <c r="CN7" s="2" t="s">
        <v>2</v>
      </c>
      <c r="CO7" s="2" t="s">
        <v>2</v>
      </c>
      <c r="CP7" s="2" t="s">
        <v>2</v>
      </c>
      <c r="CQ7" s="2" t="s">
        <v>2</v>
      </c>
      <c r="CR7" s="2" t="s">
        <v>2</v>
      </c>
    </row>
    <row r="8" spans="1:107" s="2" customFormat="1" x14ac:dyDescent="0.3">
      <c r="F8" s="2" t="s">
        <v>612</v>
      </c>
      <c r="G8" s="2" t="s">
        <v>612</v>
      </c>
      <c r="H8" s="2" t="s">
        <v>612</v>
      </c>
      <c r="J8" s="2" t="s">
        <v>19</v>
      </c>
      <c r="L8" s="2" t="s">
        <v>21</v>
      </c>
      <c r="M8" s="2" t="s">
        <v>602</v>
      </c>
      <c r="U8" s="2" t="s">
        <v>19</v>
      </c>
      <c r="W8" s="2" t="s">
        <v>21</v>
      </c>
      <c r="X8" s="2" t="s">
        <v>602</v>
      </c>
      <c r="AB8" s="2" t="s">
        <v>19</v>
      </c>
      <c r="AD8" s="2" t="s">
        <v>21</v>
      </c>
      <c r="AE8" s="2" t="s">
        <v>602</v>
      </c>
      <c r="AJ8" s="3" t="s">
        <v>608</v>
      </c>
    </row>
    <row r="9" spans="1:107" s="2" customFormat="1" x14ac:dyDescent="0.3">
      <c r="E9" s="2" t="s">
        <v>4</v>
      </c>
      <c r="J9" s="7" t="s">
        <v>1010</v>
      </c>
      <c r="L9" s="2" t="s">
        <v>601</v>
      </c>
      <c r="M9" s="2" t="s">
        <v>603</v>
      </c>
      <c r="N9" s="2" t="s">
        <v>10</v>
      </c>
      <c r="P9" s="2" t="s">
        <v>602</v>
      </c>
      <c r="Q9" s="2" t="s">
        <v>2</v>
      </c>
      <c r="R9" s="2" t="s">
        <v>2</v>
      </c>
      <c r="S9" s="2" t="s">
        <v>2</v>
      </c>
      <c r="U9" s="7" t="s">
        <v>598</v>
      </c>
      <c r="W9" s="2" t="s">
        <v>601</v>
      </c>
      <c r="X9" s="2" t="s">
        <v>603</v>
      </c>
      <c r="Y9" s="2" t="s">
        <v>10</v>
      </c>
      <c r="Z9" s="2" t="s">
        <v>1028</v>
      </c>
      <c r="AA9" s="2" t="s">
        <v>602</v>
      </c>
      <c r="AB9" s="7" t="s">
        <v>598</v>
      </c>
      <c r="AD9" s="2" t="s">
        <v>601</v>
      </c>
      <c r="AE9" s="2" t="s">
        <v>603</v>
      </c>
      <c r="AF9" s="2" t="s">
        <v>10</v>
      </c>
      <c r="AH9" s="2" t="s">
        <v>602</v>
      </c>
      <c r="AJ9" s="3" t="s">
        <v>608</v>
      </c>
      <c r="AM9" s="7" t="s">
        <v>5</v>
      </c>
      <c r="AN9" s="7" t="s">
        <v>6</v>
      </c>
      <c r="AP9" s="2" t="s">
        <v>7</v>
      </c>
      <c r="AT9" s="2" t="s">
        <v>17</v>
      </c>
      <c r="AU9" s="7" t="s">
        <v>8</v>
      </c>
      <c r="AV9" s="7" t="s">
        <v>9</v>
      </c>
      <c r="AX9" s="7" t="s">
        <v>10</v>
      </c>
      <c r="AY9" s="7" t="s">
        <v>592</v>
      </c>
      <c r="AZ9" s="7" t="s">
        <v>12</v>
      </c>
      <c r="BA9" s="7" t="s">
        <v>13</v>
      </c>
      <c r="BB9" s="7" t="s">
        <v>14</v>
      </c>
      <c r="BG9" s="2" t="s">
        <v>7</v>
      </c>
      <c r="BH9" s="2" t="s">
        <v>7</v>
      </c>
      <c r="BK9" s="2" t="s">
        <v>585</v>
      </c>
      <c r="BL9" s="2" t="s">
        <v>587</v>
      </c>
      <c r="BM9" s="2" t="s">
        <v>589</v>
      </c>
      <c r="BP9" s="2" t="s">
        <v>15</v>
      </c>
      <c r="BQ9" s="7" t="s">
        <v>5</v>
      </c>
      <c r="BR9" s="7" t="s">
        <v>6</v>
      </c>
      <c r="BT9" s="2" t="s">
        <v>16</v>
      </c>
      <c r="BX9" s="2" t="s">
        <v>17</v>
      </c>
      <c r="BY9" s="7" t="s">
        <v>8</v>
      </c>
      <c r="BZ9" s="7" t="s">
        <v>9</v>
      </c>
      <c r="CB9" s="7" t="s">
        <v>10</v>
      </c>
      <c r="CC9" s="7" t="s">
        <v>11</v>
      </c>
      <c r="CD9" s="7" t="s">
        <v>12</v>
      </c>
      <c r="CE9" s="7" t="s">
        <v>13</v>
      </c>
      <c r="CF9" s="7" t="s">
        <v>14</v>
      </c>
      <c r="CK9" s="2" t="s">
        <v>7</v>
      </c>
      <c r="CL9" s="2" t="s">
        <v>7</v>
      </c>
      <c r="CO9" s="2" t="s">
        <v>585</v>
      </c>
      <c r="CP9" s="2" t="s">
        <v>587</v>
      </c>
      <c r="CQ9" s="2" t="s">
        <v>589</v>
      </c>
      <c r="CT9" s="7"/>
      <c r="CX9" s="7"/>
      <c r="DC9" s="7"/>
    </row>
    <row r="10" spans="1:107" s="2" customFormat="1" x14ac:dyDescent="0.3">
      <c r="E10" s="2" t="s">
        <v>18</v>
      </c>
      <c r="F10" s="2" t="s">
        <v>605</v>
      </c>
      <c r="G10" s="2" t="s">
        <v>605</v>
      </c>
      <c r="H10" s="2" t="s">
        <v>605</v>
      </c>
      <c r="I10" s="2" t="s">
        <v>605</v>
      </c>
      <c r="J10" s="2" t="s">
        <v>1011</v>
      </c>
      <c r="K10" s="2" t="s">
        <v>600</v>
      </c>
      <c r="L10" s="2" t="s">
        <v>584</v>
      </c>
      <c r="M10" s="2" t="s">
        <v>2</v>
      </c>
      <c r="N10" s="2" t="s">
        <v>27</v>
      </c>
      <c r="O10" s="2" t="s">
        <v>610</v>
      </c>
      <c r="P10" s="2" t="s">
        <v>604</v>
      </c>
      <c r="Q10" s="2" t="s">
        <v>605</v>
      </c>
      <c r="R10" s="2" t="s">
        <v>605</v>
      </c>
      <c r="S10" s="2" t="s">
        <v>605</v>
      </c>
      <c r="U10" s="2" t="s">
        <v>599</v>
      </c>
      <c r="V10" s="2" t="s">
        <v>600</v>
      </c>
      <c r="W10" s="2" t="s">
        <v>584</v>
      </c>
      <c r="X10" s="2" t="s">
        <v>2</v>
      </c>
      <c r="Y10" s="2" t="s">
        <v>27</v>
      </c>
      <c r="Z10" s="2" t="s">
        <v>610</v>
      </c>
      <c r="AA10" s="2" t="s">
        <v>604</v>
      </c>
      <c r="AB10" s="2" t="s">
        <v>599</v>
      </c>
      <c r="AC10" s="2" t="s">
        <v>600</v>
      </c>
      <c r="AD10" s="2" t="s">
        <v>584</v>
      </c>
      <c r="AE10" s="2" t="s">
        <v>2</v>
      </c>
      <c r="AF10" s="2" t="s">
        <v>27</v>
      </c>
      <c r="AG10" s="2" t="s">
        <v>610</v>
      </c>
      <c r="AH10" s="2" t="s">
        <v>604</v>
      </c>
      <c r="AI10" s="2" t="s">
        <v>605</v>
      </c>
      <c r="AJ10" s="3" t="s">
        <v>608</v>
      </c>
      <c r="AK10" s="2" t="s">
        <v>19</v>
      </c>
      <c r="AL10" s="2" t="s">
        <v>15</v>
      </c>
      <c r="AM10" s="7" t="s">
        <v>20</v>
      </c>
      <c r="AN10" s="7" t="s">
        <v>3</v>
      </c>
      <c r="AO10" s="2" t="s">
        <v>21</v>
      </c>
      <c r="AP10" s="2" t="s">
        <v>21</v>
      </c>
      <c r="AQ10" s="2" t="s">
        <v>22</v>
      </c>
      <c r="AR10" s="2" t="s">
        <v>23</v>
      </c>
      <c r="AS10" s="2" t="s">
        <v>17</v>
      </c>
      <c r="AT10" s="2" t="s">
        <v>36</v>
      </c>
      <c r="AU10" s="7" t="s">
        <v>24</v>
      </c>
      <c r="AV10" s="2" t="s">
        <v>25</v>
      </c>
      <c r="AW10" s="2" t="s">
        <v>26</v>
      </c>
      <c r="AX10" s="7" t="s">
        <v>27</v>
      </c>
      <c r="AY10" s="2" t="s">
        <v>11</v>
      </c>
      <c r="AZ10" s="2" t="s">
        <v>25</v>
      </c>
      <c r="BA10" s="2" t="s">
        <v>28</v>
      </c>
      <c r="BB10" s="2" t="s">
        <v>29</v>
      </c>
      <c r="BC10" s="2" t="s">
        <v>611</v>
      </c>
      <c r="BD10" s="2" t="s">
        <v>31</v>
      </c>
      <c r="BE10" s="2" t="s">
        <v>29</v>
      </c>
      <c r="BF10" s="2" t="s">
        <v>32</v>
      </c>
      <c r="BG10" s="2" t="s">
        <v>14</v>
      </c>
      <c r="BH10" s="2" t="s">
        <v>33</v>
      </c>
      <c r="BI10" s="2" t="s">
        <v>34</v>
      </c>
      <c r="BJ10" s="2" t="s">
        <v>584</v>
      </c>
      <c r="BK10" s="2" t="s">
        <v>586</v>
      </c>
      <c r="BL10" s="2" t="s">
        <v>588</v>
      </c>
      <c r="BM10" s="2" t="s">
        <v>590</v>
      </c>
      <c r="BN10" s="2" t="s">
        <v>591</v>
      </c>
      <c r="BO10" s="2" t="s">
        <v>19</v>
      </c>
      <c r="BP10" s="2" t="s">
        <v>35</v>
      </c>
      <c r="BQ10" s="7" t="s">
        <v>20</v>
      </c>
      <c r="BR10" s="7" t="s">
        <v>3</v>
      </c>
      <c r="BS10" s="2" t="s">
        <v>21</v>
      </c>
      <c r="BT10" s="2" t="s">
        <v>21</v>
      </c>
      <c r="BU10" s="2" t="s">
        <v>22</v>
      </c>
      <c r="BV10" s="2" t="s">
        <v>23</v>
      </c>
      <c r="BW10" s="2" t="s">
        <v>17</v>
      </c>
      <c r="BX10" s="2" t="s">
        <v>36</v>
      </c>
      <c r="BY10" s="7" t="s">
        <v>24</v>
      </c>
      <c r="BZ10" s="2" t="s">
        <v>25</v>
      </c>
      <c r="CA10" s="2" t="s">
        <v>26</v>
      </c>
      <c r="CB10" s="7" t="s">
        <v>27</v>
      </c>
      <c r="CC10" s="2" t="s">
        <v>592</v>
      </c>
      <c r="CD10" s="2" t="s">
        <v>25</v>
      </c>
      <c r="CE10" s="2" t="s">
        <v>28</v>
      </c>
      <c r="CF10" s="2" t="s">
        <v>29</v>
      </c>
      <c r="CG10" s="2" t="s">
        <v>611</v>
      </c>
      <c r="CH10" s="2" t="s">
        <v>31</v>
      </c>
      <c r="CI10" s="2" t="s">
        <v>29</v>
      </c>
      <c r="CJ10" s="2" t="s">
        <v>32</v>
      </c>
      <c r="CK10" s="2" t="s">
        <v>14</v>
      </c>
      <c r="CL10" s="2" t="s">
        <v>33</v>
      </c>
      <c r="CM10" s="2" t="s">
        <v>34</v>
      </c>
      <c r="CN10" s="2" t="s">
        <v>584</v>
      </c>
      <c r="CO10" s="2" t="s">
        <v>586</v>
      </c>
      <c r="CP10" s="2" t="s">
        <v>588</v>
      </c>
      <c r="CQ10" s="2" t="s">
        <v>590</v>
      </c>
      <c r="CR10" s="2" t="s">
        <v>591</v>
      </c>
    </row>
    <row r="11" spans="1:107" x14ac:dyDescent="0.3">
      <c r="S11" s="15"/>
      <c r="AJ11" s="3" t="s">
        <v>608</v>
      </c>
    </row>
    <row r="12" spans="1:107" x14ac:dyDescent="0.3">
      <c r="B12" s="8"/>
      <c r="C12" s="8" t="s">
        <v>37</v>
      </c>
      <c r="D12" s="8"/>
      <c r="E12" s="9">
        <f>SUM(E22:E560)</f>
        <v>839687.61</v>
      </c>
      <c r="F12" s="9">
        <f>SUM(U12:AA12)</f>
        <v>10414.251678704208</v>
      </c>
      <c r="G12" s="9">
        <f>F12+H12</f>
        <v>10932.839819476696</v>
      </c>
      <c r="H12" s="9">
        <f>AI12-F12</f>
        <v>518.58814077248826</v>
      </c>
      <c r="I12" s="10">
        <f>IF(F12=0,0,H12/F12)</f>
        <v>4.9796006162683169E-2</v>
      </c>
      <c r="J12" s="9">
        <f t="shared" ref="J12:P12" si="1">AB12-U12</f>
        <v>348.73525328877986</v>
      </c>
      <c r="K12" s="9">
        <f t="shared" si="1"/>
        <v>26.108170156279925</v>
      </c>
      <c r="L12" s="9">
        <f t="shared" si="1"/>
        <v>48.817079723255574</v>
      </c>
      <c r="M12" s="9">
        <f t="shared" si="1"/>
        <v>24.388685611866322</v>
      </c>
      <c r="N12" s="9">
        <f t="shared" si="1"/>
        <v>35.675172386460872</v>
      </c>
      <c r="O12" s="9">
        <f t="shared" si="1"/>
        <v>34.962257702004194</v>
      </c>
      <c r="P12" s="9">
        <f t="shared" si="1"/>
        <v>-9.8478096157691652E-2</v>
      </c>
      <c r="Q12" s="9">
        <f>E12*F12</f>
        <v>8744718102.029623</v>
      </c>
      <c r="R12" s="9">
        <f>E12*G12</f>
        <v>9180170138.5292187</v>
      </c>
      <c r="S12" s="9">
        <f>R12-Q12</f>
        <v>435452036.49959564</v>
      </c>
      <c r="T12" s="9"/>
      <c r="U12" s="9">
        <f t="shared" ref="U12:AA12" si="2">SUMIF($AK$4:$BN$4,U$4,$AK12:$BN12)/$E12</f>
        <v>5994.461845927678</v>
      </c>
      <c r="V12" s="9">
        <f t="shared" si="2"/>
        <v>616.17723881861252</v>
      </c>
      <c r="W12" s="9">
        <f t="shared" si="2"/>
        <v>1110.4308649975198</v>
      </c>
      <c r="X12" s="9">
        <f t="shared" si="2"/>
        <v>774.98905757871626</v>
      </c>
      <c r="Y12" s="9">
        <f t="shared" si="2"/>
        <v>1296.6750807589574</v>
      </c>
      <c r="Z12" s="9">
        <f t="shared" si="2"/>
        <v>77.272352297778951</v>
      </c>
      <c r="AA12" s="9">
        <f t="shared" si="2"/>
        <v>544.24523832494424</v>
      </c>
      <c r="AB12" s="9">
        <f t="shared" ref="AB12:AH12" si="3">SUMIF($BO$4:$CR$4,AB$4,$BO12:$CR12)/$E12</f>
        <v>6343.1970992164579</v>
      </c>
      <c r="AC12" s="9">
        <f t="shared" si="3"/>
        <v>642.28540897489245</v>
      </c>
      <c r="AD12" s="9">
        <f t="shared" si="3"/>
        <v>1159.2479447207754</v>
      </c>
      <c r="AE12" s="9">
        <f t="shared" si="3"/>
        <v>799.37774319058258</v>
      </c>
      <c r="AF12" s="9">
        <f t="shared" si="3"/>
        <v>1332.3502531454183</v>
      </c>
      <c r="AG12" s="9">
        <f t="shared" si="3"/>
        <v>112.23460999978315</v>
      </c>
      <c r="AH12" s="9">
        <f t="shared" si="3"/>
        <v>544.14676022878655</v>
      </c>
      <c r="AI12" s="9">
        <f>SUM(AB12:AH12)</f>
        <v>10932.839819476696</v>
      </c>
      <c r="AJ12" s="3" t="s">
        <v>608</v>
      </c>
      <c r="AK12" s="9">
        <f t="shared" ref="AK12:BQ12" si="4">SUM(AK22:AK560)</f>
        <v>5064717414</v>
      </c>
      <c r="AL12" s="9">
        <f t="shared" si="4"/>
        <v>0</v>
      </c>
      <c r="AM12" s="9">
        <f t="shared" si="4"/>
        <v>11634119</v>
      </c>
      <c r="AN12" s="9">
        <f t="shared" si="4"/>
        <v>27448560</v>
      </c>
      <c r="AO12" s="9">
        <f t="shared" si="4"/>
        <v>932539574</v>
      </c>
      <c r="AP12" s="9">
        <f t="shared" si="4"/>
        <v>-124534.8999999995</v>
      </c>
      <c r="AQ12" s="9">
        <f t="shared" si="4"/>
        <v>93125979</v>
      </c>
      <c r="AR12" s="9">
        <f t="shared" si="4"/>
        <v>94474737.514424711</v>
      </c>
      <c r="AS12" s="9">
        <f t="shared" si="4"/>
        <v>515071393</v>
      </c>
      <c r="AT12" s="9">
        <f t="shared" ref="AT12" si="5">SUM(AT22:AT560)</f>
        <v>2325000</v>
      </c>
      <c r="AU12" s="9">
        <f t="shared" si="4"/>
        <v>77942740</v>
      </c>
      <c r="AV12" s="9">
        <f t="shared" si="4"/>
        <v>5570.9799999948591</v>
      </c>
      <c r="AW12" s="9">
        <f t="shared" si="4"/>
        <v>64884636.820000015</v>
      </c>
      <c r="AX12" s="9">
        <f t="shared" si="4"/>
        <v>1088801999.5090458</v>
      </c>
      <c r="AY12" s="9">
        <f t="shared" si="4"/>
        <v>53926764.81000001</v>
      </c>
      <c r="AZ12" s="9">
        <f t="shared" si="4"/>
        <v>-31242073.356799938</v>
      </c>
      <c r="BA12" s="9">
        <f t="shared" si="4"/>
        <v>200554883</v>
      </c>
      <c r="BB12" s="9">
        <f t="shared" si="4"/>
        <v>61276005</v>
      </c>
      <c r="BC12" s="9">
        <f t="shared" si="4"/>
        <v>60219130</v>
      </c>
      <c r="BD12" s="9">
        <f t="shared" si="4"/>
        <v>30135037.93</v>
      </c>
      <c r="BE12" s="9">
        <f t="shared" si="4"/>
        <v>24905613.109999999</v>
      </c>
      <c r="BF12" s="9">
        <f t="shared" si="4"/>
        <v>16056702</v>
      </c>
      <c r="BG12" s="9">
        <f t="shared" si="4"/>
        <v>14348</v>
      </c>
      <c r="BH12" s="9">
        <f t="shared" si="4"/>
        <v>-305</v>
      </c>
      <c r="BI12" s="9">
        <f t="shared" si="4"/>
        <v>40623279</v>
      </c>
      <c r="BJ12" s="9">
        <f t="shared" si="4"/>
        <v>0</v>
      </c>
      <c r="BK12" s="9">
        <f t="shared" si="4"/>
        <v>24223451.5418672</v>
      </c>
      <c r="BL12" s="9">
        <f t="shared" si="4"/>
        <v>192679228.82108572</v>
      </c>
      <c r="BM12" s="9">
        <f t="shared" si="4"/>
        <v>94748848.259999946</v>
      </c>
      <c r="BN12" s="9">
        <f t="shared" si="4"/>
        <v>3749999.9899999984</v>
      </c>
      <c r="BO12" s="9">
        <f t="shared" si="4"/>
        <v>5308934150</v>
      </c>
      <c r="BP12" s="9">
        <f t="shared" si="4"/>
        <v>10603657</v>
      </c>
      <c r="BQ12" s="9">
        <f t="shared" si="4"/>
        <v>11904943</v>
      </c>
      <c r="BR12" s="9">
        <f t="shared" ref="BR12:CR12" si="6">SUM(BR22:BR560)</f>
        <v>27448560</v>
      </c>
      <c r="BS12" s="9">
        <f t="shared" si="6"/>
        <v>721483489</v>
      </c>
      <c r="BT12" s="9">
        <f t="shared" si="6"/>
        <v>3535499.1000000006</v>
      </c>
      <c r="BU12" s="9">
        <f t="shared" si="6"/>
        <v>93125979</v>
      </c>
      <c r="BV12" s="9">
        <f t="shared" si="6"/>
        <v>105233069</v>
      </c>
      <c r="BW12" s="9">
        <f t="shared" si="6"/>
        <v>531994100</v>
      </c>
      <c r="BX12" s="9">
        <f t="shared" ref="BX12" si="7">SUM(BX22:BX560)</f>
        <v>7325000</v>
      </c>
      <c r="BY12" s="9">
        <f t="shared" si="6"/>
        <v>77775759</v>
      </c>
      <c r="BZ12" s="9">
        <f t="shared" si="6"/>
        <v>127183.20000000484</v>
      </c>
      <c r="CA12" s="9">
        <f t="shared" si="6"/>
        <v>94242011.430000007</v>
      </c>
      <c r="CB12" s="9">
        <f t="shared" si="6"/>
        <v>1118757999.7465713</v>
      </c>
      <c r="CC12" s="9">
        <f t="shared" si="6"/>
        <v>53902805.65079999</v>
      </c>
      <c r="CD12" s="9">
        <f t="shared" si="6"/>
        <v>6766205</v>
      </c>
      <c r="CE12" s="9">
        <f t="shared" si="6"/>
        <v>205967689</v>
      </c>
      <c r="CF12" s="9">
        <f t="shared" si="6"/>
        <v>63406329</v>
      </c>
      <c r="CG12" s="9">
        <f t="shared" si="6"/>
        <v>60160398.321999982</v>
      </c>
      <c r="CH12" s="9">
        <f t="shared" si="6"/>
        <v>31241580.416893918</v>
      </c>
      <c r="CI12" s="9">
        <f t="shared" si="6"/>
        <v>25127788.109999999</v>
      </c>
      <c r="CJ12" s="9">
        <f t="shared" si="6"/>
        <v>16375422.939999999</v>
      </c>
      <c r="CK12" s="9">
        <f t="shared" si="6"/>
        <v>143935</v>
      </c>
      <c r="CL12" s="9">
        <f t="shared" si="6"/>
        <v>-358</v>
      </c>
      <c r="CM12" s="9">
        <f t="shared" si="6"/>
        <v>40798267</v>
      </c>
      <c r="CN12" s="9">
        <f t="shared" si="6"/>
        <v>248387148</v>
      </c>
      <c r="CO12" s="9">
        <f t="shared" si="6"/>
        <v>24223451.5418672</v>
      </c>
      <c r="CP12" s="9">
        <f t="shared" si="6"/>
        <v>192679228.82108572</v>
      </c>
      <c r="CQ12" s="9">
        <f t="shared" si="6"/>
        <v>94748848.259999946</v>
      </c>
      <c r="CR12" s="9">
        <f t="shared" si="6"/>
        <v>3749999.9899999984</v>
      </c>
    </row>
    <row r="13" spans="1:107" x14ac:dyDescent="0.3">
      <c r="A13" s="8"/>
      <c r="B13" s="8"/>
      <c r="C13" s="8"/>
      <c r="D13" s="8"/>
      <c r="E13" s="9"/>
      <c r="F13" s="9"/>
      <c r="G13" s="9"/>
      <c r="H13" s="10"/>
      <c r="I13" s="10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3" t="s">
        <v>608</v>
      </c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</row>
    <row r="14" spans="1:107" x14ac:dyDescent="0.3">
      <c r="A14" s="8"/>
      <c r="B14" s="8"/>
      <c r="C14" s="8" t="s">
        <v>38</v>
      </c>
      <c r="D14" s="8">
        <v>1</v>
      </c>
      <c r="E14" s="9">
        <f t="shared" ref="E14:E20" si="8">SUMIF($D$22:$D$560,$D14,E$22:E$560)</f>
        <v>72860</v>
      </c>
      <c r="F14" s="9">
        <f t="shared" ref="F14:F20" si="9">SUM(U14:AA14)</f>
        <v>12978.425319078417</v>
      </c>
      <c r="G14" s="9">
        <f t="shared" ref="G14:G20" si="10">F14+H14</f>
        <v>13608.635901178584</v>
      </c>
      <c r="H14" s="9">
        <f t="shared" ref="H14:H20" si="11">AI14-F14</f>
        <v>630.21058210016781</v>
      </c>
      <c r="I14" s="10">
        <f t="shared" ref="I14:I76" si="12">IF(F14=0,0,H14/F14)</f>
        <v>4.8558324034407463E-2</v>
      </c>
      <c r="J14" s="9">
        <f t="shared" ref="J14:P20" si="13">AB14-U14</f>
        <v>365.43949547076591</v>
      </c>
      <c r="K14" s="9">
        <f t="shared" si="13"/>
        <v>55.849958825144085</v>
      </c>
      <c r="L14" s="9">
        <f t="shared" si="13"/>
        <v>0</v>
      </c>
      <c r="M14" s="9">
        <f t="shared" si="13"/>
        <v>31.138738814164071</v>
      </c>
      <c r="N14" s="9">
        <f t="shared" si="13"/>
        <v>79.997234109500823</v>
      </c>
      <c r="O14" s="9">
        <f t="shared" si="13"/>
        <v>94.909887455393914</v>
      </c>
      <c r="P14" s="9">
        <f t="shared" si="13"/>
        <v>2.8752674251990129</v>
      </c>
      <c r="Q14" s="9">
        <f t="shared" ref="Q14:Q20" si="14">E14*F14</f>
        <v>945608068.74805343</v>
      </c>
      <c r="R14" s="9">
        <f t="shared" ref="R14:R20" si="15">E14*G14</f>
        <v>991525211.7598716</v>
      </c>
      <c r="S14" s="9">
        <f t="shared" ref="S14:S20" si="16">R14-Q14</f>
        <v>45917143.011818171</v>
      </c>
      <c r="T14" s="9"/>
      <c r="U14" s="9">
        <f t="shared" ref="U14:AA20" si="17">SUMIF($AK$4:$BN$4,U$4,$AK14:$BN14)/$E14</f>
        <v>5969.3189179247875</v>
      </c>
      <c r="V14" s="9">
        <f t="shared" si="17"/>
        <v>1699.8890200384299</v>
      </c>
      <c r="W14" s="9">
        <f t="shared" si="17"/>
        <v>1520.8099368652211</v>
      </c>
      <c r="X14" s="9">
        <f t="shared" si="17"/>
        <v>983.51528314575899</v>
      </c>
      <c r="Y14" s="9">
        <f t="shared" si="17"/>
        <v>1621.5457899134508</v>
      </c>
      <c r="Z14" s="9">
        <f t="shared" si="17"/>
        <v>351.29294921767774</v>
      </c>
      <c r="AA14" s="9">
        <f t="shared" si="17"/>
        <v>832.0534219730913</v>
      </c>
      <c r="AB14" s="9">
        <f t="shared" ref="AB14:AH20" si="18">SUMIF($BO$4:$CR$4,AB$4,$BO14:$CR14)/$E14</f>
        <v>6334.7584133955534</v>
      </c>
      <c r="AC14" s="9">
        <f t="shared" si="18"/>
        <v>1755.7389788635739</v>
      </c>
      <c r="AD14" s="9">
        <f t="shared" si="18"/>
        <v>1520.8099368652211</v>
      </c>
      <c r="AE14" s="9">
        <f t="shared" si="18"/>
        <v>1014.6540219599231</v>
      </c>
      <c r="AF14" s="9">
        <f t="shared" si="18"/>
        <v>1701.5430240229516</v>
      </c>
      <c r="AG14" s="9">
        <f t="shared" si="18"/>
        <v>446.20283667307166</v>
      </c>
      <c r="AH14" s="9">
        <f t="shared" si="18"/>
        <v>834.92868939829032</v>
      </c>
      <c r="AI14" s="9">
        <f t="shared" ref="AI14:AI20" si="19">SUM(AB14:AH14)</f>
        <v>13608.635901178584</v>
      </c>
      <c r="AJ14" s="3" t="s">
        <v>608</v>
      </c>
      <c r="AK14" s="9">
        <f t="shared" ref="AK14:AU20" si="20">SUMIF($D$22:$D$560,$D14,AK$22:AK$560)</f>
        <v>433399704</v>
      </c>
      <c r="AL14" s="9">
        <f t="shared" si="20"/>
        <v>0</v>
      </c>
      <c r="AM14" s="9">
        <f t="shared" si="20"/>
        <v>995559</v>
      </c>
      <c r="AN14" s="9">
        <f t="shared" si="20"/>
        <v>2488896</v>
      </c>
      <c r="AO14" s="9">
        <f t="shared" si="20"/>
        <v>112606973</v>
      </c>
      <c r="AP14" s="9">
        <f t="shared" si="20"/>
        <v>-1800761</v>
      </c>
      <c r="AQ14" s="9">
        <f t="shared" si="20"/>
        <v>0</v>
      </c>
      <c r="AR14" s="9">
        <f t="shared" si="20"/>
        <v>3816306</v>
      </c>
      <c r="AS14" s="9">
        <f t="shared" si="20"/>
        <v>123853914</v>
      </c>
      <c r="AT14" s="9">
        <f t="shared" si="20"/>
        <v>0</v>
      </c>
      <c r="AU14" s="9">
        <f t="shared" si="20"/>
        <v>20323491</v>
      </c>
      <c r="AV14" s="9">
        <f t="shared" ref="AV14:BE20" si="21">SUMIF($D$22:$D$560,$D14,AV$22:AV$560)</f>
        <v>-327281.47000000003</v>
      </c>
      <c r="AW14" s="9">
        <f t="shared" si="21"/>
        <v>25595204.280000001</v>
      </c>
      <c r="AX14" s="9">
        <f t="shared" si="21"/>
        <v>118145826.25309403</v>
      </c>
      <c r="AY14" s="9">
        <f t="shared" si="21"/>
        <v>4186260.75</v>
      </c>
      <c r="AZ14" s="9">
        <f t="shared" si="21"/>
        <v>1524872.3599999999</v>
      </c>
      <c r="BA14" s="9">
        <f t="shared" si="21"/>
        <v>17692367</v>
      </c>
      <c r="BB14" s="9">
        <f t="shared" si="21"/>
        <v>20045</v>
      </c>
      <c r="BC14" s="9">
        <f t="shared" si="21"/>
        <v>0</v>
      </c>
      <c r="BD14" s="9">
        <f t="shared" si="21"/>
        <v>16848650</v>
      </c>
      <c r="BE14" s="9">
        <f t="shared" si="21"/>
        <v>0</v>
      </c>
      <c r="BF14" s="9">
        <f t="shared" ref="BF14:BO20" si="22">SUMIF($D$22:$D$560,$D14,BF$22:BF$560)</f>
        <v>0</v>
      </c>
      <c r="BG14" s="9">
        <f t="shared" si="22"/>
        <v>104994</v>
      </c>
      <c r="BH14" s="9">
        <f t="shared" si="22"/>
        <v>-39807</v>
      </c>
      <c r="BI14" s="9">
        <f t="shared" si="22"/>
        <v>12224600</v>
      </c>
      <c r="BJ14" s="9">
        <f t="shared" si="22"/>
        <v>0</v>
      </c>
      <c r="BK14" s="9">
        <f t="shared" si="22"/>
        <v>1693035.0009999997</v>
      </c>
      <c r="BL14" s="9">
        <f t="shared" si="22"/>
        <v>45860814.433959432</v>
      </c>
      <c r="BM14" s="9">
        <f t="shared" si="22"/>
        <v>6394406.1400000006</v>
      </c>
      <c r="BN14" s="9">
        <f t="shared" si="22"/>
        <v>0</v>
      </c>
      <c r="BO14" s="9">
        <f t="shared" si="22"/>
        <v>457537185</v>
      </c>
      <c r="BP14" s="9">
        <f t="shared" ref="BP14:BZ20" si="23">SUMIF($D$22:$D$560,$D14,BP$22:BP$560)</f>
        <v>0</v>
      </c>
      <c r="BQ14" s="9">
        <f t="shared" si="23"/>
        <v>1024454</v>
      </c>
      <c r="BR14" s="9">
        <f t="shared" si="23"/>
        <v>2488896</v>
      </c>
      <c r="BS14" s="9">
        <f t="shared" si="23"/>
        <v>77393231</v>
      </c>
      <c r="BT14" s="9">
        <f t="shared" si="23"/>
        <v>0</v>
      </c>
      <c r="BU14" s="9">
        <f t="shared" si="23"/>
        <v>0</v>
      </c>
      <c r="BV14" s="9">
        <f t="shared" si="23"/>
        <v>3940210</v>
      </c>
      <c r="BW14" s="9">
        <f t="shared" si="23"/>
        <v>127923142</v>
      </c>
      <c r="BX14" s="9">
        <f t="shared" si="23"/>
        <v>0</v>
      </c>
      <c r="BY14" s="9">
        <f t="shared" si="23"/>
        <v>20969053</v>
      </c>
      <c r="BZ14" s="9">
        <f t="shared" si="23"/>
        <v>528543.04</v>
      </c>
      <c r="CA14" s="9">
        <f t="shared" ref="CA14:CJ20" si="24">SUMIF($D$22:$D$560,$D14,CA$22:CA$560)</f>
        <v>32510338.68</v>
      </c>
      <c r="CB14" s="9">
        <f t="shared" si="24"/>
        <v>123974424.73031226</v>
      </c>
      <c r="CC14" s="9">
        <f t="shared" si="24"/>
        <v>4395752.7346000001</v>
      </c>
      <c r="CD14" s="9">
        <f t="shared" si="24"/>
        <v>4013313</v>
      </c>
      <c r="CE14" s="9">
        <f t="shared" si="24"/>
        <v>18272939</v>
      </c>
      <c r="CF14" s="9">
        <f t="shared" si="24"/>
        <v>0</v>
      </c>
      <c r="CG14" s="9">
        <f t="shared" si="24"/>
        <v>0</v>
      </c>
      <c r="CH14" s="9">
        <f t="shared" si="24"/>
        <v>16848650</v>
      </c>
      <c r="CI14" s="9">
        <f t="shared" si="24"/>
        <v>0</v>
      </c>
      <c r="CJ14" s="9">
        <f t="shared" si="24"/>
        <v>0</v>
      </c>
      <c r="CK14" s="9">
        <f t="shared" ref="CK14:CR20" si="25">SUMIF($D$22:$D$560,$D14,CK$22:CK$560)</f>
        <v>112013</v>
      </c>
      <c r="CL14" s="9">
        <f t="shared" si="25"/>
        <v>-44242</v>
      </c>
      <c r="CM14" s="9">
        <f t="shared" si="25"/>
        <v>12276072</v>
      </c>
      <c r="CN14" s="9">
        <f t="shared" si="25"/>
        <v>33412981</v>
      </c>
      <c r="CO14" s="9">
        <f t="shared" si="25"/>
        <v>1693035.0009999997</v>
      </c>
      <c r="CP14" s="9">
        <f t="shared" si="25"/>
        <v>45860814.433959432</v>
      </c>
      <c r="CQ14" s="9">
        <f t="shared" si="25"/>
        <v>6394406.1400000006</v>
      </c>
      <c r="CR14" s="9">
        <f t="shared" si="25"/>
        <v>0</v>
      </c>
    </row>
    <row r="15" spans="1:107" x14ac:dyDescent="0.3">
      <c r="A15" s="8"/>
      <c r="B15" s="8"/>
      <c r="C15" s="8" t="s">
        <v>39</v>
      </c>
      <c r="D15" s="8">
        <v>2</v>
      </c>
      <c r="E15" s="9">
        <f t="shared" si="8"/>
        <v>85734</v>
      </c>
      <c r="F15" s="9">
        <f t="shared" si="9"/>
        <v>10606.69126444108</v>
      </c>
      <c r="G15" s="9">
        <f t="shared" si="10"/>
        <v>11171.864346167296</v>
      </c>
      <c r="H15" s="9">
        <f t="shared" si="11"/>
        <v>565.17308172621597</v>
      </c>
      <c r="I15" s="10">
        <f t="shared" si="12"/>
        <v>5.3284579293917798E-2</v>
      </c>
      <c r="J15" s="9">
        <f t="shared" si="13"/>
        <v>367.97491531947617</v>
      </c>
      <c r="K15" s="9">
        <f t="shared" si="13"/>
        <v>27.111216086966579</v>
      </c>
      <c r="L15" s="9">
        <f t="shared" si="13"/>
        <v>38.904005412088509</v>
      </c>
      <c r="M15" s="9">
        <f t="shared" si="13"/>
        <v>21.834536589917775</v>
      </c>
      <c r="N15" s="9">
        <f t="shared" si="13"/>
        <v>38.29619835905828</v>
      </c>
      <c r="O15" s="9">
        <f t="shared" si="13"/>
        <v>69.153153941260186</v>
      </c>
      <c r="P15" s="9">
        <f t="shared" si="13"/>
        <v>1.8990560174491975</v>
      </c>
      <c r="Q15" s="9">
        <f t="shared" si="14"/>
        <v>909354068.86559165</v>
      </c>
      <c r="R15" s="9">
        <f t="shared" si="15"/>
        <v>957808617.85430694</v>
      </c>
      <c r="S15" s="9">
        <f t="shared" si="16"/>
        <v>48454548.988715291</v>
      </c>
      <c r="T15" s="9"/>
      <c r="U15" s="9">
        <f t="shared" si="17"/>
        <v>6005.8266336575925</v>
      </c>
      <c r="V15" s="9">
        <f t="shared" si="17"/>
        <v>599.69182588004765</v>
      </c>
      <c r="W15" s="9">
        <f t="shared" si="17"/>
        <v>1496.2525602444771</v>
      </c>
      <c r="X15" s="9">
        <f t="shared" si="17"/>
        <v>622.47977686798697</v>
      </c>
      <c r="Y15" s="9">
        <f t="shared" si="17"/>
        <v>943.20694314072875</v>
      </c>
      <c r="Z15" s="9">
        <f t="shared" si="17"/>
        <v>113.80944071196957</v>
      </c>
      <c r="AA15" s="9">
        <f t="shared" si="17"/>
        <v>825.42408393827623</v>
      </c>
      <c r="AB15" s="9">
        <f t="shared" si="18"/>
        <v>6373.8015489770687</v>
      </c>
      <c r="AC15" s="9">
        <f t="shared" si="18"/>
        <v>626.80304196701422</v>
      </c>
      <c r="AD15" s="9">
        <f t="shared" si="18"/>
        <v>1535.1565656565656</v>
      </c>
      <c r="AE15" s="9">
        <f t="shared" si="18"/>
        <v>644.31431345790475</v>
      </c>
      <c r="AF15" s="9">
        <f t="shared" si="18"/>
        <v>981.50314149978703</v>
      </c>
      <c r="AG15" s="9">
        <f t="shared" si="18"/>
        <v>182.96259465322976</v>
      </c>
      <c r="AH15" s="9">
        <f t="shared" si="18"/>
        <v>827.32313995572542</v>
      </c>
      <c r="AI15" s="9">
        <f t="shared" si="19"/>
        <v>11171.864346167296</v>
      </c>
      <c r="AJ15" s="3" t="s">
        <v>608</v>
      </c>
      <c r="AK15" s="9">
        <f t="shared" si="20"/>
        <v>518789014</v>
      </c>
      <c r="AL15" s="9">
        <f t="shared" si="20"/>
        <v>0</v>
      </c>
      <c r="AM15" s="9">
        <f t="shared" si="20"/>
        <v>1191705</v>
      </c>
      <c r="AN15" s="9">
        <f t="shared" si="20"/>
        <v>2979263</v>
      </c>
      <c r="AO15" s="9">
        <f t="shared" si="20"/>
        <v>127807284</v>
      </c>
      <c r="AP15" s="9">
        <f t="shared" si="20"/>
        <v>472433</v>
      </c>
      <c r="AQ15" s="9">
        <f t="shared" si="20"/>
        <v>15119910</v>
      </c>
      <c r="AR15" s="9">
        <f t="shared" si="20"/>
        <v>9245015</v>
      </c>
      <c r="AS15" s="9">
        <f t="shared" si="20"/>
        <v>51113979</v>
      </c>
      <c r="AT15" s="9">
        <f t="shared" si="20"/>
        <v>300000</v>
      </c>
      <c r="AU15" s="9">
        <f t="shared" si="20"/>
        <v>5756818</v>
      </c>
      <c r="AV15" s="9">
        <f t="shared" si="21"/>
        <v>-5483312.8100000005</v>
      </c>
      <c r="AW15" s="9">
        <f t="shared" si="21"/>
        <v>9757338.5899999999</v>
      </c>
      <c r="AX15" s="9">
        <f t="shared" si="21"/>
        <v>80864904.063227236</v>
      </c>
      <c r="AY15" s="9">
        <f t="shared" si="21"/>
        <v>5515406.7700000005</v>
      </c>
      <c r="AZ15" s="9">
        <f t="shared" si="21"/>
        <v>-3885473.3899999997</v>
      </c>
      <c r="BA15" s="9">
        <f t="shared" si="21"/>
        <v>20961038</v>
      </c>
      <c r="BB15" s="9">
        <f t="shared" si="21"/>
        <v>25414</v>
      </c>
      <c r="BC15" s="9">
        <f t="shared" si="21"/>
        <v>0</v>
      </c>
      <c r="BD15" s="9">
        <f t="shared" si="21"/>
        <v>1014471</v>
      </c>
      <c r="BE15" s="9">
        <f t="shared" si="21"/>
        <v>0</v>
      </c>
      <c r="BF15" s="9">
        <f t="shared" si="22"/>
        <v>0</v>
      </c>
      <c r="BG15" s="9">
        <f t="shared" si="22"/>
        <v>287814</v>
      </c>
      <c r="BH15" s="9">
        <f t="shared" si="22"/>
        <v>-74441</v>
      </c>
      <c r="BI15" s="9">
        <f t="shared" si="22"/>
        <v>5323250</v>
      </c>
      <c r="BJ15" s="9">
        <f t="shared" si="22"/>
        <v>0</v>
      </c>
      <c r="BK15" s="9">
        <f t="shared" si="22"/>
        <v>2675893.9360000002</v>
      </c>
      <c r="BL15" s="9">
        <f t="shared" si="22"/>
        <v>45767977.28636416</v>
      </c>
      <c r="BM15" s="9">
        <f t="shared" si="22"/>
        <v>13526378.470000001</v>
      </c>
      <c r="BN15" s="9">
        <f t="shared" si="22"/>
        <v>301988.94999999995</v>
      </c>
      <c r="BO15" s="9">
        <f t="shared" si="22"/>
        <v>544781625</v>
      </c>
      <c r="BP15" s="9">
        <f t="shared" si="23"/>
        <v>1414016</v>
      </c>
      <c r="BQ15" s="9">
        <f t="shared" si="23"/>
        <v>1219798</v>
      </c>
      <c r="BR15" s="9">
        <f t="shared" si="23"/>
        <v>2979263</v>
      </c>
      <c r="BS15" s="9">
        <f t="shared" si="23"/>
        <v>91830854</v>
      </c>
      <c r="BT15" s="9">
        <f t="shared" si="23"/>
        <v>0</v>
      </c>
      <c r="BU15" s="9">
        <f t="shared" si="23"/>
        <v>15119910</v>
      </c>
      <c r="BV15" s="9">
        <f t="shared" si="23"/>
        <v>10076848.75</v>
      </c>
      <c r="BW15" s="9">
        <f t="shared" si="23"/>
        <v>52793332</v>
      </c>
      <c r="BX15" s="9">
        <f t="shared" si="23"/>
        <v>945000</v>
      </c>
      <c r="BY15" s="9">
        <f t="shared" si="23"/>
        <v>5915044</v>
      </c>
      <c r="BZ15" s="9">
        <f t="shared" si="23"/>
        <v>-5222650.4000000004</v>
      </c>
      <c r="CA15" s="9">
        <f t="shared" si="24"/>
        <v>15686115.09</v>
      </c>
      <c r="CB15" s="9">
        <f t="shared" si="24"/>
        <v>84148190.333342746</v>
      </c>
      <c r="CC15" s="9">
        <f t="shared" si="24"/>
        <v>5678220.4386</v>
      </c>
      <c r="CD15" s="9">
        <f t="shared" si="24"/>
        <v>255861</v>
      </c>
      <c r="CE15" s="9">
        <f t="shared" si="24"/>
        <v>21534451</v>
      </c>
      <c r="CF15" s="9">
        <f t="shared" si="24"/>
        <v>10936</v>
      </c>
      <c r="CG15" s="9">
        <f t="shared" si="24"/>
        <v>0</v>
      </c>
      <c r="CH15" s="9">
        <f t="shared" si="24"/>
        <v>1014471</v>
      </c>
      <c r="CI15" s="9">
        <f t="shared" si="24"/>
        <v>0</v>
      </c>
      <c r="CJ15" s="9">
        <f t="shared" si="24"/>
        <v>0</v>
      </c>
      <c r="CK15" s="9">
        <f t="shared" si="25"/>
        <v>307043</v>
      </c>
      <c r="CL15" s="9">
        <f t="shared" si="25"/>
        <v>-82737</v>
      </c>
      <c r="CM15" s="9">
        <f t="shared" si="25"/>
        <v>5346529</v>
      </c>
      <c r="CN15" s="9">
        <f t="shared" si="25"/>
        <v>39784259</v>
      </c>
      <c r="CO15" s="9">
        <f t="shared" si="25"/>
        <v>2675893.9360000002</v>
      </c>
      <c r="CP15" s="9">
        <f t="shared" si="25"/>
        <v>45767977.28636416</v>
      </c>
      <c r="CQ15" s="9">
        <f t="shared" si="25"/>
        <v>13526378.470000001</v>
      </c>
      <c r="CR15" s="9">
        <f t="shared" si="25"/>
        <v>301988.94999999995</v>
      </c>
    </row>
    <row r="16" spans="1:107" x14ac:dyDescent="0.3">
      <c r="A16" s="8"/>
      <c r="B16" s="8"/>
      <c r="C16" s="8" t="s">
        <v>40</v>
      </c>
      <c r="D16" s="8">
        <v>3</v>
      </c>
      <c r="E16" s="9">
        <f t="shared" si="8"/>
        <v>260086</v>
      </c>
      <c r="F16" s="9">
        <f t="shared" si="9"/>
        <v>10051.783079630606</v>
      </c>
      <c r="G16" s="9">
        <f t="shared" si="10"/>
        <v>10567.864889435834</v>
      </c>
      <c r="H16" s="9">
        <f t="shared" si="11"/>
        <v>516.08180980522775</v>
      </c>
      <c r="I16" s="10">
        <f t="shared" si="12"/>
        <v>5.134231466365799E-2</v>
      </c>
      <c r="J16" s="9">
        <f t="shared" si="13"/>
        <v>358.63183616188508</v>
      </c>
      <c r="K16" s="9">
        <f t="shared" si="13"/>
        <v>23.446413878486339</v>
      </c>
      <c r="L16" s="9">
        <f t="shared" si="13"/>
        <v>27.801804018670737</v>
      </c>
      <c r="M16" s="9">
        <f t="shared" si="13"/>
        <v>23.131686134586289</v>
      </c>
      <c r="N16" s="9">
        <f t="shared" si="13"/>
        <v>39.177181366942023</v>
      </c>
      <c r="O16" s="9">
        <f t="shared" si="13"/>
        <v>44.005157678614012</v>
      </c>
      <c r="P16" s="9">
        <f t="shared" si="13"/>
        <v>-0.11226943395649869</v>
      </c>
      <c r="Q16" s="9">
        <f t="shared" si="14"/>
        <v>2614328054.0488057</v>
      </c>
      <c r="R16" s="9">
        <f t="shared" si="15"/>
        <v>2748553707.6338081</v>
      </c>
      <c r="S16" s="9">
        <f t="shared" si="16"/>
        <v>134225653.58500242</v>
      </c>
      <c r="T16" s="9"/>
      <c r="U16" s="9">
        <f t="shared" si="17"/>
        <v>6009.406827972286</v>
      </c>
      <c r="V16" s="9">
        <f t="shared" si="17"/>
        <v>289.55190206316371</v>
      </c>
      <c r="W16" s="9">
        <f t="shared" si="17"/>
        <v>1382.173519528156</v>
      </c>
      <c r="X16" s="9">
        <f t="shared" si="17"/>
        <v>643.54688656828887</v>
      </c>
      <c r="Y16" s="9">
        <f t="shared" si="17"/>
        <v>1150.6860002535223</v>
      </c>
      <c r="Z16" s="9">
        <f t="shared" si="17"/>
        <v>67.399954169005625</v>
      </c>
      <c r="AA16" s="9">
        <f t="shared" si="17"/>
        <v>509.01798907618121</v>
      </c>
      <c r="AB16" s="9">
        <f t="shared" si="18"/>
        <v>6368.0386641341711</v>
      </c>
      <c r="AC16" s="9">
        <f t="shared" si="18"/>
        <v>312.99831594165005</v>
      </c>
      <c r="AD16" s="9">
        <f t="shared" si="18"/>
        <v>1409.9753235468268</v>
      </c>
      <c r="AE16" s="9">
        <f t="shared" si="18"/>
        <v>666.67857270287516</v>
      </c>
      <c r="AF16" s="9">
        <f t="shared" si="18"/>
        <v>1189.8631816204643</v>
      </c>
      <c r="AG16" s="9">
        <f t="shared" si="18"/>
        <v>111.40511184761964</v>
      </c>
      <c r="AH16" s="9">
        <f t="shared" si="18"/>
        <v>508.90571964222471</v>
      </c>
      <c r="AI16" s="9">
        <f t="shared" si="19"/>
        <v>10567.864889435834</v>
      </c>
      <c r="AJ16" s="3" t="s">
        <v>608</v>
      </c>
      <c r="AK16" s="9">
        <f t="shared" si="20"/>
        <v>1573025858</v>
      </c>
      <c r="AL16" s="9">
        <f t="shared" si="20"/>
        <v>0</v>
      </c>
      <c r="AM16" s="9">
        <f t="shared" si="20"/>
        <v>3613382</v>
      </c>
      <c r="AN16" s="9">
        <f t="shared" si="20"/>
        <v>9033460</v>
      </c>
      <c r="AO16" s="9">
        <f t="shared" si="20"/>
        <v>359651506</v>
      </c>
      <c r="AP16" s="9">
        <f t="shared" si="20"/>
        <v>-167524</v>
      </c>
      <c r="AQ16" s="9">
        <f t="shared" si="20"/>
        <v>46425340</v>
      </c>
      <c r="AR16" s="9">
        <f t="shared" si="20"/>
        <v>29877046.75</v>
      </c>
      <c r="AS16" s="9">
        <f t="shared" si="20"/>
        <v>73598396</v>
      </c>
      <c r="AT16" s="9">
        <f t="shared" si="20"/>
        <v>1710000</v>
      </c>
      <c r="AU16" s="9">
        <f t="shared" si="20"/>
        <v>13581002</v>
      </c>
      <c r="AV16" s="9">
        <f t="shared" si="21"/>
        <v>-5006115.2100000009</v>
      </c>
      <c r="AW16" s="9">
        <f t="shared" si="21"/>
        <v>17529784.479999997</v>
      </c>
      <c r="AX16" s="9">
        <f t="shared" si="21"/>
        <v>299277319.06193757</v>
      </c>
      <c r="AY16" s="9">
        <f t="shared" si="21"/>
        <v>17848673.049999997</v>
      </c>
      <c r="AZ16" s="9">
        <f t="shared" si="21"/>
        <v>-10063273.740000002</v>
      </c>
      <c r="BA16" s="9">
        <f t="shared" si="21"/>
        <v>61650755</v>
      </c>
      <c r="BB16" s="9">
        <f t="shared" si="21"/>
        <v>4040628</v>
      </c>
      <c r="BC16" s="9">
        <f t="shared" si="21"/>
        <v>0</v>
      </c>
      <c r="BD16" s="9">
        <f t="shared" si="21"/>
        <v>3804732</v>
      </c>
      <c r="BE16" s="9">
        <f t="shared" si="21"/>
        <v>0</v>
      </c>
      <c r="BF16" s="9">
        <f t="shared" si="22"/>
        <v>114471</v>
      </c>
      <c r="BG16" s="9">
        <f t="shared" si="22"/>
        <v>989529</v>
      </c>
      <c r="BH16" s="9">
        <f t="shared" si="22"/>
        <v>-372104</v>
      </c>
      <c r="BI16" s="9">
        <f t="shared" si="22"/>
        <v>8658869</v>
      </c>
      <c r="BJ16" s="9">
        <f t="shared" si="22"/>
        <v>0</v>
      </c>
      <c r="BK16" s="9">
        <f t="shared" si="22"/>
        <v>7506423.1264979076</v>
      </c>
      <c r="BL16" s="9">
        <f t="shared" si="22"/>
        <v>59392372.040369749</v>
      </c>
      <c r="BM16" s="9">
        <f t="shared" si="22"/>
        <v>37770710.650000006</v>
      </c>
      <c r="BN16" s="9">
        <f t="shared" si="22"/>
        <v>836813.84000000008</v>
      </c>
      <c r="BO16" s="9">
        <f t="shared" si="22"/>
        <v>1652098461</v>
      </c>
      <c r="BP16" s="9">
        <f t="shared" si="23"/>
        <v>2948007</v>
      </c>
      <c r="BQ16" s="9">
        <f t="shared" si="23"/>
        <v>3699154</v>
      </c>
      <c r="BR16" s="9">
        <f t="shared" si="23"/>
        <v>9033460</v>
      </c>
      <c r="BS16" s="9">
        <f t="shared" si="23"/>
        <v>246065557</v>
      </c>
      <c r="BT16" s="9">
        <f t="shared" si="23"/>
        <v>0</v>
      </c>
      <c r="BU16" s="9">
        <f t="shared" si="23"/>
        <v>46425340</v>
      </c>
      <c r="BV16" s="9">
        <f t="shared" si="23"/>
        <v>33587782.25</v>
      </c>
      <c r="BW16" s="9">
        <f t="shared" si="23"/>
        <v>76016480</v>
      </c>
      <c r="BX16" s="9">
        <f t="shared" si="23"/>
        <v>5390000</v>
      </c>
      <c r="BY16" s="9">
        <f t="shared" si="23"/>
        <v>14067668</v>
      </c>
      <c r="BZ16" s="9">
        <f t="shared" si="23"/>
        <v>-5211922.99</v>
      </c>
      <c r="CA16" s="9">
        <f t="shared" si="24"/>
        <v>28974909.920000002</v>
      </c>
      <c r="CB16" s="9">
        <f t="shared" si="24"/>
        <v>309466755.45494008</v>
      </c>
      <c r="CC16" s="9">
        <f t="shared" si="24"/>
        <v>17819473.342000004</v>
      </c>
      <c r="CD16" s="9">
        <f t="shared" si="24"/>
        <v>1191236</v>
      </c>
      <c r="CE16" s="9">
        <f t="shared" si="24"/>
        <v>63341108</v>
      </c>
      <c r="CF16" s="9">
        <f t="shared" si="24"/>
        <v>4219326</v>
      </c>
      <c r="CG16" s="9">
        <f t="shared" si="24"/>
        <v>0</v>
      </c>
      <c r="CH16" s="9">
        <f t="shared" si="24"/>
        <v>3804732</v>
      </c>
      <c r="CI16" s="9">
        <f t="shared" si="24"/>
        <v>0</v>
      </c>
      <c r="CJ16" s="9">
        <f t="shared" si="24"/>
        <v>115615</v>
      </c>
      <c r="CK16" s="9">
        <f t="shared" si="25"/>
        <v>1063180</v>
      </c>
      <c r="CL16" s="9">
        <f t="shared" si="25"/>
        <v>-413563</v>
      </c>
      <c r="CM16" s="9">
        <f t="shared" si="25"/>
        <v>8695344</v>
      </c>
      <c r="CN16" s="9">
        <f t="shared" si="25"/>
        <v>120649285</v>
      </c>
      <c r="CO16" s="9">
        <f t="shared" si="25"/>
        <v>7506423.1264979076</v>
      </c>
      <c r="CP16" s="9">
        <f t="shared" si="25"/>
        <v>59392372.040369749</v>
      </c>
      <c r="CQ16" s="9">
        <f t="shared" si="25"/>
        <v>37770710.650000006</v>
      </c>
      <c r="CR16" s="9">
        <f t="shared" si="25"/>
        <v>836813.84000000008</v>
      </c>
    </row>
    <row r="17" spans="1:124" x14ac:dyDescent="0.3">
      <c r="A17" s="8"/>
      <c r="B17" s="8"/>
      <c r="C17" s="8" t="s">
        <v>41</v>
      </c>
      <c r="D17" s="8">
        <v>4</v>
      </c>
      <c r="E17" s="9">
        <f t="shared" si="8"/>
        <v>183837</v>
      </c>
      <c r="F17" s="9">
        <f t="shared" si="9"/>
        <v>9403.5614230758802</v>
      </c>
      <c r="G17" s="9">
        <f t="shared" si="10"/>
        <v>9973.1430886525995</v>
      </c>
      <c r="H17" s="9">
        <f t="shared" si="11"/>
        <v>569.58166557671939</v>
      </c>
      <c r="I17" s="10">
        <f t="shared" si="12"/>
        <v>6.0570845443620312E-2</v>
      </c>
      <c r="J17" s="9">
        <f t="shared" si="13"/>
        <v>363.12863623753583</v>
      </c>
      <c r="K17" s="9">
        <f t="shared" si="13"/>
        <v>19.744975168219696</v>
      </c>
      <c r="L17" s="9">
        <f t="shared" si="13"/>
        <v>83.346557004302781</v>
      </c>
      <c r="M17" s="9">
        <f t="shared" si="13"/>
        <v>44.820457960040699</v>
      </c>
      <c r="N17" s="9">
        <f t="shared" si="13"/>
        <v>39.589443080705223</v>
      </c>
      <c r="O17" s="9">
        <f t="shared" si="13"/>
        <v>19.541492191452214</v>
      </c>
      <c r="P17" s="9">
        <f t="shared" si="13"/>
        <v>-0.58989606553626572</v>
      </c>
      <c r="Q17" s="9">
        <f t="shared" si="14"/>
        <v>1728722521.3340006</v>
      </c>
      <c r="R17" s="9">
        <f t="shared" si="15"/>
        <v>1833432705.9886279</v>
      </c>
      <c r="S17" s="9">
        <f t="shared" si="16"/>
        <v>104710184.65462732</v>
      </c>
      <c r="T17" s="9"/>
      <c r="U17" s="9">
        <f t="shared" si="17"/>
        <v>5988.0816533124462</v>
      </c>
      <c r="V17" s="9">
        <f t="shared" si="17"/>
        <v>490.93047645468539</v>
      </c>
      <c r="W17" s="9">
        <f t="shared" si="17"/>
        <v>684.41537340143714</v>
      </c>
      <c r="X17" s="9">
        <f t="shared" si="17"/>
        <v>604.13941921375999</v>
      </c>
      <c r="Y17" s="9">
        <f t="shared" si="17"/>
        <v>1178.9856306411923</v>
      </c>
      <c r="Z17" s="9">
        <f t="shared" si="17"/>
        <v>45.363042423451212</v>
      </c>
      <c r="AA17" s="9">
        <f t="shared" si="17"/>
        <v>411.64582762890859</v>
      </c>
      <c r="AB17" s="9">
        <f t="shared" si="18"/>
        <v>6351.210289549982</v>
      </c>
      <c r="AC17" s="9">
        <f t="shared" si="18"/>
        <v>510.67545162290509</v>
      </c>
      <c r="AD17" s="9">
        <f t="shared" si="18"/>
        <v>767.76193040573992</v>
      </c>
      <c r="AE17" s="9">
        <f t="shared" si="18"/>
        <v>648.95987717380069</v>
      </c>
      <c r="AF17" s="9">
        <f t="shared" si="18"/>
        <v>1218.5750737218975</v>
      </c>
      <c r="AG17" s="9">
        <f t="shared" si="18"/>
        <v>64.904534614903426</v>
      </c>
      <c r="AH17" s="9">
        <f t="shared" si="18"/>
        <v>411.05593156337233</v>
      </c>
      <c r="AI17" s="9">
        <f t="shared" si="19"/>
        <v>9973.1430886525995</v>
      </c>
      <c r="AJ17" s="3" t="s">
        <v>608</v>
      </c>
      <c r="AK17" s="9">
        <f t="shared" si="20"/>
        <v>1108128776</v>
      </c>
      <c r="AL17" s="9">
        <f t="shared" si="20"/>
        <v>0</v>
      </c>
      <c r="AM17" s="9">
        <f t="shared" si="20"/>
        <v>2545473</v>
      </c>
      <c r="AN17" s="9">
        <f t="shared" si="20"/>
        <v>6363680</v>
      </c>
      <c r="AO17" s="9">
        <f t="shared" si="20"/>
        <v>126169799</v>
      </c>
      <c r="AP17" s="9">
        <f t="shared" si="20"/>
        <v>-348930</v>
      </c>
      <c r="AQ17" s="9">
        <f t="shared" si="20"/>
        <v>7189260</v>
      </c>
      <c r="AR17" s="9">
        <f t="shared" si="20"/>
        <v>22047477</v>
      </c>
      <c r="AS17" s="9">
        <f t="shared" si="20"/>
        <v>89936186</v>
      </c>
      <c r="AT17" s="9">
        <f t="shared" si="20"/>
        <v>315000</v>
      </c>
      <c r="AU17" s="9">
        <f t="shared" si="20"/>
        <v>12993549</v>
      </c>
      <c r="AV17" s="9">
        <f t="shared" si="21"/>
        <v>-3311380.5899999994</v>
      </c>
      <c r="AW17" s="9">
        <f t="shared" si="21"/>
        <v>8339405.6300000008</v>
      </c>
      <c r="AX17" s="9">
        <f t="shared" si="21"/>
        <v>216741181.38018486</v>
      </c>
      <c r="AY17" s="9">
        <f t="shared" si="21"/>
        <v>12096179.270000001</v>
      </c>
      <c r="AZ17" s="9">
        <f t="shared" si="21"/>
        <v>-7297809.0999999978</v>
      </c>
      <c r="BA17" s="9">
        <f t="shared" si="21"/>
        <v>43486002</v>
      </c>
      <c r="BB17" s="9">
        <f t="shared" si="21"/>
        <v>15644244</v>
      </c>
      <c r="BC17" s="9">
        <f t="shared" si="21"/>
        <v>0</v>
      </c>
      <c r="BD17" s="9">
        <f t="shared" si="21"/>
        <v>3218276</v>
      </c>
      <c r="BE17" s="9">
        <f t="shared" si="21"/>
        <v>574707</v>
      </c>
      <c r="BF17" s="9">
        <f t="shared" si="22"/>
        <v>0</v>
      </c>
      <c r="BG17" s="9">
        <f t="shared" si="22"/>
        <v>1136055</v>
      </c>
      <c r="BH17" s="9">
        <f t="shared" si="22"/>
        <v>-196839</v>
      </c>
      <c r="BI17" s="9">
        <f t="shared" si="22"/>
        <v>5736355</v>
      </c>
      <c r="BJ17" s="9">
        <f t="shared" si="22"/>
        <v>0</v>
      </c>
      <c r="BK17" s="9">
        <f t="shared" si="22"/>
        <v>5172072.9798233211</v>
      </c>
      <c r="BL17" s="9">
        <f t="shared" si="22"/>
        <v>30320961.713992354</v>
      </c>
      <c r="BM17" s="9">
        <f t="shared" si="22"/>
        <v>21062543.920000002</v>
      </c>
      <c r="BN17" s="9">
        <f t="shared" si="22"/>
        <v>660296.13</v>
      </c>
      <c r="BO17" s="9">
        <f t="shared" si="22"/>
        <v>1164977382</v>
      </c>
      <c r="BP17" s="9">
        <f t="shared" si="23"/>
        <v>1572033</v>
      </c>
      <c r="BQ17" s="9">
        <f t="shared" si="23"/>
        <v>2608455</v>
      </c>
      <c r="BR17" s="9">
        <f t="shared" si="23"/>
        <v>6363680</v>
      </c>
      <c r="BS17" s="9">
        <f t="shared" si="23"/>
        <v>93507752</v>
      </c>
      <c r="BT17" s="9">
        <f t="shared" si="23"/>
        <v>0</v>
      </c>
      <c r="BU17" s="9">
        <f t="shared" si="23"/>
        <v>7189260</v>
      </c>
      <c r="BV17" s="9">
        <f t="shared" si="23"/>
        <v>26456340</v>
      </c>
      <c r="BW17" s="9">
        <f t="shared" si="23"/>
        <v>92891043</v>
      </c>
      <c r="BX17" s="9">
        <f t="shared" si="23"/>
        <v>990000</v>
      </c>
      <c r="BY17" s="9">
        <f t="shared" si="23"/>
        <v>13326305</v>
      </c>
      <c r="BZ17" s="9">
        <f t="shared" si="23"/>
        <v>-1795741.0600000003</v>
      </c>
      <c r="CA17" s="9">
        <f t="shared" si="24"/>
        <v>11931854.930000002</v>
      </c>
      <c r="CB17" s="9">
        <f t="shared" si="24"/>
        <v>224019185.82781249</v>
      </c>
      <c r="CC17" s="9">
        <f t="shared" si="24"/>
        <v>11987734.547000004</v>
      </c>
      <c r="CD17" s="9">
        <f t="shared" si="24"/>
        <v>1038031</v>
      </c>
      <c r="CE17" s="9">
        <f t="shared" si="24"/>
        <v>44722621</v>
      </c>
      <c r="CF17" s="9">
        <f t="shared" si="24"/>
        <v>16232519</v>
      </c>
      <c r="CG17" s="9">
        <f t="shared" si="24"/>
        <v>0</v>
      </c>
      <c r="CH17" s="9">
        <f t="shared" si="24"/>
        <v>3218276</v>
      </c>
      <c r="CI17" s="9">
        <f t="shared" si="24"/>
        <v>580428</v>
      </c>
      <c r="CJ17" s="9">
        <f t="shared" si="24"/>
        <v>0</v>
      </c>
      <c r="CK17" s="9">
        <f t="shared" si="25"/>
        <v>1220499</v>
      </c>
      <c r="CL17" s="9">
        <f t="shared" si="25"/>
        <v>-218771</v>
      </c>
      <c r="CM17" s="9">
        <f t="shared" si="25"/>
        <v>5762646</v>
      </c>
      <c r="CN17" s="9">
        <f t="shared" si="25"/>
        <v>47635298</v>
      </c>
      <c r="CO17" s="9">
        <f t="shared" si="25"/>
        <v>5172072.9798233211</v>
      </c>
      <c r="CP17" s="9">
        <f t="shared" si="25"/>
        <v>30320961.713992354</v>
      </c>
      <c r="CQ17" s="9">
        <f t="shared" si="25"/>
        <v>21062543.920000002</v>
      </c>
      <c r="CR17" s="9">
        <f t="shared" si="25"/>
        <v>660296.13</v>
      </c>
    </row>
    <row r="18" spans="1:124" x14ac:dyDescent="0.3">
      <c r="A18" s="8"/>
      <c r="B18" s="8"/>
      <c r="C18" s="8" t="s">
        <v>42</v>
      </c>
      <c r="D18" s="8">
        <v>5</v>
      </c>
      <c r="E18" s="9">
        <f t="shared" si="8"/>
        <v>92666</v>
      </c>
      <c r="F18" s="9">
        <f t="shared" si="9"/>
        <v>9024.0294565727454</v>
      </c>
      <c r="G18" s="9">
        <f t="shared" si="10"/>
        <v>9549.0416535312343</v>
      </c>
      <c r="H18" s="9">
        <f t="shared" si="11"/>
        <v>525.01219695848886</v>
      </c>
      <c r="I18" s="10">
        <f t="shared" si="12"/>
        <v>5.8179353190839903E-2</v>
      </c>
      <c r="J18" s="9">
        <f t="shared" si="13"/>
        <v>372.09626011697947</v>
      </c>
      <c r="K18" s="9">
        <f t="shared" si="13"/>
        <v>15.597640990222942</v>
      </c>
      <c r="L18" s="9">
        <f t="shared" si="13"/>
        <v>67.536367168109223</v>
      </c>
      <c r="M18" s="9">
        <f t="shared" si="13"/>
        <v>26.750633273629091</v>
      </c>
      <c r="N18" s="9">
        <f t="shared" si="13"/>
        <v>35.980210498144288</v>
      </c>
      <c r="O18" s="9">
        <f t="shared" si="13"/>
        <v>8.2187022208792833</v>
      </c>
      <c r="P18" s="9">
        <f t="shared" si="13"/>
        <v>-1.1676173094770661</v>
      </c>
      <c r="Q18" s="9">
        <f t="shared" si="14"/>
        <v>836220713.62277007</v>
      </c>
      <c r="R18" s="9">
        <f t="shared" si="15"/>
        <v>884871493.86612535</v>
      </c>
      <c r="S18" s="9">
        <f t="shared" si="16"/>
        <v>48650780.243355274</v>
      </c>
      <c r="T18" s="9"/>
      <c r="U18" s="9">
        <f t="shared" si="17"/>
        <v>5991.8373509161938</v>
      </c>
      <c r="V18" s="9">
        <f t="shared" si="17"/>
        <v>474.74152332031167</v>
      </c>
      <c r="W18" s="9">
        <f t="shared" si="17"/>
        <v>655.67847970129276</v>
      </c>
      <c r="X18" s="9">
        <f t="shared" si="17"/>
        <v>702.65115249461383</v>
      </c>
      <c r="Y18" s="9">
        <f t="shared" si="17"/>
        <v>882.98266919519926</v>
      </c>
      <c r="Z18" s="9">
        <f t="shared" si="17"/>
        <v>18.147498327326097</v>
      </c>
      <c r="AA18" s="9">
        <f t="shared" si="17"/>
        <v>297.99078261781</v>
      </c>
      <c r="AB18" s="9">
        <f t="shared" si="18"/>
        <v>6363.9336110331733</v>
      </c>
      <c r="AC18" s="9">
        <f t="shared" si="18"/>
        <v>490.33916431053461</v>
      </c>
      <c r="AD18" s="9">
        <f t="shared" si="18"/>
        <v>723.21484686940198</v>
      </c>
      <c r="AE18" s="9">
        <f t="shared" si="18"/>
        <v>729.40178576824292</v>
      </c>
      <c r="AF18" s="9">
        <f t="shared" si="18"/>
        <v>918.96287969334355</v>
      </c>
      <c r="AG18" s="9">
        <f t="shared" si="18"/>
        <v>26.366200548205381</v>
      </c>
      <c r="AH18" s="9">
        <f t="shared" si="18"/>
        <v>296.82316530833293</v>
      </c>
      <c r="AI18" s="9">
        <f t="shared" si="19"/>
        <v>9549.0416535312343</v>
      </c>
      <c r="AJ18" s="3" t="s">
        <v>608</v>
      </c>
      <c r="AK18" s="9">
        <f t="shared" si="20"/>
        <v>560044718</v>
      </c>
      <c r="AL18" s="9">
        <f t="shared" si="20"/>
        <v>0</v>
      </c>
      <c r="AM18" s="9">
        <f t="shared" si="20"/>
        <v>1286475</v>
      </c>
      <c r="AN18" s="9">
        <f t="shared" si="20"/>
        <v>3216187</v>
      </c>
      <c r="AO18" s="9">
        <f t="shared" si="20"/>
        <v>60948734</v>
      </c>
      <c r="AP18" s="9">
        <f t="shared" si="20"/>
        <v>-189632</v>
      </c>
      <c r="AQ18" s="9">
        <f t="shared" si="20"/>
        <v>4324307</v>
      </c>
      <c r="AR18" s="9">
        <f t="shared" si="20"/>
        <v>12259203.107065894</v>
      </c>
      <c r="AS18" s="9">
        <f t="shared" si="20"/>
        <v>43992398</v>
      </c>
      <c r="AT18" s="9">
        <f t="shared" si="20"/>
        <v>0</v>
      </c>
      <c r="AU18" s="9">
        <f t="shared" si="20"/>
        <v>2522220</v>
      </c>
      <c r="AV18" s="9">
        <f t="shared" si="21"/>
        <v>-1698263.1900000002</v>
      </c>
      <c r="AW18" s="9">
        <f t="shared" si="21"/>
        <v>1681656.08</v>
      </c>
      <c r="AX18" s="9">
        <f t="shared" si="21"/>
        <v>81822472.023642331</v>
      </c>
      <c r="AY18" s="9">
        <f t="shared" si="21"/>
        <v>6015152.4300000025</v>
      </c>
      <c r="AZ18" s="9">
        <f t="shared" si="21"/>
        <v>-4805118.0399999991</v>
      </c>
      <c r="BA18" s="9">
        <f t="shared" si="21"/>
        <v>22170481</v>
      </c>
      <c r="BB18" s="9">
        <f t="shared" si="21"/>
        <v>16989042</v>
      </c>
      <c r="BC18" s="9">
        <f t="shared" si="21"/>
        <v>0</v>
      </c>
      <c r="BD18" s="9">
        <f t="shared" si="21"/>
        <v>1779873.02</v>
      </c>
      <c r="BE18" s="9">
        <f t="shared" si="21"/>
        <v>3983112.76</v>
      </c>
      <c r="BF18" s="9">
        <f t="shared" si="22"/>
        <v>0</v>
      </c>
      <c r="BG18" s="9">
        <f t="shared" si="22"/>
        <v>200917</v>
      </c>
      <c r="BH18" s="9">
        <f t="shared" si="22"/>
        <v>-130231</v>
      </c>
      <c r="BI18" s="9">
        <f t="shared" si="22"/>
        <v>1424735</v>
      </c>
      <c r="BJ18" s="9">
        <f t="shared" si="22"/>
        <v>0</v>
      </c>
      <c r="BK18" s="9">
        <f t="shared" si="22"/>
        <v>2900008.899376269</v>
      </c>
      <c r="BL18" s="9">
        <f t="shared" si="22"/>
        <v>5925029.8626857121</v>
      </c>
      <c r="BM18" s="9">
        <f t="shared" si="22"/>
        <v>8851895.1499999985</v>
      </c>
      <c r="BN18" s="9">
        <f t="shared" si="22"/>
        <v>705340.52000000025</v>
      </c>
      <c r="BO18" s="9">
        <f t="shared" si="22"/>
        <v>588460165</v>
      </c>
      <c r="BP18" s="9">
        <f t="shared" si="23"/>
        <v>1143175</v>
      </c>
      <c r="BQ18" s="9">
        <f t="shared" si="23"/>
        <v>1317599</v>
      </c>
      <c r="BR18" s="9">
        <f t="shared" si="23"/>
        <v>3216187</v>
      </c>
      <c r="BS18" s="9">
        <f t="shared" si="23"/>
        <v>63367465</v>
      </c>
      <c r="BT18" s="9">
        <f t="shared" si="23"/>
        <v>0</v>
      </c>
      <c r="BU18" s="9">
        <f t="shared" si="23"/>
        <v>4324307</v>
      </c>
      <c r="BV18" s="9">
        <f t="shared" si="23"/>
        <v>13030687</v>
      </c>
      <c r="BW18" s="9">
        <f t="shared" si="23"/>
        <v>45437769</v>
      </c>
      <c r="BX18" s="9">
        <f t="shared" si="23"/>
        <v>0</v>
      </c>
      <c r="BY18" s="9">
        <f t="shared" si="23"/>
        <v>2549638</v>
      </c>
      <c r="BZ18" s="9">
        <f t="shared" si="23"/>
        <v>-1421320.8399999996</v>
      </c>
      <c r="CA18" s="9">
        <f t="shared" si="24"/>
        <v>2443250.34</v>
      </c>
      <c r="CB18" s="9">
        <f t="shared" si="24"/>
        <v>85156614.209663376</v>
      </c>
      <c r="CC18" s="9">
        <f t="shared" si="24"/>
        <v>5906954.0044000018</v>
      </c>
      <c r="CD18" s="9">
        <f t="shared" si="24"/>
        <v>116932</v>
      </c>
      <c r="CE18" s="9">
        <f t="shared" si="24"/>
        <v>22787917</v>
      </c>
      <c r="CF18" s="9">
        <f t="shared" si="24"/>
        <v>17540819</v>
      </c>
      <c r="CG18" s="9">
        <f t="shared" si="24"/>
        <v>0</v>
      </c>
      <c r="CH18" s="9">
        <f t="shared" si="24"/>
        <v>1779873.02</v>
      </c>
      <c r="CI18" s="9">
        <f t="shared" si="24"/>
        <v>3990642.76</v>
      </c>
      <c r="CJ18" s="9">
        <f t="shared" si="24"/>
        <v>187476.94</v>
      </c>
      <c r="CK18" s="9">
        <f t="shared" si="25"/>
        <v>216438</v>
      </c>
      <c r="CL18" s="9">
        <f t="shared" si="25"/>
        <v>-144747</v>
      </c>
      <c r="CM18" s="9">
        <f t="shared" si="25"/>
        <v>1431416</v>
      </c>
      <c r="CN18" s="9">
        <f t="shared" si="25"/>
        <v>3649962</v>
      </c>
      <c r="CO18" s="9">
        <f t="shared" si="25"/>
        <v>2900008.899376269</v>
      </c>
      <c r="CP18" s="9">
        <f t="shared" si="25"/>
        <v>5925029.8626857121</v>
      </c>
      <c r="CQ18" s="9">
        <f t="shared" si="25"/>
        <v>8851895.1499999985</v>
      </c>
      <c r="CR18" s="9">
        <f t="shared" si="25"/>
        <v>705340.52000000025</v>
      </c>
    </row>
    <row r="19" spans="1:124" x14ac:dyDescent="0.3">
      <c r="A19" s="8"/>
      <c r="B19" s="8"/>
      <c r="C19" s="8" t="s">
        <v>43</v>
      </c>
      <c r="D19" s="8">
        <v>6</v>
      </c>
      <c r="E19" s="9">
        <f t="shared" si="8"/>
        <v>85662</v>
      </c>
      <c r="F19" s="9">
        <f t="shared" si="9"/>
        <v>9858.3836673087899</v>
      </c>
      <c r="G19" s="9">
        <f t="shared" si="10"/>
        <v>10365.145617375381</v>
      </c>
      <c r="H19" s="9">
        <f t="shared" si="11"/>
        <v>506.76195006659145</v>
      </c>
      <c r="I19" s="10">
        <f t="shared" si="12"/>
        <v>5.1404161895935913E-2</v>
      </c>
      <c r="J19" s="9">
        <f t="shared" si="13"/>
        <v>374.85655973477151</v>
      </c>
      <c r="K19" s="9">
        <f t="shared" si="13"/>
        <v>18.934206532651615</v>
      </c>
      <c r="L19" s="9">
        <f t="shared" si="13"/>
        <v>63.194998949359046</v>
      </c>
      <c r="M19" s="9">
        <f t="shared" si="13"/>
        <v>8.0788520206906469</v>
      </c>
      <c r="N19" s="9">
        <f t="shared" si="13"/>
        <v>32.387139749340008</v>
      </c>
      <c r="O19" s="9">
        <f t="shared" si="13"/>
        <v>8.3385247834512271</v>
      </c>
      <c r="P19" s="9">
        <f t="shared" si="13"/>
        <v>0.97166829632743656</v>
      </c>
      <c r="Q19" s="9">
        <f t="shared" si="14"/>
        <v>844488861.70900559</v>
      </c>
      <c r="R19" s="9">
        <f t="shared" si="15"/>
        <v>887899103.87560987</v>
      </c>
      <c r="S19" s="9">
        <f t="shared" si="16"/>
        <v>43410242.16660428</v>
      </c>
      <c r="T19" s="9"/>
      <c r="U19" s="9">
        <f t="shared" si="17"/>
        <v>5997.1315446755852</v>
      </c>
      <c r="V19" s="9">
        <f t="shared" si="17"/>
        <v>576.29586047488965</v>
      </c>
      <c r="W19" s="9">
        <f t="shared" si="17"/>
        <v>907.50115570498008</v>
      </c>
      <c r="X19" s="9">
        <f t="shared" si="17"/>
        <v>1121.5375494076584</v>
      </c>
      <c r="Y19" s="9">
        <f t="shared" si="17"/>
        <v>921.26847643952772</v>
      </c>
      <c r="Z19" s="9">
        <f t="shared" si="17"/>
        <v>23.128665686068498</v>
      </c>
      <c r="AA19" s="9">
        <f t="shared" si="17"/>
        <v>311.52041492008129</v>
      </c>
      <c r="AB19" s="9">
        <f t="shared" si="18"/>
        <v>6371.9881044103568</v>
      </c>
      <c r="AC19" s="9">
        <f t="shared" si="18"/>
        <v>595.23006700754127</v>
      </c>
      <c r="AD19" s="9">
        <f t="shared" si="18"/>
        <v>970.69615465433913</v>
      </c>
      <c r="AE19" s="9">
        <f t="shared" si="18"/>
        <v>1129.616401428349</v>
      </c>
      <c r="AF19" s="9">
        <f t="shared" si="18"/>
        <v>953.65561618886773</v>
      </c>
      <c r="AG19" s="9">
        <f t="shared" si="18"/>
        <v>31.467190469519725</v>
      </c>
      <c r="AH19" s="9">
        <f t="shared" si="18"/>
        <v>312.49208321640873</v>
      </c>
      <c r="AI19" s="9">
        <f t="shared" si="19"/>
        <v>10365.145617375381</v>
      </c>
      <c r="AJ19" s="3" t="s">
        <v>608</v>
      </c>
      <c r="AK19" s="9">
        <f t="shared" si="20"/>
        <v>518683697</v>
      </c>
      <c r="AL19" s="9">
        <f t="shared" si="20"/>
        <v>0</v>
      </c>
      <c r="AM19" s="9">
        <f t="shared" si="20"/>
        <v>1191465</v>
      </c>
      <c r="AN19" s="9">
        <f t="shared" si="20"/>
        <v>2978665</v>
      </c>
      <c r="AO19" s="9">
        <f t="shared" si="20"/>
        <v>76395699</v>
      </c>
      <c r="AP19" s="9">
        <f t="shared" si="20"/>
        <v>1342665</v>
      </c>
      <c r="AQ19" s="9">
        <f t="shared" si="20"/>
        <v>2291211</v>
      </c>
      <c r="AR19" s="9">
        <f t="shared" si="20"/>
        <v>10651614.657358829</v>
      </c>
      <c r="AS19" s="9">
        <f t="shared" si="20"/>
        <v>49366656</v>
      </c>
      <c r="AT19" s="9">
        <f t="shared" si="20"/>
        <v>0</v>
      </c>
      <c r="AU19" s="9">
        <f t="shared" si="20"/>
        <v>1113307</v>
      </c>
      <c r="AV19" s="9">
        <f t="shared" si="21"/>
        <v>-670717.3600000001</v>
      </c>
      <c r="AW19" s="9">
        <f t="shared" si="21"/>
        <v>1981247.7599999998</v>
      </c>
      <c r="AX19" s="9">
        <f t="shared" si="21"/>
        <v>78917700.22876282</v>
      </c>
      <c r="AY19" s="9">
        <f t="shared" si="21"/>
        <v>5645380.0699999994</v>
      </c>
      <c r="AZ19" s="9">
        <f t="shared" si="21"/>
        <v>-4957414.620000001</v>
      </c>
      <c r="BA19" s="9">
        <f t="shared" si="21"/>
        <v>20630019</v>
      </c>
      <c r="BB19" s="9">
        <f t="shared" si="21"/>
        <v>23254852</v>
      </c>
      <c r="BC19" s="9">
        <f t="shared" si="21"/>
        <v>0</v>
      </c>
      <c r="BD19" s="9">
        <f t="shared" si="21"/>
        <v>1432131.91</v>
      </c>
      <c r="BE19" s="9">
        <f t="shared" si="21"/>
        <v>18927292.350000001</v>
      </c>
      <c r="BF19" s="9">
        <f t="shared" si="22"/>
        <v>15715022</v>
      </c>
      <c r="BG19" s="9">
        <f t="shared" si="22"/>
        <v>199055</v>
      </c>
      <c r="BH19" s="9">
        <f t="shared" si="22"/>
        <v>-89852</v>
      </c>
      <c r="BI19" s="9">
        <f t="shared" si="22"/>
        <v>1427749</v>
      </c>
      <c r="BJ19" s="9">
        <f t="shared" si="22"/>
        <v>0</v>
      </c>
      <c r="BK19" s="9">
        <f t="shared" si="22"/>
        <v>4276017.5991697209</v>
      </c>
      <c r="BL19" s="9">
        <f t="shared" si="22"/>
        <v>5412073.4837142862</v>
      </c>
      <c r="BM19" s="9">
        <f t="shared" si="22"/>
        <v>7142913.9299999988</v>
      </c>
      <c r="BN19" s="9">
        <f t="shared" si="22"/>
        <v>1230411.7000000009</v>
      </c>
      <c r="BO19" s="9">
        <f t="shared" si="22"/>
        <v>543960656</v>
      </c>
      <c r="BP19" s="9">
        <f t="shared" si="23"/>
        <v>1810682</v>
      </c>
      <c r="BQ19" s="9">
        <f t="shared" si="23"/>
        <v>1217959</v>
      </c>
      <c r="BR19" s="9">
        <f t="shared" si="23"/>
        <v>2978665</v>
      </c>
      <c r="BS19" s="9">
        <f t="shared" si="23"/>
        <v>82966232</v>
      </c>
      <c r="BT19" s="9">
        <f t="shared" si="23"/>
        <v>0</v>
      </c>
      <c r="BU19" s="9">
        <f t="shared" si="23"/>
        <v>2291211</v>
      </c>
      <c r="BV19" s="9">
        <f t="shared" si="23"/>
        <v>10914752</v>
      </c>
      <c r="BW19" s="9">
        <f t="shared" si="23"/>
        <v>50988598</v>
      </c>
      <c r="BX19" s="9">
        <f t="shared" si="23"/>
        <v>0</v>
      </c>
      <c r="BY19" s="9">
        <f t="shared" si="23"/>
        <v>1077651</v>
      </c>
      <c r="BZ19" s="9">
        <f t="shared" si="23"/>
        <v>-1893362.8899999997</v>
      </c>
      <c r="CA19" s="9">
        <f t="shared" si="24"/>
        <v>2695542.4699999988</v>
      </c>
      <c r="CB19" s="9">
        <f t="shared" si="24"/>
        <v>81692047.393970788</v>
      </c>
      <c r="CC19" s="9">
        <f t="shared" si="24"/>
        <v>5728615.1195999999</v>
      </c>
      <c r="CD19" s="9">
        <f t="shared" si="24"/>
        <v>65907</v>
      </c>
      <c r="CE19" s="9">
        <f t="shared" si="24"/>
        <v>21164667</v>
      </c>
      <c r="CF19" s="9">
        <f t="shared" si="24"/>
        <v>24030263</v>
      </c>
      <c r="CG19" s="9">
        <f t="shared" si="24"/>
        <v>0</v>
      </c>
      <c r="CH19" s="9">
        <f t="shared" si="24"/>
        <v>1435106.7191552368</v>
      </c>
      <c r="CI19" s="9">
        <f t="shared" si="24"/>
        <v>19107124.350000001</v>
      </c>
      <c r="CJ19" s="9">
        <f t="shared" si="24"/>
        <v>15869947</v>
      </c>
      <c r="CK19" s="9">
        <f t="shared" si="25"/>
        <v>215297</v>
      </c>
      <c r="CL19" s="9">
        <f t="shared" si="25"/>
        <v>-99865</v>
      </c>
      <c r="CM19" s="9">
        <f t="shared" si="25"/>
        <v>1434450</v>
      </c>
      <c r="CN19" s="9">
        <f t="shared" si="25"/>
        <v>185542</v>
      </c>
      <c r="CO19" s="9">
        <f t="shared" si="25"/>
        <v>4276017.5991697209</v>
      </c>
      <c r="CP19" s="9">
        <f t="shared" si="25"/>
        <v>5412073.4837142862</v>
      </c>
      <c r="CQ19" s="9">
        <f t="shared" si="25"/>
        <v>7142913.9299999988</v>
      </c>
      <c r="CR19" s="9">
        <f t="shared" si="25"/>
        <v>1230411.7000000009</v>
      </c>
    </row>
    <row r="20" spans="1:124" x14ac:dyDescent="0.3">
      <c r="A20" s="8"/>
      <c r="B20" s="8"/>
      <c r="C20" s="8" t="s">
        <v>44</v>
      </c>
      <c r="D20" s="8">
        <v>7</v>
      </c>
      <c r="E20" s="9">
        <f t="shared" si="8"/>
        <v>48566.65</v>
      </c>
      <c r="F20" s="9">
        <f t="shared" si="9"/>
        <v>10856.911842350102</v>
      </c>
      <c r="G20" s="9">
        <f t="shared" si="10"/>
        <v>11263.22336701715</v>
      </c>
      <c r="H20" s="9">
        <f t="shared" si="11"/>
        <v>406.31152466704771</v>
      </c>
      <c r="I20" s="10">
        <f t="shared" si="12"/>
        <v>3.7424226204188921E-2</v>
      </c>
      <c r="J20" s="9">
        <f t="shared" si="13"/>
        <v>445.11047862679425</v>
      </c>
      <c r="K20" s="9">
        <f t="shared" si="13"/>
        <v>39.955298543341996</v>
      </c>
      <c r="L20" s="9">
        <f t="shared" si="13"/>
        <v>0</v>
      </c>
      <c r="M20" s="9">
        <f t="shared" si="13"/>
        <v>-15.586906493680544</v>
      </c>
      <c r="N20" s="9">
        <f t="shared" si="13"/>
        <v>-57.146986701118749</v>
      </c>
      <c r="O20" s="9">
        <f t="shared" si="13"/>
        <v>0</v>
      </c>
      <c r="P20" s="9">
        <f t="shared" si="13"/>
        <v>-6.0203593082910629</v>
      </c>
      <c r="Q20" s="9">
        <f t="shared" si="14"/>
        <v>527283837.52827263</v>
      </c>
      <c r="R20" s="9">
        <f t="shared" si="15"/>
        <v>547017027.13774347</v>
      </c>
      <c r="S20" s="9">
        <f t="shared" si="16"/>
        <v>19733189.609470844</v>
      </c>
      <c r="T20" s="9"/>
      <c r="U20" s="9">
        <f t="shared" si="17"/>
        <v>5832.2494792867119</v>
      </c>
      <c r="V20" s="9">
        <f t="shared" si="17"/>
        <v>1216.1048373729709</v>
      </c>
      <c r="W20" s="9">
        <f t="shared" si="17"/>
        <v>72.796849278259884</v>
      </c>
      <c r="X20" s="9">
        <f t="shared" si="17"/>
        <v>753.79627789851679</v>
      </c>
      <c r="Y20" s="9">
        <f t="shared" si="17"/>
        <v>1687.9108498336334</v>
      </c>
      <c r="Z20" s="9">
        <f t="shared" si="17"/>
        <v>0</v>
      </c>
      <c r="AA20" s="9">
        <f t="shared" si="17"/>
        <v>1294.0535486800097</v>
      </c>
      <c r="AB20" s="9">
        <f t="shared" si="18"/>
        <v>6277.3599579135062</v>
      </c>
      <c r="AC20" s="9">
        <f t="shared" si="18"/>
        <v>1256.0601359163129</v>
      </c>
      <c r="AD20" s="9">
        <f t="shared" si="18"/>
        <v>72.796849278259884</v>
      </c>
      <c r="AE20" s="9">
        <f t="shared" si="18"/>
        <v>738.20937140483625</v>
      </c>
      <c r="AF20" s="9">
        <f t="shared" si="18"/>
        <v>1630.7638631325146</v>
      </c>
      <c r="AG20" s="9">
        <f t="shared" si="18"/>
        <v>0</v>
      </c>
      <c r="AH20" s="9">
        <f t="shared" si="18"/>
        <v>1288.0331893717187</v>
      </c>
      <c r="AI20" s="9">
        <f t="shared" si="19"/>
        <v>11263.22336701715</v>
      </c>
      <c r="AJ20" s="3" t="s">
        <v>608</v>
      </c>
      <c r="AK20" s="9">
        <f t="shared" si="20"/>
        <v>285010676</v>
      </c>
      <c r="AL20" s="9">
        <f t="shared" si="20"/>
        <v>0</v>
      </c>
      <c r="AM20" s="9">
        <f t="shared" si="20"/>
        <v>654696</v>
      </c>
      <c r="AN20" s="9">
        <f t="shared" si="20"/>
        <v>0</v>
      </c>
      <c r="AO20" s="9">
        <f t="shared" si="20"/>
        <v>0</v>
      </c>
      <c r="AP20" s="9">
        <f t="shared" si="20"/>
        <v>3535499.1000000006</v>
      </c>
      <c r="AQ20" s="9">
        <f t="shared" si="20"/>
        <v>6257955</v>
      </c>
      <c r="AR20" s="9">
        <f t="shared" si="20"/>
        <v>5316446</v>
      </c>
      <c r="AS20" s="9">
        <f t="shared" si="20"/>
        <v>59062138</v>
      </c>
      <c r="AT20" s="9">
        <f t="shared" si="20"/>
        <v>0</v>
      </c>
      <c r="AU20" s="9">
        <f t="shared" si="20"/>
        <v>4868181</v>
      </c>
      <c r="AV20" s="9">
        <f t="shared" si="21"/>
        <v>0</v>
      </c>
      <c r="AW20" s="9">
        <f t="shared" si="21"/>
        <v>0</v>
      </c>
      <c r="AX20" s="9">
        <f t="shared" si="21"/>
        <v>81976175.475072637</v>
      </c>
      <c r="AY20" s="9">
        <f t="shared" si="21"/>
        <v>2619712.4700000007</v>
      </c>
      <c r="AZ20" s="9">
        <f t="shared" si="21"/>
        <v>-1757856.8268000011</v>
      </c>
      <c r="BA20" s="9">
        <f t="shared" si="21"/>
        <v>11285982</v>
      </c>
      <c r="BB20" s="9">
        <f t="shared" si="21"/>
        <v>1301780</v>
      </c>
      <c r="BC20" s="9">
        <f t="shared" si="21"/>
        <v>60219130</v>
      </c>
      <c r="BD20" s="9">
        <f t="shared" si="21"/>
        <v>1633596</v>
      </c>
      <c r="BE20" s="9">
        <f t="shared" si="21"/>
        <v>1420501</v>
      </c>
      <c r="BF20" s="9">
        <f t="shared" si="22"/>
        <v>0</v>
      </c>
      <c r="BG20" s="9">
        <f t="shared" si="22"/>
        <v>-2904016</v>
      </c>
      <c r="BH20" s="9">
        <f t="shared" si="22"/>
        <v>0</v>
      </c>
      <c r="BI20" s="9">
        <f t="shared" si="22"/>
        <v>6774239</v>
      </c>
      <c r="BJ20" s="9">
        <f t="shared" si="22"/>
        <v>0</v>
      </c>
      <c r="BK20" s="9">
        <f t="shared" si="22"/>
        <v>0</v>
      </c>
      <c r="BL20" s="9">
        <f t="shared" si="22"/>
        <v>0</v>
      </c>
      <c r="BM20" s="9">
        <f t="shared" si="22"/>
        <v>0</v>
      </c>
      <c r="BN20" s="9">
        <f t="shared" si="22"/>
        <v>9003.3100000000013</v>
      </c>
      <c r="BO20" s="9">
        <f t="shared" si="22"/>
        <v>303153282</v>
      </c>
      <c r="BP20" s="9">
        <f t="shared" si="23"/>
        <v>1715744</v>
      </c>
      <c r="BQ20" s="9">
        <f t="shared" si="23"/>
        <v>678780</v>
      </c>
      <c r="BR20" s="9">
        <f t="shared" si="23"/>
        <v>0</v>
      </c>
      <c r="BS20" s="9">
        <f t="shared" si="23"/>
        <v>0</v>
      </c>
      <c r="BT20" s="9">
        <f t="shared" si="23"/>
        <v>3535499.1000000006</v>
      </c>
      <c r="BU20" s="9">
        <f t="shared" si="23"/>
        <v>6257955</v>
      </c>
      <c r="BV20" s="9">
        <f t="shared" si="23"/>
        <v>6000026</v>
      </c>
      <c r="BW20" s="9">
        <f t="shared" si="23"/>
        <v>61002633</v>
      </c>
      <c r="BX20" s="9">
        <f t="shared" si="23"/>
        <v>0</v>
      </c>
      <c r="BY20" s="9">
        <f t="shared" si="23"/>
        <v>2423642</v>
      </c>
      <c r="BZ20" s="9">
        <f t="shared" si="23"/>
        <v>-674393.51000000024</v>
      </c>
      <c r="CA20" s="9">
        <f t="shared" si="24"/>
        <v>0</v>
      </c>
      <c r="CB20" s="9">
        <f t="shared" si="24"/>
        <v>79200737.773404747</v>
      </c>
      <c r="CC20" s="9">
        <f t="shared" si="24"/>
        <v>2386055.4646000005</v>
      </c>
      <c r="CD20" s="9">
        <f t="shared" si="24"/>
        <v>1318</v>
      </c>
      <c r="CE20" s="9">
        <f t="shared" si="24"/>
        <v>11743567</v>
      </c>
      <c r="CF20" s="9">
        <f t="shared" si="24"/>
        <v>1372466</v>
      </c>
      <c r="CG20" s="9">
        <f t="shared" si="24"/>
        <v>60160398.321999982</v>
      </c>
      <c r="CH20" s="9">
        <f t="shared" si="24"/>
        <v>2788823.6777386842</v>
      </c>
      <c r="CI20" s="9">
        <f t="shared" si="24"/>
        <v>1449593</v>
      </c>
      <c r="CJ20" s="9">
        <f t="shared" si="24"/>
        <v>0</v>
      </c>
      <c r="CK20" s="9">
        <f t="shared" si="25"/>
        <v>-2990535</v>
      </c>
      <c r="CL20" s="9">
        <f t="shared" si="25"/>
        <v>0</v>
      </c>
      <c r="CM20" s="9">
        <f t="shared" si="25"/>
        <v>6802432</v>
      </c>
      <c r="CN20" s="9">
        <f t="shared" si="25"/>
        <v>0</v>
      </c>
      <c r="CO20" s="9">
        <f t="shared" si="25"/>
        <v>0</v>
      </c>
      <c r="CP20" s="9">
        <f t="shared" si="25"/>
        <v>0</v>
      </c>
      <c r="CQ20" s="9">
        <f t="shared" si="25"/>
        <v>0</v>
      </c>
      <c r="CR20" s="9">
        <f t="shared" si="25"/>
        <v>9003.3100000000013</v>
      </c>
    </row>
    <row r="21" spans="1:124" x14ac:dyDescent="0.3">
      <c r="A21" s="8"/>
      <c r="B21" s="8"/>
      <c r="C21" s="8"/>
      <c r="D21" s="8"/>
      <c r="E21" s="8"/>
      <c r="F21" s="8"/>
      <c r="G21" s="9"/>
      <c r="H21" s="8"/>
      <c r="I21" s="10"/>
      <c r="J21" s="8"/>
      <c r="K21" s="8"/>
      <c r="L21" s="8"/>
      <c r="M21" s="8"/>
      <c r="N21" s="8"/>
      <c r="O21" s="8"/>
      <c r="P21" s="8"/>
      <c r="Q21" s="9"/>
      <c r="R21" s="9"/>
      <c r="S21" s="9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3" t="s">
        <v>608</v>
      </c>
      <c r="AK21" s="11"/>
      <c r="AL21" s="11"/>
      <c r="AM21" s="11"/>
      <c r="AN21" s="9"/>
      <c r="AO21" s="11"/>
      <c r="AP21" s="11"/>
      <c r="AQ21" s="9"/>
      <c r="AR21" s="9"/>
      <c r="AS21" s="11"/>
      <c r="AT21" s="11"/>
      <c r="AU21" s="11"/>
      <c r="AV21" s="11"/>
      <c r="AW21" s="9"/>
      <c r="AX21" s="9"/>
      <c r="AY21" s="9"/>
      <c r="AZ21" s="9"/>
      <c r="BA21" s="11"/>
      <c r="BB21" s="11"/>
      <c r="BC21" s="11"/>
      <c r="BD21" s="11"/>
      <c r="BE21" s="11"/>
      <c r="BF21" s="11"/>
      <c r="BG21" s="11"/>
      <c r="BH21" s="11"/>
      <c r="BI21" s="9"/>
      <c r="BJ21" s="9"/>
      <c r="BK21" s="9"/>
      <c r="BL21" s="9"/>
      <c r="BM21" s="9"/>
      <c r="BN21" s="9"/>
      <c r="BO21" s="11"/>
      <c r="BP21" s="11"/>
      <c r="BQ21" s="11"/>
      <c r="BR21" s="11"/>
      <c r="BS21" s="11"/>
      <c r="BT21" s="11"/>
      <c r="BU21" s="9"/>
      <c r="BV21" s="9"/>
      <c r="BW21" s="11"/>
      <c r="BX21" s="11"/>
      <c r="BY21" s="11"/>
      <c r="BZ21" s="11"/>
      <c r="CA21" s="9"/>
      <c r="CB21" s="9"/>
      <c r="CC21" s="9"/>
      <c r="CD21" s="9"/>
      <c r="CE21" s="11"/>
      <c r="CF21" s="11"/>
      <c r="CG21" s="11"/>
      <c r="CH21" s="11"/>
      <c r="CI21" s="11"/>
      <c r="CJ21" s="11"/>
      <c r="CK21" s="11"/>
      <c r="CL21" s="11"/>
      <c r="CM21" s="11"/>
      <c r="CN21" s="9"/>
      <c r="CO21" s="9"/>
      <c r="CP21" s="9"/>
      <c r="CQ21" s="9"/>
      <c r="CR21" s="9"/>
    </row>
    <row r="22" spans="1:124" x14ac:dyDescent="0.3">
      <c r="A22" s="12">
        <v>1</v>
      </c>
      <c r="B22" s="12">
        <v>1</v>
      </c>
      <c r="C22" s="13" t="s">
        <v>45</v>
      </c>
      <c r="D22" s="14">
        <v>5</v>
      </c>
      <c r="E22" s="9">
        <v>1178</v>
      </c>
      <c r="F22" s="9">
        <f t="shared" ref="F22:F85" si="26">SUM(U22:AA22)</f>
        <v>8650.8966615307963</v>
      </c>
      <c r="G22" s="9">
        <f t="shared" ref="G22:G85" si="27">F22+H22</f>
        <v>9349.6069898733367</v>
      </c>
      <c r="H22" s="9">
        <f t="shared" ref="H22:H85" si="28">AI22-F22</f>
        <v>698.71032834254038</v>
      </c>
      <c r="I22" s="10">
        <f t="shared" si="12"/>
        <v>8.0767388130943404E-2</v>
      </c>
      <c r="J22" s="9">
        <f t="shared" ref="J22:J85" si="29">AB22-U22</f>
        <v>384.49853989813255</v>
      </c>
      <c r="K22" s="9">
        <f t="shared" ref="K22:K85" si="30">AC22-V22</f>
        <v>21.814940577249558</v>
      </c>
      <c r="L22" s="9">
        <f t="shared" ref="L22:L85" si="31">AD22-W22</f>
        <v>327.74363327674024</v>
      </c>
      <c r="M22" s="9">
        <f t="shared" ref="M22:M85" si="32">AE22-X22</f>
        <v>-65.060008488964286</v>
      </c>
      <c r="N22" s="9">
        <f t="shared" ref="N22:N85" si="33">AF22-Y22</f>
        <v>35.372491839992335</v>
      </c>
      <c r="O22" s="9">
        <f t="shared" ref="O22:O85" si="34">AG22-Z22</f>
        <v>0</v>
      </c>
      <c r="P22" s="9">
        <f t="shared" ref="P22:P85" si="35">AH22-AA22</f>
        <v>-5.6592687606112122</v>
      </c>
      <c r="Q22" s="15">
        <f>SUM(AK22:BN22)</f>
        <v>10190756.267283278</v>
      </c>
      <c r="R22" s="15">
        <f>SUM(BO22:CR22)</f>
        <v>11013837.03407079</v>
      </c>
      <c r="S22" s="9">
        <f>R22-Q22</f>
        <v>823080.76678751223</v>
      </c>
      <c r="T22" s="9"/>
      <c r="U22" s="9">
        <f t="shared" ref="U22:AA31" si="36">IF($E22=0,0,SUMIF($AK$4:$BN$4,U$4,$AK22:$BN22)/$E22)</f>
        <v>6000.5634295415957</v>
      </c>
      <c r="V22" s="9">
        <f t="shared" si="36"/>
        <v>663.99745331069607</v>
      </c>
      <c r="W22" s="9">
        <f t="shared" si="36"/>
        <v>6.6213921901528014E-2</v>
      </c>
      <c r="X22" s="9">
        <f t="shared" si="36"/>
        <v>1019.7258064516129</v>
      </c>
      <c r="Y22" s="9">
        <f t="shared" si="36"/>
        <v>712.35998920482086</v>
      </c>
      <c r="Z22" s="9">
        <f t="shared" si="36"/>
        <v>0</v>
      </c>
      <c r="AA22" s="9">
        <f t="shared" si="36"/>
        <v>254.18376910016977</v>
      </c>
      <c r="AB22" s="9">
        <f t="shared" ref="AB22:AH31" si="37">IF($E22=0,0,SUMIF($BO$4:$CR$4,AB$4,$BO22:$CR22)/$E22)</f>
        <v>6385.0619694397283</v>
      </c>
      <c r="AC22" s="9">
        <f t="shared" si="37"/>
        <v>685.81239388794563</v>
      </c>
      <c r="AD22" s="9">
        <f t="shared" si="37"/>
        <v>327.80984719864176</v>
      </c>
      <c r="AE22" s="9">
        <f t="shared" si="37"/>
        <v>954.66579796264864</v>
      </c>
      <c r="AF22" s="9">
        <f t="shared" si="37"/>
        <v>747.7324810448132</v>
      </c>
      <c r="AG22" s="9">
        <f t="shared" si="37"/>
        <v>0</v>
      </c>
      <c r="AH22" s="9">
        <f t="shared" si="37"/>
        <v>248.52450033955856</v>
      </c>
      <c r="AI22" s="9">
        <f t="shared" ref="AI22" si="38">SUM(AB22:AH22)</f>
        <v>9349.6069898733367</v>
      </c>
      <c r="AJ22" s="3" t="s">
        <v>608</v>
      </c>
      <c r="AK22" s="11">
        <v>7129297</v>
      </c>
      <c r="AL22" s="11">
        <v>0</v>
      </c>
      <c r="AM22" s="11">
        <v>16377</v>
      </c>
      <c r="AN22" s="9">
        <v>40942</v>
      </c>
      <c r="AO22" s="11">
        <v>78</v>
      </c>
      <c r="AP22" s="11">
        <v>0</v>
      </c>
      <c r="AQ22" s="9">
        <v>0</v>
      </c>
      <c r="AR22" s="9">
        <v>282869</v>
      </c>
      <c r="AS22" s="11">
        <v>782189</v>
      </c>
      <c r="AT22" s="11">
        <v>0</v>
      </c>
      <c r="AU22" s="11">
        <v>17944</v>
      </c>
      <c r="AV22" s="11">
        <v>0</v>
      </c>
      <c r="AW22" s="9">
        <v>0</v>
      </c>
      <c r="AX22" s="9">
        <v>839160.06728327903</v>
      </c>
      <c r="AY22" s="9">
        <v>76642.01999999999</v>
      </c>
      <c r="AZ22" s="9">
        <v>-60633.279999999999</v>
      </c>
      <c r="BA22" s="11">
        <v>290535</v>
      </c>
      <c r="BB22" s="11">
        <v>408341</v>
      </c>
      <c r="BC22" s="11">
        <v>0</v>
      </c>
      <c r="BD22" s="11">
        <v>55312</v>
      </c>
      <c r="BE22" s="11">
        <v>115857</v>
      </c>
      <c r="BF22" s="11">
        <v>0</v>
      </c>
      <c r="BG22" s="11">
        <v>0</v>
      </c>
      <c r="BH22" s="11">
        <v>0</v>
      </c>
      <c r="BI22" s="9">
        <v>14002</v>
      </c>
      <c r="BJ22" s="9">
        <v>0</v>
      </c>
      <c r="BK22" s="9">
        <v>46200</v>
      </c>
      <c r="BL22" s="9">
        <v>81883.199999999997</v>
      </c>
      <c r="BM22" s="9">
        <v>49564.86</v>
      </c>
      <c r="BN22" s="9">
        <v>4196.3999999999996</v>
      </c>
      <c r="BO22" s="11">
        <v>7473483</v>
      </c>
      <c r="BP22" s="11">
        <v>48120</v>
      </c>
      <c r="BQ22" s="11">
        <v>16734</v>
      </c>
      <c r="BR22" s="11">
        <v>40942</v>
      </c>
      <c r="BS22" s="11">
        <v>386160</v>
      </c>
      <c r="BT22" s="11">
        <v>0</v>
      </c>
      <c r="BU22" s="9">
        <v>0</v>
      </c>
      <c r="BV22" s="9">
        <v>185357</v>
      </c>
      <c r="BW22" s="11">
        <v>807887</v>
      </c>
      <c r="BX22" s="11">
        <v>0</v>
      </c>
      <c r="BY22" s="11">
        <v>18061</v>
      </c>
      <c r="BZ22" s="11">
        <v>-693.69</v>
      </c>
      <c r="CA22" s="9">
        <v>0</v>
      </c>
      <c r="CB22" s="9">
        <v>880828.86267078994</v>
      </c>
      <c r="CC22" s="9">
        <v>69975.401400000002</v>
      </c>
      <c r="CD22" s="9">
        <v>0</v>
      </c>
      <c r="CE22" s="11">
        <v>297961</v>
      </c>
      <c r="CF22" s="11">
        <v>420773</v>
      </c>
      <c r="CG22" s="11">
        <v>0</v>
      </c>
      <c r="CH22" s="11">
        <v>55312</v>
      </c>
      <c r="CI22" s="11">
        <v>117010</v>
      </c>
      <c r="CJ22" s="11">
        <v>0</v>
      </c>
      <c r="CK22" s="11">
        <v>0</v>
      </c>
      <c r="CL22" s="11">
        <v>0</v>
      </c>
      <c r="CM22" s="11">
        <v>14082</v>
      </c>
      <c r="CN22" s="9">
        <v>0</v>
      </c>
      <c r="CO22" s="9">
        <v>46200</v>
      </c>
      <c r="CP22" s="9">
        <v>81883.199999999997</v>
      </c>
      <c r="CQ22" s="9">
        <v>49564.86</v>
      </c>
      <c r="CR22" s="9">
        <v>4196.3999999999996</v>
      </c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x14ac:dyDescent="0.3">
      <c r="A23" s="12">
        <v>1.2</v>
      </c>
      <c r="B23" s="12">
        <v>3</v>
      </c>
      <c r="C23" s="13" t="s">
        <v>46</v>
      </c>
      <c r="D23" s="14">
        <v>1</v>
      </c>
      <c r="E23" s="9">
        <v>34268</v>
      </c>
      <c r="F23" s="9">
        <f t="shared" si="26"/>
        <v>13796.697963639743</v>
      </c>
      <c r="G23" s="9">
        <f t="shared" si="27"/>
        <v>14455.386271849144</v>
      </c>
      <c r="H23" s="9">
        <f t="shared" si="28"/>
        <v>658.68830820940093</v>
      </c>
      <c r="I23" s="10">
        <f t="shared" si="12"/>
        <v>4.7742460547105479E-2</v>
      </c>
      <c r="J23" s="9">
        <f t="shared" si="29"/>
        <v>376.84111474261681</v>
      </c>
      <c r="K23" s="9">
        <f t="shared" si="30"/>
        <v>53.202375393953389</v>
      </c>
      <c r="L23" s="9">
        <f t="shared" si="31"/>
        <v>0</v>
      </c>
      <c r="M23" s="9">
        <f t="shared" si="32"/>
        <v>34.273485467491469</v>
      </c>
      <c r="N23" s="9">
        <f t="shared" si="33"/>
        <v>94.816232436084192</v>
      </c>
      <c r="O23" s="9">
        <f t="shared" si="34"/>
        <v>100.07382105754641</v>
      </c>
      <c r="P23" s="9">
        <f t="shared" si="35"/>
        <v>-0.51872088829236418</v>
      </c>
      <c r="Q23" s="15">
        <f t="shared" ref="Q23:Q86" si="39">SUM(AK23:BN23)</f>
        <v>472785245.81800675</v>
      </c>
      <c r="R23" s="15">
        <f t="shared" ref="R23:R86" si="40">SUM(BO23:CR23)</f>
        <v>495357176.76372647</v>
      </c>
      <c r="S23" s="9">
        <f t="shared" ref="S23:S86" si="41">R23-Q23</f>
        <v>22571930.945719719</v>
      </c>
      <c r="T23" s="9"/>
      <c r="U23" s="9">
        <f t="shared" si="36"/>
        <v>5950.3478662308862</v>
      </c>
      <c r="V23" s="9">
        <f t="shared" si="36"/>
        <v>1619.3052410412047</v>
      </c>
      <c r="W23" s="9">
        <f t="shared" si="36"/>
        <v>1974.3536535543365</v>
      </c>
      <c r="X23" s="9">
        <f t="shared" si="36"/>
        <v>932.07855316913742</v>
      </c>
      <c r="Y23" s="9">
        <f t="shared" si="36"/>
        <v>1690.097364005718</v>
      </c>
      <c r="Z23" s="9">
        <f t="shared" si="36"/>
        <v>347.86254348079842</v>
      </c>
      <c r="AA23" s="9">
        <f t="shared" si="36"/>
        <v>1282.6527421576604</v>
      </c>
      <c r="AB23" s="9">
        <f t="shared" si="37"/>
        <v>6327.188980973503</v>
      </c>
      <c r="AC23" s="9">
        <f t="shared" si="37"/>
        <v>1672.5076164351581</v>
      </c>
      <c r="AD23" s="9">
        <f t="shared" si="37"/>
        <v>1974.3536535543365</v>
      </c>
      <c r="AE23" s="9">
        <f t="shared" si="37"/>
        <v>966.35203863662889</v>
      </c>
      <c r="AF23" s="9">
        <f t="shared" si="37"/>
        <v>1784.9135964418022</v>
      </c>
      <c r="AG23" s="9">
        <f t="shared" si="37"/>
        <v>447.93636453834483</v>
      </c>
      <c r="AH23" s="9">
        <f t="shared" si="37"/>
        <v>1282.1340212693681</v>
      </c>
      <c r="AI23" s="9">
        <f t="shared" ref="AI23:AI86" si="42">SUM(AB23:AH23)</f>
        <v>14455.386271849144</v>
      </c>
      <c r="AJ23" s="3" t="s">
        <v>608</v>
      </c>
      <c r="AK23" s="11">
        <v>202566085</v>
      </c>
      <c r="AL23" s="11">
        <v>0</v>
      </c>
      <c r="AM23" s="11">
        <v>465313</v>
      </c>
      <c r="AN23" s="9">
        <v>1163282</v>
      </c>
      <c r="AO23" s="11">
        <v>67657151</v>
      </c>
      <c r="AP23" s="11">
        <v>0</v>
      </c>
      <c r="AQ23" s="9">
        <v>0</v>
      </c>
      <c r="AR23" s="9">
        <v>1783698</v>
      </c>
      <c r="AS23" s="11">
        <v>55490352</v>
      </c>
      <c r="AT23" s="11">
        <v>0</v>
      </c>
      <c r="AU23" s="11">
        <v>10168164</v>
      </c>
      <c r="AV23" s="11">
        <v>-309068.14</v>
      </c>
      <c r="AW23" s="9">
        <v>11920553.640000001</v>
      </c>
      <c r="AX23" s="9">
        <v>57916256.469747946</v>
      </c>
      <c r="AY23" s="9">
        <v>2023326.73</v>
      </c>
      <c r="AZ23" s="9">
        <v>1340435.68</v>
      </c>
      <c r="BA23" s="11">
        <v>8263244</v>
      </c>
      <c r="BB23" s="11">
        <v>9369</v>
      </c>
      <c r="BC23" s="11">
        <v>0</v>
      </c>
      <c r="BD23" s="11">
        <v>6901545</v>
      </c>
      <c r="BE23" s="11">
        <v>0</v>
      </c>
      <c r="BF23" s="11">
        <v>0</v>
      </c>
      <c r="BG23" s="11">
        <v>104994</v>
      </c>
      <c r="BH23" s="11">
        <v>-6791</v>
      </c>
      <c r="BI23" s="9">
        <v>4560000</v>
      </c>
      <c r="BJ23" s="9">
        <v>0</v>
      </c>
      <c r="BK23" s="9">
        <v>767336.85</v>
      </c>
      <c r="BL23" s="9">
        <v>37332445.108258709</v>
      </c>
      <c r="BM23" s="9">
        <v>2667553.48</v>
      </c>
      <c r="BN23" s="9">
        <v>0</v>
      </c>
      <c r="BO23" s="11">
        <v>214338941</v>
      </c>
      <c r="BP23" s="11">
        <v>0</v>
      </c>
      <c r="BQ23" s="11">
        <v>479918</v>
      </c>
      <c r="BR23" s="11">
        <v>1163282</v>
      </c>
      <c r="BS23" s="11">
        <v>52004428</v>
      </c>
      <c r="BT23" s="11">
        <v>0</v>
      </c>
      <c r="BU23" s="9">
        <v>0</v>
      </c>
      <c r="BV23" s="9">
        <v>1845840</v>
      </c>
      <c r="BW23" s="11">
        <v>57313491</v>
      </c>
      <c r="BX23" s="11">
        <v>0</v>
      </c>
      <c r="BY23" s="11">
        <v>10415292</v>
      </c>
      <c r="BZ23" s="11">
        <v>234713.66</v>
      </c>
      <c r="CA23" s="9">
        <v>15349883.34</v>
      </c>
      <c r="CB23" s="9">
        <v>61165419.122867674</v>
      </c>
      <c r="CC23" s="9">
        <v>2005551.2026</v>
      </c>
      <c r="CD23" s="9">
        <v>2481171</v>
      </c>
      <c r="CE23" s="11">
        <v>8553978</v>
      </c>
      <c r="CF23" s="11">
        <v>0</v>
      </c>
      <c r="CG23" s="11">
        <v>0</v>
      </c>
      <c r="CH23" s="11">
        <v>6901545</v>
      </c>
      <c r="CI23" s="11">
        <v>0</v>
      </c>
      <c r="CJ23" s="11">
        <v>0</v>
      </c>
      <c r="CK23" s="11">
        <v>112013</v>
      </c>
      <c r="CL23" s="11">
        <v>-7548</v>
      </c>
      <c r="CM23" s="11">
        <v>4579200</v>
      </c>
      <c r="CN23" s="9">
        <v>15652723</v>
      </c>
      <c r="CO23" s="9">
        <v>767336.85</v>
      </c>
      <c r="CP23" s="9">
        <v>37332445.108258709</v>
      </c>
      <c r="CQ23" s="9">
        <v>2667553.48</v>
      </c>
      <c r="CR23" s="9">
        <v>0</v>
      </c>
    </row>
    <row r="24" spans="1:124" x14ac:dyDescent="0.3">
      <c r="A24" s="12">
        <v>2</v>
      </c>
      <c r="B24" s="12">
        <v>1</v>
      </c>
      <c r="C24" s="13" t="s">
        <v>47</v>
      </c>
      <c r="D24" s="14">
        <v>6</v>
      </c>
      <c r="E24" s="9">
        <v>271</v>
      </c>
      <c r="F24" s="9">
        <f t="shared" si="26"/>
        <v>11102.790441287107</v>
      </c>
      <c r="G24" s="9">
        <f t="shared" si="27"/>
        <v>11888.742100322819</v>
      </c>
      <c r="H24" s="9">
        <f t="shared" si="28"/>
        <v>785.95165903571251</v>
      </c>
      <c r="I24" s="10">
        <f t="shared" si="12"/>
        <v>7.0788660129353934E-2</v>
      </c>
      <c r="J24" s="9">
        <f t="shared" si="29"/>
        <v>375.84180811808073</v>
      </c>
      <c r="K24" s="9">
        <f t="shared" si="30"/>
        <v>34.638376383763898</v>
      </c>
      <c r="L24" s="9">
        <f t="shared" si="31"/>
        <v>328.78228782287823</v>
      </c>
      <c r="M24" s="9">
        <f t="shared" si="32"/>
        <v>12.751072339929578</v>
      </c>
      <c r="N24" s="9">
        <f t="shared" si="33"/>
        <v>15.672812526040843</v>
      </c>
      <c r="O24" s="9">
        <f t="shared" si="34"/>
        <v>0</v>
      </c>
      <c r="P24" s="9">
        <f t="shared" si="35"/>
        <v>18.265301845018456</v>
      </c>
      <c r="Q24" s="15">
        <f t="shared" si="39"/>
        <v>3008856.2095888057</v>
      </c>
      <c r="R24" s="15">
        <f t="shared" si="40"/>
        <v>3221849.1091874833</v>
      </c>
      <c r="S24" s="9">
        <f t="shared" si="41"/>
        <v>212992.89959867764</v>
      </c>
      <c r="T24" s="9"/>
      <c r="U24" s="9">
        <f t="shared" si="36"/>
        <v>6002.7891881918822</v>
      </c>
      <c r="V24" s="9">
        <f t="shared" si="36"/>
        <v>1054.1955719557195</v>
      </c>
      <c r="W24" s="9">
        <f t="shared" si="36"/>
        <v>0</v>
      </c>
      <c r="X24" s="9">
        <f t="shared" si="36"/>
        <v>2434.8588907597018</v>
      </c>
      <c r="Y24" s="9">
        <f t="shared" si="36"/>
        <v>1365.8217877153431</v>
      </c>
      <c r="Z24" s="9">
        <f t="shared" si="36"/>
        <v>0</v>
      </c>
      <c r="AA24" s="9">
        <f t="shared" si="36"/>
        <v>245.12500266446003</v>
      </c>
      <c r="AB24" s="9">
        <f t="shared" si="37"/>
        <v>6378.6309963099629</v>
      </c>
      <c r="AC24" s="9">
        <f t="shared" si="37"/>
        <v>1088.8339483394834</v>
      </c>
      <c r="AD24" s="9">
        <f t="shared" si="37"/>
        <v>328.78228782287823</v>
      </c>
      <c r="AE24" s="9">
        <f t="shared" si="37"/>
        <v>2447.6099630996314</v>
      </c>
      <c r="AF24" s="9">
        <f t="shared" si="37"/>
        <v>1381.494600241384</v>
      </c>
      <c r="AG24" s="9">
        <f t="shared" si="37"/>
        <v>0</v>
      </c>
      <c r="AH24" s="9">
        <f t="shared" si="37"/>
        <v>263.39030450947848</v>
      </c>
      <c r="AI24" s="9">
        <f t="shared" si="42"/>
        <v>11888.742100322819</v>
      </c>
      <c r="AJ24" s="3" t="s">
        <v>608</v>
      </c>
      <c r="AK24" s="11">
        <v>1647023</v>
      </c>
      <c r="AL24" s="11">
        <v>0</v>
      </c>
      <c r="AM24" s="11">
        <v>3783</v>
      </c>
      <c r="AN24" s="9">
        <v>9458</v>
      </c>
      <c r="AO24" s="11">
        <v>0</v>
      </c>
      <c r="AP24" s="11">
        <v>0</v>
      </c>
      <c r="AQ24" s="9">
        <v>0</v>
      </c>
      <c r="AR24" s="9">
        <v>45574.759395879271</v>
      </c>
      <c r="AS24" s="11">
        <v>285687</v>
      </c>
      <c r="AT24" s="11">
        <v>0</v>
      </c>
      <c r="AU24" s="11">
        <v>0</v>
      </c>
      <c r="AV24" s="11">
        <v>0</v>
      </c>
      <c r="AW24" s="9">
        <v>0</v>
      </c>
      <c r="AX24" s="9">
        <v>370137.70447085798</v>
      </c>
      <c r="AY24" s="9">
        <v>14696.36</v>
      </c>
      <c r="AZ24" s="9">
        <v>-20267.13</v>
      </c>
      <c r="BA24" s="11">
        <v>62892</v>
      </c>
      <c r="BB24" s="11">
        <v>112524</v>
      </c>
      <c r="BC24" s="11">
        <v>0</v>
      </c>
      <c r="BD24" s="11">
        <v>15051</v>
      </c>
      <c r="BE24" s="11">
        <v>307247</v>
      </c>
      <c r="BF24" s="11">
        <v>112775</v>
      </c>
      <c r="BG24" s="11">
        <v>0</v>
      </c>
      <c r="BH24" s="11">
        <v>0</v>
      </c>
      <c r="BI24" s="9">
        <v>0</v>
      </c>
      <c r="BJ24" s="9">
        <v>0</v>
      </c>
      <c r="BK24" s="9">
        <v>10065.845322068662</v>
      </c>
      <c r="BL24" s="9">
        <v>15392.8704</v>
      </c>
      <c r="BM24" s="9">
        <v>15274.420000000002</v>
      </c>
      <c r="BN24" s="9">
        <v>1541.38</v>
      </c>
      <c r="BO24" s="11">
        <v>1724382</v>
      </c>
      <c r="BP24" s="11">
        <v>4227</v>
      </c>
      <c r="BQ24" s="11">
        <v>3861</v>
      </c>
      <c r="BR24" s="11">
        <v>9458</v>
      </c>
      <c r="BS24" s="11">
        <v>89100</v>
      </c>
      <c r="BT24" s="11">
        <v>0</v>
      </c>
      <c r="BU24" s="9">
        <v>0</v>
      </c>
      <c r="BV24" s="9">
        <v>42768</v>
      </c>
      <c r="BW24" s="11">
        <v>295074</v>
      </c>
      <c r="BX24" s="11">
        <v>0</v>
      </c>
      <c r="BY24" s="11">
        <v>0</v>
      </c>
      <c r="BZ24" s="11">
        <v>-476.7</v>
      </c>
      <c r="CA24" s="9">
        <v>0</v>
      </c>
      <c r="CB24" s="9">
        <v>374385.03666541504</v>
      </c>
      <c r="CC24" s="9">
        <v>19646.256800000003</v>
      </c>
      <c r="CD24" s="9">
        <v>0</v>
      </c>
      <c r="CE24" s="11">
        <v>64408</v>
      </c>
      <c r="CF24" s="11">
        <v>115803</v>
      </c>
      <c r="CG24" s="11">
        <v>0</v>
      </c>
      <c r="CH24" s="11">
        <v>15051</v>
      </c>
      <c r="CI24" s="11">
        <v>310305</v>
      </c>
      <c r="CJ24" s="11">
        <v>111583</v>
      </c>
      <c r="CK24" s="11">
        <v>0</v>
      </c>
      <c r="CL24" s="11">
        <v>0</v>
      </c>
      <c r="CM24" s="11">
        <v>0</v>
      </c>
      <c r="CN24" s="9">
        <v>0</v>
      </c>
      <c r="CO24" s="9">
        <v>10065.845322068662</v>
      </c>
      <c r="CP24" s="9">
        <v>15392.8704</v>
      </c>
      <c r="CQ24" s="9">
        <v>15274.420000000002</v>
      </c>
      <c r="CR24" s="9">
        <v>1541.38</v>
      </c>
    </row>
    <row r="25" spans="1:124" x14ac:dyDescent="0.3">
      <c r="A25" s="12">
        <v>4</v>
      </c>
      <c r="B25" s="12">
        <v>1</v>
      </c>
      <c r="C25" s="13" t="s">
        <v>48</v>
      </c>
      <c r="D25" s="14">
        <v>6</v>
      </c>
      <c r="E25" s="9">
        <v>378</v>
      </c>
      <c r="F25" s="9">
        <f t="shared" si="26"/>
        <v>11009.772354099587</v>
      </c>
      <c r="G25" s="9">
        <f t="shared" si="27"/>
        <v>11781.725964397905</v>
      </c>
      <c r="H25" s="9">
        <f t="shared" si="28"/>
        <v>771.95361029831838</v>
      </c>
      <c r="I25" s="10">
        <f t="shared" si="12"/>
        <v>7.011531078668258E-2</v>
      </c>
      <c r="J25" s="9">
        <f t="shared" si="29"/>
        <v>375.62021164021189</v>
      </c>
      <c r="K25" s="9">
        <f t="shared" si="30"/>
        <v>53.333333333333258</v>
      </c>
      <c r="L25" s="9">
        <f t="shared" si="31"/>
        <v>325.82539682539681</v>
      </c>
      <c r="M25" s="9">
        <f t="shared" si="32"/>
        <v>-66.568944139060932</v>
      </c>
      <c r="N25" s="9">
        <f t="shared" si="33"/>
        <v>82.025736447961435</v>
      </c>
      <c r="O25" s="9">
        <f t="shared" si="34"/>
        <v>0</v>
      </c>
      <c r="P25" s="9">
        <f t="shared" si="35"/>
        <v>1.7178761904761473</v>
      </c>
      <c r="Q25" s="15">
        <f t="shared" si="39"/>
        <v>4161693.9498496433</v>
      </c>
      <c r="R25" s="15">
        <f t="shared" si="40"/>
        <v>4453492.4145424068</v>
      </c>
      <c r="S25" s="9">
        <f t="shared" si="41"/>
        <v>291798.46469276352</v>
      </c>
      <c r="T25" s="9"/>
      <c r="U25" s="9">
        <f t="shared" si="36"/>
        <v>5974.1152380952381</v>
      </c>
      <c r="V25" s="9">
        <f t="shared" si="36"/>
        <v>1623.2592592592594</v>
      </c>
      <c r="W25" s="9">
        <f t="shared" si="36"/>
        <v>1.1587301587301588</v>
      </c>
      <c r="X25" s="9">
        <f t="shared" si="36"/>
        <v>2833.2723303824473</v>
      </c>
      <c r="Y25" s="9">
        <f t="shared" si="36"/>
        <v>307.05096230426875</v>
      </c>
      <c r="Z25" s="9">
        <f t="shared" si="36"/>
        <v>0</v>
      </c>
      <c r="AA25" s="9">
        <f t="shared" si="36"/>
        <v>270.91583389964137</v>
      </c>
      <c r="AB25" s="9">
        <f t="shared" si="37"/>
        <v>6349.7354497354499</v>
      </c>
      <c r="AC25" s="9">
        <f t="shared" si="37"/>
        <v>1676.5925925925926</v>
      </c>
      <c r="AD25" s="9">
        <f t="shared" si="37"/>
        <v>326.98412698412699</v>
      </c>
      <c r="AE25" s="9">
        <f t="shared" si="37"/>
        <v>2766.7033862433864</v>
      </c>
      <c r="AF25" s="9">
        <f t="shared" si="37"/>
        <v>389.07669875223019</v>
      </c>
      <c r="AG25" s="9">
        <f t="shared" si="37"/>
        <v>0</v>
      </c>
      <c r="AH25" s="9">
        <f t="shared" si="37"/>
        <v>272.63371009011752</v>
      </c>
      <c r="AI25" s="9">
        <f t="shared" si="42"/>
        <v>11781.725964397905</v>
      </c>
      <c r="AJ25" s="3" t="s">
        <v>608</v>
      </c>
      <c r="AK25" s="11">
        <v>2289888</v>
      </c>
      <c r="AL25" s="11">
        <v>0</v>
      </c>
      <c r="AM25" s="11">
        <v>5260</v>
      </c>
      <c r="AN25" s="9">
        <v>13150</v>
      </c>
      <c r="AO25" s="11">
        <v>438</v>
      </c>
      <c r="AP25" s="11">
        <v>0</v>
      </c>
      <c r="AQ25" s="9">
        <v>0</v>
      </c>
      <c r="AR25" s="9">
        <v>100523.94088456492</v>
      </c>
      <c r="AS25" s="11">
        <v>613592</v>
      </c>
      <c r="AT25" s="11">
        <v>0</v>
      </c>
      <c r="AU25" s="11">
        <v>0</v>
      </c>
      <c r="AV25" s="11">
        <v>0</v>
      </c>
      <c r="AW25" s="9">
        <v>0</v>
      </c>
      <c r="AX25" s="9">
        <v>116065.26375101358</v>
      </c>
      <c r="AY25" s="9">
        <v>29251.66</v>
      </c>
      <c r="AZ25" s="9">
        <v>-31672.44</v>
      </c>
      <c r="BA25" s="11">
        <v>89965</v>
      </c>
      <c r="BB25" s="11">
        <v>208926</v>
      </c>
      <c r="BC25" s="11">
        <v>0</v>
      </c>
      <c r="BD25" s="11">
        <v>0</v>
      </c>
      <c r="BE25" s="11">
        <v>537688</v>
      </c>
      <c r="BF25" s="11">
        <v>128614</v>
      </c>
      <c r="BG25" s="11">
        <v>0</v>
      </c>
      <c r="BH25" s="11">
        <v>0</v>
      </c>
      <c r="BI25" s="9">
        <v>0</v>
      </c>
      <c r="BJ25" s="9">
        <v>0</v>
      </c>
      <c r="BK25" s="9">
        <v>10069.620014064438</v>
      </c>
      <c r="BL25" s="9">
        <v>25609.075199999996</v>
      </c>
      <c r="BM25" s="9">
        <v>23312.2</v>
      </c>
      <c r="BN25" s="9">
        <v>1013.63</v>
      </c>
      <c r="BO25" s="11">
        <v>2392072</v>
      </c>
      <c r="BP25" s="11">
        <v>8128</v>
      </c>
      <c r="BQ25" s="11">
        <v>5356</v>
      </c>
      <c r="BR25" s="11">
        <v>13150</v>
      </c>
      <c r="BS25" s="11">
        <v>123600</v>
      </c>
      <c r="BT25" s="11">
        <v>0</v>
      </c>
      <c r="BU25" s="9">
        <v>0</v>
      </c>
      <c r="BV25" s="9">
        <v>59328</v>
      </c>
      <c r="BW25" s="11">
        <v>633752</v>
      </c>
      <c r="BX25" s="11">
        <v>0</v>
      </c>
      <c r="BY25" s="11">
        <v>0</v>
      </c>
      <c r="BZ25" s="11">
        <v>3875.88</v>
      </c>
      <c r="CA25" s="9">
        <v>0</v>
      </c>
      <c r="CB25" s="9">
        <v>147070.992128343</v>
      </c>
      <c r="CC25" s="9">
        <v>29901.017200000002</v>
      </c>
      <c r="CD25" s="9">
        <v>0</v>
      </c>
      <c r="CE25" s="11">
        <v>91934</v>
      </c>
      <c r="CF25" s="11">
        <v>214340</v>
      </c>
      <c r="CG25" s="11">
        <v>0</v>
      </c>
      <c r="CH25" s="11">
        <v>0</v>
      </c>
      <c r="CI25" s="11">
        <v>543040</v>
      </c>
      <c r="CJ25" s="11">
        <v>127940</v>
      </c>
      <c r="CK25" s="11">
        <v>0</v>
      </c>
      <c r="CL25" s="11">
        <v>0</v>
      </c>
      <c r="CM25" s="11">
        <v>0</v>
      </c>
      <c r="CN25" s="9">
        <v>0</v>
      </c>
      <c r="CO25" s="9">
        <v>10069.620014064438</v>
      </c>
      <c r="CP25" s="9">
        <v>25609.075199999996</v>
      </c>
      <c r="CQ25" s="9">
        <v>23312.2</v>
      </c>
      <c r="CR25" s="9">
        <v>1013.63</v>
      </c>
    </row>
    <row r="26" spans="1:124" x14ac:dyDescent="0.3">
      <c r="A26" s="12">
        <v>6</v>
      </c>
      <c r="B26" s="12">
        <v>3</v>
      </c>
      <c r="C26" s="13" t="s">
        <v>49</v>
      </c>
      <c r="D26" s="14">
        <v>2</v>
      </c>
      <c r="E26" s="9">
        <v>3326</v>
      </c>
      <c r="F26" s="9">
        <f t="shared" si="26"/>
        <v>9774.8271781641088</v>
      </c>
      <c r="G26" s="9">
        <f t="shared" si="27"/>
        <v>10278.250990721406</v>
      </c>
      <c r="H26" s="9">
        <f t="shared" si="28"/>
        <v>503.42381255729742</v>
      </c>
      <c r="I26" s="10">
        <f t="shared" si="12"/>
        <v>5.1502067850559136E-2</v>
      </c>
      <c r="J26" s="9">
        <f t="shared" si="29"/>
        <v>370.44172880336737</v>
      </c>
      <c r="K26" s="9">
        <f t="shared" si="30"/>
        <v>20.431749849669245</v>
      </c>
      <c r="L26" s="9">
        <f t="shared" si="31"/>
        <v>0</v>
      </c>
      <c r="M26" s="9">
        <f t="shared" si="32"/>
        <v>25.56581479254362</v>
      </c>
      <c r="N26" s="9">
        <f t="shared" si="33"/>
        <v>37.719106243405122</v>
      </c>
      <c r="O26" s="9">
        <f t="shared" si="34"/>
        <v>49.539702345159341</v>
      </c>
      <c r="P26" s="9">
        <f t="shared" si="35"/>
        <v>-0.27428947684910554</v>
      </c>
      <c r="Q26" s="15">
        <f t="shared" si="39"/>
        <v>32511075.194573823</v>
      </c>
      <c r="R26" s="15">
        <f t="shared" si="40"/>
        <v>34185462.795139387</v>
      </c>
      <c r="S26" s="9">
        <f t="shared" si="41"/>
        <v>1674387.6005655639</v>
      </c>
      <c r="T26" s="9"/>
      <c r="U26" s="9">
        <f t="shared" si="36"/>
        <v>5935.5095640408899</v>
      </c>
      <c r="V26" s="9">
        <f t="shared" si="36"/>
        <v>621.87342152736016</v>
      </c>
      <c r="W26" s="9">
        <f t="shared" si="36"/>
        <v>1050.1734816596513</v>
      </c>
      <c r="X26" s="9">
        <f t="shared" si="36"/>
        <v>785.39631990378837</v>
      </c>
      <c r="Y26" s="9">
        <f t="shared" si="36"/>
        <v>897.76995928256906</v>
      </c>
      <c r="Z26" s="9">
        <f t="shared" si="36"/>
        <v>106.9696933253157</v>
      </c>
      <c r="AA26" s="9">
        <f t="shared" si="36"/>
        <v>377.13473842453402</v>
      </c>
      <c r="AB26" s="9">
        <f t="shared" si="37"/>
        <v>6305.9512928442573</v>
      </c>
      <c r="AC26" s="9">
        <f t="shared" si="37"/>
        <v>642.30517137702941</v>
      </c>
      <c r="AD26" s="9">
        <f t="shared" si="37"/>
        <v>1050.1734816596513</v>
      </c>
      <c r="AE26" s="9">
        <f t="shared" si="37"/>
        <v>810.96213469633199</v>
      </c>
      <c r="AF26" s="9">
        <f t="shared" si="37"/>
        <v>935.48906552597418</v>
      </c>
      <c r="AG26" s="9">
        <f t="shared" si="37"/>
        <v>156.50939567047504</v>
      </c>
      <c r="AH26" s="9">
        <f t="shared" si="37"/>
        <v>376.86044894768492</v>
      </c>
      <c r="AI26" s="9">
        <f t="shared" si="42"/>
        <v>10278.250990721406</v>
      </c>
      <c r="AJ26" s="3" t="s">
        <v>608</v>
      </c>
      <c r="AK26" s="11">
        <v>19871260</v>
      </c>
      <c r="AL26" s="11">
        <v>0</v>
      </c>
      <c r="AM26" s="11">
        <v>45646</v>
      </c>
      <c r="AN26" s="9">
        <v>114115</v>
      </c>
      <c r="AO26" s="11">
        <v>3424653</v>
      </c>
      <c r="AP26" s="11">
        <v>68224</v>
      </c>
      <c r="AQ26" s="9">
        <v>884780</v>
      </c>
      <c r="AR26" s="9">
        <v>457183.25</v>
      </c>
      <c r="AS26" s="11">
        <v>2068351</v>
      </c>
      <c r="AT26" s="11">
        <v>0</v>
      </c>
      <c r="AU26" s="11">
        <v>220342</v>
      </c>
      <c r="AV26" s="11">
        <v>-1795.09</v>
      </c>
      <c r="AW26" s="9">
        <v>355781.2</v>
      </c>
      <c r="AX26" s="9">
        <v>2985982.8845738247</v>
      </c>
      <c r="AY26" s="9">
        <v>214393.87</v>
      </c>
      <c r="AZ26" s="9">
        <v>-129755.19</v>
      </c>
      <c r="BA26" s="11">
        <v>803599</v>
      </c>
      <c r="BB26" s="11">
        <v>919</v>
      </c>
      <c r="BC26" s="11">
        <v>0</v>
      </c>
      <c r="BD26" s="11">
        <v>105214</v>
      </c>
      <c r="BE26" s="11">
        <v>0</v>
      </c>
      <c r="BF26" s="11">
        <v>0</v>
      </c>
      <c r="BG26" s="11">
        <v>0</v>
      </c>
      <c r="BH26" s="11">
        <v>-6791</v>
      </c>
      <c r="BI26" s="9">
        <v>103131</v>
      </c>
      <c r="BJ26" s="9">
        <v>0</v>
      </c>
      <c r="BK26" s="9">
        <v>81397.399999999994</v>
      </c>
      <c r="BL26" s="9">
        <v>228230.40000000002</v>
      </c>
      <c r="BM26" s="9">
        <v>614156.44000000006</v>
      </c>
      <c r="BN26" s="9">
        <v>2057.0300000000002</v>
      </c>
      <c r="BO26" s="11">
        <v>20973594</v>
      </c>
      <c r="BP26" s="11">
        <v>0</v>
      </c>
      <c r="BQ26" s="11">
        <v>46961</v>
      </c>
      <c r="BR26" s="11">
        <v>114115</v>
      </c>
      <c r="BS26" s="11">
        <v>1961219</v>
      </c>
      <c r="BT26" s="11">
        <v>0</v>
      </c>
      <c r="BU26" s="9">
        <v>884780</v>
      </c>
      <c r="BV26" s="9">
        <v>528890</v>
      </c>
      <c r="BW26" s="11">
        <v>2136307</v>
      </c>
      <c r="BX26" s="11">
        <v>0</v>
      </c>
      <c r="BY26" s="11">
        <v>220748</v>
      </c>
      <c r="BZ26" s="11">
        <v>-14407.94</v>
      </c>
      <c r="CA26" s="9">
        <v>520550.25</v>
      </c>
      <c r="CB26" s="9">
        <v>3111436.6319393902</v>
      </c>
      <c r="CC26" s="9">
        <v>213481.58319999999</v>
      </c>
      <c r="CD26" s="9">
        <v>0</v>
      </c>
      <c r="CE26" s="11">
        <v>829777</v>
      </c>
      <c r="CF26" s="11">
        <v>0</v>
      </c>
      <c r="CG26" s="11">
        <v>0</v>
      </c>
      <c r="CH26" s="11">
        <v>105214</v>
      </c>
      <c r="CI26" s="11">
        <v>0</v>
      </c>
      <c r="CJ26" s="11">
        <v>0</v>
      </c>
      <c r="CK26" s="11">
        <v>0</v>
      </c>
      <c r="CL26" s="11">
        <v>-7548</v>
      </c>
      <c r="CM26" s="11">
        <v>102846</v>
      </c>
      <c r="CN26" s="9">
        <v>1531658</v>
      </c>
      <c r="CO26" s="9">
        <v>81397.399999999994</v>
      </c>
      <c r="CP26" s="9">
        <v>228230.40000000002</v>
      </c>
      <c r="CQ26" s="9">
        <v>614156.44000000006</v>
      </c>
      <c r="CR26" s="9">
        <v>2057.0300000000002</v>
      </c>
    </row>
    <row r="27" spans="1:124" x14ac:dyDescent="0.3">
      <c r="A27" s="12">
        <v>11</v>
      </c>
      <c r="B27" s="12">
        <v>1</v>
      </c>
      <c r="C27" s="13" t="s">
        <v>50</v>
      </c>
      <c r="D27" s="14">
        <v>3</v>
      </c>
      <c r="E27" s="9">
        <v>36569</v>
      </c>
      <c r="F27" s="9">
        <f t="shared" si="26"/>
        <v>10500.666516904526</v>
      </c>
      <c r="G27" s="9">
        <f t="shared" si="27"/>
        <v>11075.901005907474</v>
      </c>
      <c r="H27" s="9">
        <f t="shared" si="28"/>
        <v>575.23448900294716</v>
      </c>
      <c r="I27" s="10">
        <f t="shared" si="12"/>
        <v>5.4780759685768933E-2</v>
      </c>
      <c r="J27" s="9">
        <f t="shared" si="29"/>
        <v>357.81002761902164</v>
      </c>
      <c r="K27" s="9">
        <f t="shared" si="30"/>
        <v>100.04126445896799</v>
      </c>
      <c r="L27" s="9">
        <f t="shared" si="31"/>
        <v>0</v>
      </c>
      <c r="M27" s="9">
        <f t="shared" si="32"/>
        <v>31.561398725696563</v>
      </c>
      <c r="N27" s="9">
        <f t="shared" si="33"/>
        <v>51.212628104374289</v>
      </c>
      <c r="O27" s="9">
        <f t="shared" si="34"/>
        <v>33.407317126527914</v>
      </c>
      <c r="P27" s="9">
        <f t="shared" si="35"/>
        <v>1.2018529683611519</v>
      </c>
      <c r="Q27" s="15">
        <f t="shared" si="39"/>
        <v>383998873.85668159</v>
      </c>
      <c r="R27" s="15">
        <f t="shared" si="40"/>
        <v>405034623.88503051</v>
      </c>
      <c r="S27" s="9">
        <f t="shared" si="41"/>
        <v>21035750.028348923</v>
      </c>
      <c r="T27" s="9"/>
      <c r="U27" s="9">
        <f t="shared" si="36"/>
        <v>6027.0708277502799</v>
      </c>
      <c r="V27" s="9">
        <f t="shared" si="36"/>
        <v>397.5866991167382</v>
      </c>
      <c r="W27" s="9">
        <f t="shared" si="36"/>
        <v>1529.6183926276353</v>
      </c>
      <c r="X27" s="9">
        <f t="shared" si="36"/>
        <v>782.46865022286636</v>
      </c>
      <c r="Y27" s="9">
        <f t="shared" si="36"/>
        <v>1242.4474987261176</v>
      </c>
      <c r="Z27" s="9">
        <f t="shared" si="36"/>
        <v>106.99607946621455</v>
      </c>
      <c r="AA27" s="9">
        <f t="shared" si="36"/>
        <v>414.47836899467302</v>
      </c>
      <c r="AB27" s="9">
        <f t="shared" si="37"/>
        <v>6384.8808553693016</v>
      </c>
      <c r="AC27" s="9">
        <f t="shared" si="37"/>
        <v>497.62796357570619</v>
      </c>
      <c r="AD27" s="9">
        <f t="shared" si="37"/>
        <v>1529.6183926276353</v>
      </c>
      <c r="AE27" s="9">
        <f t="shared" si="37"/>
        <v>814.03004894856292</v>
      </c>
      <c r="AF27" s="9">
        <f t="shared" si="37"/>
        <v>1293.6601268304919</v>
      </c>
      <c r="AG27" s="9">
        <f t="shared" si="37"/>
        <v>140.40339659274247</v>
      </c>
      <c r="AH27" s="9">
        <f t="shared" si="37"/>
        <v>415.68022196303417</v>
      </c>
      <c r="AI27" s="9">
        <f t="shared" si="42"/>
        <v>11075.901005907474</v>
      </c>
      <c r="AJ27" s="3" t="s">
        <v>608</v>
      </c>
      <c r="AK27" s="11">
        <v>222020313</v>
      </c>
      <c r="AL27" s="11">
        <v>0</v>
      </c>
      <c r="AM27" s="11">
        <v>510001</v>
      </c>
      <c r="AN27" s="9">
        <v>1275002</v>
      </c>
      <c r="AO27" s="11">
        <v>56479617</v>
      </c>
      <c r="AP27" s="11">
        <v>-543002</v>
      </c>
      <c r="AQ27" s="9">
        <v>9887540</v>
      </c>
      <c r="AR27" s="9">
        <v>3877179.25</v>
      </c>
      <c r="AS27" s="11">
        <v>13039348</v>
      </c>
      <c r="AT27" s="11">
        <v>1500000</v>
      </c>
      <c r="AU27" s="11">
        <v>2884137</v>
      </c>
      <c r="AV27" s="11">
        <v>-50737.18</v>
      </c>
      <c r="AW27" s="9">
        <v>3912739.63</v>
      </c>
      <c r="AX27" s="9">
        <v>45435062.580915391</v>
      </c>
      <c r="AY27" s="9">
        <v>2423163.87</v>
      </c>
      <c r="AZ27" s="9">
        <v>-1616359.9</v>
      </c>
      <c r="BA27" s="11">
        <v>8904113</v>
      </c>
      <c r="BB27" s="11">
        <v>10269</v>
      </c>
      <c r="BC27" s="11">
        <v>0</v>
      </c>
      <c r="BD27" s="11">
        <v>1244402</v>
      </c>
      <c r="BE27" s="11">
        <v>0</v>
      </c>
      <c r="BF27" s="11">
        <v>0</v>
      </c>
      <c r="BG27" s="11">
        <v>0</v>
      </c>
      <c r="BH27" s="11">
        <v>-18180</v>
      </c>
      <c r="BI27" s="9">
        <v>1365372</v>
      </c>
      <c r="BJ27" s="9">
        <v>0</v>
      </c>
      <c r="BK27" s="9">
        <v>1515584.1259999999</v>
      </c>
      <c r="BL27" s="9">
        <v>4759359.2697661975</v>
      </c>
      <c r="BM27" s="9">
        <v>4965611.37</v>
      </c>
      <c r="BN27" s="9">
        <v>218338.84</v>
      </c>
      <c r="BO27" s="11">
        <v>232769507</v>
      </c>
      <c r="BP27" s="11">
        <v>719201</v>
      </c>
      <c r="BQ27" s="11">
        <v>521186</v>
      </c>
      <c r="BR27" s="11">
        <v>1275002</v>
      </c>
      <c r="BS27" s="11">
        <v>38937946</v>
      </c>
      <c r="BT27" s="11">
        <v>0</v>
      </c>
      <c r="BU27" s="9">
        <v>9887540</v>
      </c>
      <c r="BV27" s="9">
        <v>4378795</v>
      </c>
      <c r="BW27" s="11">
        <v>13467757</v>
      </c>
      <c r="BX27" s="11">
        <v>4730000</v>
      </c>
      <c r="BY27" s="11">
        <v>3247002</v>
      </c>
      <c r="BZ27" s="11">
        <v>4749.8599999999997</v>
      </c>
      <c r="CA27" s="9">
        <v>5134411.8099999996</v>
      </c>
      <c r="CB27" s="9">
        <v>47307857.178064257</v>
      </c>
      <c r="CC27" s="9">
        <v>2467114.4312</v>
      </c>
      <c r="CD27" s="9">
        <v>0</v>
      </c>
      <c r="CE27" s="11">
        <v>9132623</v>
      </c>
      <c r="CF27" s="11">
        <v>0</v>
      </c>
      <c r="CG27" s="11">
        <v>0</v>
      </c>
      <c r="CH27" s="11">
        <v>1244402</v>
      </c>
      <c r="CI27" s="11">
        <v>0</v>
      </c>
      <c r="CJ27" s="11">
        <v>0</v>
      </c>
      <c r="CK27" s="11">
        <v>0</v>
      </c>
      <c r="CL27" s="11">
        <v>-20205</v>
      </c>
      <c r="CM27" s="11">
        <v>1372172</v>
      </c>
      <c r="CN27" s="9">
        <v>16998669</v>
      </c>
      <c r="CO27" s="9">
        <v>1515584.1259999999</v>
      </c>
      <c r="CP27" s="9">
        <v>4759359.2697661975</v>
      </c>
      <c r="CQ27" s="9">
        <v>4965611.37</v>
      </c>
      <c r="CR27" s="9">
        <v>218338.84</v>
      </c>
    </row>
    <row r="28" spans="1:124" x14ac:dyDescent="0.3">
      <c r="A28" s="12">
        <v>12</v>
      </c>
      <c r="B28" s="12">
        <v>1</v>
      </c>
      <c r="C28" s="13" t="s">
        <v>51</v>
      </c>
      <c r="D28" s="14">
        <v>3</v>
      </c>
      <c r="E28" s="9">
        <v>6246</v>
      </c>
      <c r="F28" s="9">
        <f t="shared" si="26"/>
        <v>9683.470007208256</v>
      </c>
      <c r="G28" s="9">
        <f t="shared" si="27"/>
        <v>10133.60478911322</v>
      </c>
      <c r="H28" s="9">
        <f t="shared" si="28"/>
        <v>450.13478190496426</v>
      </c>
      <c r="I28" s="10">
        <f t="shared" si="12"/>
        <v>4.6484863542706228E-2</v>
      </c>
      <c r="J28" s="9">
        <f t="shared" si="29"/>
        <v>373.54652897854612</v>
      </c>
      <c r="K28" s="9">
        <f t="shared" si="30"/>
        <v>5.2326288824847893</v>
      </c>
      <c r="L28" s="9">
        <f t="shared" si="31"/>
        <v>0</v>
      </c>
      <c r="M28" s="9">
        <f t="shared" si="32"/>
        <v>27.991464937559954</v>
      </c>
      <c r="N28" s="9">
        <f t="shared" si="33"/>
        <v>42.961357441307428</v>
      </c>
      <c r="O28" s="9">
        <f t="shared" si="34"/>
        <v>0</v>
      </c>
      <c r="P28" s="9">
        <f t="shared" si="35"/>
        <v>0.40280166506556725</v>
      </c>
      <c r="Q28" s="15">
        <f t="shared" si="39"/>
        <v>60482953.665022768</v>
      </c>
      <c r="R28" s="15">
        <f t="shared" si="40"/>
        <v>63294495.51280117</v>
      </c>
      <c r="S28" s="9">
        <f t="shared" si="41"/>
        <v>2811541.8477784023</v>
      </c>
      <c r="T28" s="9"/>
      <c r="U28" s="9">
        <f t="shared" si="36"/>
        <v>6010.4358597502405</v>
      </c>
      <c r="V28" s="9">
        <f t="shared" si="36"/>
        <v>159.26432917066924</v>
      </c>
      <c r="W28" s="9">
        <f t="shared" si="36"/>
        <v>1003.5155299391611</v>
      </c>
      <c r="X28" s="9">
        <f t="shared" si="36"/>
        <v>693.67519212295872</v>
      </c>
      <c r="Y28" s="9">
        <f t="shared" si="36"/>
        <v>1431.0111895420928</v>
      </c>
      <c r="Z28" s="9">
        <f t="shared" si="36"/>
        <v>0</v>
      </c>
      <c r="AA28" s="9">
        <f t="shared" si="36"/>
        <v>385.56790668313442</v>
      </c>
      <c r="AB28" s="9">
        <f t="shared" si="37"/>
        <v>6383.9823887287866</v>
      </c>
      <c r="AC28" s="9">
        <f t="shared" si="37"/>
        <v>164.49695805315403</v>
      </c>
      <c r="AD28" s="9">
        <f t="shared" si="37"/>
        <v>1003.5155299391611</v>
      </c>
      <c r="AE28" s="9">
        <f t="shared" si="37"/>
        <v>721.66665706051867</v>
      </c>
      <c r="AF28" s="9">
        <f t="shared" si="37"/>
        <v>1473.9725469834002</v>
      </c>
      <c r="AG28" s="9">
        <f t="shared" si="37"/>
        <v>0</v>
      </c>
      <c r="AH28" s="9">
        <f t="shared" si="37"/>
        <v>385.97070834819999</v>
      </c>
      <c r="AI28" s="9">
        <f t="shared" si="42"/>
        <v>10133.60478911322</v>
      </c>
      <c r="AJ28" s="3" t="s">
        <v>608</v>
      </c>
      <c r="AK28" s="11">
        <v>37795379</v>
      </c>
      <c r="AL28" s="11">
        <v>0</v>
      </c>
      <c r="AM28" s="11">
        <v>86819</v>
      </c>
      <c r="AN28" s="9">
        <v>217049</v>
      </c>
      <c r="AO28" s="11">
        <v>6129084</v>
      </c>
      <c r="AP28" s="11">
        <v>138874</v>
      </c>
      <c r="AQ28" s="9">
        <v>1686880</v>
      </c>
      <c r="AR28" s="9">
        <v>895554.25</v>
      </c>
      <c r="AS28" s="11">
        <v>994765</v>
      </c>
      <c r="AT28" s="11">
        <v>0</v>
      </c>
      <c r="AU28" s="11">
        <v>111804</v>
      </c>
      <c r="AV28" s="11">
        <v>0</v>
      </c>
      <c r="AW28" s="9">
        <v>0</v>
      </c>
      <c r="AX28" s="9">
        <v>8938095.8898799121</v>
      </c>
      <c r="AY28" s="9">
        <v>445385.32</v>
      </c>
      <c r="AZ28" s="9">
        <v>-254196.62</v>
      </c>
      <c r="BA28" s="11">
        <v>1484024</v>
      </c>
      <c r="BB28" s="11">
        <v>1748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9">
        <v>65866</v>
      </c>
      <c r="BJ28" s="9">
        <v>0</v>
      </c>
      <c r="BK28" s="9">
        <v>162320</v>
      </c>
      <c r="BL28" s="9">
        <v>419709.78514285723</v>
      </c>
      <c r="BM28" s="9">
        <v>1108241.48</v>
      </c>
      <c r="BN28" s="9">
        <v>55551.56</v>
      </c>
      <c r="BO28" s="11">
        <v>39723491</v>
      </c>
      <c r="BP28" s="11">
        <v>150863</v>
      </c>
      <c r="BQ28" s="11">
        <v>88943</v>
      </c>
      <c r="BR28" s="11">
        <v>217049</v>
      </c>
      <c r="BS28" s="11">
        <v>3367035</v>
      </c>
      <c r="BT28" s="11">
        <v>0</v>
      </c>
      <c r="BU28" s="9">
        <v>1686880</v>
      </c>
      <c r="BV28" s="9">
        <v>1031870</v>
      </c>
      <c r="BW28" s="11">
        <v>1027448</v>
      </c>
      <c r="BX28" s="11">
        <v>0</v>
      </c>
      <c r="BY28" s="11">
        <v>112381</v>
      </c>
      <c r="BZ28" s="11">
        <v>-4561.0600000000004</v>
      </c>
      <c r="CA28" s="9">
        <v>0</v>
      </c>
      <c r="CB28" s="9">
        <v>9206432.5284583177</v>
      </c>
      <c r="CC28" s="9">
        <v>447901.21920000005</v>
      </c>
      <c r="CD28" s="9">
        <v>0</v>
      </c>
      <c r="CE28" s="11">
        <v>1525791</v>
      </c>
      <c r="CF28" s="11">
        <v>0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  <c r="CM28" s="11">
        <v>66226</v>
      </c>
      <c r="CN28" s="9">
        <v>2900923</v>
      </c>
      <c r="CO28" s="9">
        <v>162320</v>
      </c>
      <c r="CP28" s="9">
        <v>419709.78514285723</v>
      </c>
      <c r="CQ28" s="9">
        <v>1108241.48</v>
      </c>
      <c r="CR28" s="9">
        <v>55551.56</v>
      </c>
    </row>
    <row r="29" spans="1:124" x14ac:dyDescent="0.3">
      <c r="A29" s="12">
        <v>13</v>
      </c>
      <c r="B29" s="12">
        <v>1</v>
      </c>
      <c r="C29" s="13" t="s">
        <v>52</v>
      </c>
      <c r="D29" s="14">
        <v>2</v>
      </c>
      <c r="E29" s="9">
        <v>3093</v>
      </c>
      <c r="F29" s="9">
        <f t="shared" si="26"/>
        <v>11265.366701558698</v>
      </c>
      <c r="G29" s="9">
        <f t="shared" si="27"/>
        <v>11767.247896916422</v>
      </c>
      <c r="H29" s="9">
        <f t="shared" si="28"/>
        <v>501.88119535772421</v>
      </c>
      <c r="I29" s="10">
        <f t="shared" si="12"/>
        <v>4.4550808566957964E-2</v>
      </c>
      <c r="J29" s="9">
        <f t="shared" si="29"/>
        <v>384.99022955059809</v>
      </c>
      <c r="K29" s="9">
        <f t="shared" si="30"/>
        <v>64.536049143226592</v>
      </c>
      <c r="L29" s="9">
        <f t="shared" si="31"/>
        <v>0</v>
      </c>
      <c r="M29" s="9">
        <f t="shared" si="32"/>
        <v>-165.08959909473015</v>
      </c>
      <c r="N29" s="9">
        <f t="shared" si="33"/>
        <v>77.379848251354815</v>
      </c>
      <c r="O29" s="9">
        <f t="shared" si="34"/>
        <v>135.46799870675721</v>
      </c>
      <c r="P29" s="9">
        <f t="shared" si="35"/>
        <v>4.5966688005171932</v>
      </c>
      <c r="Q29" s="15">
        <f t="shared" si="39"/>
        <v>34843779.20792105</v>
      </c>
      <c r="R29" s="15">
        <f t="shared" si="40"/>
        <v>36396097.745162494</v>
      </c>
      <c r="S29" s="9">
        <f t="shared" si="41"/>
        <v>1552318.537241444</v>
      </c>
      <c r="T29" s="9"/>
      <c r="U29" s="9">
        <f t="shared" si="36"/>
        <v>5909.8174005819592</v>
      </c>
      <c r="V29" s="9">
        <f t="shared" si="36"/>
        <v>1964.2677012609117</v>
      </c>
      <c r="W29" s="9">
        <f t="shared" si="36"/>
        <v>1112.1500161655351</v>
      </c>
      <c r="X29" s="9">
        <f t="shared" si="36"/>
        <v>574.34508244422898</v>
      </c>
      <c r="Y29" s="9">
        <f t="shared" si="36"/>
        <v>1163.4378908571132</v>
      </c>
      <c r="Z29" s="9">
        <f t="shared" si="36"/>
        <v>160.34326867119302</v>
      </c>
      <c r="AA29" s="9">
        <f t="shared" si="36"/>
        <v>381.00534157775633</v>
      </c>
      <c r="AB29" s="9">
        <f t="shared" si="37"/>
        <v>6294.8076301325573</v>
      </c>
      <c r="AC29" s="9">
        <f t="shared" si="37"/>
        <v>2028.8037504041383</v>
      </c>
      <c r="AD29" s="9">
        <f t="shared" si="37"/>
        <v>1112.1500161655351</v>
      </c>
      <c r="AE29" s="9">
        <f t="shared" si="37"/>
        <v>409.25548334949883</v>
      </c>
      <c r="AF29" s="9">
        <f t="shared" si="37"/>
        <v>1240.817739108468</v>
      </c>
      <c r="AG29" s="9">
        <f t="shared" si="37"/>
        <v>295.81126737795023</v>
      </c>
      <c r="AH29" s="9">
        <f t="shared" si="37"/>
        <v>385.60201037827352</v>
      </c>
      <c r="AI29" s="9">
        <f t="shared" si="42"/>
        <v>11767.247896916422</v>
      </c>
      <c r="AJ29" s="3" t="s">
        <v>608</v>
      </c>
      <c r="AK29" s="11">
        <v>18426824</v>
      </c>
      <c r="AL29" s="11">
        <v>0</v>
      </c>
      <c r="AM29" s="11">
        <v>42328</v>
      </c>
      <c r="AN29" s="9">
        <v>105820</v>
      </c>
      <c r="AO29" s="11">
        <v>3498552</v>
      </c>
      <c r="AP29" s="11">
        <v>-58672</v>
      </c>
      <c r="AQ29" s="9">
        <v>0</v>
      </c>
      <c r="AR29" s="9">
        <v>402134.25</v>
      </c>
      <c r="AS29" s="11">
        <v>6075480</v>
      </c>
      <c r="AT29" s="11">
        <v>0</v>
      </c>
      <c r="AU29" s="11">
        <v>0</v>
      </c>
      <c r="AV29" s="11">
        <v>-6625.91</v>
      </c>
      <c r="AW29" s="9">
        <v>495941.73</v>
      </c>
      <c r="AX29" s="9">
        <v>3598513.3964210511</v>
      </c>
      <c r="AY29" s="9">
        <v>171359.03</v>
      </c>
      <c r="AZ29" s="9">
        <v>-147758.78</v>
      </c>
      <c r="BA29" s="11">
        <v>767761</v>
      </c>
      <c r="BB29" s="11">
        <v>852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9">
        <v>570000</v>
      </c>
      <c r="BJ29" s="9">
        <v>0</v>
      </c>
      <c r="BK29" s="9">
        <v>198688.45149999997</v>
      </c>
      <c r="BL29" s="9">
        <v>211640.40000000002</v>
      </c>
      <c r="BM29" s="9">
        <v>488695.29000000004</v>
      </c>
      <c r="BN29" s="9">
        <v>2246.35</v>
      </c>
      <c r="BO29" s="11">
        <v>19469840</v>
      </c>
      <c r="BP29" s="11">
        <v>0</v>
      </c>
      <c r="BQ29" s="11">
        <v>43594</v>
      </c>
      <c r="BR29" s="11">
        <v>105820</v>
      </c>
      <c r="BS29" s="11">
        <v>2018038</v>
      </c>
      <c r="BT29" s="11">
        <v>0</v>
      </c>
      <c r="BU29" s="9">
        <v>0</v>
      </c>
      <c r="BV29" s="9">
        <v>473826.25</v>
      </c>
      <c r="BW29" s="11">
        <v>6275090</v>
      </c>
      <c r="BX29" s="11">
        <v>0</v>
      </c>
      <c r="BY29" s="11">
        <v>0</v>
      </c>
      <c r="BZ29" s="11">
        <v>-617674.04</v>
      </c>
      <c r="CA29" s="9">
        <v>914944.25</v>
      </c>
      <c r="CB29" s="9">
        <v>3837849.2670624913</v>
      </c>
      <c r="CC29" s="9">
        <v>185576.52660000001</v>
      </c>
      <c r="CD29" s="9">
        <v>0</v>
      </c>
      <c r="CE29" s="11">
        <v>793681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572400</v>
      </c>
      <c r="CN29" s="9">
        <v>1421842</v>
      </c>
      <c r="CO29" s="9">
        <v>198688.45149999997</v>
      </c>
      <c r="CP29" s="9">
        <v>211640.40000000002</v>
      </c>
      <c r="CQ29" s="9">
        <v>488695.29000000004</v>
      </c>
      <c r="CR29" s="9">
        <v>2246.35</v>
      </c>
    </row>
    <row r="30" spans="1:124" x14ac:dyDescent="0.3">
      <c r="A30" s="12">
        <v>14</v>
      </c>
      <c r="B30" s="12">
        <v>1</v>
      </c>
      <c r="C30" s="13" t="s">
        <v>53</v>
      </c>
      <c r="D30" s="14">
        <v>3</v>
      </c>
      <c r="E30" s="9">
        <v>3093</v>
      </c>
      <c r="F30" s="9">
        <f t="shared" si="26"/>
        <v>10954.430615976928</v>
      </c>
      <c r="G30" s="9">
        <f t="shared" si="27"/>
        <v>11483.875978919745</v>
      </c>
      <c r="H30" s="9">
        <f t="shared" si="28"/>
        <v>529.44536294281716</v>
      </c>
      <c r="I30" s="10">
        <f t="shared" si="12"/>
        <v>4.8331618639368294E-2</v>
      </c>
      <c r="J30" s="9">
        <f t="shared" si="29"/>
        <v>376.17646944713943</v>
      </c>
      <c r="K30" s="9">
        <f t="shared" si="30"/>
        <v>33.781765276430633</v>
      </c>
      <c r="L30" s="9">
        <f t="shared" si="31"/>
        <v>0</v>
      </c>
      <c r="M30" s="9">
        <f t="shared" si="32"/>
        <v>27.461868735855091</v>
      </c>
      <c r="N30" s="9">
        <f t="shared" si="33"/>
        <v>9.3456498487300905</v>
      </c>
      <c r="O30" s="9">
        <f t="shared" si="34"/>
        <v>76.85425800193984</v>
      </c>
      <c r="P30" s="9">
        <f t="shared" si="35"/>
        <v>5.8253516327190482</v>
      </c>
      <c r="Q30" s="15">
        <f t="shared" si="39"/>
        <v>33882053.895216644</v>
      </c>
      <c r="R30" s="15">
        <f t="shared" si="40"/>
        <v>35519628.402798772</v>
      </c>
      <c r="S30" s="9">
        <f t="shared" si="41"/>
        <v>1637574.507582128</v>
      </c>
      <c r="T30" s="9"/>
      <c r="U30" s="9">
        <f t="shared" si="36"/>
        <v>5959.9282832201743</v>
      </c>
      <c r="V30" s="9">
        <f t="shared" si="36"/>
        <v>1028.205302295506</v>
      </c>
      <c r="W30" s="9">
        <f t="shared" si="36"/>
        <v>939.47526673132882</v>
      </c>
      <c r="X30" s="9">
        <f t="shared" si="36"/>
        <v>818.42718719689628</v>
      </c>
      <c r="Y30" s="9">
        <f t="shared" si="36"/>
        <v>1730.2655201153068</v>
      </c>
      <c r="Z30" s="9">
        <f t="shared" si="36"/>
        <v>107.58640155189137</v>
      </c>
      <c r="AA30" s="9">
        <f t="shared" si="36"/>
        <v>370.54265486582597</v>
      </c>
      <c r="AB30" s="9">
        <f t="shared" si="37"/>
        <v>6336.1047526673137</v>
      </c>
      <c r="AC30" s="9">
        <f t="shared" si="37"/>
        <v>1061.9870675719367</v>
      </c>
      <c r="AD30" s="9">
        <f t="shared" si="37"/>
        <v>939.47526673132882</v>
      </c>
      <c r="AE30" s="9">
        <f t="shared" si="37"/>
        <v>845.88905593275138</v>
      </c>
      <c r="AF30" s="9">
        <f t="shared" si="37"/>
        <v>1739.6111699640369</v>
      </c>
      <c r="AG30" s="9">
        <f t="shared" si="37"/>
        <v>184.44065955383121</v>
      </c>
      <c r="AH30" s="9">
        <f t="shared" si="37"/>
        <v>376.36800649854501</v>
      </c>
      <c r="AI30" s="9">
        <f t="shared" si="42"/>
        <v>11483.875978919745</v>
      </c>
      <c r="AJ30" s="3" t="s">
        <v>608</v>
      </c>
      <c r="AK30" s="11">
        <v>18580514</v>
      </c>
      <c r="AL30" s="11">
        <v>0</v>
      </c>
      <c r="AM30" s="11">
        <v>42681</v>
      </c>
      <c r="AN30" s="9">
        <v>106703</v>
      </c>
      <c r="AO30" s="11">
        <v>2787818</v>
      </c>
      <c r="AP30" s="11">
        <v>117979</v>
      </c>
      <c r="AQ30" s="9">
        <v>775580</v>
      </c>
      <c r="AR30" s="9">
        <v>455484.75</v>
      </c>
      <c r="AS30" s="11">
        <v>3180239</v>
      </c>
      <c r="AT30" s="11">
        <v>0</v>
      </c>
      <c r="AU30" s="11">
        <v>208839</v>
      </c>
      <c r="AV30" s="11">
        <v>-944.46</v>
      </c>
      <c r="AW30" s="9">
        <v>332764.74</v>
      </c>
      <c r="AX30" s="9">
        <v>5351711.2537166439</v>
      </c>
      <c r="AY30" s="9">
        <v>172212.37</v>
      </c>
      <c r="AZ30" s="9">
        <v>-146455.82</v>
      </c>
      <c r="BA30" s="11">
        <v>782357</v>
      </c>
      <c r="BB30" s="11">
        <v>859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9">
        <v>266539</v>
      </c>
      <c r="BJ30" s="9">
        <v>0</v>
      </c>
      <c r="BK30" s="9">
        <v>83141.901499999993</v>
      </c>
      <c r="BL30" s="9">
        <v>213405.6</v>
      </c>
      <c r="BM30" s="9">
        <v>555518.91999999993</v>
      </c>
      <c r="BN30" s="9">
        <v>15106.64</v>
      </c>
      <c r="BO30" s="11">
        <v>19597572</v>
      </c>
      <c r="BP30" s="11">
        <v>0</v>
      </c>
      <c r="BQ30" s="11">
        <v>43880</v>
      </c>
      <c r="BR30" s="11">
        <v>106703</v>
      </c>
      <c r="BS30" s="11">
        <v>1474627</v>
      </c>
      <c r="BT30" s="11">
        <v>0</v>
      </c>
      <c r="BU30" s="9">
        <v>775580</v>
      </c>
      <c r="BV30" s="9">
        <v>525267.5</v>
      </c>
      <c r="BW30" s="11">
        <v>3284726</v>
      </c>
      <c r="BX30" s="11">
        <v>0</v>
      </c>
      <c r="BY30" s="11">
        <v>209711</v>
      </c>
      <c r="BZ30" s="11">
        <v>-13176.65</v>
      </c>
      <c r="CA30" s="9">
        <v>570474.96</v>
      </c>
      <c r="CB30" s="9">
        <v>5380617.348698766</v>
      </c>
      <c r="CC30" s="9">
        <v>190230.1826</v>
      </c>
      <c r="CD30" s="9">
        <v>0</v>
      </c>
      <c r="CE30" s="11">
        <v>807362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267711</v>
      </c>
      <c r="CN30" s="9">
        <v>1431170</v>
      </c>
      <c r="CO30" s="9">
        <v>83141.901499999993</v>
      </c>
      <c r="CP30" s="9">
        <v>213405.6</v>
      </c>
      <c r="CQ30" s="9">
        <v>555518.91999999993</v>
      </c>
      <c r="CR30" s="9">
        <v>15106.64</v>
      </c>
    </row>
    <row r="31" spans="1:124" x14ac:dyDescent="0.3">
      <c r="A31" s="12">
        <v>15</v>
      </c>
      <c r="B31" s="12">
        <v>1</v>
      </c>
      <c r="C31" s="13" t="s">
        <v>54</v>
      </c>
      <c r="D31" s="14">
        <v>3</v>
      </c>
      <c r="E31" s="9">
        <v>4683</v>
      </c>
      <c r="F31" s="9">
        <f t="shared" si="26"/>
        <v>9409.6887992610464</v>
      </c>
      <c r="G31" s="9">
        <f t="shared" si="27"/>
        <v>10075.44581896568</v>
      </c>
      <c r="H31" s="9">
        <f t="shared" si="28"/>
        <v>665.75701970463342</v>
      </c>
      <c r="I31" s="10">
        <f t="shared" si="12"/>
        <v>7.0752288827757623E-2</v>
      </c>
      <c r="J31" s="9">
        <f t="shared" si="29"/>
        <v>354.45817424727738</v>
      </c>
      <c r="K31" s="9">
        <f t="shared" si="30"/>
        <v>8.2588084561178903</v>
      </c>
      <c r="L31" s="9">
        <f t="shared" si="31"/>
        <v>327.6329276105061</v>
      </c>
      <c r="M31" s="9">
        <f t="shared" si="32"/>
        <v>-51.743807388426262</v>
      </c>
      <c r="N31" s="9">
        <f t="shared" si="33"/>
        <v>25.329628673242723</v>
      </c>
      <c r="O31" s="9">
        <f t="shared" si="34"/>
        <v>0</v>
      </c>
      <c r="P31" s="9">
        <f t="shared" si="35"/>
        <v>1.8212881059149595</v>
      </c>
      <c r="Q31" s="15">
        <f t="shared" si="39"/>
        <v>44065572.646939479</v>
      </c>
      <c r="R31" s="15">
        <f t="shared" si="40"/>
        <v>47183312.770216271</v>
      </c>
      <c r="S31" s="9">
        <f t="shared" si="41"/>
        <v>3117740.1232767925</v>
      </c>
      <c r="T31" s="9"/>
      <c r="U31" s="9">
        <f t="shared" si="36"/>
        <v>6060.2954025197523</v>
      </c>
      <c r="V31" s="9">
        <f t="shared" si="36"/>
        <v>251.36942131112534</v>
      </c>
      <c r="W31" s="9">
        <f t="shared" si="36"/>
        <v>468.22592355327782</v>
      </c>
      <c r="X31" s="9">
        <f t="shared" si="36"/>
        <v>802.16669656203294</v>
      </c>
      <c r="Y31" s="9">
        <f t="shared" si="36"/>
        <v>1497.9720305535632</v>
      </c>
      <c r="Z31" s="9">
        <f t="shared" si="36"/>
        <v>0</v>
      </c>
      <c r="AA31" s="9">
        <f t="shared" si="36"/>
        <v>329.65932476129467</v>
      </c>
      <c r="AB31" s="9">
        <f t="shared" si="37"/>
        <v>6414.7535767670297</v>
      </c>
      <c r="AC31" s="9">
        <f t="shared" si="37"/>
        <v>259.62822976724323</v>
      </c>
      <c r="AD31" s="9">
        <f t="shared" si="37"/>
        <v>795.85885116378392</v>
      </c>
      <c r="AE31" s="9">
        <f t="shared" si="37"/>
        <v>750.42288917360668</v>
      </c>
      <c r="AF31" s="9">
        <f t="shared" si="37"/>
        <v>1523.3016592268059</v>
      </c>
      <c r="AG31" s="9">
        <f t="shared" si="37"/>
        <v>0</v>
      </c>
      <c r="AH31" s="9">
        <f t="shared" si="37"/>
        <v>331.48061286720963</v>
      </c>
      <c r="AI31" s="9">
        <f t="shared" si="42"/>
        <v>10075.44581896568</v>
      </c>
      <c r="AJ31" s="3" t="s">
        <v>608</v>
      </c>
      <c r="AK31" s="11">
        <v>28590743</v>
      </c>
      <c r="AL31" s="11">
        <v>0</v>
      </c>
      <c r="AM31" s="11">
        <v>65676</v>
      </c>
      <c r="AN31" s="9">
        <v>164189</v>
      </c>
      <c r="AO31" s="11">
        <v>2270720</v>
      </c>
      <c r="AP31" s="11">
        <v>-78018</v>
      </c>
      <c r="AQ31" s="9">
        <v>1288300</v>
      </c>
      <c r="AR31" s="9">
        <v>837302.25</v>
      </c>
      <c r="AS31" s="11">
        <v>1177163</v>
      </c>
      <c r="AT31" s="11">
        <v>0</v>
      </c>
      <c r="AU31" s="11">
        <v>0</v>
      </c>
      <c r="AV31" s="11">
        <v>-866.61</v>
      </c>
      <c r="AW31" s="9">
        <v>0</v>
      </c>
      <c r="AX31" s="9">
        <v>7015003.0190823367</v>
      </c>
      <c r="AY31" s="9">
        <v>339945.52</v>
      </c>
      <c r="AZ31" s="9">
        <v>-210379.63</v>
      </c>
      <c r="BA31" s="11">
        <v>1115335</v>
      </c>
      <c r="BB31" s="11">
        <v>335643</v>
      </c>
      <c r="BC31" s="11">
        <v>0</v>
      </c>
      <c r="BD31" s="11">
        <v>56153</v>
      </c>
      <c r="BE31" s="11">
        <v>0</v>
      </c>
      <c r="BF31" s="11">
        <v>0</v>
      </c>
      <c r="BG31" s="11">
        <v>0</v>
      </c>
      <c r="BH31" s="11">
        <v>0</v>
      </c>
      <c r="BI31" s="9">
        <v>59004</v>
      </c>
      <c r="BJ31" s="9">
        <v>0</v>
      </c>
      <c r="BK31" s="9">
        <v>257966.163</v>
      </c>
      <c r="BL31" s="9">
        <v>309144.05485714285</v>
      </c>
      <c r="BM31" s="9">
        <v>443466.47</v>
      </c>
      <c r="BN31" s="9">
        <v>29083.41</v>
      </c>
      <c r="BO31" s="11">
        <v>29888127</v>
      </c>
      <c r="BP31" s="11">
        <v>152164</v>
      </c>
      <c r="BQ31" s="11">
        <v>66921</v>
      </c>
      <c r="BR31" s="11">
        <v>164189</v>
      </c>
      <c r="BS31" s="11">
        <v>1544340</v>
      </c>
      <c r="BT31" s="11">
        <v>0</v>
      </c>
      <c r="BU31" s="9">
        <v>1288300</v>
      </c>
      <c r="BV31" s="9">
        <v>862256.25</v>
      </c>
      <c r="BW31" s="11">
        <v>1215839</v>
      </c>
      <c r="BX31" s="11">
        <v>0</v>
      </c>
      <c r="BY31" s="11">
        <v>0</v>
      </c>
      <c r="BZ31" s="11">
        <v>-307227.86</v>
      </c>
      <c r="CA31" s="9">
        <v>0</v>
      </c>
      <c r="CB31" s="9">
        <v>7133621.6701591322</v>
      </c>
      <c r="CC31" s="9">
        <v>348474.61219999997</v>
      </c>
      <c r="CD31" s="9">
        <v>0</v>
      </c>
      <c r="CE31" s="11">
        <v>1140552</v>
      </c>
      <c r="CF31" s="11">
        <v>347952</v>
      </c>
      <c r="CG31" s="11">
        <v>0</v>
      </c>
      <c r="CH31" s="11">
        <v>56153</v>
      </c>
      <c r="CI31" s="11">
        <v>0</v>
      </c>
      <c r="CJ31" s="11">
        <v>0</v>
      </c>
      <c r="CK31" s="11">
        <v>0</v>
      </c>
      <c r="CL31" s="11">
        <v>0</v>
      </c>
      <c r="CM31" s="11">
        <v>59324</v>
      </c>
      <c r="CN31" s="9">
        <v>2182667</v>
      </c>
      <c r="CO31" s="9">
        <v>257966.163</v>
      </c>
      <c r="CP31" s="9">
        <v>309144.05485714285</v>
      </c>
      <c r="CQ31" s="9">
        <v>443466.47</v>
      </c>
      <c r="CR31" s="9">
        <v>29083.41</v>
      </c>
    </row>
    <row r="32" spans="1:124" x14ac:dyDescent="0.3">
      <c r="A32" s="12">
        <v>16</v>
      </c>
      <c r="B32" s="12">
        <v>1</v>
      </c>
      <c r="C32" s="13" t="s">
        <v>55</v>
      </c>
      <c r="D32" s="14">
        <v>3</v>
      </c>
      <c r="E32" s="9">
        <v>5066</v>
      </c>
      <c r="F32" s="9">
        <f t="shared" si="26"/>
        <v>9571.2382418713642</v>
      </c>
      <c r="G32" s="9">
        <f t="shared" si="27"/>
        <v>10120.867580291671</v>
      </c>
      <c r="H32" s="9">
        <f t="shared" si="28"/>
        <v>549.62933842030725</v>
      </c>
      <c r="I32" s="10">
        <f t="shared" si="12"/>
        <v>5.7425102638845607E-2</v>
      </c>
      <c r="J32" s="9">
        <f t="shared" si="29"/>
        <v>351.92119621002803</v>
      </c>
      <c r="K32" s="9">
        <f t="shared" si="30"/>
        <v>18.21101460718512</v>
      </c>
      <c r="L32" s="9">
        <f t="shared" si="31"/>
        <v>0</v>
      </c>
      <c r="M32" s="9">
        <f t="shared" si="32"/>
        <v>35.35592972759548</v>
      </c>
      <c r="N32" s="9">
        <f t="shared" si="33"/>
        <v>42.49928212342536</v>
      </c>
      <c r="O32" s="9">
        <f t="shared" si="34"/>
        <v>103.53214567706277</v>
      </c>
      <c r="P32" s="9">
        <f t="shared" si="35"/>
        <v>-1.8902299249901375</v>
      </c>
      <c r="Q32" s="15">
        <f t="shared" si="39"/>
        <v>48487892.933320336</v>
      </c>
      <c r="R32" s="15">
        <f t="shared" si="40"/>
        <v>51272315.161757611</v>
      </c>
      <c r="S32" s="9">
        <f t="shared" si="41"/>
        <v>2784422.2284372747</v>
      </c>
      <c r="T32" s="9"/>
      <c r="U32" s="9">
        <f t="shared" ref="U32:AA41" si="43">IF($E32=0,0,SUMIF($AK$4:$BN$4,U$4,$AK32:$BN32)/$E32)</f>
        <v>5944.4351006711404</v>
      </c>
      <c r="V32" s="9">
        <f t="shared" si="43"/>
        <v>554.28622187129884</v>
      </c>
      <c r="W32" s="9">
        <f t="shared" si="43"/>
        <v>953.85017765495456</v>
      </c>
      <c r="X32" s="9">
        <f t="shared" si="43"/>
        <v>889.87700157915526</v>
      </c>
      <c r="Y32" s="9">
        <f t="shared" si="43"/>
        <v>848.72054345616016</v>
      </c>
      <c r="Z32" s="9">
        <f t="shared" si="43"/>
        <v>36.910878405053296</v>
      </c>
      <c r="AA32" s="9">
        <f t="shared" si="43"/>
        <v>343.15831823360219</v>
      </c>
      <c r="AB32" s="9">
        <f t="shared" ref="AB32:AH41" si="44">IF($E32=0,0,SUMIF($BO$4:$CR$4,AB$4,$BO32:$CR32)/$E32)</f>
        <v>6296.3562968811684</v>
      </c>
      <c r="AC32" s="9">
        <f t="shared" si="44"/>
        <v>572.49723647848396</v>
      </c>
      <c r="AD32" s="9">
        <f t="shared" si="44"/>
        <v>953.85017765495456</v>
      </c>
      <c r="AE32" s="9">
        <f t="shared" si="44"/>
        <v>925.23293130675074</v>
      </c>
      <c r="AF32" s="9">
        <f t="shared" si="44"/>
        <v>891.21982557958552</v>
      </c>
      <c r="AG32" s="9">
        <f t="shared" si="44"/>
        <v>140.44302408211607</v>
      </c>
      <c r="AH32" s="9">
        <f t="shared" si="44"/>
        <v>341.26808830861205</v>
      </c>
      <c r="AI32" s="9">
        <f t="shared" si="42"/>
        <v>10120.867580291671</v>
      </c>
      <c r="AJ32" s="3" t="s">
        <v>608</v>
      </c>
      <c r="AK32" s="11">
        <v>30287237</v>
      </c>
      <c r="AL32" s="11">
        <v>0</v>
      </c>
      <c r="AM32" s="11">
        <v>69573</v>
      </c>
      <c r="AN32" s="9">
        <v>173931</v>
      </c>
      <c r="AO32" s="11">
        <v>4832205</v>
      </c>
      <c r="AP32" s="11">
        <v>0</v>
      </c>
      <c r="AQ32" s="9">
        <v>1417780</v>
      </c>
      <c r="AR32" s="9">
        <v>723010</v>
      </c>
      <c r="AS32" s="11">
        <v>2808014</v>
      </c>
      <c r="AT32" s="11">
        <v>0</v>
      </c>
      <c r="AU32" s="11">
        <v>605584</v>
      </c>
      <c r="AV32" s="11">
        <v>-1176.1099999999999</v>
      </c>
      <c r="AW32" s="9">
        <v>186990.51</v>
      </c>
      <c r="AX32" s="9">
        <v>4299618.2731489073</v>
      </c>
      <c r="AY32" s="9">
        <v>339381.95999999996</v>
      </c>
      <c r="AZ32" s="9">
        <v>-172728.78</v>
      </c>
      <c r="BA32" s="11">
        <v>1187457</v>
      </c>
      <c r="BB32" s="11">
        <v>1401</v>
      </c>
      <c r="BC32" s="11">
        <v>0</v>
      </c>
      <c r="BD32" s="11">
        <v>261941</v>
      </c>
      <c r="BE32" s="11">
        <v>0</v>
      </c>
      <c r="BF32" s="11">
        <v>0</v>
      </c>
      <c r="BG32" s="11">
        <v>0</v>
      </c>
      <c r="BH32" s="11">
        <v>-6791</v>
      </c>
      <c r="BI32" s="9">
        <v>249338</v>
      </c>
      <c r="BJ32" s="9">
        <v>0</v>
      </c>
      <c r="BK32" s="9">
        <v>107840</v>
      </c>
      <c r="BL32" s="9">
        <v>326096.34017142863</v>
      </c>
      <c r="BM32" s="9">
        <v>766745.71</v>
      </c>
      <c r="BN32" s="9">
        <v>24445.03</v>
      </c>
      <c r="BO32" s="11">
        <v>31883068</v>
      </c>
      <c r="BP32" s="11">
        <v>0</v>
      </c>
      <c r="BQ32" s="11">
        <v>71388</v>
      </c>
      <c r="BR32" s="11">
        <v>173931</v>
      </c>
      <c r="BS32" s="11">
        <v>2503851</v>
      </c>
      <c r="BT32" s="11">
        <v>0</v>
      </c>
      <c r="BU32" s="9">
        <v>1417780</v>
      </c>
      <c r="BV32" s="9">
        <v>845450</v>
      </c>
      <c r="BW32" s="11">
        <v>2900271</v>
      </c>
      <c r="BX32" s="11">
        <v>0</v>
      </c>
      <c r="BY32" s="11">
        <v>622108</v>
      </c>
      <c r="BZ32" s="11">
        <v>2752.03</v>
      </c>
      <c r="CA32" s="9">
        <v>711484.36</v>
      </c>
      <c r="CB32" s="9">
        <v>4514919.6363861803</v>
      </c>
      <c r="CC32" s="9">
        <v>329806.0552</v>
      </c>
      <c r="CD32" s="9">
        <v>14273</v>
      </c>
      <c r="CE32" s="11">
        <v>1222821</v>
      </c>
      <c r="CF32" s="11">
        <v>0</v>
      </c>
      <c r="CG32" s="11">
        <v>0</v>
      </c>
      <c r="CH32" s="11">
        <v>261941</v>
      </c>
      <c r="CI32" s="11">
        <v>0</v>
      </c>
      <c r="CJ32" s="11">
        <v>0</v>
      </c>
      <c r="CK32" s="11">
        <v>0</v>
      </c>
      <c r="CL32" s="11">
        <v>-7548</v>
      </c>
      <c r="CM32" s="11">
        <v>250538</v>
      </c>
      <c r="CN32" s="9">
        <v>2328354</v>
      </c>
      <c r="CO32" s="9">
        <v>107840</v>
      </c>
      <c r="CP32" s="9">
        <v>326096.34017142863</v>
      </c>
      <c r="CQ32" s="9">
        <v>766745.71</v>
      </c>
      <c r="CR32" s="9">
        <v>24445.03</v>
      </c>
    </row>
    <row r="33" spans="1:124" x14ac:dyDescent="0.3">
      <c r="A33" s="12">
        <v>22</v>
      </c>
      <c r="B33" s="12">
        <v>1</v>
      </c>
      <c r="C33" s="13" t="s">
        <v>56</v>
      </c>
      <c r="D33" s="14">
        <v>4</v>
      </c>
      <c r="E33" s="9">
        <v>2886</v>
      </c>
      <c r="F33" s="9">
        <f t="shared" si="26"/>
        <v>9455.4359435624519</v>
      </c>
      <c r="G33" s="9">
        <f t="shared" si="27"/>
        <v>10068.037825308596</v>
      </c>
      <c r="H33" s="9">
        <f t="shared" si="28"/>
        <v>612.6018817461445</v>
      </c>
      <c r="I33" s="10">
        <f t="shared" si="12"/>
        <v>6.4788327624727068E-2</v>
      </c>
      <c r="J33" s="9">
        <f t="shared" si="29"/>
        <v>334.41464656964672</v>
      </c>
      <c r="K33" s="9">
        <f t="shared" si="30"/>
        <v>17.049203049203015</v>
      </c>
      <c r="L33" s="9">
        <f t="shared" si="31"/>
        <v>48.495495495495561</v>
      </c>
      <c r="M33" s="9">
        <f t="shared" si="32"/>
        <v>149.93762300762307</v>
      </c>
      <c r="N33" s="9">
        <f t="shared" si="33"/>
        <v>36.99738472604804</v>
      </c>
      <c r="O33" s="9">
        <f t="shared" si="34"/>
        <v>29.63096327096325</v>
      </c>
      <c r="P33" s="9">
        <f t="shared" si="35"/>
        <v>-3.9234343728343219</v>
      </c>
      <c r="Q33" s="15">
        <f t="shared" si="39"/>
        <v>27288388.133121233</v>
      </c>
      <c r="R33" s="15">
        <f t="shared" si="40"/>
        <v>29056357.163840611</v>
      </c>
      <c r="S33" s="9">
        <f t="shared" si="41"/>
        <v>1767969.0307193771</v>
      </c>
      <c r="T33" s="9"/>
      <c r="U33" s="9">
        <f t="shared" si="43"/>
        <v>5999.4765523215519</v>
      </c>
      <c r="V33" s="9">
        <f t="shared" si="43"/>
        <v>518.92862092862094</v>
      </c>
      <c r="W33" s="9">
        <f t="shared" si="43"/>
        <v>510.05647955647953</v>
      </c>
      <c r="X33" s="9">
        <f t="shared" si="43"/>
        <v>769.67428967428964</v>
      </c>
      <c r="Y33" s="9">
        <f t="shared" si="43"/>
        <v>1312.1118964384043</v>
      </c>
      <c r="Z33" s="9">
        <f t="shared" si="43"/>
        <v>69.019126819126825</v>
      </c>
      <c r="AA33" s="9">
        <f t="shared" si="43"/>
        <v>276.1689778239778</v>
      </c>
      <c r="AB33" s="9">
        <f t="shared" si="44"/>
        <v>6333.8911988911987</v>
      </c>
      <c r="AC33" s="9">
        <f t="shared" si="44"/>
        <v>535.97782397782396</v>
      </c>
      <c r="AD33" s="9">
        <f t="shared" si="44"/>
        <v>558.55197505197509</v>
      </c>
      <c r="AE33" s="9">
        <f t="shared" si="44"/>
        <v>919.61191268191271</v>
      </c>
      <c r="AF33" s="9">
        <f t="shared" si="44"/>
        <v>1349.1092811644523</v>
      </c>
      <c r="AG33" s="9">
        <f t="shared" si="44"/>
        <v>98.650090090090075</v>
      </c>
      <c r="AH33" s="9">
        <f t="shared" si="44"/>
        <v>272.24554345114348</v>
      </c>
      <c r="AI33" s="9">
        <f t="shared" si="42"/>
        <v>10068.037825308596</v>
      </c>
      <c r="AJ33" s="3" t="s">
        <v>608</v>
      </c>
      <c r="AK33" s="11">
        <v>17465765</v>
      </c>
      <c r="AL33" s="11">
        <v>0</v>
      </c>
      <c r="AM33" s="11">
        <v>40120</v>
      </c>
      <c r="AN33" s="9">
        <v>100301</v>
      </c>
      <c r="AO33" s="11">
        <v>1462980</v>
      </c>
      <c r="AP33" s="11">
        <v>9043</v>
      </c>
      <c r="AQ33" s="9">
        <v>0</v>
      </c>
      <c r="AR33" s="9">
        <v>389924</v>
      </c>
      <c r="AS33" s="11">
        <v>1497628</v>
      </c>
      <c r="AT33" s="11">
        <v>0</v>
      </c>
      <c r="AU33" s="11">
        <v>640873</v>
      </c>
      <c r="AV33" s="11">
        <v>0</v>
      </c>
      <c r="AW33" s="9">
        <v>199189.2</v>
      </c>
      <c r="AX33" s="9">
        <v>3786754.9331212346</v>
      </c>
      <c r="AY33" s="9">
        <v>187406.41999999998</v>
      </c>
      <c r="AZ33" s="9">
        <v>-151275.67000000001</v>
      </c>
      <c r="BA33" s="11">
        <v>701643</v>
      </c>
      <c r="BB33" s="11">
        <v>406798</v>
      </c>
      <c r="BC33" s="11">
        <v>0</v>
      </c>
      <c r="BD33" s="11">
        <v>27884</v>
      </c>
      <c r="BE33" s="11">
        <v>0</v>
      </c>
      <c r="BF33" s="11">
        <v>0</v>
      </c>
      <c r="BG33" s="11">
        <v>0</v>
      </c>
      <c r="BH33" s="11">
        <v>0</v>
      </c>
      <c r="BI33" s="9">
        <v>14038</v>
      </c>
      <c r="BJ33" s="9">
        <v>0</v>
      </c>
      <c r="BK33" s="9">
        <v>85475.25</v>
      </c>
      <c r="BL33" s="9">
        <v>200602.19999999998</v>
      </c>
      <c r="BM33" s="9">
        <v>223238.8</v>
      </c>
      <c r="BN33" s="9">
        <v>0</v>
      </c>
      <c r="BO33" s="11">
        <v>18279610</v>
      </c>
      <c r="BP33" s="11">
        <v>0</v>
      </c>
      <c r="BQ33" s="11">
        <v>40929</v>
      </c>
      <c r="BR33" s="11">
        <v>100301</v>
      </c>
      <c r="BS33" s="11">
        <v>944520</v>
      </c>
      <c r="BT33" s="11">
        <v>0</v>
      </c>
      <c r="BU33" s="9">
        <v>0</v>
      </c>
      <c r="BV33" s="9">
        <v>453370</v>
      </c>
      <c r="BW33" s="11">
        <v>1546832</v>
      </c>
      <c r="BX33" s="11">
        <v>0</v>
      </c>
      <c r="BY33" s="11">
        <v>659234</v>
      </c>
      <c r="BZ33" s="11">
        <v>322391.98</v>
      </c>
      <c r="CA33" s="9">
        <v>284704.15999999997</v>
      </c>
      <c r="CB33" s="9">
        <v>3893529.3854406094</v>
      </c>
      <c r="CC33" s="9">
        <v>176083.3884</v>
      </c>
      <c r="CD33" s="9">
        <v>0</v>
      </c>
      <c r="CE33" s="11">
        <v>718411</v>
      </c>
      <c r="CF33" s="11">
        <v>417662</v>
      </c>
      <c r="CG33" s="11">
        <v>0</v>
      </c>
      <c r="CH33" s="11">
        <v>27884</v>
      </c>
      <c r="CI33" s="11">
        <v>0</v>
      </c>
      <c r="CJ33" s="11">
        <v>0</v>
      </c>
      <c r="CK33" s="11">
        <v>0</v>
      </c>
      <c r="CL33" s="11">
        <v>0</v>
      </c>
      <c r="CM33" s="11">
        <v>14118</v>
      </c>
      <c r="CN33" s="9">
        <v>667461</v>
      </c>
      <c r="CO33" s="9">
        <v>85475.25</v>
      </c>
      <c r="CP33" s="9">
        <v>200602.19999999998</v>
      </c>
      <c r="CQ33" s="9">
        <v>223238.8</v>
      </c>
      <c r="CR33" s="9">
        <v>0</v>
      </c>
    </row>
    <row r="34" spans="1:124" x14ac:dyDescent="0.3">
      <c r="A34" s="12">
        <v>23</v>
      </c>
      <c r="B34" s="12">
        <v>1</v>
      </c>
      <c r="C34" s="13" t="s">
        <v>57</v>
      </c>
      <c r="D34" s="14">
        <v>6</v>
      </c>
      <c r="E34" s="9">
        <v>896</v>
      </c>
      <c r="F34" s="9">
        <f t="shared" si="26"/>
        <v>9459.1965242921087</v>
      </c>
      <c r="G34" s="9">
        <f t="shared" si="27"/>
        <v>9842.5074444684687</v>
      </c>
      <c r="H34" s="9">
        <f t="shared" si="28"/>
        <v>383.31092017636001</v>
      </c>
      <c r="I34" s="10">
        <f t="shared" si="12"/>
        <v>4.0522566498325883E-2</v>
      </c>
      <c r="J34" s="9">
        <f t="shared" si="29"/>
        <v>381.68964285714264</v>
      </c>
      <c r="K34" s="9">
        <f t="shared" si="30"/>
        <v>23.465401785714221</v>
      </c>
      <c r="L34" s="9">
        <f t="shared" si="31"/>
        <v>0</v>
      </c>
      <c r="M34" s="9">
        <f t="shared" si="32"/>
        <v>-91.740781249999941</v>
      </c>
      <c r="N34" s="9">
        <f t="shared" si="33"/>
        <v>50.54490745314672</v>
      </c>
      <c r="O34" s="9">
        <f t="shared" si="34"/>
        <v>22.538917410714284</v>
      </c>
      <c r="P34" s="9">
        <f t="shared" si="35"/>
        <v>-3.187168080357111</v>
      </c>
      <c r="Q34" s="15">
        <f t="shared" si="39"/>
        <v>8475440.0857657325</v>
      </c>
      <c r="R34" s="15">
        <f t="shared" si="40"/>
        <v>8818886.6702437494</v>
      </c>
      <c r="S34" s="9">
        <f t="shared" si="41"/>
        <v>343446.58447801694</v>
      </c>
      <c r="T34" s="9"/>
      <c r="U34" s="9">
        <f t="shared" si="43"/>
        <v>6003.0436160714289</v>
      </c>
      <c r="V34" s="9">
        <f t="shared" si="43"/>
        <v>714.20200892857144</v>
      </c>
      <c r="W34" s="9">
        <f t="shared" si="43"/>
        <v>924.94419642857144</v>
      </c>
      <c r="X34" s="9">
        <f t="shared" si="43"/>
        <v>630.44075892857131</v>
      </c>
      <c r="Y34" s="9">
        <f t="shared" si="43"/>
        <v>877.20677686506133</v>
      </c>
      <c r="Z34" s="9">
        <f t="shared" si="43"/>
        <v>54.598214285714285</v>
      </c>
      <c r="AA34" s="9">
        <f t="shared" si="43"/>
        <v>254.76095278419052</v>
      </c>
      <c r="AB34" s="9">
        <f t="shared" si="44"/>
        <v>6384.7332589285716</v>
      </c>
      <c r="AC34" s="9">
        <f t="shared" si="44"/>
        <v>737.66741071428567</v>
      </c>
      <c r="AD34" s="9">
        <f t="shared" si="44"/>
        <v>924.94419642857144</v>
      </c>
      <c r="AE34" s="9">
        <f t="shared" si="44"/>
        <v>538.69997767857137</v>
      </c>
      <c r="AF34" s="9">
        <f t="shared" si="44"/>
        <v>927.75168431820805</v>
      </c>
      <c r="AG34" s="9">
        <f t="shared" si="44"/>
        <v>77.137131696428568</v>
      </c>
      <c r="AH34" s="9">
        <f t="shared" si="44"/>
        <v>251.57378470383341</v>
      </c>
      <c r="AI34" s="9">
        <f t="shared" si="42"/>
        <v>9842.5074444684687</v>
      </c>
      <c r="AJ34" s="3" t="s">
        <v>608</v>
      </c>
      <c r="AK34" s="11">
        <v>5430661</v>
      </c>
      <c r="AL34" s="11">
        <v>0</v>
      </c>
      <c r="AM34" s="11">
        <v>12475</v>
      </c>
      <c r="AN34" s="9">
        <v>31187</v>
      </c>
      <c r="AO34" s="11">
        <v>875448</v>
      </c>
      <c r="AP34" s="11">
        <v>-46698</v>
      </c>
      <c r="AQ34" s="9">
        <v>0</v>
      </c>
      <c r="AR34" s="9">
        <v>104542</v>
      </c>
      <c r="AS34" s="11">
        <v>639925</v>
      </c>
      <c r="AT34" s="11">
        <v>0</v>
      </c>
      <c r="AU34" s="11">
        <v>0</v>
      </c>
      <c r="AV34" s="11">
        <v>-3717.08</v>
      </c>
      <c r="AW34" s="9">
        <v>48920</v>
      </c>
      <c r="AX34" s="9">
        <v>785977.27207109495</v>
      </c>
      <c r="AY34" s="9">
        <v>68287.98000000001</v>
      </c>
      <c r="AZ34" s="9">
        <v>-51933.919999999998</v>
      </c>
      <c r="BA34" s="11">
        <v>211530</v>
      </c>
      <c r="BB34" s="11">
        <v>192867</v>
      </c>
      <c r="BC34" s="11">
        <v>0</v>
      </c>
      <c r="BD34" s="11">
        <v>33089</v>
      </c>
      <c r="BE34" s="11">
        <v>0</v>
      </c>
      <c r="BF34" s="11">
        <v>0</v>
      </c>
      <c r="BG34" s="11">
        <v>0</v>
      </c>
      <c r="BH34" s="11">
        <v>0</v>
      </c>
      <c r="BI34" s="9">
        <v>14089</v>
      </c>
      <c r="BJ34" s="9">
        <v>0</v>
      </c>
      <c r="BK34" s="9">
        <v>24391.022894634716</v>
      </c>
      <c r="BL34" s="9">
        <v>57882.700800000006</v>
      </c>
      <c r="BM34" s="9">
        <v>40576.800000000003</v>
      </c>
      <c r="BN34" s="9">
        <v>5940.31</v>
      </c>
      <c r="BO34" s="11">
        <v>5695686</v>
      </c>
      <c r="BP34" s="11">
        <v>25035</v>
      </c>
      <c r="BQ34" s="11">
        <v>12753</v>
      </c>
      <c r="BR34" s="11">
        <v>31187</v>
      </c>
      <c r="BS34" s="11">
        <v>828750</v>
      </c>
      <c r="BT34" s="11">
        <v>0</v>
      </c>
      <c r="BU34" s="9">
        <v>0</v>
      </c>
      <c r="BV34" s="9">
        <v>115900</v>
      </c>
      <c r="BW34" s="11">
        <v>660950</v>
      </c>
      <c r="BX34" s="11">
        <v>0</v>
      </c>
      <c r="BY34" s="11">
        <v>0</v>
      </c>
      <c r="BZ34" s="11">
        <v>-110562.82</v>
      </c>
      <c r="CA34" s="9">
        <v>69114.87</v>
      </c>
      <c r="CB34" s="9">
        <v>831265.50914911437</v>
      </c>
      <c r="CC34" s="9">
        <v>65432.277400000006</v>
      </c>
      <c r="CD34" s="9">
        <v>0</v>
      </c>
      <c r="CE34" s="11">
        <v>217020</v>
      </c>
      <c r="CF34" s="11">
        <v>200307</v>
      </c>
      <c r="CG34" s="11">
        <v>0</v>
      </c>
      <c r="CH34" s="11">
        <v>33089</v>
      </c>
      <c r="CI34" s="11">
        <v>0</v>
      </c>
      <c r="CJ34" s="11">
        <v>0</v>
      </c>
      <c r="CK34" s="11">
        <v>0</v>
      </c>
      <c r="CL34" s="11">
        <v>0</v>
      </c>
      <c r="CM34" s="11">
        <v>14169</v>
      </c>
      <c r="CN34" s="9">
        <v>0</v>
      </c>
      <c r="CO34" s="9">
        <v>24391.022894634716</v>
      </c>
      <c r="CP34" s="9">
        <v>57882.700800000006</v>
      </c>
      <c r="CQ34" s="9">
        <v>40576.800000000003</v>
      </c>
      <c r="CR34" s="9">
        <v>5940.31</v>
      </c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15"/>
      <c r="DS34" s="15"/>
      <c r="DT34" s="15"/>
    </row>
    <row r="35" spans="1:124" x14ac:dyDescent="0.3">
      <c r="A35" s="12">
        <v>25</v>
      </c>
      <c r="B35" s="12">
        <v>1</v>
      </c>
      <c r="C35" s="13" t="s">
        <v>58</v>
      </c>
      <c r="D35" s="14">
        <v>6</v>
      </c>
      <c r="E35" s="9">
        <v>78</v>
      </c>
      <c r="F35" s="9">
        <f t="shared" si="26"/>
        <v>12709.958544182055</v>
      </c>
      <c r="G35" s="9">
        <f t="shared" si="27"/>
        <v>13598.105022131469</v>
      </c>
      <c r="H35" s="9">
        <f t="shared" si="28"/>
        <v>888.14647794941448</v>
      </c>
      <c r="I35" s="10">
        <f t="shared" si="12"/>
        <v>6.9877999590798101E-2</v>
      </c>
      <c r="J35" s="9">
        <f t="shared" si="29"/>
        <v>433.51538461538439</v>
      </c>
      <c r="K35" s="9">
        <f t="shared" si="30"/>
        <v>73.615384615384301</v>
      </c>
      <c r="L35" s="9">
        <f t="shared" si="31"/>
        <v>307.69230769230768</v>
      </c>
      <c r="M35" s="9">
        <f t="shared" si="32"/>
        <v>4.9106512060261593</v>
      </c>
      <c r="N35" s="9">
        <f t="shared" si="33"/>
        <v>94.638801102360276</v>
      </c>
      <c r="O35" s="9">
        <f t="shared" si="34"/>
        <v>0</v>
      </c>
      <c r="P35" s="9">
        <f t="shared" si="35"/>
        <v>-26.226051282051273</v>
      </c>
      <c r="Q35" s="15">
        <f t="shared" si="39"/>
        <v>991376.76644620043</v>
      </c>
      <c r="R35" s="15">
        <f t="shared" si="40"/>
        <v>1060652.1917262543</v>
      </c>
      <c r="S35" s="9">
        <f t="shared" si="41"/>
        <v>69275.425280053867</v>
      </c>
      <c r="T35" s="9"/>
      <c r="U35" s="9">
        <f t="shared" si="43"/>
        <v>5530.8051282051283</v>
      </c>
      <c r="V35" s="9">
        <f t="shared" si="43"/>
        <v>2240.6794871794873</v>
      </c>
      <c r="W35" s="9">
        <f t="shared" si="43"/>
        <v>0</v>
      </c>
      <c r="X35" s="9">
        <f t="shared" si="43"/>
        <v>2797.9867846914099</v>
      </c>
      <c r="Y35" s="9">
        <f t="shared" si="43"/>
        <v>2016.5418693807553</v>
      </c>
      <c r="Z35" s="9">
        <f t="shared" si="43"/>
        <v>0</v>
      </c>
      <c r="AA35" s="9">
        <f t="shared" si="43"/>
        <v>123.94527472527471</v>
      </c>
      <c r="AB35" s="9">
        <f t="shared" si="44"/>
        <v>5964.3205128205127</v>
      </c>
      <c r="AC35" s="9">
        <f t="shared" si="44"/>
        <v>2314.2948717948716</v>
      </c>
      <c r="AD35" s="9">
        <f t="shared" si="44"/>
        <v>307.69230769230768</v>
      </c>
      <c r="AE35" s="9">
        <f t="shared" si="44"/>
        <v>2802.897435897436</v>
      </c>
      <c r="AF35" s="9">
        <f t="shared" si="44"/>
        <v>2111.1806704831156</v>
      </c>
      <c r="AG35" s="9">
        <f t="shared" si="44"/>
        <v>0</v>
      </c>
      <c r="AH35" s="9">
        <f t="shared" si="44"/>
        <v>97.719223443223441</v>
      </c>
      <c r="AI35" s="9">
        <f t="shared" si="42"/>
        <v>13598.105022131469</v>
      </c>
      <c r="AJ35" s="3" t="s">
        <v>608</v>
      </c>
      <c r="AK35" s="11">
        <v>433174</v>
      </c>
      <c r="AL35" s="11">
        <v>0</v>
      </c>
      <c r="AM35" s="11">
        <v>995</v>
      </c>
      <c r="AN35" s="9">
        <v>2488</v>
      </c>
      <c r="AO35" s="11">
        <v>0</v>
      </c>
      <c r="AP35" s="11">
        <v>0</v>
      </c>
      <c r="AQ35" s="9">
        <v>0</v>
      </c>
      <c r="AR35" s="9">
        <v>13642.969205929965</v>
      </c>
      <c r="AS35" s="11">
        <v>174773</v>
      </c>
      <c r="AT35" s="11">
        <v>0</v>
      </c>
      <c r="AU35" s="11">
        <v>0</v>
      </c>
      <c r="AV35" s="11">
        <v>0</v>
      </c>
      <c r="AW35" s="9">
        <v>0</v>
      </c>
      <c r="AX35" s="9">
        <v>157290.26581169892</v>
      </c>
      <c r="AY35" s="9">
        <v>4376.16</v>
      </c>
      <c r="AZ35" s="9">
        <v>-1771.2</v>
      </c>
      <c r="BA35" s="11">
        <v>15257</v>
      </c>
      <c r="BB35" s="11">
        <v>7686</v>
      </c>
      <c r="BC35" s="11">
        <v>0</v>
      </c>
      <c r="BD35" s="11">
        <v>15803</v>
      </c>
      <c r="BE35" s="11">
        <v>125133</v>
      </c>
      <c r="BF35" s="11">
        <v>39726</v>
      </c>
      <c r="BG35" s="11">
        <v>0</v>
      </c>
      <c r="BH35" s="11">
        <v>0</v>
      </c>
      <c r="BI35" s="9">
        <v>0</v>
      </c>
      <c r="BJ35" s="9">
        <v>0</v>
      </c>
      <c r="BK35" s="9">
        <v>0</v>
      </c>
      <c r="BL35" s="9">
        <v>1847.9314285714286</v>
      </c>
      <c r="BM35" s="9">
        <v>0</v>
      </c>
      <c r="BN35" s="9">
        <v>955.64</v>
      </c>
      <c r="BO35" s="11">
        <v>464480</v>
      </c>
      <c r="BP35" s="11">
        <v>0</v>
      </c>
      <c r="BQ35" s="11">
        <v>1040</v>
      </c>
      <c r="BR35" s="11">
        <v>2488</v>
      </c>
      <c r="BS35" s="11">
        <v>24000</v>
      </c>
      <c r="BT35" s="11">
        <v>0</v>
      </c>
      <c r="BU35" s="9">
        <v>0</v>
      </c>
      <c r="BV35" s="9">
        <v>11520</v>
      </c>
      <c r="BW35" s="11">
        <v>180515</v>
      </c>
      <c r="BX35" s="11">
        <v>0</v>
      </c>
      <c r="BY35" s="11">
        <v>0</v>
      </c>
      <c r="BZ35" s="11">
        <v>0</v>
      </c>
      <c r="CA35" s="9">
        <v>0</v>
      </c>
      <c r="CB35" s="9">
        <v>164672.092297683</v>
      </c>
      <c r="CC35" s="9">
        <v>2330.5280000000002</v>
      </c>
      <c r="CD35" s="9">
        <v>737</v>
      </c>
      <c r="CE35" s="11">
        <v>15999</v>
      </c>
      <c r="CF35" s="11">
        <v>7992</v>
      </c>
      <c r="CG35" s="11">
        <v>0</v>
      </c>
      <c r="CH35" s="11">
        <v>15803</v>
      </c>
      <c r="CI35" s="11">
        <v>126379</v>
      </c>
      <c r="CJ35" s="11">
        <v>39893</v>
      </c>
      <c r="CK35" s="11">
        <v>0</v>
      </c>
      <c r="CL35" s="11">
        <v>0</v>
      </c>
      <c r="CM35" s="11">
        <v>0</v>
      </c>
      <c r="CN35" s="9">
        <v>0</v>
      </c>
      <c r="CO35" s="9">
        <v>0</v>
      </c>
      <c r="CP35" s="9">
        <v>1847.9314285714286</v>
      </c>
      <c r="CQ35" s="9">
        <v>0</v>
      </c>
      <c r="CR35" s="9">
        <v>955.64</v>
      </c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</row>
    <row r="36" spans="1:124" x14ac:dyDescent="0.3">
      <c r="A36" s="12">
        <v>31</v>
      </c>
      <c r="B36" s="12">
        <v>1</v>
      </c>
      <c r="C36" s="13" t="s">
        <v>59</v>
      </c>
      <c r="D36" s="14">
        <v>4</v>
      </c>
      <c r="E36" s="9">
        <v>5179</v>
      </c>
      <c r="F36" s="9">
        <f t="shared" si="26"/>
        <v>9841.9355494524498</v>
      </c>
      <c r="G36" s="9">
        <f t="shared" si="27"/>
        <v>10323.740360740985</v>
      </c>
      <c r="H36" s="9">
        <f t="shared" si="28"/>
        <v>481.80481128853535</v>
      </c>
      <c r="I36" s="10">
        <f t="shared" si="12"/>
        <v>4.8954274173776749E-2</v>
      </c>
      <c r="J36" s="9">
        <f t="shared" si="29"/>
        <v>362.53875072407845</v>
      </c>
      <c r="K36" s="9">
        <f t="shared" si="30"/>
        <v>27.180922958100041</v>
      </c>
      <c r="L36" s="9">
        <f t="shared" si="31"/>
        <v>0</v>
      </c>
      <c r="M36" s="9">
        <f t="shared" si="32"/>
        <v>41.067430005792744</v>
      </c>
      <c r="N36" s="9">
        <f t="shared" si="33"/>
        <v>56.139678367119586</v>
      </c>
      <c r="O36" s="9">
        <f t="shared" si="34"/>
        <v>0</v>
      </c>
      <c r="P36" s="9">
        <f t="shared" si="35"/>
        <v>-5.1219707665572969</v>
      </c>
      <c r="Q36" s="15">
        <f t="shared" si="39"/>
        <v>50971384.210614249</v>
      </c>
      <c r="R36" s="15">
        <f t="shared" si="40"/>
        <v>53466651.328277558</v>
      </c>
      <c r="S36" s="9">
        <f t="shared" si="41"/>
        <v>2495267.117663309</v>
      </c>
      <c r="T36" s="9"/>
      <c r="U36" s="9">
        <f t="shared" si="43"/>
        <v>5950.1830102336353</v>
      </c>
      <c r="V36" s="9">
        <f t="shared" si="43"/>
        <v>827.29658235180534</v>
      </c>
      <c r="W36" s="9">
        <f t="shared" si="43"/>
        <v>610.45259702645296</v>
      </c>
      <c r="X36" s="9">
        <f t="shared" si="43"/>
        <v>646.77565167020657</v>
      </c>
      <c r="Y36" s="9">
        <f t="shared" si="43"/>
        <v>1516.7029038451901</v>
      </c>
      <c r="Z36" s="9">
        <f t="shared" si="43"/>
        <v>0</v>
      </c>
      <c r="AA36" s="9">
        <f t="shared" si="43"/>
        <v>290.52480432515932</v>
      </c>
      <c r="AB36" s="9">
        <f t="shared" si="44"/>
        <v>6312.7217609577137</v>
      </c>
      <c r="AC36" s="9">
        <f t="shared" si="44"/>
        <v>854.47750530990538</v>
      </c>
      <c r="AD36" s="9">
        <f t="shared" si="44"/>
        <v>610.45259702645296</v>
      </c>
      <c r="AE36" s="9">
        <f t="shared" si="44"/>
        <v>687.84308167599931</v>
      </c>
      <c r="AF36" s="9">
        <f t="shared" si="44"/>
        <v>1572.8425822123097</v>
      </c>
      <c r="AG36" s="9">
        <f t="shared" si="44"/>
        <v>0</v>
      </c>
      <c r="AH36" s="9">
        <f t="shared" si="44"/>
        <v>285.40283355860203</v>
      </c>
      <c r="AI36" s="9">
        <f t="shared" si="42"/>
        <v>10323.740360740985</v>
      </c>
      <c r="AJ36" s="3" t="s">
        <v>608</v>
      </c>
      <c r="AK36" s="11">
        <v>31061486</v>
      </c>
      <c r="AL36" s="11">
        <v>0</v>
      </c>
      <c r="AM36" s="11">
        <v>71351</v>
      </c>
      <c r="AN36" s="9">
        <v>178378</v>
      </c>
      <c r="AO36" s="11">
        <v>3228579</v>
      </c>
      <c r="AP36" s="11">
        <v>-67045</v>
      </c>
      <c r="AQ36" s="9">
        <v>0</v>
      </c>
      <c r="AR36" s="9">
        <v>668564</v>
      </c>
      <c r="AS36" s="11">
        <v>4284569</v>
      </c>
      <c r="AT36" s="11">
        <v>0</v>
      </c>
      <c r="AU36" s="11">
        <v>416759</v>
      </c>
      <c r="AV36" s="11">
        <v>-61.9</v>
      </c>
      <c r="AW36" s="9">
        <v>0</v>
      </c>
      <c r="AX36" s="9">
        <v>7855004.3390142396</v>
      </c>
      <c r="AY36" s="9">
        <v>334467.43000000005</v>
      </c>
      <c r="AZ36" s="9">
        <v>-245488.19</v>
      </c>
      <c r="BA36" s="11">
        <v>1176656</v>
      </c>
      <c r="BB36" s="11">
        <v>791917</v>
      </c>
      <c r="BC36" s="11">
        <v>0</v>
      </c>
      <c r="BD36" s="11">
        <v>3491</v>
      </c>
      <c r="BE36" s="11">
        <v>0</v>
      </c>
      <c r="BF36" s="11">
        <v>0</v>
      </c>
      <c r="BG36" s="11">
        <v>213705</v>
      </c>
      <c r="BH36" s="11">
        <v>-6791</v>
      </c>
      <c r="BI36" s="9">
        <v>14061</v>
      </c>
      <c r="BJ36" s="9">
        <v>0</v>
      </c>
      <c r="BK36" s="9">
        <v>151261.94999999998</v>
      </c>
      <c r="BL36" s="9">
        <v>270420.44160000002</v>
      </c>
      <c r="BM36" s="9">
        <v>570100.14</v>
      </c>
      <c r="BN36" s="9">
        <v>0</v>
      </c>
      <c r="BO36" s="11">
        <v>32693586</v>
      </c>
      <c r="BP36" s="11">
        <v>0</v>
      </c>
      <c r="BQ36" s="11">
        <v>73203</v>
      </c>
      <c r="BR36" s="11">
        <v>178378</v>
      </c>
      <c r="BS36" s="11">
        <v>1967762</v>
      </c>
      <c r="BT36" s="11">
        <v>0</v>
      </c>
      <c r="BU36" s="9">
        <v>0</v>
      </c>
      <c r="BV36" s="9">
        <v>797649</v>
      </c>
      <c r="BW36" s="11">
        <v>4425339</v>
      </c>
      <c r="BX36" s="11">
        <v>0</v>
      </c>
      <c r="BY36" s="11">
        <v>419421</v>
      </c>
      <c r="BZ36" s="11">
        <v>6333.32</v>
      </c>
      <c r="CA36" s="9">
        <v>0</v>
      </c>
      <c r="CB36" s="9">
        <v>8145751.7332775518</v>
      </c>
      <c r="CC36" s="9">
        <v>307940.74340000004</v>
      </c>
      <c r="CD36" s="9">
        <v>0</v>
      </c>
      <c r="CE36" s="11">
        <v>1211420</v>
      </c>
      <c r="CF36" s="11">
        <v>814667</v>
      </c>
      <c r="CG36" s="11">
        <v>0</v>
      </c>
      <c r="CH36" s="11">
        <v>3491</v>
      </c>
      <c r="CI36" s="11">
        <v>0</v>
      </c>
      <c r="CJ36" s="11">
        <v>0</v>
      </c>
      <c r="CK36" s="11">
        <v>229562</v>
      </c>
      <c r="CL36" s="11">
        <v>-7548</v>
      </c>
      <c r="CM36" s="11">
        <v>14141</v>
      </c>
      <c r="CN36" s="9">
        <v>1193772</v>
      </c>
      <c r="CO36" s="9">
        <v>151261.94999999998</v>
      </c>
      <c r="CP36" s="9">
        <v>270420.44160000002</v>
      </c>
      <c r="CQ36" s="9">
        <v>570100.14</v>
      </c>
      <c r="CR36" s="9">
        <v>0</v>
      </c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</row>
    <row r="37" spans="1:124" x14ac:dyDescent="0.3">
      <c r="A37" s="12">
        <v>32</v>
      </c>
      <c r="B37" s="12">
        <v>1</v>
      </c>
      <c r="C37" s="13" t="s">
        <v>60</v>
      </c>
      <c r="D37" s="14">
        <v>6</v>
      </c>
      <c r="E37" s="9">
        <v>604</v>
      </c>
      <c r="F37" s="9">
        <f t="shared" si="26"/>
        <v>10391.679377690054</v>
      </c>
      <c r="G37" s="9">
        <f t="shared" si="27"/>
        <v>11200.854293892797</v>
      </c>
      <c r="H37" s="9">
        <f t="shared" si="28"/>
        <v>809.17491620274268</v>
      </c>
      <c r="I37" s="10">
        <f t="shared" si="12"/>
        <v>7.7867579126812178E-2</v>
      </c>
      <c r="J37" s="9">
        <f t="shared" si="29"/>
        <v>359.53988410596048</v>
      </c>
      <c r="K37" s="9">
        <f t="shared" si="30"/>
        <v>35.8195364238411</v>
      </c>
      <c r="L37" s="9">
        <f t="shared" si="31"/>
        <v>328.01324503311258</v>
      </c>
      <c r="M37" s="9">
        <f t="shared" si="32"/>
        <v>12.477952715349375</v>
      </c>
      <c r="N37" s="9">
        <f t="shared" si="33"/>
        <v>73.686545937721121</v>
      </c>
      <c r="O37" s="9">
        <f t="shared" si="34"/>
        <v>0</v>
      </c>
      <c r="P37" s="9">
        <f t="shared" si="35"/>
        <v>-0.36224801324499367</v>
      </c>
      <c r="Q37" s="15">
        <f t="shared" si="39"/>
        <v>6276574.3441247949</v>
      </c>
      <c r="R37" s="15">
        <f t="shared" si="40"/>
        <v>6765315.9935112484</v>
      </c>
      <c r="S37" s="9">
        <f t="shared" si="41"/>
        <v>488741.64938645344</v>
      </c>
      <c r="T37" s="9"/>
      <c r="U37" s="9">
        <f t="shared" si="43"/>
        <v>5999.3756788079472</v>
      </c>
      <c r="V37" s="9">
        <f t="shared" si="43"/>
        <v>1090.2168874172185</v>
      </c>
      <c r="W37" s="9">
        <f t="shared" si="43"/>
        <v>0</v>
      </c>
      <c r="X37" s="9">
        <f t="shared" si="43"/>
        <v>1533.3290174833262</v>
      </c>
      <c r="Y37" s="9">
        <f t="shared" si="43"/>
        <v>1493.141737335395</v>
      </c>
      <c r="Z37" s="9">
        <f t="shared" si="43"/>
        <v>0</v>
      </c>
      <c r="AA37" s="9">
        <f t="shared" si="43"/>
        <v>275.61605664616837</v>
      </c>
      <c r="AB37" s="9">
        <f t="shared" si="44"/>
        <v>6358.9155629139077</v>
      </c>
      <c r="AC37" s="9">
        <f t="shared" si="44"/>
        <v>1126.0364238410596</v>
      </c>
      <c r="AD37" s="9">
        <f t="shared" si="44"/>
        <v>328.01324503311258</v>
      </c>
      <c r="AE37" s="9">
        <f t="shared" si="44"/>
        <v>1545.8069701986756</v>
      </c>
      <c r="AF37" s="9">
        <f t="shared" si="44"/>
        <v>1566.8282832731161</v>
      </c>
      <c r="AG37" s="9">
        <f t="shared" si="44"/>
        <v>0</v>
      </c>
      <c r="AH37" s="9">
        <f t="shared" si="44"/>
        <v>275.25380863292338</v>
      </c>
      <c r="AI37" s="9">
        <f t="shared" si="42"/>
        <v>11200.854293892797</v>
      </c>
      <c r="AJ37" s="3" t="s">
        <v>608</v>
      </c>
      <c r="AK37" s="11">
        <v>3665158</v>
      </c>
      <c r="AL37" s="11">
        <v>0</v>
      </c>
      <c r="AM37" s="11">
        <v>8419</v>
      </c>
      <c r="AN37" s="9">
        <v>21048</v>
      </c>
      <c r="AO37" s="11">
        <v>0</v>
      </c>
      <c r="AP37" s="11">
        <v>0</v>
      </c>
      <c r="AQ37" s="9">
        <v>0</v>
      </c>
      <c r="AR37" s="9">
        <v>99948.726559929142</v>
      </c>
      <c r="AS37" s="11">
        <v>658491</v>
      </c>
      <c r="AT37" s="11">
        <v>0</v>
      </c>
      <c r="AU37" s="11">
        <v>0</v>
      </c>
      <c r="AV37" s="11">
        <v>0</v>
      </c>
      <c r="AW37" s="9">
        <v>0</v>
      </c>
      <c r="AX37" s="9">
        <v>901857.60935057863</v>
      </c>
      <c r="AY37" s="9">
        <v>39829.630000000005</v>
      </c>
      <c r="AZ37" s="9">
        <v>-41535.089999999997</v>
      </c>
      <c r="BA37" s="11">
        <v>143919</v>
      </c>
      <c r="BB37" s="11">
        <v>220468</v>
      </c>
      <c r="BC37" s="11">
        <v>0</v>
      </c>
      <c r="BD37" s="11">
        <v>29495</v>
      </c>
      <c r="BE37" s="11">
        <v>314513</v>
      </c>
      <c r="BF37" s="11">
        <v>109368</v>
      </c>
      <c r="BG37" s="11">
        <v>0</v>
      </c>
      <c r="BH37" s="11">
        <v>0</v>
      </c>
      <c r="BI37" s="9">
        <v>0</v>
      </c>
      <c r="BJ37" s="9">
        <v>0</v>
      </c>
      <c r="BK37" s="9">
        <v>25915.284499999998</v>
      </c>
      <c r="BL37" s="9">
        <v>41049.613714285719</v>
      </c>
      <c r="BM37" s="9">
        <v>33584.82</v>
      </c>
      <c r="BN37" s="9">
        <v>5044.75</v>
      </c>
      <c r="BO37" s="11">
        <v>3834282</v>
      </c>
      <c r="BP37" s="11">
        <v>6503</v>
      </c>
      <c r="BQ37" s="11">
        <v>8585</v>
      </c>
      <c r="BR37" s="11">
        <v>21048</v>
      </c>
      <c r="BS37" s="11">
        <v>198120</v>
      </c>
      <c r="BT37" s="11">
        <v>0</v>
      </c>
      <c r="BU37" s="9">
        <v>0</v>
      </c>
      <c r="BV37" s="9">
        <v>95098</v>
      </c>
      <c r="BW37" s="11">
        <v>680126</v>
      </c>
      <c r="BX37" s="11">
        <v>0</v>
      </c>
      <c r="BY37" s="11">
        <v>0</v>
      </c>
      <c r="BZ37" s="11">
        <v>-3616.59</v>
      </c>
      <c r="CA37" s="9">
        <v>0</v>
      </c>
      <c r="CB37" s="9">
        <v>946364.28309696214</v>
      </c>
      <c r="CC37" s="9">
        <v>39610.832200000004</v>
      </c>
      <c r="CD37" s="9">
        <v>0</v>
      </c>
      <c r="CE37" s="11">
        <v>147284</v>
      </c>
      <c r="CF37" s="11">
        <v>227060</v>
      </c>
      <c r="CG37" s="11">
        <v>0</v>
      </c>
      <c r="CH37" s="11">
        <v>29495</v>
      </c>
      <c r="CI37" s="11">
        <v>317644</v>
      </c>
      <c r="CJ37" s="11">
        <v>112118</v>
      </c>
      <c r="CK37" s="11">
        <v>0</v>
      </c>
      <c r="CL37" s="11">
        <v>0</v>
      </c>
      <c r="CM37" s="11">
        <v>0</v>
      </c>
      <c r="CN37" s="9">
        <v>0</v>
      </c>
      <c r="CO37" s="9">
        <v>25915.284499999998</v>
      </c>
      <c r="CP37" s="9">
        <v>41049.613714285719</v>
      </c>
      <c r="CQ37" s="9">
        <v>33584.82</v>
      </c>
      <c r="CR37" s="9">
        <v>5044.75</v>
      </c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</row>
    <row r="38" spans="1:124" x14ac:dyDescent="0.3">
      <c r="A38" s="12">
        <v>36</v>
      </c>
      <c r="B38" s="12">
        <v>1</v>
      </c>
      <c r="C38" s="13" t="s">
        <v>61</v>
      </c>
      <c r="D38" s="14">
        <v>6</v>
      </c>
      <c r="E38" s="9">
        <v>263</v>
      </c>
      <c r="F38" s="9">
        <f t="shared" si="26"/>
        <v>13200.664957779383</v>
      </c>
      <c r="G38" s="9">
        <f t="shared" si="27"/>
        <v>13853.400957550566</v>
      </c>
      <c r="H38" s="9">
        <f t="shared" si="28"/>
        <v>652.73599977118283</v>
      </c>
      <c r="I38" s="10">
        <f t="shared" si="12"/>
        <v>4.9447206020217495E-2</v>
      </c>
      <c r="J38" s="9">
        <f t="shared" si="29"/>
        <v>363.57570342205327</v>
      </c>
      <c r="K38" s="9">
        <f t="shared" si="30"/>
        <v>72.064638783269857</v>
      </c>
      <c r="L38" s="9">
        <f t="shared" si="31"/>
        <v>149.83650190114071</v>
      </c>
      <c r="M38" s="9">
        <f t="shared" si="32"/>
        <v>51.083573374501611</v>
      </c>
      <c r="N38" s="9">
        <f t="shared" si="33"/>
        <v>10.385850731285359</v>
      </c>
      <c r="O38" s="9">
        <f t="shared" si="34"/>
        <v>0</v>
      </c>
      <c r="P38" s="9">
        <f t="shared" si="35"/>
        <v>5.7897315589353582</v>
      </c>
      <c r="Q38" s="15">
        <f t="shared" si="39"/>
        <v>3471774.8838959779</v>
      </c>
      <c r="R38" s="15">
        <f t="shared" si="40"/>
        <v>3643444.4518358</v>
      </c>
      <c r="S38" s="9">
        <f t="shared" si="41"/>
        <v>171669.5679398221</v>
      </c>
      <c r="T38" s="9"/>
      <c r="U38" s="9">
        <f t="shared" si="43"/>
        <v>5972.2493916349813</v>
      </c>
      <c r="V38" s="9">
        <f t="shared" si="43"/>
        <v>2193.403041825095</v>
      </c>
      <c r="W38" s="9">
        <f t="shared" si="43"/>
        <v>177.53992395437263</v>
      </c>
      <c r="X38" s="9">
        <f t="shared" si="43"/>
        <v>3699.5178714924182</v>
      </c>
      <c r="Y38" s="9">
        <f t="shared" si="43"/>
        <v>1016.2370578241722</v>
      </c>
      <c r="Z38" s="9">
        <f t="shared" si="43"/>
        <v>0</v>
      </c>
      <c r="AA38" s="9">
        <f t="shared" si="43"/>
        <v>141.71767104834331</v>
      </c>
      <c r="AB38" s="9">
        <f t="shared" si="44"/>
        <v>6335.8250950570346</v>
      </c>
      <c r="AC38" s="9">
        <f t="shared" si="44"/>
        <v>2265.4676806083648</v>
      </c>
      <c r="AD38" s="9">
        <f t="shared" si="44"/>
        <v>327.37642585551333</v>
      </c>
      <c r="AE38" s="9">
        <f t="shared" si="44"/>
        <v>3750.6014448669198</v>
      </c>
      <c r="AF38" s="9">
        <f t="shared" si="44"/>
        <v>1026.6229085554576</v>
      </c>
      <c r="AG38" s="9">
        <f t="shared" si="44"/>
        <v>0</v>
      </c>
      <c r="AH38" s="9">
        <f t="shared" si="44"/>
        <v>147.50740260727866</v>
      </c>
      <c r="AI38" s="9">
        <f t="shared" si="42"/>
        <v>13853.400957550566</v>
      </c>
      <c r="AJ38" s="3" t="s">
        <v>608</v>
      </c>
      <c r="AK38" s="11">
        <v>1583551</v>
      </c>
      <c r="AL38" s="11">
        <v>0</v>
      </c>
      <c r="AM38" s="11">
        <v>3638</v>
      </c>
      <c r="AN38" s="9">
        <v>9094</v>
      </c>
      <c r="AO38" s="11">
        <v>0</v>
      </c>
      <c r="AP38" s="11">
        <v>46693</v>
      </c>
      <c r="AQ38" s="9">
        <v>0</v>
      </c>
      <c r="AR38" s="9">
        <v>34876.200202506014</v>
      </c>
      <c r="AS38" s="11">
        <v>576865</v>
      </c>
      <c r="AT38" s="11">
        <v>0</v>
      </c>
      <c r="AU38" s="11">
        <v>0</v>
      </c>
      <c r="AV38" s="11">
        <v>0</v>
      </c>
      <c r="AW38" s="9">
        <v>0</v>
      </c>
      <c r="AX38" s="9">
        <v>267270.34620775731</v>
      </c>
      <c r="AY38" s="9">
        <v>13490.869999999999</v>
      </c>
      <c r="AZ38" s="9">
        <v>-12849.41</v>
      </c>
      <c r="BA38" s="11">
        <v>58819</v>
      </c>
      <c r="BB38" s="11">
        <v>185866</v>
      </c>
      <c r="BC38" s="11">
        <v>0</v>
      </c>
      <c r="BD38" s="11">
        <v>45036</v>
      </c>
      <c r="BE38" s="11">
        <v>534385</v>
      </c>
      <c r="BF38" s="11">
        <v>110353</v>
      </c>
      <c r="BG38" s="11">
        <v>0</v>
      </c>
      <c r="BH38" s="11">
        <v>0</v>
      </c>
      <c r="BI38" s="9">
        <v>0</v>
      </c>
      <c r="BJ38" s="9">
        <v>0</v>
      </c>
      <c r="BK38" s="9">
        <v>0</v>
      </c>
      <c r="BL38" s="9">
        <v>12362.507485714284</v>
      </c>
      <c r="BM38" s="9">
        <v>0</v>
      </c>
      <c r="BN38" s="9">
        <v>2324.37</v>
      </c>
      <c r="BO38" s="11">
        <v>1666322</v>
      </c>
      <c r="BP38" s="11">
        <v>0</v>
      </c>
      <c r="BQ38" s="11">
        <v>3731</v>
      </c>
      <c r="BR38" s="11">
        <v>9094</v>
      </c>
      <c r="BS38" s="11">
        <v>86100</v>
      </c>
      <c r="BT38" s="11">
        <v>0</v>
      </c>
      <c r="BU38" s="9">
        <v>0</v>
      </c>
      <c r="BV38" s="9">
        <v>41328</v>
      </c>
      <c r="BW38" s="11">
        <v>595818</v>
      </c>
      <c r="BX38" s="11">
        <v>0</v>
      </c>
      <c r="BY38" s="11">
        <v>0</v>
      </c>
      <c r="BZ38" s="11">
        <v>-5025.82</v>
      </c>
      <c r="CA38" s="9">
        <v>0</v>
      </c>
      <c r="CB38" s="9">
        <v>270001.82495008537</v>
      </c>
      <c r="CC38" s="9">
        <v>15013.5694</v>
      </c>
      <c r="CD38" s="9">
        <v>0</v>
      </c>
      <c r="CE38" s="11">
        <v>60538</v>
      </c>
      <c r="CF38" s="11">
        <v>191644</v>
      </c>
      <c r="CG38" s="11">
        <v>0</v>
      </c>
      <c r="CH38" s="11">
        <v>45036</v>
      </c>
      <c r="CI38" s="11">
        <v>539705</v>
      </c>
      <c r="CJ38" s="11">
        <v>109452</v>
      </c>
      <c r="CK38" s="11">
        <v>0</v>
      </c>
      <c r="CL38" s="11">
        <v>0</v>
      </c>
      <c r="CM38" s="11">
        <v>0</v>
      </c>
      <c r="CN38" s="9">
        <v>0</v>
      </c>
      <c r="CO38" s="9">
        <v>0</v>
      </c>
      <c r="CP38" s="9">
        <v>12362.507485714284</v>
      </c>
      <c r="CQ38" s="9">
        <v>0</v>
      </c>
      <c r="CR38" s="9">
        <v>2324.37</v>
      </c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</row>
    <row r="39" spans="1:124" x14ac:dyDescent="0.3">
      <c r="A39" s="12">
        <v>38</v>
      </c>
      <c r="B39" s="12">
        <v>1</v>
      </c>
      <c r="C39" s="13" t="s">
        <v>62</v>
      </c>
      <c r="D39" s="14">
        <v>5</v>
      </c>
      <c r="E39" s="9">
        <v>1394</v>
      </c>
      <c r="F39" s="9">
        <f t="shared" si="26"/>
        <v>11651.3137268425</v>
      </c>
      <c r="G39" s="9">
        <f t="shared" si="27"/>
        <v>12239.506909066735</v>
      </c>
      <c r="H39" s="9">
        <f t="shared" si="28"/>
        <v>588.19318222423499</v>
      </c>
      <c r="I39" s="10">
        <f t="shared" si="12"/>
        <v>5.0482992391591451E-2</v>
      </c>
      <c r="J39" s="9">
        <f t="shared" si="29"/>
        <v>403.28827116212324</v>
      </c>
      <c r="K39" s="9">
        <f t="shared" si="30"/>
        <v>73.352223816355945</v>
      </c>
      <c r="L39" s="9">
        <f t="shared" si="31"/>
        <v>0</v>
      </c>
      <c r="M39" s="9">
        <f t="shared" si="32"/>
        <v>47.795021520803402</v>
      </c>
      <c r="N39" s="9">
        <f t="shared" si="33"/>
        <v>78.622229426532613</v>
      </c>
      <c r="O39" s="9">
        <f t="shared" si="34"/>
        <v>0</v>
      </c>
      <c r="P39" s="9">
        <f t="shared" si="35"/>
        <v>-14.864563701578192</v>
      </c>
      <c r="Q39" s="15">
        <f t="shared" si="39"/>
        <v>16241931.335218443</v>
      </c>
      <c r="R39" s="15">
        <f t="shared" si="40"/>
        <v>17061872.631239027</v>
      </c>
      <c r="S39" s="9">
        <f t="shared" si="41"/>
        <v>819941.29602058418</v>
      </c>
      <c r="T39" s="9"/>
      <c r="U39" s="9">
        <f t="shared" si="43"/>
        <v>5792.2526183644195</v>
      </c>
      <c r="V39" s="9">
        <f t="shared" si="43"/>
        <v>2232.5961262553801</v>
      </c>
      <c r="W39" s="9">
        <f t="shared" si="43"/>
        <v>1575.9928263988522</v>
      </c>
      <c r="X39" s="9">
        <f t="shared" si="43"/>
        <v>903.21305595408899</v>
      </c>
      <c r="Y39" s="9">
        <f t="shared" si="43"/>
        <v>1019.1156475229654</v>
      </c>
      <c r="Z39" s="9">
        <f t="shared" si="43"/>
        <v>0</v>
      </c>
      <c r="AA39" s="9">
        <f t="shared" si="43"/>
        <v>128.14345234679237</v>
      </c>
      <c r="AB39" s="9">
        <f t="shared" si="44"/>
        <v>6195.5408895265427</v>
      </c>
      <c r="AC39" s="9">
        <f t="shared" si="44"/>
        <v>2305.9483500717361</v>
      </c>
      <c r="AD39" s="9">
        <f t="shared" si="44"/>
        <v>1575.9928263988522</v>
      </c>
      <c r="AE39" s="9">
        <f t="shared" si="44"/>
        <v>951.00807747489239</v>
      </c>
      <c r="AF39" s="9">
        <f t="shared" si="44"/>
        <v>1097.7378769494981</v>
      </c>
      <c r="AG39" s="9">
        <f t="shared" si="44"/>
        <v>0</v>
      </c>
      <c r="AH39" s="9">
        <f t="shared" si="44"/>
        <v>113.27888864521418</v>
      </c>
      <c r="AI39" s="9">
        <f t="shared" si="42"/>
        <v>12239.506909066735</v>
      </c>
      <c r="AJ39" s="3" t="s">
        <v>608</v>
      </c>
      <c r="AK39" s="11">
        <v>8121492</v>
      </c>
      <c r="AL39" s="11">
        <v>0</v>
      </c>
      <c r="AM39" s="11">
        <v>18656</v>
      </c>
      <c r="AN39" s="9">
        <v>46640</v>
      </c>
      <c r="AO39" s="11">
        <v>2707217</v>
      </c>
      <c r="AP39" s="11">
        <v>-510283</v>
      </c>
      <c r="AQ39" s="9">
        <v>0</v>
      </c>
      <c r="AR39" s="9">
        <v>100835</v>
      </c>
      <c r="AS39" s="11">
        <v>3112239</v>
      </c>
      <c r="AT39" s="11">
        <v>0</v>
      </c>
      <c r="AU39" s="11">
        <v>119994</v>
      </c>
      <c r="AV39" s="11">
        <v>0</v>
      </c>
      <c r="AW39" s="9">
        <v>0</v>
      </c>
      <c r="AX39" s="9">
        <v>1420647.2126470138</v>
      </c>
      <c r="AY39" s="9">
        <v>71625.91</v>
      </c>
      <c r="AZ39" s="9">
        <v>-47091.85</v>
      </c>
      <c r="BA39" s="11">
        <v>299858</v>
      </c>
      <c r="BB39" s="11">
        <v>424759</v>
      </c>
      <c r="BC39" s="11">
        <v>0</v>
      </c>
      <c r="BD39" s="11">
        <v>307619</v>
      </c>
      <c r="BE39" s="11">
        <v>0</v>
      </c>
      <c r="BF39" s="11">
        <v>0</v>
      </c>
      <c r="BG39" s="11">
        <v>0</v>
      </c>
      <c r="BH39" s="11">
        <v>-12642</v>
      </c>
      <c r="BI39" s="9">
        <v>0</v>
      </c>
      <c r="BJ39" s="9">
        <v>0</v>
      </c>
      <c r="BK39" s="9">
        <v>0</v>
      </c>
      <c r="BL39" s="9">
        <v>56260.562571428578</v>
      </c>
      <c r="BM39" s="9">
        <v>0</v>
      </c>
      <c r="BN39" s="9">
        <v>4105.5</v>
      </c>
      <c r="BO39" s="11">
        <v>8634683</v>
      </c>
      <c r="BP39" s="11">
        <v>0</v>
      </c>
      <c r="BQ39" s="11">
        <v>19334</v>
      </c>
      <c r="BR39" s="11">
        <v>46640</v>
      </c>
      <c r="BS39" s="11">
        <v>2196934</v>
      </c>
      <c r="BT39" s="11">
        <v>0</v>
      </c>
      <c r="BU39" s="9">
        <v>0</v>
      </c>
      <c r="BV39" s="9">
        <v>131069</v>
      </c>
      <c r="BW39" s="11">
        <v>3214492</v>
      </c>
      <c r="BX39" s="11">
        <v>0</v>
      </c>
      <c r="BY39" s="11">
        <v>120408</v>
      </c>
      <c r="BZ39" s="11">
        <v>6210.26</v>
      </c>
      <c r="CA39" s="9">
        <v>0</v>
      </c>
      <c r="CB39" s="9">
        <v>1530246.6004676002</v>
      </c>
      <c r="CC39" s="9">
        <v>50904.708200000001</v>
      </c>
      <c r="CD39" s="9">
        <v>1901</v>
      </c>
      <c r="CE39" s="11">
        <v>311812</v>
      </c>
      <c r="CF39" s="11">
        <v>443304</v>
      </c>
      <c r="CG39" s="11">
        <v>0</v>
      </c>
      <c r="CH39" s="11">
        <v>307619</v>
      </c>
      <c r="CI39" s="11">
        <v>0</v>
      </c>
      <c r="CJ39" s="11">
        <v>0</v>
      </c>
      <c r="CK39" s="11">
        <v>0</v>
      </c>
      <c r="CL39" s="11">
        <v>-14051</v>
      </c>
      <c r="CM39" s="11">
        <v>0</v>
      </c>
      <c r="CN39" s="9">
        <v>0</v>
      </c>
      <c r="CO39" s="9">
        <v>0</v>
      </c>
      <c r="CP39" s="9">
        <v>56260.562571428578</v>
      </c>
      <c r="CQ39" s="9">
        <v>0</v>
      </c>
      <c r="CR39" s="9">
        <v>4105.5</v>
      </c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</row>
    <row r="40" spans="1:124" x14ac:dyDescent="0.3">
      <c r="A40" s="12">
        <v>47</v>
      </c>
      <c r="B40" s="12">
        <v>1</v>
      </c>
      <c r="C40" s="13" t="s">
        <v>63</v>
      </c>
      <c r="D40" s="14">
        <v>4</v>
      </c>
      <c r="E40" s="9">
        <v>3906</v>
      </c>
      <c r="F40" s="9">
        <f t="shared" si="26"/>
        <v>8626.4878521128667</v>
      </c>
      <c r="G40" s="9">
        <f t="shared" si="27"/>
        <v>9106.0544845215918</v>
      </c>
      <c r="H40" s="9">
        <f t="shared" si="28"/>
        <v>479.56663240872513</v>
      </c>
      <c r="I40" s="10">
        <f t="shared" si="12"/>
        <v>5.5592338461505623E-2</v>
      </c>
      <c r="J40" s="9">
        <f t="shared" si="29"/>
        <v>349.04020481310818</v>
      </c>
      <c r="K40" s="9">
        <f t="shared" si="30"/>
        <v>10.831797235023032</v>
      </c>
      <c r="L40" s="9">
        <f t="shared" si="31"/>
        <v>133.49743983614951</v>
      </c>
      <c r="M40" s="9">
        <f t="shared" si="32"/>
        <v>-69.904534050179166</v>
      </c>
      <c r="N40" s="9">
        <f t="shared" si="33"/>
        <v>37.537992367763763</v>
      </c>
      <c r="O40" s="9">
        <f t="shared" si="34"/>
        <v>20.002836661546354</v>
      </c>
      <c r="P40" s="9">
        <f t="shared" si="35"/>
        <v>-1.4391044546850935</v>
      </c>
      <c r="Q40" s="15">
        <f t="shared" si="39"/>
        <v>33695061.550352857</v>
      </c>
      <c r="R40" s="15">
        <f t="shared" si="40"/>
        <v>35568248.816541336</v>
      </c>
      <c r="S40" s="9">
        <f t="shared" si="41"/>
        <v>1873187.26618848</v>
      </c>
      <c r="T40" s="9"/>
      <c r="U40" s="9">
        <f t="shared" si="43"/>
        <v>5988.8509882232465</v>
      </c>
      <c r="V40" s="9">
        <f t="shared" si="43"/>
        <v>329.68356374807991</v>
      </c>
      <c r="W40" s="9">
        <f t="shared" si="43"/>
        <v>424.27572964669741</v>
      </c>
      <c r="X40" s="9">
        <f t="shared" si="43"/>
        <v>470.37352790578598</v>
      </c>
      <c r="Y40" s="9">
        <f t="shared" si="43"/>
        <v>1114.1476067394485</v>
      </c>
      <c r="Z40" s="9">
        <f t="shared" si="43"/>
        <v>65.949820788530459</v>
      </c>
      <c r="AA40" s="9">
        <f t="shared" si="43"/>
        <v>233.2066150610782</v>
      </c>
      <c r="AB40" s="9">
        <f t="shared" si="44"/>
        <v>6337.8911930363547</v>
      </c>
      <c r="AC40" s="9">
        <f t="shared" si="44"/>
        <v>340.51536098310294</v>
      </c>
      <c r="AD40" s="9">
        <f t="shared" si="44"/>
        <v>557.77316948284692</v>
      </c>
      <c r="AE40" s="9">
        <f t="shared" si="44"/>
        <v>400.46899385560681</v>
      </c>
      <c r="AF40" s="9">
        <f t="shared" si="44"/>
        <v>1151.6855991072123</v>
      </c>
      <c r="AG40" s="9">
        <f t="shared" si="44"/>
        <v>85.952657450076813</v>
      </c>
      <c r="AH40" s="9">
        <f t="shared" si="44"/>
        <v>231.7675106063931</v>
      </c>
      <c r="AI40" s="9">
        <f t="shared" si="42"/>
        <v>9106.0544845215918</v>
      </c>
      <c r="AJ40" s="3" t="s">
        <v>608</v>
      </c>
      <c r="AK40" s="11">
        <v>23484492</v>
      </c>
      <c r="AL40" s="11">
        <v>0</v>
      </c>
      <c r="AM40" s="11">
        <v>53946</v>
      </c>
      <c r="AN40" s="9">
        <v>134865</v>
      </c>
      <c r="AO40" s="11">
        <v>1633544</v>
      </c>
      <c r="AP40" s="11">
        <v>23677</v>
      </c>
      <c r="AQ40" s="9">
        <v>0</v>
      </c>
      <c r="AR40" s="9">
        <v>537539</v>
      </c>
      <c r="AS40" s="11">
        <v>1287744</v>
      </c>
      <c r="AT40" s="11">
        <v>0</v>
      </c>
      <c r="AU40" s="11">
        <v>0</v>
      </c>
      <c r="AV40" s="11">
        <v>0</v>
      </c>
      <c r="AW40" s="9">
        <v>257600</v>
      </c>
      <c r="AX40" s="9">
        <v>4351860.5519242855</v>
      </c>
      <c r="AY40" s="9">
        <v>252240.11</v>
      </c>
      <c r="AZ40" s="9">
        <v>-92040.04</v>
      </c>
      <c r="BA40" s="11">
        <v>889345</v>
      </c>
      <c r="BB40" s="11">
        <v>312038</v>
      </c>
      <c r="BC40" s="11">
        <v>0</v>
      </c>
      <c r="BD40" s="11">
        <v>30300</v>
      </c>
      <c r="BE40" s="11">
        <v>0</v>
      </c>
      <c r="BF40" s="11">
        <v>0</v>
      </c>
      <c r="BG40" s="11">
        <v>0</v>
      </c>
      <c r="BH40" s="11">
        <v>0</v>
      </c>
      <c r="BI40" s="9">
        <v>14111</v>
      </c>
      <c r="BJ40" s="9">
        <v>0</v>
      </c>
      <c r="BK40" s="9">
        <v>113959.79699999999</v>
      </c>
      <c r="BL40" s="9">
        <v>206767.31142857144</v>
      </c>
      <c r="BM40" s="9">
        <v>203072.81999999998</v>
      </c>
      <c r="BN40" s="9">
        <v>0</v>
      </c>
      <c r="BO40" s="11">
        <v>24705691</v>
      </c>
      <c r="BP40" s="11">
        <v>0</v>
      </c>
      <c r="BQ40" s="11">
        <v>55318</v>
      </c>
      <c r="BR40" s="11">
        <v>134865</v>
      </c>
      <c r="BS40" s="11">
        <v>1276560</v>
      </c>
      <c r="BT40" s="11">
        <v>0</v>
      </c>
      <c r="BU40" s="9">
        <v>0</v>
      </c>
      <c r="BV40" s="9">
        <v>612749</v>
      </c>
      <c r="BW40" s="11">
        <v>1330053</v>
      </c>
      <c r="BX40" s="11">
        <v>0</v>
      </c>
      <c r="BY40" s="11">
        <v>0</v>
      </c>
      <c r="BZ40" s="11">
        <v>-387781.11</v>
      </c>
      <c r="CA40" s="9">
        <v>335731.08</v>
      </c>
      <c r="CB40" s="9">
        <v>4498483.9501127712</v>
      </c>
      <c r="CC40" s="9">
        <v>246618.96799999999</v>
      </c>
      <c r="CD40" s="9">
        <v>50112</v>
      </c>
      <c r="CE40" s="11">
        <v>915143</v>
      </c>
      <c r="CF40" s="11">
        <v>324312</v>
      </c>
      <c r="CG40" s="11">
        <v>0</v>
      </c>
      <c r="CH40" s="11">
        <v>30300</v>
      </c>
      <c r="CI40" s="11">
        <v>0</v>
      </c>
      <c r="CJ40" s="11">
        <v>0</v>
      </c>
      <c r="CK40" s="11">
        <v>0</v>
      </c>
      <c r="CL40" s="11">
        <v>0</v>
      </c>
      <c r="CM40" s="11">
        <v>14191</v>
      </c>
      <c r="CN40" s="9">
        <v>902102</v>
      </c>
      <c r="CO40" s="9">
        <v>113959.79699999999</v>
      </c>
      <c r="CP40" s="9">
        <v>206767.31142857144</v>
      </c>
      <c r="CQ40" s="9">
        <v>203072.81999999998</v>
      </c>
      <c r="CR40" s="9">
        <v>0</v>
      </c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</row>
    <row r="41" spans="1:124" x14ac:dyDescent="0.3">
      <c r="A41" s="12">
        <v>51</v>
      </c>
      <c r="B41" s="12">
        <v>1</v>
      </c>
      <c r="C41" s="13" t="s">
        <v>64</v>
      </c>
      <c r="D41" s="14">
        <v>5</v>
      </c>
      <c r="E41" s="9">
        <v>1761</v>
      </c>
      <c r="F41" s="9">
        <f t="shared" si="26"/>
        <v>8362.2186656367703</v>
      </c>
      <c r="G41" s="9">
        <f t="shared" si="27"/>
        <v>8756.9488202296925</v>
      </c>
      <c r="H41" s="9">
        <f t="shared" si="28"/>
        <v>394.73015459292219</v>
      </c>
      <c r="I41" s="10">
        <f t="shared" si="12"/>
        <v>4.720399817036644E-2</v>
      </c>
      <c r="J41" s="9">
        <f t="shared" si="29"/>
        <v>357.17473026689368</v>
      </c>
      <c r="K41" s="9">
        <f t="shared" si="30"/>
        <v>9.9131175468484116</v>
      </c>
      <c r="L41" s="9">
        <f t="shared" si="31"/>
        <v>10.679727427597925</v>
      </c>
      <c r="M41" s="9">
        <f t="shared" si="32"/>
        <v>-10.716178307779614</v>
      </c>
      <c r="N41" s="9">
        <f t="shared" si="33"/>
        <v>27.000364814386216</v>
      </c>
      <c r="O41" s="9">
        <f t="shared" si="34"/>
        <v>9.9686825667234444</v>
      </c>
      <c r="P41" s="9">
        <f t="shared" si="35"/>
        <v>-9.2902897217490477</v>
      </c>
      <c r="Q41" s="15">
        <f t="shared" si="39"/>
        <v>14725867.070186354</v>
      </c>
      <c r="R41" s="15">
        <f t="shared" si="40"/>
        <v>15420986.872424487</v>
      </c>
      <c r="S41" s="9">
        <f t="shared" si="41"/>
        <v>695119.8022381328</v>
      </c>
      <c r="T41" s="9"/>
      <c r="U41" s="9">
        <f t="shared" si="43"/>
        <v>6009.7622373651338</v>
      </c>
      <c r="V41" s="9">
        <f t="shared" si="43"/>
        <v>301.71607041453717</v>
      </c>
      <c r="W41" s="9">
        <f t="shared" si="43"/>
        <v>318.24701873935265</v>
      </c>
      <c r="X41" s="9">
        <f t="shared" si="43"/>
        <v>550.55309483248152</v>
      </c>
      <c r="Y41" s="9">
        <f t="shared" si="43"/>
        <v>882.26269458136403</v>
      </c>
      <c r="Z41" s="9">
        <f t="shared" si="43"/>
        <v>70.050482680295289</v>
      </c>
      <c r="AA41" s="9">
        <f t="shared" si="43"/>
        <v>229.62706702360674</v>
      </c>
      <c r="AB41" s="9">
        <f t="shared" si="44"/>
        <v>6366.9369676320275</v>
      </c>
      <c r="AC41" s="9">
        <f t="shared" si="44"/>
        <v>311.62918796138558</v>
      </c>
      <c r="AD41" s="9">
        <f t="shared" si="44"/>
        <v>328.92674616695058</v>
      </c>
      <c r="AE41" s="9">
        <f t="shared" si="44"/>
        <v>539.83691652470191</v>
      </c>
      <c r="AF41" s="9">
        <f t="shared" si="44"/>
        <v>909.26305939575025</v>
      </c>
      <c r="AG41" s="9">
        <f t="shared" si="44"/>
        <v>80.019165247018734</v>
      </c>
      <c r="AH41" s="9">
        <f t="shared" si="44"/>
        <v>220.33677730185769</v>
      </c>
      <c r="AI41" s="9">
        <f t="shared" si="42"/>
        <v>8756.9488202296925</v>
      </c>
      <c r="AJ41" s="3" t="s">
        <v>608</v>
      </c>
      <c r="AK41" s="11">
        <v>10662341</v>
      </c>
      <c r="AL41" s="11">
        <v>0</v>
      </c>
      <c r="AM41" s="11">
        <v>24492</v>
      </c>
      <c r="AN41" s="9">
        <v>61231</v>
      </c>
      <c r="AO41" s="11">
        <v>540750</v>
      </c>
      <c r="AP41" s="11">
        <v>19683</v>
      </c>
      <c r="AQ41" s="9">
        <v>0</v>
      </c>
      <c r="AR41" s="9">
        <v>252027</v>
      </c>
      <c r="AS41" s="11">
        <v>531322</v>
      </c>
      <c r="AT41" s="11">
        <v>0</v>
      </c>
      <c r="AU41" s="11">
        <v>0</v>
      </c>
      <c r="AV41" s="11">
        <v>0</v>
      </c>
      <c r="AW41" s="9">
        <v>123358.9</v>
      </c>
      <c r="AX41" s="9">
        <v>1553664.6051577821</v>
      </c>
      <c r="AY41" s="9">
        <v>126126.08</v>
      </c>
      <c r="AZ41" s="9">
        <v>-79149.7</v>
      </c>
      <c r="BA41" s="11">
        <v>393551</v>
      </c>
      <c r="BB41" s="11">
        <v>281289</v>
      </c>
      <c r="BC41" s="11">
        <v>0</v>
      </c>
      <c r="BD41" s="11">
        <v>18165</v>
      </c>
      <c r="BE41" s="11">
        <v>0</v>
      </c>
      <c r="BF41" s="11">
        <v>0</v>
      </c>
      <c r="BG41" s="11">
        <v>0</v>
      </c>
      <c r="BH41" s="11">
        <v>0</v>
      </c>
      <c r="BI41" s="9">
        <v>0</v>
      </c>
      <c r="BJ41" s="9">
        <v>0</v>
      </c>
      <c r="BK41" s="9">
        <v>45520</v>
      </c>
      <c r="BL41" s="9">
        <v>76346.185028571432</v>
      </c>
      <c r="BM41" s="9">
        <v>88105.86</v>
      </c>
      <c r="BN41" s="9">
        <v>7044.14</v>
      </c>
      <c r="BO41" s="11">
        <v>11210225</v>
      </c>
      <c r="BP41" s="11">
        <v>1951</v>
      </c>
      <c r="BQ41" s="11">
        <v>25100</v>
      </c>
      <c r="BR41" s="11">
        <v>61231</v>
      </c>
      <c r="BS41" s="11">
        <v>579240</v>
      </c>
      <c r="BT41" s="11">
        <v>0</v>
      </c>
      <c r="BU41" s="9">
        <v>0</v>
      </c>
      <c r="BV41" s="9">
        <v>278035</v>
      </c>
      <c r="BW41" s="11">
        <v>548779</v>
      </c>
      <c r="BX41" s="11">
        <v>0</v>
      </c>
      <c r="BY41" s="11">
        <v>0</v>
      </c>
      <c r="BZ41" s="11">
        <v>-64433.19</v>
      </c>
      <c r="CA41" s="9">
        <v>140913.75</v>
      </c>
      <c r="CB41" s="9">
        <v>1601212.2475959163</v>
      </c>
      <c r="CC41" s="9">
        <v>109765.8798</v>
      </c>
      <c r="CD41" s="9">
        <v>0</v>
      </c>
      <c r="CE41" s="11">
        <v>404703</v>
      </c>
      <c r="CF41" s="11">
        <v>289083</v>
      </c>
      <c r="CG41" s="11">
        <v>0</v>
      </c>
      <c r="CH41" s="11">
        <v>18165</v>
      </c>
      <c r="CI41" s="11">
        <v>0</v>
      </c>
      <c r="CJ41" s="11">
        <v>0</v>
      </c>
      <c r="CK41" s="11">
        <v>0</v>
      </c>
      <c r="CL41" s="11">
        <v>0</v>
      </c>
      <c r="CM41" s="11">
        <v>0</v>
      </c>
      <c r="CN41" s="9">
        <v>0</v>
      </c>
      <c r="CO41" s="9">
        <v>45520</v>
      </c>
      <c r="CP41" s="9">
        <v>76346.185028571432</v>
      </c>
      <c r="CQ41" s="9">
        <v>88105.86</v>
      </c>
      <c r="CR41" s="9">
        <v>7044.14</v>
      </c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</row>
    <row r="42" spans="1:124" x14ac:dyDescent="0.3">
      <c r="A42" s="12">
        <v>75</v>
      </c>
      <c r="B42" s="12">
        <v>1</v>
      </c>
      <c r="C42" s="13" t="s">
        <v>65</v>
      </c>
      <c r="D42" s="14">
        <v>6</v>
      </c>
      <c r="E42" s="9">
        <v>619</v>
      </c>
      <c r="F42" s="9">
        <f t="shared" si="26"/>
        <v>8334.0290102441922</v>
      </c>
      <c r="G42" s="9">
        <f t="shared" si="27"/>
        <v>8749.8544722720744</v>
      </c>
      <c r="H42" s="9">
        <f t="shared" si="28"/>
        <v>415.82546202788217</v>
      </c>
      <c r="I42" s="10">
        <f t="shared" si="12"/>
        <v>4.9894890156579649E-2</v>
      </c>
      <c r="J42" s="9">
        <f t="shared" si="29"/>
        <v>392.33962843295649</v>
      </c>
      <c r="K42" s="9">
        <f t="shared" si="30"/>
        <v>3.6300484652665546</v>
      </c>
      <c r="L42" s="9">
        <f t="shared" si="31"/>
        <v>0</v>
      </c>
      <c r="M42" s="9">
        <f t="shared" si="32"/>
        <v>18.886817447495901</v>
      </c>
      <c r="N42" s="9">
        <f t="shared" si="33"/>
        <v>5.5403502346678124</v>
      </c>
      <c r="O42" s="9">
        <f t="shared" si="34"/>
        <v>0</v>
      </c>
      <c r="P42" s="9">
        <f t="shared" si="35"/>
        <v>-4.5713825525040193</v>
      </c>
      <c r="Q42" s="15">
        <f t="shared" si="39"/>
        <v>5158763.9573411541</v>
      </c>
      <c r="R42" s="15">
        <f t="shared" si="40"/>
        <v>5416159.9183364147</v>
      </c>
      <c r="S42" s="9">
        <f t="shared" si="41"/>
        <v>257395.96099526063</v>
      </c>
      <c r="T42" s="9"/>
      <c r="U42" s="9">
        <f t="shared" ref="U42:AA51" si="45">IF($E42=0,0,SUMIF($AK$4:$BN$4,U$4,$AK42:$BN42)/$E42)</f>
        <v>5972.313037156704</v>
      </c>
      <c r="V42" s="9">
        <f t="shared" si="45"/>
        <v>110.50403877221325</v>
      </c>
      <c r="W42" s="9">
        <f t="shared" si="45"/>
        <v>552.90953150242331</v>
      </c>
      <c r="X42" s="9">
        <f t="shared" si="45"/>
        <v>726.54442649434577</v>
      </c>
      <c r="Y42" s="9">
        <f t="shared" si="45"/>
        <v>707.0144868193139</v>
      </c>
      <c r="Z42" s="9">
        <f t="shared" si="45"/>
        <v>0</v>
      </c>
      <c r="AA42" s="9">
        <f t="shared" si="45"/>
        <v>264.74348949919221</v>
      </c>
      <c r="AB42" s="9">
        <f t="shared" ref="AB42:AH51" si="46">IF($E42=0,0,SUMIF($BO$4:$CR$4,AB$4,$BO42:$CR42)/$E42)</f>
        <v>6364.6526655896605</v>
      </c>
      <c r="AC42" s="9">
        <f t="shared" si="46"/>
        <v>114.1340872374798</v>
      </c>
      <c r="AD42" s="9">
        <f t="shared" si="46"/>
        <v>552.90953150242331</v>
      </c>
      <c r="AE42" s="9">
        <f t="shared" si="46"/>
        <v>745.43124394184167</v>
      </c>
      <c r="AF42" s="9">
        <f t="shared" si="46"/>
        <v>712.55483705398171</v>
      </c>
      <c r="AG42" s="9">
        <f t="shared" si="46"/>
        <v>0</v>
      </c>
      <c r="AH42" s="9">
        <f t="shared" si="46"/>
        <v>260.17210694668819</v>
      </c>
      <c r="AI42" s="9">
        <f t="shared" si="42"/>
        <v>8749.8544722720744</v>
      </c>
      <c r="AJ42" s="3" t="s">
        <v>608</v>
      </c>
      <c r="AK42" s="11">
        <v>3720794</v>
      </c>
      <c r="AL42" s="11">
        <v>0</v>
      </c>
      <c r="AM42" s="11">
        <v>8547</v>
      </c>
      <c r="AN42" s="9">
        <v>21368</v>
      </c>
      <c r="AO42" s="11">
        <v>284934</v>
      </c>
      <c r="AP42" s="11">
        <v>57317</v>
      </c>
      <c r="AQ42" s="9">
        <v>0</v>
      </c>
      <c r="AR42" s="9">
        <v>84129</v>
      </c>
      <c r="AS42" s="11">
        <v>68402</v>
      </c>
      <c r="AT42" s="11">
        <v>0</v>
      </c>
      <c r="AU42" s="11">
        <v>0</v>
      </c>
      <c r="AV42" s="11">
        <v>0</v>
      </c>
      <c r="AW42" s="9">
        <v>0</v>
      </c>
      <c r="AX42" s="9">
        <v>437641.96734115528</v>
      </c>
      <c r="AY42" s="9">
        <v>35028.97</v>
      </c>
      <c r="AZ42" s="9">
        <v>-23932.23</v>
      </c>
      <c r="BA42" s="11">
        <v>142756</v>
      </c>
      <c r="BB42" s="11">
        <v>103472</v>
      </c>
      <c r="BC42" s="11">
        <v>0</v>
      </c>
      <c r="BD42" s="11">
        <v>3761</v>
      </c>
      <c r="BE42" s="11">
        <v>0</v>
      </c>
      <c r="BF42" s="11">
        <v>107066</v>
      </c>
      <c r="BG42" s="11">
        <v>0</v>
      </c>
      <c r="BH42" s="11">
        <v>0</v>
      </c>
      <c r="BI42" s="9">
        <v>0</v>
      </c>
      <c r="BJ42" s="9">
        <v>0</v>
      </c>
      <c r="BK42" s="9">
        <v>18145.05</v>
      </c>
      <c r="BL42" s="9">
        <v>35934.03</v>
      </c>
      <c r="BM42" s="9">
        <v>40421.869999999995</v>
      </c>
      <c r="BN42" s="9">
        <v>12978.3</v>
      </c>
      <c r="BO42" s="11">
        <v>3928340</v>
      </c>
      <c r="BP42" s="11">
        <v>11380</v>
      </c>
      <c r="BQ42" s="11">
        <v>8796</v>
      </c>
      <c r="BR42" s="11">
        <v>21368</v>
      </c>
      <c r="BS42" s="11">
        <v>342251</v>
      </c>
      <c r="BT42" s="11">
        <v>0</v>
      </c>
      <c r="BU42" s="9">
        <v>0</v>
      </c>
      <c r="BV42" s="9">
        <v>90821</v>
      </c>
      <c r="BW42" s="11">
        <v>70649</v>
      </c>
      <c r="BX42" s="11">
        <v>0</v>
      </c>
      <c r="BY42" s="11">
        <v>0</v>
      </c>
      <c r="BZ42" s="11">
        <v>-4446.0600000000004</v>
      </c>
      <c r="CA42" s="9">
        <v>0</v>
      </c>
      <c r="CB42" s="9">
        <v>441071.44413641468</v>
      </c>
      <c r="CC42" s="9">
        <v>32199.284200000002</v>
      </c>
      <c r="CD42" s="9">
        <v>0</v>
      </c>
      <c r="CE42" s="11">
        <v>147430</v>
      </c>
      <c r="CF42" s="11">
        <v>106403</v>
      </c>
      <c r="CG42" s="11">
        <v>0</v>
      </c>
      <c r="CH42" s="11">
        <v>3761</v>
      </c>
      <c r="CI42" s="11">
        <v>0</v>
      </c>
      <c r="CJ42" s="11">
        <v>108657</v>
      </c>
      <c r="CK42" s="11">
        <v>0</v>
      </c>
      <c r="CL42" s="11">
        <v>0</v>
      </c>
      <c r="CM42" s="11">
        <v>0</v>
      </c>
      <c r="CN42" s="9">
        <v>0</v>
      </c>
      <c r="CO42" s="9">
        <v>18145.05</v>
      </c>
      <c r="CP42" s="9">
        <v>35934.03</v>
      </c>
      <c r="CQ42" s="9">
        <v>40421.869999999995</v>
      </c>
      <c r="CR42" s="9">
        <v>12978.3</v>
      </c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</row>
    <row r="43" spans="1:124" x14ac:dyDescent="0.3">
      <c r="A43" s="12">
        <v>77</v>
      </c>
      <c r="B43" s="12">
        <v>1</v>
      </c>
      <c r="C43" s="13" t="s">
        <v>66</v>
      </c>
      <c r="D43" s="14">
        <v>4</v>
      </c>
      <c r="E43" s="9">
        <v>8175</v>
      </c>
      <c r="F43" s="9">
        <f t="shared" si="26"/>
        <v>9367.0422016077828</v>
      </c>
      <c r="G43" s="9">
        <f t="shared" si="27"/>
        <v>9850.1271296894156</v>
      </c>
      <c r="H43" s="9">
        <f t="shared" si="28"/>
        <v>483.08492808163282</v>
      </c>
      <c r="I43" s="10">
        <f t="shared" si="12"/>
        <v>5.1572835659768342E-2</v>
      </c>
      <c r="J43" s="9">
        <f t="shared" si="29"/>
        <v>388.09132354740086</v>
      </c>
      <c r="K43" s="9">
        <f t="shared" si="30"/>
        <v>14.572721712538225</v>
      </c>
      <c r="L43" s="9">
        <f t="shared" si="31"/>
        <v>0</v>
      </c>
      <c r="M43" s="9">
        <f t="shared" si="32"/>
        <v>42.606503975535134</v>
      </c>
      <c r="N43" s="9">
        <f t="shared" si="33"/>
        <v>40.870361647382879</v>
      </c>
      <c r="O43" s="9">
        <f t="shared" si="34"/>
        <v>0</v>
      </c>
      <c r="P43" s="9">
        <f t="shared" si="35"/>
        <v>-3.0559828012232515</v>
      </c>
      <c r="Q43" s="15">
        <f t="shared" si="39"/>
        <v>76575569.998143643</v>
      </c>
      <c r="R43" s="15">
        <f t="shared" si="40"/>
        <v>80524789.285210982</v>
      </c>
      <c r="S43" s="9">
        <f t="shared" si="41"/>
        <v>3949219.2870673388</v>
      </c>
      <c r="T43" s="9"/>
      <c r="U43" s="9">
        <f t="shared" si="45"/>
        <v>5923.8651290519874</v>
      </c>
      <c r="V43" s="9">
        <f t="shared" si="45"/>
        <v>443.54715596330277</v>
      </c>
      <c r="W43" s="9">
        <f t="shared" si="45"/>
        <v>762.96440366972479</v>
      </c>
      <c r="X43" s="9">
        <f t="shared" si="45"/>
        <v>607.55918165137621</v>
      </c>
      <c r="Y43" s="9">
        <f t="shared" si="45"/>
        <v>1308.3625832591599</v>
      </c>
      <c r="Z43" s="9">
        <f t="shared" si="45"/>
        <v>0</v>
      </c>
      <c r="AA43" s="9">
        <f t="shared" si="45"/>
        <v>320.74374801223246</v>
      </c>
      <c r="AB43" s="9">
        <f t="shared" si="46"/>
        <v>6311.9564525993883</v>
      </c>
      <c r="AC43" s="9">
        <f t="shared" si="46"/>
        <v>458.119877675841</v>
      </c>
      <c r="AD43" s="9">
        <f t="shared" si="46"/>
        <v>762.96440366972479</v>
      </c>
      <c r="AE43" s="9">
        <f t="shared" si="46"/>
        <v>650.16568562691134</v>
      </c>
      <c r="AF43" s="9">
        <f t="shared" si="46"/>
        <v>1349.2329449065428</v>
      </c>
      <c r="AG43" s="9">
        <f t="shared" si="46"/>
        <v>0</v>
      </c>
      <c r="AH43" s="9">
        <f t="shared" si="46"/>
        <v>317.68776521100921</v>
      </c>
      <c r="AI43" s="9">
        <f t="shared" si="42"/>
        <v>9850.1271296894156</v>
      </c>
      <c r="AJ43" s="3" t="s">
        <v>608</v>
      </c>
      <c r="AK43" s="11">
        <v>48738405</v>
      </c>
      <c r="AL43" s="11">
        <v>0</v>
      </c>
      <c r="AM43" s="11">
        <v>111957</v>
      </c>
      <c r="AN43" s="9">
        <v>279891</v>
      </c>
      <c r="AO43" s="11">
        <v>6237234</v>
      </c>
      <c r="AP43" s="11">
        <v>0</v>
      </c>
      <c r="AQ43" s="9">
        <v>0</v>
      </c>
      <c r="AR43" s="9">
        <v>1002538</v>
      </c>
      <c r="AS43" s="11">
        <v>3625998</v>
      </c>
      <c r="AT43" s="11">
        <v>0</v>
      </c>
      <c r="AU43" s="11">
        <v>1055423</v>
      </c>
      <c r="AV43" s="11">
        <v>-1423.69</v>
      </c>
      <c r="AW43" s="9">
        <v>0</v>
      </c>
      <c r="AX43" s="9">
        <v>10695864.118143633</v>
      </c>
      <c r="AY43" s="9">
        <v>543084.67000000004</v>
      </c>
      <c r="AZ43" s="9">
        <v>-310807.57</v>
      </c>
      <c r="BA43" s="11">
        <v>1993683</v>
      </c>
      <c r="BB43" s="11">
        <v>379029</v>
      </c>
      <c r="BC43" s="11">
        <v>0</v>
      </c>
      <c r="BD43" s="11">
        <v>245651</v>
      </c>
      <c r="BE43" s="11">
        <v>0</v>
      </c>
      <c r="BF43" s="11">
        <v>0</v>
      </c>
      <c r="BG43" s="11">
        <v>0</v>
      </c>
      <c r="BH43" s="11">
        <v>-13582</v>
      </c>
      <c r="BI43" s="9">
        <v>193521</v>
      </c>
      <c r="BJ43" s="9">
        <v>0</v>
      </c>
      <c r="BK43" s="9">
        <v>192880</v>
      </c>
      <c r="BL43" s="9">
        <v>559782.6</v>
      </c>
      <c r="BM43" s="9">
        <v>1009646.5</v>
      </c>
      <c r="BN43" s="9">
        <v>36795.370000000003</v>
      </c>
      <c r="BO43" s="11">
        <v>51600244</v>
      </c>
      <c r="BP43" s="11">
        <v>0</v>
      </c>
      <c r="BQ43" s="11">
        <v>115536</v>
      </c>
      <c r="BR43" s="11">
        <v>279891</v>
      </c>
      <c r="BS43" s="11">
        <v>4353105</v>
      </c>
      <c r="BT43" s="11">
        <v>0</v>
      </c>
      <c r="BU43" s="9">
        <v>0</v>
      </c>
      <c r="BV43" s="9">
        <v>1199729</v>
      </c>
      <c r="BW43" s="11">
        <v>3745130</v>
      </c>
      <c r="BX43" s="11">
        <v>0</v>
      </c>
      <c r="BY43" s="11">
        <v>1086682</v>
      </c>
      <c r="BZ43" s="11">
        <v>22687.48</v>
      </c>
      <c r="CA43" s="9">
        <v>0</v>
      </c>
      <c r="CB43" s="9">
        <v>11029979.324610988</v>
      </c>
      <c r="CC43" s="9">
        <v>518102.01060000004</v>
      </c>
      <c r="CD43" s="9">
        <v>0</v>
      </c>
      <c r="CE43" s="11">
        <v>2065007</v>
      </c>
      <c r="CF43" s="11">
        <v>400379</v>
      </c>
      <c r="CG43" s="11">
        <v>0</v>
      </c>
      <c r="CH43" s="11">
        <v>245651</v>
      </c>
      <c r="CI43" s="11">
        <v>0</v>
      </c>
      <c r="CJ43" s="11">
        <v>0</v>
      </c>
      <c r="CK43" s="11">
        <v>0</v>
      </c>
      <c r="CL43" s="11">
        <v>-15096</v>
      </c>
      <c r="CM43" s="11">
        <v>194529</v>
      </c>
      <c r="CN43" s="9">
        <v>1884129</v>
      </c>
      <c r="CO43" s="9">
        <v>192880</v>
      </c>
      <c r="CP43" s="9">
        <v>559782.6</v>
      </c>
      <c r="CQ43" s="9">
        <v>1009646.5</v>
      </c>
      <c r="CR43" s="9">
        <v>36795.370000000003</v>
      </c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</row>
    <row r="44" spans="1:124" x14ac:dyDescent="0.3">
      <c r="A44" s="12">
        <v>81</v>
      </c>
      <c r="B44" s="12">
        <v>1</v>
      </c>
      <c r="C44" s="13" t="s">
        <v>67</v>
      </c>
      <c r="D44" s="14">
        <v>6</v>
      </c>
      <c r="E44" s="9">
        <v>158</v>
      </c>
      <c r="F44" s="9">
        <f t="shared" si="26"/>
        <v>11089.281237320927</v>
      </c>
      <c r="G44" s="9">
        <f t="shared" si="27"/>
        <v>11431.986164551643</v>
      </c>
      <c r="H44" s="9">
        <f t="shared" si="28"/>
        <v>342.70492723071584</v>
      </c>
      <c r="I44" s="10">
        <f t="shared" si="12"/>
        <v>3.090416050386962E-2</v>
      </c>
      <c r="J44" s="9">
        <f t="shared" si="29"/>
        <v>323.13525316455707</v>
      </c>
      <c r="K44" s="9">
        <f t="shared" si="30"/>
        <v>13.556962025316466</v>
      </c>
      <c r="L44" s="9">
        <f t="shared" si="31"/>
        <v>0</v>
      </c>
      <c r="M44" s="9">
        <f t="shared" si="32"/>
        <v>-32.578037974683411</v>
      </c>
      <c r="N44" s="9">
        <f t="shared" si="33"/>
        <v>25.984561407931096</v>
      </c>
      <c r="O44" s="9">
        <f t="shared" si="34"/>
        <v>15.918291139240509</v>
      </c>
      <c r="P44" s="9">
        <f t="shared" si="35"/>
        <v>-3.3121025316455643</v>
      </c>
      <c r="Q44" s="15">
        <f t="shared" si="39"/>
        <v>1752106.4354967063</v>
      </c>
      <c r="R44" s="15">
        <f t="shared" si="40"/>
        <v>1806253.8139991597</v>
      </c>
      <c r="S44" s="9">
        <f t="shared" si="41"/>
        <v>54147.378502453445</v>
      </c>
      <c r="T44" s="9"/>
      <c r="U44" s="9">
        <f t="shared" si="45"/>
        <v>6068.4596835443035</v>
      </c>
      <c r="V44" s="9">
        <f t="shared" si="45"/>
        <v>412.80379746835445</v>
      </c>
      <c r="W44" s="9">
        <f t="shared" si="45"/>
        <v>1831.620253164557</v>
      </c>
      <c r="X44" s="9">
        <f t="shared" si="45"/>
        <v>1384.0468354430379</v>
      </c>
      <c r="Y44" s="9">
        <f t="shared" si="45"/>
        <v>970.23974048548382</v>
      </c>
      <c r="Z44" s="9">
        <f t="shared" si="45"/>
        <v>62.995949367088613</v>
      </c>
      <c r="AA44" s="9">
        <f t="shared" si="45"/>
        <v>359.11497784810132</v>
      </c>
      <c r="AB44" s="9">
        <f t="shared" si="46"/>
        <v>6391.5949367088606</v>
      </c>
      <c r="AC44" s="9">
        <f t="shared" si="46"/>
        <v>426.36075949367091</v>
      </c>
      <c r="AD44" s="9">
        <f t="shared" si="46"/>
        <v>1831.620253164557</v>
      </c>
      <c r="AE44" s="9">
        <f t="shared" si="46"/>
        <v>1351.4687974683545</v>
      </c>
      <c r="AF44" s="9">
        <f t="shared" si="46"/>
        <v>996.22430189341492</v>
      </c>
      <c r="AG44" s="9">
        <f t="shared" si="46"/>
        <v>78.914240506329122</v>
      </c>
      <c r="AH44" s="9">
        <f t="shared" si="46"/>
        <v>355.80287531645575</v>
      </c>
      <c r="AI44" s="9">
        <f t="shared" si="42"/>
        <v>11431.986164551643</v>
      </c>
      <c r="AJ44" s="3" t="s">
        <v>608</v>
      </c>
      <c r="AK44" s="11">
        <v>970619</v>
      </c>
      <c r="AL44" s="11">
        <v>0</v>
      </c>
      <c r="AM44" s="11">
        <v>2230</v>
      </c>
      <c r="AN44" s="9">
        <v>5574</v>
      </c>
      <c r="AO44" s="11">
        <v>290502</v>
      </c>
      <c r="AP44" s="11">
        <v>-1106</v>
      </c>
      <c r="AQ44" s="9">
        <v>0</v>
      </c>
      <c r="AR44" s="9">
        <v>13363</v>
      </c>
      <c r="AS44" s="11">
        <v>65223</v>
      </c>
      <c r="AT44" s="11">
        <v>0</v>
      </c>
      <c r="AU44" s="11">
        <v>0</v>
      </c>
      <c r="AV44" s="11">
        <v>-866.6</v>
      </c>
      <c r="AW44" s="9">
        <v>9953.36</v>
      </c>
      <c r="AX44" s="9">
        <v>153297.87899670645</v>
      </c>
      <c r="AY44" s="9">
        <v>10939.130000000001</v>
      </c>
      <c r="AZ44" s="9">
        <v>-11802.37</v>
      </c>
      <c r="BA44" s="11">
        <v>38999</v>
      </c>
      <c r="BB44" s="11">
        <v>54830</v>
      </c>
      <c r="BC44" s="11">
        <v>0</v>
      </c>
      <c r="BD44" s="11">
        <v>17082</v>
      </c>
      <c r="BE44" s="11">
        <v>0</v>
      </c>
      <c r="BF44" s="11">
        <v>79028</v>
      </c>
      <c r="BG44" s="11">
        <v>0</v>
      </c>
      <c r="BH44" s="11">
        <v>0</v>
      </c>
      <c r="BI44" s="9">
        <v>14014</v>
      </c>
      <c r="BJ44" s="9">
        <v>0</v>
      </c>
      <c r="BK44" s="9">
        <v>10913.6265</v>
      </c>
      <c r="BL44" s="9">
        <v>11148</v>
      </c>
      <c r="BM44" s="9">
        <v>9662.2999999999993</v>
      </c>
      <c r="BN44" s="9">
        <v>8503.11</v>
      </c>
      <c r="BO44" s="11">
        <v>999793</v>
      </c>
      <c r="BP44" s="11">
        <v>10079</v>
      </c>
      <c r="BQ44" s="11">
        <v>2239</v>
      </c>
      <c r="BR44" s="11">
        <v>5574</v>
      </c>
      <c r="BS44" s="11">
        <v>289396</v>
      </c>
      <c r="BT44" s="11">
        <v>0</v>
      </c>
      <c r="BU44" s="9">
        <v>0</v>
      </c>
      <c r="BV44" s="9">
        <v>13514</v>
      </c>
      <c r="BW44" s="11">
        <v>67365</v>
      </c>
      <c r="BX44" s="11">
        <v>0</v>
      </c>
      <c r="BY44" s="11">
        <v>0</v>
      </c>
      <c r="BZ44" s="11">
        <v>-5382.93</v>
      </c>
      <c r="CA44" s="9">
        <v>12468.45</v>
      </c>
      <c r="CB44" s="9">
        <v>157403.43969915956</v>
      </c>
      <c r="CC44" s="9">
        <v>10415.817800000001</v>
      </c>
      <c r="CD44" s="9">
        <v>0</v>
      </c>
      <c r="CE44" s="11">
        <v>39300</v>
      </c>
      <c r="CF44" s="11">
        <v>55812</v>
      </c>
      <c r="CG44" s="11">
        <v>0</v>
      </c>
      <c r="CH44" s="11">
        <v>17082</v>
      </c>
      <c r="CI44" s="11">
        <v>0</v>
      </c>
      <c r="CJ44" s="11">
        <v>76874</v>
      </c>
      <c r="CK44" s="11">
        <v>0</v>
      </c>
      <c r="CL44" s="11">
        <v>0</v>
      </c>
      <c r="CM44" s="11">
        <v>14094</v>
      </c>
      <c r="CN44" s="9">
        <v>0</v>
      </c>
      <c r="CO44" s="9">
        <v>10913.6265</v>
      </c>
      <c r="CP44" s="9">
        <v>11148</v>
      </c>
      <c r="CQ44" s="9">
        <v>9662.2999999999993</v>
      </c>
      <c r="CR44" s="9">
        <v>8503.11</v>
      </c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</row>
    <row r="45" spans="1:124" x14ac:dyDescent="0.3">
      <c r="A45" s="12">
        <v>84</v>
      </c>
      <c r="B45" s="12">
        <v>1</v>
      </c>
      <c r="C45" s="13" t="s">
        <v>68</v>
      </c>
      <c r="D45" s="14">
        <v>6</v>
      </c>
      <c r="E45" s="9">
        <v>492</v>
      </c>
      <c r="F45" s="9">
        <f t="shared" si="26"/>
        <v>9652.4335119733078</v>
      </c>
      <c r="G45" s="9">
        <f t="shared" si="27"/>
        <v>10477.306800860941</v>
      </c>
      <c r="H45" s="9">
        <f t="shared" si="28"/>
        <v>824.87328888763295</v>
      </c>
      <c r="I45" s="10">
        <f t="shared" si="12"/>
        <v>8.5457546831524248E-2</v>
      </c>
      <c r="J45" s="9">
        <f t="shared" si="29"/>
        <v>383.77650406504017</v>
      </c>
      <c r="K45" s="9">
        <f t="shared" si="30"/>
        <v>34.091463414634063</v>
      </c>
      <c r="L45" s="9">
        <f t="shared" si="31"/>
        <v>332.19512195121951</v>
      </c>
      <c r="M45" s="9">
        <f t="shared" si="32"/>
        <v>-7.0870942705237212</v>
      </c>
      <c r="N45" s="9">
        <f t="shared" si="33"/>
        <v>33.05581364596469</v>
      </c>
      <c r="O45" s="9">
        <f t="shared" si="34"/>
        <v>45.730528455284542</v>
      </c>
      <c r="P45" s="9">
        <f t="shared" si="35"/>
        <v>3.1109516260162877</v>
      </c>
      <c r="Q45" s="15">
        <f t="shared" si="39"/>
        <v>4748997.2878908664</v>
      </c>
      <c r="R45" s="15">
        <f t="shared" si="40"/>
        <v>5154834.9460235834</v>
      </c>
      <c r="S45" s="9">
        <f t="shared" si="41"/>
        <v>405837.65813271701</v>
      </c>
      <c r="T45" s="9"/>
      <c r="U45" s="9">
        <f t="shared" si="45"/>
        <v>6108.0873170731711</v>
      </c>
      <c r="V45" s="9">
        <f t="shared" si="45"/>
        <v>1037.6524390243903</v>
      </c>
      <c r="W45" s="9">
        <f t="shared" si="45"/>
        <v>0</v>
      </c>
      <c r="X45" s="9">
        <f t="shared" si="45"/>
        <v>1155.7244316688978</v>
      </c>
      <c r="Y45" s="9">
        <f t="shared" si="45"/>
        <v>868.25629575156404</v>
      </c>
      <c r="Z45" s="9">
        <f t="shared" si="45"/>
        <v>112.05825203252033</v>
      </c>
      <c r="AA45" s="9">
        <f t="shared" si="45"/>
        <v>370.65477642276426</v>
      </c>
      <c r="AB45" s="9">
        <f t="shared" si="46"/>
        <v>6491.8638211382113</v>
      </c>
      <c r="AC45" s="9">
        <f t="shared" si="46"/>
        <v>1071.7439024390244</v>
      </c>
      <c r="AD45" s="9">
        <f t="shared" si="46"/>
        <v>332.19512195121951</v>
      </c>
      <c r="AE45" s="9">
        <f t="shared" si="46"/>
        <v>1148.637337398374</v>
      </c>
      <c r="AF45" s="9">
        <f t="shared" si="46"/>
        <v>901.31210939752873</v>
      </c>
      <c r="AG45" s="9">
        <f t="shared" si="46"/>
        <v>157.78878048780487</v>
      </c>
      <c r="AH45" s="9">
        <f t="shared" si="46"/>
        <v>373.76572804878055</v>
      </c>
      <c r="AI45" s="9">
        <f t="shared" si="42"/>
        <v>10477.306800860941</v>
      </c>
      <c r="AJ45" s="3" t="s">
        <v>608</v>
      </c>
      <c r="AK45" s="11">
        <v>3035666</v>
      </c>
      <c r="AL45" s="11">
        <v>0</v>
      </c>
      <c r="AM45" s="11">
        <v>6973</v>
      </c>
      <c r="AN45" s="9">
        <v>17433</v>
      </c>
      <c r="AO45" s="11">
        <v>0</v>
      </c>
      <c r="AP45" s="11">
        <v>0</v>
      </c>
      <c r="AQ45" s="9">
        <v>0</v>
      </c>
      <c r="AR45" s="9">
        <v>98239.060381097675</v>
      </c>
      <c r="AS45" s="11">
        <v>510525</v>
      </c>
      <c r="AT45" s="11">
        <v>0</v>
      </c>
      <c r="AU45" s="11">
        <v>16840</v>
      </c>
      <c r="AV45" s="11">
        <v>-53486.64</v>
      </c>
      <c r="AW45" s="9">
        <v>55132.66</v>
      </c>
      <c r="AX45" s="9">
        <v>427182.09750976949</v>
      </c>
      <c r="AY45" s="9">
        <v>45909.380000000005</v>
      </c>
      <c r="AZ45" s="9">
        <v>-30487.040000000001</v>
      </c>
      <c r="BA45" s="11">
        <v>122810</v>
      </c>
      <c r="BB45" s="11">
        <v>120166</v>
      </c>
      <c r="BC45" s="11">
        <v>0</v>
      </c>
      <c r="BD45" s="11">
        <v>5956</v>
      </c>
      <c r="BE45" s="11">
        <v>57455</v>
      </c>
      <c r="BF45" s="11">
        <v>127164</v>
      </c>
      <c r="BG45" s="11">
        <v>0</v>
      </c>
      <c r="BH45" s="11">
        <v>0</v>
      </c>
      <c r="BI45" s="9">
        <v>66500</v>
      </c>
      <c r="BJ45" s="9">
        <v>0</v>
      </c>
      <c r="BK45" s="9">
        <v>28350</v>
      </c>
      <c r="BL45" s="9">
        <v>34866</v>
      </c>
      <c r="BM45" s="9">
        <v>46388.63</v>
      </c>
      <c r="BN45" s="9">
        <v>9415.14</v>
      </c>
      <c r="BO45" s="11">
        <v>3163109</v>
      </c>
      <c r="BP45" s="11">
        <v>30888</v>
      </c>
      <c r="BQ45" s="11">
        <v>7082</v>
      </c>
      <c r="BR45" s="11">
        <v>17433</v>
      </c>
      <c r="BS45" s="11">
        <v>163440</v>
      </c>
      <c r="BT45" s="11">
        <v>0</v>
      </c>
      <c r="BU45" s="9">
        <v>0</v>
      </c>
      <c r="BV45" s="9">
        <v>78451</v>
      </c>
      <c r="BW45" s="11">
        <v>527298</v>
      </c>
      <c r="BX45" s="11">
        <v>0</v>
      </c>
      <c r="BY45" s="11">
        <v>17058</v>
      </c>
      <c r="BZ45" s="11">
        <v>-45718.43</v>
      </c>
      <c r="CA45" s="9">
        <v>77632.08</v>
      </c>
      <c r="CB45" s="9">
        <v>443445.55782358412</v>
      </c>
      <c r="CC45" s="9">
        <v>47439.968200000003</v>
      </c>
      <c r="CD45" s="9">
        <v>0</v>
      </c>
      <c r="CE45" s="11">
        <v>125190</v>
      </c>
      <c r="CF45" s="11">
        <v>124123</v>
      </c>
      <c r="CG45" s="11">
        <v>0</v>
      </c>
      <c r="CH45" s="11">
        <v>5956</v>
      </c>
      <c r="CI45" s="11">
        <v>58027</v>
      </c>
      <c r="CJ45" s="11">
        <v>128181</v>
      </c>
      <c r="CK45" s="11">
        <v>0</v>
      </c>
      <c r="CL45" s="11">
        <v>0</v>
      </c>
      <c r="CM45" s="11">
        <v>66780</v>
      </c>
      <c r="CN45" s="9">
        <v>0</v>
      </c>
      <c r="CO45" s="9">
        <v>28350</v>
      </c>
      <c r="CP45" s="9">
        <v>34866</v>
      </c>
      <c r="CQ45" s="9">
        <v>46388.63</v>
      </c>
      <c r="CR45" s="9">
        <v>9415.14</v>
      </c>
      <c r="CT45" s="11"/>
      <c r="CU45" s="11"/>
      <c r="CV45" s="15"/>
      <c r="CW45" s="15"/>
      <c r="CX45" s="11"/>
      <c r="CY45" s="11"/>
      <c r="CZ45" s="9"/>
      <c r="DA45" s="11"/>
      <c r="DB45" s="11"/>
      <c r="DC45" s="11"/>
      <c r="DD45" s="11"/>
      <c r="DE45" s="11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</row>
    <row r="46" spans="1:124" x14ac:dyDescent="0.3">
      <c r="A46" s="12">
        <v>85</v>
      </c>
      <c r="B46" s="12">
        <v>1</v>
      </c>
      <c r="C46" s="13" t="s">
        <v>69</v>
      </c>
      <c r="D46" s="14">
        <v>6</v>
      </c>
      <c r="E46" s="9">
        <v>566</v>
      </c>
      <c r="F46" s="9">
        <f t="shared" si="26"/>
        <v>9237.8591236440479</v>
      </c>
      <c r="G46" s="9">
        <f t="shared" si="27"/>
        <v>9682.4625776508201</v>
      </c>
      <c r="H46" s="9">
        <f t="shared" si="28"/>
        <v>444.60345400677215</v>
      </c>
      <c r="I46" s="10">
        <f t="shared" si="12"/>
        <v>4.8128408114475545E-2</v>
      </c>
      <c r="J46" s="9">
        <f t="shared" si="29"/>
        <v>370.06309187279203</v>
      </c>
      <c r="K46" s="9">
        <f t="shared" si="30"/>
        <v>19.093639575971679</v>
      </c>
      <c r="L46" s="9">
        <f t="shared" si="31"/>
        <v>0</v>
      </c>
      <c r="M46" s="9">
        <f t="shared" si="32"/>
        <v>27.264893992932912</v>
      </c>
      <c r="N46" s="9">
        <f t="shared" si="33"/>
        <v>10.126179448467724</v>
      </c>
      <c r="O46" s="9">
        <f t="shared" si="34"/>
        <v>17.434222614840976</v>
      </c>
      <c r="P46" s="9">
        <f t="shared" si="35"/>
        <v>0.62142650176679126</v>
      </c>
      <c r="Q46" s="15">
        <f t="shared" si="39"/>
        <v>5228628.2639825307</v>
      </c>
      <c r="R46" s="15">
        <f t="shared" si="40"/>
        <v>5480273.8189503634</v>
      </c>
      <c r="S46" s="9">
        <f t="shared" si="41"/>
        <v>251645.55496783275</v>
      </c>
      <c r="T46" s="9"/>
      <c r="U46" s="9">
        <f t="shared" si="45"/>
        <v>6041.2372614840988</v>
      </c>
      <c r="V46" s="9">
        <f t="shared" si="45"/>
        <v>581.13957597173146</v>
      </c>
      <c r="W46" s="9">
        <f t="shared" si="45"/>
        <v>668.47703180212011</v>
      </c>
      <c r="X46" s="9">
        <f t="shared" si="45"/>
        <v>858.92402826855118</v>
      </c>
      <c r="Y46" s="9">
        <f t="shared" si="45"/>
        <v>753.56879219528503</v>
      </c>
      <c r="Z46" s="9">
        <f t="shared" si="45"/>
        <v>70.185512367491171</v>
      </c>
      <c r="AA46" s="9">
        <f t="shared" si="45"/>
        <v>264.32692155477031</v>
      </c>
      <c r="AB46" s="9">
        <f t="shared" si="46"/>
        <v>6411.3003533568908</v>
      </c>
      <c r="AC46" s="9">
        <f t="shared" si="46"/>
        <v>600.23321554770314</v>
      </c>
      <c r="AD46" s="9">
        <f t="shared" si="46"/>
        <v>668.47703180212011</v>
      </c>
      <c r="AE46" s="9">
        <f t="shared" si="46"/>
        <v>886.18892226148409</v>
      </c>
      <c r="AF46" s="9">
        <f t="shared" si="46"/>
        <v>763.69497164375275</v>
      </c>
      <c r="AG46" s="9">
        <f t="shared" si="46"/>
        <v>87.619734982332147</v>
      </c>
      <c r="AH46" s="9">
        <f t="shared" si="46"/>
        <v>264.9483480565371</v>
      </c>
      <c r="AI46" s="9">
        <f t="shared" si="42"/>
        <v>9682.4625776508201</v>
      </c>
      <c r="AJ46" s="3" t="s">
        <v>608</v>
      </c>
      <c r="AK46" s="11">
        <v>3452385</v>
      </c>
      <c r="AL46" s="11">
        <v>0</v>
      </c>
      <c r="AM46" s="11">
        <v>7930</v>
      </c>
      <c r="AN46" s="9">
        <v>19826</v>
      </c>
      <c r="AO46" s="11">
        <v>357210</v>
      </c>
      <c r="AP46" s="11">
        <v>21148</v>
      </c>
      <c r="AQ46" s="9">
        <v>0</v>
      </c>
      <c r="AR46" s="9">
        <v>74374</v>
      </c>
      <c r="AS46" s="11">
        <v>328925</v>
      </c>
      <c r="AT46" s="11">
        <v>0</v>
      </c>
      <c r="AU46" s="11">
        <v>11963</v>
      </c>
      <c r="AV46" s="11">
        <v>-619</v>
      </c>
      <c r="AW46" s="9">
        <v>39725</v>
      </c>
      <c r="AX46" s="9">
        <v>426519.9363825313</v>
      </c>
      <c r="AY46" s="9">
        <v>41651.100000000006</v>
      </c>
      <c r="AZ46" s="9">
        <v>-33044.71</v>
      </c>
      <c r="BA46" s="11">
        <v>134342</v>
      </c>
      <c r="BB46" s="11">
        <v>118980</v>
      </c>
      <c r="BC46" s="11">
        <v>0</v>
      </c>
      <c r="BD46" s="11">
        <v>8003</v>
      </c>
      <c r="BE46" s="11">
        <v>0</v>
      </c>
      <c r="BF46" s="11">
        <v>117081</v>
      </c>
      <c r="BG46" s="11">
        <v>0</v>
      </c>
      <c r="BH46" s="11">
        <v>0</v>
      </c>
      <c r="BI46" s="9">
        <v>14097</v>
      </c>
      <c r="BJ46" s="9">
        <v>0</v>
      </c>
      <c r="BK46" s="9">
        <v>21937.649999999998</v>
      </c>
      <c r="BL46" s="9">
        <v>36570.657599999999</v>
      </c>
      <c r="BM46" s="9">
        <v>20337.599999999999</v>
      </c>
      <c r="BN46" s="9">
        <v>9286.0300000000007</v>
      </c>
      <c r="BO46" s="11">
        <v>3606687</v>
      </c>
      <c r="BP46" s="11">
        <v>22109</v>
      </c>
      <c r="BQ46" s="11">
        <v>8076</v>
      </c>
      <c r="BR46" s="11">
        <v>19826</v>
      </c>
      <c r="BS46" s="11">
        <v>378358</v>
      </c>
      <c r="BT46" s="11">
        <v>0</v>
      </c>
      <c r="BU46" s="9">
        <v>0</v>
      </c>
      <c r="BV46" s="9">
        <v>80341</v>
      </c>
      <c r="BW46" s="11">
        <v>339732</v>
      </c>
      <c r="BX46" s="11">
        <v>0</v>
      </c>
      <c r="BY46" s="11">
        <v>12041</v>
      </c>
      <c r="BZ46" s="11">
        <v>-969.07</v>
      </c>
      <c r="CA46" s="9">
        <v>49592.77</v>
      </c>
      <c r="CB46" s="9">
        <v>432251.35395036405</v>
      </c>
      <c r="CC46" s="9">
        <v>42002.827400000002</v>
      </c>
      <c r="CD46" s="9">
        <v>0</v>
      </c>
      <c r="CE46" s="11">
        <v>137288</v>
      </c>
      <c r="CF46" s="11">
        <v>123364</v>
      </c>
      <c r="CG46" s="11">
        <v>0</v>
      </c>
      <c r="CH46" s="11">
        <v>8003</v>
      </c>
      <c r="CI46" s="11">
        <v>0</v>
      </c>
      <c r="CJ46" s="11">
        <v>119262</v>
      </c>
      <c r="CK46" s="11">
        <v>0</v>
      </c>
      <c r="CL46" s="11">
        <v>0</v>
      </c>
      <c r="CM46" s="11">
        <v>14177</v>
      </c>
      <c r="CN46" s="9">
        <v>0</v>
      </c>
      <c r="CO46" s="9">
        <v>21937.649999999998</v>
      </c>
      <c r="CP46" s="9">
        <v>36570.657599999999</v>
      </c>
      <c r="CQ46" s="9">
        <v>20337.599999999999</v>
      </c>
      <c r="CR46" s="9">
        <v>9286.0300000000007</v>
      </c>
      <c r="CT46" s="11"/>
      <c r="CU46" s="11"/>
      <c r="CV46" s="15"/>
      <c r="CW46" s="15"/>
      <c r="CX46" s="11"/>
      <c r="CY46" s="11"/>
      <c r="CZ46" s="9"/>
      <c r="DA46" s="11"/>
      <c r="DB46" s="11"/>
      <c r="DC46" s="11"/>
      <c r="DD46" s="11"/>
      <c r="DE46" s="11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</row>
    <row r="47" spans="1:124" x14ac:dyDescent="0.3">
      <c r="A47" s="12">
        <v>88</v>
      </c>
      <c r="B47" s="12">
        <v>1</v>
      </c>
      <c r="C47" s="13" t="s">
        <v>70</v>
      </c>
      <c r="D47" s="14">
        <v>4</v>
      </c>
      <c r="E47" s="9">
        <v>1947</v>
      </c>
      <c r="F47" s="9">
        <f t="shared" si="26"/>
        <v>10008.613936080905</v>
      </c>
      <c r="G47" s="9">
        <f t="shared" si="27"/>
        <v>10464.175986733717</v>
      </c>
      <c r="H47" s="9">
        <f t="shared" si="28"/>
        <v>455.5620506528121</v>
      </c>
      <c r="I47" s="10">
        <f t="shared" si="12"/>
        <v>4.5516997014993024E-2</v>
      </c>
      <c r="J47" s="9">
        <f t="shared" si="29"/>
        <v>370.74954288649224</v>
      </c>
      <c r="K47" s="9">
        <f t="shared" si="30"/>
        <v>8.5208012326656331</v>
      </c>
      <c r="L47" s="9">
        <f t="shared" si="31"/>
        <v>0</v>
      </c>
      <c r="M47" s="9">
        <f t="shared" si="32"/>
        <v>16.826825885978337</v>
      </c>
      <c r="N47" s="9">
        <f t="shared" si="33"/>
        <v>46.434746184397227</v>
      </c>
      <c r="O47" s="9">
        <f t="shared" si="34"/>
        <v>14.14573189522342</v>
      </c>
      <c r="P47" s="9">
        <f t="shared" si="35"/>
        <v>-1.1155974319465827</v>
      </c>
      <c r="Q47" s="15">
        <f t="shared" si="39"/>
        <v>19486771.333549518</v>
      </c>
      <c r="R47" s="15">
        <f t="shared" si="40"/>
        <v>20373750.646170538</v>
      </c>
      <c r="S47" s="9">
        <f t="shared" si="41"/>
        <v>886979.31262101978</v>
      </c>
      <c r="T47" s="9"/>
      <c r="U47" s="9">
        <f t="shared" si="45"/>
        <v>6007.2982229070367</v>
      </c>
      <c r="V47" s="9">
        <f t="shared" si="45"/>
        <v>259.34514637904471</v>
      </c>
      <c r="W47" s="9">
        <f t="shared" si="45"/>
        <v>1626.0107858243452</v>
      </c>
      <c r="X47" s="9">
        <f t="shared" si="45"/>
        <v>514.25424756034931</v>
      </c>
      <c r="Y47" s="9">
        <f t="shared" si="45"/>
        <v>1184.5104229838321</v>
      </c>
      <c r="Z47" s="9">
        <f t="shared" si="45"/>
        <v>75.265639445300465</v>
      </c>
      <c r="AA47" s="9">
        <f t="shared" si="45"/>
        <v>341.92947098099637</v>
      </c>
      <c r="AB47" s="9">
        <f t="shared" si="46"/>
        <v>6378.0477657935289</v>
      </c>
      <c r="AC47" s="9">
        <f t="shared" si="46"/>
        <v>267.86594761171034</v>
      </c>
      <c r="AD47" s="9">
        <f t="shared" si="46"/>
        <v>1626.0107858243452</v>
      </c>
      <c r="AE47" s="9">
        <f t="shared" si="46"/>
        <v>531.08107344632765</v>
      </c>
      <c r="AF47" s="9">
        <f t="shared" si="46"/>
        <v>1230.9451691682293</v>
      </c>
      <c r="AG47" s="9">
        <f t="shared" si="46"/>
        <v>89.411371340523885</v>
      </c>
      <c r="AH47" s="9">
        <f t="shared" si="46"/>
        <v>340.81387354904979</v>
      </c>
      <c r="AI47" s="9">
        <f t="shared" si="42"/>
        <v>10464.175986733717</v>
      </c>
      <c r="AJ47" s="3" t="s">
        <v>608</v>
      </c>
      <c r="AK47" s="11">
        <v>11838315</v>
      </c>
      <c r="AL47" s="11">
        <v>0</v>
      </c>
      <c r="AM47" s="11">
        <v>27194</v>
      </c>
      <c r="AN47" s="9">
        <v>67984</v>
      </c>
      <c r="AO47" s="11">
        <v>3165843</v>
      </c>
      <c r="AP47" s="11">
        <v>0</v>
      </c>
      <c r="AQ47" s="9">
        <v>0</v>
      </c>
      <c r="AR47" s="9">
        <v>177964</v>
      </c>
      <c r="AS47" s="11">
        <v>504945</v>
      </c>
      <c r="AT47" s="11">
        <v>0</v>
      </c>
      <c r="AU47" s="11">
        <v>71914</v>
      </c>
      <c r="AV47" s="11">
        <v>-92773.98</v>
      </c>
      <c r="AW47" s="9">
        <v>146542.20000000001</v>
      </c>
      <c r="AX47" s="9">
        <v>2306241.7935495209</v>
      </c>
      <c r="AY47" s="9">
        <v>124409.54</v>
      </c>
      <c r="AZ47" s="9">
        <v>-142105.35999999999</v>
      </c>
      <c r="BA47" s="11">
        <v>492795</v>
      </c>
      <c r="BB47" s="11">
        <v>309746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9">
        <v>14414</v>
      </c>
      <c r="BJ47" s="9">
        <v>0</v>
      </c>
      <c r="BK47" s="9">
        <v>60780.999999999993</v>
      </c>
      <c r="BL47" s="9">
        <v>135968.4</v>
      </c>
      <c r="BM47" s="9">
        <v>250786.22</v>
      </c>
      <c r="BN47" s="9">
        <v>25807.52</v>
      </c>
      <c r="BO47" s="11">
        <v>12394649</v>
      </c>
      <c r="BP47" s="11">
        <v>23410</v>
      </c>
      <c r="BQ47" s="11">
        <v>27752</v>
      </c>
      <c r="BR47" s="11">
        <v>67984</v>
      </c>
      <c r="BS47" s="11">
        <v>3165843</v>
      </c>
      <c r="BT47" s="11">
        <v>0</v>
      </c>
      <c r="BU47" s="9">
        <v>0</v>
      </c>
      <c r="BV47" s="9">
        <v>187562</v>
      </c>
      <c r="BW47" s="11">
        <v>521535</v>
      </c>
      <c r="BX47" s="11">
        <v>0</v>
      </c>
      <c r="BY47" s="11">
        <v>72245</v>
      </c>
      <c r="BZ47" s="11">
        <v>-90326.15</v>
      </c>
      <c r="CA47" s="9">
        <v>174083.94</v>
      </c>
      <c r="CB47" s="9">
        <v>2396650.2443705425</v>
      </c>
      <c r="CC47" s="9">
        <v>122237.4718</v>
      </c>
      <c r="CD47" s="9">
        <v>0</v>
      </c>
      <c r="CE47" s="11">
        <v>504798</v>
      </c>
      <c r="CF47" s="11">
        <v>317490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14494</v>
      </c>
      <c r="CN47" s="9">
        <v>0</v>
      </c>
      <c r="CO47" s="9">
        <v>60780.999999999993</v>
      </c>
      <c r="CP47" s="9">
        <v>135968.4</v>
      </c>
      <c r="CQ47" s="9">
        <v>250786.22</v>
      </c>
      <c r="CR47" s="9">
        <v>25807.52</v>
      </c>
      <c r="CT47" s="11"/>
      <c r="CU47" s="11"/>
      <c r="CV47" s="15"/>
      <c r="CW47" s="15"/>
      <c r="CX47" s="11"/>
      <c r="CY47" s="11"/>
      <c r="CZ47" s="9"/>
      <c r="DA47" s="11"/>
      <c r="DB47" s="11"/>
      <c r="DC47" s="11"/>
      <c r="DD47" s="11"/>
      <c r="DE47" s="11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</row>
    <row r="48" spans="1:124" x14ac:dyDescent="0.3">
      <c r="A48" s="12">
        <v>91</v>
      </c>
      <c r="B48" s="12">
        <v>1</v>
      </c>
      <c r="C48" s="13" t="s">
        <v>71</v>
      </c>
      <c r="D48" s="14">
        <v>6</v>
      </c>
      <c r="E48" s="9">
        <v>788</v>
      </c>
      <c r="F48" s="9">
        <f t="shared" si="26"/>
        <v>8716.7034832567388</v>
      </c>
      <c r="G48" s="9">
        <f t="shared" si="27"/>
        <v>9389.6864319543256</v>
      </c>
      <c r="H48" s="9">
        <f t="shared" si="28"/>
        <v>672.98294869758683</v>
      </c>
      <c r="I48" s="10">
        <f t="shared" si="12"/>
        <v>7.720613073397177E-2</v>
      </c>
      <c r="J48" s="9">
        <f t="shared" si="29"/>
        <v>380.45381979695412</v>
      </c>
      <c r="K48" s="9">
        <f t="shared" si="30"/>
        <v>13.852791878172582</v>
      </c>
      <c r="L48" s="9">
        <f t="shared" si="31"/>
        <v>321.6941624365482</v>
      </c>
      <c r="M48" s="9">
        <f t="shared" si="32"/>
        <v>-64.757871336835933</v>
      </c>
      <c r="N48" s="9">
        <f t="shared" si="33"/>
        <v>25.756512166402672</v>
      </c>
      <c r="O48" s="9">
        <f t="shared" si="34"/>
        <v>0</v>
      </c>
      <c r="P48" s="9">
        <f t="shared" si="35"/>
        <v>-4.0164662436548326</v>
      </c>
      <c r="Q48" s="15">
        <f t="shared" si="39"/>
        <v>6868762.3448063098</v>
      </c>
      <c r="R48" s="15">
        <f t="shared" si="40"/>
        <v>7399072.9083800083</v>
      </c>
      <c r="S48" s="9">
        <f t="shared" si="41"/>
        <v>530310.56357369851</v>
      </c>
      <c r="T48" s="9"/>
      <c r="U48" s="9">
        <f t="shared" si="45"/>
        <v>5960.4649619289339</v>
      </c>
      <c r="V48" s="9">
        <f t="shared" si="45"/>
        <v>421.64720812182742</v>
      </c>
      <c r="W48" s="9">
        <f t="shared" si="45"/>
        <v>5.9454314720812187</v>
      </c>
      <c r="X48" s="9">
        <f t="shared" si="45"/>
        <v>798.74435610840953</v>
      </c>
      <c r="Y48" s="9">
        <f t="shared" si="45"/>
        <v>1287.5669175580463</v>
      </c>
      <c r="Z48" s="9">
        <f t="shared" si="45"/>
        <v>0</v>
      </c>
      <c r="AA48" s="9">
        <f t="shared" si="45"/>
        <v>242.3346080674402</v>
      </c>
      <c r="AB48" s="9">
        <f t="shared" si="46"/>
        <v>6340.918781725888</v>
      </c>
      <c r="AC48" s="9">
        <f t="shared" si="46"/>
        <v>435.5</v>
      </c>
      <c r="AD48" s="9">
        <f t="shared" si="46"/>
        <v>327.63959390862942</v>
      </c>
      <c r="AE48" s="9">
        <f t="shared" si="46"/>
        <v>733.9864847715736</v>
      </c>
      <c r="AF48" s="9">
        <f t="shared" si="46"/>
        <v>1313.3234297244489</v>
      </c>
      <c r="AG48" s="9">
        <f t="shared" si="46"/>
        <v>0</v>
      </c>
      <c r="AH48" s="9">
        <f t="shared" si="46"/>
        <v>238.31814182378537</v>
      </c>
      <c r="AI48" s="9">
        <f t="shared" si="42"/>
        <v>9389.6864319543256</v>
      </c>
      <c r="AJ48" s="3" t="s">
        <v>608</v>
      </c>
      <c r="AK48" s="11">
        <v>4732787</v>
      </c>
      <c r="AL48" s="11">
        <v>0</v>
      </c>
      <c r="AM48" s="11">
        <v>10872</v>
      </c>
      <c r="AN48" s="9">
        <v>27179</v>
      </c>
      <c r="AO48" s="11">
        <v>735</v>
      </c>
      <c r="AP48" s="11">
        <v>3950</v>
      </c>
      <c r="AQ48" s="9">
        <v>0</v>
      </c>
      <c r="AR48" s="9">
        <v>191444.5526134267</v>
      </c>
      <c r="AS48" s="11">
        <v>332258</v>
      </c>
      <c r="AT48" s="11">
        <v>0</v>
      </c>
      <c r="AU48" s="11">
        <v>0</v>
      </c>
      <c r="AV48" s="11">
        <v>0</v>
      </c>
      <c r="AW48" s="9">
        <v>0</v>
      </c>
      <c r="AX48" s="9">
        <v>1014602.7310357405</v>
      </c>
      <c r="AY48" s="9">
        <v>55351.06</v>
      </c>
      <c r="AZ48" s="9">
        <v>-35940.61</v>
      </c>
      <c r="BA48" s="11">
        <v>184320</v>
      </c>
      <c r="BB48" s="11">
        <v>170154</v>
      </c>
      <c r="BC48" s="11">
        <v>0</v>
      </c>
      <c r="BD48" s="11">
        <v>14115</v>
      </c>
      <c r="BE48" s="11">
        <v>0</v>
      </c>
      <c r="BF48" s="11">
        <v>44502</v>
      </c>
      <c r="BG48" s="11">
        <v>0</v>
      </c>
      <c r="BH48" s="11">
        <v>0</v>
      </c>
      <c r="BI48" s="9">
        <v>14003</v>
      </c>
      <c r="BJ48" s="9">
        <v>0</v>
      </c>
      <c r="BK48" s="9">
        <v>20114.461499999998</v>
      </c>
      <c r="BL48" s="9">
        <v>50615.249657142864</v>
      </c>
      <c r="BM48" s="9">
        <v>34865.86</v>
      </c>
      <c r="BN48" s="9">
        <v>2834.04</v>
      </c>
      <c r="BO48" s="11">
        <v>4996644</v>
      </c>
      <c r="BP48" s="11">
        <v>0</v>
      </c>
      <c r="BQ48" s="11">
        <v>11188</v>
      </c>
      <c r="BR48" s="11">
        <v>27179</v>
      </c>
      <c r="BS48" s="11">
        <v>258180</v>
      </c>
      <c r="BT48" s="11">
        <v>0</v>
      </c>
      <c r="BU48" s="9">
        <v>0</v>
      </c>
      <c r="BV48" s="9">
        <v>123926</v>
      </c>
      <c r="BW48" s="11">
        <v>343174</v>
      </c>
      <c r="BX48" s="11">
        <v>0</v>
      </c>
      <c r="BY48" s="11">
        <v>0</v>
      </c>
      <c r="BZ48" s="11">
        <v>-1180.6500000000001</v>
      </c>
      <c r="CA48" s="9">
        <v>0</v>
      </c>
      <c r="CB48" s="9">
        <v>1034898.8626228657</v>
      </c>
      <c r="CC48" s="9">
        <v>52186.084600000002</v>
      </c>
      <c r="CD48" s="9">
        <v>0</v>
      </c>
      <c r="CE48" s="11">
        <v>190357</v>
      </c>
      <c r="CF48" s="11">
        <v>177418</v>
      </c>
      <c r="CG48" s="11">
        <v>0</v>
      </c>
      <c r="CH48" s="11">
        <v>14115</v>
      </c>
      <c r="CI48" s="11">
        <v>0</v>
      </c>
      <c r="CJ48" s="11">
        <v>48475</v>
      </c>
      <c r="CK48" s="11">
        <v>0</v>
      </c>
      <c r="CL48" s="11">
        <v>0</v>
      </c>
      <c r="CM48" s="11">
        <v>14083</v>
      </c>
      <c r="CN48" s="9">
        <v>0</v>
      </c>
      <c r="CO48" s="9">
        <v>20114.461499999998</v>
      </c>
      <c r="CP48" s="9">
        <v>50615.249657142864</v>
      </c>
      <c r="CQ48" s="9">
        <v>34865.86</v>
      </c>
      <c r="CR48" s="9">
        <v>2834.04</v>
      </c>
      <c r="CT48" s="11"/>
      <c r="CU48" s="11"/>
      <c r="CV48" s="15"/>
      <c r="CW48" s="15"/>
      <c r="CX48" s="11"/>
      <c r="CY48" s="11"/>
      <c r="CZ48" s="9"/>
      <c r="DA48" s="11"/>
      <c r="DB48" s="11"/>
      <c r="DC48" s="11"/>
      <c r="DD48" s="11"/>
      <c r="DE48" s="11"/>
      <c r="DF48" s="15"/>
      <c r="DG48" s="15"/>
      <c r="DH48" s="15"/>
      <c r="DI48" s="15"/>
      <c r="DJ48" s="15"/>
      <c r="DK48" s="15"/>
      <c r="DL48" s="15"/>
      <c r="DM48" s="32"/>
      <c r="DN48" s="15"/>
      <c r="DO48" s="32"/>
      <c r="DP48" s="32"/>
      <c r="DQ48" s="15"/>
      <c r="DR48" s="15"/>
      <c r="DS48" s="15"/>
      <c r="DT48" s="15"/>
    </row>
    <row r="49" spans="1:124" x14ac:dyDescent="0.3">
      <c r="A49" s="12">
        <v>93</v>
      </c>
      <c r="B49" s="12">
        <v>1</v>
      </c>
      <c r="C49" s="13" t="s">
        <v>72</v>
      </c>
      <c r="D49" s="14">
        <v>6</v>
      </c>
      <c r="E49" s="9">
        <v>442</v>
      </c>
      <c r="F49" s="9">
        <f t="shared" si="26"/>
        <v>9990.7266982017936</v>
      </c>
      <c r="G49" s="9">
        <f t="shared" si="27"/>
        <v>10437.484105868298</v>
      </c>
      <c r="H49" s="9">
        <f t="shared" si="28"/>
        <v>446.75740766650415</v>
      </c>
      <c r="I49" s="10">
        <f t="shared" si="12"/>
        <v>4.4717208383541804E-2</v>
      </c>
      <c r="J49" s="9">
        <f t="shared" si="29"/>
        <v>394.92893665158317</v>
      </c>
      <c r="K49" s="9">
        <f t="shared" si="30"/>
        <v>12.373303167420829</v>
      </c>
      <c r="L49" s="9">
        <f t="shared" si="31"/>
        <v>0</v>
      </c>
      <c r="M49" s="9">
        <f t="shared" si="32"/>
        <v>5.0475113122172388</v>
      </c>
      <c r="N49" s="9">
        <f t="shared" si="33"/>
        <v>39.848974634829915</v>
      </c>
      <c r="O49" s="9">
        <f t="shared" si="34"/>
        <v>0</v>
      </c>
      <c r="P49" s="9">
        <f t="shared" si="35"/>
        <v>-5.4413180995475727</v>
      </c>
      <c r="Q49" s="15">
        <f t="shared" si="39"/>
        <v>4415901.2006051913</v>
      </c>
      <c r="R49" s="15">
        <f t="shared" si="40"/>
        <v>4613367.9747937862</v>
      </c>
      <c r="S49" s="9">
        <f t="shared" si="41"/>
        <v>197466.77418859489</v>
      </c>
      <c r="T49" s="9"/>
      <c r="U49" s="9">
        <f t="shared" si="45"/>
        <v>5939.1276244343899</v>
      </c>
      <c r="V49" s="9">
        <f t="shared" si="45"/>
        <v>376.60407239819006</v>
      </c>
      <c r="W49" s="9">
        <f t="shared" si="45"/>
        <v>1799.8619909502263</v>
      </c>
      <c r="X49" s="9">
        <f t="shared" si="45"/>
        <v>809.81674208144796</v>
      </c>
      <c r="Y49" s="9">
        <f t="shared" si="45"/>
        <v>719.4928746405609</v>
      </c>
      <c r="Z49" s="9">
        <f t="shared" si="45"/>
        <v>0</v>
      </c>
      <c r="AA49" s="9">
        <f t="shared" si="45"/>
        <v>345.82339369697837</v>
      </c>
      <c r="AB49" s="9">
        <f t="shared" si="46"/>
        <v>6334.056561085973</v>
      </c>
      <c r="AC49" s="9">
        <f t="shared" si="46"/>
        <v>388.97737556561088</v>
      </c>
      <c r="AD49" s="9">
        <f t="shared" si="46"/>
        <v>1799.8619909502263</v>
      </c>
      <c r="AE49" s="9">
        <f t="shared" si="46"/>
        <v>814.86425339366519</v>
      </c>
      <c r="AF49" s="9">
        <f t="shared" si="46"/>
        <v>759.34184927539081</v>
      </c>
      <c r="AG49" s="9">
        <f t="shared" si="46"/>
        <v>0</v>
      </c>
      <c r="AH49" s="9">
        <f t="shared" si="46"/>
        <v>340.3820755974308</v>
      </c>
      <c r="AI49" s="9">
        <f t="shared" si="42"/>
        <v>10437.484105868298</v>
      </c>
      <c r="AJ49" s="3" t="s">
        <v>608</v>
      </c>
      <c r="AK49" s="11">
        <v>2659591</v>
      </c>
      <c r="AL49" s="11">
        <v>0</v>
      </c>
      <c r="AM49" s="11">
        <v>6109</v>
      </c>
      <c r="AN49" s="9">
        <v>15273</v>
      </c>
      <c r="AO49" s="11">
        <v>810788</v>
      </c>
      <c r="AP49" s="11">
        <v>-15249</v>
      </c>
      <c r="AQ49" s="9">
        <v>0</v>
      </c>
      <c r="AR49" s="9">
        <v>36029</v>
      </c>
      <c r="AS49" s="11">
        <v>166459</v>
      </c>
      <c r="AT49" s="11">
        <v>0</v>
      </c>
      <c r="AU49" s="11">
        <v>0</v>
      </c>
      <c r="AV49" s="11">
        <v>0</v>
      </c>
      <c r="AW49" s="9">
        <v>0</v>
      </c>
      <c r="AX49" s="9">
        <v>318015.85059112794</v>
      </c>
      <c r="AY49" s="9">
        <v>39953.25</v>
      </c>
      <c r="AZ49" s="9">
        <v>-34496.589999999997</v>
      </c>
      <c r="BA49" s="11">
        <v>112691</v>
      </c>
      <c r="BB49" s="11">
        <v>71465</v>
      </c>
      <c r="BC49" s="11">
        <v>0</v>
      </c>
      <c r="BD49" s="11">
        <v>1088</v>
      </c>
      <c r="BE49" s="11">
        <v>0</v>
      </c>
      <c r="BF49" s="11">
        <v>130557</v>
      </c>
      <c r="BG49" s="11">
        <v>0</v>
      </c>
      <c r="BH49" s="11">
        <v>0</v>
      </c>
      <c r="BI49" s="9">
        <v>0</v>
      </c>
      <c r="BJ49" s="9">
        <v>0</v>
      </c>
      <c r="BK49" s="9">
        <v>10069.620014064438</v>
      </c>
      <c r="BL49" s="9">
        <v>30546.600000000002</v>
      </c>
      <c r="BM49" s="9">
        <v>52968.22</v>
      </c>
      <c r="BN49" s="9">
        <v>4043.25</v>
      </c>
      <c r="BO49" s="11">
        <v>2799653</v>
      </c>
      <c r="BP49" s="11">
        <v>0</v>
      </c>
      <c r="BQ49" s="11">
        <v>6269</v>
      </c>
      <c r="BR49" s="11">
        <v>15273</v>
      </c>
      <c r="BS49" s="11">
        <v>795539</v>
      </c>
      <c r="BT49" s="11">
        <v>0</v>
      </c>
      <c r="BU49" s="9">
        <v>0</v>
      </c>
      <c r="BV49" s="9">
        <v>38548</v>
      </c>
      <c r="BW49" s="11">
        <v>171928</v>
      </c>
      <c r="BX49" s="11">
        <v>0</v>
      </c>
      <c r="BY49" s="11">
        <v>0</v>
      </c>
      <c r="BZ49" s="11">
        <v>-5908</v>
      </c>
      <c r="CA49" s="9">
        <v>0</v>
      </c>
      <c r="CB49" s="9">
        <v>335629.09737972275</v>
      </c>
      <c r="CC49" s="9">
        <v>37548.187400000003</v>
      </c>
      <c r="CD49" s="9">
        <v>0</v>
      </c>
      <c r="CE49" s="11">
        <v>116066</v>
      </c>
      <c r="CF49" s="11">
        <v>73550</v>
      </c>
      <c r="CG49" s="11">
        <v>0</v>
      </c>
      <c r="CH49" s="11">
        <v>1088</v>
      </c>
      <c r="CI49" s="11">
        <v>0</v>
      </c>
      <c r="CJ49" s="11">
        <v>130557</v>
      </c>
      <c r="CK49" s="11">
        <v>0</v>
      </c>
      <c r="CL49" s="11">
        <v>0</v>
      </c>
      <c r="CM49" s="11">
        <v>0</v>
      </c>
      <c r="CN49" s="9">
        <v>0</v>
      </c>
      <c r="CO49" s="9">
        <v>10069.620014064438</v>
      </c>
      <c r="CP49" s="9">
        <v>30546.600000000002</v>
      </c>
      <c r="CQ49" s="9">
        <v>52968.22</v>
      </c>
      <c r="CR49" s="9">
        <v>4043.25</v>
      </c>
      <c r="CT49" s="11"/>
      <c r="CU49" s="11"/>
      <c r="CV49" s="15"/>
      <c r="CW49" s="15"/>
      <c r="CX49" s="11"/>
      <c r="CY49" s="11"/>
      <c r="CZ49" s="9"/>
      <c r="DA49" s="11"/>
      <c r="DB49" s="11"/>
      <c r="DC49" s="11"/>
      <c r="DD49" s="11"/>
      <c r="DE49" s="11"/>
      <c r="DF49" s="15"/>
      <c r="DG49" s="15"/>
      <c r="DH49" s="15"/>
      <c r="DI49" s="15"/>
      <c r="DJ49" s="15"/>
      <c r="DK49" s="15"/>
      <c r="DL49" s="15"/>
      <c r="DM49" s="32"/>
      <c r="DN49" s="15"/>
      <c r="DO49" s="32"/>
      <c r="DP49" s="32"/>
      <c r="DQ49" s="15"/>
      <c r="DR49" s="15"/>
      <c r="DS49" s="15"/>
      <c r="DT49" s="15"/>
    </row>
    <row r="50" spans="1:124" x14ac:dyDescent="0.3">
      <c r="A50" s="12">
        <v>94</v>
      </c>
      <c r="B50" s="12">
        <v>1</v>
      </c>
      <c r="C50" s="13" t="s">
        <v>73</v>
      </c>
      <c r="D50" s="14">
        <v>4</v>
      </c>
      <c r="E50" s="9">
        <v>2604</v>
      </c>
      <c r="F50" s="9">
        <f t="shared" si="26"/>
        <v>8869.3410951319383</v>
      </c>
      <c r="G50" s="9">
        <f t="shared" si="27"/>
        <v>9805.6466550661771</v>
      </c>
      <c r="H50" s="9">
        <f t="shared" si="28"/>
        <v>936.30555993423877</v>
      </c>
      <c r="I50" s="10">
        <f t="shared" si="12"/>
        <v>0.10556652967695009</v>
      </c>
      <c r="J50" s="9">
        <f t="shared" si="29"/>
        <v>393.48175115207414</v>
      </c>
      <c r="K50" s="9">
        <f t="shared" si="30"/>
        <v>27.055683563748175</v>
      </c>
      <c r="L50" s="9">
        <f t="shared" si="31"/>
        <v>451.56989247311833</v>
      </c>
      <c r="M50" s="9">
        <f t="shared" si="32"/>
        <v>27.569715821812679</v>
      </c>
      <c r="N50" s="9">
        <f t="shared" si="33"/>
        <v>44.129687276786854</v>
      </c>
      <c r="O50" s="9">
        <f t="shared" si="34"/>
        <v>0</v>
      </c>
      <c r="P50" s="9">
        <f t="shared" si="35"/>
        <v>-7.5011703533026548</v>
      </c>
      <c r="Q50" s="15">
        <f t="shared" si="39"/>
        <v>23095764.211723574</v>
      </c>
      <c r="R50" s="15">
        <f t="shared" si="40"/>
        <v>25533903.889792323</v>
      </c>
      <c r="S50" s="9">
        <f t="shared" si="41"/>
        <v>2438139.6780687496</v>
      </c>
      <c r="T50" s="9"/>
      <c r="U50" s="9">
        <f t="shared" si="45"/>
        <v>5934.0950537634408</v>
      </c>
      <c r="V50" s="9">
        <f t="shared" si="45"/>
        <v>823.48540706605218</v>
      </c>
      <c r="W50" s="9">
        <f t="shared" si="45"/>
        <v>105.7315668202765</v>
      </c>
      <c r="X50" s="9">
        <f t="shared" si="45"/>
        <v>520.43885560675881</v>
      </c>
      <c r="Y50" s="9">
        <f t="shared" si="45"/>
        <v>1206.9869399860099</v>
      </c>
      <c r="Z50" s="9">
        <f t="shared" si="45"/>
        <v>0</v>
      </c>
      <c r="AA50" s="9">
        <f t="shared" si="45"/>
        <v>278.60327188940096</v>
      </c>
      <c r="AB50" s="9">
        <f t="shared" si="46"/>
        <v>6327.5768049155149</v>
      </c>
      <c r="AC50" s="9">
        <f t="shared" si="46"/>
        <v>850.54109062980035</v>
      </c>
      <c r="AD50" s="9">
        <f t="shared" si="46"/>
        <v>557.30145929339483</v>
      </c>
      <c r="AE50" s="9">
        <f t="shared" si="46"/>
        <v>548.00857142857149</v>
      </c>
      <c r="AF50" s="9">
        <f t="shared" si="46"/>
        <v>1251.1166272627968</v>
      </c>
      <c r="AG50" s="9">
        <f t="shared" si="46"/>
        <v>0</v>
      </c>
      <c r="AH50" s="9">
        <f t="shared" si="46"/>
        <v>271.1021015360983</v>
      </c>
      <c r="AI50" s="9">
        <f t="shared" si="42"/>
        <v>9805.6466550661771</v>
      </c>
      <c r="AJ50" s="3" t="s">
        <v>608</v>
      </c>
      <c r="AK50" s="11">
        <v>15573057</v>
      </c>
      <c r="AL50" s="11">
        <v>0</v>
      </c>
      <c r="AM50" s="11">
        <v>35773</v>
      </c>
      <c r="AN50" s="9">
        <v>89432</v>
      </c>
      <c r="AO50" s="11">
        <v>268532</v>
      </c>
      <c r="AP50" s="11">
        <v>6793</v>
      </c>
      <c r="AQ50" s="9">
        <v>0</v>
      </c>
      <c r="AR50" s="9">
        <v>388800</v>
      </c>
      <c r="AS50" s="11">
        <v>2144356</v>
      </c>
      <c r="AT50" s="11">
        <v>0</v>
      </c>
      <c r="AU50" s="11">
        <v>50519</v>
      </c>
      <c r="AV50" s="11">
        <v>-275.22000000000003</v>
      </c>
      <c r="AW50" s="9">
        <v>0</v>
      </c>
      <c r="AX50" s="9">
        <v>3142993.99172357</v>
      </c>
      <c r="AY50" s="9">
        <v>165881.16999999998</v>
      </c>
      <c r="AZ50" s="9">
        <v>-120673.48</v>
      </c>
      <c r="BA50" s="11">
        <v>642745</v>
      </c>
      <c r="BB50" s="11">
        <v>219018</v>
      </c>
      <c r="BC50" s="11">
        <v>0</v>
      </c>
      <c r="BD50" s="11">
        <v>4640</v>
      </c>
      <c r="BE50" s="11">
        <v>0</v>
      </c>
      <c r="BF50" s="11">
        <v>0</v>
      </c>
      <c r="BG50" s="11">
        <v>0</v>
      </c>
      <c r="BH50" s="11">
        <v>0</v>
      </c>
      <c r="BI50" s="9">
        <v>14003</v>
      </c>
      <c r="BJ50" s="9">
        <v>0</v>
      </c>
      <c r="BK50" s="9">
        <v>61200</v>
      </c>
      <c r="BL50" s="9">
        <v>178863.6</v>
      </c>
      <c r="BM50" s="9">
        <v>218252.5</v>
      </c>
      <c r="BN50" s="9">
        <v>11853.65</v>
      </c>
      <c r="BO50" s="11">
        <v>16456526</v>
      </c>
      <c r="BP50" s="11">
        <v>20484</v>
      </c>
      <c r="BQ50" s="11">
        <v>36847</v>
      </c>
      <c r="BR50" s="11">
        <v>89432</v>
      </c>
      <c r="BS50" s="11">
        <v>850320</v>
      </c>
      <c r="BT50" s="11">
        <v>0</v>
      </c>
      <c r="BU50" s="9">
        <v>0</v>
      </c>
      <c r="BV50" s="9">
        <v>408154</v>
      </c>
      <c r="BW50" s="11">
        <v>2214809</v>
      </c>
      <c r="BX50" s="11">
        <v>0</v>
      </c>
      <c r="BY50" s="11">
        <v>51173</v>
      </c>
      <c r="BZ50" s="11">
        <v>19862.32</v>
      </c>
      <c r="CA50" s="9">
        <v>0</v>
      </c>
      <c r="CB50" s="9">
        <v>3257907.6973923231</v>
      </c>
      <c r="CC50" s="9">
        <v>146348.12240000002</v>
      </c>
      <c r="CD50" s="9">
        <v>0</v>
      </c>
      <c r="CE50" s="11">
        <v>664506</v>
      </c>
      <c r="CF50" s="11">
        <v>227749</v>
      </c>
      <c r="CG50" s="11">
        <v>0</v>
      </c>
      <c r="CH50" s="11">
        <v>4640</v>
      </c>
      <c r="CI50" s="11">
        <v>0</v>
      </c>
      <c r="CJ50" s="11">
        <v>0</v>
      </c>
      <c r="CK50" s="11">
        <v>0</v>
      </c>
      <c r="CL50" s="11">
        <v>0</v>
      </c>
      <c r="CM50" s="11">
        <v>14083</v>
      </c>
      <c r="CN50" s="9">
        <v>600893</v>
      </c>
      <c r="CO50" s="9">
        <v>61200</v>
      </c>
      <c r="CP50" s="9">
        <v>178863.6</v>
      </c>
      <c r="CQ50" s="9">
        <v>218252.5</v>
      </c>
      <c r="CR50" s="9">
        <v>11853.65</v>
      </c>
      <c r="CT50" s="11"/>
      <c r="CU50" s="11"/>
      <c r="CV50" s="15"/>
      <c r="CW50" s="15"/>
      <c r="CX50" s="11"/>
      <c r="CY50" s="11"/>
      <c r="CZ50" s="9"/>
      <c r="DA50" s="11"/>
      <c r="DB50" s="11"/>
      <c r="DC50" s="11"/>
      <c r="DD50" s="11"/>
      <c r="DE50" s="11"/>
      <c r="DF50" s="15"/>
      <c r="DG50" s="15"/>
      <c r="DH50" s="15"/>
      <c r="DI50" s="15"/>
      <c r="DJ50" s="15"/>
      <c r="DK50" s="15"/>
      <c r="DL50" s="15"/>
      <c r="DM50" s="32"/>
      <c r="DN50" s="15"/>
      <c r="DO50" s="32"/>
      <c r="DP50" s="32"/>
      <c r="DQ50" s="15"/>
      <c r="DR50" s="15"/>
      <c r="DS50" s="15"/>
      <c r="DT50" s="15"/>
    </row>
    <row r="51" spans="1:124" x14ac:dyDescent="0.3">
      <c r="A51" s="12">
        <v>95</v>
      </c>
      <c r="B51" s="12">
        <v>1</v>
      </c>
      <c r="C51" s="13" t="s">
        <v>74</v>
      </c>
      <c r="D51" s="14">
        <v>6</v>
      </c>
      <c r="E51" s="9">
        <v>328</v>
      </c>
      <c r="F51" s="9">
        <f t="shared" si="26"/>
        <v>9704.2048248640131</v>
      </c>
      <c r="G51" s="9">
        <f t="shared" si="27"/>
        <v>10431.385983523314</v>
      </c>
      <c r="H51" s="9">
        <f t="shared" si="28"/>
        <v>727.18115865930122</v>
      </c>
      <c r="I51" s="10">
        <f t="shared" si="12"/>
        <v>7.493464655611197E-2</v>
      </c>
      <c r="J51" s="9">
        <f t="shared" si="29"/>
        <v>331.79856707317049</v>
      </c>
      <c r="K51" s="9">
        <f t="shared" si="30"/>
        <v>19.814024390243844</v>
      </c>
      <c r="L51" s="9">
        <f t="shared" si="31"/>
        <v>325.39329268292687</v>
      </c>
      <c r="M51" s="9">
        <f t="shared" si="32"/>
        <v>8.9869419884207673</v>
      </c>
      <c r="N51" s="9">
        <f t="shared" si="33"/>
        <v>28.316358744049694</v>
      </c>
      <c r="O51" s="9">
        <f t="shared" si="34"/>
        <v>0</v>
      </c>
      <c r="P51" s="9">
        <f t="shared" si="35"/>
        <v>12.871973780487821</v>
      </c>
      <c r="Q51" s="15">
        <f t="shared" si="39"/>
        <v>3182979.1825553961</v>
      </c>
      <c r="R51" s="15">
        <f t="shared" si="40"/>
        <v>3421494.6025956464</v>
      </c>
      <c r="S51" s="9">
        <f t="shared" si="41"/>
        <v>238515.42004025029</v>
      </c>
      <c r="T51" s="9"/>
      <c r="U51" s="9">
        <f t="shared" si="45"/>
        <v>5980.4575304878053</v>
      </c>
      <c r="V51" s="9">
        <f t="shared" si="45"/>
        <v>603.07012195121956</v>
      </c>
      <c r="W51" s="9">
        <f t="shared" si="45"/>
        <v>0.7652439024390244</v>
      </c>
      <c r="X51" s="9">
        <f t="shared" si="45"/>
        <v>2310.055131182311</v>
      </c>
      <c r="Y51" s="9">
        <f t="shared" si="45"/>
        <v>583.82095674790457</v>
      </c>
      <c r="Z51" s="9">
        <f t="shared" si="45"/>
        <v>0</v>
      </c>
      <c r="AA51" s="9">
        <f t="shared" si="45"/>
        <v>226.03584059233452</v>
      </c>
      <c r="AB51" s="9">
        <f t="shared" si="46"/>
        <v>6312.2560975609758</v>
      </c>
      <c r="AC51" s="9">
        <f t="shared" si="46"/>
        <v>622.88414634146341</v>
      </c>
      <c r="AD51" s="9">
        <f t="shared" si="46"/>
        <v>326.15853658536588</v>
      </c>
      <c r="AE51" s="9">
        <f t="shared" si="46"/>
        <v>2319.0420731707318</v>
      </c>
      <c r="AF51" s="9">
        <f t="shared" si="46"/>
        <v>612.13731549195427</v>
      </c>
      <c r="AG51" s="9">
        <f t="shared" si="46"/>
        <v>0</v>
      </c>
      <c r="AH51" s="9">
        <f t="shared" si="46"/>
        <v>238.90781437282234</v>
      </c>
      <c r="AI51" s="9">
        <f t="shared" si="42"/>
        <v>10431.385983523314</v>
      </c>
      <c r="AJ51" s="3" t="s">
        <v>608</v>
      </c>
      <c r="AK51" s="11">
        <v>1973627</v>
      </c>
      <c r="AL51" s="11">
        <v>0</v>
      </c>
      <c r="AM51" s="11">
        <v>4534</v>
      </c>
      <c r="AN51" s="9">
        <v>11334</v>
      </c>
      <c r="AO51" s="11">
        <v>0</v>
      </c>
      <c r="AP51" s="11">
        <v>251</v>
      </c>
      <c r="AQ51" s="9">
        <v>0</v>
      </c>
      <c r="AR51" s="9">
        <v>52489.083027797955</v>
      </c>
      <c r="AS51" s="11">
        <v>197807</v>
      </c>
      <c r="AT51" s="11">
        <v>0</v>
      </c>
      <c r="AU51" s="11">
        <v>0</v>
      </c>
      <c r="AV51" s="11">
        <v>0</v>
      </c>
      <c r="AW51" s="9">
        <v>0</v>
      </c>
      <c r="AX51" s="9">
        <v>191493.2738133127</v>
      </c>
      <c r="AY51" s="9">
        <v>16703.260000000002</v>
      </c>
      <c r="AZ51" s="9">
        <v>-12036.93</v>
      </c>
      <c r="BA51" s="11">
        <v>74899</v>
      </c>
      <c r="BB51" s="11">
        <v>116536</v>
      </c>
      <c r="BC51" s="11">
        <v>0</v>
      </c>
      <c r="BD51" s="11">
        <v>12347</v>
      </c>
      <c r="BE51" s="11">
        <v>374094</v>
      </c>
      <c r="BF51" s="11">
        <v>122799</v>
      </c>
      <c r="BG51" s="11">
        <v>0</v>
      </c>
      <c r="BH51" s="11">
        <v>0</v>
      </c>
      <c r="BI51" s="9">
        <v>0</v>
      </c>
      <c r="BJ51" s="9">
        <v>0</v>
      </c>
      <c r="BK51" s="9">
        <v>12840.449999999999</v>
      </c>
      <c r="BL51" s="9">
        <v>17065.765714285713</v>
      </c>
      <c r="BM51" s="9">
        <v>12546.32</v>
      </c>
      <c r="BN51" s="9">
        <v>3649.96</v>
      </c>
      <c r="BO51" s="11">
        <v>2070420</v>
      </c>
      <c r="BP51" s="11">
        <v>0</v>
      </c>
      <c r="BQ51" s="11">
        <v>4636</v>
      </c>
      <c r="BR51" s="11">
        <v>11334</v>
      </c>
      <c r="BS51" s="11">
        <v>106980</v>
      </c>
      <c r="BT51" s="11">
        <v>0</v>
      </c>
      <c r="BU51" s="9">
        <v>0</v>
      </c>
      <c r="BV51" s="9">
        <v>51350</v>
      </c>
      <c r="BW51" s="11">
        <v>204306</v>
      </c>
      <c r="BX51" s="11">
        <v>0</v>
      </c>
      <c r="BY51" s="11">
        <v>0</v>
      </c>
      <c r="BZ51" s="11">
        <v>-4461.2</v>
      </c>
      <c r="CA51" s="9">
        <v>0</v>
      </c>
      <c r="CB51" s="9">
        <v>200781.03948136099</v>
      </c>
      <c r="CC51" s="9">
        <v>20925.267400000004</v>
      </c>
      <c r="CD51" s="9">
        <v>0</v>
      </c>
      <c r="CE51" s="11">
        <v>76855</v>
      </c>
      <c r="CF51" s="11">
        <v>120171</v>
      </c>
      <c r="CG51" s="11">
        <v>0</v>
      </c>
      <c r="CH51" s="11">
        <v>12347</v>
      </c>
      <c r="CI51" s="11">
        <v>377817</v>
      </c>
      <c r="CJ51" s="11">
        <v>121931</v>
      </c>
      <c r="CK51" s="11">
        <v>0</v>
      </c>
      <c r="CL51" s="11">
        <v>0</v>
      </c>
      <c r="CM51" s="11">
        <v>0</v>
      </c>
      <c r="CN51" s="9">
        <v>0</v>
      </c>
      <c r="CO51" s="9">
        <v>12840.449999999999</v>
      </c>
      <c r="CP51" s="9">
        <v>17065.765714285713</v>
      </c>
      <c r="CQ51" s="9">
        <v>12546.32</v>
      </c>
      <c r="CR51" s="9">
        <v>3649.96</v>
      </c>
      <c r="CT51" s="11"/>
      <c r="CU51" s="11"/>
      <c r="CV51" s="15"/>
      <c r="CW51" s="15"/>
      <c r="CX51" s="11"/>
      <c r="CY51" s="11"/>
      <c r="CZ51" s="9"/>
      <c r="DA51" s="11"/>
      <c r="DB51" s="11"/>
      <c r="DC51" s="11"/>
      <c r="DD51" s="11"/>
      <c r="DE51" s="11"/>
      <c r="DF51" s="15"/>
      <c r="DG51" s="15"/>
      <c r="DH51" s="15"/>
      <c r="DI51" s="15"/>
      <c r="DJ51" s="15"/>
      <c r="DK51" s="15"/>
      <c r="DL51" s="15"/>
      <c r="DM51" s="32"/>
      <c r="DN51" s="15"/>
      <c r="DO51" s="32"/>
      <c r="DP51" s="32"/>
      <c r="DQ51" s="15"/>
      <c r="DR51" s="15"/>
      <c r="DS51" s="15"/>
      <c r="DT51" s="15"/>
    </row>
    <row r="52" spans="1:124" x14ac:dyDescent="0.3">
      <c r="A52" s="12">
        <v>97</v>
      </c>
      <c r="B52" s="12">
        <v>1</v>
      </c>
      <c r="C52" s="13" t="s">
        <v>75</v>
      </c>
      <c r="D52" s="14">
        <v>6</v>
      </c>
      <c r="E52" s="9">
        <v>626</v>
      </c>
      <c r="F52" s="9">
        <f t="shared" si="26"/>
        <v>8941.1569009809009</v>
      </c>
      <c r="G52" s="9">
        <f t="shared" si="27"/>
        <v>9418.2870014907658</v>
      </c>
      <c r="H52" s="9">
        <f t="shared" si="28"/>
        <v>477.13010050986486</v>
      </c>
      <c r="I52" s="10">
        <f t="shared" si="12"/>
        <v>5.3363351722137957E-2</v>
      </c>
      <c r="J52" s="9">
        <f t="shared" si="29"/>
        <v>386.55613418530447</v>
      </c>
      <c r="K52" s="9">
        <f t="shared" si="30"/>
        <v>12.017571884984022</v>
      </c>
      <c r="L52" s="9">
        <f t="shared" si="31"/>
        <v>0</v>
      </c>
      <c r="M52" s="9">
        <f t="shared" si="32"/>
        <v>32.554201277955258</v>
      </c>
      <c r="N52" s="9">
        <f t="shared" si="33"/>
        <v>32.569334056189291</v>
      </c>
      <c r="O52" s="9">
        <f t="shared" si="34"/>
        <v>0</v>
      </c>
      <c r="P52" s="9">
        <f t="shared" si="35"/>
        <v>13.432859105431248</v>
      </c>
      <c r="Q52" s="15">
        <f t="shared" si="39"/>
        <v>5597164.220014045</v>
      </c>
      <c r="R52" s="15">
        <f t="shared" si="40"/>
        <v>5895847.6629332192</v>
      </c>
      <c r="S52" s="9">
        <f t="shared" si="41"/>
        <v>298683.44291917421</v>
      </c>
      <c r="T52" s="9"/>
      <c r="U52" s="9">
        <f t="shared" ref="U52:AA61" si="47">IF($E52=0,0,SUMIF($AK$4:$BN$4,U$4,$AK52:$BN52)/$E52)</f>
        <v>6014.2154313099036</v>
      </c>
      <c r="V52" s="9">
        <f t="shared" si="47"/>
        <v>365.79233226837061</v>
      </c>
      <c r="W52" s="9">
        <f t="shared" si="47"/>
        <v>504.45846645367413</v>
      </c>
      <c r="X52" s="9">
        <f t="shared" si="47"/>
        <v>761.69009584664536</v>
      </c>
      <c r="Y52" s="9">
        <f t="shared" si="47"/>
        <v>994.46308308952734</v>
      </c>
      <c r="Z52" s="9">
        <f t="shared" si="47"/>
        <v>0</v>
      </c>
      <c r="AA52" s="9">
        <f t="shared" si="47"/>
        <v>300.53749201277958</v>
      </c>
      <c r="AB52" s="9">
        <f t="shared" ref="AB52:AH61" si="48">IF($E52=0,0,SUMIF($BO$4:$CR$4,AB$4,$BO52:$CR52)/$E52)</f>
        <v>6400.7715654952081</v>
      </c>
      <c r="AC52" s="9">
        <f t="shared" si="48"/>
        <v>377.80990415335464</v>
      </c>
      <c r="AD52" s="9">
        <f t="shared" si="48"/>
        <v>504.45846645367413</v>
      </c>
      <c r="AE52" s="9">
        <f t="shared" si="48"/>
        <v>794.24429712460062</v>
      </c>
      <c r="AF52" s="9">
        <f t="shared" si="48"/>
        <v>1027.0324171457166</v>
      </c>
      <c r="AG52" s="9">
        <f t="shared" si="48"/>
        <v>0</v>
      </c>
      <c r="AH52" s="9">
        <f t="shared" si="48"/>
        <v>313.97035111821083</v>
      </c>
      <c r="AI52" s="9">
        <f t="shared" si="42"/>
        <v>9418.2870014907658</v>
      </c>
      <c r="AJ52" s="3" t="s">
        <v>608</v>
      </c>
      <c r="AK52" s="11">
        <v>3803333</v>
      </c>
      <c r="AL52" s="11">
        <v>0</v>
      </c>
      <c r="AM52" s="11">
        <v>8737</v>
      </c>
      <c r="AN52" s="9">
        <v>21842</v>
      </c>
      <c r="AO52" s="11">
        <v>313560</v>
      </c>
      <c r="AP52" s="11">
        <v>2231</v>
      </c>
      <c r="AQ52" s="9">
        <v>0</v>
      </c>
      <c r="AR52" s="9">
        <v>85109</v>
      </c>
      <c r="AS52" s="11">
        <v>228986</v>
      </c>
      <c r="AT52" s="11">
        <v>0</v>
      </c>
      <c r="AU52" s="11">
        <v>0</v>
      </c>
      <c r="AV52" s="11">
        <v>0</v>
      </c>
      <c r="AW52" s="9">
        <v>0</v>
      </c>
      <c r="AX52" s="9">
        <v>622533.89001404413</v>
      </c>
      <c r="AY52" s="9">
        <v>34109.449999999997</v>
      </c>
      <c r="AZ52" s="9">
        <v>-38434.14</v>
      </c>
      <c r="BA52" s="11">
        <v>155613</v>
      </c>
      <c r="BB52" s="11">
        <v>123927</v>
      </c>
      <c r="BC52" s="11">
        <v>0</v>
      </c>
      <c r="BD52" s="11">
        <v>0</v>
      </c>
      <c r="BE52" s="11">
        <v>0</v>
      </c>
      <c r="BF52" s="11">
        <v>103432</v>
      </c>
      <c r="BG52" s="11">
        <v>0</v>
      </c>
      <c r="BH52" s="11">
        <v>0</v>
      </c>
      <c r="BI52" s="9">
        <v>0</v>
      </c>
      <c r="BJ52" s="9">
        <v>0</v>
      </c>
      <c r="BK52" s="9">
        <v>16640</v>
      </c>
      <c r="BL52" s="9">
        <v>43683</v>
      </c>
      <c r="BM52" s="9">
        <v>68791.33</v>
      </c>
      <c r="BN52" s="9">
        <v>3070.69</v>
      </c>
      <c r="BO52" s="11">
        <v>3994528</v>
      </c>
      <c r="BP52" s="11">
        <v>12355</v>
      </c>
      <c r="BQ52" s="11">
        <v>8944</v>
      </c>
      <c r="BR52" s="11">
        <v>21842</v>
      </c>
      <c r="BS52" s="11">
        <v>315791</v>
      </c>
      <c r="BT52" s="11">
        <v>0</v>
      </c>
      <c r="BU52" s="9">
        <v>0</v>
      </c>
      <c r="BV52" s="9">
        <v>93881</v>
      </c>
      <c r="BW52" s="11">
        <v>236509</v>
      </c>
      <c r="BX52" s="11">
        <v>0</v>
      </c>
      <c r="BY52" s="11">
        <v>0</v>
      </c>
      <c r="BZ52" s="11">
        <v>-747.07</v>
      </c>
      <c r="CA52" s="9">
        <v>0</v>
      </c>
      <c r="CB52" s="9">
        <v>642922.29313321866</v>
      </c>
      <c r="CC52" s="9">
        <v>42518.419800000003</v>
      </c>
      <c r="CD52" s="9">
        <v>0</v>
      </c>
      <c r="CE52" s="11">
        <v>159896</v>
      </c>
      <c r="CF52" s="11">
        <v>129179</v>
      </c>
      <c r="CG52" s="11">
        <v>0</v>
      </c>
      <c r="CH52" s="11">
        <v>0</v>
      </c>
      <c r="CI52" s="11">
        <v>0</v>
      </c>
      <c r="CJ52" s="11">
        <v>106044</v>
      </c>
      <c r="CK52" s="11">
        <v>0</v>
      </c>
      <c r="CL52" s="11">
        <v>0</v>
      </c>
      <c r="CM52" s="11">
        <v>0</v>
      </c>
      <c r="CN52" s="9">
        <v>0</v>
      </c>
      <c r="CO52" s="9">
        <v>16640</v>
      </c>
      <c r="CP52" s="9">
        <v>43683</v>
      </c>
      <c r="CQ52" s="9">
        <v>68791.33</v>
      </c>
      <c r="CR52" s="9">
        <v>3070.69</v>
      </c>
      <c r="CT52" s="11"/>
      <c r="CU52" s="11"/>
      <c r="CV52" s="15"/>
      <c r="CW52" s="15"/>
      <c r="CX52" s="11"/>
      <c r="CY52" s="11"/>
      <c r="CZ52" s="9"/>
      <c r="DA52" s="11"/>
      <c r="DB52" s="11"/>
      <c r="DC52" s="11"/>
      <c r="DD52" s="11"/>
      <c r="DE52" s="11"/>
      <c r="DF52" s="15"/>
      <c r="DG52" s="15"/>
      <c r="DH52" s="15"/>
      <c r="DI52" s="15"/>
      <c r="DJ52" s="15"/>
      <c r="DK52" s="15"/>
      <c r="DL52" s="15"/>
      <c r="DM52" s="32"/>
      <c r="DN52" s="15"/>
      <c r="DO52" s="32"/>
      <c r="DP52" s="32"/>
      <c r="DQ52" s="15"/>
      <c r="DR52" s="15"/>
      <c r="DS52" s="15"/>
      <c r="DT52" s="15"/>
    </row>
    <row r="53" spans="1:124" x14ac:dyDescent="0.3">
      <c r="A53" s="12">
        <v>99</v>
      </c>
      <c r="B53" s="12">
        <v>1</v>
      </c>
      <c r="C53" s="13" t="s">
        <v>76</v>
      </c>
      <c r="D53" s="14">
        <v>5</v>
      </c>
      <c r="E53" s="9">
        <v>1195</v>
      </c>
      <c r="F53" s="9">
        <f t="shared" si="26"/>
        <v>7771.4967764208468</v>
      </c>
      <c r="G53" s="9">
        <f t="shared" si="27"/>
        <v>8141.2802333855243</v>
      </c>
      <c r="H53" s="9">
        <f t="shared" si="28"/>
        <v>369.7834569646775</v>
      </c>
      <c r="I53" s="10">
        <f t="shared" si="12"/>
        <v>4.7582012526418471E-2</v>
      </c>
      <c r="J53" s="9">
        <f t="shared" si="29"/>
        <v>344.9462259414222</v>
      </c>
      <c r="K53" s="9">
        <f t="shared" si="30"/>
        <v>1.3631799163179892</v>
      </c>
      <c r="L53" s="9">
        <f t="shared" si="31"/>
        <v>0</v>
      </c>
      <c r="M53" s="9">
        <f t="shared" si="32"/>
        <v>19.228803347280405</v>
      </c>
      <c r="N53" s="9">
        <f t="shared" si="33"/>
        <v>8.0407013161408258</v>
      </c>
      <c r="O53" s="9">
        <f t="shared" si="34"/>
        <v>0</v>
      </c>
      <c r="P53" s="9">
        <f t="shared" si="35"/>
        <v>-3.79545355648537</v>
      </c>
      <c r="Q53" s="15">
        <f t="shared" si="39"/>
        <v>9286938.6478229128</v>
      </c>
      <c r="R53" s="15">
        <f t="shared" si="40"/>
        <v>9728829.8788957</v>
      </c>
      <c r="S53" s="9">
        <f t="shared" si="41"/>
        <v>441891.2310727872</v>
      </c>
      <c r="T53" s="9"/>
      <c r="U53" s="9">
        <f t="shared" si="47"/>
        <v>6050.3408033472806</v>
      </c>
      <c r="V53" s="9">
        <f t="shared" si="47"/>
        <v>41.484518828451883</v>
      </c>
      <c r="W53" s="9">
        <f t="shared" si="47"/>
        <v>340.59581589958157</v>
      </c>
      <c r="X53" s="9">
        <f t="shared" si="47"/>
        <v>500.60753138075313</v>
      </c>
      <c r="Y53" s="9">
        <f t="shared" si="47"/>
        <v>575.87556933178575</v>
      </c>
      <c r="Z53" s="9">
        <f t="shared" si="47"/>
        <v>0</v>
      </c>
      <c r="AA53" s="9">
        <f t="shared" si="47"/>
        <v>262.59253763299466</v>
      </c>
      <c r="AB53" s="9">
        <f t="shared" si="48"/>
        <v>6395.2870292887028</v>
      </c>
      <c r="AC53" s="9">
        <f t="shared" si="48"/>
        <v>42.847698744769872</v>
      </c>
      <c r="AD53" s="9">
        <f t="shared" si="48"/>
        <v>340.59581589958157</v>
      </c>
      <c r="AE53" s="9">
        <f t="shared" si="48"/>
        <v>519.83633472803353</v>
      </c>
      <c r="AF53" s="9">
        <f t="shared" si="48"/>
        <v>583.91627064792658</v>
      </c>
      <c r="AG53" s="9">
        <f t="shared" si="48"/>
        <v>0</v>
      </c>
      <c r="AH53" s="9">
        <f t="shared" si="48"/>
        <v>258.79708407650929</v>
      </c>
      <c r="AI53" s="9">
        <f t="shared" si="42"/>
        <v>8141.2802333855243</v>
      </c>
      <c r="AJ53" s="3" t="s">
        <v>608</v>
      </c>
      <c r="AK53" s="11">
        <v>7278390</v>
      </c>
      <c r="AL53" s="11">
        <v>0</v>
      </c>
      <c r="AM53" s="11">
        <v>16719</v>
      </c>
      <c r="AN53" s="9">
        <v>41798</v>
      </c>
      <c r="AO53" s="11">
        <v>378902</v>
      </c>
      <c r="AP53" s="11">
        <v>28110</v>
      </c>
      <c r="AQ53" s="9">
        <v>0</v>
      </c>
      <c r="AR53" s="9">
        <v>171653</v>
      </c>
      <c r="AS53" s="11">
        <v>49574</v>
      </c>
      <c r="AT53" s="11">
        <v>0</v>
      </c>
      <c r="AU53" s="11">
        <v>0</v>
      </c>
      <c r="AV53" s="11">
        <v>0</v>
      </c>
      <c r="AW53" s="9">
        <v>0</v>
      </c>
      <c r="AX53" s="9">
        <v>688171.30535148398</v>
      </c>
      <c r="AY53" s="9">
        <v>83486.539999999994</v>
      </c>
      <c r="AZ53" s="9">
        <v>-48232.74</v>
      </c>
      <c r="BA53" s="11">
        <v>284155</v>
      </c>
      <c r="BB53" s="11">
        <v>107621</v>
      </c>
      <c r="BC53" s="11">
        <v>0</v>
      </c>
      <c r="BD53" s="11">
        <v>4076</v>
      </c>
      <c r="BE53" s="11">
        <v>0</v>
      </c>
      <c r="BF53" s="11">
        <v>0</v>
      </c>
      <c r="BG53" s="11">
        <v>0</v>
      </c>
      <c r="BH53" s="11">
        <v>0</v>
      </c>
      <c r="BI53" s="9">
        <v>14002</v>
      </c>
      <c r="BJ53" s="9">
        <v>0</v>
      </c>
      <c r="BK53" s="9">
        <v>32687.7215</v>
      </c>
      <c r="BL53" s="9">
        <v>79153.090971428566</v>
      </c>
      <c r="BM53" s="9">
        <v>71392.83</v>
      </c>
      <c r="BN53" s="9">
        <v>5279.9</v>
      </c>
      <c r="BO53" s="11">
        <v>7610505</v>
      </c>
      <c r="BP53" s="11">
        <v>31863</v>
      </c>
      <c r="BQ53" s="11">
        <v>17040</v>
      </c>
      <c r="BR53" s="11">
        <v>41798</v>
      </c>
      <c r="BS53" s="11">
        <v>407012</v>
      </c>
      <c r="BT53" s="11">
        <v>0</v>
      </c>
      <c r="BU53" s="9">
        <v>0</v>
      </c>
      <c r="BV53" s="9">
        <v>188101</v>
      </c>
      <c r="BW53" s="11">
        <v>51203</v>
      </c>
      <c r="BX53" s="11">
        <v>0</v>
      </c>
      <c r="BY53" s="11">
        <v>0</v>
      </c>
      <c r="BZ53" s="11">
        <v>-3459.58</v>
      </c>
      <c r="CA53" s="9">
        <v>0</v>
      </c>
      <c r="CB53" s="9">
        <v>697779.94342427223</v>
      </c>
      <c r="CC53" s="9">
        <v>78950.972999999998</v>
      </c>
      <c r="CD53" s="9">
        <v>0</v>
      </c>
      <c r="CE53" s="11">
        <v>290651</v>
      </c>
      <c r="CF53" s="11">
        <v>110714</v>
      </c>
      <c r="CG53" s="11">
        <v>0</v>
      </c>
      <c r="CH53" s="11">
        <v>4076</v>
      </c>
      <c r="CI53" s="11">
        <v>0</v>
      </c>
      <c r="CJ53" s="11">
        <v>0</v>
      </c>
      <c r="CK53" s="11">
        <v>0</v>
      </c>
      <c r="CL53" s="11">
        <v>0</v>
      </c>
      <c r="CM53" s="11">
        <v>14082</v>
      </c>
      <c r="CN53" s="9">
        <v>0</v>
      </c>
      <c r="CO53" s="9">
        <v>32687.7215</v>
      </c>
      <c r="CP53" s="9">
        <v>79153.090971428566</v>
      </c>
      <c r="CQ53" s="9">
        <v>71392.83</v>
      </c>
      <c r="CR53" s="9">
        <v>5279.9</v>
      </c>
      <c r="CT53" s="11"/>
      <c r="CU53" s="11"/>
      <c r="CV53" s="15"/>
      <c r="CW53" s="15"/>
      <c r="CX53" s="11"/>
      <c r="CY53" s="11"/>
      <c r="CZ53" s="9"/>
      <c r="DA53" s="11"/>
      <c r="DB53" s="11"/>
      <c r="DC53" s="11"/>
      <c r="DD53" s="11"/>
      <c r="DE53" s="11"/>
      <c r="DF53" s="15"/>
      <c r="DG53" s="15"/>
      <c r="DH53" s="15"/>
      <c r="DI53" s="15"/>
      <c r="DJ53" s="15"/>
      <c r="DK53" s="15"/>
      <c r="DL53" s="15"/>
      <c r="DM53" s="32"/>
      <c r="DN53" s="15"/>
      <c r="DO53" s="32"/>
      <c r="DP53" s="32"/>
      <c r="DQ53" s="15"/>
      <c r="DR53" s="15"/>
      <c r="DS53" s="15"/>
      <c r="DT53" s="15"/>
    </row>
    <row r="54" spans="1:124" x14ac:dyDescent="0.3">
      <c r="A54" s="12">
        <v>100</v>
      </c>
      <c r="B54" s="12">
        <v>1</v>
      </c>
      <c r="C54" s="13" t="s">
        <v>77</v>
      </c>
      <c r="D54" s="14">
        <v>6</v>
      </c>
      <c r="E54" s="9">
        <v>305</v>
      </c>
      <c r="F54" s="9">
        <f t="shared" si="26"/>
        <v>9490.141580559799</v>
      </c>
      <c r="G54" s="9">
        <f t="shared" si="27"/>
        <v>9917.1169400887411</v>
      </c>
      <c r="H54" s="9">
        <f t="shared" si="28"/>
        <v>426.97535952894214</v>
      </c>
      <c r="I54" s="10">
        <f t="shared" si="12"/>
        <v>4.4991463605093651E-2</v>
      </c>
      <c r="J54" s="9">
        <f t="shared" si="29"/>
        <v>374.39104918032808</v>
      </c>
      <c r="K54" s="9">
        <f t="shared" si="30"/>
        <v>22.009836065573722</v>
      </c>
      <c r="L54" s="9">
        <f t="shared" si="31"/>
        <v>0</v>
      </c>
      <c r="M54" s="9">
        <f t="shared" si="32"/>
        <v>3.6815409836065101</v>
      </c>
      <c r="N54" s="9">
        <f t="shared" si="33"/>
        <v>24.756154283041042</v>
      </c>
      <c r="O54" s="9">
        <f t="shared" si="34"/>
        <v>0</v>
      </c>
      <c r="P54" s="9">
        <f t="shared" si="35"/>
        <v>2.1367790163934615</v>
      </c>
      <c r="Q54" s="15">
        <f t="shared" si="39"/>
        <v>2894493.1820707382</v>
      </c>
      <c r="R54" s="15">
        <f t="shared" si="40"/>
        <v>3024720.666727066</v>
      </c>
      <c r="S54" s="9">
        <f t="shared" si="41"/>
        <v>130227.48465632787</v>
      </c>
      <c r="T54" s="9"/>
      <c r="U54" s="9">
        <f t="shared" si="47"/>
        <v>6180.1073114754099</v>
      </c>
      <c r="V54" s="9">
        <f t="shared" si="47"/>
        <v>669.97377049180329</v>
      </c>
      <c r="W54" s="9">
        <f t="shared" si="47"/>
        <v>618.29508196721315</v>
      </c>
      <c r="X54" s="9">
        <f t="shared" si="47"/>
        <v>1100.967213114754</v>
      </c>
      <c r="Y54" s="9">
        <f t="shared" si="47"/>
        <v>615.03493063005635</v>
      </c>
      <c r="Z54" s="9">
        <f t="shared" si="47"/>
        <v>0</v>
      </c>
      <c r="AA54" s="9">
        <f t="shared" si="47"/>
        <v>305.76327288056206</v>
      </c>
      <c r="AB54" s="9">
        <f t="shared" si="48"/>
        <v>6554.498360655738</v>
      </c>
      <c r="AC54" s="9">
        <f t="shared" si="48"/>
        <v>691.98360655737702</v>
      </c>
      <c r="AD54" s="9">
        <f t="shared" si="48"/>
        <v>618.29508196721315</v>
      </c>
      <c r="AE54" s="9">
        <f t="shared" si="48"/>
        <v>1104.6487540983605</v>
      </c>
      <c r="AF54" s="9">
        <f t="shared" si="48"/>
        <v>639.79108491309739</v>
      </c>
      <c r="AG54" s="9">
        <f t="shared" si="48"/>
        <v>0</v>
      </c>
      <c r="AH54" s="9">
        <f t="shared" si="48"/>
        <v>307.90005189695552</v>
      </c>
      <c r="AI54" s="9">
        <f t="shared" si="42"/>
        <v>9917.1169400887411</v>
      </c>
      <c r="AJ54" s="3" t="s">
        <v>608</v>
      </c>
      <c r="AK54" s="11">
        <v>1904879</v>
      </c>
      <c r="AL54" s="11">
        <v>0</v>
      </c>
      <c r="AM54" s="11">
        <v>4376</v>
      </c>
      <c r="AN54" s="9">
        <v>10939</v>
      </c>
      <c r="AO54" s="11">
        <v>187813</v>
      </c>
      <c r="AP54" s="11">
        <v>767</v>
      </c>
      <c r="AQ54" s="9">
        <v>0</v>
      </c>
      <c r="AR54" s="9">
        <v>41404</v>
      </c>
      <c r="AS54" s="11">
        <v>204342</v>
      </c>
      <c r="AT54" s="11">
        <v>0</v>
      </c>
      <c r="AU54" s="11">
        <v>0</v>
      </c>
      <c r="AV54" s="11">
        <v>0</v>
      </c>
      <c r="AW54" s="9">
        <v>0</v>
      </c>
      <c r="AX54" s="9">
        <v>187585.6538421672</v>
      </c>
      <c r="AY54" s="9">
        <v>20038.39</v>
      </c>
      <c r="AZ54" s="9">
        <v>-19946.27</v>
      </c>
      <c r="BA54" s="11">
        <v>74718</v>
      </c>
      <c r="BB54" s="11">
        <v>89241</v>
      </c>
      <c r="BC54" s="11">
        <v>0</v>
      </c>
      <c r="BD54" s="11">
        <v>5028</v>
      </c>
      <c r="BE54" s="11">
        <v>0</v>
      </c>
      <c r="BF54" s="11">
        <v>121028</v>
      </c>
      <c r="BG54" s="11">
        <v>0</v>
      </c>
      <c r="BH54" s="11">
        <v>0</v>
      </c>
      <c r="BI54" s="9">
        <v>0</v>
      </c>
      <c r="BJ54" s="9">
        <v>0</v>
      </c>
      <c r="BK54" s="9">
        <v>10160</v>
      </c>
      <c r="BL54" s="9">
        <v>21609.608228571429</v>
      </c>
      <c r="BM54" s="9">
        <v>28156.400000000001</v>
      </c>
      <c r="BN54" s="9">
        <v>2354.4</v>
      </c>
      <c r="BO54" s="11">
        <v>1976362</v>
      </c>
      <c r="BP54" s="11">
        <v>22760</v>
      </c>
      <c r="BQ54" s="11">
        <v>4425</v>
      </c>
      <c r="BR54" s="11">
        <v>10939</v>
      </c>
      <c r="BS54" s="11">
        <v>188580</v>
      </c>
      <c r="BT54" s="11">
        <v>0</v>
      </c>
      <c r="BU54" s="9">
        <v>0</v>
      </c>
      <c r="BV54" s="9">
        <v>44915</v>
      </c>
      <c r="BW54" s="11">
        <v>211055</v>
      </c>
      <c r="BX54" s="11">
        <v>0</v>
      </c>
      <c r="BY54" s="11">
        <v>0</v>
      </c>
      <c r="BZ54" s="11">
        <v>-4104.13</v>
      </c>
      <c r="CA54" s="9">
        <v>0</v>
      </c>
      <c r="CB54" s="9">
        <v>195136.2808984947</v>
      </c>
      <c r="CC54" s="9">
        <v>20690.107599999999</v>
      </c>
      <c r="CD54" s="9">
        <v>0</v>
      </c>
      <c r="CE54" s="11">
        <v>75835</v>
      </c>
      <c r="CF54" s="11">
        <v>91302</v>
      </c>
      <c r="CG54" s="11">
        <v>0</v>
      </c>
      <c r="CH54" s="11">
        <v>5028</v>
      </c>
      <c r="CI54" s="11">
        <v>0</v>
      </c>
      <c r="CJ54" s="11">
        <v>119517</v>
      </c>
      <c r="CK54" s="11">
        <v>0</v>
      </c>
      <c r="CL54" s="11">
        <v>0</v>
      </c>
      <c r="CM54" s="11">
        <v>0</v>
      </c>
      <c r="CN54" s="9">
        <v>0</v>
      </c>
      <c r="CO54" s="9">
        <v>10160</v>
      </c>
      <c r="CP54" s="9">
        <v>21609.608228571429</v>
      </c>
      <c r="CQ54" s="9">
        <v>28156.400000000001</v>
      </c>
      <c r="CR54" s="9">
        <v>2354.4</v>
      </c>
      <c r="CT54" s="11"/>
      <c r="CU54" s="11"/>
      <c r="CV54" s="15"/>
      <c r="CW54" s="15"/>
      <c r="CX54" s="11"/>
      <c r="CY54" s="11"/>
      <c r="CZ54" s="9"/>
      <c r="DA54" s="11"/>
      <c r="DB54" s="11"/>
      <c r="DC54" s="11"/>
      <c r="DD54" s="11"/>
      <c r="DE54" s="11"/>
      <c r="DF54" s="15"/>
      <c r="DG54" s="15"/>
      <c r="DH54" s="15"/>
      <c r="DI54" s="15"/>
      <c r="DJ54" s="15"/>
      <c r="DK54" s="15"/>
      <c r="DL54" s="15"/>
      <c r="DM54" s="32"/>
      <c r="DN54" s="15"/>
      <c r="DO54" s="32"/>
      <c r="DP54" s="32"/>
      <c r="DQ54" s="15"/>
      <c r="DR54" s="15"/>
      <c r="DS54" s="15"/>
      <c r="DT54" s="15"/>
    </row>
    <row r="55" spans="1:124" x14ac:dyDescent="0.3">
      <c r="A55" s="12">
        <v>108</v>
      </c>
      <c r="B55" s="12">
        <v>1</v>
      </c>
      <c r="C55" s="13" t="s">
        <v>78</v>
      </c>
      <c r="D55" s="14">
        <v>3</v>
      </c>
      <c r="E55" s="9">
        <v>988</v>
      </c>
      <c r="F55" s="9">
        <f t="shared" si="26"/>
        <v>8769.0843830769463</v>
      </c>
      <c r="G55" s="9">
        <f t="shared" si="27"/>
        <v>9298.1418132274957</v>
      </c>
      <c r="H55" s="9">
        <f t="shared" si="28"/>
        <v>529.05743015054941</v>
      </c>
      <c r="I55" s="10">
        <f t="shared" si="12"/>
        <v>6.0332117589329291E-2</v>
      </c>
      <c r="J55" s="9">
        <f t="shared" si="29"/>
        <v>392.71005060728839</v>
      </c>
      <c r="K55" s="9">
        <f t="shared" si="30"/>
        <v>5.9089068825910829</v>
      </c>
      <c r="L55" s="9">
        <f t="shared" si="31"/>
        <v>171.44635627530363</v>
      </c>
      <c r="M55" s="9">
        <f t="shared" si="32"/>
        <v>-94.260242914979813</v>
      </c>
      <c r="N55" s="9">
        <f t="shared" si="33"/>
        <v>47.947715170793913</v>
      </c>
      <c r="O55" s="9">
        <f t="shared" si="34"/>
        <v>0</v>
      </c>
      <c r="P55" s="9">
        <f t="shared" si="35"/>
        <v>5.3046441295546742</v>
      </c>
      <c r="Q55" s="15">
        <f t="shared" si="39"/>
        <v>8663855.3704800215</v>
      </c>
      <c r="R55" s="15">
        <f t="shared" si="40"/>
        <v>9186564.1114687659</v>
      </c>
      <c r="S55" s="9">
        <f t="shared" si="41"/>
        <v>522708.74098874442</v>
      </c>
      <c r="T55" s="9"/>
      <c r="U55" s="9">
        <f t="shared" si="47"/>
        <v>5996.7110020242908</v>
      </c>
      <c r="V55" s="9">
        <f t="shared" si="47"/>
        <v>179.84716599190284</v>
      </c>
      <c r="W55" s="9">
        <f t="shared" si="47"/>
        <v>619.97064777327932</v>
      </c>
      <c r="X55" s="9">
        <f t="shared" si="47"/>
        <v>587.61386639676118</v>
      </c>
      <c r="Y55" s="9">
        <f t="shared" si="47"/>
        <v>1016.2210943034132</v>
      </c>
      <c r="Z55" s="9">
        <f t="shared" si="47"/>
        <v>0</v>
      </c>
      <c r="AA55" s="9">
        <f t="shared" si="47"/>
        <v>368.72060658729754</v>
      </c>
      <c r="AB55" s="9">
        <f t="shared" si="48"/>
        <v>6389.4210526315792</v>
      </c>
      <c r="AC55" s="9">
        <f t="shared" si="48"/>
        <v>185.75607287449392</v>
      </c>
      <c r="AD55" s="9">
        <f t="shared" si="48"/>
        <v>791.41700404858295</v>
      </c>
      <c r="AE55" s="9">
        <f t="shared" si="48"/>
        <v>493.35362348178137</v>
      </c>
      <c r="AF55" s="9">
        <f t="shared" si="48"/>
        <v>1064.1688094742071</v>
      </c>
      <c r="AG55" s="9">
        <f t="shared" si="48"/>
        <v>0</v>
      </c>
      <c r="AH55" s="9">
        <f t="shared" si="48"/>
        <v>374.02525071685221</v>
      </c>
      <c r="AI55" s="9">
        <f t="shared" si="42"/>
        <v>9298.1418132274957</v>
      </c>
      <c r="AJ55" s="3" t="s">
        <v>608</v>
      </c>
      <c r="AK55" s="11">
        <v>5981846</v>
      </c>
      <c r="AL55" s="11">
        <v>0</v>
      </c>
      <c r="AM55" s="11">
        <v>13741</v>
      </c>
      <c r="AN55" s="9">
        <v>34352</v>
      </c>
      <c r="AO55" s="11">
        <v>616020</v>
      </c>
      <c r="AP55" s="11">
        <v>-3489</v>
      </c>
      <c r="AQ55" s="9">
        <v>0</v>
      </c>
      <c r="AR55" s="9">
        <v>165660.5</v>
      </c>
      <c r="AS55" s="11">
        <v>177689</v>
      </c>
      <c r="AT55" s="11">
        <v>0</v>
      </c>
      <c r="AU55" s="11">
        <v>0</v>
      </c>
      <c r="AV55" s="11">
        <v>0</v>
      </c>
      <c r="AW55" s="9">
        <v>0</v>
      </c>
      <c r="AX55" s="9">
        <v>1004026.4411717723</v>
      </c>
      <c r="AY55" s="9">
        <v>66023.81</v>
      </c>
      <c r="AZ55" s="9">
        <v>-57095.53</v>
      </c>
      <c r="BA55" s="11">
        <v>239698</v>
      </c>
      <c r="BB55" s="11">
        <v>133344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9">
        <v>28119</v>
      </c>
      <c r="BJ55" s="9">
        <v>0</v>
      </c>
      <c r="BK55" s="9">
        <v>27296.649308249998</v>
      </c>
      <c r="BL55" s="9">
        <v>68704.2</v>
      </c>
      <c r="BM55" s="9">
        <v>167919.3</v>
      </c>
      <c r="BN55" s="9">
        <v>0</v>
      </c>
      <c r="BO55" s="11">
        <v>6270480</v>
      </c>
      <c r="BP55" s="11">
        <v>42268</v>
      </c>
      <c r="BQ55" s="11">
        <v>14040</v>
      </c>
      <c r="BR55" s="11">
        <v>34352</v>
      </c>
      <c r="BS55" s="11">
        <v>324000</v>
      </c>
      <c r="BT55" s="11">
        <v>0</v>
      </c>
      <c r="BU55" s="9">
        <v>0</v>
      </c>
      <c r="BV55" s="9">
        <v>180900</v>
      </c>
      <c r="BW55" s="11">
        <v>183527</v>
      </c>
      <c r="BX55" s="11">
        <v>0</v>
      </c>
      <c r="BY55" s="11">
        <v>0</v>
      </c>
      <c r="BZ55" s="11">
        <v>-118356.62</v>
      </c>
      <c r="CA55" s="9">
        <v>0</v>
      </c>
      <c r="CB55" s="9">
        <v>1051398.7837605167</v>
      </c>
      <c r="CC55" s="9">
        <v>71264.7984</v>
      </c>
      <c r="CD55" s="9">
        <v>0</v>
      </c>
      <c r="CE55" s="11">
        <v>245808</v>
      </c>
      <c r="CF55" s="11">
        <v>136779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28263</v>
      </c>
      <c r="CN55" s="9">
        <v>457920</v>
      </c>
      <c r="CO55" s="9">
        <v>27296.649308249998</v>
      </c>
      <c r="CP55" s="9">
        <v>68704.2</v>
      </c>
      <c r="CQ55" s="9">
        <v>167919.3</v>
      </c>
      <c r="CR55" s="9">
        <v>0</v>
      </c>
      <c r="CT55" s="11"/>
      <c r="CU55" s="11"/>
      <c r="CV55" s="15"/>
      <c r="CW55" s="15"/>
      <c r="CX55" s="11"/>
      <c r="CY55" s="11"/>
      <c r="CZ55" s="9"/>
      <c r="DA55" s="11"/>
      <c r="DB55" s="11"/>
      <c r="DC55" s="11"/>
      <c r="DD55" s="11"/>
      <c r="DE55" s="11"/>
      <c r="DF55" s="15"/>
      <c r="DG55" s="15"/>
      <c r="DH55" s="15"/>
      <c r="DI55" s="15"/>
      <c r="DJ55" s="15"/>
      <c r="DK55" s="15"/>
      <c r="DL55" s="15"/>
      <c r="DM55" s="32"/>
      <c r="DN55" s="15"/>
      <c r="DO55" s="32"/>
      <c r="DP55" s="32"/>
      <c r="DQ55" s="15"/>
      <c r="DR55" s="15"/>
      <c r="DS55" s="15"/>
      <c r="DT55" s="15"/>
    </row>
    <row r="56" spans="1:124" x14ac:dyDescent="0.3">
      <c r="A56" s="12">
        <v>110</v>
      </c>
      <c r="B56" s="12">
        <v>1</v>
      </c>
      <c r="C56" s="13" t="s">
        <v>79</v>
      </c>
      <c r="D56" s="14">
        <v>3</v>
      </c>
      <c r="E56" s="9">
        <v>3680</v>
      </c>
      <c r="F56" s="9">
        <f t="shared" si="26"/>
        <v>8533.3400526080586</v>
      </c>
      <c r="G56" s="9">
        <f t="shared" si="27"/>
        <v>8958.0301747471731</v>
      </c>
      <c r="H56" s="9">
        <f t="shared" si="28"/>
        <v>424.69012213911446</v>
      </c>
      <c r="I56" s="10">
        <f t="shared" si="12"/>
        <v>4.9768334499844025E-2</v>
      </c>
      <c r="J56" s="9">
        <f t="shared" si="29"/>
        <v>372.09580978260783</v>
      </c>
      <c r="K56" s="9">
        <f t="shared" si="30"/>
        <v>1.3760869565217391</v>
      </c>
      <c r="L56" s="9">
        <f t="shared" si="31"/>
        <v>-2.7173913042588538E-4</v>
      </c>
      <c r="M56" s="9">
        <f t="shared" si="32"/>
        <v>21.107641304347851</v>
      </c>
      <c r="N56" s="9">
        <f t="shared" si="33"/>
        <v>32.071051867377264</v>
      </c>
      <c r="O56" s="9">
        <f t="shared" si="34"/>
        <v>0</v>
      </c>
      <c r="P56" s="9">
        <f t="shared" si="35"/>
        <v>-1.9601960326086783</v>
      </c>
      <c r="Q56" s="15">
        <f t="shared" si="39"/>
        <v>31402691.393597655</v>
      </c>
      <c r="R56" s="15">
        <f t="shared" si="40"/>
        <v>32965551.043069601</v>
      </c>
      <c r="S56" s="9">
        <f t="shared" si="41"/>
        <v>1562859.6494719461</v>
      </c>
      <c r="T56" s="9"/>
      <c r="U56" s="9">
        <f t="shared" si="47"/>
        <v>5976.9090815217396</v>
      </c>
      <c r="V56" s="9">
        <f t="shared" si="47"/>
        <v>41.87880434782609</v>
      </c>
      <c r="W56" s="9">
        <f t="shared" si="47"/>
        <v>797.616847826087</v>
      </c>
      <c r="X56" s="9">
        <f t="shared" si="47"/>
        <v>450.83906250000001</v>
      </c>
      <c r="Y56" s="9">
        <f t="shared" si="47"/>
        <v>884.21336778122748</v>
      </c>
      <c r="Z56" s="9">
        <f t="shared" si="47"/>
        <v>0</v>
      </c>
      <c r="AA56" s="9">
        <f t="shared" si="47"/>
        <v>381.88288863117816</v>
      </c>
      <c r="AB56" s="9">
        <f t="shared" si="48"/>
        <v>6349.0048913043474</v>
      </c>
      <c r="AC56" s="9">
        <f t="shared" si="48"/>
        <v>43.254891304347829</v>
      </c>
      <c r="AD56" s="9">
        <f t="shared" si="48"/>
        <v>797.61657608695657</v>
      </c>
      <c r="AE56" s="9">
        <f t="shared" si="48"/>
        <v>471.94670380434786</v>
      </c>
      <c r="AF56" s="9">
        <f t="shared" si="48"/>
        <v>916.28441964860474</v>
      </c>
      <c r="AG56" s="9">
        <f t="shared" si="48"/>
        <v>0</v>
      </c>
      <c r="AH56" s="9">
        <f t="shared" si="48"/>
        <v>379.92269259856948</v>
      </c>
      <c r="AI56" s="9">
        <f t="shared" si="42"/>
        <v>8958.0301747471731</v>
      </c>
      <c r="AJ56" s="3" t="s">
        <v>608</v>
      </c>
      <c r="AK56" s="11">
        <v>22047631</v>
      </c>
      <c r="AL56" s="11">
        <v>0</v>
      </c>
      <c r="AM56" s="11">
        <v>50645</v>
      </c>
      <c r="AN56" s="9">
        <v>126614</v>
      </c>
      <c r="AO56" s="11">
        <v>2970241</v>
      </c>
      <c r="AP56" s="11">
        <v>-35011</v>
      </c>
      <c r="AQ56" s="9">
        <v>0</v>
      </c>
      <c r="AR56" s="9">
        <v>563303.5</v>
      </c>
      <c r="AS56" s="11">
        <v>154114</v>
      </c>
      <c r="AT56" s="11">
        <v>0</v>
      </c>
      <c r="AU56" s="11">
        <v>0</v>
      </c>
      <c r="AV56" s="11">
        <v>-7966.75</v>
      </c>
      <c r="AW56" s="9">
        <v>0</v>
      </c>
      <c r="AX56" s="9">
        <v>3253905.1934349169</v>
      </c>
      <c r="AY56" s="9">
        <v>263217.64</v>
      </c>
      <c r="AZ56" s="9">
        <v>-52605.58</v>
      </c>
      <c r="BA56" s="11">
        <v>814420</v>
      </c>
      <c r="BB56" s="11">
        <v>226872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-6791</v>
      </c>
      <c r="BI56" s="9">
        <v>18605</v>
      </c>
      <c r="BJ56" s="9">
        <v>0</v>
      </c>
      <c r="BK56" s="9">
        <v>100764.95644845</v>
      </c>
      <c r="BL56" s="9">
        <v>156204.88371428571</v>
      </c>
      <c r="BM56" s="9">
        <v>758527.54999999993</v>
      </c>
      <c r="BN56" s="9">
        <v>0</v>
      </c>
      <c r="BO56" s="11">
        <v>23276254</v>
      </c>
      <c r="BP56" s="11">
        <v>8128</v>
      </c>
      <c r="BQ56" s="11">
        <v>52117</v>
      </c>
      <c r="BR56" s="11">
        <v>126614</v>
      </c>
      <c r="BS56" s="11">
        <v>1235413</v>
      </c>
      <c r="BT56" s="11">
        <v>0</v>
      </c>
      <c r="BU56" s="9">
        <v>0</v>
      </c>
      <c r="BV56" s="9">
        <v>668667.5</v>
      </c>
      <c r="BW56" s="11">
        <v>159178</v>
      </c>
      <c r="BX56" s="11">
        <v>0</v>
      </c>
      <c r="BY56" s="11">
        <v>0</v>
      </c>
      <c r="BZ56" s="11">
        <v>-73776.63</v>
      </c>
      <c r="CA56" s="9">
        <v>0</v>
      </c>
      <c r="CB56" s="9">
        <v>3371926.6643068655</v>
      </c>
      <c r="CC56" s="9">
        <v>256004.11860000002</v>
      </c>
      <c r="CD56" s="9">
        <v>79956</v>
      </c>
      <c r="CE56" s="11">
        <v>840957</v>
      </c>
      <c r="CF56" s="11">
        <v>237638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-7548</v>
      </c>
      <c r="CM56" s="11">
        <v>18709</v>
      </c>
      <c r="CN56" s="9">
        <v>1699816</v>
      </c>
      <c r="CO56" s="9">
        <v>100764.95644845</v>
      </c>
      <c r="CP56" s="9">
        <v>156204.88371428571</v>
      </c>
      <c r="CQ56" s="9">
        <v>758527.54999999993</v>
      </c>
      <c r="CR56" s="9">
        <v>0</v>
      </c>
      <c r="CT56" s="11"/>
      <c r="CU56" s="11"/>
      <c r="CV56" s="15"/>
      <c r="CW56" s="15"/>
      <c r="CX56" s="11"/>
      <c r="CY56" s="11"/>
      <c r="CZ56" s="9"/>
      <c r="DA56" s="11"/>
      <c r="DB56" s="11"/>
      <c r="DC56" s="11"/>
      <c r="DD56" s="11"/>
      <c r="DE56" s="11"/>
      <c r="DF56" s="15"/>
      <c r="DG56" s="15"/>
      <c r="DH56" s="15"/>
      <c r="DI56" s="15"/>
      <c r="DJ56" s="15"/>
      <c r="DK56" s="15"/>
      <c r="DL56" s="15"/>
      <c r="DM56" s="32"/>
      <c r="DN56" s="15"/>
      <c r="DO56" s="32"/>
      <c r="DP56" s="32"/>
      <c r="DQ56" s="15"/>
      <c r="DR56" s="15"/>
      <c r="DS56" s="15"/>
      <c r="DT56" s="15"/>
    </row>
    <row r="57" spans="1:124" x14ac:dyDescent="0.3">
      <c r="A57" s="12">
        <v>111</v>
      </c>
      <c r="B57" s="12">
        <v>1</v>
      </c>
      <c r="C57" s="13" t="s">
        <v>80</v>
      </c>
      <c r="D57" s="14">
        <v>3</v>
      </c>
      <c r="E57" s="9">
        <v>1683</v>
      </c>
      <c r="F57" s="9">
        <f t="shared" si="26"/>
        <v>8459.2515274454327</v>
      </c>
      <c r="G57" s="9">
        <f t="shared" si="27"/>
        <v>9047.82931117716</v>
      </c>
      <c r="H57" s="9">
        <f t="shared" si="28"/>
        <v>588.57778373172732</v>
      </c>
      <c r="I57" s="10">
        <f t="shared" si="12"/>
        <v>6.9577997748634032E-2</v>
      </c>
      <c r="J57" s="9">
        <f>AB57-U57</f>
        <v>370.7613606654777</v>
      </c>
      <c r="K57" s="9">
        <f t="shared" si="30"/>
        <v>3.9982174688057057</v>
      </c>
      <c r="L57" s="9">
        <f t="shared" si="31"/>
        <v>186.51455733808677</v>
      </c>
      <c r="M57" s="9">
        <f t="shared" si="32"/>
        <v>-16.142097445038644</v>
      </c>
      <c r="N57" s="9">
        <f t="shared" si="33"/>
        <v>39.497319560605547</v>
      </c>
      <c r="O57" s="9">
        <f t="shared" si="34"/>
        <v>0</v>
      </c>
      <c r="P57" s="9">
        <f t="shared" si="35"/>
        <v>3.9484261437908401</v>
      </c>
      <c r="Q57" s="15">
        <f t="shared" si="39"/>
        <v>14236920.320690662</v>
      </c>
      <c r="R57" s="15">
        <f t="shared" si="40"/>
        <v>15227496.730711158</v>
      </c>
      <c r="S57" s="9">
        <f t="shared" si="41"/>
        <v>990576.4100204967</v>
      </c>
      <c r="T57" s="9"/>
      <c r="U57" s="9">
        <f t="shared" si="47"/>
        <v>5962.794194890078</v>
      </c>
      <c r="V57" s="9">
        <f t="shared" si="47"/>
        <v>121.698752228164</v>
      </c>
      <c r="W57" s="9">
        <f t="shared" si="47"/>
        <v>602.52941176470586</v>
      </c>
      <c r="X57" s="9">
        <f t="shared" si="47"/>
        <v>518.01380867498517</v>
      </c>
      <c r="Y57" s="9">
        <f t="shared" si="47"/>
        <v>1026.4913097389544</v>
      </c>
      <c r="Z57" s="9">
        <f t="shared" si="47"/>
        <v>0</v>
      </c>
      <c r="AA57" s="9">
        <f t="shared" si="47"/>
        <v>227.72405014854425</v>
      </c>
      <c r="AB57" s="9">
        <f t="shared" si="48"/>
        <v>6333.5555555555557</v>
      </c>
      <c r="AC57" s="9">
        <f t="shared" si="48"/>
        <v>125.6969696969697</v>
      </c>
      <c r="AD57" s="9">
        <f t="shared" si="48"/>
        <v>789.04396910279263</v>
      </c>
      <c r="AE57" s="9">
        <f t="shared" si="48"/>
        <v>501.87171122994653</v>
      </c>
      <c r="AF57" s="9">
        <f t="shared" si="48"/>
        <v>1065.98862929956</v>
      </c>
      <c r="AG57" s="9">
        <f t="shared" si="48"/>
        <v>0</v>
      </c>
      <c r="AH57" s="9">
        <f t="shared" si="48"/>
        <v>231.67247629233509</v>
      </c>
      <c r="AI57" s="9">
        <f t="shared" si="42"/>
        <v>9047.82931117716</v>
      </c>
      <c r="AJ57" s="3" t="s">
        <v>608</v>
      </c>
      <c r="AK57" s="11">
        <v>10086917</v>
      </c>
      <c r="AL57" s="11">
        <v>0</v>
      </c>
      <c r="AM57" s="11">
        <v>23171</v>
      </c>
      <c r="AN57" s="9">
        <v>57926</v>
      </c>
      <c r="AO57" s="11">
        <v>1018031</v>
      </c>
      <c r="AP57" s="11">
        <v>-3974</v>
      </c>
      <c r="AQ57" s="9">
        <v>0</v>
      </c>
      <c r="AR57" s="9">
        <v>280746.25</v>
      </c>
      <c r="AS57" s="11">
        <v>204819</v>
      </c>
      <c r="AT57" s="11">
        <v>0</v>
      </c>
      <c r="AU57" s="11">
        <v>0</v>
      </c>
      <c r="AV57" s="11">
        <v>-3394.01</v>
      </c>
      <c r="AW57" s="9">
        <v>0</v>
      </c>
      <c r="AX57" s="9">
        <v>1727584.8742906605</v>
      </c>
      <c r="AY57" s="9">
        <v>116314.06</v>
      </c>
      <c r="AZ57" s="9">
        <v>-51534.37</v>
      </c>
      <c r="BA57" s="11">
        <v>385365</v>
      </c>
      <c r="BB57" s="11">
        <v>171797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9">
        <v>14132</v>
      </c>
      <c r="BJ57" s="9">
        <v>0</v>
      </c>
      <c r="BK57" s="9">
        <v>38640</v>
      </c>
      <c r="BL57" s="9">
        <v>94602.0864</v>
      </c>
      <c r="BM57" s="9">
        <v>75777.429999999993</v>
      </c>
      <c r="BN57" s="9">
        <v>0</v>
      </c>
      <c r="BO57" s="11">
        <v>10649365</v>
      </c>
      <c r="BP57" s="11">
        <v>0</v>
      </c>
      <c r="BQ57" s="11">
        <v>23845</v>
      </c>
      <c r="BR57" s="11">
        <v>57926</v>
      </c>
      <c r="BS57" s="11">
        <v>550260</v>
      </c>
      <c r="BT57" s="11">
        <v>0</v>
      </c>
      <c r="BU57" s="9">
        <v>0</v>
      </c>
      <c r="BV57" s="9">
        <v>307228.75</v>
      </c>
      <c r="BW57" s="11">
        <v>211548</v>
      </c>
      <c r="BX57" s="11">
        <v>0</v>
      </c>
      <c r="BY57" s="11">
        <v>0</v>
      </c>
      <c r="BZ57" s="11">
        <v>-76782.66</v>
      </c>
      <c r="CA57" s="9">
        <v>0</v>
      </c>
      <c r="CB57" s="9">
        <v>1794058.8631111593</v>
      </c>
      <c r="CC57" s="9">
        <v>122959.26120000001</v>
      </c>
      <c r="CD57" s="9">
        <v>10009</v>
      </c>
      <c r="CE57" s="11">
        <v>397970</v>
      </c>
      <c r="CF57" s="11">
        <v>178177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14212</v>
      </c>
      <c r="CN57" s="9">
        <v>777701</v>
      </c>
      <c r="CO57" s="9">
        <v>38640</v>
      </c>
      <c r="CP57" s="9">
        <v>94602.0864</v>
      </c>
      <c r="CQ57" s="9">
        <v>75777.429999999993</v>
      </c>
      <c r="CR57" s="9">
        <v>0</v>
      </c>
      <c r="CT57" s="11"/>
      <c r="CU57" s="11"/>
      <c r="CV57" s="15"/>
      <c r="CW57" s="15"/>
      <c r="CX57" s="11"/>
      <c r="CY57" s="11"/>
      <c r="CZ57" s="9"/>
      <c r="DA57" s="11"/>
      <c r="DB57" s="11"/>
      <c r="DC57" s="11"/>
      <c r="DD57" s="11"/>
      <c r="DE57" s="11"/>
      <c r="DF57" s="15"/>
      <c r="DG57" s="15"/>
      <c r="DH57" s="15"/>
      <c r="DI57" s="15"/>
      <c r="DJ57" s="15"/>
      <c r="DK57" s="15"/>
      <c r="DL57" s="15"/>
      <c r="DM57" s="32"/>
      <c r="DN57" s="15"/>
      <c r="DO57" s="32"/>
      <c r="DP57" s="32"/>
      <c r="DQ57" s="15"/>
      <c r="DR57" s="15"/>
      <c r="DS57" s="15"/>
      <c r="DT57" s="15"/>
    </row>
    <row r="58" spans="1:124" x14ac:dyDescent="0.3">
      <c r="A58" s="12">
        <v>112</v>
      </c>
      <c r="B58" s="12">
        <v>1</v>
      </c>
      <c r="C58" s="13" t="s">
        <v>81</v>
      </c>
      <c r="D58" s="14">
        <v>3</v>
      </c>
      <c r="E58" s="9">
        <v>8983</v>
      </c>
      <c r="F58" s="9">
        <f t="shared" si="26"/>
        <v>9281.7366055192433</v>
      </c>
      <c r="G58" s="9">
        <f t="shared" si="27"/>
        <v>9732.8448188625844</v>
      </c>
      <c r="H58" s="9">
        <f t="shared" si="28"/>
        <v>451.10821334334105</v>
      </c>
      <c r="I58" s="10">
        <f t="shared" si="12"/>
        <v>4.8601703809941818E-2</v>
      </c>
      <c r="J58" s="9">
        <f t="shared" si="29"/>
        <v>342.19645997996213</v>
      </c>
      <c r="K58" s="9">
        <f t="shared" si="30"/>
        <v>3.6003562284314796</v>
      </c>
      <c r="L58" s="9">
        <f t="shared" si="31"/>
        <v>1.1132138479297282E-4</v>
      </c>
      <c r="M58" s="9">
        <f t="shared" si="32"/>
        <v>65.999352109540212</v>
      </c>
      <c r="N58" s="9">
        <f t="shared" si="33"/>
        <v>39.308100663835035</v>
      </c>
      <c r="O58" s="9">
        <f t="shared" si="34"/>
        <v>0</v>
      </c>
      <c r="P58" s="9">
        <f t="shared" si="35"/>
        <v>3.8330401870325659E-3</v>
      </c>
      <c r="Q58" s="15">
        <f t="shared" si="39"/>
        <v>83377839.92737937</v>
      </c>
      <c r="R58" s="15">
        <f t="shared" si="40"/>
        <v>87430145.007842615</v>
      </c>
      <c r="S58" s="9">
        <f t="shared" si="41"/>
        <v>4052305.0804632455</v>
      </c>
      <c r="T58" s="9"/>
      <c r="U58" s="9">
        <f t="shared" si="47"/>
        <v>6028.2844484025381</v>
      </c>
      <c r="V58" s="9">
        <f t="shared" si="47"/>
        <v>109.58321273516643</v>
      </c>
      <c r="W58" s="9">
        <f t="shared" si="47"/>
        <v>1358.0340643437605</v>
      </c>
      <c r="X58" s="9">
        <f t="shared" si="47"/>
        <v>413.56964043192698</v>
      </c>
      <c r="Y58" s="9">
        <f t="shared" si="47"/>
        <v>937.97179153046943</v>
      </c>
      <c r="Z58" s="9">
        <f t="shared" si="47"/>
        <v>0</v>
      </c>
      <c r="AA58" s="9">
        <f t="shared" si="47"/>
        <v>434.29344807538189</v>
      </c>
      <c r="AB58" s="9">
        <f t="shared" si="48"/>
        <v>6370.4809083825003</v>
      </c>
      <c r="AC58" s="9">
        <f t="shared" si="48"/>
        <v>113.18356896359791</v>
      </c>
      <c r="AD58" s="9">
        <f t="shared" si="48"/>
        <v>1358.0341756651453</v>
      </c>
      <c r="AE58" s="9">
        <f t="shared" si="48"/>
        <v>479.5689925414672</v>
      </c>
      <c r="AF58" s="9">
        <f t="shared" si="48"/>
        <v>977.27989219430447</v>
      </c>
      <c r="AG58" s="9">
        <f t="shared" si="48"/>
        <v>0</v>
      </c>
      <c r="AH58" s="9">
        <f t="shared" si="48"/>
        <v>434.29728111556892</v>
      </c>
      <c r="AI58" s="9">
        <f t="shared" si="42"/>
        <v>9732.8448188625844</v>
      </c>
      <c r="AJ58" s="3" t="s">
        <v>608</v>
      </c>
      <c r="AK58" s="11">
        <v>54321712</v>
      </c>
      <c r="AL58" s="11">
        <v>0</v>
      </c>
      <c r="AM58" s="11">
        <v>124782</v>
      </c>
      <c r="AN58" s="9">
        <v>311955</v>
      </c>
      <c r="AO58" s="11">
        <v>12199220</v>
      </c>
      <c r="AP58" s="11">
        <v>0</v>
      </c>
      <c r="AQ58" s="9">
        <v>0</v>
      </c>
      <c r="AR58" s="9">
        <v>1058071</v>
      </c>
      <c r="AS58" s="11">
        <v>984386</v>
      </c>
      <c r="AT58" s="11">
        <v>0</v>
      </c>
      <c r="AU58" s="11">
        <v>630107</v>
      </c>
      <c r="AV58" s="11">
        <v>-636466.92000000004</v>
      </c>
      <c r="AW58" s="9">
        <v>0</v>
      </c>
      <c r="AX58" s="9">
        <v>8425800.603318207</v>
      </c>
      <c r="AY58" s="9">
        <v>612342.3600000001</v>
      </c>
      <c r="AZ58" s="9">
        <v>-169632.8</v>
      </c>
      <c r="BA58" s="11">
        <v>2009300</v>
      </c>
      <c r="BB58" s="11">
        <v>147492</v>
      </c>
      <c r="BC58" s="11">
        <v>0</v>
      </c>
      <c r="BD58" s="11">
        <v>40866</v>
      </c>
      <c r="BE58" s="11">
        <v>0</v>
      </c>
      <c r="BF58" s="11">
        <v>0</v>
      </c>
      <c r="BG58" s="11">
        <v>65911</v>
      </c>
      <c r="BH58" s="11">
        <v>0</v>
      </c>
      <c r="BI58" s="9">
        <v>275034</v>
      </c>
      <c r="BJ58" s="9">
        <v>0</v>
      </c>
      <c r="BK58" s="9">
        <v>233420.78625354997</v>
      </c>
      <c r="BL58" s="9">
        <v>1151318.2278076056</v>
      </c>
      <c r="BM58" s="9">
        <v>1592221.67</v>
      </c>
      <c r="BN58" s="9">
        <v>0</v>
      </c>
      <c r="BO58" s="11">
        <v>57068335</v>
      </c>
      <c r="BP58" s="11">
        <v>0</v>
      </c>
      <c r="BQ58" s="11">
        <v>127780</v>
      </c>
      <c r="BR58" s="11">
        <v>311955</v>
      </c>
      <c r="BS58" s="11">
        <v>8031640</v>
      </c>
      <c r="BT58" s="11">
        <v>0</v>
      </c>
      <c r="BU58" s="9">
        <v>0</v>
      </c>
      <c r="BV58" s="9">
        <v>1205073.75</v>
      </c>
      <c r="BW58" s="11">
        <v>1016728</v>
      </c>
      <c r="BX58" s="11">
        <v>0</v>
      </c>
      <c r="BY58" s="11">
        <v>664251</v>
      </c>
      <c r="BZ58" s="11">
        <v>-308511.49</v>
      </c>
      <c r="CA58" s="9">
        <v>0</v>
      </c>
      <c r="CB58" s="9">
        <v>8778905.2715814374</v>
      </c>
      <c r="CC58" s="9">
        <v>612376.79220000003</v>
      </c>
      <c r="CD58" s="9">
        <v>157695</v>
      </c>
      <c r="CE58" s="11">
        <v>2064630</v>
      </c>
      <c r="CF58" s="11">
        <v>166616</v>
      </c>
      <c r="CG58" s="11">
        <v>0</v>
      </c>
      <c r="CH58" s="11">
        <v>40866</v>
      </c>
      <c r="CI58" s="11">
        <v>0</v>
      </c>
      <c r="CJ58" s="11">
        <v>0</v>
      </c>
      <c r="CK58" s="11">
        <v>70829</v>
      </c>
      <c r="CL58" s="11">
        <v>0</v>
      </c>
      <c r="CM58" s="11">
        <v>276434</v>
      </c>
      <c r="CN58" s="9">
        <v>4167581</v>
      </c>
      <c r="CO58" s="9">
        <v>233420.78625354997</v>
      </c>
      <c r="CP58" s="9">
        <v>1151318.2278076056</v>
      </c>
      <c r="CQ58" s="9">
        <v>1592221.67</v>
      </c>
      <c r="CR58" s="9">
        <v>0</v>
      </c>
      <c r="CT58" s="11"/>
      <c r="CU58" s="11"/>
      <c r="CV58" s="15"/>
      <c r="CW58" s="15"/>
      <c r="CX58" s="11"/>
      <c r="CY58" s="11"/>
      <c r="CZ58" s="9"/>
      <c r="DA58" s="11"/>
      <c r="DB58" s="11"/>
      <c r="DC58" s="11"/>
      <c r="DD58" s="11"/>
      <c r="DE58" s="11"/>
      <c r="DF58" s="15"/>
      <c r="DG58" s="15"/>
      <c r="DH58" s="15"/>
      <c r="DI58" s="15"/>
      <c r="DJ58" s="15"/>
      <c r="DK58" s="15"/>
      <c r="DL58" s="15"/>
      <c r="DM58" s="32"/>
      <c r="DN58" s="15"/>
      <c r="DO58" s="32"/>
      <c r="DP58" s="32"/>
      <c r="DQ58" s="15"/>
      <c r="DR58" s="15"/>
      <c r="DS58" s="15"/>
      <c r="DT58" s="15"/>
    </row>
    <row r="59" spans="1:124" x14ac:dyDescent="0.3">
      <c r="A59" s="12">
        <v>113</v>
      </c>
      <c r="B59" s="12">
        <v>1</v>
      </c>
      <c r="C59" s="13" t="s">
        <v>82</v>
      </c>
      <c r="D59" s="14">
        <v>6</v>
      </c>
      <c r="E59" s="9">
        <v>770</v>
      </c>
      <c r="F59" s="9">
        <f t="shared" si="26"/>
        <v>9165.382543855887</v>
      </c>
      <c r="G59" s="9">
        <f t="shared" si="27"/>
        <v>9924.3714446548402</v>
      </c>
      <c r="H59" s="9">
        <f t="shared" si="28"/>
        <v>758.98890079895318</v>
      </c>
      <c r="I59" s="10">
        <f t="shared" si="12"/>
        <v>8.2810389764663955E-2</v>
      </c>
      <c r="J59" s="9">
        <f t="shared" si="29"/>
        <v>357.55796103896046</v>
      </c>
      <c r="K59" s="9">
        <f t="shared" si="30"/>
        <v>25.054545454545405</v>
      </c>
      <c r="L59" s="9">
        <f t="shared" si="31"/>
        <v>329.84415584415586</v>
      </c>
      <c r="M59" s="9">
        <f t="shared" si="32"/>
        <v>-11.606670744542612</v>
      </c>
      <c r="N59" s="9">
        <f t="shared" si="33"/>
        <v>61.06513855648393</v>
      </c>
      <c r="O59" s="9">
        <f t="shared" si="34"/>
        <v>0</v>
      </c>
      <c r="P59" s="9">
        <f t="shared" si="35"/>
        <v>-2.9262293506492938</v>
      </c>
      <c r="Q59" s="15">
        <f t="shared" si="39"/>
        <v>7057344.5587690324</v>
      </c>
      <c r="R59" s="15">
        <f t="shared" si="40"/>
        <v>7641766.0123842265</v>
      </c>
      <c r="S59" s="9">
        <f t="shared" si="41"/>
        <v>584421.45361519419</v>
      </c>
      <c r="T59" s="9"/>
      <c r="U59" s="9">
        <f t="shared" si="47"/>
        <v>6026.0264545454547</v>
      </c>
      <c r="V59" s="9">
        <f t="shared" si="47"/>
        <v>762.5701298701299</v>
      </c>
      <c r="W59" s="9">
        <f t="shared" si="47"/>
        <v>0</v>
      </c>
      <c r="X59" s="9">
        <f t="shared" si="47"/>
        <v>931.92298243285438</v>
      </c>
      <c r="Y59" s="9">
        <f t="shared" si="47"/>
        <v>997.12493674770747</v>
      </c>
      <c r="Z59" s="9">
        <f t="shared" si="47"/>
        <v>0</v>
      </c>
      <c r="AA59" s="9">
        <f t="shared" si="47"/>
        <v>447.73804025974022</v>
      </c>
      <c r="AB59" s="9">
        <f t="shared" si="48"/>
        <v>6383.5844155844152</v>
      </c>
      <c r="AC59" s="9">
        <f t="shared" si="48"/>
        <v>787.62467532467531</v>
      </c>
      <c r="AD59" s="9">
        <f t="shared" si="48"/>
        <v>329.84415584415586</v>
      </c>
      <c r="AE59" s="9">
        <f t="shared" si="48"/>
        <v>920.31631168831177</v>
      </c>
      <c r="AF59" s="9">
        <f t="shared" si="48"/>
        <v>1058.1900753041914</v>
      </c>
      <c r="AG59" s="9">
        <f t="shared" si="48"/>
        <v>0</v>
      </c>
      <c r="AH59" s="9">
        <f t="shared" si="48"/>
        <v>444.81181090909092</v>
      </c>
      <c r="AI59" s="9">
        <f t="shared" si="42"/>
        <v>9924.3714446548402</v>
      </c>
      <c r="AJ59" s="3" t="s">
        <v>608</v>
      </c>
      <c r="AK59" s="11">
        <v>4688540</v>
      </c>
      <c r="AL59" s="11">
        <v>0</v>
      </c>
      <c r="AM59" s="11">
        <v>10770</v>
      </c>
      <c r="AN59" s="9">
        <v>26925</v>
      </c>
      <c r="AO59" s="11">
        <v>0</v>
      </c>
      <c r="AP59" s="11">
        <v>0</v>
      </c>
      <c r="AQ59" s="9">
        <v>0</v>
      </c>
      <c r="AR59" s="9">
        <v>149159.6964732979</v>
      </c>
      <c r="AS59" s="11">
        <v>587179</v>
      </c>
      <c r="AT59" s="11">
        <v>0</v>
      </c>
      <c r="AU59" s="11">
        <v>5981</v>
      </c>
      <c r="AV59" s="11">
        <v>0</v>
      </c>
      <c r="AW59" s="9">
        <v>0</v>
      </c>
      <c r="AX59" s="9">
        <v>767786.20129573473</v>
      </c>
      <c r="AY59" s="9">
        <v>53002</v>
      </c>
      <c r="AZ59" s="9">
        <v>-48499.63</v>
      </c>
      <c r="BA59" s="11">
        <v>186833</v>
      </c>
      <c r="BB59" s="11">
        <v>228881</v>
      </c>
      <c r="BC59" s="11">
        <v>0</v>
      </c>
      <c r="BD59" s="11">
        <v>28289</v>
      </c>
      <c r="BE59" s="11">
        <v>45606</v>
      </c>
      <c r="BF59" s="11">
        <v>48058</v>
      </c>
      <c r="BG59" s="11">
        <v>0</v>
      </c>
      <c r="BH59" s="11">
        <v>0</v>
      </c>
      <c r="BI59" s="9">
        <v>14003</v>
      </c>
      <c r="BJ59" s="9">
        <v>0</v>
      </c>
      <c r="BK59" s="9">
        <v>31813.550999999999</v>
      </c>
      <c r="BL59" s="9">
        <v>53850</v>
      </c>
      <c r="BM59" s="9">
        <v>173340.76</v>
      </c>
      <c r="BN59" s="9">
        <v>5826.98</v>
      </c>
      <c r="BO59" s="11">
        <v>4915360</v>
      </c>
      <c r="BP59" s="11">
        <v>0</v>
      </c>
      <c r="BQ59" s="11">
        <v>11006</v>
      </c>
      <c r="BR59" s="11">
        <v>26925</v>
      </c>
      <c r="BS59" s="11">
        <v>253980</v>
      </c>
      <c r="BT59" s="11">
        <v>0</v>
      </c>
      <c r="BU59" s="9">
        <v>0</v>
      </c>
      <c r="BV59" s="9">
        <v>121910</v>
      </c>
      <c r="BW59" s="11">
        <v>606471</v>
      </c>
      <c r="BX59" s="11">
        <v>0</v>
      </c>
      <c r="BY59" s="11">
        <v>6020</v>
      </c>
      <c r="BZ59" s="11">
        <v>-1461.44</v>
      </c>
      <c r="CA59" s="9">
        <v>0</v>
      </c>
      <c r="CB59" s="9">
        <v>814806.35798422736</v>
      </c>
      <c r="CC59" s="9">
        <v>50748.803399999997</v>
      </c>
      <c r="CD59" s="9">
        <v>0</v>
      </c>
      <c r="CE59" s="11">
        <v>191615</v>
      </c>
      <c r="CF59" s="11">
        <v>236719</v>
      </c>
      <c r="CG59" s="11">
        <v>0</v>
      </c>
      <c r="CH59" s="11">
        <v>28289</v>
      </c>
      <c r="CI59" s="11">
        <v>46060</v>
      </c>
      <c r="CJ59" s="11">
        <v>54403</v>
      </c>
      <c r="CK59" s="11">
        <v>0</v>
      </c>
      <c r="CL59" s="11">
        <v>0</v>
      </c>
      <c r="CM59" s="11">
        <v>14083</v>
      </c>
      <c r="CN59" s="9">
        <v>0</v>
      </c>
      <c r="CO59" s="9">
        <v>31813.550999999999</v>
      </c>
      <c r="CP59" s="9">
        <v>53850</v>
      </c>
      <c r="CQ59" s="9">
        <v>173340.76</v>
      </c>
      <c r="CR59" s="9">
        <v>5826.98</v>
      </c>
      <c r="CT59" s="11"/>
      <c r="CU59" s="11"/>
      <c r="CV59" s="15"/>
      <c r="CW59" s="15"/>
      <c r="CX59" s="11"/>
      <c r="CY59" s="11"/>
      <c r="CZ59" s="9"/>
      <c r="DA59" s="11"/>
      <c r="DB59" s="11"/>
      <c r="DC59" s="11"/>
      <c r="DD59" s="11"/>
      <c r="DE59" s="11"/>
      <c r="DF59" s="15"/>
      <c r="DG59" s="15"/>
      <c r="DH59" s="15"/>
      <c r="DI59" s="15"/>
      <c r="DJ59" s="15"/>
      <c r="DK59" s="15"/>
      <c r="DL59" s="15"/>
      <c r="DM59" s="32"/>
      <c r="DN59" s="15"/>
      <c r="DO59" s="32"/>
      <c r="DP59" s="32"/>
      <c r="DQ59" s="15"/>
      <c r="DR59" s="15"/>
      <c r="DS59" s="15"/>
      <c r="DT59" s="15"/>
    </row>
    <row r="60" spans="1:124" x14ac:dyDescent="0.3">
      <c r="A60" s="12">
        <v>115</v>
      </c>
      <c r="B60" s="12">
        <v>1</v>
      </c>
      <c r="C60" s="13" t="s">
        <v>83</v>
      </c>
      <c r="D60" s="14">
        <v>5</v>
      </c>
      <c r="E60" s="9">
        <v>1132</v>
      </c>
      <c r="F60" s="9">
        <f t="shared" si="26"/>
        <v>11524.359296365234</v>
      </c>
      <c r="G60" s="9">
        <f t="shared" si="27"/>
        <v>12372.535304757219</v>
      </c>
      <c r="H60" s="9">
        <f t="shared" si="28"/>
        <v>848.17600839198531</v>
      </c>
      <c r="I60" s="10">
        <f t="shared" si="12"/>
        <v>7.3598539110065656E-2</v>
      </c>
      <c r="J60" s="9">
        <f t="shared" si="29"/>
        <v>390.02555653710169</v>
      </c>
      <c r="K60" s="9">
        <f t="shared" si="30"/>
        <v>77.272084805653776</v>
      </c>
      <c r="L60" s="9">
        <f t="shared" si="31"/>
        <v>302.59010600706716</v>
      </c>
      <c r="M60" s="9">
        <f t="shared" si="32"/>
        <v>43.845506125534939</v>
      </c>
      <c r="N60" s="9">
        <f t="shared" si="33"/>
        <v>38.407480888360396</v>
      </c>
      <c r="O60" s="9">
        <f t="shared" si="34"/>
        <v>0</v>
      </c>
      <c r="P60" s="9">
        <f t="shared" si="35"/>
        <v>-3.9647259717314682</v>
      </c>
      <c r="Q60" s="15">
        <f t="shared" si="39"/>
        <v>13045574.723485444</v>
      </c>
      <c r="R60" s="15">
        <f t="shared" si="40"/>
        <v>14005709.964985171</v>
      </c>
      <c r="S60" s="9">
        <f t="shared" si="41"/>
        <v>960135.24149972759</v>
      </c>
      <c r="T60" s="9"/>
      <c r="U60" s="9">
        <f t="shared" si="47"/>
        <v>5881.6855742049474</v>
      </c>
      <c r="V60" s="9">
        <f t="shared" si="47"/>
        <v>2351.9081272084804</v>
      </c>
      <c r="W60" s="9">
        <f t="shared" si="47"/>
        <v>21.473498233215548</v>
      </c>
      <c r="X60" s="9">
        <f t="shared" si="47"/>
        <v>1122.5847235564438</v>
      </c>
      <c r="Y60" s="9">
        <f t="shared" si="47"/>
        <v>1992.4896378264566</v>
      </c>
      <c r="Z60" s="9">
        <f t="shared" si="47"/>
        <v>0</v>
      </c>
      <c r="AA60" s="9">
        <f t="shared" si="47"/>
        <v>154.21773533568907</v>
      </c>
      <c r="AB60" s="9">
        <f t="shared" si="48"/>
        <v>6271.7111307420491</v>
      </c>
      <c r="AC60" s="9">
        <f t="shared" si="48"/>
        <v>2429.1802120141342</v>
      </c>
      <c r="AD60" s="9">
        <f t="shared" si="48"/>
        <v>324.0636042402827</v>
      </c>
      <c r="AE60" s="9">
        <f t="shared" si="48"/>
        <v>1166.4302296819787</v>
      </c>
      <c r="AF60" s="9">
        <f t="shared" si="48"/>
        <v>2030.897118714817</v>
      </c>
      <c r="AG60" s="9">
        <f t="shared" si="48"/>
        <v>0</v>
      </c>
      <c r="AH60" s="9">
        <f t="shared" si="48"/>
        <v>150.2530093639576</v>
      </c>
      <c r="AI60" s="9">
        <f t="shared" si="42"/>
        <v>12372.535304757219</v>
      </c>
      <c r="AJ60" s="3" t="s">
        <v>608</v>
      </c>
      <c r="AK60" s="11">
        <v>6703750</v>
      </c>
      <c r="AL60" s="11">
        <v>0</v>
      </c>
      <c r="AM60" s="11">
        <v>15399</v>
      </c>
      <c r="AN60" s="9">
        <v>38498</v>
      </c>
      <c r="AO60" s="11">
        <v>0</v>
      </c>
      <c r="AP60" s="11">
        <v>24308</v>
      </c>
      <c r="AQ60" s="9">
        <v>0</v>
      </c>
      <c r="AR60" s="9">
        <v>169866.10706589441</v>
      </c>
      <c r="AS60" s="11">
        <v>2662360</v>
      </c>
      <c r="AT60" s="11">
        <v>0</v>
      </c>
      <c r="AU60" s="11">
        <v>0</v>
      </c>
      <c r="AV60" s="11">
        <v>-495.2</v>
      </c>
      <c r="AW60" s="9">
        <v>0</v>
      </c>
      <c r="AX60" s="9">
        <v>2255498.2700195489</v>
      </c>
      <c r="AY60" s="9">
        <v>69384.149999999994</v>
      </c>
      <c r="AZ60" s="9">
        <v>-45681.93</v>
      </c>
      <c r="BA60" s="11">
        <v>254992</v>
      </c>
      <c r="BB60" s="11">
        <v>318033</v>
      </c>
      <c r="BC60" s="11">
        <v>0</v>
      </c>
      <c r="BD60" s="11">
        <v>429007</v>
      </c>
      <c r="BE60" s="11">
        <v>83964</v>
      </c>
      <c r="BF60" s="11">
        <v>0</v>
      </c>
      <c r="BG60" s="11">
        <v>0</v>
      </c>
      <c r="BH60" s="11">
        <v>0</v>
      </c>
      <c r="BI60" s="9">
        <v>0</v>
      </c>
      <c r="BJ60" s="9">
        <v>0</v>
      </c>
      <c r="BK60" s="9">
        <v>0</v>
      </c>
      <c r="BL60" s="9">
        <v>57284.7264</v>
      </c>
      <c r="BM60" s="9">
        <v>9407.6</v>
      </c>
      <c r="BN60" s="9">
        <v>0</v>
      </c>
      <c r="BO60" s="11">
        <v>7099577</v>
      </c>
      <c r="BP60" s="11">
        <v>0</v>
      </c>
      <c r="BQ60" s="11">
        <v>15896</v>
      </c>
      <c r="BR60" s="11">
        <v>38498</v>
      </c>
      <c r="BS60" s="11">
        <v>366840</v>
      </c>
      <c r="BT60" s="11">
        <v>0</v>
      </c>
      <c r="BU60" s="9">
        <v>0</v>
      </c>
      <c r="BV60" s="9">
        <v>176083</v>
      </c>
      <c r="BW60" s="11">
        <v>2749832</v>
      </c>
      <c r="BX60" s="11">
        <v>0</v>
      </c>
      <c r="BY60" s="11">
        <v>0</v>
      </c>
      <c r="BZ60" s="11">
        <v>19162.02</v>
      </c>
      <c r="CA60" s="9">
        <v>0</v>
      </c>
      <c r="CB60" s="9">
        <v>2298975.5383851728</v>
      </c>
      <c r="CC60" s="9">
        <v>64896.080200000004</v>
      </c>
      <c r="CD60" s="9">
        <v>0</v>
      </c>
      <c r="CE60" s="11">
        <v>264138</v>
      </c>
      <c r="CF60" s="11">
        <v>331313</v>
      </c>
      <c r="CG60" s="11">
        <v>0</v>
      </c>
      <c r="CH60" s="11">
        <v>429007</v>
      </c>
      <c r="CI60" s="11">
        <v>84800</v>
      </c>
      <c r="CJ60" s="11">
        <v>0</v>
      </c>
      <c r="CK60" s="11">
        <v>0</v>
      </c>
      <c r="CL60" s="11">
        <v>0</v>
      </c>
      <c r="CM60" s="11">
        <v>0</v>
      </c>
      <c r="CN60" s="9">
        <v>0</v>
      </c>
      <c r="CO60" s="9">
        <v>0</v>
      </c>
      <c r="CP60" s="9">
        <v>57284.7264</v>
      </c>
      <c r="CQ60" s="9">
        <v>9407.6</v>
      </c>
      <c r="CR60" s="9">
        <v>0</v>
      </c>
      <c r="CT60" s="11"/>
      <c r="CU60" s="11"/>
      <c r="CV60" s="15"/>
      <c r="CW60" s="15"/>
      <c r="CX60" s="11"/>
      <c r="CY60" s="11"/>
      <c r="CZ60" s="9"/>
      <c r="DA60" s="11"/>
      <c r="DB60" s="11"/>
      <c r="DC60" s="11"/>
      <c r="DD60" s="11"/>
      <c r="DE60" s="11"/>
      <c r="DF60" s="15"/>
      <c r="DG60" s="15"/>
      <c r="DH60" s="15"/>
      <c r="DI60" s="15"/>
      <c r="DJ60" s="15"/>
      <c r="DK60" s="15"/>
      <c r="DL60" s="15"/>
      <c r="DM60" s="32"/>
      <c r="DN60" s="15"/>
      <c r="DO60" s="32"/>
      <c r="DP60" s="32"/>
      <c r="DQ60" s="15"/>
      <c r="DR60" s="15"/>
      <c r="DS60" s="15"/>
      <c r="DT60" s="15"/>
    </row>
    <row r="61" spans="1:124" x14ac:dyDescent="0.3">
      <c r="A61" s="12">
        <v>116</v>
      </c>
      <c r="B61" s="12">
        <v>1</v>
      </c>
      <c r="C61" s="13" t="s">
        <v>84</v>
      </c>
      <c r="D61" s="14">
        <v>6</v>
      </c>
      <c r="E61" s="9">
        <v>894</v>
      </c>
      <c r="F61" s="9">
        <f t="shared" si="26"/>
        <v>8725.5361305416318</v>
      </c>
      <c r="G61" s="9">
        <f t="shared" si="27"/>
        <v>9448.3409839772066</v>
      </c>
      <c r="H61" s="9">
        <f t="shared" si="28"/>
        <v>722.80485343557484</v>
      </c>
      <c r="I61" s="10">
        <f t="shared" si="12"/>
        <v>8.2837872953797187E-2</v>
      </c>
      <c r="J61" s="9">
        <f t="shared" si="29"/>
        <v>359.52474272930704</v>
      </c>
      <c r="K61" s="9">
        <f t="shared" si="30"/>
        <v>23.841163310961974</v>
      </c>
      <c r="L61" s="9">
        <f t="shared" si="31"/>
        <v>325.16778523489933</v>
      </c>
      <c r="M61" s="9">
        <f t="shared" si="32"/>
        <v>-17.861508943471677</v>
      </c>
      <c r="N61" s="9">
        <f t="shared" si="33"/>
        <v>29.547570656452535</v>
      </c>
      <c r="O61" s="9">
        <f t="shared" si="34"/>
        <v>0</v>
      </c>
      <c r="P61" s="9">
        <f t="shared" si="35"/>
        <v>2.5851004474272941</v>
      </c>
      <c r="Q61" s="15">
        <f t="shared" si="39"/>
        <v>7800629.3007042194</v>
      </c>
      <c r="R61" s="15">
        <f t="shared" si="40"/>
        <v>8446816.8396756221</v>
      </c>
      <c r="S61" s="9">
        <f t="shared" si="41"/>
        <v>646187.53897140268</v>
      </c>
      <c r="T61" s="9"/>
      <c r="U61" s="9">
        <f t="shared" si="47"/>
        <v>5941.6061297539145</v>
      </c>
      <c r="V61" s="9">
        <f t="shared" si="47"/>
        <v>725.63646532438474</v>
      </c>
      <c r="W61" s="9">
        <f t="shared" si="47"/>
        <v>0</v>
      </c>
      <c r="X61" s="9">
        <f t="shared" si="47"/>
        <v>631.16686688530615</v>
      </c>
      <c r="Y61" s="9">
        <f t="shared" si="47"/>
        <v>1074.3143023268267</v>
      </c>
      <c r="Z61" s="9">
        <f t="shared" si="47"/>
        <v>0</v>
      </c>
      <c r="AA61" s="9">
        <f t="shared" si="47"/>
        <v>352.81236625119845</v>
      </c>
      <c r="AB61" s="9">
        <f t="shared" si="48"/>
        <v>6301.1308724832215</v>
      </c>
      <c r="AC61" s="9">
        <f t="shared" si="48"/>
        <v>749.47762863534672</v>
      </c>
      <c r="AD61" s="9">
        <f t="shared" si="48"/>
        <v>325.16778523489933</v>
      </c>
      <c r="AE61" s="9">
        <f t="shared" si="48"/>
        <v>613.30535794183447</v>
      </c>
      <c r="AF61" s="9">
        <f t="shared" si="48"/>
        <v>1103.8618729832792</v>
      </c>
      <c r="AG61" s="9">
        <f t="shared" si="48"/>
        <v>0</v>
      </c>
      <c r="AH61" s="9">
        <f t="shared" si="48"/>
        <v>355.39746669862575</v>
      </c>
      <c r="AI61" s="9">
        <f t="shared" si="42"/>
        <v>9448.3409839772066</v>
      </c>
      <c r="AJ61" s="3" t="s">
        <v>608</v>
      </c>
      <c r="AK61" s="11">
        <v>5336838</v>
      </c>
      <c r="AL61" s="11">
        <v>0</v>
      </c>
      <c r="AM61" s="11">
        <v>12259</v>
      </c>
      <c r="AN61" s="9">
        <v>30648</v>
      </c>
      <c r="AO61" s="11">
        <v>0</v>
      </c>
      <c r="AP61" s="11">
        <v>0</v>
      </c>
      <c r="AQ61" s="9">
        <v>0</v>
      </c>
      <c r="AR61" s="9">
        <v>158722.19899546361</v>
      </c>
      <c r="AS61" s="11">
        <v>648719</v>
      </c>
      <c r="AT61" s="11">
        <v>0</v>
      </c>
      <c r="AU61" s="11">
        <v>0</v>
      </c>
      <c r="AV61" s="11">
        <v>-24271.02</v>
      </c>
      <c r="AW61" s="9">
        <v>0</v>
      </c>
      <c r="AX61" s="9">
        <v>960436.98628018307</v>
      </c>
      <c r="AY61" s="9">
        <v>58772.28</v>
      </c>
      <c r="AZ61" s="9">
        <v>-25042.12</v>
      </c>
      <c r="BA61" s="11">
        <v>204800</v>
      </c>
      <c r="BB61" s="11">
        <v>150624</v>
      </c>
      <c r="BC61" s="11">
        <v>0</v>
      </c>
      <c r="BD61" s="11">
        <v>48873</v>
      </c>
      <c r="BE61" s="11">
        <v>13256</v>
      </c>
      <c r="BF61" s="11">
        <v>0</v>
      </c>
      <c r="BG61" s="11">
        <v>0</v>
      </c>
      <c r="BH61" s="11">
        <v>0</v>
      </c>
      <c r="BI61" s="9">
        <v>0</v>
      </c>
      <c r="BJ61" s="9">
        <v>0</v>
      </c>
      <c r="BK61" s="9">
        <v>19520</v>
      </c>
      <c r="BL61" s="9">
        <v>51295.995428571427</v>
      </c>
      <c r="BM61" s="9">
        <v>153112.54</v>
      </c>
      <c r="BN61" s="9">
        <v>2065.44</v>
      </c>
      <c r="BO61" s="11">
        <v>5626014</v>
      </c>
      <c r="BP61" s="11">
        <v>0</v>
      </c>
      <c r="BQ61" s="11">
        <v>12597</v>
      </c>
      <c r="BR61" s="11">
        <v>30648</v>
      </c>
      <c r="BS61" s="11">
        <v>290700</v>
      </c>
      <c r="BT61" s="11">
        <v>0</v>
      </c>
      <c r="BU61" s="9">
        <v>0</v>
      </c>
      <c r="BV61" s="9">
        <v>139536</v>
      </c>
      <c r="BW61" s="11">
        <v>670033</v>
      </c>
      <c r="BX61" s="11">
        <v>0</v>
      </c>
      <c r="BY61" s="11">
        <v>0</v>
      </c>
      <c r="BZ61" s="11">
        <v>-32280.01</v>
      </c>
      <c r="CA61" s="9">
        <v>0</v>
      </c>
      <c r="CB61" s="9">
        <v>986852.51444705168</v>
      </c>
      <c r="CC61" s="9">
        <v>61083.359800000006</v>
      </c>
      <c r="CD61" s="9">
        <v>7197</v>
      </c>
      <c r="CE61" s="11">
        <v>211186</v>
      </c>
      <c r="CF61" s="11">
        <v>154995</v>
      </c>
      <c r="CG61" s="11">
        <v>0</v>
      </c>
      <c r="CH61" s="11">
        <v>48873</v>
      </c>
      <c r="CI61" s="11">
        <v>13388</v>
      </c>
      <c r="CJ61" s="11">
        <v>0</v>
      </c>
      <c r="CK61" s="11">
        <v>0</v>
      </c>
      <c r="CL61" s="11">
        <v>0</v>
      </c>
      <c r="CM61" s="11">
        <v>0</v>
      </c>
      <c r="CN61" s="9">
        <v>0</v>
      </c>
      <c r="CO61" s="9">
        <v>19520</v>
      </c>
      <c r="CP61" s="9">
        <v>51295.995428571427</v>
      </c>
      <c r="CQ61" s="9">
        <v>153112.54</v>
      </c>
      <c r="CR61" s="9">
        <v>2065.44</v>
      </c>
      <c r="CT61" s="11"/>
      <c r="CU61" s="11"/>
      <c r="CV61" s="15"/>
      <c r="CW61" s="15"/>
      <c r="CX61" s="11"/>
      <c r="CY61" s="11"/>
      <c r="CZ61" s="9"/>
      <c r="DA61" s="11"/>
      <c r="DB61" s="11"/>
      <c r="DC61" s="11"/>
      <c r="DD61" s="11"/>
      <c r="DE61" s="11"/>
      <c r="DF61" s="15"/>
      <c r="DG61" s="15"/>
      <c r="DH61" s="15"/>
      <c r="DI61" s="15"/>
      <c r="DJ61" s="15"/>
      <c r="DK61" s="15"/>
      <c r="DL61" s="15"/>
      <c r="DM61" s="32"/>
      <c r="DN61" s="15"/>
      <c r="DO61" s="32"/>
      <c r="DP61" s="32"/>
      <c r="DQ61" s="15"/>
      <c r="DR61" s="15"/>
      <c r="DS61" s="15"/>
      <c r="DT61" s="15"/>
    </row>
    <row r="62" spans="1:124" x14ac:dyDescent="0.3">
      <c r="A62" s="12">
        <v>118</v>
      </c>
      <c r="B62" s="12">
        <v>1</v>
      </c>
      <c r="C62" s="13" t="s">
        <v>85</v>
      </c>
      <c r="D62" s="14">
        <v>6</v>
      </c>
      <c r="E62" s="9">
        <v>340</v>
      </c>
      <c r="F62" s="9">
        <f t="shared" si="26"/>
        <v>13528.13947345441</v>
      </c>
      <c r="G62" s="9">
        <f t="shared" si="27"/>
        <v>14084.100908100778</v>
      </c>
      <c r="H62" s="9">
        <f t="shared" si="28"/>
        <v>555.96143464636771</v>
      </c>
      <c r="I62" s="10">
        <f t="shared" si="12"/>
        <v>4.1096666377316925E-2</v>
      </c>
      <c r="J62" s="9">
        <f t="shared" si="29"/>
        <v>411.24561764705868</v>
      </c>
      <c r="K62" s="9">
        <f t="shared" si="30"/>
        <v>48.423529411764775</v>
      </c>
      <c r="L62" s="9">
        <f t="shared" si="31"/>
        <v>0</v>
      </c>
      <c r="M62" s="9">
        <f t="shared" si="32"/>
        <v>23.613441176471042</v>
      </c>
      <c r="N62" s="9">
        <f t="shared" si="33"/>
        <v>66.965305234602056</v>
      </c>
      <c r="O62" s="9">
        <f t="shared" si="34"/>
        <v>0</v>
      </c>
      <c r="P62" s="9">
        <f t="shared" si="35"/>
        <v>5.7135411764706419</v>
      </c>
      <c r="Q62" s="15">
        <f t="shared" si="39"/>
        <v>4599567.4209744995</v>
      </c>
      <c r="R62" s="15">
        <f t="shared" si="40"/>
        <v>4788594.3087542644</v>
      </c>
      <c r="S62" s="9">
        <f t="shared" si="41"/>
        <v>189026.88777976483</v>
      </c>
      <c r="T62" s="9"/>
      <c r="U62" s="9">
        <f t="shared" ref="U62:AA71" si="49">IF($E62=0,0,SUMIF($AK$4:$BN$4,U$4,$AK62:$BN62)/$E62)</f>
        <v>5933.277911764706</v>
      </c>
      <c r="V62" s="9">
        <f t="shared" si="49"/>
        <v>1473.8617647058823</v>
      </c>
      <c r="W62" s="9">
        <f t="shared" si="49"/>
        <v>807.18235294117642</v>
      </c>
      <c r="X62" s="9">
        <f t="shared" si="49"/>
        <v>3059.3520588235292</v>
      </c>
      <c r="Y62" s="9">
        <f t="shared" si="49"/>
        <v>1911.9603419095179</v>
      </c>
      <c r="Z62" s="9">
        <f t="shared" si="49"/>
        <v>0</v>
      </c>
      <c r="AA62" s="9">
        <f t="shared" si="49"/>
        <v>342.50504330959836</v>
      </c>
      <c r="AB62" s="9">
        <f t="shared" ref="AB62:AH71" si="50">IF($E62=0,0,SUMIF($BO$4:$CR$4,AB$4,$BO62:$CR62)/$E62)</f>
        <v>6344.5235294117647</v>
      </c>
      <c r="AC62" s="9">
        <f t="shared" si="50"/>
        <v>1522.285294117647</v>
      </c>
      <c r="AD62" s="9">
        <f t="shared" si="50"/>
        <v>807.18235294117642</v>
      </c>
      <c r="AE62" s="9">
        <f t="shared" si="50"/>
        <v>3082.9655000000002</v>
      </c>
      <c r="AF62" s="9">
        <f t="shared" si="50"/>
        <v>1978.9256471441199</v>
      </c>
      <c r="AG62" s="9">
        <f t="shared" si="50"/>
        <v>0</v>
      </c>
      <c r="AH62" s="9">
        <f t="shared" si="50"/>
        <v>348.21858448606901</v>
      </c>
      <c r="AI62" s="9">
        <f t="shared" si="42"/>
        <v>14084.100908100778</v>
      </c>
      <c r="AJ62" s="3" t="s">
        <v>608</v>
      </c>
      <c r="AK62" s="11">
        <v>2047442</v>
      </c>
      <c r="AL62" s="11">
        <v>0</v>
      </c>
      <c r="AM62" s="11">
        <v>4703</v>
      </c>
      <c r="AN62" s="9">
        <v>11758</v>
      </c>
      <c r="AO62" s="11">
        <v>274442</v>
      </c>
      <c r="AP62" s="11">
        <v>0</v>
      </c>
      <c r="AQ62" s="9">
        <v>0</v>
      </c>
      <c r="AR62" s="9">
        <v>41622</v>
      </c>
      <c r="AS62" s="11">
        <v>501113</v>
      </c>
      <c r="AT62" s="11">
        <v>0</v>
      </c>
      <c r="AU62" s="11">
        <v>0</v>
      </c>
      <c r="AV62" s="11">
        <v>0</v>
      </c>
      <c r="AW62" s="9">
        <v>0</v>
      </c>
      <c r="AX62" s="9">
        <v>650066.51624923607</v>
      </c>
      <c r="AY62" s="9">
        <v>19554.419999999998</v>
      </c>
      <c r="AZ62" s="9">
        <v>-30127.51</v>
      </c>
      <c r="BA62" s="11">
        <v>85241</v>
      </c>
      <c r="BB62" s="11">
        <v>186936</v>
      </c>
      <c r="BC62" s="11">
        <v>0</v>
      </c>
      <c r="BD62" s="11">
        <v>0</v>
      </c>
      <c r="BE62" s="11">
        <v>597178.69999999995</v>
      </c>
      <c r="BF62" s="11">
        <v>124499</v>
      </c>
      <c r="BG62" s="11">
        <v>0</v>
      </c>
      <c r="BH62" s="11">
        <v>0</v>
      </c>
      <c r="BI62" s="9">
        <v>0</v>
      </c>
      <c r="BJ62" s="9">
        <v>0</v>
      </c>
      <c r="BK62" s="9">
        <v>11404.904725263455</v>
      </c>
      <c r="BL62" s="9">
        <v>23515.8</v>
      </c>
      <c r="BM62" s="9">
        <v>48912.639999999999</v>
      </c>
      <c r="BN62" s="9">
        <v>1305.95</v>
      </c>
      <c r="BO62" s="11">
        <v>2147059</v>
      </c>
      <c r="BP62" s="11">
        <v>10079</v>
      </c>
      <c r="BQ62" s="11">
        <v>4807</v>
      </c>
      <c r="BR62" s="11">
        <v>11758</v>
      </c>
      <c r="BS62" s="11">
        <v>274442</v>
      </c>
      <c r="BT62" s="11">
        <v>0</v>
      </c>
      <c r="BU62" s="9">
        <v>0</v>
      </c>
      <c r="BV62" s="9">
        <v>45492</v>
      </c>
      <c r="BW62" s="11">
        <v>517577</v>
      </c>
      <c r="BX62" s="11">
        <v>0</v>
      </c>
      <c r="BY62" s="11">
        <v>0</v>
      </c>
      <c r="BZ62" s="11">
        <v>-2767.43</v>
      </c>
      <c r="CA62" s="9">
        <v>0</v>
      </c>
      <c r="CB62" s="9">
        <v>672834.72002900077</v>
      </c>
      <c r="CC62" s="9">
        <v>21497.024000000001</v>
      </c>
      <c r="CD62" s="9">
        <v>0</v>
      </c>
      <c r="CE62" s="11">
        <v>87456</v>
      </c>
      <c r="CF62" s="11">
        <v>192364</v>
      </c>
      <c r="CG62" s="11">
        <v>0</v>
      </c>
      <c r="CH62" s="11">
        <v>0</v>
      </c>
      <c r="CI62" s="11">
        <v>597178.69999999995</v>
      </c>
      <c r="CJ62" s="11">
        <v>123678</v>
      </c>
      <c r="CK62" s="11">
        <v>0</v>
      </c>
      <c r="CL62" s="11">
        <v>0</v>
      </c>
      <c r="CM62" s="11">
        <v>0</v>
      </c>
      <c r="CN62" s="9">
        <v>0</v>
      </c>
      <c r="CO62" s="9">
        <v>11404.904725263455</v>
      </c>
      <c r="CP62" s="9">
        <v>23515.8</v>
      </c>
      <c r="CQ62" s="9">
        <v>48912.639999999999</v>
      </c>
      <c r="CR62" s="9">
        <v>1305.95</v>
      </c>
      <c r="CT62" s="11"/>
      <c r="CU62" s="11"/>
      <c r="CV62" s="15"/>
      <c r="CW62" s="15"/>
      <c r="CX62" s="11"/>
      <c r="CY62" s="11"/>
      <c r="CZ62" s="9"/>
      <c r="DA62" s="11"/>
      <c r="DB62" s="11"/>
      <c r="DC62" s="11"/>
      <c r="DD62" s="11"/>
      <c r="DE62" s="11"/>
      <c r="DF62" s="15"/>
      <c r="DG62" s="15"/>
      <c r="DH62" s="15"/>
      <c r="DI62" s="15"/>
      <c r="DJ62" s="15"/>
      <c r="DK62" s="15"/>
      <c r="DL62" s="15"/>
      <c r="DM62" s="32"/>
      <c r="DN62" s="15"/>
      <c r="DO62" s="32"/>
      <c r="DP62" s="32"/>
      <c r="DQ62" s="15"/>
      <c r="DR62" s="15"/>
      <c r="DS62" s="15"/>
      <c r="DT62" s="15"/>
    </row>
    <row r="63" spans="1:124" x14ac:dyDescent="0.3">
      <c r="A63" s="12">
        <v>129</v>
      </c>
      <c r="B63" s="12">
        <v>1</v>
      </c>
      <c r="C63" s="13" t="s">
        <v>86</v>
      </c>
      <c r="D63" s="14">
        <v>5</v>
      </c>
      <c r="E63" s="9">
        <v>1376</v>
      </c>
      <c r="F63" s="9">
        <f t="shared" si="26"/>
        <v>9586.9482252900343</v>
      </c>
      <c r="G63" s="9">
        <f t="shared" si="27"/>
        <v>10106.326682018931</v>
      </c>
      <c r="H63" s="9">
        <f t="shared" si="28"/>
        <v>519.37845672889671</v>
      </c>
      <c r="I63" s="10">
        <f t="shared" si="12"/>
        <v>5.4175577516815468E-2</v>
      </c>
      <c r="J63" s="9">
        <f t="shared" si="29"/>
        <v>316.92327761627894</v>
      </c>
      <c r="K63" s="9">
        <f t="shared" si="30"/>
        <v>13.262354651162809</v>
      </c>
      <c r="L63" s="9">
        <f t="shared" si="31"/>
        <v>0</v>
      </c>
      <c r="M63" s="9">
        <f t="shared" si="32"/>
        <v>124.43768895348842</v>
      </c>
      <c r="N63" s="9">
        <f t="shared" si="33"/>
        <v>33.672150769596328</v>
      </c>
      <c r="O63" s="9">
        <f t="shared" si="34"/>
        <v>23.764578488372081</v>
      </c>
      <c r="P63" s="9">
        <f t="shared" si="35"/>
        <v>7.3184062499999527</v>
      </c>
      <c r="Q63" s="15">
        <f t="shared" si="39"/>
        <v>13191640.757999087</v>
      </c>
      <c r="R63" s="15">
        <f t="shared" si="40"/>
        <v>13906305.514458049</v>
      </c>
      <c r="S63" s="9">
        <f t="shared" si="41"/>
        <v>714664.75645896234</v>
      </c>
      <c r="T63" s="9"/>
      <c r="U63" s="9">
        <f t="shared" si="49"/>
        <v>6073.1537572674424</v>
      </c>
      <c r="V63" s="9">
        <f t="shared" si="49"/>
        <v>403.67151162790697</v>
      </c>
      <c r="W63" s="9">
        <f t="shared" si="49"/>
        <v>976.53343023255809</v>
      </c>
      <c r="X63" s="9">
        <f t="shared" si="49"/>
        <v>554.5763662790697</v>
      </c>
      <c r="Y63" s="9">
        <f t="shared" si="49"/>
        <v>1216.2490763077888</v>
      </c>
      <c r="Z63" s="9">
        <f t="shared" si="49"/>
        <v>76.823212209302326</v>
      </c>
      <c r="AA63" s="9">
        <f t="shared" si="49"/>
        <v>285.94087136596494</v>
      </c>
      <c r="AB63" s="9">
        <f t="shared" si="50"/>
        <v>6390.0770348837214</v>
      </c>
      <c r="AC63" s="9">
        <f t="shared" si="50"/>
        <v>416.93386627906978</v>
      </c>
      <c r="AD63" s="9">
        <f t="shared" si="50"/>
        <v>976.53343023255809</v>
      </c>
      <c r="AE63" s="9">
        <f t="shared" si="50"/>
        <v>679.01405523255812</v>
      </c>
      <c r="AF63" s="9">
        <f t="shared" si="50"/>
        <v>1249.9212270773851</v>
      </c>
      <c r="AG63" s="9">
        <f t="shared" si="50"/>
        <v>100.58779069767441</v>
      </c>
      <c r="AH63" s="9">
        <f t="shared" si="50"/>
        <v>293.25927761596489</v>
      </c>
      <c r="AI63" s="9">
        <f t="shared" si="42"/>
        <v>10106.326682018931</v>
      </c>
      <c r="AJ63" s="3" t="s">
        <v>608</v>
      </c>
      <c r="AK63" s="11">
        <v>8432267</v>
      </c>
      <c r="AL63" s="11">
        <v>0</v>
      </c>
      <c r="AM63" s="11">
        <v>19370</v>
      </c>
      <c r="AN63" s="9">
        <v>48424</v>
      </c>
      <c r="AO63" s="11">
        <v>1266012</v>
      </c>
      <c r="AP63" s="11">
        <v>77698</v>
      </c>
      <c r="AQ63" s="9">
        <v>0</v>
      </c>
      <c r="AR63" s="9">
        <v>166028</v>
      </c>
      <c r="AS63" s="11">
        <v>555452</v>
      </c>
      <c r="AT63" s="11">
        <v>0</v>
      </c>
      <c r="AU63" s="11">
        <v>222642</v>
      </c>
      <c r="AV63" s="11">
        <v>-255309.92</v>
      </c>
      <c r="AW63" s="9">
        <v>105708.74</v>
      </c>
      <c r="AX63" s="9">
        <v>1673558.7289995174</v>
      </c>
      <c r="AY63" s="9">
        <v>76027.63</v>
      </c>
      <c r="AZ63" s="9">
        <v>-75607.429999999993</v>
      </c>
      <c r="BA63" s="11">
        <v>338534</v>
      </c>
      <c r="BB63" s="11">
        <v>217888</v>
      </c>
      <c r="BC63" s="11">
        <v>0</v>
      </c>
      <c r="BD63" s="11">
        <v>11396</v>
      </c>
      <c r="BE63" s="11">
        <v>0</v>
      </c>
      <c r="BF63" s="11">
        <v>0</v>
      </c>
      <c r="BG63" s="11">
        <v>0</v>
      </c>
      <c r="BH63" s="11">
        <v>0</v>
      </c>
      <c r="BI63" s="9">
        <v>42549</v>
      </c>
      <c r="BJ63" s="9">
        <v>0</v>
      </c>
      <c r="BK63" s="9">
        <v>80546.08899956767</v>
      </c>
      <c r="BL63" s="9">
        <v>96848.400000000009</v>
      </c>
      <c r="BM63" s="9">
        <v>83354.899999999994</v>
      </c>
      <c r="BN63" s="9">
        <v>8253.6200000000008</v>
      </c>
      <c r="BO63" s="11">
        <v>8758932</v>
      </c>
      <c r="BP63" s="11">
        <v>33814</v>
      </c>
      <c r="BQ63" s="11">
        <v>19612</v>
      </c>
      <c r="BR63" s="11">
        <v>48424</v>
      </c>
      <c r="BS63" s="11">
        <v>1343710</v>
      </c>
      <c r="BT63" s="11">
        <v>0</v>
      </c>
      <c r="BU63" s="9">
        <v>0</v>
      </c>
      <c r="BV63" s="9">
        <v>174948</v>
      </c>
      <c r="BW63" s="11">
        <v>573701</v>
      </c>
      <c r="BX63" s="11">
        <v>0</v>
      </c>
      <c r="BY63" s="11">
        <v>227772</v>
      </c>
      <c r="BZ63" s="11">
        <v>-108138.66</v>
      </c>
      <c r="CA63" s="9">
        <v>138408.79999999999</v>
      </c>
      <c r="CB63" s="9">
        <v>1719891.608458482</v>
      </c>
      <c r="CC63" s="9">
        <v>86097.757000000012</v>
      </c>
      <c r="CD63" s="9">
        <v>0</v>
      </c>
      <c r="CE63" s="11">
        <v>344015</v>
      </c>
      <c r="CF63" s="11">
        <v>221954</v>
      </c>
      <c r="CG63" s="11">
        <v>0</v>
      </c>
      <c r="CH63" s="11">
        <v>11396</v>
      </c>
      <c r="CI63" s="11">
        <v>0</v>
      </c>
      <c r="CJ63" s="11">
        <v>0</v>
      </c>
      <c r="CK63" s="11">
        <v>0</v>
      </c>
      <c r="CL63" s="11">
        <v>0</v>
      </c>
      <c r="CM63" s="11">
        <v>42765</v>
      </c>
      <c r="CN63" s="9">
        <v>0</v>
      </c>
      <c r="CO63" s="9">
        <v>80546.08899956767</v>
      </c>
      <c r="CP63" s="9">
        <v>96848.400000000009</v>
      </c>
      <c r="CQ63" s="9">
        <v>83354.899999999994</v>
      </c>
      <c r="CR63" s="9">
        <v>8253.6200000000008</v>
      </c>
      <c r="CT63" s="11"/>
      <c r="CU63" s="11"/>
      <c r="CV63" s="15"/>
      <c r="CW63" s="15"/>
      <c r="CX63" s="11"/>
      <c r="CY63" s="11"/>
      <c r="CZ63" s="9"/>
      <c r="DA63" s="11"/>
      <c r="DB63" s="11"/>
      <c r="DC63" s="11"/>
      <c r="DD63" s="11"/>
      <c r="DE63" s="11"/>
      <c r="DF63" s="15"/>
      <c r="DG63" s="15"/>
      <c r="DH63" s="15"/>
      <c r="DI63" s="15"/>
      <c r="DJ63" s="15"/>
      <c r="DK63" s="15"/>
      <c r="DL63" s="15"/>
      <c r="DM63" s="32"/>
      <c r="DN63" s="15"/>
      <c r="DO63" s="32"/>
      <c r="DP63" s="32"/>
      <c r="DQ63" s="15"/>
      <c r="DR63" s="15"/>
      <c r="DS63" s="15"/>
      <c r="DT63" s="15"/>
    </row>
    <row r="64" spans="1:124" x14ac:dyDescent="0.3">
      <c r="A64" s="12">
        <v>138</v>
      </c>
      <c r="B64" s="12">
        <v>1</v>
      </c>
      <c r="C64" s="13" t="s">
        <v>87</v>
      </c>
      <c r="D64" s="14">
        <v>4</v>
      </c>
      <c r="E64" s="9">
        <v>2947</v>
      </c>
      <c r="F64" s="9">
        <f t="shared" si="26"/>
        <v>8431.9890159035967</v>
      </c>
      <c r="G64" s="9">
        <f t="shared" si="27"/>
        <v>9456.1589584455742</v>
      </c>
      <c r="H64" s="9">
        <f t="shared" si="28"/>
        <v>1024.1699425419774</v>
      </c>
      <c r="I64" s="10">
        <f t="shared" si="12"/>
        <v>0.12146243793846123</v>
      </c>
      <c r="J64" s="9">
        <f t="shared" si="29"/>
        <v>363.0873023413651</v>
      </c>
      <c r="K64" s="9">
        <f t="shared" si="30"/>
        <v>8.8554462164913161</v>
      </c>
      <c r="L64" s="9">
        <f t="shared" si="31"/>
        <v>559.60366474380726</v>
      </c>
      <c r="M64" s="9">
        <f t="shared" si="32"/>
        <v>56.266922293858215</v>
      </c>
      <c r="N64" s="9">
        <f t="shared" si="33"/>
        <v>41.094173624432983</v>
      </c>
      <c r="O64" s="9">
        <f t="shared" si="34"/>
        <v>0</v>
      </c>
      <c r="P64" s="9">
        <f t="shared" si="35"/>
        <v>-4.7375666779776111</v>
      </c>
      <c r="Q64" s="15">
        <f t="shared" si="39"/>
        <v>24849071.6298679</v>
      </c>
      <c r="R64" s="15">
        <f t="shared" si="40"/>
        <v>27867300.450539108</v>
      </c>
      <c r="S64" s="9">
        <f t="shared" si="41"/>
        <v>3018228.8206712082</v>
      </c>
      <c r="T64" s="9"/>
      <c r="U64" s="9">
        <f t="shared" si="49"/>
        <v>6027.588978622327</v>
      </c>
      <c r="V64" s="9">
        <f t="shared" si="49"/>
        <v>269.53206650831356</v>
      </c>
      <c r="W64" s="9">
        <f t="shared" si="49"/>
        <v>0</v>
      </c>
      <c r="X64" s="9">
        <f t="shared" si="49"/>
        <v>816.1129962673906</v>
      </c>
      <c r="Y64" s="9">
        <f t="shared" si="49"/>
        <v>1008.9715635016397</v>
      </c>
      <c r="Z64" s="9">
        <f t="shared" si="49"/>
        <v>0</v>
      </c>
      <c r="AA64" s="9">
        <f t="shared" si="49"/>
        <v>309.78341100392652</v>
      </c>
      <c r="AB64" s="9">
        <f t="shared" si="50"/>
        <v>6390.6762809636921</v>
      </c>
      <c r="AC64" s="9">
        <f t="shared" si="50"/>
        <v>278.38751272480488</v>
      </c>
      <c r="AD64" s="9">
        <f t="shared" si="50"/>
        <v>559.60366474380726</v>
      </c>
      <c r="AE64" s="9">
        <f t="shared" si="50"/>
        <v>872.37991856124881</v>
      </c>
      <c r="AF64" s="9">
        <f t="shared" si="50"/>
        <v>1050.0657371260727</v>
      </c>
      <c r="AG64" s="9">
        <f t="shared" si="50"/>
        <v>0</v>
      </c>
      <c r="AH64" s="9">
        <f t="shared" si="50"/>
        <v>305.04584432594891</v>
      </c>
      <c r="AI64" s="9">
        <f t="shared" si="42"/>
        <v>9456.1589584455742</v>
      </c>
      <c r="AJ64" s="3" t="s">
        <v>608</v>
      </c>
      <c r="AK64" s="11">
        <v>17875379</v>
      </c>
      <c r="AL64" s="11">
        <v>0</v>
      </c>
      <c r="AM64" s="11">
        <v>41061</v>
      </c>
      <c r="AN64" s="9">
        <v>102653</v>
      </c>
      <c r="AO64" s="11">
        <v>0</v>
      </c>
      <c r="AP64" s="11">
        <v>0</v>
      </c>
      <c r="AQ64" s="9">
        <v>813020</v>
      </c>
      <c r="AR64" s="9">
        <v>301885</v>
      </c>
      <c r="AS64" s="11">
        <v>794311</v>
      </c>
      <c r="AT64" s="11">
        <v>0</v>
      </c>
      <c r="AU64" s="11">
        <v>222412</v>
      </c>
      <c r="AV64" s="11">
        <v>0</v>
      </c>
      <c r="AW64" s="9">
        <v>0</v>
      </c>
      <c r="AX64" s="9">
        <v>2973439.1976393322</v>
      </c>
      <c r="AY64" s="9">
        <v>226326.63</v>
      </c>
      <c r="AZ64" s="9">
        <v>-112074.28</v>
      </c>
      <c r="BA64" s="11">
        <v>674473</v>
      </c>
      <c r="BB64" s="11">
        <v>290583</v>
      </c>
      <c r="BC64" s="11">
        <v>0</v>
      </c>
      <c r="BD64" s="11">
        <v>59471</v>
      </c>
      <c r="BE64" s="11">
        <v>0</v>
      </c>
      <c r="BF64" s="11">
        <v>0</v>
      </c>
      <c r="BG64" s="11">
        <v>0</v>
      </c>
      <c r="BH64" s="11">
        <v>-13582</v>
      </c>
      <c r="BI64" s="9">
        <v>15762</v>
      </c>
      <c r="BJ64" s="9">
        <v>0</v>
      </c>
      <c r="BK64" s="9">
        <v>73600</v>
      </c>
      <c r="BL64" s="9">
        <v>149346.03222857142</v>
      </c>
      <c r="BM64" s="9">
        <v>339763.95999999996</v>
      </c>
      <c r="BN64" s="9">
        <v>21242.09</v>
      </c>
      <c r="BO64" s="11">
        <v>18701126</v>
      </c>
      <c r="BP64" s="11">
        <v>131680</v>
      </c>
      <c r="BQ64" s="11">
        <v>41873</v>
      </c>
      <c r="BR64" s="11">
        <v>102653</v>
      </c>
      <c r="BS64" s="11">
        <v>966300</v>
      </c>
      <c r="BT64" s="11">
        <v>0</v>
      </c>
      <c r="BU64" s="9">
        <v>813020</v>
      </c>
      <c r="BV64" s="9">
        <v>463824</v>
      </c>
      <c r="BW64" s="11">
        <v>820408</v>
      </c>
      <c r="BX64" s="11">
        <v>0</v>
      </c>
      <c r="BY64" s="11">
        <v>198824</v>
      </c>
      <c r="BZ64" s="11">
        <v>4063.62</v>
      </c>
      <c r="CA64" s="9">
        <v>0</v>
      </c>
      <c r="CB64" s="9">
        <v>3094543.7273105364</v>
      </c>
      <c r="CC64" s="9">
        <v>212365.02100000001</v>
      </c>
      <c r="CD64" s="9">
        <v>517</v>
      </c>
      <c r="CE64" s="11">
        <v>690216</v>
      </c>
      <c r="CF64" s="11">
        <v>298858</v>
      </c>
      <c r="CG64" s="11">
        <v>0</v>
      </c>
      <c r="CH64" s="11">
        <v>59471</v>
      </c>
      <c r="CI64" s="11">
        <v>0</v>
      </c>
      <c r="CJ64" s="11">
        <v>0</v>
      </c>
      <c r="CK64" s="11">
        <v>0</v>
      </c>
      <c r="CL64" s="11">
        <v>-15096</v>
      </c>
      <c r="CM64" s="11">
        <v>15850</v>
      </c>
      <c r="CN64" s="9">
        <v>682852</v>
      </c>
      <c r="CO64" s="9">
        <v>73600</v>
      </c>
      <c r="CP64" s="9">
        <v>149346.03222857142</v>
      </c>
      <c r="CQ64" s="9">
        <v>339763.95999999996</v>
      </c>
      <c r="CR64" s="9">
        <v>21242.09</v>
      </c>
      <c r="CT64" s="11"/>
      <c r="CU64" s="11"/>
      <c r="CV64" s="15"/>
      <c r="CW64" s="15"/>
      <c r="CX64" s="11"/>
      <c r="CY64" s="11"/>
      <c r="CZ64" s="9"/>
      <c r="DA64" s="11"/>
      <c r="DB64" s="11"/>
      <c r="DC64" s="11"/>
      <c r="DD64" s="11"/>
      <c r="DE64" s="11"/>
      <c r="DF64" s="15"/>
      <c r="DG64" s="15"/>
      <c r="DH64" s="15"/>
      <c r="DI64" s="15"/>
      <c r="DJ64" s="15"/>
      <c r="DK64" s="15"/>
      <c r="DL64" s="15"/>
      <c r="DM64" s="32"/>
      <c r="DN64" s="15"/>
      <c r="DO64" s="32"/>
      <c r="DP64" s="32"/>
      <c r="DQ64" s="15"/>
      <c r="DR64" s="15"/>
      <c r="DS64" s="15"/>
      <c r="DT64" s="15"/>
    </row>
    <row r="65" spans="1:124" x14ac:dyDescent="0.3">
      <c r="A65" s="12">
        <v>139</v>
      </c>
      <c r="B65" s="12">
        <v>1</v>
      </c>
      <c r="C65" s="13" t="s">
        <v>88</v>
      </c>
      <c r="D65" s="14">
        <v>6</v>
      </c>
      <c r="E65" s="9">
        <v>919</v>
      </c>
      <c r="F65" s="9">
        <f t="shared" si="26"/>
        <v>7793.2028002899269</v>
      </c>
      <c r="G65" s="9">
        <f t="shared" si="27"/>
        <v>8517.7267558797812</v>
      </c>
      <c r="H65" s="9">
        <f t="shared" si="28"/>
        <v>724.52395558985427</v>
      </c>
      <c r="I65" s="10">
        <f t="shared" si="12"/>
        <v>9.2968702875652121E-2</v>
      </c>
      <c r="J65" s="9">
        <f t="shared" si="29"/>
        <v>371.67877040261101</v>
      </c>
      <c r="K65" s="9">
        <f t="shared" si="30"/>
        <v>11.710554951033714</v>
      </c>
      <c r="L65" s="9">
        <f t="shared" si="31"/>
        <v>328.59630032644179</v>
      </c>
      <c r="M65" s="9">
        <f t="shared" si="32"/>
        <v>-11.741829354406832</v>
      </c>
      <c r="N65" s="9">
        <f t="shared" si="33"/>
        <v>31.652558828917677</v>
      </c>
      <c r="O65" s="9">
        <f t="shared" si="34"/>
        <v>0</v>
      </c>
      <c r="P65" s="9">
        <f t="shared" si="35"/>
        <v>-7.3723995647442848</v>
      </c>
      <c r="Q65" s="15">
        <f t="shared" si="39"/>
        <v>7161953.3734664433</v>
      </c>
      <c r="R65" s="15">
        <f t="shared" si="40"/>
        <v>7827790.8886535186</v>
      </c>
      <c r="S65" s="9">
        <f t="shared" si="41"/>
        <v>665837.51518707536</v>
      </c>
      <c r="T65" s="9"/>
      <c r="U65" s="9">
        <f t="shared" si="49"/>
        <v>5994.4779216539719</v>
      </c>
      <c r="V65" s="9">
        <f t="shared" si="49"/>
        <v>356.44287268770404</v>
      </c>
      <c r="W65" s="9">
        <f t="shared" si="49"/>
        <v>0</v>
      </c>
      <c r="X65" s="9">
        <f t="shared" si="49"/>
        <v>570.11792293438509</v>
      </c>
      <c r="Y65" s="9">
        <f t="shared" si="49"/>
        <v>637.00547794624629</v>
      </c>
      <c r="Z65" s="9">
        <f t="shared" si="49"/>
        <v>0</v>
      </c>
      <c r="AA65" s="9">
        <f t="shared" si="49"/>
        <v>235.15860506762007</v>
      </c>
      <c r="AB65" s="9">
        <f t="shared" si="50"/>
        <v>6366.1566920565829</v>
      </c>
      <c r="AC65" s="9">
        <f t="shared" si="50"/>
        <v>368.15342763873775</v>
      </c>
      <c r="AD65" s="9">
        <f t="shared" si="50"/>
        <v>328.59630032644179</v>
      </c>
      <c r="AE65" s="9">
        <f t="shared" si="50"/>
        <v>558.37609357997826</v>
      </c>
      <c r="AF65" s="9">
        <f t="shared" si="50"/>
        <v>668.65803677516396</v>
      </c>
      <c r="AG65" s="9">
        <f t="shared" si="50"/>
        <v>0</v>
      </c>
      <c r="AH65" s="9">
        <f t="shared" si="50"/>
        <v>227.78620550287579</v>
      </c>
      <c r="AI65" s="9">
        <f t="shared" si="42"/>
        <v>8517.7267558797812</v>
      </c>
      <c r="AJ65" s="3" t="s">
        <v>608</v>
      </c>
      <c r="AK65" s="11">
        <v>5548254</v>
      </c>
      <c r="AL65" s="11">
        <v>0</v>
      </c>
      <c r="AM65" s="11">
        <v>12745</v>
      </c>
      <c r="AN65" s="9">
        <v>31862</v>
      </c>
      <c r="AO65" s="11">
        <v>0</v>
      </c>
      <c r="AP65" s="11">
        <v>0</v>
      </c>
      <c r="AQ65" s="9">
        <v>0</v>
      </c>
      <c r="AR65" s="9">
        <v>153017.37117669985</v>
      </c>
      <c r="AS65" s="11">
        <v>327571</v>
      </c>
      <c r="AT65" s="11">
        <v>0</v>
      </c>
      <c r="AU65" s="11">
        <v>0</v>
      </c>
      <c r="AV65" s="11">
        <v>0</v>
      </c>
      <c r="AW65" s="9">
        <v>0</v>
      </c>
      <c r="AX65" s="9">
        <v>585408.03423260036</v>
      </c>
      <c r="AY65" s="9">
        <v>54452.35</v>
      </c>
      <c r="AZ65" s="9">
        <v>-39328.79</v>
      </c>
      <c r="BA65" s="11">
        <v>208952</v>
      </c>
      <c r="BB65" s="11">
        <v>135202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9">
        <v>14022</v>
      </c>
      <c r="BJ65" s="9">
        <v>0</v>
      </c>
      <c r="BK65" s="9">
        <v>24400</v>
      </c>
      <c r="BL65" s="9">
        <v>45444.458057142852</v>
      </c>
      <c r="BM65" s="9">
        <v>46059.95</v>
      </c>
      <c r="BN65" s="9">
        <v>13892</v>
      </c>
      <c r="BO65" s="11">
        <v>5844320</v>
      </c>
      <c r="BP65" s="11">
        <v>6178</v>
      </c>
      <c r="BQ65" s="11">
        <v>13086</v>
      </c>
      <c r="BR65" s="11">
        <v>31862</v>
      </c>
      <c r="BS65" s="11">
        <v>301980</v>
      </c>
      <c r="BT65" s="11">
        <v>0</v>
      </c>
      <c r="BU65" s="9">
        <v>0</v>
      </c>
      <c r="BV65" s="9">
        <v>144950</v>
      </c>
      <c r="BW65" s="11">
        <v>338333</v>
      </c>
      <c r="BX65" s="11">
        <v>0</v>
      </c>
      <c r="BY65" s="11">
        <v>0</v>
      </c>
      <c r="BZ65" s="11">
        <v>-13499.37</v>
      </c>
      <c r="CA65" s="9">
        <v>0</v>
      </c>
      <c r="CB65" s="9">
        <v>614496.73579637567</v>
      </c>
      <c r="CC65" s="9">
        <v>47677.114800000003</v>
      </c>
      <c r="CD65" s="9">
        <v>0</v>
      </c>
      <c r="CE65" s="11">
        <v>215288</v>
      </c>
      <c r="CF65" s="11">
        <v>139221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14102</v>
      </c>
      <c r="CN65" s="9">
        <v>0</v>
      </c>
      <c r="CO65" s="9">
        <v>24400</v>
      </c>
      <c r="CP65" s="9">
        <v>45444.458057142852</v>
      </c>
      <c r="CQ65" s="9">
        <v>46059.95</v>
      </c>
      <c r="CR65" s="9">
        <v>13892</v>
      </c>
      <c r="CT65" s="11"/>
      <c r="CU65" s="11"/>
      <c r="CV65" s="15"/>
      <c r="CW65" s="15"/>
      <c r="CX65" s="11"/>
      <c r="CY65" s="11"/>
      <c r="CZ65" s="9"/>
      <c r="DA65" s="11"/>
      <c r="DB65" s="11"/>
      <c r="DC65" s="11"/>
      <c r="DD65" s="11"/>
      <c r="DE65" s="11"/>
      <c r="DF65" s="15"/>
      <c r="DG65" s="15"/>
      <c r="DH65" s="15"/>
      <c r="DI65" s="15"/>
      <c r="DJ65" s="15"/>
      <c r="DK65" s="15"/>
      <c r="DL65" s="15"/>
      <c r="DM65" s="32"/>
      <c r="DN65" s="15"/>
      <c r="DO65" s="32"/>
      <c r="DP65" s="32"/>
      <c r="DQ65" s="15"/>
      <c r="DR65" s="15"/>
      <c r="DS65" s="15"/>
      <c r="DT65" s="15"/>
    </row>
    <row r="66" spans="1:124" x14ac:dyDescent="0.3">
      <c r="A66" s="12">
        <v>146</v>
      </c>
      <c r="B66" s="12">
        <v>1</v>
      </c>
      <c r="C66" s="13" t="s">
        <v>89</v>
      </c>
      <c r="D66" s="14">
        <v>6</v>
      </c>
      <c r="E66" s="9">
        <v>861</v>
      </c>
      <c r="F66" s="9">
        <f t="shared" si="26"/>
        <v>8805.8668416871278</v>
      </c>
      <c r="G66" s="9">
        <f t="shared" si="27"/>
        <v>9225.9209590686096</v>
      </c>
      <c r="H66" s="9">
        <f t="shared" si="28"/>
        <v>420.05411738148177</v>
      </c>
      <c r="I66" s="10">
        <f t="shared" si="12"/>
        <v>4.770162040072401E-2</v>
      </c>
      <c r="J66" s="9">
        <f t="shared" si="29"/>
        <v>355.56617886178901</v>
      </c>
      <c r="K66" s="9">
        <f t="shared" si="30"/>
        <v>3.946573751451794</v>
      </c>
      <c r="L66" s="9">
        <f t="shared" si="31"/>
        <v>0</v>
      </c>
      <c r="M66" s="9">
        <f t="shared" si="32"/>
        <v>30.650778164924418</v>
      </c>
      <c r="N66" s="9">
        <f t="shared" si="33"/>
        <v>25.030781957559611</v>
      </c>
      <c r="O66" s="9">
        <f t="shared" si="34"/>
        <v>11.293275261324048</v>
      </c>
      <c r="P66" s="9">
        <f t="shared" si="35"/>
        <v>-6.4334706155633512</v>
      </c>
      <c r="Q66" s="15">
        <f t="shared" si="39"/>
        <v>7581851.3506926149</v>
      </c>
      <c r="R66" s="15">
        <f t="shared" si="40"/>
        <v>7943517.9457580755</v>
      </c>
      <c r="S66" s="9">
        <f t="shared" si="41"/>
        <v>361666.59506546054</v>
      </c>
      <c r="T66" s="9"/>
      <c r="U66" s="9">
        <f t="shared" si="49"/>
        <v>6010.0749361207891</v>
      </c>
      <c r="V66" s="9">
        <f t="shared" si="49"/>
        <v>120.12427409988386</v>
      </c>
      <c r="W66" s="9">
        <f t="shared" si="49"/>
        <v>1079.0592334494775</v>
      </c>
      <c r="X66" s="9">
        <f t="shared" si="49"/>
        <v>658.46272938443678</v>
      </c>
      <c r="Y66" s="9">
        <f t="shared" si="49"/>
        <v>619.13245725042498</v>
      </c>
      <c r="Z66" s="9">
        <f t="shared" si="49"/>
        <v>38.372357723577231</v>
      </c>
      <c r="AA66" s="9">
        <f t="shared" si="49"/>
        <v>280.64085365853657</v>
      </c>
      <c r="AB66" s="9">
        <f t="shared" si="50"/>
        <v>6365.6411149825781</v>
      </c>
      <c r="AC66" s="9">
        <f t="shared" si="50"/>
        <v>124.07084785133566</v>
      </c>
      <c r="AD66" s="9">
        <f t="shared" si="50"/>
        <v>1079.0592334494775</v>
      </c>
      <c r="AE66" s="9">
        <f t="shared" si="50"/>
        <v>689.1135075493612</v>
      </c>
      <c r="AF66" s="9">
        <f t="shared" si="50"/>
        <v>644.16323920798459</v>
      </c>
      <c r="AG66" s="9">
        <f t="shared" si="50"/>
        <v>49.665632984901279</v>
      </c>
      <c r="AH66" s="9">
        <f t="shared" si="50"/>
        <v>274.20738304297322</v>
      </c>
      <c r="AI66" s="9">
        <f t="shared" si="42"/>
        <v>9225.9209590686096</v>
      </c>
      <c r="AJ66" s="3" t="s">
        <v>608</v>
      </c>
      <c r="AK66" s="11">
        <v>5215067</v>
      </c>
      <c r="AL66" s="11">
        <v>0</v>
      </c>
      <c r="AM66" s="11">
        <v>11979</v>
      </c>
      <c r="AN66" s="9">
        <v>29949</v>
      </c>
      <c r="AO66" s="11">
        <v>917776</v>
      </c>
      <c r="AP66" s="11">
        <v>11294</v>
      </c>
      <c r="AQ66" s="9">
        <v>0</v>
      </c>
      <c r="AR66" s="9">
        <v>97331</v>
      </c>
      <c r="AS66" s="11">
        <v>103427</v>
      </c>
      <c r="AT66" s="11">
        <v>0</v>
      </c>
      <c r="AU66" s="11">
        <v>0</v>
      </c>
      <c r="AV66" s="11">
        <v>-2723.59</v>
      </c>
      <c r="AW66" s="9">
        <v>33038.6</v>
      </c>
      <c r="AX66" s="9">
        <v>533073.04569261591</v>
      </c>
      <c r="AY66" s="9">
        <v>61269.710000000006</v>
      </c>
      <c r="AZ66" s="9">
        <v>-40392.480000000003</v>
      </c>
      <c r="BA66" s="11">
        <v>212266</v>
      </c>
      <c r="BB66" s="11">
        <v>222312</v>
      </c>
      <c r="BC66" s="11">
        <v>0</v>
      </c>
      <c r="BD66" s="11">
        <v>10612</v>
      </c>
      <c r="BE66" s="11">
        <v>14268</v>
      </c>
      <c r="BF66" s="11">
        <v>892</v>
      </c>
      <c r="BG66" s="11">
        <v>0</v>
      </c>
      <c r="BH66" s="11">
        <v>0</v>
      </c>
      <c r="BI66" s="9">
        <v>0</v>
      </c>
      <c r="BJ66" s="9">
        <v>0</v>
      </c>
      <c r="BK66" s="9">
        <v>46045.474999999999</v>
      </c>
      <c r="BL66" s="9">
        <v>59897.399999999994</v>
      </c>
      <c r="BM66" s="9">
        <v>37707.89</v>
      </c>
      <c r="BN66" s="9">
        <v>6762.3</v>
      </c>
      <c r="BO66" s="11">
        <v>5454156</v>
      </c>
      <c r="BP66" s="11">
        <v>26661</v>
      </c>
      <c r="BQ66" s="11">
        <v>12212</v>
      </c>
      <c r="BR66" s="11">
        <v>29949</v>
      </c>
      <c r="BS66" s="11">
        <v>929070</v>
      </c>
      <c r="BT66" s="11">
        <v>0</v>
      </c>
      <c r="BU66" s="9">
        <v>0</v>
      </c>
      <c r="BV66" s="9">
        <v>104557</v>
      </c>
      <c r="BW66" s="11">
        <v>106825</v>
      </c>
      <c r="BX66" s="11">
        <v>0</v>
      </c>
      <c r="BY66" s="11">
        <v>0</v>
      </c>
      <c r="BZ66" s="11">
        <v>-6476.27</v>
      </c>
      <c r="CA66" s="9">
        <v>42762.11</v>
      </c>
      <c r="CB66" s="9">
        <v>554624.54895807477</v>
      </c>
      <c r="CC66" s="9">
        <v>55730.491800000003</v>
      </c>
      <c r="CD66" s="9">
        <v>0</v>
      </c>
      <c r="CE66" s="11">
        <v>217186</v>
      </c>
      <c r="CF66" s="11">
        <v>229860</v>
      </c>
      <c r="CG66" s="11">
        <v>0</v>
      </c>
      <c r="CH66" s="11">
        <v>10612</v>
      </c>
      <c r="CI66" s="11">
        <v>14410</v>
      </c>
      <c r="CJ66" s="11">
        <v>10966</v>
      </c>
      <c r="CK66" s="11">
        <v>0</v>
      </c>
      <c r="CL66" s="11">
        <v>0</v>
      </c>
      <c r="CM66" s="11">
        <v>0</v>
      </c>
      <c r="CN66" s="9">
        <v>0</v>
      </c>
      <c r="CO66" s="9">
        <v>46045.474999999999</v>
      </c>
      <c r="CP66" s="9">
        <v>59897.399999999994</v>
      </c>
      <c r="CQ66" s="9">
        <v>37707.89</v>
      </c>
      <c r="CR66" s="9">
        <v>6762.3</v>
      </c>
      <c r="CT66" s="11"/>
      <c r="CU66" s="11"/>
      <c r="CV66" s="15"/>
      <c r="CW66" s="15"/>
      <c r="CX66" s="11"/>
      <c r="CY66" s="11"/>
      <c r="CZ66" s="9"/>
      <c r="DA66" s="11"/>
      <c r="DB66" s="11"/>
      <c r="DC66" s="11"/>
      <c r="DD66" s="11"/>
      <c r="DE66" s="11"/>
      <c r="DF66" s="15"/>
      <c r="DG66" s="15"/>
      <c r="DH66" s="15"/>
      <c r="DI66" s="15"/>
      <c r="DJ66" s="15"/>
      <c r="DK66" s="15"/>
      <c r="DL66" s="15"/>
      <c r="DM66" s="32"/>
      <c r="DN66" s="15"/>
      <c r="DO66" s="32"/>
      <c r="DP66" s="32"/>
      <c r="DQ66" s="15"/>
      <c r="DR66" s="15"/>
      <c r="DS66" s="15"/>
      <c r="DT66" s="15"/>
    </row>
    <row r="67" spans="1:124" x14ac:dyDescent="0.3">
      <c r="A67" s="12">
        <v>150</v>
      </c>
      <c r="B67" s="12">
        <v>1</v>
      </c>
      <c r="C67" s="13" t="s">
        <v>90</v>
      </c>
      <c r="D67" s="14">
        <v>6</v>
      </c>
      <c r="E67" s="9">
        <v>890</v>
      </c>
      <c r="F67" s="9">
        <f t="shared" si="26"/>
        <v>8231.484618235776</v>
      </c>
      <c r="G67" s="9">
        <f t="shared" si="27"/>
        <v>8636.4133489821743</v>
      </c>
      <c r="H67" s="9">
        <f t="shared" si="28"/>
        <v>404.92873074639829</v>
      </c>
      <c r="I67" s="10">
        <f t="shared" si="12"/>
        <v>4.9192672953470837E-2</v>
      </c>
      <c r="J67" s="9">
        <f t="shared" si="29"/>
        <v>356.04395505618049</v>
      </c>
      <c r="K67" s="9">
        <f t="shared" si="30"/>
        <v>2.8808988764044869</v>
      </c>
      <c r="L67" s="9">
        <f t="shared" si="31"/>
        <v>0</v>
      </c>
      <c r="M67" s="9">
        <f t="shared" si="32"/>
        <v>20.43382022471917</v>
      </c>
      <c r="N67" s="9">
        <f t="shared" si="33"/>
        <v>16.929735240779451</v>
      </c>
      <c r="O67" s="9">
        <f t="shared" si="34"/>
        <v>12.393348314606747</v>
      </c>
      <c r="P67" s="9">
        <f t="shared" si="35"/>
        <v>-3.7530269662921683</v>
      </c>
      <c r="Q67" s="15">
        <f t="shared" si="39"/>
        <v>7326021.3102298407</v>
      </c>
      <c r="R67" s="15">
        <f t="shared" si="40"/>
        <v>7686407.8805941343</v>
      </c>
      <c r="S67" s="9">
        <f t="shared" si="41"/>
        <v>360386.57036429364</v>
      </c>
      <c r="T67" s="9"/>
      <c r="U67" s="9">
        <f t="shared" si="49"/>
        <v>6097.052674157303</v>
      </c>
      <c r="V67" s="9">
        <f t="shared" si="49"/>
        <v>87.696629213483149</v>
      </c>
      <c r="W67" s="9">
        <f t="shared" si="49"/>
        <v>519.38202247191009</v>
      </c>
      <c r="X67" s="9">
        <f t="shared" si="49"/>
        <v>750.94485393258424</v>
      </c>
      <c r="Y67" s="9">
        <f t="shared" si="49"/>
        <v>467.0060648810404</v>
      </c>
      <c r="Z67" s="9">
        <f t="shared" si="49"/>
        <v>41.494056179775278</v>
      </c>
      <c r="AA67" s="9">
        <f t="shared" si="49"/>
        <v>267.90831739967899</v>
      </c>
      <c r="AB67" s="9">
        <f t="shared" si="50"/>
        <v>6453.0966292134835</v>
      </c>
      <c r="AC67" s="9">
        <f t="shared" si="50"/>
        <v>90.577528089887636</v>
      </c>
      <c r="AD67" s="9">
        <f t="shared" si="50"/>
        <v>519.38202247191009</v>
      </c>
      <c r="AE67" s="9">
        <f t="shared" si="50"/>
        <v>771.37867415730341</v>
      </c>
      <c r="AF67" s="9">
        <f t="shared" si="50"/>
        <v>483.93580012181985</v>
      </c>
      <c r="AG67" s="9">
        <f t="shared" si="50"/>
        <v>53.887404494382025</v>
      </c>
      <c r="AH67" s="9">
        <f t="shared" si="50"/>
        <v>264.15529043338682</v>
      </c>
      <c r="AI67" s="9">
        <f t="shared" si="42"/>
        <v>8636.4133489821743</v>
      </c>
      <c r="AJ67" s="3" t="s">
        <v>608</v>
      </c>
      <c r="AK67" s="11">
        <v>5460543</v>
      </c>
      <c r="AL67" s="11">
        <v>0</v>
      </c>
      <c r="AM67" s="11">
        <v>12543</v>
      </c>
      <c r="AN67" s="9">
        <v>31358</v>
      </c>
      <c r="AO67" s="11">
        <v>423740</v>
      </c>
      <c r="AP67" s="11">
        <v>38510</v>
      </c>
      <c r="AQ67" s="9">
        <v>158522</v>
      </c>
      <c r="AR67" s="9">
        <v>123243</v>
      </c>
      <c r="AS67" s="11">
        <v>78050</v>
      </c>
      <c r="AT67" s="11">
        <v>0</v>
      </c>
      <c r="AU67" s="11">
        <v>0</v>
      </c>
      <c r="AV67" s="11">
        <v>-9842.08</v>
      </c>
      <c r="AW67" s="9">
        <v>36929.71</v>
      </c>
      <c r="AX67" s="9">
        <v>415635.39774412598</v>
      </c>
      <c r="AY67" s="9">
        <v>59264.61</v>
      </c>
      <c r="AZ67" s="9">
        <v>-34166.120000000003</v>
      </c>
      <c r="BA67" s="11">
        <v>213070</v>
      </c>
      <c r="BB67" s="11">
        <v>156008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9">
        <v>14797</v>
      </c>
      <c r="BJ67" s="9">
        <v>0</v>
      </c>
      <c r="BK67" s="9">
        <v>43773.274999999994</v>
      </c>
      <c r="BL67" s="9">
        <v>58846.277485714294</v>
      </c>
      <c r="BM67" s="9">
        <v>35071.839999999997</v>
      </c>
      <c r="BN67" s="9">
        <v>10124.4</v>
      </c>
      <c r="BO67" s="11">
        <v>5693364</v>
      </c>
      <c r="BP67" s="11">
        <v>49421</v>
      </c>
      <c r="BQ67" s="11">
        <v>12748</v>
      </c>
      <c r="BR67" s="11">
        <v>31358</v>
      </c>
      <c r="BS67" s="11">
        <v>462250</v>
      </c>
      <c r="BT67" s="11">
        <v>0</v>
      </c>
      <c r="BU67" s="9">
        <v>158522</v>
      </c>
      <c r="BV67" s="9">
        <v>133230</v>
      </c>
      <c r="BW67" s="11">
        <v>80614</v>
      </c>
      <c r="BX67" s="11">
        <v>0</v>
      </c>
      <c r="BY67" s="11">
        <v>0</v>
      </c>
      <c r="BZ67" s="11">
        <v>-8940.98</v>
      </c>
      <c r="CA67" s="9">
        <v>47959.79</v>
      </c>
      <c r="CB67" s="9">
        <v>430702.86210841965</v>
      </c>
      <c r="CC67" s="9">
        <v>55924.416000000012</v>
      </c>
      <c r="CD67" s="9">
        <v>471</v>
      </c>
      <c r="CE67" s="11">
        <v>217316</v>
      </c>
      <c r="CF67" s="11">
        <v>158775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  <c r="CL67" s="11">
        <v>0</v>
      </c>
      <c r="CM67" s="11">
        <v>14877</v>
      </c>
      <c r="CN67" s="9">
        <v>0</v>
      </c>
      <c r="CO67" s="9">
        <v>43773.274999999994</v>
      </c>
      <c r="CP67" s="9">
        <v>58846.277485714294</v>
      </c>
      <c r="CQ67" s="9">
        <v>35071.839999999997</v>
      </c>
      <c r="CR67" s="9">
        <v>10124.4</v>
      </c>
      <c r="CT67" s="11"/>
      <c r="CU67" s="11"/>
      <c r="CV67" s="15"/>
      <c r="CW67" s="15"/>
      <c r="CX67" s="11"/>
      <c r="CY67" s="11"/>
      <c r="CZ67" s="9"/>
      <c r="DA67" s="11"/>
      <c r="DB67" s="11"/>
      <c r="DC67" s="11"/>
      <c r="DD67" s="11"/>
      <c r="DE67" s="11"/>
      <c r="DF67" s="15"/>
      <c r="DG67" s="15"/>
      <c r="DH67" s="15"/>
      <c r="DI67" s="15"/>
      <c r="DJ67" s="15"/>
      <c r="DK67" s="15"/>
      <c r="DL67" s="15"/>
      <c r="DM67" s="32"/>
      <c r="DN67" s="15"/>
      <c r="DO67" s="32"/>
      <c r="DP67" s="32"/>
      <c r="DQ67" s="15"/>
      <c r="DR67" s="15"/>
      <c r="DS67" s="15"/>
      <c r="DT67" s="15"/>
    </row>
    <row r="68" spans="1:124" x14ac:dyDescent="0.3">
      <c r="A68" s="12">
        <v>152</v>
      </c>
      <c r="B68" s="12">
        <v>1</v>
      </c>
      <c r="C68" s="13" t="s">
        <v>91</v>
      </c>
      <c r="D68" s="14">
        <v>4</v>
      </c>
      <c r="E68" s="9">
        <v>5618</v>
      </c>
      <c r="F68" s="9">
        <f t="shared" si="26"/>
        <v>10056.888600628656</v>
      </c>
      <c r="G68" s="9">
        <f t="shared" si="27"/>
        <v>10510.043421562337</v>
      </c>
      <c r="H68" s="9">
        <f t="shared" si="28"/>
        <v>453.15482093368155</v>
      </c>
      <c r="I68" s="10">
        <f t="shared" si="12"/>
        <v>4.5059146912033492E-2</v>
      </c>
      <c r="J68" s="9">
        <f t="shared" si="29"/>
        <v>348.45401922392284</v>
      </c>
      <c r="K68" s="9">
        <f t="shared" si="30"/>
        <v>18.388038447846156</v>
      </c>
      <c r="L68" s="9">
        <f t="shared" si="31"/>
        <v>0</v>
      </c>
      <c r="M68" s="9">
        <f t="shared" si="32"/>
        <v>41.725177999288007</v>
      </c>
      <c r="N68" s="9">
        <f t="shared" si="33"/>
        <v>45.411798612571829</v>
      </c>
      <c r="O68" s="9">
        <f t="shared" si="34"/>
        <v>0</v>
      </c>
      <c r="P68" s="9">
        <f t="shared" si="35"/>
        <v>-0.82421334994660356</v>
      </c>
      <c r="Q68" s="15">
        <f t="shared" si="39"/>
        <v>56499600.158331789</v>
      </c>
      <c r="R68" s="15">
        <f t="shared" si="40"/>
        <v>59045423.942337207</v>
      </c>
      <c r="S68" s="9">
        <f t="shared" si="41"/>
        <v>2545823.7840054184</v>
      </c>
      <c r="T68" s="9"/>
      <c r="U68" s="9">
        <f t="shared" si="49"/>
        <v>5975.311377714489</v>
      </c>
      <c r="V68" s="9">
        <f t="shared" si="49"/>
        <v>559.67461730153082</v>
      </c>
      <c r="W68" s="9">
        <f t="shared" si="49"/>
        <v>995.4106443574226</v>
      </c>
      <c r="X68" s="9">
        <f t="shared" si="49"/>
        <v>588.44369882520471</v>
      </c>
      <c r="Y68" s="9">
        <f t="shared" si="49"/>
        <v>1639.7684155755092</v>
      </c>
      <c r="Z68" s="9">
        <f t="shared" si="49"/>
        <v>0</v>
      </c>
      <c r="AA68" s="9">
        <f t="shared" si="49"/>
        <v>298.27984685449832</v>
      </c>
      <c r="AB68" s="9">
        <f t="shared" si="50"/>
        <v>6323.7653969384119</v>
      </c>
      <c r="AC68" s="9">
        <f t="shared" si="50"/>
        <v>578.06265574937697</v>
      </c>
      <c r="AD68" s="9">
        <f t="shared" si="50"/>
        <v>995.4106443574226</v>
      </c>
      <c r="AE68" s="9">
        <f t="shared" si="50"/>
        <v>630.16887682449271</v>
      </c>
      <c r="AF68" s="9">
        <f t="shared" si="50"/>
        <v>1685.180214188081</v>
      </c>
      <c r="AG68" s="9">
        <f t="shared" si="50"/>
        <v>0</v>
      </c>
      <c r="AH68" s="9">
        <f t="shared" si="50"/>
        <v>297.45563350455171</v>
      </c>
      <c r="AI68" s="9">
        <f t="shared" si="42"/>
        <v>10510.043421562337</v>
      </c>
      <c r="AJ68" s="3" t="s">
        <v>608</v>
      </c>
      <c r="AK68" s="11">
        <v>33852199</v>
      </c>
      <c r="AL68" s="11">
        <v>0</v>
      </c>
      <c r="AM68" s="11">
        <v>77762</v>
      </c>
      <c r="AN68" s="9">
        <v>194404</v>
      </c>
      <c r="AO68" s="11">
        <v>5608394</v>
      </c>
      <c r="AP68" s="11">
        <v>-16177</v>
      </c>
      <c r="AQ68" s="9">
        <v>0</v>
      </c>
      <c r="AR68" s="9">
        <v>645658</v>
      </c>
      <c r="AS68" s="11">
        <v>3144252</v>
      </c>
      <c r="AT68" s="11">
        <v>0</v>
      </c>
      <c r="AU68" s="11">
        <v>306381</v>
      </c>
      <c r="AV68" s="11">
        <v>-9718.2999999999993</v>
      </c>
      <c r="AW68" s="9">
        <v>0</v>
      </c>
      <c r="AX68" s="9">
        <v>9212218.9587032106</v>
      </c>
      <c r="AY68" s="9">
        <v>357883.81</v>
      </c>
      <c r="AZ68" s="9">
        <v>-282899.68</v>
      </c>
      <c r="BA68" s="11">
        <v>1311818</v>
      </c>
      <c r="BB68" s="11">
        <v>440165</v>
      </c>
      <c r="BC68" s="11">
        <v>0</v>
      </c>
      <c r="BD68" s="11">
        <v>321285</v>
      </c>
      <c r="BE68" s="11">
        <v>0</v>
      </c>
      <c r="BF68" s="11">
        <v>0</v>
      </c>
      <c r="BG68" s="11">
        <v>0</v>
      </c>
      <c r="BH68" s="11">
        <v>0</v>
      </c>
      <c r="BI68" s="9">
        <v>212526</v>
      </c>
      <c r="BJ68" s="9">
        <v>0</v>
      </c>
      <c r="BK68" s="9">
        <v>168762.26499999998</v>
      </c>
      <c r="BL68" s="9">
        <v>344816.97462857142</v>
      </c>
      <c r="BM68" s="9">
        <v>602126.94999999995</v>
      </c>
      <c r="BN68" s="9">
        <v>7742.18</v>
      </c>
      <c r="BO68" s="11">
        <v>35526914</v>
      </c>
      <c r="BP68" s="11">
        <v>0</v>
      </c>
      <c r="BQ68" s="11">
        <v>79547</v>
      </c>
      <c r="BR68" s="11">
        <v>194404</v>
      </c>
      <c r="BS68" s="11">
        <v>4294989</v>
      </c>
      <c r="BT68" s="11">
        <v>0</v>
      </c>
      <c r="BU68" s="9">
        <v>0</v>
      </c>
      <c r="BV68" s="9">
        <v>764424</v>
      </c>
      <c r="BW68" s="11">
        <v>3247556</v>
      </c>
      <c r="BX68" s="11">
        <v>0</v>
      </c>
      <c r="BY68" s="11">
        <v>312057</v>
      </c>
      <c r="BZ68" s="11">
        <v>46346.75</v>
      </c>
      <c r="CA68" s="9">
        <v>0</v>
      </c>
      <c r="CB68" s="9">
        <v>9467342.4433086384</v>
      </c>
      <c r="CC68" s="9">
        <v>353253.37939999998</v>
      </c>
      <c r="CD68" s="9">
        <v>0</v>
      </c>
      <c r="CE68" s="11">
        <v>1346719</v>
      </c>
      <c r="CF68" s="11">
        <v>456328</v>
      </c>
      <c r="CG68" s="11">
        <v>0</v>
      </c>
      <c r="CH68" s="11">
        <v>321285</v>
      </c>
      <c r="CI68" s="11">
        <v>0</v>
      </c>
      <c r="CJ68" s="11">
        <v>0</v>
      </c>
      <c r="CK68" s="11">
        <v>0</v>
      </c>
      <c r="CL68" s="11">
        <v>0</v>
      </c>
      <c r="CM68" s="11">
        <v>213582</v>
      </c>
      <c r="CN68" s="9">
        <v>1297228</v>
      </c>
      <c r="CO68" s="9">
        <v>168762.26499999998</v>
      </c>
      <c r="CP68" s="9">
        <v>344816.97462857142</v>
      </c>
      <c r="CQ68" s="9">
        <v>602126.94999999995</v>
      </c>
      <c r="CR68" s="9">
        <v>7742.18</v>
      </c>
      <c r="CT68" s="11"/>
      <c r="CU68" s="11"/>
      <c r="CV68" s="15"/>
      <c r="CW68" s="15"/>
      <c r="CX68" s="11"/>
      <c r="CY68" s="11"/>
      <c r="CZ68" s="9"/>
      <c r="DA68" s="11"/>
      <c r="DB68" s="11"/>
      <c r="DC68" s="11"/>
      <c r="DD68" s="11"/>
      <c r="DE68" s="11"/>
      <c r="DF68" s="15"/>
      <c r="DG68" s="15"/>
      <c r="DH68" s="15"/>
      <c r="DI68" s="15"/>
      <c r="DJ68" s="15"/>
      <c r="DK68" s="15"/>
      <c r="DL68" s="15"/>
      <c r="DM68" s="32"/>
      <c r="DN68" s="15"/>
      <c r="DO68" s="32"/>
      <c r="DP68" s="32"/>
      <c r="DQ68" s="15"/>
      <c r="DR68" s="15"/>
      <c r="DS68" s="15"/>
      <c r="DT68" s="15"/>
    </row>
    <row r="69" spans="1:124" x14ac:dyDescent="0.3">
      <c r="A69" s="12">
        <v>162</v>
      </c>
      <c r="B69" s="12">
        <v>1</v>
      </c>
      <c r="C69" s="13" t="s">
        <v>92</v>
      </c>
      <c r="D69" s="14">
        <v>6</v>
      </c>
      <c r="E69" s="9">
        <v>992</v>
      </c>
      <c r="F69" s="9">
        <f t="shared" si="26"/>
        <v>9240.6674183117702</v>
      </c>
      <c r="G69" s="9">
        <f t="shared" si="27"/>
        <v>10046.103781208341</v>
      </c>
      <c r="H69" s="9">
        <f t="shared" si="28"/>
        <v>805.43636289657115</v>
      </c>
      <c r="I69" s="10">
        <f t="shared" si="12"/>
        <v>8.716214169773906E-2</v>
      </c>
      <c r="J69" s="9">
        <f t="shared" si="29"/>
        <v>390.05379032258134</v>
      </c>
      <c r="K69" s="9">
        <f t="shared" si="30"/>
        <v>29.32661290322585</v>
      </c>
      <c r="L69" s="9">
        <f t="shared" si="31"/>
        <v>326.12903225806451</v>
      </c>
      <c r="M69" s="9">
        <f t="shared" si="32"/>
        <v>6.3410282258064399</v>
      </c>
      <c r="N69" s="9">
        <f t="shared" si="33"/>
        <v>48.954424993342855</v>
      </c>
      <c r="O69" s="9">
        <f t="shared" si="34"/>
        <v>0</v>
      </c>
      <c r="P69" s="9">
        <f t="shared" si="35"/>
        <v>4.631474193548371</v>
      </c>
      <c r="Q69" s="15">
        <f t="shared" si="39"/>
        <v>9166742.0789652821</v>
      </c>
      <c r="R69" s="15">
        <f t="shared" si="40"/>
        <v>9965734.9509586766</v>
      </c>
      <c r="S69" s="9">
        <f t="shared" si="41"/>
        <v>798992.87199339457</v>
      </c>
      <c r="T69" s="9"/>
      <c r="U69" s="9">
        <f t="shared" si="49"/>
        <v>5921.6296774193543</v>
      </c>
      <c r="V69" s="9">
        <f t="shared" si="49"/>
        <v>892.60584677419354</v>
      </c>
      <c r="W69" s="9">
        <f t="shared" si="49"/>
        <v>0</v>
      </c>
      <c r="X69" s="9">
        <f t="shared" si="49"/>
        <v>775.2177419354839</v>
      </c>
      <c r="Y69" s="9">
        <f t="shared" si="49"/>
        <v>1425.8469849016344</v>
      </c>
      <c r="Z69" s="9">
        <f t="shared" si="49"/>
        <v>0</v>
      </c>
      <c r="AA69" s="9">
        <f t="shared" si="49"/>
        <v>225.36716728110602</v>
      </c>
      <c r="AB69" s="9">
        <f t="shared" si="50"/>
        <v>6311.6834677419356</v>
      </c>
      <c r="AC69" s="9">
        <f t="shared" si="50"/>
        <v>921.93245967741939</v>
      </c>
      <c r="AD69" s="9">
        <f t="shared" si="50"/>
        <v>326.12903225806451</v>
      </c>
      <c r="AE69" s="9">
        <f t="shared" si="50"/>
        <v>781.55877016129034</v>
      </c>
      <c r="AF69" s="9">
        <f t="shared" si="50"/>
        <v>1474.8014098949773</v>
      </c>
      <c r="AG69" s="9">
        <f t="shared" si="50"/>
        <v>0</v>
      </c>
      <c r="AH69" s="9">
        <f t="shared" si="50"/>
        <v>229.99864147465439</v>
      </c>
      <c r="AI69" s="9">
        <f t="shared" si="42"/>
        <v>10046.103781208341</v>
      </c>
      <c r="AJ69" s="3" t="s">
        <v>608</v>
      </c>
      <c r="AK69" s="11">
        <v>5937024</v>
      </c>
      <c r="AL69" s="11">
        <v>0</v>
      </c>
      <c r="AM69" s="11">
        <v>13638</v>
      </c>
      <c r="AN69" s="9">
        <v>34095</v>
      </c>
      <c r="AO69" s="11">
        <v>0</v>
      </c>
      <c r="AP69" s="11">
        <v>0</v>
      </c>
      <c r="AQ69" s="9">
        <v>0</v>
      </c>
      <c r="AR69" s="9">
        <v>167053</v>
      </c>
      <c r="AS69" s="11">
        <v>885465</v>
      </c>
      <c r="AT69" s="11">
        <v>0</v>
      </c>
      <c r="AU69" s="11">
        <v>0</v>
      </c>
      <c r="AV69" s="11">
        <v>0</v>
      </c>
      <c r="AW69" s="9">
        <v>0</v>
      </c>
      <c r="AX69" s="9">
        <v>1414440.2090224214</v>
      </c>
      <c r="AY69" s="9">
        <v>50655.21</v>
      </c>
      <c r="AZ69" s="9">
        <v>-62767.360000000001</v>
      </c>
      <c r="BA69" s="11">
        <v>228821</v>
      </c>
      <c r="BB69" s="11">
        <v>309555</v>
      </c>
      <c r="BC69" s="11">
        <v>0</v>
      </c>
      <c r="BD69" s="11">
        <v>49949</v>
      </c>
      <c r="BE69" s="11">
        <v>0</v>
      </c>
      <c r="BF69" s="11">
        <v>0</v>
      </c>
      <c r="BG69" s="11">
        <v>0</v>
      </c>
      <c r="BH69" s="11">
        <v>0</v>
      </c>
      <c r="BI69" s="9">
        <v>0</v>
      </c>
      <c r="BJ69" s="9">
        <v>0</v>
      </c>
      <c r="BK69" s="9">
        <v>25401.25</v>
      </c>
      <c r="BL69" s="9">
        <v>59266.329942857141</v>
      </c>
      <c r="BM69" s="9">
        <v>49041.3</v>
      </c>
      <c r="BN69" s="9">
        <v>5105.1400000000003</v>
      </c>
      <c r="BO69" s="11">
        <v>6261190</v>
      </c>
      <c r="BP69" s="11">
        <v>0</v>
      </c>
      <c r="BQ69" s="11">
        <v>14019</v>
      </c>
      <c r="BR69" s="11">
        <v>34095</v>
      </c>
      <c r="BS69" s="11">
        <v>323520</v>
      </c>
      <c r="BT69" s="11">
        <v>0</v>
      </c>
      <c r="BU69" s="9">
        <v>0</v>
      </c>
      <c r="BV69" s="9">
        <v>155290</v>
      </c>
      <c r="BW69" s="11">
        <v>914557</v>
      </c>
      <c r="BX69" s="11">
        <v>0</v>
      </c>
      <c r="BY69" s="11">
        <v>0</v>
      </c>
      <c r="BZ69" s="11">
        <v>-1185.7</v>
      </c>
      <c r="CA69" s="9">
        <v>0</v>
      </c>
      <c r="CB69" s="9">
        <v>1463002.9986158174</v>
      </c>
      <c r="CC69" s="9">
        <v>55249.632400000002</v>
      </c>
      <c r="CD69" s="9">
        <v>0</v>
      </c>
      <c r="CE69" s="11">
        <v>236052</v>
      </c>
      <c r="CF69" s="11">
        <v>321182</v>
      </c>
      <c r="CG69" s="11">
        <v>0</v>
      </c>
      <c r="CH69" s="11">
        <v>49949</v>
      </c>
      <c r="CI69" s="11">
        <v>0</v>
      </c>
      <c r="CJ69" s="11">
        <v>0</v>
      </c>
      <c r="CK69" s="11">
        <v>0</v>
      </c>
      <c r="CL69" s="11">
        <v>0</v>
      </c>
      <c r="CM69" s="11">
        <v>0</v>
      </c>
      <c r="CN69" s="9">
        <v>0</v>
      </c>
      <c r="CO69" s="9">
        <v>25401.25</v>
      </c>
      <c r="CP69" s="9">
        <v>59266.329942857141</v>
      </c>
      <c r="CQ69" s="9">
        <v>49041.3</v>
      </c>
      <c r="CR69" s="9">
        <v>5105.1400000000003</v>
      </c>
      <c r="CT69" s="11"/>
      <c r="CU69" s="11"/>
      <c r="CV69" s="15"/>
      <c r="CW69" s="15"/>
      <c r="CX69" s="11"/>
      <c r="CY69" s="11"/>
      <c r="CZ69" s="9"/>
      <c r="DA69" s="11"/>
      <c r="DB69" s="11"/>
      <c r="DC69" s="11"/>
      <c r="DD69" s="11"/>
      <c r="DE69" s="11"/>
      <c r="DF69" s="15"/>
      <c r="DG69" s="15"/>
      <c r="DH69" s="15"/>
      <c r="DI69" s="15"/>
      <c r="DJ69" s="15"/>
      <c r="DK69" s="15"/>
      <c r="DL69" s="15"/>
      <c r="DM69" s="32"/>
      <c r="DN69" s="15"/>
      <c r="DO69" s="32"/>
      <c r="DP69" s="32"/>
      <c r="DQ69" s="15"/>
      <c r="DR69" s="15"/>
      <c r="DS69" s="15"/>
      <c r="DT69" s="15"/>
    </row>
    <row r="70" spans="1:124" x14ac:dyDescent="0.3">
      <c r="A70" s="12">
        <v>166</v>
      </c>
      <c r="B70" s="12">
        <v>1</v>
      </c>
      <c r="C70" s="13" t="s">
        <v>93</v>
      </c>
      <c r="D70" s="14">
        <v>6</v>
      </c>
      <c r="E70" s="9">
        <v>436</v>
      </c>
      <c r="F70" s="9">
        <f t="shared" si="26"/>
        <v>10933.786983818565</v>
      </c>
      <c r="G70" s="9">
        <f t="shared" si="27"/>
        <v>11481.759014975796</v>
      </c>
      <c r="H70" s="9">
        <f t="shared" si="28"/>
        <v>547.97203115723096</v>
      </c>
      <c r="I70" s="10">
        <f t="shared" si="12"/>
        <v>5.0117313604902035E-2</v>
      </c>
      <c r="J70" s="9">
        <f t="shared" si="29"/>
        <v>366.96685779816471</v>
      </c>
      <c r="K70" s="9">
        <f t="shared" si="30"/>
        <v>9.8302752293577669</v>
      </c>
      <c r="L70" s="9">
        <f t="shared" si="31"/>
        <v>0</v>
      </c>
      <c r="M70" s="9">
        <f t="shared" si="32"/>
        <v>54.981146788990827</v>
      </c>
      <c r="N70" s="9">
        <f t="shared" si="33"/>
        <v>101.83615179943132</v>
      </c>
      <c r="O70" s="9">
        <f t="shared" si="34"/>
        <v>0</v>
      </c>
      <c r="P70" s="9">
        <f t="shared" si="35"/>
        <v>14.357599541284401</v>
      </c>
      <c r="Q70" s="15">
        <f t="shared" si="39"/>
        <v>4767131.1249448946</v>
      </c>
      <c r="R70" s="15">
        <f t="shared" si="40"/>
        <v>5006046.9305294463</v>
      </c>
      <c r="S70" s="9">
        <f t="shared" si="41"/>
        <v>238915.80558455177</v>
      </c>
      <c r="T70" s="9"/>
      <c r="U70" s="9">
        <f t="shared" si="49"/>
        <v>6128.8290137614686</v>
      </c>
      <c r="V70" s="9">
        <f t="shared" si="49"/>
        <v>299.18577981651379</v>
      </c>
      <c r="W70" s="9">
        <f t="shared" si="49"/>
        <v>1008.0229357798165</v>
      </c>
      <c r="X70" s="9">
        <f t="shared" si="49"/>
        <v>2763.119266055046</v>
      </c>
      <c r="Y70" s="9">
        <f t="shared" si="49"/>
        <v>496.91386913966613</v>
      </c>
      <c r="Z70" s="9">
        <f t="shared" si="49"/>
        <v>0</v>
      </c>
      <c r="AA70" s="9">
        <f t="shared" si="49"/>
        <v>237.71611926605505</v>
      </c>
      <c r="AB70" s="9">
        <f t="shared" si="50"/>
        <v>6495.7958715596333</v>
      </c>
      <c r="AC70" s="9">
        <f t="shared" si="50"/>
        <v>309.01605504587155</v>
      </c>
      <c r="AD70" s="9">
        <f t="shared" si="50"/>
        <v>1008.0229357798165</v>
      </c>
      <c r="AE70" s="9">
        <f t="shared" si="50"/>
        <v>2818.1004128440368</v>
      </c>
      <c r="AF70" s="9">
        <f t="shared" si="50"/>
        <v>598.75002093909745</v>
      </c>
      <c r="AG70" s="9">
        <f t="shared" si="50"/>
        <v>0</v>
      </c>
      <c r="AH70" s="9">
        <f t="shared" si="50"/>
        <v>252.07371880733945</v>
      </c>
      <c r="AI70" s="9">
        <f t="shared" si="42"/>
        <v>11481.759014975796</v>
      </c>
      <c r="AJ70" s="3" t="s">
        <v>608</v>
      </c>
      <c r="AK70" s="11">
        <v>2710734</v>
      </c>
      <c r="AL70" s="11">
        <v>0</v>
      </c>
      <c r="AM70" s="11">
        <v>6227</v>
      </c>
      <c r="AN70" s="9">
        <v>15567</v>
      </c>
      <c r="AO70" s="11">
        <v>439498</v>
      </c>
      <c r="AP70" s="11">
        <v>0</v>
      </c>
      <c r="AQ70" s="9">
        <v>113620</v>
      </c>
      <c r="AR70" s="9">
        <v>52082</v>
      </c>
      <c r="AS70" s="11">
        <v>130445</v>
      </c>
      <c r="AT70" s="11">
        <v>0</v>
      </c>
      <c r="AU70" s="11">
        <v>11963</v>
      </c>
      <c r="AV70" s="11">
        <v>0</v>
      </c>
      <c r="AW70" s="9">
        <v>0</v>
      </c>
      <c r="AX70" s="9">
        <v>216654.44694489444</v>
      </c>
      <c r="AY70" s="9">
        <v>21032.27</v>
      </c>
      <c r="AZ70" s="9">
        <v>-38564.550000000003</v>
      </c>
      <c r="BA70" s="11">
        <v>104205</v>
      </c>
      <c r="BB70" s="11">
        <v>273664</v>
      </c>
      <c r="BC70" s="11">
        <v>0</v>
      </c>
      <c r="BD70" s="11">
        <v>0</v>
      </c>
      <c r="BE70" s="11">
        <v>442126</v>
      </c>
      <c r="BF70" s="11">
        <v>130413</v>
      </c>
      <c r="BG70" s="11">
        <v>70420</v>
      </c>
      <c r="BH70" s="11">
        <v>0</v>
      </c>
      <c r="BI70" s="9">
        <v>0</v>
      </c>
      <c r="BJ70" s="9">
        <v>0</v>
      </c>
      <c r="BK70" s="9">
        <v>14320</v>
      </c>
      <c r="BL70" s="9">
        <v>26526.167999999998</v>
      </c>
      <c r="BM70" s="9">
        <v>17499.5</v>
      </c>
      <c r="BN70" s="9">
        <v>8699.2900000000009</v>
      </c>
      <c r="BO70" s="11">
        <v>2832167</v>
      </c>
      <c r="BP70" s="11">
        <v>0</v>
      </c>
      <c r="BQ70" s="11">
        <v>6341</v>
      </c>
      <c r="BR70" s="11">
        <v>15567</v>
      </c>
      <c r="BS70" s="11">
        <v>439498</v>
      </c>
      <c r="BT70" s="11">
        <v>0</v>
      </c>
      <c r="BU70" s="9">
        <v>113620</v>
      </c>
      <c r="BV70" s="9">
        <v>56331</v>
      </c>
      <c r="BW70" s="11">
        <v>134731</v>
      </c>
      <c r="BX70" s="11">
        <v>0</v>
      </c>
      <c r="BY70" s="11">
        <v>12041</v>
      </c>
      <c r="BZ70" s="11">
        <v>376.78</v>
      </c>
      <c r="CA70" s="9">
        <v>0</v>
      </c>
      <c r="CB70" s="9">
        <v>261055.00912944649</v>
      </c>
      <c r="CC70" s="9">
        <v>27292.183400000002</v>
      </c>
      <c r="CD70" s="9">
        <v>0</v>
      </c>
      <c r="CE70" s="11">
        <v>106498</v>
      </c>
      <c r="CF70" s="11">
        <v>280216</v>
      </c>
      <c r="CG70" s="11">
        <v>0</v>
      </c>
      <c r="CH70" s="11">
        <v>0</v>
      </c>
      <c r="CI70" s="11">
        <v>446527</v>
      </c>
      <c r="CJ70" s="11">
        <v>130526</v>
      </c>
      <c r="CK70" s="11">
        <v>76215</v>
      </c>
      <c r="CL70" s="11">
        <v>0</v>
      </c>
      <c r="CM70" s="11">
        <v>0</v>
      </c>
      <c r="CN70" s="9">
        <v>0</v>
      </c>
      <c r="CO70" s="9">
        <v>14320</v>
      </c>
      <c r="CP70" s="9">
        <v>26526.167999999998</v>
      </c>
      <c r="CQ70" s="9">
        <v>17499.5</v>
      </c>
      <c r="CR70" s="9">
        <v>8699.2900000000009</v>
      </c>
      <c r="CT70" s="11"/>
      <c r="CU70" s="11"/>
      <c r="CV70" s="15"/>
      <c r="CW70" s="15"/>
      <c r="CX70" s="11"/>
      <c r="CY70" s="11"/>
      <c r="CZ70" s="9"/>
      <c r="DA70" s="11"/>
      <c r="DB70" s="11"/>
      <c r="DC70" s="11"/>
      <c r="DD70" s="11"/>
      <c r="DE70" s="11"/>
      <c r="DF70" s="15"/>
      <c r="DG70" s="15"/>
      <c r="DH70" s="15"/>
      <c r="DI70" s="15"/>
      <c r="DJ70" s="15"/>
      <c r="DK70" s="15"/>
      <c r="DL70" s="15"/>
      <c r="DM70" s="32"/>
      <c r="DN70" s="15"/>
      <c r="DO70" s="32"/>
      <c r="DP70" s="32"/>
      <c r="DQ70" s="15"/>
      <c r="DR70" s="15"/>
      <c r="DS70" s="15"/>
      <c r="DT70" s="15"/>
    </row>
    <row r="71" spans="1:124" x14ac:dyDescent="0.3">
      <c r="A71" s="12">
        <v>173</v>
      </c>
      <c r="B71" s="12">
        <v>1</v>
      </c>
      <c r="C71" s="13" t="s">
        <v>94</v>
      </c>
      <c r="D71" s="14">
        <v>6</v>
      </c>
      <c r="E71" s="9">
        <v>472</v>
      </c>
      <c r="F71" s="9">
        <f t="shared" si="26"/>
        <v>10818.879476476817</v>
      </c>
      <c r="G71" s="9">
        <f t="shared" si="27"/>
        <v>11334.049038124069</v>
      </c>
      <c r="H71" s="9">
        <f t="shared" si="28"/>
        <v>515.16956164725161</v>
      </c>
      <c r="I71" s="10">
        <f t="shared" si="12"/>
        <v>4.7617644948108551E-2</v>
      </c>
      <c r="J71" s="9">
        <f t="shared" si="29"/>
        <v>368.17019067796627</v>
      </c>
      <c r="K71" s="9">
        <f t="shared" si="30"/>
        <v>26.105932203389898</v>
      </c>
      <c r="L71" s="9">
        <f t="shared" si="31"/>
        <v>0</v>
      </c>
      <c r="M71" s="9">
        <f t="shared" si="32"/>
        <v>25.87279661016953</v>
      </c>
      <c r="N71" s="9">
        <f t="shared" si="33"/>
        <v>34.707206562507736</v>
      </c>
      <c r="O71" s="9">
        <f t="shared" si="34"/>
        <v>46.329300847457617</v>
      </c>
      <c r="P71" s="9">
        <f t="shared" si="35"/>
        <v>13.984134745762674</v>
      </c>
      <c r="Q71" s="15">
        <f t="shared" si="39"/>
        <v>5106511.1128970571</v>
      </c>
      <c r="R71" s="15">
        <f t="shared" si="40"/>
        <v>5349671.1459945608</v>
      </c>
      <c r="S71" s="9">
        <f t="shared" si="41"/>
        <v>243160.03309750371</v>
      </c>
      <c r="T71" s="9"/>
      <c r="U71" s="9">
        <f t="shared" si="49"/>
        <v>6056.3170974576269</v>
      </c>
      <c r="V71" s="9">
        <f t="shared" si="49"/>
        <v>794.58898305084745</v>
      </c>
      <c r="W71" s="9">
        <f t="shared" si="49"/>
        <v>1941.843220338983</v>
      </c>
      <c r="X71" s="9">
        <f t="shared" si="49"/>
        <v>876.41275423728814</v>
      </c>
      <c r="Y71" s="9">
        <f t="shared" si="49"/>
        <v>770.36992033274885</v>
      </c>
      <c r="Z71" s="9">
        <f t="shared" si="49"/>
        <v>103.35381355932203</v>
      </c>
      <c r="AA71" s="9">
        <f t="shared" si="49"/>
        <v>275.99368750000008</v>
      </c>
      <c r="AB71" s="9">
        <f t="shared" si="50"/>
        <v>6424.4872881355932</v>
      </c>
      <c r="AC71" s="9">
        <f t="shared" si="50"/>
        <v>820.69491525423734</v>
      </c>
      <c r="AD71" s="9">
        <f t="shared" si="50"/>
        <v>1941.843220338983</v>
      </c>
      <c r="AE71" s="9">
        <f t="shared" si="50"/>
        <v>902.28555084745767</v>
      </c>
      <c r="AF71" s="9">
        <f t="shared" si="50"/>
        <v>805.07712689525658</v>
      </c>
      <c r="AG71" s="9">
        <f t="shared" si="50"/>
        <v>149.68311440677965</v>
      </c>
      <c r="AH71" s="9">
        <f t="shared" si="50"/>
        <v>289.97782224576275</v>
      </c>
      <c r="AI71" s="9">
        <f t="shared" si="42"/>
        <v>11334.049038124069</v>
      </c>
      <c r="AJ71" s="3" t="s">
        <v>608</v>
      </c>
      <c r="AK71" s="11">
        <v>2886103</v>
      </c>
      <c r="AL71" s="11">
        <v>0</v>
      </c>
      <c r="AM71" s="11">
        <v>6630</v>
      </c>
      <c r="AN71" s="9">
        <v>16574</v>
      </c>
      <c r="AO71" s="11">
        <v>922068</v>
      </c>
      <c r="AP71" s="11">
        <v>-5518</v>
      </c>
      <c r="AQ71" s="9">
        <v>0</v>
      </c>
      <c r="AR71" s="9">
        <v>37421</v>
      </c>
      <c r="AS71" s="11">
        <v>375046</v>
      </c>
      <c r="AT71" s="11">
        <v>0</v>
      </c>
      <c r="AU71" s="11">
        <v>0</v>
      </c>
      <c r="AV71" s="11">
        <v>-4209.18</v>
      </c>
      <c r="AW71" s="9">
        <v>48783</v>
      </c>
      <c r="AX71" s="9">
        <v>363614.60239705746</v>
      </c>
      <c r="AY71" s="9">
        <v>32777.240000000005</v>
      </c>
      <c r="AZ71" s="9">
        <v>-27521.33</v>
      </c>
      <c r="BA71" s="11">
        <v>122173</v>
      </c>
      <c r="BB71" s="11">
        <v>99167</v>
      </c>
      <c r="BC71" s="11">
        <v>0</v>
      </c>
      <c r="BD71" s="11">
        <v>0</v>
      </c>
      <c r="BE71" s="11">
        <v>0</v>
      </c>
      <c r="BF71" s="11">
        <v>129162</v>
      </c>
      <c r="BG71" s="11">
        <v>0</v>
      </c>
      <c r="BH71" s="11">
        <v>0</v>
      </c>
      <c r="BI71" s="9">
        <v>23323</v>
      </c>
      <c r="BJ71" s="9">
        <v>0</v>
      </c>
      <c r="BK71" s="9">
        <v>22020.960499999997</v>
      </c>
      <c r="BL71" s="9">
        <v>33148.200000000004</v>
      </c>
      <c r="BM71" s="9">
        <v>20938.27</v>
      </c>
      <c r="BN71" s="9">
        <v>4810.3500000000004</v>
      </c>
      <c r="BO71" s="11">
        <v>3022604</v>
      </c>
      <c r="BP71" s="11">
        <v>9754</v>
      </c>
      <c r="BQ71" s="11">
        <v>6768</v>
      </c>
      <c r="BR71" s="11">
        <v>16574</v>
      </c>
      <c r="BS71" s="11">
        <v>916550</v>
      </c>
      <c r="BT71" s="11">
        <v>0</v>
      </c>
      <c r="BU71" s="9">
        <v>0</v>
      </c>
      <c r="BV71" s="9">
        <v>38881</v>
      </c>
      <c r="BW71" s="11">
        <v>387368</v>
      </c>
      <c r="BX71" s="11">
        <v>0</v>
      </c>
      <c r="BY71" s="11">
        <v>0</v>
      </c>
      <c r="BZ71" s="11">
        <v>-1208.22</v>
      </c>
      <c r="CA71" s="9">
        <v>70650.429999999993</v>
      </c>
      <c r="CB71" s="9">
        <v>379996.40389456111</v>
      </c>
      <c r="CC71" s="9">
        <v>39377.751600000003</v>
      </c>
      <c r="CD71" s="9">
        <v>0</v>
      </c>
      <c r="CE71" s="11">
        <v>125190</v>
      </c>
      <c r="CF71" s="11">
        <v>103187</v>
      </c>
      <c r="CG71" s="11">
        <v>0</v>
      </c>
      <c r="CH71" s="11">
        <v>0</v>
      </c>
      <c r="CI71" s="11">
        <v>0</v>
      </c>
      <c r="CJ71" s="11">
        <v>129626</v>
      </c>
      <c r="CK71" s="11">
        <v>0</v>
      </c>
      <c r="CL71" s="11">
        <v>0</v>
      </c>
      <c r="CM71" s="11">
        <v>23435</v>
      </c>
      <c r="CN71" s="9">
        <v>0</v>
      </c>
      <c r="CO71" s="9">
        <v>22020.960499999997</v>
      </c>
      <c r="CP71" s="9">
        <v>33148.200000000004</v>
      </c>
      <c r="CQ71" s="9">
        <v>20938.27</v>
      </c>
      <c r="CR71" s="9">
        <v>4810.3500000000004</v>
      </c>
      <c r="CT71" s="11"/>
      <c r="CU71" s="11"/>
      <c r="CV71" s="15"/>
      <c r="CW71" s="15"/>
      <c r="CX71" s="11"/>
      <c r="CY71" s="11"/>
      <c r="CZ71" s="9"/>
      <c r="DA71" s="11"/>
      <c r="DB71" s="11"/>
      <c r="DC71" s="11"/>
      <c r="DD71" s="11"/>
      <c r="DE71" s="11"/>
      <c r="DF71" s="15"/>
      <c r="DG71" s="15"/>
      <c r="DH71" s="15"/>
      <c r="DI71" s="15"/>
      <c r="DJ71" s="15"/>
      <c r="DK71" s="15"/>
      <c r="DL71" s="15"/>
      <c r="DM71" s="32"/>
      <c r="DN71" s="15"/>
      <c r="DO71" s="32"/>
      <c r="DP71" s="32"/>
      <c r="DQ71" s="15"/>
      <c r="DR71" s="15"/>
      <c r="DS71" s="15"/>
      <c r="DT71" s="15"/>
    </row>
    <row r="72" spans="1:124" x14ac:dyDescent="0.3">
      <c r="A72" s="12">
        <v>177</v>
      </c>
      <c r="B72" s="12">
        <v>1</v>
      </c>
      <c r="C72" s="13" t="s">
        <v>95</v>
      </c>
      <c r="D72" s="14">
        <v>6</v>
      </c>
      <c r="E72" s="9">
        <v>974</v>
      </c>
      <c r="F72" s="9">
        <f t="shared" si="26"/>
        <v>10197.130663484399</v>
      </c>
      <c r="G72" s="9">
        <f t="shared" si="27"/>
        <v>10699.813380758567</v>
      </c>
      <c r="H72" s="9">
        <f t="shared" si="28"/>
        <v>502.68271727416868</v>
      </c>
      <c r="I72" s="10">
        <f t="shared" si="12"/>
        <v>4.9296486812144082E-2</v>
      </c>
      <c r="J72" s="9">
        <f t="shared" si="29"/>
        <v>382.33479466119115</v>
      </c>
      <c r="K72" s="9">
        <f t="shared" si="30"/>
        <v>19.023613963039111</v>
      </c>
      <c r="L72" s="9">
        <f t="shared" si="31"/>
        <v>0</v>
      </c>
      <c r="M72" s="9">
        <f t="shared" si="32"/>
        <v>19.344620123203299</v>
      </c>
      <c r="N72" s="9">
        <f t="shared" si="33"/>
        <v>48.971955261848734</v>
      </c>
      <c r="O72" s="9">
        <f t="shared" si="34"/>
        <v>36.177648870636546</v>
      </c>
      <c r="P72" s="9">
        <f t="shared" si="35"/>
        <v>-3.1699156057495088</v>
      </c>
      <c r="Q72" s="15">
        <f t="shared" si="39"/>
        <v>9932005.2662338037</v>
      </c>
      <c r="R72" s="15">
        <f t="shared" si="40"/>
        <v>10421618.232858844</v>
      </c>
      <c r="S72" s="9">
        <f t="shared" si="41"/>
        <v>489612.9666250404</v>
      </c>
      <c r="T72" s="9"/>
      <c r="U72" s="9">
        <f t="shared" ref="U72:AA81" si="51">IF($E72=0,0,SUMIF($AK$4:$BN$4,U$4,$AK72:$BN72)/$E72)</f>
        <v>5904.1210574948664</v>
      </c>
      <c r="V72" s="9">
        <f t="shared" si="51"/>
        <v>579.01232032854205</v>
      </c>
      <c r="W72" s="9">
        <f t="shared" si="51"/>
        <v>1448.5010266940451</v>
      </c>
      <c r="X72" s="9">
        <f t="shared" si="51"/>
        <v>724.95913757700202</v>
      </c>
      <c r="Y72" s="9">
        <f t="shared" si="51"/>
        <v>1195.7603926052809</v>
      </c>
      <c r="Z72" s="9">
        <f t="shared" si="51"/>
        <v>71.581108829568791</v>
      </c>
      <c r="AA72" s="9">
        <f t="shared" si="51"/>
        <v>273.19561995509332</v>
      </c>
      <c r="AB72" s="9">
        <f t="shared" ref="AB72:AH81" si="52">IF($E72=0,0,SUMIF($BO$4:$CR$4,AB$4,$BO72:$CR72)/$E72)</f>
        <v>6286.4558521560575</v>
      </c>
      <c r="AC72" s="9">
        <f t="shared" si="52"/>
        <v>598.03593429158116</v>
      </c>
      <c r="AD72" s="9">
        <f t="shared" si="52"/>
        <v>1448.5010266940451</v>
      </c>
      <c r="AE72" s="9">
        <f t="shared" si="52"/>
        <v>744.30375770020532</v>
      </c>
      <c r="AF72" s="9">
        <f t="shared" si="52"/>
        <v>1244.7323478671296</v>
      </c>
      <c r="AG72" s="9">
        <f t="shared" si="52"/>
        <v>107.75875770020534</v>
      </c>
      <c r="AH72" s="9">
        <f t="shared" si="52"/>
        <v>270.02570434934381</v>
      </c>
      <c r="AI72" s="9">
        <f t="shared" si="42"/>
        <v>10699.813380758567</v>
      </c>
      <c r="AJ72" s="3" t="s">
        <v>608</v>
      </c>
      <c r="AK72" s="11">
        <v>5821103</v>
      </c>
      <c r="AL72" s="11">
        <v>0</v>
      </c>
      <c r="AM72" s="11">
        <v>13372</v>
      </c>
      <c r="AN72" s="9">
        <v>33429</v>
      </c>
      <c r="AO72" s="11">
        <v>1391298</v>
      </c>
      <c r="AP72" s="11">
        <v>19542</v>
      </c>
      <c r="AQ72" s="9">
        <v>166127</v>
      </c>
      <c r="AR72" s="9">
        <v>94076</v>
      </c>
      <c r="AS72" s="11">
        <v>563958</v>
      </c>
      <c r="AT72" s="11">
        <v>0</v>
      </c>
      <c r="AU72" s="11">
        <v>0</v>
      </c>
      <c r="AV72" s="11">
        <v>-24883.8</v>
      </c>
      <c r="AW72" s="9">
        <v>69720</v>
      </c>
      <c r="AX72" s="9">
        <v>1164670.6223975436</v>
      </c>
      <c r="AY72" s="9">
        <v>69308.320000000007</v>
      </c>
      <c r="AZ72" s="9">
        <v>-70489.09</v>
      </c>
      <c r="BA72" s="11">
        <v>231752</v>
      </c>
      <c r="BB72" s="11">
        <v>172549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9">
        <v>53118</v>
      </c>
      <c r="BJ72" s="9">
        <v>0</v>
      </c>
      <c r="BK72" s="9">
        <v>21098.323836260901</v>
      </c>
      <c r="BL72" s="9">
        <v>66858</v>
      </c>
      <c r="BM72" s="9">
        <v>65571.600000000006</v>
      </c>
      <c r="BN72" s="9">
        <v>9827.2900000000009</v>
      </c>
      <c r="BO72" s="11">
        <v>6123008</v>
      </c>
      <c r="BP72" s="11">
        <v>0</v>
      </c>
      <c r="BQ72" s="11">
        <v>13710</v>
      </c>
      <c r="BR72" s="11">
        <v>33429</v>
      </c>
      <c r="BS72" s="11">
        <v>1410840</v>
      </c>
      <c r="BT72" s="11">
        <v>0</v>
      </c>
      <c r="BU72" s="9">
        <v>166127</v>
      </c>
      <c r="BV72" s="9">
        <v>99922</v>
      </c>
      <c r="BW72" s="11">
        <v>582487</v>
      </c>
      <c r="BX72" s="11">
        <v>0</v>
      </c>
      <c r="BY72" s="11">
        <v>0</v>
      </c>
      <c r="BZ72" s="11">
        <v>-25612.14</v>
      </c>
      <c r="CA72" s="9">
        <v>104957.03</v>
      </c>
      <c r="CB72" s="9">
        <v>1212369.3068225842</v>
      </c>
      <c r="CC72" s="9">
        <v>66220.82220000001</v>
      </c>
      <c r="CD72" s="9">
        <v>0</v>
      </c>
      <c r="CE72" s="11">
        <v>238475</v>
      </c>
      <c r="CF72" s="11">
        <v>178960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53370</v>
      </c>
      <c r="CN72" s="9">
        <v>0</v>
      </c>
      <c r="CO72" s="9">
        <v>21098.323836260901</v>
      </c>
      <c r="CP72" s="9">
        <v>66858</v>
      </c>
      <c r="CQ72" s="9">
        <v>65571.600000000006</v>
      </c>
      <c r="CR72" s="9">
        <v>9827.2900000000009</v>
      </c>
      <c r="CT72" s="11"/>
      <c r="CU72" s="11"/>
      <c r="CV72" s="15"/>
      <c r="CW72" s="15"/>
      <c r="CX72" s="11"/>
      <c r="CY72" s="11"/>
      <c r="CZ72" s="9"/>
      <c r="DA72" s="11"/>
      <c r="DB72" s="11"/>
      <c r="DC72" s="11"/>
      <c r="DD72" s="11"/>
      <c r="DE72" s="11"/>
      <c r="DF72" s="15"/>
      <c r="DG72" s="15"/>
      <c r="DH72" s="15"/>
      <c r="DI72" s="15"/>
      <c r="DJ72" s="15"/>
      <c r="DK72" s="15"/>
      <c r="DL72" s="15"/>
      <c r="DM72" s="32"/>
      <c r="DN72" s="15"/>
      <c r="DO72" s="32"/>
      <c r="DP72" s="32"/>
      <c r="DQ72" s="15"/>
      <c r="DR72" s="15"/>
      <c r="DS72" s="15"/>
      <c r="DT72" s="15"/>
    </row>
    <row r="73" spans="1:124" x14ac:dyDescent="0.3">
      <c r="A73" s="12">
        <v>181</v>
      </c>
      <c r="B73" s="12">
        <v>1</v>
      </c>
      <c r="C73" s="13" t="s">
        <v>96</v>
      </c>
      <c r="D73" s="14">
        <v>4</v>
      </c>
      <c r="E73" s="9">
        <v>6303</v>
      </c>
      <c r="F73" s="9">
        <f t="shared" si="26"/>
        <v>9836.0228855488494</v>
      </c>
      <c r="G73" s="9">
        <f t="shared" si="27"/>
        <v>10421.795917184198</v>
      </c>
      <c r="H73" s="9">
        <f t="shared" si="28"/>
        <v>585.77303163534816</v>
      </c>
      <c r="I73" s="10">
        <f t="shared" si="12"/>
        <v>5.955385001146854E-2</v>
      </c>
      <c r="J73" s="9">
        <f t="shared" si="29"/>
        <v>366.88862605108716</v>
      </c>
      <c r="K73" s="9">
        <f t="shared" si="30"/>
        <v>18.647469458987757</v>
      </c>
      <c r="L73" s="9">
        <f t="shared" si="31"/>
        <v>117.7908932254482</v>
      </c>
      <c r="M73" s="9">
        <f t="shared" si="32"/>
        <v>39.600030144375523</v>
      </c>
      <c r="N73" s="9">
        <f t="shared" si="33"/>
        <v>42.646049309473483</v>
      </c>
      <c r="O73" s="9">
        <f t="shared" si="34"/>
        <v>0</v>
      </c>
      <c r="P73" s="9">
        <f t="shared" si="35"/>
        <v>0.19996344597814186</v>
      </c>
      <c r="Q73" s="15">
        <f t="shared" si="39"/>
        <v>61996452.247614376</v>
      </c>
      <c r="R73" s="15">
        <f t="shared" si="40"/>
        <v>65688579.666011989</v>
      </c>
      <c r="S73" s="9">
        <f t="shared" si="41"/>
        <v>3692127.4183976129</v>
      </c>
      <c r="T73" s="9"/>
      <c r="U73" s="9">
        <f t="shared" si="51"/>
        <v>6010.9973012851024</v>
      </c>
      <c r="V73" s="9">
        <f t="shared" si="51"/>
        <v>567.56957004600986</v>
      </c>
      <c r="W73" s="9">
        <f t="shared" si="51"/>
        <v>441.72933523718865</v>
      </c>
      <c r="X73" s="9">
        <f t="shared" si="51"/>
        <v>902.1355656036809</v>
      </c>
      <c r="Y73" s="9">
        <f t="shared" si="51"/>
        <v>1564.8142654211395</v>
      </c>
      <c r="Z73" s="9">
        <f t="shared" si="51"/>
        <v>0</v>
      </c>
      <c r="AA73" s="9">
        <f t="shared" si="51"/>
        <v>348.77684795572662</v>
      </c>
      <c r="AB73" s="9">
        <f t="shared" si="52"/>
        <v>6377.8859273361895</v>
      </c>
      <c r="AC73" s="9">
        <f t="shared" si="52"/>
        <v>586.21703950499762</v>
      </c>
      <c r="AD73" s="9">
        <f t="shared" si="52"/>
        <v>559.52022846263685</v>
      </c>
      <c r="AE73" s="9">
        <f t="shared" si="52"/>
        <v>941.73559574805643</v>
      </c>
      <c r="AF73" s="9">
        <f t="shared" si="52"/>
        <v>1607.4603147306129</v>
      </c>
      <c r="AG73" s="9">
        <f t="shared" si="52"/>
        <v>0</v>
      </c>
      <c r="AH73" s="9">
        <f t="shared" si="52"/>
        <v>348.97681140170477</v>
      </c>
      <c r="AI73" s="9">
        <f t="shared" si="42"/>
        <v>10421.795917184198</v>
      </c>
      <c r="AJ73" s="3" t="s">
        <v>608</v>
      </c>
      <c r="AK73" s="11">
        <v>38204575</v>
      </c>
      <c r="AL73" s="11">
        <v>0</v>
      </c>
      <c r="AM73" s="11">
        <v>87759</v>
      </c>
      <c r="AN73" s="9">
        <v>219398</v>
      </c>
      <c r="AO73" s="11">
        <v>2784220</v>
      </c>
      <c r="AP73" s="11">
        <v>0</v>
      </c>
      <c r="AQ73" s="9">
        <v>1701700</v>
      </c>
      <c r="AR73" s="9">
        <v>869433</v>
      </c>
      <c r="AS73" s="11">
        <v>3577391</v>
      </c>
      <c r="AT73" s="11">
        <v>0</v>
      </c>
      <c r="AU73" s="11">
        <v>627484</v>
      </c>
      <c r="AV73" s="11">
        <v>-4052.53</v>
      </c>
      <c r="AW73" s="9">
        <v>0</v>
      </c>
      <c r="AX73" s="9">
        <v>9863024.3149494417</v>
      </c>
      <c r="AY73" s="9">
        <v>443517</v>
      </c>
      <c r="AZ73" s="9">
        <v>-317259.01</v>
      </c>
      <c r="BA73" s="11">
        <v>1513585</v>
      </c>
      <c r="BB73" s="11">
        <v>782174</v>
      </c>
      <c r="BC73" s="11">
        <v>0</v>
      </c>
      <c r="BD73" s="11">
        <v>68525</v>
      </c>
      <c r="BE73" s="11">
        <v>0</v>
      </c>
      <c r="BF73" s="11">
        <v>0</v>
      </c>
      <c r="BG73" s="11">
        <v>46344</v>
      </c>
      <c r="BH73" s="11">
        <v>-6791</v>
      </c>
      <c r="BI73" s="9">
        <v>0</v>
      </c>
      <c r="BJ73" s="9">
        <v>0</v>
      </c>
      <c r="BK73" s="9">
        <v>246287.94266494489</v>
      </c>
      <c r="BL73" s="9">
        <v>438796.79999999999</v>
      </c>
      <c r="BM73" s="9">
        <v>847487.54</v>
      </c>
      <c r="BN73" s="9">
        <v>2853.19</v>
      </c>
      <c r="BO73" s="11">
        <v>39991728</v>
      </c>
      <c r="BP73" s="11">
        <v>208087</v>
      </c>
      <c r="BQ73" s="11">
        <v>89544</v>
      </c>
      <c r="BR73" s="11">
        <v>219398</v>
      </c>
      <c r="BS73" s="11">
        <v>2066400</v>
      </c>
      <c r="BT73" s="11">
        <v>0</v>
      </c>
      <c r="BU73" s="9">
        <v>1701700</v>
      </c>
      <c r="BV73" s="9">
        <v>991872</v>
      </c>
      <c r="BW73" s="11">
        <v>3694926</v>
      </c>
      <c r="BX73" s="11">
        <v>0</v>
      </c>
      <c r="BY73" s="11">
        <v>683315</v>
      </c>
      <c r="BZ73" s="11">
        <v>5483.46</v>
      </c>
      <c r="CA73" s="9">
        <v>0</v>
      </c>
      <c r="CB73" s="9">
        <v>10131822.363747053</v>
      </c>
      <c r="CC73" s="9">
        <v>444777.36960000003</v>
      </c>
      <c r="CD73" s="9">
        <v>0</v>
      </c>
      <c r="CE73" s="11">
        <v>1549966</v>
      </c>
      <c r="CF73" s="11">
        <v>803105</v>
      </c>
      <c r="CG73" s="11">
        <v>0</v>
      </c>
      <c r="CH73" s="11">
        <v>68525</v>
      </c>
      <c r="CI73" s="11">
        <v>0</v>
      </c>
      <c r="CJ73" s="11">
        <v>0</v>
      </c>
      <c r="CK73" s="11">
        <v>49797</v>
      </c>
      <c r="CL73" s="11">
        <v>-7548</v>
      </c>
      <c r="CM73" s="11">
        <v>0</v>
      </c>
      <c r="CN73" s="9">
        <v>1460256</v>
      </c>
      <c r="CO73" s="9">
        <v>246287.94266494489</v>
      </c>
      <c r="CP73" s="9">
        <v>438796.79999999999</v>
      </c>
      <c r="CQ73" s="9">
        <v>847487.54</v>
      </c>
      <c r="CR73" s="9">
        <v>2853.19</v>
      </c>
      <c r="CT73" s="11"/>
      <c r="CU73" s="11"/>
      <c r="CV73" s="15"/>
      <c r="CW73" s="15"/>
      <c r="CX73" s="11"/>
      <c r="CY73" s="11"/>
      <c r="CZ73" s="9"/>
      <c r="DA73" s="11"/>
      <c r="DB73" s="11"/>
      <c r="DC73" s="11"/>
      <c r="DD73" s="11"/>
      <c r="DE73" s="11"/>
      <c r="DF73" s="15"/>
      <c r="DG73" s="15"/>
      <c r="DH73" s="15"/>
      <c r="DI73" s="15"/>
      <c r="DJ73" s="15"/>
      <c r="DK73" s="15"/>
      <c r="DL73" s="15"/>
      <c r="DM73" s="32"/>
      <c r="DN73" s="15"/>
      <c r="DO73" s="32"/>
      <c r="DP73" s="32"/>
      <c r="DQ73" s="15"/>
      <c r="DR73" s="15"/>
      <c r="DS73" s="15"/>
      <c r="DT73" s="15"/>
    </row>
    <row r="74" spans="1:124" x14ac:dyDescent="0.3">
      <c r="A74" s="12">
        <v>182</v>
      </c>
      <c r="B74" s="12">
        <v>1</v>
      </c>
      <c r="C74" s="13" t="s">
        <v>97</v>
      </c>
      <c r="D74" s="14">
        <v>5</v>
      </c>
      <c r="E74" s="9">
        <v>1124</v>
      </c>
      <c r="F74" s="9">
        <f t="shared" si="26"/>
        <v>9253.1676101338362</v>
      </c>
      <c r="G74" s="9">
        <f t="shared" si="27"/>
        <v>9775.0458058928543</v>
      </c>
      <c r="H74" s="9">
        <f t="shared" si="28"/>
        <v>521.87819575901813</v>
      </c>
      <c r="I74" s="10">
        <f t="shared" si="12"/>
        <v>5.6399950562601962E-2</v>
      </c>
      <c r="J74" s="9">
        <f t="shared" si="29"/>
        <v>392.21049822064015</v>
      </c>
      <c r="K74" s="9">
        <f t="shared" si="30"/>
        <v>28.944839857651232</v>
      </c>
      <c r="L74" s="9">
        <f t="shared" si="31"/>
        <v>0</v>
      </c>
      <c r="M74" s="9">
        <f t="shared" si="32"/>
        <v>26.885160142348809</v>
      </c>
      <c r="N74" s="9">
        <f t="shared" si="33"/>
        <v>63.301712129124439</v>
      </c>
      <c r="O74" s="9">
        <f t="shared" si="34"/>
        <v>0</v>
      </c>
      <c r="P74" s="9">
        <f t="shared" si="35"/>
        <v>10.535985409252646</v>
      </c>
      <c r="Q74" s="15">
        <f t="shared" si="39"/>
        <v>10400560.393790431</v>
      </c>
      <c r="R74" s="15">
        <f t="shared" si="40"/>
        <v>10987151.485823568</v>
      </c>
      <c r="S74" s="9">
        <f t="shared" si="41"/>
        <v>586591.09203313664</v>
      </c>
      <c r="T74" s="9"/>
      <c r="U74" s="9">
        <f t="shared" si="51"/>
        <v>5982.9843416370113</v>
      </c>
      <c r="V74" s="9">
        <f t="shared" si="51"/>
        <v>880.99199288256227</v>
      </c>
      <c r="W74" s="9">
        <f t="shared" si="51"/>
        <v>542.22953736654802</v>
      </c>
      <c r="X74" s="9">
        <f t="shared" si="51"/>
        <v>585.48665480427042</v>
      </c>
      <c r="Y74" s="9">
        <f t="shared" si="51"/>
        <v>1004.6747350957068</v>
      </c>
      <c r="Z74" s="9">
        <f t="shared" si="51"/>
        <v>0</v>
      </c>
      <c r="AA74" s="9">
        <f t="shared" si="51"/>
        <v>256.80034834773767</v>
      </c>
      <c r="AB74" s="9">
        <f t="shared" si="52"/>
        <v>6375.1948398576515</v>
      </c>
      <c r="AC74" s="9">
        <f t="shared" si="52"/>
        <v>909.9368327402135</v>
      </c>
      <c r="AD74" s="9">
        <f t="shared" si="52"/>
        <v>542.22953736654802</v>
      </c>
      <c r="AE74" s="9">
        <f t="shared" si="52"/>
        <v>612.37181494661922</v>
      </c>
      <c r="AF74" s="9">
        <f t="shared" si="52"/>
        <v>1067.9764472248312</v>
      </c>
      <c r="AG74" s="9">
        <f t="shared" si="52"/>
        <v>0</v>
      </c>
      <c r="AH74" s="9">
        <f t="shared" si="52"/>
        <v>267.33633375699031</v>
      </c>
      <c r="AI74" s="9">
        <f t="shared" si="42"/>
        <v>9775.0458058928543</v>
      </c>
      <c r="AJ74" s="3" t="s">
        <v>608</v>
      </c>
      <c r="AK74" s="11">
        <v>6800812</v>
      </c>
      <c r="AL74" s="11">
        <v>0</v>
      </c>
      <c r="AM74" s="11">
        <v>15622</v>
      </c>
      <c r="AN74" s="9">
        <v>39055</v>
      </c>
      <c r="AO74" s="11">
        <v>609466</v>
      </c>
      <c r="AP74" s="11">
        <v>0</v>
      </c>
      <c r="AQ74" s="9">
        <v>0</v>
      </c>
      <c r="AR74" s="9">
        <v>150248</v>
      </c>
      <c r="AS74" s="11">
        <v>990235</v>
      </c>
      <c r="AT74" s="11">
        <v>0</v>
      </c>
      <c r="AU74" s="11">
        <v>0</v>
      </c>
      <c r="AV74" s="11">
        <v>0</v>
      </c>
      <c r="AW74" s="9">
        <v>0</v>
      </c>
      <c r="AX74" s="9">
        <v>1129254.4022475744</v>
      </c>
      <c r="AY74" s="9">
        <v>70813.290000000008</v>
      </c>
      <c r="AZ74" s="9">
        <v>-75937.600000000006</v>
      </c>
      <c r="BA74" s="11">
        <v>260056</v>
      </c>
      <c r="BB74" s="11">
        <v>215746</v>
      </c>
      <c r="BC74" s="11">
        <v>0</v>
      </c>
      <c r="BD74" s="11">
        <v>0</v>
      </c>
      <c r="BE74" s="11">
        <v>0</v>
      </c>
      <c r="BF74" s="11">
        <v>0</v>
      </c>
      <c r="BG74" s="11">
        <v>16415</v>
      </c>
      <c r="BH74" s="11">
        <v>0</v>
      </c>
      <c r="BI74" s="9">
        <v>0</v>
      </c>
      <c r="BJ74" s="9">
        <v>0</v>
      </c>
      <c r="BK74" s="9">
        <v>41945.75</v>
      </c>
      <c r="BL74" s="9">
        <v>64184.431542857135</v>
      </c>
      <c r="BM74" s="9">
        <v>69201.13</v>
      </c>
      <c r="BN74" s="9">
        <v>3443.99</v>
      </c>
      <c r="BO74" s="11">
        <v>7139058</v>
      </c>
      <c r="BP74" s="11">
        <v>26661</v>
      </c>
      <c r="BQ74" s="11">
        <v>15985</v>
      </c>
      <c r="BR74" s="11">
        <v>39055</v>
      </c>
      <c r="BS74" s="11">
        <v>609466</v>
      </c>
      <c r="BT74" s="11">
        <v>0</v>
      </c>
      <c r="BU74" s="9">
        <v>0</v>
      </c>
      <c r="BV74" s="9">
        <v>165645</v>
      </c>
      <c r="BW74" s="11">
        <v>1022769</v>
      </c>
      <c r="BX74" s="11">
        <v>0</v>
      </c>
      <c r="BY74" s="11">
        <v>0</v>
      </c>
      <c r="BZ74" s="11">
        <v>-2863.08</v>
      </c>
      <c r="CA74" s="9">
        <v>0</v>
      </c>
      <c r="CB74" s="9">
        <v>1200405.5266807103</v>
      </c>
      <c r="CC74" s="9">
        <v>82655.737600000008</v>
      </c>
      <c r="CD74" s="9">
        <v>0</v>
      </c>
      <c r="CE74" s="11">
        <v>267030</v>
      </c>
      <c r="CF74" s="11">
        <v>224753</v>
      </c>
      <c r="CG74" s="11">
        <v>0</v>
      </c>
      <c r="CH74" s="11">
        <v>0</v>
      </c>
      <c r="CI74" s="11">
        <v>0</v>
      </c>
      <c r="CJ74" s="11">
        <v>0</v>
      </c>
      <c r="CK74" s="11">
        <v>17756</v>
      </c>
      <c r="CL74" s="11">
        <v>0</v>
      </c>
      <c r="CM74" s="11">
        <v>0</v>
      </c>
      <c r="CN74" s="9">
        <v>0</v>
      </c>
      <c r="CO74" s="9">
        <v>41945.75</v>
      </c>
      <c r="CP74" s="9">
        <v>64184.431542857135</v>
      </c>
      <c r="CQ74" s="9">
        <v>69201.13</v>
      </c>
      <c r="CR74" s="9">
        <v>3443.99</v>
      </c>
      <c r="CT74" s="11"/>
      <c r="CU74" s="11"/>
      <c r="CV74" s="15"/>
      <c r="CW74" s="15"/>
      <c r="CX74" s="11"/>
      <c r="CY74" s="11"/>
      <c r="CZ74" s="9"/>
      <c r="DA74" s="11"/>
      <c r="DB74" s="11"/>
      <c r="DC74" s="11"/>
      <c r="DD74" s="11"/>
      <c r="DE74" s="11"/>
      <c r="DF74" s="15"/>
      <c r="DG74" s="15"/>
      <c r="DH74" s="15"/>
      <c r="DI74" s="15"/>
      <c r="DJ74" s="15"/>
      <c r="DK74" s="15"/>
      <c r="DL74" s="15"/>
      <c r="DM74" s="32"/>
      <c r="DN74" s="15"/>
      <c r="DO74" s="32"/>
      <c r="DP74" s="32"/>
      <c r="DQ74" s="15"/>
      <c r="DR74" s="15"/>
      <c r="DS74" s="15"/>
      <c r="DT74" s="15"/>
    </row>
    <row r="75" spans="1:124" x14ac:dyDescent="0.3">
      <c r="A75" s="12">
        <v>186</v>
      </c>
      <c r="B75" s="12">
        <v>1</v>
      </c>
      <c r="C75" s="13" t="s">
        <v>98</v>
      </c>
      <c r="D75" s="14">
        <v>5</v>
      </c>
      <c r="E75" s="9">
        <v>1622</v>
      </c>
      <c r="F75" s="9">
        <f t="shared" si="26"/>
        <v>7893.359914564372</v>
      </c>
      <c r="G75" s="9">
        <f t="shared" si="27"/>
        <v>8528.095980149692</v>
      </c>
      <c r="H75" s="9">
        <f t="shared" si="28"/>
        <v>634.73606558531992</v>
      </c>
      <c r="I75" s="10">
        <f t="shared" si="12"/>
        <v>8.0413926699850785E-2</v>
      </c>
      <c r="J75" s="9">
        <f t="shared" si="29"/>
        <v>358.93285450061649</v>
      </c>
      <c r="K75" s="9">
        <f t="shared" si="30"/>
        <v>8.787916152897651</v>
      </c>
      <c r="L75" s="9">
        <f t="shared" si="31"/>
        <v>327.20530209617755</v>
      </c>
      <c r="M75" s="9">
        <f t="shared" si="32"/>
        <v>-78.123618988902649</v>
      </c>
      <c r="N75" s="9">
        <f t="shared" si="33"/>
        <v>17.311583341177879</v>
      </c>
      <c r="O75" s="9">
        <f t="shared" si="34"/>
        <v>0</v>
      </c>
      <c r="P75" s="9">
        <f t="shared" si="35"/>
        <v>0.62202848335385852</v>
      </c>
      <c r="Q75" s="15">
        <f t="shared" si="39"/>
        <v>12803029.78142341</v>
      </c>
      <c r="R75" s="15">
        <f t="shared" si="40"/>
        <v>13832571.679802801</v>
      </c>
      <c r="S75" s="9">
        <f t="shared" si="41"/>
        <v>1029541.8983793911</v>
      </c>
      <c r="T75" s="9"/>
      <c r="U75" s="9">
        <f t="shared" si="51"/>
        <v>6012.5868742293469</v>
      </c>
      <c r="V75" s="9">
        <f t="shared" si="51"/>
        <v>267.47965474722565</v>
      </c>
      <c r="W75" s="9">
        <f t="shared" si="51"/>
        <v>1.1670776818742294</v>
      </c>
      <c r="X75" s="9">
        <f t="shared" si="51"/>
        <v>587.51911220715169</v>
      </c>
      <c r="Y75" s="9">
        <f t="shared" si="51"/>
        <v>763.36764864927534</v>
      </c>
      <c r="Z75" s="9">
        <f t="shared" si="51"/>
        <v>0</v>
      </c>
      <c r="AA75" s="9">
        <f t="shared" si="51"/>
        <v>261.23954704949796</v>
      </c>
      <c r="AB75" s="9">
        <f t="shared" si="52"/>
        <v>6371.5197287299634</v>
      </c>
      <c r="AC75" s="9">
        <f t="shared" si="52"/>
        <v>276.2675709001233</v>
      </c>
      <c r="AD75" s="9">
        <f t="shared" si="52"/>
        <v>328.37237977805177</v>
      </c>
      <c r="AE75" s="9">
        <f t="shared" si="52"/>
        <v>509.39549321824904</v>
      </c>
      <c r="AF75" s="9">
        <f t="shared" si="52"/>
        <v>780.67923199045322</v>
      </c>
      <c r="AG75" s="9">
        <f t="shared" si="52"/>
        <v>0</v>
      </c>
      <c r="AH75" s="9">
        <f t="shared" si="52"/>
        <v>261.86157553285182</v>
      </c>
      <c r="AI75" s="9">
        <f t="shared" si="42"/>
        <v>8528.095980149692</v>
      </c>
      <c r="AJ75" s="3" t="s">
        <v>608</v>
      </c>
      <c r="AK75" s="11">
        <v>9784709</v>
      </c>
      <c r="AL75" s="11">
        <v>0</v>
      </c>
      <c r="AM75" s="11">
        <v>22476</v>
      </c>
      <c r="AN75" s="9">
        <v>56191</v>
      </c>
      <c r="AO75" s="11">
        <v>1893</v>
      </c>
      <c r="AP75" s="11">
        <v>0</v>
      </c>
      <c r="AQ75" s="9">
        <v>0</v>
      </c>
      <c r="AR75" s="9">
        <v>350911</v>
      </c>
      <c r="AS75" s="11">
        <v>433852</v>
      </c>
      <c r="AT75" s="11">
        <v>0</v>
      </c>
      <c r="AU75" s="11">
        <v>0</v>
      </c>
      <c r="AV75" s="11">
        <v>0</v>
      </c>
      <c r="AW75" s="9">
        <v>0</v>
      </c>
      <c r="AX75" s="9">
        <v>1238182.3261091246</v>
      </c>
      <c r="AY75" s="9">
        <v>108699.89</v>
      </c>
      <c r="AZ75" s="9">
        <v>-32293.09</v>
      </c>
      <c r="BA75" s="11">
        <v>370635</v>
      </c>
      <c r="BB75" s="11">
        <v>208934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9">
        <v>0</v>
      </c>
      <c r="BJ75" s="9">
        <v>0</v>
      </c>
      <c r="BK75" s="9">
        <v>40640</v>
      </c>
      <c r="BL75" s="9">
        <v>85153.2953142857</v>
      </c>
      <c r="BM75" s="9">
        <v>128446.91</v>
      </c>
      <c r="BN75" s="9">
        <v>4599.45</v>
      </c>
      <c r="BO75" s="11">
        <v>10307972</v>
      </c>
      <c r="BP75" s="11">
        <v>0</v>
      </c>
      <c r="BQ75" s="11">
        <v>23080</v>
      </c>
      <c r="BR75" s="11">
        <v>56191</v>
      </c>
      <c r="BS75" s="11">
        <v>532620</v>
      </c>
      <c r="BT75" s="11">
        <v>0</v>
      </c>
      <c r="BU75" s="9">
        <v>0</v>
      </c>
      <c r="BV75" s="9">
        <v>255658</v>
      </c>
      <c r="BW75" s="11">
        <v>448106</v>
      </c>
      <c r="BX75" s="11">
        <v>0</v>
      </c>
      <c r="BY75" s="11">
        <v>0</v>
      </c>
      <c r="BZ75" s="11">
        <v>-49883.51</v>
      </c>
      <c r="CA75" s="9">
        <v>0</v>
      </c>
      <c r="CB75" s="9">
        <v>1266261.714288515</v>
      </c>
      <c r="CC75" s="9">
        <v>109708.82019999999</v>
      </c>
      <c r="CD75" s="9">
        <v>26633</v>
      </c>
      <c r="CE75" s="11">
        <v>381923</v>
      </c>
      <c r="CF75" s="11">
        <v>215462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  <c r="CM75" s="11">
        <v>0</v>
      </c>
      <c r="CN75" s="9">
        <v>0</v>
      </c>
      <c r="CO75" s="9">
        <v>40640</v>
      </c>
      <c r="CP75" s="9">
        <v>85153.2953142857</v>
      </c>
      <c r="CQ75" s="9">
        <v>128446.91</v>
      </c>
      <c r="CR75" s="9">
        <v>4599.45</v>
      </c>
      <c r="CT75" s="11"/>
      <c r="CU75" s="11"/>
      <c r="CV75" s="15"/>
      <c r="CW75" s="15"/>
      <c r="CX75" s="11"/>
      <c r="CY75" s="11"/>
      <c r="CZ75" s="9"/>
      <c r="DA75" s="11"/>
      <c r="DB75" s="11"/>
      <c r="DC75" s="11"/>
      <c r="DD75" s="11"/>
      <c r="DE75" s="11"/>
      <c r="DF75" s="15"/>
      <c r="DG75" s="15"/>
      <c r="DH75" s="15"/>
      <c r="DI75" s="15"/>
      <c r="DJ75" s="15"/>
      <c r="DK75" s="15"/>
      <c r="DL75" s="15"/>
      <c r="DM75" s="32"/>
      <c r="DN75" s="15"/>
      <c r="DO75" s="32"/>
      <c r="DP75" s="32"/>
      <c r="DQ75" s="15"/>
      <c r="DR75" s="15"/>
      <c r="DS75" s="15"/>
      <c r="DT75" s="15"/>
    </row>
    <row r="76" spans="1:124" x14ac:dyDescent="0.3">
      <c r="A76" s="12">
        <v>191</v>
      </c>
      <c r="B76" s="12">
        <v>1</v>
      </c>
      <c r="C76" s="13" t="s">
        <v>99</v>
      </c>
      <c r="D76" s="14">
        <v>3</v>
      </c>
      <c r="E76" s="9">
        <v>9426</v>
      </c>
      <c r="F76" s="9">
        <f t="shared" si="26"/>
        <v>11322.703983315203</v>
      </c>
      <c r="G76" s="9">
        <f t="shared" si="27"/>
        <v>11886.286489483809</v>
      </c>
      <c r="H76" s="9">
        <f t="shared" si="28"/>
        <v>563.58250616860641</v>
      </c>
      <c r="I76" s="10">
        <f t="shared" si="12"/>
        <v>4.9774550937575046E-2</v>
      </c>
      <c r="J76" s="9">
        <f t="shared" si="29"/>
        <v>388.19200403140167</v>
      </c>
      <c r="K76" s="9">
        <f t="shared" si="30"/>
        <v>22.453214513049033</v>
      </c>
      <c r="L76" s="9">
        <f t="shared" si="31"/>
        <v>0</v>
      </c>
      <c r="M76" s="9">
        <f t="shared" si="32"/>
        <v>17.201843836197668</v>
      </c>
      <c r="N76" s="9">
        <f t="shared" si="33"/>
        <v>49.081076930328663</v>
      </c>
      <c r="O76" s="9">
        <f t="shared" si="34"/>
        <v>85.869879057924891</v>
      </c>
      <c r="P76" s="9">
        <f t="shared" si="35"/>
        <v>0.7844877997030153</v>
      </c>
      <c r="Q76" s="15">
        <f t="shared" si="39"/>
        <v>106727807.74672908</v>
      </c>
      <c r="R76" s="15">
        <f t="shared" si="40"/>
        <v>112040136.44987436</v>
      </c>
      <c r="S76" s="9">
        <f t="shared" si="41"/>
        <v>5312328.7031452805</v>
      </c>
      <c r="T76" s="9"/>
      <c r="U76" s="9">
        <f t="shared" si="51"/>
        <v>5933.1167165287507</v>
      </c>
      <c r="V76" s="9">
        <f t="shared" si="51"/>
        <v>683.40133672819854</v>
      </c>
      <c r="W76" s="9">
        <f t="shared" si="51"/>
        <v>1847.4143857415659</v>
      </c>
      <c r="X76" s="9">
        <f t="shared" si="51"/>
        <v>782.26893380012734</v>
      </c>
      <c r="Y76" s="9">
        <f t="shared" si="51"/>
        <v>1313.3983805577122</v>
      </c>
      <c r="Z76" s="9">
        <f t="shared" si="51"/>
        <v>102.16420857203479</v>
      </c>
      <c r="AA76" s="9">
        <f t="shared" si="51"/>
        <v>660.94002138681378</v>
      </c>
      <c r="AB76" s="9">
        <f t="shared" si="52"/>
        <v>6321.3087205601523</v>
      </c>
      <c r="AC76" s="9">
        <f t="shared" si="52"/>
        <v>705.85455124124758</v>
      </c>
      <c r="AD76" s="9">
        <f t="shared" si="52"/>
        <v>1847.4143857415659</v>
      </c>
      <c r="AE76" s="9">
        <f t="shared" si="52"/>
        <v>799.47077763632501</v>
      </c>
      <c r="AF76" s="9">
        <f t="shared" si="52"/>
        <v>1362.4794574880409</v>
      </c>
      <c r="AG76" s="9">
        <f t="shared" si="52"/>
        <v>188.03408762995969</v>
      </c>
      <c r="AH76" s="9">
        <f t="shared" si="52"/>
        <v>661.7245091865168</v>
      </c>
      <c r="AI76" s="9">
        <f t="shared" si="42"/>
        <v>11886.286489483809</v>
      </c>
      <c r="AJ76" s="3" t="s">
        <v>608</v>
      </c>
      <c r="AK76" s="11">
        <v>56478179</v>
      </c>
      <c r="AL76" s="11">
        <v>0</v>
      </c>
      <c r="AM76" s="11">
        <v>129735</v>
      </c>
      <c r="AN76" s="9">
        <v>324339</v>
      </c>
      <c r="AO76" s="11">
        <v>17413728</v>
      </c>
      <c r="AP76" s="11">
        <v>0</v>
      </c>
      <c r="AQ76" s="9">
        <v>2539940</v>
      </c>
      <c r="AR76" s="9">
        <v>780447.75</v>
      </c>
      <c r="AS76" s="11">
        <v>6441741</v>
      </c>
      <c r="AT76" s="11">
        <v>0</v>
      </c>
      <c r="AU76" s="11">
        <v>322944</v>
      </c>
      <c r="AV76" s="11">
        <v>-9957.7800000000007</v>
      </c>
      <c r="AW76" s="9">
        <v>962999.83</v>
      </c>
      <c r="AX76" s="9">
        <v>12380093.135136995</v>
      </c>
      <c r="AY76" s="9">
        <v>620311.96</v>
      </c>
      <c r="AZ76" s="9">
        <v>-552620.82999999996</v>
      </c>
      <c r="BA76" s="11">
        <v>2307843</v>
      </c>
      <c r="BB76" s="11">
        <v>2612</v>
      </c>
      <c r="BC76" s="11">
        <v>0</v>
      </c>
      <c r="BD76" s="11">
        <v>344015</v>
      </c>
      <c r="BE76" s="11">
        <v>0</v>
      </c>
      <c r="BF76" s="11">
        <v>0</v>
      </c>
      <c r="BG76" s="11">
        <v>0</v>
      </c>
      <c r="BH76" s="11">
        <v>-26224</v>
      </c>
      <c r="BI76" s="9">
        <v>982312</v>
      </c>
      <c r="BJ76" s="9">
        <v>0</v>
      </c>
      <c r="BK76" s="9">
        <v>223120</v>
      </c>
      <c r="BL76" s="9">
        <v>3438293.8115921067</v>
      </c>
      <c r="BM76" s="9">
        <v>1609401.21</v>
      </c>
      <c r="BN76" s="9">
        <v>14554.66</v>
      </c>
      <c r="BO76" s="11">
        <v>59584656</v>
      </c>
      <c r="BP76" s="11">
        <v>0</v>
      </c>
      <c r="BQ76" s="11">
        <v>133414</v>
      </c>
      <c r="BR76" s="11">
        <v>324339</v>
      </c>
      <c r="BS76" s="11">
        <v>13062386</v>
      </c>
      <c r="BT76" s="11">
        <v>0</v>
      </c>
      <c r="BU76" s="9">
        <v>2539940</v>
      </c>
      <c r="BV76" s="9">
        <v>852168.75</v>
      </c>
      <c r="BW76" s="11">
        <v>6653385</v>
      </c>
      <c r="BX76" s="11">
        <v>0</v>
      </c>
      <c r="BY76" s="11">
        <v>321088</v>
      </c>
      <c r="BZ76" s="11">
        <v>5843.8</v>
      </c>
      <c r="CA76" s="9">
        <v>1772409.31</v>
      </c>
      <c r="CB76" s="9">
        <v>12842731.366282273</v>
      </c>
      <c r="CC76" s="9">
        <v>627706.54200000002</v>
      </c>
      <c r="CD76" s="9">
        <v>0</v>
      </c>
      <c r="CE76" s="11">
        <v>2382020</v>
      </c>
      <c r="CF76" s="11">
        <v>0</v>
      </c>
      <c r="CG76" s="11">
        <v>0</v>
      </c>
      <c r="CH76" s="11">
        <v>344015</v>
      </c>
      <c r="CI76" s="11">
        <v>0</v>
      </c>
      <c r="CJ76" s="11">
        <v>0</v>
      </c>
      <c r="CK76" s="11">
        <v>0</v>
      </c>
      <c r="CL76" s="11">
        <v>-29146</v>
      </c>
      <c r="CM76" s="11">
        <v>986468</v>
      </c>
      <c r="CN76" s="9">
        <v>4351342</v>
      </c>
      <c r="CO76" s="9">
        <v>223120</v>
      </c>
      <c r="CP76" s="9">
        <v>3438293.8115921067</v>
      </c>
      <c r="CQ76" s="9">
        <v>1609401.21</v>
      </c>
      <c r="CR76" s="9">
        <v>14554.66</v>
      </c>
      <c r="CT76" s="11"/>
      <c r="CU76" s="11"/>
      <c r="CV76" s="15"/>
      <c r="CW76" s="15"/>
      <c r="CX76" s="11"/>
      <c r="CY76" s="11"/>
      <c r="CZ76" s="9"/>
      <c r="DA76" s="11"/>
      <c r="DB76" s="11"/>
      <c r="DC76" s="11"/>
      <c r="DD76" s="11"/>
      <c r="DE76" s="11"/>
      <c r="DF76" s="15"/>
      <c r="DG76" s="15"/>
      <c r="DH76" s="15"/>
      <c r="DI76" s="15"/>
      <c r="DJ76" s="15"/>
      <c r="DK76" s="15"/>
      <c r="DL76" s="15"/>
      <c r="DM76" s="32"/>
      <c r="DN76" s="15"/>
      <c r="DO76" s="32"/>
      <c r="DP76" s="32"/>
      <c r="DQ76" s="15"/>
      <c r="DR76" s="15"/>
      <c r="DS76" s="15"/>
      <c r="DT76" s="15"/>
    </row>
    <row r="77" spans="1:124" x14ac:dyDescent="0.3">
      <c r="A77" s="12">
        <v>192</v>
      </c>
      <c r="B77" s="12">
        <v>1</v>
      </c>
      <c r="C77" s="13" t="s">
        <v>100</v>
      </c>
      <c r="D77" s="14">
        <v>3</v>
      </c>
      <c r="E77" s="9">
        <v>6512</v>
      </c>
      <c r="F77" s="9">
        <f t="shared" si="26"/>
        <v>8637.3945565594368</v>
      </c>
      <c r="G77" s="9">
        <f t="shared" si="27"/>
        <v>9082.1640256395967</v>
      </c>
      <c r="H77" s="9">
        <f t="shared" si="28"/>
        <v>444.76946908015998</v>
      </c>
      <c r="I77" s="10">
        <f t="shared" ref="I77:I140" si="53">IF(F77=0,0,H77/F77)</f>
        <v>5.1493475974464055E-2</v>
      </c>
      <c r="J77" s="9">
        <f t="shared" si="29"/>
        <v>365.13384213759127</v>
      </c>
      <c r="K77" s="9">
        <f t="shared" si="30"/>
        <v>2.5973587223587202</v>
      </c>
      <c r="L77" s="9">
        <f t="shared" si="31"/>
        <v>8.4629914004914326</v>
      </c>
      <c r="M77" s="9">
        <f t="shared" si="32"/>
        <v>36.914153869778715</v>
      </c>
      <c r="N77" s="9">
        <f t="shared" si="33"/>
        <v>39.293322642814474</v>
      </c>
      <c r="O77" s="9">
        <f t="shared" si="34"/>
        <v>0</v>
      </c>
      <c r="P77" s="9">
        <f t="shared" si="35"/>
        <v>-7.6321996928746785</v>
      </c>
      <c r="Q77" s="15">
        <f t="shared" si="39"/>
        <v>56246713.352315046</v>
      </c>
      <c r="R77" s="15">
        <f t="shared" si="40"/>
        <v>59143052.134965062</v>
      </c>
      <c r="S77" s="9">
        <f t="shared" si="41"/>
        <v>2896338.7826500162</v>
      </c>
      <c r="T77" s="9"/>
      <c r="U77" s="9">
        <f t="shared" si="51"/>
        <v>5960.6189219901726</v>
      </c>
      <c r="V77" s="9">
        <f t="shared" si="51"/>
        <v>79.055128992628994</v>
      </c>
      <c r="W77" s="9">
        <f t="shared" si="51"/>
        <v>777.68627149877148</v>
      </c>
      <c r="X77" s="9">
        <f t="shared" si="51"/>
        <v>726.20834152334157</v>
      </c>
      <c r="Y77" s="9">
        <f t="shared" si="51"/>
        <v>819.06698440253911</v>
      </c>
      <c r="Z77" s="9">
        <f t="shared" si="51"/>
        <v>0</v>
      </c>
      <c r="AA77" s="9">
        <f t="shared" si="51"/>
        <v>274.75890815198312</v>
      </c>
      <c r="AB77" s="9">
        <f t="shared" si="52"/>
        <v>6325.7527641277638</v>
      </c>
      <c r="AC77" s="9">
        <f t="shared" si="52"/>
        <v>81.652487714987714</v>
      </c>
      <c r="AD77" s="9">
        <f t="shared" si="52"/>
        <v>786.14926289926291</v>
      </c>
      <c r="AE77" s="9">
        <f t="shared" si="52"/>
        <v>763.12249539312029</v>
      </c>
      <c r="AF77" s="9">
        <f t="shared" si="52"/>
        <v>858.36030704535358</v>
      </c>
      <c r="AG77" s="9">
        <f t="shared" si="52"/>
        <v>0</v>
      </c>
      <c r="AH77" s="9">
        <f t="shared" si="52"/>
        <v>267.12670845910844</v>
      </c>
      <c r="AI77" s="9">
        <f t="shared" si="42"/>
        <v>9082.1640256395967</v>
      </c>
      <c r="AJ77" s="3" t="s">
        <v>608</v>
      </c>
      <c r="AK77" s="11">
        <v>38910285</v>
      </c>
      <c r="AL77" s="11">
        <v>0</v>
      </c>
      <c r="AM77" s="11">
        <v>89380</v>
      </c>
      <c r="AN77" s="9">
        <v>223451</v>
      </c>
      <c r="AO77" s="11">
        <v>5124427</v>
      </c>
      <c r="AP77" s="11">
        <v>-60134</v>
      </c>
      <c r="AQ77" s="9">
        <v>1761760</v>
      </c>
      <c r="AR77" s="9">
        <v>1002076.25</v>
      </c>
      <c r="AS77" s="11">
        <v>514807</v>
      </c>
      <c r="AT77" s="11">
        <v>0</v>
      </c>
      <c r="AU77" s="11">
        <v>359108</v>
      </c>
      <c r="AV77" s="11">
        <v>-247017.53</v>
      </c>
      <c r="AW77" s="9">
        <v>0</v>
      </c>
      <c r="AX77" s="9">
        <v>5333764.2024293346</v>
      </c>
      <c r="AY77" s="9">
        <v>508716.30000000005</v>
      </c>
      <c r="AZ77" s="9">
        <v>-94734.58</v>
      </c>
      <c r="BA77" s="11">
        <v>1424105</v>
      </c>
      <c r="BB77" s="11">
        <v>180883</v>
      </c>
      <c r="BC77" s="11">
        <v>0</v>
      </c>
      <c r="BD77" s="11">
        <v>39998</v>
      </c>
      <c r="BE77" s="11">
        <v>0</v>
      </c>
      <c r="BF77" s="11">
        <v>0</v>
      </c>
      <c r="BG77" s="11">
        <v>0</v>
      </c>
      <c r="BH77" s="11">
        <v>-6791</v>
      </c>
      <c r="BI77" s="9">
        <v>125567</v>
      </c>
      <c r="BJ77" s="9">
        <v>0</v>
      </c>
      <c r="BK77" s="9">
        <v>233343.94999999998</v>
      </c>
      <c r="BL77" s="9">
        <v>257671.03988571424</v>
      </c>
      <c r="BM77" s="9">
        <v>566047.72</v>
      </c>
      <c r="BN77" s="9">
        <v>0</v>
      </c>
      <c r="BO77" s="11">
        <v>41054226</v>
      </c>
      <c r="BP77" s="11">
        <v>0</v>
      </c>
      <c r="BQ77" s="11">
        <v>91923</v>
      </c>
      <c r="BR77" s="11">
        <v>223451</v>
      </c>
      <c r="BS77" s="11">
        <v>2121300</v>
      </c>
      <c r="BT77" s="11">
        <v>0</v>
      </c>
      <c r="BU77" s="9">
        <v>1761760</v>
      </c>
      <c r="BV77" s="9">
        <v>1184392.5</v>
      </c>
      <c r="BW77" s="11">
        <v>531721</v>
      </c>
      <c r="BX77" s="11">
        <v>0</v>
      </c>
      <c r="BY77" s="11">
        <v>359217</v>
      </c>
      <c r="BZ77" s="11">
        <v>-251541.81</v>
      </c>
      <c r="CA77" s="9">
        <v>0</v>
      </c>
      <c r="CB77" s="9">
        <v>5589642.3194793426</v>
      </c>
      <c r="CC77" s="9">
        <v>459015.41560000007</v>
      </c>
      <c r="CD77" s="9">
        <v>139076</v>
      </c>
      <c r="CE77" s="11">
        <v>1469598</v>
      </c>
      <c r="CF77" s="11">
        <v>195424</v>
      </c>
      <c r="CG77" s="11">
        <v>0</v>
      </c>
      <c r="CH77" s="11">
        <v>39998</v>
      </c>
      <c r="CI77" s="11">
        <v>0</v>
      </c>
      <c r="CJ77" s="11">
        <v>0</v>
      </c>
      <c r="CK77" s="11">
        <v>0</v>
      </c>
      <c r="CL77" s="11">
        <v>-7548</v>
      </c>
      <c r="CM77" s="11">
        <v>126231</v>
      </c>
      <c r="CN77" s="9">
        <v>2998104</v>
      </c>
      <c r="CO77" s="9">
        <v>233343.94999999998</v>
      </c>
      <c r="CP77" s="9">
        <v>257671.03988571424</v>
      </c>
      <c r="CQ77" s="9">
        <v>566047.72</v>
      </c>
      <c r="CR77" s="9">
        <v>0</v>
      </c>
      <c r="CT77" s="11"/>
      <c r="CU77" s="11"/>
      <c r="CV77" s="15"/>
      <c r="CW77" s="15"/>
      <c r="CX77" s="11"/>
      <c r="CY77" s="11"/>
      <c r="CZ77" s="9"/>
      <c r="DA77" s="11"/>
      <c r="DB77" s="11"/>
      <c r="DC77" s="11"/>
      <c r="DD77" s="11"/>
      <c r="DE77" s="11"/>
      <c r="DF77" s="15"/>
      <c r="DG77" s="15"/>
      <c r="DH77" s="15"/>
      <c r="DI77" s="15"/>
      <c r="DJ77" s="15"/>
      <c r="DK77" s="15"/>
      <c r="DL77" s="15"/>
      <c r="DM77" s="32"/>
      <c r="DN77" s="15"/>
      <c r="DO77" s="32"/>
      <c r="DP77" s="32"/>
      <c r="DQ77" s="15"/>
      <c r="DR77" s="15"/>
      <c r="DS77" s="15"/>
      <c r="DT77" s="15"/>
    </row>
    <row r="78" spans="1:124" x14ac:dyDescent="0.3">
      <c r="A78" s="12">
        <v>194</v>
      </c>
      <c r="B78" s="12">
        <v>1</v>
      </c>
      <c r="C78" s="13" t="s">
        <v>101</v>
      </c>
      <c r="D78" s="14">
        <v>3</v>
      </c>
      <c r="E78" s="9">
        <v>10475</v>
      </c>
      <c r="F78" s="9">
        <f t="shared" si="26"/>
        <v>9168.6433825010008</v>
      </c>
      <c r="G78" s="9">
        <f t="shared" si="27"/>
        <v>9587.2002530931786</v>
      </c>
      <c r="H78" s="9">
        <f t="shared" si="28"/>
        <v>418.5568705921778</v>
      </c>
      <c r="I78" s="10">
        <f t="shared" si="53"/>
        <v>4.565090527907574E-2</v>
      </c>
      <c r="J78" s="9">
        <f t="shared" si="29"/>
        <v>327.39677136038154</v>
      </c>
      <c r="K78" s="9">
        <f t="shared" si="30"/>
        <v>1.8965155131264879</v>
      </c>
      <c r="L78" s="9">
        <f t="shared" si="31"/>
        <v>0</v>
      </c>
      <c r="M78" s="9">
        <f t="shared" si="32"/>
        <v>27.815651551312556</v>
      </c>
      <c r="N78" s="9">
        <f t="shared" si="33"/>
        <v>37.775989026543925</v>
      </c>
      <c r="O78" s="9">
        <f t="shared" si="34"/>
        <v>23.866476372315034</v>
      </c>
      <c r="P78" s="9">
        <f t="shared" si="35"/>
        <v>-0.19453323150349888</v>
      </c>
      <c r="Q78" s="15">
        <f t="shared" si="39"/>
        <v>96041539.431697994</v>
      </c>
      <c r="R78" s="15">
        <f t="shared" si="40"/>
        <v>100425922.65115106</v>
      </c>
      <c r="S78" s="9">
        <f t="shared" si="41"/>
        <v>4384383.2194530666</v>
      </c>
      <c r="T78" s="9"/>
      <c r="U78" s="9">
        <f t="shared" si="51"/>
        <v>6119.0475245823391</v>
      </c>
      <c r="V78" s="9">
        <f t="shared" si="51"/>
        <v>57.721718377088308</v>
      </c>
      <c r="W78" s="9">
        <f t="shared" si="51"/>
        <v>1059.8855369928401</v>
      </c>
      <c r="X78" s="9">
        <f t="shared" si="51"/>
        <v>448.88550453460624</v>
      </c>
      <c r="Y78" s="9">
        <f t="shared" si="51"/>
        <v>1017.6788092343203</v>
      </c>
      <c r="Z78" s="9">
        <f t="shared" si="51"/>
        <v>74.223389021479719</v>
      </c>
      <c r="AA78" s="9">
        <f t="shared" si="51"/>
        <v>391.20089975832929</v>
      </c>
      <c r="AB78" s="9">
        <f t="shared" si="52"/>
        <v>6446.4442959427206</v>
      </c>
      <c r="AC78" s="9">
        <f t="shared" si="52"/>
        <v>59.618233890214796</v>
      </c>
      <c r="AD78" s="9">
        <f t="shared" si="52"/>
        <v>1059.8855369928401</v>
      </c>
      <c r="AE78" s="9">
        <f t="shared" si="52"/>
        <v>476.7011560859188</v>
      </c>
      <c r="AF78" s="9">
        <f t="shared" si="52"/>
        <v>1055.4547982608642</v>
      </c>
      <c r="AG78" s="9">
        <f t="shared" si="52"/>
        <v>98.089865393794753</v>
      </c>
      <c r="AH78" s="9">
        <f t="shared" si="52"/>
        <v>391.00636652682579</v>
      </c>
      <c r="AI78" s="9">
        <f t="shared" si="42"/>
        <v>9587.2002530931786</v>
      </c>
      <c r="AJ78" s="3" t="s">
        <v>608</v>
      </c>
      <c r="AK78" s="11">
        <v>64315903</v>
      </c>
      <c r="AL78" s="11">
        <v>0</v>
      </c>
      <c r="AM78" s="11">
        <v>147739</v>
      </c>
      <c r="AN78" s="9">
        <v>369349</v>
      </c>
      <c r="AO78" s="11">
        <v>11118594</v>
      </c>
      <c r="AP78" s="11">
        <v>-16293</v>
      </c>
      <c r="AQ78" s="9">
        <v>0</v>
      </c>
      <c r="AR78" s="9">
        <v>1477408.75</v>
      </c>
      <c r="AS78" s="11">
        <v>604635</v>
      </c>
      <c r="AT78" s="11">
        <v>0</v>
      </c>
      <c r="AU78" s="11">
        <v>395456</v>
      </c>
      <c r="AV78" s="11">
        <v>-3652.09</v>
      </c>
      <c r="AW78" s="9">
        <v>777490</v>
      </c>
      <c r="AX78" s="9">
        <v>10660185.526729506</v>
      </c>
      <c r="AY78" s="9">
        <v>756805.12999999989</v>
      </c>
      <c r="AZ78" s="9">
        <v>-218880.18</v>
      </c>
      <c r="BA78" s="11">
        <v>2417000</v>
      </c>
      <c r="BB78" s="11">
        <v>131771</v>
      </c>
      <c r="BC78" s="11">
        <v>0</v>
      </c>
      <c r="BD78" s="11">
        <v>13050</v>
      </c>
      <c r="BE78" s="11">
        <v>0</v>
      </c>
      <c r="BF78" s="11">
        <v>0</v>
      </c>
      <c r="BG78" s="11">
        <v>0</v>
      </c>
      <c r="BH78" s="11">
        <v>-25911</v>
      </c>
      <c r="BI78" s="9">
        <v>149214</v>
      </c>
      <c r="BJ78" s="9">
        <v>0</v>
      </c>
      <c r="BK78" s="9">
        <v>294240</v>
      </c>
      <c r="BL78" s="9">
        <v>1449840.2649684998</v>
      </c>
      <c r="BM78" s="9">
        <v>1198006.02</v>
      </c>
      <c r="BN78" s="9">
        <v>29589.01</v>
      </c>
      <c r="BO78" s="11">
        <v>67038398</v>
      </c>
      <c r="BP78" s="11">
        <v>316682</v>
      </c>
      <c r="BQ78" s="11">
        <v>150103</v>
      </c>
      <c r="BR78" s="11">
        <v>369349</v>
      </c>
      <c r="BS78" s="11">
        <v>6206627</v>
      </c>
      <c r="BT78" s="11">
        <v>0</v>
      </c>
      <c r="BU78" s="9">
        <v>0</v>
      </c>
      <c r="BV78" s="9">
        <v>1695886.25</v>
      </c>
      <c r="BW78" s="11">
        <v>624501</v>
      </c>
      <c r="BX78" s="11">
        <v>0</v>
      </c>
      <c r="BY78" s="11">
        <v>397346</v>
      </c>
      <c r="BZ78" s="11">
        <v>-2680.64</v>
      </c>
      <c r="CA78" s="9">
        <v>1027491.34</v>
      </c>
      <c r="CB78" s="9">
        <v>11055889.011782553</v>
      </c>
      <c r="CC78" s="9">
        <v>754767.39439999999</v>
      </c>
      <c r="CD78" s="9">
        <v>171424</v>
      </c>
      <c r="CE78" s="11">
        <v>2464234</v>
      </c>
      <c r="CF78" s="11">
        <v>154286</v>
      </c>
      <c r="CG78" s="11">
        <v>0</v>
      </c>
      <c r="CH78" s="11">
        <v>13050</v>
      </c>
      <c r="CI78" s="11">
        <v>0</v>
      </c>
      <c r="CJ78" s="11">
        <v>0</v>
      </c>
      <c r="CK78" s="11">
        <v>0</v>
      </c>
      <c r="CL78" s="11">
        <v>-28798</v>
      </c>
      <c r="CM78" s="11">
        <v>150018</v>
      </c>
      <c r="CN78" s="9">
        <v>4895674</v>
      </c>
      <c r="CO78" s="9">
        <v>294240</v>
      </c>
      <c r="CP78" s="9">
        <v>1449840.2649684998</v>
      </c>
      <c r="CQ78" s="9">
        <v>1198006.02</v>
      </c>
      <c r="CR78" s="9">
        <v>29589.01</v>
      </c>
      <c r="CT78" s="11"/>
      <c r="CU78" s="11"/>
      <c r="CV78" s="15"/>
      <c r="CW78" s="15"/>
      <c r="CX78" s="11"/>
      <c r="CY78" s="11"/>
      <c r="CZ78" s="9"/>
      <c r="DA78" s="11"/>
      <c r="DB78" s="11"/>
      <c r="DC78" s="11"/>
      <c r="DD78" s="11"/>
      <c r="DE78" s="11"/>
      <c r="DF78" s="15"/>
      <c r="DG78" s="15"/>
      <c r="DH78" s="15"/>
      <c r="DI78" s="15"/>
      <c r="DJ78" s="15"/>
      <c r="DK78" s="15"/>
      <c r="DL78" s="15"/>
      <c r="DM78" s="23"/>
      <c r="DN78" s="15"/>
      <c r="DO78" s="23"/>
      <c r="DP78" s="23"/>
      <c r="DQ78" s="15"/>
      <c r="DR78" s="15"/>
      <c r="DS78" s="15"/>
      <c r="DT78" s="15"/>
    </row>
    <row r="79" spans="1:124" x14ac:dyDescent="0.3">
      <c r="A79" s="12">
        <v>195</v>
      </c>
      <c r="B79" s="12">
        <v>1</v>
      </c>
      <c r="C79" s="13" t="s">
        <v>102</v>
      </c>
      <c r="D79" s="14">
        <v>3</v>
      </c>
      <c r="E79" s="9">
        <v>593</v>
      </c>
      <c r="F79" s="9">
        <f t="shared" si="26"/>
        <v>8028.0234874088528</v>
      </c>
      <c r="G79" s="9">
        <f t="shared" si="27"/>
        <v>8658.2722652157699</v>
      </c>
      <c r="H79" s="9">
        <f t="shared" si="28"/>
        <v>630.24877780691713</v>
      </c>
      <c r="I79" s="10">
        <f t="shared" si="53"/>
        <v>7.8506095403856127E-2</v>
      </c>
      <c r="J79" s="9">
        <f t="shared" si="29"/>
        <v>382.13151770657714</v>
      </c>
      <c r="K79" s="9">
        <f t="shared" si="30"/>
        <v>2.7537942664418154</v>
      </c>
      <c r="L79" s="9">
        <f t="shared" si="31"/>
        <v>253.97133220910621</v>
      </c>
      <c r="M79" s="9">
        <f t="shared" si="32"/>
        <v>7.7110792580101588</v>
      </c>
      <c r="N79" s="9">
        <f t="shared" si="33"/>
        <v>8.2989649907278249</v>
      </c>
      <c r="O79" s="9">
        <f t="shared" si="34"/>
        <v>0</v>
      </c>
      <c r="P79" s="9">
        <f t="shared" si="35"/>
        <v>-24.617910623946045</v>
      </c>
      <c r="Q79" s="15">
        <f t="shared" si="39"/>
        <v>4760617.9280334497</v>
      </c>
      <c r="R79" s="15">
        <f t="shared" si="40"/>
        <v>5134355.4532729518</v>
      </c>
      <c r="S79" s="9">
        <f t="shared" si="41"/>
        <v>373737.52523950208</v>
      </c>
      <c r="T79" s="9"/>
      <c r="U79" s="9">
        <f t="shared" si="51"/>
        <v>5907.5379595278246</v>
      </c>
      <c r="V79" s="9">
        <f t="shared" si="51"/>
        <v>83.790893760539632</v>
      </c>
      <c r="W79" s="9">
        <f t="shared" si="51"/>
        <v>530.34232715008432</v>
      </c>
      <c r="X79" s="9">
        <f t="shared" si="51"/>
        <v>774.45885328836425</v>
      </c>
      <c r="Y79" s="9">
        <f t="shared" si="51"/>
        <v>440.10469837006741</v>
      </c>
      <c r="Z79" s="9">
        <f t="shared" si="51"/>
        <v>0</v>
      </c>
      <c r="AA79" s="9">
        <f t="shared" si="51"/>
        <v>291.78875531197303</v>
      </c>
      <c r="AB79" s="9">
        <f t="shared" si="52"/>
        <v>6289.6694772344017</v>
      </c>
      <c r="AC79" s="9">
        <f t="shared" si="52"/>
        <v>86.544688026981447</v>
      </c>
      <c r="AD79" s="9">
        <f t="shared" si="52"/>
        <v>784.31365935919052</v>
      </c>
      <c r="AE79" s="9">
        <f t="shared" si="52"/>
        <v>782.16993254637441</v>
      </c>
      <c r="AF79" s="9">
        <f t="shared" si="52"/>
        <v>448.40366336079524</v>
      </c>
      <c r="AG79" s="9">
        <f t="shared" si="52"/>
        <v>0</v>
      </c>
      <c r="AH79" s="9">
        <f t="shared" si="52"/>
        <v>267.17084468802699</v>
      </c>
      <c r="AI79" s="9">
        <f t="shared" si="42"/>
        <v>8658.2722652157699</v>
      </c>
      <c r="AJ79" s="3" t="s">
        <v>608</v>
      </c>
      <c r="AK79" s="11">
        <v>3529909</v>
      </c>
      <c r="AL79" s="11">
        <v>0</v>
      </c>
      <c r="AM79" s="11">
        <v>8109</v>
      </c>
      <c r="AN79" s="9">
        <v>20271</v>
      </c>
      <c r="AO79" s="11">
        <v>250245</v>
      </c>
      <c r="AP79" s="11">
        <v>64248</v>
      </c>
      <c r="AQ79" s="9">
        <v>0</v>
      </c>
      <c r="AR79" s="9">
        <v>105410.5</v>
      </c>
      <c r="AS79" s="11">
        <v>49688</v>
      </c>
      <c r="AT79" s="11">
        <v>0</v>
      </c>
      <c r="AU79" s="11">
        <v>0</v>
      </c>
      <c r="AV79" s="11">
        <v>-371.4</v>
      </c>
      <c r="AW79" s="9">
        <v>0</v>
      </c>
      <c r="AX79" s="9">
        <v>260982.08613344998</v>
      </c>
      <c r="AY79" s="9">
        <v>41200.400000000001</v>
      </c>
      <c r="AZ79" s="9">
        <v>-26738.99</v>
      </c>
      <c r="BA79" s="11">
        <v>134358</v>
      </c>
      <c r="BB79" s="11">
        <v>97277</v>
      </c>
      <c r="BC79" s="11">
        <v>0</v>
      </c>
      <c r="BD79" s="11">
        <v>0</v>
      </c>
      <c r="BE79" s="11">
        <v>0</v>
      </c>
      <c r="BF79" s="11">
        <v>114471</v>
      </c>
      <c r="BG79" s="11">
        <v>0</v>
      </c>
      <c r="BH79" s="11">
        <v>0</v>
      </c>
      <c r="BI79" s="9">
        <v>0</v>
      </c>
      <c r="BJ79" s="9">
        <v>0</v>
      </c>
      <c r="BK79" s="9">
        <v>37492.549500000001</v>
      </c>
      <c r="BL79" s="9">
        <v>32248.742399999999</v>
      </c>
      <c r="BM79" s="9">
        <v>33107.78</v>
      </c>
      <c r="BN79" s="9">
        <v>8710.26</v>
      </c>
      <c r="BO79" s="11">
        <v>3729774</v>
      </c>
      <c r="BP79" s="11">
        <v>0</v>
      </c>
      <c r="BQ79" s="11">
        <v>8351</v>
      </c>
      <c r="BR79" s="11">
        <v>20271</v>
      </c>
      <c r="BS79" s="11">
        <v>192720</v>
      </c>
      <c r="BT79" s="11">
        <v>0</v>
      </c>
      <c r="BU79" s="9">
        <v>0</v>
      </c>
      <c r="BV79" s="9">
        <v>107602.5</v>
      </c>
      <c r="BW79" s="11">
        <v>51321</v>
      </c>
      <c r="BX79" s="11">
        <v>0</v>
      </c>
      <c r="BY79" s="11">
        <v>0</v>
      </c>
      <c r="BZ79" s="11">
        <v>-6845.73</v>
      </c>
      <c r="CA79" s="9">
        <v>0</v>
      </c>
      <c r="CB79" s="9">
        <v>265903.37237295159</v>
      </c>
      <c r="CC79" s="9">
        <v>26601.978999999999</v>
      </c>
      <c r="CD79" s="9">
        <v>0</v>
      </c>
      <c r="CE79" s="11">
        <v>138865</v>
      </c>
      <c r="CF79" s="11">
        <v>100239</v>
      </c>
      <c r="CG79" s="11">
        <v>0</v>
      </c>
      <c r="CH79" s="11">
        <v>0</v>
      </c>
      <c r="CI79" s="11">
        <v>0</v>
      </c>
      <c r="CJ79" s="11">
        <v>115615</v>
      </c>
      <c r="CK79" s="11">
        <v>0</v>
      </c>
      <c r="CL79" s="11">
        <v>0</v>
      </c>
      <c r="CM79" s="11">
        <v>0</v>
      </c>
      <c r="CN79" s="9">
        <v>272378</v>
      </c>
      <c r="CO79" s="9">
        <v>37492.549500000001</v>
      </c>
      <c r="CP79" s="9">
        <v>32248.742399999999</v>
      </c>
      <c r="CQ79" s="9">
        <v>33107.78</v>
      </c>
      <c r="CR79" s="9">
        <v>8710.26</v>
      </c>
      <c r="CT79" s="11"/>
      <c r="CU79" s="11"/>
      <c r="CV79" s="15"/>
      <c r="CW79" s="15"/>
      <c r="CX79" s="11"/>
      <c r="CY79" s="11"/>
      <c r="CZ79" s="9"/>
      <c r="DA79" s="11"/>
      <c r="DB79" s="11"/>
      <c r="DC79" s="11"/>
      <c r="DD79" s="11"/>
      <c r="DE79" s="11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</row>
    <row r="80" spans="1:124" x14ac:dyDescent="0.3">
      <c r="A80" s="12">
        <v>196</v>
      </c>
      <c r="B80" s="12">
        <v>1</v>
      </c>
      <c r="C80" s="13" t="s">
        <v>103</v>
      </c>
      <c r="D80" s="14">
        <v>3</v>
      </c>
      <c r="E80" s="9">
        <v>26883</v>
      </c>
      <c r="F80" s="9">
        <f t="shared" si="26"/>
        <v>10213.885196496283</v>
      </c>
      <c r="G80" s="9">
        <f t="shared" si="27"/>
        <v>10668.433852317707</v>
      </c>
      <c r="H80" s="9">
        <f t="shared" si="28"/>
        <v>454.54865582142338</v>
      </c>
      <c r="I80" s="10">
        <f t="shared" si="53"/>
        <v>4.4503012034769036E-2</v>
      </c>
      <c r="J80" s="9">
        <f t="shared" si="29"/>
        <v>340.23056652903233</v>
      </c>
      <c r="K80" s="9">
        <f t="shared" si="30"/>
        <v>6.1752780567644834</v>
      </c>
      <c r="L80" s="9">
        <f t="shared" si="31"/>
        <v>0</v>
      </c>
      <c r="M80" s="9">
        <f t="shared" si="32"/>
        <v>26.297697057620098</v>
      </c>
      <c r="N80" s="9">
        <f t="shared" si="33"/>
        <v>42.300176745427734</v>
      </c>
      <c r="O80" s="9">
        <f t="shared" si="34"/>
        <v>41.387006286500764</v>
      </c>
      <c r="P80" s="9">
        <f t="shared" si="35"/>
        <v>-1.8420688539224557</v>
      </c>
      <c r="Q80" s="15">
        <f t="shared" si="39"/>
        <v>274579875.73740959</v>
      </c>
      <c r="R80" s="15">
        <f t="shared" si="40"/>
        <v>286799507.25185686</v>
      </c>
      <c r="S80" s="9">
        <f t="shared" si="41"/>
        <v>12219631.514447272</v>
      </c>
      <c r="T80" s="9"/>
      <c r="U80" s="9">
        <f t="shared" si="51"/>
        <v>6012.9228017706364</v>
      </c>
      <c r="V80" s="9">
        <f t="shared" si="51"/>
        <v>187.95547371945096</v>
      </c>
      <c r="W80" s="9">
        <f t="shared" si="51"/>
        <v>1211.500762563702</v>
      </c>
      <c r="X80" s="9">
        <f t="shared" si="51"/>
        <v>735.63307815347991</v>
      </c>
      <c r="Y80" s="9">
        <f t="shared" si="51"/>
        <v>1413.3905621371975</v>
      </c>
      <c r="Z80" s="9">
        <f t="shared" si="51"/>
        <v>104.74961239445003</v>
      </c>
      <c r="AA80" s="9">
        <f t="shared" si="51"/>
        <v>547.73290575736723</v>
      </c>
      <c r="AB80" s="9">
        <f t="shared" si="52"/>
        <v>6353.1533682996687</v>
      </c>
      <c r="AC80" s="9">
        <f t="shared" si="52"/>
        <v>194.13075177621545</v>
      </c>
      <c r="AD80" s="9">
        <f t="shared" si="52"/>
        <v>1211.500762563702</v>
      </c>
      <c r="AE80" s="9">
        <f t="shared" si="52"/>
        <v>761.93077521110001</v>
      </c>
      <c r="AF80" s="9">
        <f t="shared" si="52"/>
        <v>1455.6907388826253</v>
      </c>
      <c r="AG80" s="9">
        <f t="shared" si="52"/>
        <v>146.13661868095079</v>
      </c>
      <c r="AH80" s="9">
        <f t="shared" si="52"/>
        <v>545.89083690344478</v>
      </c>
      <c r="AI80" s="9">
        <f t="shared" si="42"/>
        <v>10668.433852317707</v>
      </c>
      <c r="AJ80" s="3" t="s">
        <v>608</v>
      </c>
      <c r="AK80" s="11">
        <v>162582007</v>
      </c>
      <c r="AL80" s="11">
        <v>0</v>
      </c>
      <c r="AM80" s="11">
        <v>373466</v>
      </c>
      <c r="AN80" s="9">
        <v>933664</v>
      </c>
      <c r="AO80" s="11">
        <v>32581651</v>
      </c>
      <c r="AP80" s="11">
        <v>-12876</v>
      </c>
      <c r="AQ80" s="9">
        <v>7061080</v>
      </c>
      <c r="AR80" s="9">
        <v>3432289.25</v>
      </c>
      <c r="AS80" s="11">
        <v>5052807</v>
      </c>
      <c r="AT80" s="11">
        <v>0</v>
      </c>
      <c r="AU80" s="11">
        <v>1522379</v>
      </c>
      <c r="AV80" s="11">
        <v>-31134.21</v>
      </c>
      <c r="AW80" s="9">
        <v>2815983.83</v>
      </c>
      <c r="AX80" s="9">
        <v>37996178.481934279</v>
      </c>
      <c r="AY80" s="9">
        <v>1846619.5499999998</v>
      </c>
      <c r="AZ80" s="9">
        <v>-936603.32</v>
      </c>
      <c r="BA80" s="11">
        <v>6277852</v>
      </c>
      <c r="BB80" s="11">
        <v>7520</v>
      </c>
      <c r="BC80" s="11">
        <v>0</v>
      </c>
      <c r="BD80" s="11">
        <v>349502</v>
      </c>
      <c r="BE80" s="11">
        <v>0</v>
      </c>
      <c r="BF80" s="11">
        <v>0</v>
      </c>
      <c r="BG80" s="11">
        <v>0</v>
      </c>
      <c r="BH80" s="11">
        <v>-72509</v>
      </c>
      <c r="BI80" s="9">
        <v>855579</v>
      </c>
      <c r="BJ80" s="9">
        <v>0</v>
      </c>
      <c r="BK80" s="9">
        <v>683040</v>
      </c>
      <c r="BL80" s="9">
        <v>6556921.2354753045</v>
      </c>
      <c r="BM80" s="9">
        <v>4672721.96</v>
      </c>
      <c r="BN80" s="9">
        <v>31736.959999999999</v>
      </c>
      <c r="BO80" s="11">
        <v>170651113</v>
      </c>
      <c r="BP80" s="11">
        <v>72505</v>
      </c>
      <c r="BQ80" s="11">
        <v>382099</v>
      </c>
      <c r="BR80" s="11">
        <v>933664</v>
      </c>
      <c r="BS80" s="11">
        <v>20106482</v>
      </c>
      <c r="BT80" s="11">
        <v>0</v>
      </c>
      <c r="BU80" s="9">
        <v>7061080</v>
      </c>
      <c r="BV80" s="9">
        <v>3943036.25</v>
      </c>
      <c r="BW80" s="11">
        <v>5218817</v>
      </c>
      <c r="BX80" s="11">
        <v>0</v>
      </c>
      <c r="BY80" s="11">
        <v>1563297</v>
      </c>
      <c r="BZ80" s="11">
        <v>-41118.22</v>
      </c>
      <c r="CA80" s="9">
        <v>3928590.72</v>
      </c>
      <c r="CB80" s="9">
        <v>39133334.133381613</v>
      </c>
      <c r="CC80" s="9">
        <v>1797099.213</v>
      </c>
      <c r="CD80" s="9">
        <v>68204</v>
      </c>
      <c r="CE80" s="11">
        <v>6445761</v>
      </c>
      <c r="CF80" s="11">
        <v>0</v>
      </c>
      <c r="CG80" s="11">
        <v>0</v>
      </c>
      <c r="CH80" s="11">
        <v>349502</v>
      </c>
      <c r="CI80" s="11">
        <v>0</v>
      </c>
      <c r="CJ80" s="11">
        <v>0</v>
      </c>
      <c r="CK80" s="11">
        <v>0</v>
      </c>
      <c r="CL80" s="11">
        <v>-80587</v>
      </c>
      <c r="CM80" s="11">
        <v>859915</v>
      </c>
      <c r="CN80" s="9">
        <v>12462293</v>
      </c>
      <c r="CO80" s="9">
        <v>683040</v>
      </c>
      <c r="CP80" s="9">
        <v>6556921.2354753045</v>
      </c>
      <c r="CQ80" s="9">
        <v>4672721.96</v>
      </c>
      <c r="CR80" s="9">
        <v>31736.959999999999</v>
      </c>
      <c r="CT80" s="11"/>
      <c r="CU80" s="11"/>
      <c r="CV80" s="15"/>
      <c r="CW80" s="15"/>
      <c r="CX80" s="11"/>
      <c r="CY80" s="11"/>
      <c r="CZ80" s="9"/>
      <c r="DA80" s="11"/>
      <c r="DB80" s="11"/>
      <c r="DC80" s="11"/>
      <c r="DD80" s="11"/>
      <c r="DE80" s="11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</row>
    <row r="81" spans="1:124" x14ac:dyDescent="0.3">
      <c r="A81" s="12">
        <v>197</v>
      </c>
      <c r="B81" s="12">
        <v>1</v>
      </c>
      <c r="C81" s="13" t="s">
        <v>104</v>
      </c>
      <c r="D81" s="14">
        <v>2</v>
      </c>
      <c r="E81" s="9">
        <v>4651</v>
      </c>
      <c r="F81" s="9">
        <f t="shared" si="26"/>
        <v>10718.229133685732</v>
      </c>
      <c r="G81" s="9">
        <f t="shared" si="27"/>
        <v>11227.205829083025</v>
      </c>
      <c r="H81" s="9">
        <f t="shared" si="28"/>
        <v>508.97669539729213</v>
      </c>
      <c r="I81" s="10">
        <f t="shared" si="53"/>
        <v>4.7487013857322499E-2</v>
      </c>
      <c r="J81" s="9">
        <f t="shared" si="29"/>
        <v>361.27938937862837</v>
      </c>
      <c r="K81" s="9">
        <f t="shared" si="30"/>
        <v>19.578155235433201</v>
      </c>
      <c r="L81" s="9">
        <f t="shared" si="31"/>
        <v>0</v>
      </c>
      <c r="M81" s="9">
        <f t="shared" si="32"/>
        <v>17.455674048591618</v>
      </c>
      <c r="N81" s="9">
        <f t="shared" si="33"/>
        <v>44.258630895036276</v>
      </c>
      <c r="O81" s="9">
        <f t="shared" si="34"/>
        <v>62.630543969038939</v>
      </c>
      <c r="P81" s="9">
        <f t="shared" si="35"/>
        <v>3.7743018705655231</v>
      </c>
      <c r="Q81" s="15">
        <f t="shared" si="39"/>
        <v>49850483.700772345</v>
      </c>
      <c r="R81" s="15">
        <f t="shared" si="40"/>
        <v>52217734.31106516</v>
      </c>
      <c r="S81" s="9">
        <f t="shared" si="41"/>
        <v>2367250.6102928147</v>
      </c>
      <c r="T81" s="9"/>
      <c r="U81" s="9">
        <f t="shared" si="51"/>
        <v>5963.7778026230917</v>
      </c>
      <c r="V81" s="9">
        <f t="shared" si="51"/>
        <v>595.89400129004514</v>
      </c>
      <c r="W81" s="9">
        <f t="shared" si="51"/>
        <v>1902.7890776177167</v>
      </c>
      <c r="X81" s="9">
        <f t="shared" si="51"/>
        <v>682.72595355837461</v>
      </c>
      <c r="Y81" s="9">
        <f t="shared" si="51"/>
        <v>1132.8780113464506</v>
      </c>
      <c r="Z81" s="9">
        <f t="shared" si="51"/>
        <v>119.53010105353687</v>
      </c>
      <c r="AA81" s="9">
        <f t="shared" si="51"/>
        <v>320.63418619651685</v>
      </c>
      <c r="AB81" s="9">
        <f t="shared" si="52"/>
        <v>6325.0571920017201</v>
      </c>
      <c r="AC81" s="9">
        <f t="shared" si="52"/>
        <v>615.47215652547834</v>
      </c>
      <c r="AD81" s="9">
        <f t="shared" si="52"/>
        <v>1902.7890776177167</v>
      </c>
      <c r="AE81" s="9">
        <f t="shared" si="52"/>
        <v>700.18162760696623</v>
      </c>
      <c r="AF81" s="9">
        <f t="shared" si="52"/>
        <v>1177.1366422414869</v>
      </c>
      <c r="AG81" s="9">
        <f t="shared" si="52"/>
        <v>182.16064502257581</v>
      </c>
      <c r="AH81" s="9">
        <f t="shared" si="52"/>
        <v>324.40848806708237</v>
      </c>
      <c r="AI81" s="9">
        <f t="shared" si="42"/>
        <v>11227.205829083025</v>
      </c>
      <c r="AJ81" s="3" t="s">
        <v>608</v>
      </c>
      <c r="AK81" s="11">
        <v>27958012</v>
      </c>
      <c r="AL81" s="11">
        <v>0</v>
      </c>
      <c r="AM81" s="11">
        <v>64222</v>
      </c>
      <c r="AN81" s="9">
        <v>160555</v>
      </c>
      <c r="AO81" s="11">
        <v>8849872</v>
      </c>
      <c r="AP81" s="11">
        <v>0</v>
      </c>
      <c r="AQ81" s="9">
        <v>1244620</v>
      </c>
      <c r="AR81" s="9">
        <v>370822.5</v>
      </c>
      <c r="AS81" s="11">
        <v>2771503</v>
      </c>
      <c r="AT81" s="11">
        <v>0</v>
      </c>
      <c r="AU81" s="11">
        <v>519729</v>
      </c>
      <c r="AV81" s="11">
        <v>-448771.09</v>
      </c>
      <c r="AW81" s="9">
        <v>555934.5</v>
      </c>
      <c r="AX81" s="9">
        <v>5269015.630772342</v>
      </c>
      <c r="AY81" s="9">
        <v>294464.44</v>
      </c>
      <c r="AZ81" s="9">
        <v>-220481.44</v>
      </c>
      <c r="BA81" s="11">
        <v>1119230</v>
      </c>
      <c r="BB81" s="11">
        <v>2714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-27165</v>
      </c>
      <c r="BI81" s="9">
        <v>329957</v>
      </c>
      <c r="BJ81" s="9">
        <v>0</v>
      </c>
      <c r="BK81" s="9">
        <v>113920</v>
      </c>
      <c r="BL81" s="9">
        <v>321110.40000000002</v>
      </c>
      <c r="BM81" s="9">
        <v>579249.41999999993</v>
      </c>
      <c r="BN81" s="9">
        <v>21970.34</v>
      </c>
      <c r="BO81" s="11">
        <v>29417841</v>
      </c>
      <c r="BP81" s="11">
        <v>0</v>
      </c>
      <c r="BQ81" s="11">
        <v>65868</v>
      </c>
      <c r="BR81" s="11">
        <v>160555</v>
      </c>
      <c r="BS81" s="11">
        <v>6701549</v>
      </c>
      <c r="BT81" s="11">
        <v>0</v>
      </c>
      <c r="BU81" s="9">
        <v>1244620</v>
      </c>
      <c r="BV81" s="9">
        <v>398807.5</v>
      </c>
      <c r="BW81" s="11">
        <v>2862561</v>
      </c>
      <c r="BX81" s="11">
        <v>0</v>
      </c>
      <c r="BY81" s="11">
        <v>525782</v>
      </c>
      <c r="BZ81" s="11">
        <v>-442832.75</v>
      </c>
      <c r="CA81" s="9">
        <v>847229.16</v>
      </c>
      <c r="CB81" s="9">
        <v>5474862.5230651554</v>
      </c>
      <c r="CC81" s="9">
        <v>312018.71799999999</v>
      </c>
      <c r="CD81" s="9">
        <v>0</v>
      </c>
      <c r="CE81" s="11">
        <v>1152098</v>
      </c>
      <c r="CF81" s="11">
        <v>10936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-30191</v>
      </c>
      <c r="CM81" s="11">
        <v>331457</v>
      </c>
      <c r="CN81" s="9">
        <v>2148323</v>
      </c>
      <c r="CO81" s="9">
        <v>113920</v>
      </c>
      <c r="CP81" s="9">
        <v>321110.40000000002</v>
      </c>
      <c r="CQ81" s="9">
        <v>579249.41999999993</v>
      </c>
      <c r="CR81" s="9">
        <v>21970.34</v>
      </c>
      <c r="CT81" s="11"/>
      <c r="CU81" s="11"/>
      <c r="CV81" s="15"/>
      <c r="CW81" s="15"/>
      <c r="CX81" s="11"/>
      <c r="CY81" s="11"/>
      <c r="CZ81" s="9"/>
      <c r="DA81" s="11"/>
      <c r="DB81" s="11"/>
      <c r="DC81" s="11"/>
      <c r="DD81" s="11"/>
      <c r="DE81" s="11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</row>
    <row r="82" spans="1:124" x14ac:dyDescent="0.3">
      <c r="A82" s="12">
        <v>199</v>
      </c>
      <c r="B82" s="12">
        <v>1</v>
      </c>
      <c r="C82" s="13" t="s">
        <v>105</v>
      </c>
      <c r="D82" s="14">
        <v>3</v>
      </c>
      <c r="E82" s="9">
        <v>3810</v>
      </c>
      <c r="F82" s="9">
        <f t="shared" si="26"/>
        <v>9521.8926495234882</v>
      </c>
      <c r="G82" s="9">
        <f t="shared" si="27"/>
        <v>10051.870391910144</v>
      </c>
      <c r="H82" s="9">
        <f t="shared" si="28"/>
        <v>529.97774238665625</v>
      </c>
      <c r="I82" s="10">
        <f t="shared" si="53"/>
        <v>5.5658865510648067E-2</v>
      </c>
      <c r="J82" s="9">
        <f t="shared" si="29"/>
        <v>357.27653805774207</v>
      </c>
      <c r="K82" s="9">
        <f t="shared" si="30"/>
        <v>14.180052493438325</v>
      </c>
      <c r="L82" s="9">
        <f t="shared" si="31"/>
        <v>0</v>
      </c>
      <c r="M82" s="9">
        <f t="shared" si="32"/>
        <v>30.287241469816252</v>
      </c>
      <c r="N82" s="9">
        <f t="shared" si="33"/>
        <v>48.365036769858307</v>
      </c>
      <c r="O82" s="9">
        <f t="shared" si="34"/>
        <v>79.100341207349103</v>
      </c>
      <c r="P82" s="9">
        <f t="shared" si="35"/>
        <v>0.76853238845149008</v>
      </c>
      <c r="Q82" s="15">
        <f t="shared" si="39"/>
        <v>36278410.994684502</v>
      </c>
      <c r="R82" s="15">
        <f t="shared" si="40"/>
        <v>38297626.193177663</v>
      </c>
      <c r="S82" s="9">
        <f t="shared" si="41"/>
        <v>2019215.1984931603</v>
      </c>
      <c r="T82" s="9"/>
      <c r="U82" s="9">
        <f t="shared" ref="U82:AA91" si="54">IF($E82=0,0,SUMIF($AK$4:$BN$4,U$4,$AK82:$BN82)/$E82)</f>
        <v>5986.6546955380581</v>
      </c>
      <c r="V82" s="9">
        <f t="shared" si="54"/>
        <v>431.59028871391075</v>
      </c>
      <c r="W82" s="9">
        <f t="shared" si="54"/>
        <v>1076.7380577427821</v>
      </c>
      <c r="X82" s="9">
        <f t="shared" si="54"/>
        <v>453.17770866141734</v>
      </c>
      <c r="Y82" s="9">
        <f t="shared" si="54"/>
        <v>1069.3523240641714</v>
      </c>
      <c r="Z82" s="9">
        <f t="shared" si="54"/>
        <v>73.977060367454058</v>
      </c>
      <c r="AA82" s="9">
        <f t="shared" si="54"/>
        <v>430.40251443569554</v>
      </c>
      <c r="AB82" s="9">
        <f t="shared" ref="AB82:AH91" si="55">IF($E82=0,0,SUMIF($BO$4:$CR$4,AB$4,$BO82:$CR82)/$E82)</f>
        <v>6343.9312335958002</v>
      </c>
      <c r="AC82" s="9">
        <f t="shared" si="55"/>
        <v>445.77034120734908</v>
      </c>
      <c r="AD82" s="9">
        <f t="shared" si="55"/>
        <v>1076.7380577427821</v>
      </c>
      <c r="AE82" s="9">
        <f t="shared" si="55"/>
        <v>483.46495013123359</v>
      </c>
      <c r="AF82" s="9">
        <f t="shared" si="55"/>
        <v>1117.7173608340297</v>
      </c>
      <c r="AG82" s="9">
        <f t="shared" si="55"/>
        <v>153.07740157480316</v>
      </c>
      <c r="AH82" s="9">
        <f t="shared" si="55"/>
        <v>431.17104682414703</v>
      </c>
      <c r="AI82" s="9">
        <f t="shared" si="42"/>
        <v>10051.870391910144</v>
      </c>
      <c r="AJ82" s="3" t="s">
        <v>608</v>
      </c>
      <c r="AK82" s="11">
        <v>23007123</v>
      </c>
      <c r="AL82" s="11">
        <v>0</v>
      </c>
      <c r="AM82" s="11">
        <v>52849</v>
      </c>
      <c r="AN82" s="9">
        <v>132124</v>
      </c>
      <c r="AO82" s="11">
        <v>4102372</v>
      </c>
      <c r="AP82" s="11">
        <v>0</v>
      </c>
      <c r="AQ82" s="9">
        <v>0</v>
      </c>
      <c r="AR82" s="9">
        <v>520051.25</v>
      </c>
      <c r="AS82" s="11">
        <v>1644359</v>
      </c>
      <c r="AT82" s="11">
        <v>0</v>
      </c>
      <c r="AU82" s="11">
        <v>406636</v>
      </c>
      <c r="AV82" s="11">
        <v>-301112.18</v>
      </c>
      <c r="AW82" s="9">
        <v>281852.59999999998</v>
      </c>
      <c r="AX82" s="9">
        <v>4074232.354684493</v>
      </c>
      <c r="AY82" s="9">
        <v>263021.65000000002</v>
      </c>
      <c r="AZ82" s="9">
        <v>-197968.61</v>
      </c>
      <c r="BA82" s="11">
        <v>908966</v>
      </c>
      <c r="BB82" s="11">
        <v>1064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-6791</v>
      </c>
      <c r="BI82" s="9">
        <v>144944</v>
      </c>
      <c r="BJ82" s="9">
        <v>0</v>
      </c>
      <c r="BK82" s="9">
        <v>93200</v>
      </c>
      <c r="BL82" s="9">
        <v>264247.2</v>
      </c>
      <c r="BM82" s="9">
        <v>883032.81</v>
      </c>
      <c r="BN82" s="9">
        <v>4207.92</v>
      </c>
      <c r="BO82" s="11">
        <v>24170378</v>
      </c>
      <c r="BP82" s="11">
        <v>0</v>
      </c>
      <c r="BQ82" s="11">
        <v>54119</v>
      </c>
      <c r="BR82" s="11">
        <v>132124</v>
      </c>
      <c r="BS82" s="11">
        <v>2337260</v>
      </c>
      <c r="BT82" s="11">
        <v>0</v>
      </c>
      <c r="BU82" s="9">
        <v>0</v>
      </c>
      <c r="BV82" s="9">
        <v>602805</v>
      </c>
      <c r="BW82" s="11">
        <v>1698385</v>
      </c>
      <c r="BX82" s="11">
        <v>0</v>
      </c>
      <c r="BY82" s="11">
        <v>428452</v>
      </c>
      <c r="BZ82" s="11">
        <v>-315647.53999999998</v>
      </c>
      <c r="CA82" s="9">
        <v>583224.9</v>
      </c>
      <c r="CB82" s="9">
        <v>4258503.1447776528</v>
      </c>
      <c r="CC82" s="9">
        <v>265949.75840000005</v>
      </c>
      <c r="CD82" s="9">
        <v>0</v>
      </c>
      <c r="CE82" s="11">
        <v>934157</v>
      </c>
      <c r="CF82" s="11">
        <v>0</v>
      </c>
      <c r="CG82" s="11">
        <v>0</v>
      </c>
      <c r="CH82" s="11">
        <v>0</v>
      </c>
      <c r="CI82" s="11">
        <v>0</v>
      </c>
      <c r="CJ82" s="11">
        <v>0</v>
      </c>
      <c r="CK82" s="11">
        <v>0</v>
      </c>
      <c r="CL82" s="11">
        <v>-7548</v>
      </c>
      <c r="CM82" s="11">
        <v>145664</v>
      </c>
      <c r="CN82" s="9">
        <v>1765112</v>
      </c>
      <c r="CO82" s="9">
        <v>93200</v>
      </c>
      <c r="CP82" s="9">
        <v>264247.2</v>
      </c>
      <c r="CQ82" s="9">
        <v>883032.81</v>
      </c>
      <c r="CR82" s="9">
        <v>4207.92</v>
      </c>
      <c r="CT82" s="11"/>
      <c r="CU82" s="11"/>
      <c r="CV82" s="15"/>
      <c r="CW82" s="15"/>
      <c r="CX82" s="11"/>
      <c r="CY82" s="11"/>
      <c r="CZ82" s="9"/>
      <c r="DA82" s="11"/>
      <c r="DB82" s="11"/>
      <c r="DC82" s="11"/>
      <c r="DD82" s="11"/>
      <c r="DE82" s="11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</row>
    <row r="83" spans="1:124" x14ac:dyDescent="0.3">
      <c r="A83" s="12">
        <v>200</v>
      </c>
      <c r="B83" s="12">
        <v>1</v>
      </c>
      <c r="C83" s="13" t="s">
        <v>106</v>
      </c>
      <c r="D83" s="14">
        <v>3</v>
      </c>
      <c r="E83" s="9">
        <v>4561</v>
      </c>
      <c r="F83" s="9">
        <f t="shared" si="26"/>
        <v>9723.7719376374334</v>
      </c>
      <c r="G83" s="9">
        <f t="shared" si="27"/>
        <v>10146.864568388812</v>
      </c>
      <c r="H83" s="9">
        <f t="shared" si="28"/>
        <v>423.09263075137824</v>
      </c>
      <c r="I83" s="10">
        <f t="shared" si="53"/>
        <v>4.3511163513999099E-2</v>
      </c>
      <c r="J83" s="9">
        <f t="shared" si="29"/>
        <v>361.67677702258334</v>
      </c>
      <c r="K83" s="9">
        <f t="shared" si="30"/>
        <v>4.6996272747204557</v>
      </c>
      <c r="L83" s="9">
        <f t="shared" si="31"/>
        <v>0</v>
      </c>
      <c r="M83" s="9">
        <f t="shared" si="32"/>
        <v>16.877724183293083</v>
      </c>
      <c r="N83" s="9">
        <f t="shared" si="33"/>
        <v>38.030061227152032</v>
      </c>
      <c r="O83" s="9">
        <f t="shared" si="34"/>
        <v>0</v>
      </c>
      <c r="P83" s="9">
        <f t="shared" si="35"/>
        <v>1.8084410436308076</v>
      </c>
      <c r="Q83" s="15">
        <f t="shared" si="39"/>
        <v>44350123.807564333</v>
      </c>
      <c r="R83" s="15">
        <f t="shared" si="40"/>
        <v>46279849.296421371</v>
      </c>
      <c r="S83" s="9">
        <f t="shared" si="41"/>
        <v>1929725.4888570383</v>
      </c>
      <c r="T83" s="9"/>
      <c r="U83" s="9">
        <f t="shared" si="54"/>
        <v>6028.2585441789079</v>
      </c>
      <c r="V83" s="9">
        <f t="shared" si="54"/>
        <v>143.04385003288752</v>
      </c>
      <c r="W83" s="9">
        <f t="shared" si="54"/>
        <v>1779.3907037930278</v>
      </c>
      <c r="X83" s="9">
        <f t="shared" si="54"/>
        <v>499.75617627713217</v>
      </c>
      <c r="Y83" s="9">
        <f t="shared" si="54"/>
        <v>940.18178052902942</v>
      </c>
      <c r="Z83" s="9">
        <f t="shared" si="54"/>
        <v>0</v>
      </c>
      <c r="AA83" s="9">
        <f t="shared" si="54"/>
        <v>333.14088282644781</v>
      </c>
      <c r="AB83" s="9">
        <f t="shared" si="55"/>
        <v>6389.9353212014912</v>
      </c>
      <c r="AC83" s="9">
        <f t="shared" si="55"/>
        <v>147.74347730760798</v>
      </c>
      <c r="AD83" s="9">
        <f t="shared" si="55"/>
        <v>1779.3907037930278</v>
      </c>
      <c r="AE83" s="9">
        <f t="shared" si="55"/>
        <v>516.63390046042525</v>
      </c>
      <c r="AF83" s="9">
        <f t="shared" si="55"/>
        <v>978.21184175618146</v>
      </c>
      <c r="AG83" s="9">
        <f t="shared" si="55"/>
        <v>0</v>
      </c>
      <c r="AH83" s="9">
        <f t="shared" si="55"/>
        <v>334.94932387007862</v>
      </c>
      <c r="AI83" s="9">
        <f t="shared" si="42"/>
        <v>10146.864568388812</v>
      </c>
      <c r="AJ83" s="3" t="s">
        <v>608</v>
      </c>
      <c r="AK83" s="11">
        <v>27735261</v>
      </c>
      <c r="AL83" s="11">
        <v>0</v>
      </c>
      <c r="AM83" s="11">
        <v>63710</v>
      </c>
      <c r="AN83" s="9">
        <v>159276</v>
      </c>
      <c r="AO83" s="11">
        <v>8131934</v>
      </c>
      <c r="AP83" s="11">
        <v>-16133</v>
      </c>
      <c r="AQ83" s="9">
        <v>0</v>
      </c>
      <c r="AR83" s="9">
        <v>411613</v>
      </c>
      <c r="AS83" s="11">
        <v>652423</v>
      </c>
      <c r="AT83" s="11">
        <v>0</v>
      </c>
      <c r="AU83" s="11">
        <v>311948</v>
      </c>
      <c r="AV83" s="11">
        <v>-3652.08</v>
      </c>
      <c r="AW83" s="9">
        <v>0</v>
      </c>
      <c r="AX83" s="9">
        <v>4288169.1009929031</v>
      </c>
      <c r="AY83" s="9">
        <v>290676.75</v>
      </c>
      <c r="AZ83" s="9">
        <v>-240373.78</v>
      </c>
      <c r="BA83" s="11">
        <v>1077600</v>
      </c>
      <c r="BB83" s="11">
        <v>369774</v>
      </c>
      <c r="BC83" s="11">
        <v>0</v>
      </c>
      <c r="BD83" s="11">
        <v>23307</v>
      </c>
      <c r="BE83" s="11">
        <v>0</v>
      </c>
      <c r="BF83" s="11">
        <v>0</v>
      </c>
      <c r="BG83" s="11">
        <v>0</v>
      </c>
      <c r="BH83" s="11">
        <v>0</v>
      </c>
      <c r="BI83" s="9">
        <v>25088</v>
      </c>
      <c r="BJ83" s="9">
        <v>0</v>
      </c>
      <c r="BK83" s="9">
        <v>122800</v>
      </c>
      <c r="BL83" s="9">
        <v>288881.15657142847</v>
      </c>
      <c r="BM83" s="9">
        <v>634481.35</v>
      </c>
      <c r="BN83" s="9">
        <v>23340.31</v>
      </c>
      <c r="BO83" s="11">
        <v>29081093</v>
      </c>
      <c r="BP83" s="11">
        <v>63402</v>
      </c>
      <c r="BQ83" s="11">
        <v>65114</v>
      </c>
      <c r="BR83" s="11">
        <v>159276</v>
      </c>
      <c r="BS83" s="11">
        <v>5992070</v>
      </c>
      <c r="BT83" s="11">
        <v>0</v>
      </c>
      <c r="BU83" s="9">
        <v>0</v>
      </c>
      <c r="BV83" s="9">
        <v>449181.25</v>
      </c>
      <c r="BW83" s="11">
        <v>673858</v>
      </c>
      <c r="BX83" s="11">
        <v>0</v>
      </c>
      <c r="BY83" s="11">
        <v>314064</v>
      </c>
      <c r="BZ83" s="11">
        <v>-9118.0300000000007</v>
      </c>
      <c r="CA83" s="9">
        <v>0</v>
      </c>
      <c r="CB83" s="9">
        <v>4461624.2102499437</v>
      </c>
      <c r="CC83" s="9">
        <v>298925.04960000003</v>
      </c>
      <c r="CD83" s="9">
        <v>0</v>
      </c>
      <c r="CE83" s="11">
        <v>1105277</v>
      </c>
      <c r="CF83" s="11">
        <v>383314</v>
      </c>
      <c r="CG83" s="11">
        <v>0</v>
      </c>
      <c r="CH83" s="11">
        <v>23307</v>
      </c>
      <c r="CI83" s="11">
        <v>0</v>
      </c>
      <c r="CJ83" s="11">
        <v>0</v>
      </c>
      <c r="CK83" s="11">
        <v>0</v>
      </c>
      <c r="CL83" s="11">
        <v>0</v>
      </c>
      <c r="CM83" s="11">
        <v>25228</v>
      </c>
      <c r="CN83" s="9">
        <v>2123731</v>
      </c>
      <c r="CO83" s="9">
        <v>122800</v>
      </c>
      <c r="CP83" s="9">
        <v>288881.15657142847</v>
      </c>
      <c r="CQ83" s="9">
        <v>634481.35</v>
      </c>
      <c r="CR83" s="9">
        <v>23340.31</v>
      </c>
      <c r="CT83" s="11"/>
      <c r="CU83" s="11"/>
      <c r="CV83" s="15"/>
      <c r="CW83" s="15"/>
      <c r="CX83" s="11"/>
      <c r="CY83" s="11"/>
      <c r="CZ83" s="9"/>
      <c r="DA83" s="11"/>
      <c r="DB83" s="11"/>
      <c r="DC83" s="11"/>
      <c r="DD83" s="11"/>
      <c r="DE83" s="11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</row>
    <row r="84" spans="1:124" x14ac:dyDescent="0.3">
      <c r="A84" s="12">
        <v>203</v>
      </c>
      <c r="B84" s="12">
        <v>1</v>
      </c>
      <c r="C84" s="13" t="s">
        <v>107</v>
      </c>
      <c r="D84" s="14">
        <v>6</v>
      </c>
      <c r="E84" s="9">
        <v>762</v>
      </c>
      <c r="F84" s="9">
        <f t="shared" si="26"/>
        <v>9303.3517362469884</v>
      </c>
      <c r="G84" s="9">
        <f t="shared" si="27"/>
        <v>9759.1186905997147</v>
      </c>
      <c r="H84" s="9">
        <f t="shared" si="28"/>
        <v>455.76695435272632</v>
      </c>
      <c r="I84" s="10">
        <f t="shared" si="53"/>
        <v>4.8989543475713479E-2</v>
      </c>
      <c r="J84" s="9">
        <f t="shared" si="29"/>
        <v>357.81704724409428</v>
      </c>
      <c r="K84" s="9">
        <f t="shared" si="30"/>
        <v>8.5787401574803539</v>
      </c>
      <c r="L84" s="9">
        <f t="shared" si="31"/>
        <v>0</v>
      </c>
      <c r="M84" s="9">
        <f t="shared" si="32"/>
        <v>33.360301837270299</v>
      </c>
      <c r="N84" s="9">
        <f t="shared" si="33"/>
        <v>31.485456977397689</v>
      </c>
      <c r="O84" s="9">
        <f t="shared" si="34"/>
        <v>20.463858267716532</v>
      </c>
      <c r="P84" s="9">
        <f t="shared" si="35"/>
        <v>4.0615498687664058</v>
      </c>
      <c r="Q84" s="15">
        <f t="shared" si="39"/>
        <v>7089154.023020206</v>
      </c>
      <c r="R84" s="15">
        <f t="shared" si="40"/>
        <v>7436448.4422369823</v>
      </c>
      <c r="S84" s="9">
        <f t="shared" si="41"/>
        <v>347294.41921677627</v>
      </c>
      <c r="T84" s="9"/>
      <c r="U84" s="9">
        <f t="shared" si="54"/>
        <v>6002.2682545931757</v>
      </c>
      <c r="V84" s="9">
        <f t="shared" si="54"/>
        <v>261.11811023622045</v>
      </c>
      <c r="W84" s="9">
        <f t="shared" si="54"/>
        <v>1123.748031496063</v>
      </c>
      <c r="X84" s="9">
        <f t="shared" si="54"/>
        <v>634.33950131233598</v>
      </c>
      <c r="Y84" s="9">
        <f t="shared" si="54"/>
        <v>952.40668375355085</v>
      </c>
      <c r="Z84" s="9">
        <f t="shared" si="54"/>
        <v>44.663123359580055</v>
      </c>
      <c r="AA84" s="9">
        <f t="shared" si="54"/>
        <v>284.80803149606299</v>
      </c>
      <c r="AB84" s="9">
        <f t="shared" si="55"/>
        <v>6360.08530183727</v>
      </c>
      <c r="AC84" s="9">
        <f t="shared" si="55"/>
        <v>269.6968503937008</v>
      </c>
      <c r="AD84" s="9">
        <f t="shared" si="55"/>
        <v>1123.748031496063</v>
      </c>
      <c r="AE84" s="9">
        <f t="shared" si="55"/>
        <v>667.69980314960628</v>
      </c>
      <c r="AF84" s="9">
        <f t="shared" si="55"/>
        <v>983.89214073094854</v>
      </c>
      <c r="AG84" s="9">
        <f t="shared" si="55"/>
        <v>65.126981627296587</v>
      </c>
      <c r="AH84" s="9">
        <f t="shared" si="55"/>
        <v>288.8695813648294</v>
      </c>
      <c r="AI84" s="9">
        <f t="shared" si="42"/>
        <v>9759.1186905997147</v>
      </c>
      <c r="AJ84" s="3" t="s">
        <v>608</v>
      </c>
      <c r="AK84" s="11">
        <v>4617232</v>
      </c>
      <c r="AL84" s="11">
        <v>0</v>
      </c>
      <c r="AM84" s="11">
        <v>10606</v>
      </c>
      <c r="AN84" s="9">
        <v>26516</v>
      </c>
      <c r="AO84" s="11">
        <v>884898</v>
      </c>
      <c r="AP84" s="11">
        <v>-28602</v>
      </c>
      <c r="AQ84" s="9">
        <v>0</v>
      </c>
      <c r="AR84" s="9">
        <v>83301</v>
      </c>
      <c r="AS84" s="11">
        <v>198972</v>
      </c>
      <c r="AT84" s="11">
        <v>0</v>
      </c>
      <c r="AU84" s="11">
        <v>0</v>
      </c>
      <c r="AV84" s="11">
        <v>-2669.3</v>
      </c>
      <c r="AW84" s="9">
        <v>34033.300000000003</v>
      </c>
      <c r="AX84" s="9">
        <v>725733.89302020578</v>
      </c>
      <c r="AY84" s="9">
        <v>51143.040000000001</v>
      </c>
      <c r="AZ84" s="9">
        <v>-43503.59</v>
      </c>
      <c r="BA84" s="11">
        <v>184230</v>
      </c>
      <c r="BB84" s="11">
        <v>139519</v>
      </c>
      <c r="BC84" s="11">
        <v>0</v>
      </c>
      <c r="BD84" s="11">
        <v>0</v>
      </c>
      <c r="BE84" s="11">
        <v>0</v>
      </c>
      <c r="BF84" s="11">
        <v>53629</v>
      </c>
      <c r="BG84" s="11">
        <v>0</v>
      </c>
      <c r="BH84" s="11">
        <v>0</v>
      </c>
      <c r="BI84" s="9">
        <v>14751</v>
      </c>
      <c r="BJ84" s="9">
        <v>0</v>
      </c>
      <c r="BK84" s="9">
        <v>33250</v>
      </c>
      <c r="BL84" s="9">
        <v>53031</v>
      </c>
      <c r="BM84" s="9">
        <v>53083.68</v>
      </c>
      <c r="BN84" s="9">
        <v>0</v>
      </c>
      <c r="BO84" s="11">
        <v>4839882</v>
      </c>
      <c r="BP84" s="11">
        <v>6503</v>
      </c>
      <c r="BQ84" s="11">
        <v>10837</v>
      </c>
      <c r="BR84" s="11">
        <v>26516</v>
      </c>
      <c r="BS84" s="11">
        <v>856296</v>
      </c>
      <c r="BT84" s="11">
        <v>0</v>
      </c>
      <c r="BU84" s="9">
        <v>0</v>
      </c>
      <c r="BV84" s="9">
        <v>91269</v>
      </c>
      <c r="BW84" s="11">
        <v>205509</v>
      </c>
      <c r="BX84" s="11">
        <v>0</v>
      </c>
      <c r="BY84" s="11">
        <v>0</v>
      </c>
      <c r="BZ84" s="11">
        <v>-2564.75</v>
      </c>
      <c r="CA84" s="9">
        <v>49626.76</v>
      </c>
      <c r="CB84" s="9">
        <v>749725.81123698282</v>
      </c>
      <c r="CC84" s="9">
        <v>54237.941000000006</v>
      </c>
      <c r="CD84" s="9">
        <v>0</v>
      </c>
      <c r="CE84" s="11">
        <v>188918</v>
      </c>
      <c r="CF84" s="11">
        <v>145789</v>
      </c>
      <c r="CG84" s="11">
        <v>0</v>
      </c>
      <c r="CH84" s="11">
        <v>0</v>
      </c>
      <c r="CI84" s="11">
        <v>0</v>
      </c>
      <c r="CJ84" s="11">
        <v>59708</v>
      </c>
      <c r="CK84" s="11">
        <v>0</v>
      </c>
      <c r="CL84" s="11">
        <v>0</v>
      </c>
      <c r="CM84" s="11">
        <v>14831</v>
      </c>
      <c r="CN84" s="9">
        <v>0</v>
      </c>
      <c r="CO84" s="9">
        <v>33250</v>
      </c>
      <c r="CP84" s="9">
        <v>53031</v>
      </c>
      <c r="CQ84" s="9">
        <v>53083.68</v>
      </c>
      <c r="CR84" s="9">
        <v>0</v>
      </c>
      <c r="CT84" s="11"/>
      <c r="CU84" s="11"/>
      <c r="CV84" s="15"/>
      <c r="CW84" s="15"/>
      <c r="CX84" s="11"/>
      <c r="CY84" s="11"/>
      <c r="CZ84" s="9"/>
      <c r="DA84" s="11"/>
      <c r="DB84" s="11"/>
      <c r="DC84" s="11"/>
      <c r="DD84" s="11"/>
      <c r="DE84" s="11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</row>
    <row r="85" spans="1:124" x14ac:dyDescent="0.3">
      <c r="A85" s="12">
        <v>204</v>
      </c>
      <c r="B85" s="12">
        <v>1</v>
      </c>
      <c r="C85" s="13" t="s">
        <v>108</v>
      </c>
      <c r="D85" s="14">
        <v>4</v>
      </c>
      <c r="E85" s="9">
        <v>2095</v>
      </c>
      <c r="F85" s="9">
        <f t="shared" si="26"/>
        <v>7845.1960623004315</v>
      </c>
      <c r="G85" s="9">
        <f t="shared" si="27"/>
        <v>8398.6989774117901</v>
      </c>
      <c r="H85" s="9">
        <f t="shared" si="28"/>
        <v>553.50291511135856</v>
      </c>
      <c r="I85" s="10">
        <f t="shared" si="53"/>
        <v>7.0553101632625861E-2</v>
      </c>
      <c r="J85" s="9">
        <f t="shared" si="29"/>
        <v>348.36152744629999</v>
      </c>
      <c r="K85" s="9">
        <f t="shared" si="30"/>
        <v>2.9565632458233893</v>
      </c>
      <c r="L85" s="9">
        <f t="shared" si="31"/>
        <v>155.42720763723156</v>
      </c>
      <c r="M85" s="9">
        <f t="shared" si="32"/>
        <v>27.054028639618139</v>
      </c>
      <c r="N85" s="9">
        <f t="shared" si="33"/>
        <v>18.491884180570992</v>
      </c>
      <c r="O85" s="9">
        <f t="shared" si="34"/>
        <v>0</v>
      </c>
      <c r="P85" s="9">
        <f t="shared" si="35"/>
        <v>1.2117039618138392</v>
      </c>
      <c r="Q85" s="15">
        <f t="shared" si="39"/>
        <v>16435685.750519404</v>
      </c>
      <c r="R85" s="15">
        <f t="shared" si="40"/>
        <v>17595274.357677698</v>
      </c>
      <c r="S85" s="9">
        <f t="shared" si="41"/>
        <v>1159588.6071582939</v>
      </c>
      <c r="T85" s="9"/>
      <c r="U85" s="9">
        <f t="shared" si="54"/>
        <v>6061.976420047733</v>
      </c>
      <c r="V85" s="9">
        <f t="shared" si="54"/>
        <v>89.993794749403335</v>
      </c>
      <c r="W85" s="9">
        <f t="shared" si="54"/>
        <v>406.72171837708828</v>
      </c>
      <c r="X85" s="9">
        <f t="shared" si="54"/>
        <v>508.65985680190926</v>
      </c>
      <c r="Y85" s="9">
        <f t="shared" si="54"/>
        <v>518.81841110370453</v>
      </c>
      <c r="Z85" s="9">
        <f t="shared" si="54"/>
        <v>0</v>
      </c>
      <c r="AA85" s="9">
        <f t="shared" si="54"/>
        <v>259.02586122059324</v>
      </c>
      <c r="AB85" s="9">
        <f t="shared" si="55"/>
        <v>6410.337947494033</v>
      </c>
      <c r="AC85" s="9">
        <f t="shared" si="55"/>
        <v>92.950357995226724</v>
      </c>
      <c r="AD85" s="9">
        <f t="shared" si="55"/>
        <v>562.14892601431984</v>
      </c>
      <c r="AE85" s="9">
        <f t="shared" si="55"/>
        <v>535.7138854415274</v>
      </c>
      <c r="AF85" s="9">
        <f t="shared" si="55"/>
        <v>537.31029528427553</v>
      </c>
      <c r="AG85" s="9">
        <f t="shared" si="55"/>
        <v>0</v>
      </c>
      <c r="AH85" s="9">
        <f t="shared" si="55"/>
        <v>260.23756518240708</v>
      </c>
      <c r="AI85" s="9">
        <f t="shared" si="42"/>
        <v>8398.6989774117901</v>
      </c>
      <c r="AJ85" s="3" t="s">
        <v>608</v>
      </c>
      <c r="AK85" s="11">
        <v>12760456</v>
      </c>
      <c r="AL85" s="11">
        <v>0</v>
      </c>
      <c r="AM85" s="11">
        <v>29312</v>
      </c>
      <c r="AN85" s="9">
        <v>73280</v>
      </c>
      <c r="AO85" s="11">
        <v>848757</v>
      </c>
      <c r="AP85" s="11">
        <v>3325</v>
      </c>
      <c r="AQ85" s="9">
        <v>0</v>
      </c>
      <c r="AR85" s="9">
        <v>293617</v>
      </c>
      <c r="AS85" s="11">
        <v>188537</v>
      </c>
      <c r="AT85" s="11">
        <v>0</v>
      </c>
      <c r="AU85" s="11">
        <v>115347</v>
      </c>
      <c r="AV85" s="11">
        <v>-52308.6</v>
      </c>
      <c r="AW85" s="9">
        <v>0</v>
      </c>
      <c r="AX85" s="9">
        <v>1086924.5712622609</v>
      </c>
      <c r="AY85" s="9">
        <v>164222.51</v>
      </c>
      <c r="AZ85" s="9">
        <v>-60615.4</v>
      </c>
      <c r="BA85" s="11">
        <v>473729</v>
      </c>
      <c r="BB85" s="11">
        <v>191604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9">
        <v>14342</v>
      </c>
      <c r="BJ85" s="9">
        <v>0</v>
      </c>
      <c r="BK85" s="9">
        <v>86082.5</v>
      </c>
      <c r="BL85" s="9">
        <v>96059.349257142865</v>
      </c>
      <c r="BM85" s="9">
        <v>123014.81999999999</v>
      </c>
      <c r="BN85" s="9">
        <v>0</v>
      </c>
      <c r="BO85" s="11">
        <v>13354961</v>
      </c>
      <c r="BP85" s="11">
        <v>56574</v>
      </c>
      <c r="BQ85" s="11">
        <v>29903</v>
      </c>
      <c r="BR85" s="11">
        <v>73280</v>
      </c>
      <c r="BS85" s="11">
        <v>690060</v>
      </c>
      <c r="BT85" s="11">
        <v>0</v>
      </c>
      <c r="BU85" s="9">
        <v>0</v>
      </c>
      <c r="BV85" s="9">
        <v>331229</v>
      </c>
      <c r="BW85" s="11">
        <v>194731</v>
      </c>
      <c r="BX85" s="11">
        <v>0</v>
      </c>
      <c r="BY85" s="11">
        <v>115391</v>
      </c>
      <c r="BZ85" s="11">
        <v>-51371.41</v>
      </c>
      <c r="CA85" s="9">
        <v>0</v>
      </c>
      <c r="CB85" s="9">
        <v>1125665.0686205572</v>
      </c>
      <c r="CC85" s="9">
        <v>166761.02980000002</v>
      </c>
      <c r="CD85" s="9">
        <v>18123</v>
      </c>
      <c r="CE85" s="11">
        <v>484939</v>
      </c>
      <c r="CF85" s="11">
        <v>197808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14422</v>
      </c>
      <c r="CN85" s="9">
        <v>487642</v>
      </c>
      <c r="CO85" s="9">
        <v>86082.5</v>
      </c>
      <c r="CP85" s="9">
        <v>96059.349257142865</v>
      </c>
      <c r="CQ85" s="9">
        <v>123014.81999999999</v>
      </c>
      <c r="CR85" s="9">
        <v>0</v>
      </c>
      <c r="CT85" s="11"/>
      <c r="CU85" s="11"/>
      <c r="CV85" s="15"/>
      <c r="CW85" s="15"/>
      <c r="CX85" s="11"/>
      <c r="CY85" s="11"/>
      <c r="CZ85" s="9"/>
      <c r="DA85" s="11"/>
      <c r="DB85" s="11"/>
      <c r="DC85" s="11"/>
      <c r="DD85" s="11"/>
      <c r="DE85" s="11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</row>
    <row r="86" spans="1:124" x14ac:dyDescent="0.3">
      <c r="A86" s="12">
        <v>206</v>
      </c>
      <c r="B86" s="12">
        <v>1</v>
      </c>
      <c r="C86" s="13" t="s">
        <v>109</v>
      </c>
      <c r="D86" s="14">
        <v>4</v>
      </c>
      <c r="E86" s="9">
        <v>3971</v>
      </c>
      <c r="F86" s="9">
        <f t="shared" ref="F86:F149" si="56">SUM(U86:AA86)</f>
        <v>9062.2319516158605</v>
      </c>
      <c r="G86" s="9">
        <f t="shared" ref="G86:G149" si="57">F86+H86</f>
        <v>9616.6515154892058</v>
      </c>
      <c r="H86" s="9">
        <f t="shared" ref="H86:H149" si="58">AI86-F86</f>
        <v>554.4195638733454</v>
      </c>
      <c r="I86" s="10">
        <f t="shared" si="53"/>
        <v>6.1179140727521154E-2</v>
      </c>
      <c r="J86" s="9">
        <f t="shared" ref="J86:J149" si="59">AB86-U86</f>
        <v>335.25888189372927</v>
      </c>
      <c r="K86" s="9">
        <f t="shared" ref="K86:K149" si="60">AC86-V86</f>
        <v>10.495844875346279</v>
      </c>
      <c r="L86" s="9">
        <f t="shared" ref="L86:L149" si="61">AD86-W86</f>
        <v>92.381012339461051</v>
      </c>
      <c r="M86" s="9">
        <f t="shared" ref="M86:M149" si="62">AE86-X86</f>
        <v>65.216879879123553</v>
      </c>
      <c r="N86" s="9">
        <f t="shared" ref="N86:N149" si="63">AF86-Y86</f>
        <v>52.091731236729402</v>
      </c>
      <c r="O86" s="9">
        <f t="shared" ref="O86:O149" si="64">AG86-Z86</f>
        <v>0</v>
      </c>
      <c r="P86" s="9">
        <f t="shared" ref="P86:P149" si="65">AH86-AA86</f>
        <v>-1.0247863510450657</v>
      </c>
      <c r="Q86" s="15">
        <f t="shared" si="39"/>
        <v>35986123.079866573</v>
      </c>
      <c r="R86" s="15">
        <f t="shared" si="40"/>
        <v>38187723.168007642</v>
      </c>
      <c r="S86" s="9">
        <f t="shared" si="41"/>
        <v>2201600.0881410688</v>
      </c>
      <c r="T86" s="9"/>
      <c r="U86" s="9">
        <f t="shared" si="54"/>
        <v>6015.302185847394</v>
      </c>
      <c r="V86" s="9">
        <f t="shared" si="54"/>
        <v>319.46436665827247</v>
      </c>
      <c r="W86" s="9">
        <f t="shared" si="54"/>
        <v>467.55703852933772</v>
      </c>
      <c r="X86" s="9">
        <f t="shared" si="54"/>
        <v>561.78361621757745</v>
      </c>
      <c r="Y86" s="9">
        <f t="shared" si="54"/>
        <v>1432.6529292141634</v>
      </c>
      <c r="Z86" s="9">
        <f t="shared" si="54"/>
        <v>0</v>
      </c>
      <c r="AA86" s="9">
        <f t="shared" si="54"/>
        <v>265.47181514911682</v>
      </c>
      <c r="AB86" s="9">
        <f t="shared" si="55"/>
        <v>6350.5610677411232</v>
      </c>
      <c r="AC86" s="9">
        <f t="shared" si="55"/>
        <v>329.96021153361875</v>
      </c>
      <c r="AD86" s="9">
        <f t="shared" si="55"/>
        <v>559.93805086879877</v>
      </c>
      <c r="AE86" s="9">
        <f t="shared" si="55"/>
        <v>627.000496096701</v>
      </c>
      <c r="AF86" s="9">
        <f t="shared" si="55"/>
        <v>1484.7446604508928</v>
      </c>
      <c r="AG86" s="9">
        <f t="shared" si="55"/>
        <v>0</v>
      </c>
      <c r="AH86" s="9">
        <f t="shared" si="55"/>
        <v>264.44702879807176</v>
      </c>
      <c r="AI86" s="9">
        <f t="shared" si="42"/>
        <v>9616.6515154892058</v>
      </c>
      <c r="AJ86" s="3" t="s">
        <v>608</v>
      </c>
      <c r="AK86" s="11">
        <v>24031079</v>
      </c>
      <c r="AL86" s="11">
        <v>0</v>
      </c>
      <c r="AM86" s="11">
        <v>55202</v>
      </c>
      <c r="AN86" s="9">
        <v>138004</v>
      </c>
      <c r="AO86" s="11">
        <v>1856669</v>
      </c>
      <c r="AP86" s="11">
        <v>0</v>
      </c>
      <c r="AQ86" s="9">
        <v>0</v>
      </c>
      <c r="AR86" s="9">
        <v>542700</v>
      </c>
      <c r="AS86" s="11">
        <v>1268593</v>
      </c>
      <c r="AT86" s="11">
        <v>0</v>
      </c>
      <c r="AU86" s="11">
        <v>413262</v>
      </c>
      <c r="AV86" s="11">
        <v>-269303.26</v>
      </c>
      <c r="AW86" s="9">
        <v>0</v>
      </c>
      <c r="AX86" s="9">
        <v>5689064.7819094425</v>
      </c>
      <c r="AY86" s="9">
        <v>262963.12</v>
      </c>
      <c r="AZ86" s="9">
        <v>-144314.01999999999</v>
      </c>
      <c r="BA86" s="11">
        <v>924028</v>
      </c>
      <c r="BB86" s="11">
        <v>485402</v>
      </c>
      <c r="BC86" s="11">
        <v>0</v>
      </c>
      <c r="BD86" s="11">
        <v>65506</v>
      </c>
      <c r="BE86" s="11">
        <v>0</v>
      </c>
      <c r="BF86" s="11">
        <v>0</v>
      </c>
      <c r="BG86" s="11">
        <v>0</v>
      </c>
      <c r="BH86" s="11">
        <v>0</v>
      </c>
      <c r="BI86" s="9">
        <v>14046</v>
      </c>
      <c r="BJ86" s="9">
        <v>0</v>
      </c>
      <c r="BK86" s="9">
        <v>157403.30549999999</v>
      </c>
      <c r="BL86" s="9">
        <v>235552.94245714287</v>
      </c>
      <c r="BM86" s="9">
        <v>247294.5</v>
      </c>
      <c r="BN86" s="9">
        <v>12970.71</v>
      </c>
      <c r="BO86" s="11">
        <v>25214297</v>
      </c>
      <c r="BP86" s="11">
        <v>0</v>
      </c>
      <c r="BQ86" s="11">
        <v>56456</v>
      </c>
      <c r="BR86" s="11">
        <v>138004</v>
      </c>
      <c r="BS86" s="11">
        <v>1302840</v>
      </c>
      <c r="BT86" s="11">
        <v>0</v>
      </c>
      <c r="BU86" s="9">
        <v>0</v>
      </c>
      <c r="BV86" s="9">
        <v>625363</v>
      </c>
      <c r="BW86" s="11">
        <v>1310272</v>
      </c>
      <c r="BX86" s="11">
        <v>0</v>
      </c>
      <c r="BY86" s="11">
        <v>424438</v>
      </c>
      <c r="BZ86" s="11">
        <v>-144501.03</v>
      </c>
      <c r="CA86" s="9">
        <v>0</v>
      </c>
      <c r="CB86" s="9">
        <v>5895921.0466504954</v>
      </c>
      <c r="CC86" s="9">
        <v>258893.69339999999</v>
      </c>
      <c r="CD86" s="9">
        <v>3781</v>
      </c>
      <c r="CE86" s="11">
        <v>948373</v>
      </c>
      <c r="CF86" s="11">
        <v>500058</v>
      </c>
      <c r="CG86" s="11">
        <v>0</v>
      </c>
      <c r="CH86" s="11">
        <v>65506</v>
      </c>
      <c r="CI86" s="11">
        <v>0</v>
      </c>
      <c r="CJ86" s="11">
        <v>0</v>
      </c>
      <c r="CK86" s="11">
        <v>0</v>
      </c>
      <c r="CL86" s="11">
        <v>0</v>
      </c>
      <c r="CM86" s="11">
        <v>14126</v>
      </c>
      <c r="CN86" s="9">
        <v>920674</v>
      </c>
      <c r="CO86" s="9">
        <v>157403.30549999999</v>
      </c>
      <c r="CP86" s="9">
        <v>235552.94245714287</v>
      </c>
      <c r="CQ86" s="9">
        <v>247294.5</v>
      </c>
      <c r="CR86" s="9">
        <v>12970.71</v>
      </c>
      <c r="CT86" s="11"/>
      <c r="CU86" s="11"/>
      <c r="CV86" s="15"/>
      <c r="CW86" s="15"/>
      <c r="CX86" s="11"/>
      <c r="CY86" s="11"/>
      <c r="CZ86" s="9"/>
      <c r="DA86" s="11"/>
      <c r="DB86" s="11"/>
      <c r="DC86" s="11"/>
      <c r="DD86" s="11"/>
      <c r="DE86" s="11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</row>
    <row r="87" spans="1:124" x14ac:dyDescent="0.3">
      <c r="A87" s="12">
        <v>207</v>
      </c>
      <c r="B87" s="12">
        <v>1</v>
      </c>
      <c r="C87" s="13" t="s">
        <v>110</v>
      </c>
      <c r="D87" s="14">
        <v>6</v>
      </c>
      <c r="E87" s="9">
        <v>288</v>
      </c>
      <c r="F87" s="9">
        <f t="shared" si="56"/>
        <v>9098.0940845084879</v>
      </c>
      <c r="G87" s="9">
        <f t="shared" si="57"/>
        <v>9519.2246627933891</v>
      </c>
      <c r="H87" s="9">
        <f t="shared" si="58"/>
        <v>421.13057828490128</v>
      </c>
      <c r="I87" s="10">
        <f t="shared" si="53"/>
        <v>4.6287780096929201E-2</v>
      </c>
      <c r="J87" s="9">
        <f t="shared" si="59"/>
        <v>364.77194444444467</v>
      </c>
      <c r="K87" s="9">
        <f t="shared" si="60"/>
        <v>13.104166666666629</v>
      </c>
      <c r="L87" s="9">
        <f t="shared" si="61"/>
        <v>0</v>
      </c>
      <c r="M87" s="9">
        <f t="shared" si="62"/>
        <v>18.440694444444489</v>
      </c>
      <c r="N87" s="9">
        <f t="shared" si="63"/>
        <v>26.304342868231913</v>
      </c>
      <c r="O87" s="9">
        <f t="shared" si="64"/>
        <v>0</v>
      </c>
      <c r="P87" s="9">
        <f t="shared" si="65"/>
        <v>-1.4905701388888701</v>
      </c>
      <c r="Q87" s="15">
        <f t="shared" ref="Q87:Q150" si="66">SUM(AK87:BN87)</f>
        <v>2620251.0963384453</v>
      </c>
      <c r="R87" s="15">
        <f t="shared" ref="R87:R150" si="67">SUM(BO87:CR87)</f>
        <v>2741536.7028844957</v>
      </c>
      <c r="S87" s="9">
        <f t="shared" ref="S87:S150" si="68">R87-Q87</f>
        <v>121285.6065460504</v>
      </c>
      <c r="T87" s="9"/>
      <c r="U87" s="9">
        <f t="shared" si="54"/>
        <v>5880.710694444444</v>
      </c>
      <c r="V87" s="9">
        <f t="shared" si="54"/>
        <v>398.79513888888891</v>
      </c>
      <c r="W87" s="9">
        <f t="shared" si="54"/>
        <v>809.14930555555554</v>
      </c>
      <c r="X87" s="9">
        <f t="shared" si="54"/>
        <v>1273.09375</v>
      </c>
      <c r="Y87" s="9">
        <f t="shared" si="54"/>
        <v>456.75627195965615</v>
      </c>
      <c r="Z87" s="9">
        <f t="shared" si="54"/>
        <v>0</v>
      </c>
      <c r="AA87" s="9">
        <f t="shared" si="54"/>
        <v>279.58892365994592</v>
      </c>
      <c r="AB87" s="9">
        <f t="shared" si="55"/>
        <v>6245.4826388888887</v>
      </c>
      <c r="AC87" s="9">
        <f t="shared" si="55"/>
        <v>411.89930555555554</v>
      </c>
      <c r="AD87" s="9">
        <f t="shared" si="55"/>
        <v>809.14930555555554</v>
      </c>
      <c r="AE87" s="9">
        <f t="shared" si="55"/>
        <v>1291.5344444444445</v>
      </c>
      <c r="AF87" s="9">
        <f t="shared" si="55"/>
        <v>483.06061482788806</v>
      </c>
      <c r="AG87" s="9">
        <f t="shared" si="55"/>
        <v>0</v>
      </c>
      <c r="AH87" s="9">
        <f t="shared" si="55"/>
        <v>278.09835352105705</v>
      </c>
      <c r="AI87" s="9">
        <f t="shared" ref="AI87:AI150" si="69">SUM(AB87:AH87)</f>
        <v>9519.2246627933891</v>
      </c>
      <c r="AJ87" s="3" t="s">
        <v>608</v>
      </c>
      <c r="AK87" s="11">
        <v>1708509</v>
      </c>
      <c r="AL87" s="11">
        <v>0</v>
      </c>
      <c r="AM87" s="11">
        <v>3925</v>
      </c>
      <c r="AN87" s="9">
        <v>9812</v>
      </c>
      <c r="AO87" s="11">
        <v>233758</v>
      </c>
      <c r="AP87" s="11">
        <v>-723</v>
      </c>
      <c r="AQ87" s="9">
        <v>75920</v>
      </c>
      <c r="AR87" s="9">
        <v>34543</v>
      </c>
      <c r="AS87" s="11">
        <v>114853</v>
      </c>
      <c r="AT87" s="11">
        <v>0</v>
      </c>
      <c r="AU87" s="11">
        <v>0</v>
      </c>
      <c r="AV87" s="11">
        <v>0</v>
      </c>
      <c r="AW87" s="9">
        <v>0</v>
      </c>
      <c r="AX87" s="9">
        <v>131545.80632438097</v>
      </c>
      <c r="AY87" s="9">
        <v>21488.48</v>
      </c>
      <c r="AZ87" s="9">
        <v>-14864.32</v>
      </c>
      <c r="BA87" s="11">
        <v>69701</v>
      </c>
      <c r="BB87" s="11">
        <v>63268</v>
      </c>
      <c r="BC87" s="11">
        <v>0</v>
      </c>
      <c r="BD87" s="11">
        <v>4320</v>
      </c>
      <c r="BE87" s="11">
        <v>0</v>
      </c>
      <c r="BF87" s="11">
        <v>114974</v>
      </c>
      <c r="BG87" s="11">
        <v>0</v>
      </c>
      <c r="BH87" s="11">
        <v>0</v>
      </c>
      <c r="BI87" s="9">
        <v>0</v>
      </c>
      <c r="BJ87" s="9">
        <v>0</v>
      </c>
      <c r="BK87" s="9">
        <v>10069.620014064438</v>
      </c>
      <c r="BL87" s="9">
        <v>19623</v>
      </c>
      <c r="BM87" s="9">
        <v>15082</v>
      </c>
      <c r="BN87" s="9">
        <v>4446.51</v>
      </c>
      <c r="BO87" s="11">
        <v>1798699</v>
      </c>
      <c r="BP87" s="11">
        <v>0</v>
      </c>
      <c r="BQ87" s="11">
        <v>4027</v>
      </c>
      <c r="BR87" s="11">
        <v>9812</v>
      </c>
      <c r="BS87" s="11">
        <v>233035</v>
      </c>
      <c r="BT87" s="11">
        <v>0</v>
      </c>
      <c r="BU87" s="9">
        <v>75920</v>
      </c>
      <c r="BV87" s="9">
        <v>37963</v>
      </c>
      <c r="BW87" s="11">
        <v>118627</v>
      </c>
      <c r="BX87" s="11">
        <v>0</v>
      </c>
      <c r="BY87" s="11">
        <v>0</v>
      </c>
      <c r="BZ87" s="11">
        <v>-1988.08</v>
      </c>
      <c r="CA87" s="9">
        <v>0</v>
      </c>
      <c r="CB87" s="9">
        <v>139121.45707043176</v>
      </c>
      <c r="CC87" s="9">
        <v>21059.195800000001</v>
      </c>
      <c r="CD87" s="9">
        <v>0</v>
      </c>
      <c r="CE87" s="11">
        <v>71790</v>
      </c>
      <c r="CF87" s="11">
        <v>65785</v>
      </c>
      <c r="CG87" s="11">
        <v>0</v>
      </c>
      <c r="CH87" s="11">
        <v>4320</v>
      </c>
      <c r="CI87" s="11">
        <v>0</v>
      </c>
      <c r="CJ87" s="11">
        <v>114145</v>
      </c>
      <c r="CK87" s="11">
        <v>0</v>
      </c>
      <c r="CL87" s="11">
        <v>0</v>
      </c>
      <c r="CM87" s="11">
        <v>0</v>
      </c>
      <c r="CN87" s="9">
        <v>0</v>
      </c>
      <c r="CO87" s="9">
        <v>10069.620014064438</v>
      </c>
      <c r="CP87" s="9">
        <v>19623</v>
      </c>
      <c r="CQ87" s="9">
        <v>15082</v>
      </c>
      <c r="CR87" s="9">
        <v>4446.51</v>
      </c>
      <c r="CT87" s="11"/>
      <c r="CU87" s="11"/>
      <c r="CV87" s="15"/>
      <c r="CW87" s="15"/>
      <c r="CX87" s="11"/>
      <c r="CY87" s="11"/>
      <c r="CZ87" s="9"/>
      <c r="DA87" s="11"/>
      <c r="DB87" s="11"/>
      <c r="DC87" s="11"/>
      <c r="DD87" s="11"/>
      <c r="DE87" s="11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</row>
    <row r="88" spans="1:124" x14ac:dyDescent="0.3">
      <c r="A88" s="12">
        <v>208</v>
      </c>
      <c r="B88" s="12">
        <v>1</v>
      </c>
      <c r="C88" s="13" t="s">
        <v>111</v>
      </c>
      <c r="D88" s="14">
        <v>6</v>
      </c>
      <c r="E88" s="9">
        <v>178</v>
      </c>
      <c r="F88" s="9">
        <f t="shared" si="56"/>
        <v>10164.801272668072</v>
      </c>
      <c r="G88" s="9">
        <f t="shared" si="57"/>
        <v>10808.971232981738</v>
      </c>
      <c r="H88" s="9">
        <f t="shared" si="58"/>
        <v>644.1699603136658</v>
      </c>
      <c r="I88" s="10">
        <f t="shared" si="53"/>
        <v>6.3372607396247019E-2</v>
      </c>
      <c r="J88" s="9">
        <f t="shared" si="59"/>
        <v>520.00039325842681</v>
      </c>
      <c r="K88" s="9">
        <f t="shared" si="60"/>
        <v>15.915730337078685</v>
      </c>
      <c r="L88" s="9">
        <f t="shared" si="61"/>
        <v>0</v>
      </c>
      <c r="M88" s="9">
        <f t="shared" si="62"/>
        <v>43.144943820224626</v>
      </c>
      <c r="N88" s="9">
        <f t="shared" si="63"/>
        <v>67.061909751867404</v>
      </c>
      <c r="O88" s="9">
        <f t="shared" si="64"/>
        <v>0</v>
      </c>
      <c r="P88" s="9">
        <f t="shared" si="65"/>
        <v>-1.9530168539325814</v>
      </c>
      <c r="Q88" s="15">
        <f t="shared" si="66"/>
        <v>1809334.6265349169</v>
      </c>
      <c r="R88" s="15">
        <f t="shared" si="67"/>
        <v>1923996.8794707493</v>
      </c>
      <c r="S88" s="9">
        <f t="shared" si="68"/>
        <v>114662.25293583237</v>
      </c>
      <c r="T88" s="9"/>
      <c r="U88" s="9">
        <f t="shared" si="54"/>
        <v>5833.9827528089891</v>
      </c>
      <c r="V88" s="9">
        <f t="shared" si="54"/>
        <v>484.38202247191009</v>
      </c>
      <c r="W88" s="9">
        <f t="shared" si="54"/>
        <v>1918.1685393258426</v>
      </c>
      <c r="X88" s="9">
        <f t="shared" si="54"/>
        <v>1345.2247191011236</v>
      </c>
      <c r="Y88" s="9">
        <f t="shared" si="54"/>
        <v>236.74012098267934</v>
      </c>
      <c r="Z88" s="9">
        <f t="shared" si="54"/>
        <v>0</v>
      </c>
      <c r="AA88" s="9">
        <f t="shared" si="54"/>
        <v>346.30311797752807</v>
      </c>
      <c r="AB88" s="9">
        <f t="shared" si="55"/>
        <v>6353.9831460674159</v>
      </c>
      <c r="AC88" s="9">
        <f t="shared" si="55"/>
        <v>500.29775280898878</v>
      </c>
      <c r="AD88" s="9">
        <f t="shared" si="55"/>
        <v>1918.1685393258426</v>
      </c>
      <c r="AE88" s="9">
        <f t="shared" si="55"/>
        <v>1388.3696629213482</v>
      </c>
      <c r="AF88" s="9">
        <f t="shared" si="55"/>
        <v>303.80203073454675</v>
      </c>
      <c r="AG88" s="9">
        <f t="shared" si="55"/>
        <v>0</v>
      </c>
      <c r="AH88" s="9">
        <f t="shared" si="55"/>
        <v>344.35010112359549</v>
      </c>
      <c r="AI88" s="9">
        <f t="shared" si="69"/>
        <v>10808.971232981738</v>
      </c>
      <c r="AJ88" s="3" t="s">
        <v>608</v>
      </c>
      <c r="AK88" s="11">
        <v>1049240</v>
      </c>
      <c r="AL88" s="11">
        <v>0</v>
      </c>
      <c r="AM88" s="11">
        <v>2410</v>
      </c>
      <c r="AN88" s="9">
        <v>6026</v>
      </c>
      <c r="AO88" s="11">
        <v>355736</v>
      </c>
      <c r="AP88" s="11">
        <v>-14302</v>
      </c>
      <c r="AQ88" s="9">
        <v>43940</v>
      </c>
      <c r="AR88" s="9">
        <v>12790</v>
      </c>
      <c r="AS88" s="11">
        <v>86220</v>
      </c>
      <c r="AT88" s="11">
        <v>0</v>
      </c>
      <c r="AU88" s="11">
        <v>0</v>
      </c>
      <c r="AV88" s="11">
        <v>0</v>
      </c>
      <c r="AW88" s="9">
        <v>0</v>
      </c>
      <c r="AX88" s="9">
        <v>42139.741534916924</v>
      </c>
      <c r="AY88" s="9">
        <v>7117.25</v>
      </c>
      <c r="AZ88" s="9">
        <v>-10791.07</v>
      </c>
      <c r="BA88" s="11">
        <v>44257</v>
      </c>
      <c r="BB88" s="11">
        <v>52203</v>
      </c>
      <c r="BC88" s="11">
        <v>0</v>
      </c>
      <c r="BD88" s="11">
        <v>0</v>
      </c>
      <c r="BE88" s="11">
        <v>0</v>
      </c>
      <c r="BF88" s="11">
        <v>83850</v>
      </c>
      <c r="BG88" s="11">
        <v>0</v>
      </c>
      <c r="BH88" s="11">
        <v>0</v>
      </c>
      <c r="BI88" s="9">
        <v>0</v>
      </c>
      <c r="BJ88" s="9">
        <v>0</v>
      </c>
      <c r="BK88" s="9">
        <v>24077.094999999998</v>
      </c>
      <c r="BL88" s="9">
        <v>12051</v>
      </c>
      <c r="BM88" s="9">
        <v>7924.1</v>
      </c>
      <c r="BN88" s="9">
        <v>4446.51</v>
      </c>
      <c r="BO88" s="11">
        <v>1131009</v>
      </c>
      <c r="BP88" s="11">
        <v>0</v>
      </c>
      <c r="BQ88" s="11">
        <v>2532</v>
      </c>
      <c r="BR88" s="11">
        <v>6026</v>
      </c>
      <c r="BS88" s="11">
        <v>341434</v>
      </c>
      <c r="BT88" s="11">
        <v>0</v>
      </c>
      <c r="BU88" s="9">
        <v>43940</v>
      </c>
      <c r="BV88" s="9">
        <v>14621</v>
      </c>
      <c r="BW88" s="11">
        <v>89053</v>
      </c>
      <c r="BX88" s="11">
        <v>0</v>
      </c>
      <c r="BY88" s="11">
        <v>0</v>
      </c>
      <c r="BZ88" s="11">
        <v>-68.2</v>
      </c>
      <c r="CA88" s="9">
        <v>0</v>
      </c>
      <c r="CB88" s="9">
        <v>54076.761470749319</v>
      </c>
      <c r="CC88" s="9">
        <v>6769.6130000000003</v>
      </c>
      <c r="CD88" s="9">
        <v>0</v>
      </c>
      <c r="CE88" s="11">
        <v>46676</v>
      </c>
      <c r="CF88" s="11">
        <v>54961</v>
      </c>
      <c r="CG88" s="11">
        <v>0</v>
      </c>
      <c r="CH88" s="11">
        <v>0</v>
      </c>
      <c r="CI88" s="11">
        <v>0</v>
      </c>
      <c r="CJ88" s="11">
        <v>84468</v>
      </c>
      <c r="CK88" s="11">
        <v>0</v>
      </c>
      <c r="CL88" s="11">
        <v>0</v>
      </c>
      <c r="CM88" s="11">
        <v>0</v>
      </c>
      <c r="CN88" s="9">
        <v>0</v>
      </c>
      <c r="CO88" s="9">
        <v>24077.094999999998</v>
      </c>
      <c r="CP88" s="9">
        <v>12051</v>
      </c>
      <c r="CQ88" s="9">
        <v>7924.1</v>
      </c>
      <c r="CR88" s="9">
        <v>4446.51</v>
      </c>
      <c r="CT88" s="11"/>
      <c r="CU88" s="11"/>
      <c r="CV88" s="15"/>
      <c r="CW88" s="15"/>
      <c r="CX88" s="11"/>
      <c r="CY88" s="11"/>
      <c r="CZ88" s="9"/>
      <c r="DA88" s="11"/>
      <c r="DB88" s="11"/>
      <c r="DC88" s="11"/>
      <c r="DD88" s="11"/>
      <c r="DE88" s="11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</row>
    <row r="89" spans="1:124" x14ac:dyDescent="0.3">
      <c r="A89" s="12">
        <v>213</v>
      </c>
      <c r="B89" s="12">
        <v>1</v>
      </c>
      <c r="C89" s="13" t="s">
        <v>112</v>
      </c>
      <c r="D89" s="14">
        <v>6</v>
      </c>
      <c r="E89" s="9">
        <v>805</v>
      </c>
      <c r="F89" s="9">
        <f t="shared" si="56"/>
        <v>8323.0600887409746</v>
      </c>
      <c r="G89" s="9">
        <f t="shared" si="57"/>
        <v>8996.4204474159924</v>
      </c>
      <c r="H89" s="9">
        <f t="shared" si="58"/>
        <v>673.36035867501778</v>
      </c>
      <c r="I89" s="10">
        <f t="shared" si="53"/>
        <v>8.0902979372443368E-2</v>
      </c>
      <c r="J89" s="9">
        <f t="shared" si="59"/>
        <v>335.87796273291951</v>
      </c>
      <c r="K89" s="9">
        <f t="shared" si="60"/>
        <v>10.829813664596259</v>
      </c>
      <c r="L89" s="9">
        <f t="shared" si="61"/>
        <v>313.17142857142858</v>
      </c>
      <c r="M89" s="9">
        <f t="shared" si="62"/>
        <v>-9.1639786680619864</v>
      </c>
      <c r="N89" s="9">
        <f t="shared" si="63"/>
        <v>10.017054113266113</v>
      </c>
      <c r="O89" s="9">
        <f t="shared" si="64"/>
        <v>11.436745341614909</v>
      </c>
      <c r="P89" s="9">
        <f t="shared" si="65"/>
        <v>1.19133291925462</v>
      </c>
      <c r="Q89" s="15">
        <f t="shared" si="66"/>
        <v>6700063.3714364842</v>
      </c>
      <c r="R89" s="15">
        <f t="shared" si="67"/>
        <v>7242118.4601698732</v>
      </c>
      <c r="S89" s="9">
        <f t="shared" si="68"/>
        <v>542055.08873338904</v>
      </c>
      <c r="T89" s="9"/>
      <c r="U89" s="9">
        <f t="shared" si="54"/>
        <v>6124.3555776397516</v>
      </c>
      <c r="V89" s="9">
        <f t="shared" si="54"/>
        <v>329.6273291925466</v>
      </c>
      <c r="W89" s="9">
        <f t="shared" si="54"/>
        <v>16.045962732919254</v>
      </c>
      <c r="X89" s="9">
        <f t="shared" si="54"/>
        <v>628.99697245688185</v>
      </c>
      <c r="Y89" s="9">
        <f t="shared" si="54"/>
        <v>915.2612479611106</v>
      </c>
      <c r="Z89" s="9">
        <f t="shared" si="54"/>
        <v>73.043478260869563</v>
      </c>
      <c r="AA89" s="9">
        <f t="shared" si="54"/>
        <v>235.72952049689445</v>
      </c>
      <c r="AB89" s="9">
        <f t="shared" si="55"/>
        <v>6460.2335403726711</v>
      </c>
      <c r="AC89" s="9">
        <f t="shared" si="55"/>
        <v>340.45714285714286</v>
      </c>
      <c r="AD89" s="9">
        <f t="shared" si="55"/>
        <v>329.21739130434781</v>
      </c>
      <c r="AE89" s="9">
        <f t="shared" si="55"/>
        <v>619.83299378881986</v>
      </c>
      <c r="AF89" s="9">
        <f t="shared" si="55"/>
        <v>925.27830207437671</v>
      </c>
      <c r="AG89" s="9">
        <f t="shared" si="55"/>
        <v>84.480223602484472</v>
      </c>
      <c r="AH89" s="9">
        <f t="shared" si="55"/>
        <v>236.92085341614907</v>
      </c>
      <c r="AI89" s="9">
        <f t="shared" si="69"/>
        <v>8996.4204474159924</v>
      </c>
      <c r="AJ89" s="3" t="s">
        <v>608</v>
      </c>
      <c r="AK89" s="11">
        <v>4951830</v>
      </c>
      <c r="AL89" s="11">
        <v>0</v>
      </c>
      <c r="AM89" s="11">
        <v>11375</v>
      </c>
      <c r="AN89" s="9">
        <v>28437</v>
      </c>
      <c r="AO89" s="11">
        <v>0</v>
      </c>
      <c r="AP89" s="11">
        <v>12917</v>
      </c>
      <c r="AQ89" s="9">
        <v>0</v>
      </c>
      <c r="AR89" s="9">
        <v>126447.38282778996</v>
      </c>
      <c r="AS89" s="11">
        <v>265350</v>
      </c>
      <c r="AT89" s="11">
        <v>0</v>
      </c>
      <c r="AU89" s="11">
        <v>0</v>
      </c>
      <c r="AV89" s="11">
        <v>-517.82000000000005</v>
      </c>
      <c r="AW89" s="9">
        <v>58800</v>
      </c>
      <c r="AX89" s="9">
        <v>736785.30460869404</v>
      </c>
      <c r="AY89" s="9">
        <v>49737.61</v>
      </c>
      <c r="AZ89" s="9">
        <v>-21723.759999999998</v>
      </c>
      <c r="BA89" s="11">
        <v>188831</v>
      </c>
      <c r="BB89" s="11">
        <v>154408</v>
      </c>
      <c r="BC89" s="11">
        <v>0</v>
      </c>
      <c r="BD89" s="11">
        <v>0</v>
      </c>
      <c r="BE89" s="11">
        <v>0</v>
      </c>
      <c r="BF89" s="11">
        <v>25799</v>
      </c>
      <c r="BG89" s="11">
        <v>0</v>
      </c>
      <c r="BH89" s="11">
        <v>0</v>
      </c>
      <c r="BI89" s="9">
        <v>0</v>
      </c>
      <c r="BJ89" s="9">
        <v>0</v>
      </c>
      <c r="BK89" s="9">
        <v>22320</v>
      </c>
      <c r="BL89" s="9">
        <v>45840.443999999996</v>
      </c>
      <c r="BM89" s="9">
        <v>38980.699999999997</v>
      </c>
      <c r="BN89" s="9">
        <v>4446.51</v>
      </c>
      <c r="BO89" s="11">
        <v>5129020</v>
      </c>
      <c r="BP89" s="11">
        <v>62426</v>
      </c>
      <c r="BQ89" s="11">
        <v>11484</v>
      </c>
      <c r="BR89" s="11">
        <v>28437</v>
      </c>
      <c r="BS89" s="11">
        <v>265020</v>
      </c>
      <c r="BT89" s="11">
        <v>0</v>
      </c>
      <c r="BU89" s="9">
        <v>0</v>
      </c>
      <c r="BV89" s="9">
        <v>127210</v>
      </c>
      <c r="BW89" s="11">
        <v>274068</v>
      </c>
      <c r="BX89" s="11">
        <v>0</v>
      </c>
      <c r="BY89" s="11">
        <v>0</v>
      </c>
      <c r="BZ89" s="11">
        <v>-28547.439999999999</v>
      </c>
      <c r="CA89" s="9">
        <v>68006.58</v>
      </c>
      <c r="CB89" s="9">
        <v>744849.03316987329</v>
      </c>
      <c r="CC89" s="9">
        <v>50696.633000000002</v>
      </c>
      <c r="CD89" s="9">
        <v>9042</v>
      </c>
      <c r="CE89" s="11">
        <v>191317</v>
      </c>
      <c r="CF89" s="11">
        <v>159157</v>
      </c>
      <c r="CG89" s="11">
        <v>0</v>
      </c>
      <c r="CH89" s="11">
        <v>0</v>
      </c>
      <c r="CI89" s="11">
        <v>0</v>
      </c>
      <c r="CJ89" s="11">
        <v>38345</v>
      </c>
      <c r="CK89" s="11">
        <v>0</v>
      </c>
      <c r="CL89" s="11">
        <v>0</v>
      </c>
      <c r="CM89" s="11">
        <v>0</v>
      </c>
      <c r="CN89" s="9">
        <v>0</v>
      </c>
      <c r="CO89" s="9">
        <v>22320</v>
      </c>
      <c r="CP89" s="9">
        <v>45840.443999999996</v>
      </c>
      <c r="CQ89" s="9">
        <v>38980.699999999997</v>
      </c>
      <c r="CR89" s="9">
        <v>4446.51</v>
      </c>
      <c r="CT89" s="11"/>
      <c r="CU89" s="11"/>
      <c r="CV89" s="15"/>
      <c r="CW89" s="15"/>
      <c r="CX89" s="11"/>
      <c r="CY89" s="11"/>
      <c r="CZ89" s="9"/>
      <c r="DA89" s="11"/>
      <c r="DB89" s="11"/>
      <c r="DC89" s="11"/>
      <c r="DD89" s="11"/>
      <c r="DE89" s="11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</row>
    <row r="90" spans="1:124" x14ac:dyDescent="0.3">
      <c r="A90" s="12">
        <v>227</v>
      </c>
      <c r="B90" s="12">
        <v>1</v>
      </c>
      <c r="C90" s="13" t="s">
        <v>113</v>
      </c>
      <c r="D90" s="14">
        <v>6</v>
      </c>
      <c r="E90" s="9">
        <v>900</v>
      </c>
      <c r="F90" s="9">
        <f t="shared" si="56"/>
        <v>8258.7513956963776</v>
      </c>
      <c r="G90" s="9">
        <f t="shared" si="57"/>
        <v>8646.5692100776432</v>
      </c>
      <c r="H90" s="9">
        <f t="shared" si="58"/>
        <v>387.81781438126563</v>
      </c>
      <c r="I90" s="10">
        <f t="shared" si="53"/>
        <v>4.6958407609091722E-2</v>
      </c>
      <c r="J90" s="9">
        <f t="shared" si="59"/>
        <v>350.77473333333273</v>
      </c>
      <c r="K90" s="9">
        <f t="shared" si="60"/>
        <v>6.3711111111111052</v>
      </c>
      <c r="L90" s="9">
        <f t="shared" si="61"/>
        <v>0</v>
      </c>
      <c r="M90" s="9">
        <f t="shared" si="62"/>
        <v>-6.0831888888889125</v>
      </c>
      <c r="N90" s="9">
        <f t="shared" si="63"/>
        <v>16.063870825712343</v>
      </c>
      <c r="O90" s="9">
        <f t="shared" si="64"/>
        <v>14.446288888888898</v>
      </c>
      <c r="P90" s="9">
        <f t="shared" si="65"/>
        <v>6.244999111111099</v>
      </c>
      <c r="Q90" s="15">
        <f t="shared" si="66"/>
        <v>7432876.25612674</v>
      </c>
      <c r="R90" s="15">
        <f t="shared" si="67"/>
        <v>7781912.2890698807</v>
      </c>
      <c r="S90" s="9">
        <f t="shared" si="68"/>
        <v>349036.03294314072</v>
      </c>
      <c r="T90" s="9"/>
      <c r="U90" s="9">
        <f t="shared" si="54"/>
        <v>5972.6041555555557</v>
      </c>
      <c r="V90" s="9">
        <f t="shared" si="54"/>
        <v>193.91222222222223</v>
      </c>
      <c r="W90" s="9">
        <f t="shared" si="54"/>
        <v>687.42444444444448</v>
      </c>
      <c r="X90" s="9">
        <f t="shared" si="54"/>
        <v>534.16177777777773</v>
      </c>
      <c r="Y90" s="9">
        <f t="shared" si="54"/>
        <v>582.20241791859962</v>
      </c>
      <c r="Z90" s="9">
        <f t="shared" si="54"/>
        <v>23.877777777777776</v>
      </c>
      <c r="AA90" s="9">
        <f t="shared" si="54"/>
        <v>264.5686</v>
      </c>
      <c r="AB90" s="9">
        <f t="shared" si="55"/>
        <v>6323.3788888888885</v>
      </c>
      <c r="AC90" s="9">
        <f t="shared" si="55"/>
        <v>200.28333333333333</v>
      </c>
      <c r="AD90" s="9">
        <f t="shared" si="55"/>
        <v>687.42444444444448</v>
      </c>
      <c r="AE90" s="9">
        <f t="shared" si="55"/>
        <v>528.07858888888882</v>
      </c>
      <c r="AF90" s="9">
        <f t="shared" si="55"/>
        <v>598.26628874431196</v>
      </c>
      <c r="AG90" s="9">
        <f t="shared" si="55"/>
        <v>38.324066666666674</v>
      </c>
      <c r="AH90" s="9">
        <f t="shared" si="55"/>
        <v>270.8135991111111</v>
      </c>
      <c r="AI90" s="9">
        <f t="shared" si="69"/>
        <v>8646.5692100776432</v>
      </c>
      <c r="AJ90" s="3" t="s">
        <v>608</v>
      </c>
      <c r="AK90" s="11">
        <v>5411019</v>
      </c>
      <c r="AL90" s="11">
        <v>0</v>
      </c>
      <c r="AM90" s="11">
        <v>12430</v>
      </c>
      <c r="AN90" s="9">
        <v>31074</v>
      </c>
      <c r="AO90" s="11">
        <v>617255</v>
      </c>
      <c r="AP90" s="11">
        <v>1427</v>
      </c>
      <c r="AQ90" s="9">
        <v>0</v>
      </c>
      <c r="AR90" s="9">
        <v>114290</v>
      </c>
      <c r="AS90" s="11">
        <v>174521</v>
      </c>
      <c r="AT90" s="11">
        <v>0</v>
      </c>
      <c r="AU90" s="11">
        <v>0</v>
      </c>
      <c r="AV90" s="11">
        <v>-371.4</v>
      </c>
      <c r="AW90" s="9">
        <v>21490</v>
      </c>
      <c r="AX90" s="9">
        <v>523982.17612673971</v>
      </c>
      <c r="AY90" s="9">
        <v>60163.039999999994</v>
      </c>
      <c r="AZ90" s="9">
        <v>-35675.26</v>
      </c>
      <c r="BA90" s="11">
        <v>205037</v>
      </c>
      <c r="BB90" s="11">
        <v>149360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9">
        <v>0</v>
      </c>
      <c r="BJ90" s="9">
        <v>0</v>
      </c>
      <c r="BK90" s="9">
        <v>45629.149999999994</v>
      </c>
      <c r="BL90" s="9">
        <v>47853.96</v>
      </c>
      <c r="BM90" s="9">
        <v>39196.699999999997</v>
      </c>
      <c r="BN90" s="9">
        <v>14194.89</v>
      </c>
      <c r="BO90" s="11">
        <v>5691041</v>
      </c>
      <c r="BP90" s="11">
        <v>0</v>
      </c>
      <c r="BQ90" s="11">
        <v>12743</v>
      </c>
      <c r="BR90" s="11">
        <v>31074</v>
      </c>
      <c r="BS90" s="11">
        <v>618682</v>
      </c>
      <c r="BT90" s="11">
        <v>0</v>
      </c>
      <c r="BU90" s="9">
        <v>0</v>
      </c>
      <c r="BV90" s="9">
        <v>125743</v>
      </c>
      <c r="BW90" s="11">
        <v>180255</v>
      </c>
      <c r="BX90" s="11">
        <v>0</v>
      </c>
      <c r="BY90" s="11">
        <v>0</v>
      </c>
      <c r="BZ90" s="11">
        <v>-27621.27</v>
      </c>
      <c r="CA90" s="9">
        <v>34491.660000000003</v>
      </c>
      <c r="CB90" s="9">
        <v>538439.65986988076</v>
      </c>
      <c r="CC90" s="9">
        <v>65783.539199999999</v>
      </c>
      <c r="CD90" s="9">
        <v>0</v>
      </c>
      <c r="CE90" s="11">
        <v>210935</v>
      </c>
      <c r="CF90" s="11">
        <v>153471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  <c r="CL90" s="11">
        <v>0</v>
      </c>
      <c r="CM90" s="11">
        <v>0</v>
      </c>
      <c r="CN90" s="9">
        <v>0</v>
      </c>
      <c r="CO90" s="9">
        <v>45629.149999999994</v>
      </c>
      <c r="CP90" s="9">
        <v>47853.96</v>
      </c>
      <c r="CQ90" s="9">
        <v>39196.699999999997</v>
      </c>
      <c r="CR90" s="9">
        <v>14194.89</v>
      </c>
      <c r="CT90" s="11"/>
      <c r="CU90" s="11"/>
      <c r="CV90" s="15"/>
      <c r="CW90" s="15"/>
      <c r="CX90" s="11"/>
      <c r="CY90" s="11"/>
      <c r="CZ90" s="9"/>
      <c r="DA90" s="11"/>
      <c r="DB90" s="11"/>
      <c r="DC90" s="11"/>
      <c r="DD90" s="11"/>
      <c r="DE90" s="11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</row>
    <row r="91" spans="1:124" x14ac:dyDescent="0.3">
      <c r="A91" s="12">
        <v>229</v>
      </c>
      <c r="B91" s="12">
        <v>1</v>
      </c>
      <c r="C91" s="13" t="s">
        <v>114</v>
      </c>
      <c r="D91" s="14">
        <v>6</v>
      </c>
      <c r="E91" s="9">
        <v>298</v>
      </c>
      <c r="F91" s="9">
        <f t="shared" si="56"/>
        <v>8908.8510870560458</v>
      </c>
      <c r="G91" s="9">
        <f t="shared" si="57"/>
        <v>9497.5933240167487</v>
      </c>
      <c r="H91" s="9">
        <f t="shared" si="58"/>
        <v>588.74223696070294</v>
      </c>
      <c r="I91" s="10">
        <f t="shared" si="53"/>
        <v>6.6085091243258662E-2</v>
      </c>
      <c r="J91" s="9">
        <f t="shared" si="59"/>
        <v>368.21389261745026</v>
      </c>
      <c r="K91" s="9">
        <f t="shared" si="60"/>
        <v>13.486577181208077</v>
      </c>
      <c r="L91" s="9">
        <f t="shared" si="61"/>
        <v>211.54697986577179</v>
      </c>
      <c r="M91" s="9">
        <f t="shared" si="62"/>
        <v>10.647085188591745</v>
      </c>
      <c r="N91" s="9">
        <f t="shared" si="63"/>
        <v>4.1306363358679619</v>
      </c>
      <c r="O91" s="9">
        <f t="shared" si="64"/>
        <v>0</v>
      </c>
      <c r="P91" s="9">
        <f t="shared" si="65"/>
        <v>-19.282934228187855</v>
      </c>
      <c r="Q91" s="15">
        <f t="shared" si="66"/>
        <v>2654837.6239427016</v>
      </c>
      <c r="R91" s="15">
        <f t="shared" si="67"/>
        <v>2830282.8105569906</v>
      </c>
      <c r="S91" s="9">
        <f t="shared" si="68"/>
        <v>175445.18661428895</v>
      </c>
      <c r="T91" s="9"/>
      <c r="U91" s="9">
        <f t="shared" si="54"/>
        <v>6012.3095973154359</v>
      </c>
      <c r="V91" s="9">
        <f t="shared" si="54"/>
        <v>410.50671140939596</v>
      </c>
      <c r="W91" s="9">
        <f t="shared" si="54"/>
        <v>115.43288590604027</v>
      </c>
      <c r="X91" s="9">
        <f t="shared" si="54"/>
        <v>1195.2821429993278</v>
      </c>
      <c r="Y91" s="9">
        <f t="shared" si="54"/>
        <v>784.94585680839623</v>
      </c>
      <c r="Z91" s="9">
        <f t="shared" si="54"/>
        <v>0</v>
      </c>
      <c r="AA91" s="9">
        <f t="shared" si="54"/>
        <v>390.37389261744966</v>
      </c>
      <c r="AB91" s="9">
        <f t="shared" si="55"/>
        <v>6380.5234899328862</v>
      </c>
      <c r="AC91" s="9">
        <f t="shared" si="55"/>
        <v>423.99328859060404</v>
      </c>
      <c r="AD91" s="9">
        <f t="shared" si="55"/>
        <v>326.97986577181206</v>
      </c>
      <c r="AE91" s="9">
        <f t="shared" si="55"/>
        <v>1205.9292281879195</v>
      </c>
      <c r="AF91" s="9">
        <f t="shared" si="55"/>
        <v>789.07649314426419</v>
      </c>
      <c r="AG91" s="9">
        <f t="shared" si="55"/>
        <v>0</v>
      </c>
      <c r="AH91" s="9">
        <f t="shared" si="55"/>
        <v>371.0909583892618</v>
      </c>
      <c r="AI91" s="9">
        <f t="shared" si="69"/>
        <v>9497.5933240167487</v>
      </c>
      <c r="AJ91" s="3" t="s">
        <v>608</v>
      </c>
      <c r="AK91" s="11">
        <v>1811683</v>
      </c>
      <c r="AL91" s="11">
        <v>0</v>
      </c>
      <c r="AM91" s="11">
        <v>4162</v>
      </c>
      <c r="AN91" s="9">
        <v>10404</v>
      </c>
      <c r="AO91" s="11">
        <v>0</v>
      </c>
      <c r="AP91" s="11">
        <v>34399</v>
      </c>
      <c r="AQ91" s="9">
        <v>0</v>
      </c>
      <c r="AR91" s="9">
        <v>41963.07861379972</v>
      </c>
      <c r="AS91" s="11">
        <v>122331</v>
      </c>
      <c r="AT91" s="11">
        <v>0</v>
      </c>
      <c r="AU91" s="11">
        <v>16104</v>
      </c>
      <c r="AV91" s="11">
        <v>0</v>
      </c>
      <c r="AW91" s="9">
        <v>0</v>
      </c>
      <c r="AX91" s="9">
        <v>233913.86532890209</v>
      </c>
      <c r="AY91" s="9">
        <v>25512.98</v>
      </c>
      <c r="AZ91" s="9">
        <v>-20014.740000000002</v>
      </c>
      <c r="BA91" s="11">
        <v>72197</v>
      </c>
      <c r="BB91" s="11">
        <v>90875</v>
      </c>
      <c r="BC91" s="11">
        <v>0</v>
      </c>
      <c r="BD91" s="11">
        <v>12554</v>
      </c>
      <c r="BE91" s="11">
        <v>0</v>
      </c>
      <c r="BF91" s="11">
        <v>118339</v>
      </c>
      <c r="BG91" s="11">
        <v>0</v>
      </c>
      <c r="BH91" s="11">
        <v>0</v>
      </c>
      <c r="BI91" s="9">
        <v>0</v>
      </c>
      <c r="BJ91" s="9">
        <v>0</v>
      </c>
      <c r="BK91" s="9">
        <v>38377.5</v>
      </c>
      <c r="BL91" s="9">
        <v>20808</v>
      </c>
      <c r="BM91" s="9">
        <v>21228.940000000002</v>
      </c>
      <c r="BN91" s="9">
        <v>0</v>
      </c>
      <c r="BO91" s="11">
        <v>1885789</v>
      </c>
      <c r="BP91" s="11">
        <v>15607</v>
      </c>
      <c r="BQ91" s="11">
        <v>4222</v>
      </c>
      <c r="BR91" s="11">
        <v>10404</v>
      </c>
      <c r="BS91" s="11">
        <v>97440</v>
      </c>
      <c r="BT91" s="11">
        <v>0</v>
      </c>
      <c r="BU91" s="9">
        <v>0</v>
      </c>
      <c r="BV91" s="9">
        <v>46771</v>
      </c>
      <c r="BW91" s="11">
        <v>126350</v>
      </c>
      <c r="BX91" s="11">
        <v>0</v>
      </c>
      <c r="BY91" s="11">
        <v>15051</v>
      </c>
      <c r="BZ91" s="11">
        <v>-3308.09</v>
      </c>
      <c r="CA91" s="9">
        <v>0</v>
      </c>
      <c r="CB91" s="9">
        <v>235144.79495699072</v>
      </c>
      <c r="CC91" s="9">
        <v>19766.6656</v>
      </c>
      <c r="CD91" s="9">
        <v>0</v>
      </c>
      <c r="CE91" s="11">
        <v>73517</v>
      </c>
      <c r="CF91" s="11">
        <v>93649</v>
      </c>
      <c r="CG91" s="11">
        <v>0</v>
      </c>
      <c r="CH91" s="11">
        <v>12554</v>
      </c>
      <c r="CI91" s="11">
        <v>0</v>
      </c>
      <c r="CJ91" s="11">
        <v>116911</v>
      </c>
      <c r="CK91" s="11">
        <v>0</v>
      </c>
      <c r="CL91" s="11">
        <v>0</v>
      </c>
      <c r="CM91" s="11">
        <v>0</v>
      </c>
      <c r="CN91" s="9">
        <v>0</v>
      </c>
      <c r="CO91" s="9">
        <v>38377.5</v>
      </c>
      <c r="CP91" s="9">
        <v>20808</v>
      </c>
      <c r="CQ91" s="9">
        <v>21228.940000000002</v>
      </c>
      <c r="CR91" s="9">
        <v>0</v>
      </c>
      <c r="CT91" s="11"/>
      <c r="CU91" s="11"/>
      <c r="CV91" s="15"/>
      <c r="CW91" s="15"/>
      <c r="CX91" s="11"/>
      <c r="CY91" s="11"/>
      <c r="CZ91" s="9"/>
      <c r="DA91" s="11"/>
      <c r="DB91" s="11"/>
      <c r="DC91" s="11"/>
      <c r="DD91" s="11"/>
      <c r="DE91" s="11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</row>
    <row r="92" spans="1:124" x14ac:dyDescent="0.3">
      <c r="A92" s="12">
        <v>238</v>
      </c>
      <c r="B92" s="12">
        <v>1</v>
      </c>
      <c r="C92" s="13" t="s">
        <v>115</v>
      </c>
      <c r="D92" s="14">
        <v>6</v>
      </c>
      <c r="E92" s="9">
        <v>240</v>
      </c>
      <c r="F92" s="9">
        <f t="shared" si="56"/>
        <v>9972.3933867858141</v>
      </c>
      <c r="G92" s="9">
        <f t="shared" si="57"/>
        <v>10354.590694324961</v>
      </c>
      <c r="H92" s="9">
        <f t="shared" si="58"/>
        <v>382.197307539147</v>
      </c>
      <c r="I92" s="10">
        <f t="shared" si="53"/>
        <v>3.8325534574838144E-2</v>
      </c>
      <c r="J92" s="9">
        <f t="shared" si="59"/>
        <v>431.23791666666693</v>
      </c>
      <c r="K92" s="9">
        <f t="shared" si="60"/>
        <v>10.695833333333326</v>
      </c>
      <c r="L92" s="9">
        <f t="shared" si="61"/>
        <v>0</v>
      </c>
      <c r="M92" s="9">
        <f t="shared" si="62"/>
        <v>-83.122916666666697</v>
      </c>
      <c r="N92" s="9">
        <f t="shared" si="63"/>
        <v>26.443910872480501</v>
      </c>
      <c r="O92" s="9">
        <f t="shared" si="64"/>
        <v>0</v>
      </c>
      <c r="P92" s="9">
        <f t="shared" si="65"/>
        <v>-3.0574366666666606</v>
      </c>
      <c r="Q92" s="15">
        <f t="shared" si="66"/>
        <v>2393374.4128285954</v>
      </c>
      <c r="R92" s="15">
        <f t="shared" si="67"/>
        <v>2485101.7666379907</v>
      </c>
      <c r="S92" s="9">
        <f t="shared" si="68"/>
        <v>91727.353809395339</v>
      </c>
      <c r="T92" s="9"/>
      <c r="U92" s="9">
        <f t="shared" ref="U92:AA101" si="70">IF($E92=0,0,SUMIF($AK$4:$BN$4,U$4,$AK92:$BN92)/$E92)</f>
        <v>6014.7745833333329</v>
      </c>
      <c r="V92" s="9">
        <f t="shared" si="70"/>
        <v>325.64166666666665</v>
      </c>
      <c r="W92" s="9">
        <f t="shared" si="70"/>
        <v>1560.1333333333334</v>
      </c>
      <c r="X92" s="9">
        <f t="shared" si="70"/>
        <v>1075.8083333333334</v>
      </c>
      <c r="Y92" s="9">
        <f t="shared" si="70"/>
        <v>662.05134511914753</v>
      </c>
      <c r="Z92" s="9">
        <f t="shared" si="70"/>
        <v>0</v>
      </c>
      <c r="AA92" s="9">
        <f t="shared" si="70"/>
        <v>333.98412500000001</v>
      </c>
      <c r="AB92" s="9">
        <f t="shared" ref="AB92:AH101" si="71">IF($E92=0,0,SUMIF($BO$4:$CR$4,AB$4,$BO92:$CR92)/$E92)</f>
        <v>6446.0124999999998</v>
      </c>
      <c r="AC92" s="9">
        <f t="shared" si="71"/>
        <v>336.33749999999998</v>
      </c>
      <c r="AD92" s="9">
        <f t="shared" si="71"/>
        <v>1560.1333333333334</v>
      </c>
      <c r="AE92" s="9">
        <f t="shared" si="71"/>
        <v>992.6854166666667</v>
      </c>
      <c r="AF92" s="9">
        <f t="shared" si="71"/>
        <v>688.49525599162803</v>
      </c>
      <c r="AG92" s="9">
        <f t="shared" si="71"/>
        <v>0</v>
      </c>
      <c r="AH92" s="9">
        <f t="shared" si="71"/>
        <v>330.92668833333335</v>
      </c>
      <c r="AI92" s="9">
        <f t="shared" si="69"/>
        <v>10354.590694324961</v>
      </c>
      <c r="AJ92" s="3" t="s">
        <v>608</v>
      </c>
      <c r="AK92" s="11">
        <v>1463974</v>
      </c>
      <c r="AL92" s="11">
        <v>0</v>
      </c>
      <c r="AM92" s="11">
        <v>3363</v>
      </c>
      <c r="AN92" s="9">
        <v>8407</v>
      </c>
      <c r="AO92" s="11">
        <v>377222</v>
      </c>
      <c r="AP92" s="11">
        <v>-2790</v>
      </c>
      <c r="AQ92" s="9">
        <v>0</v>
      </c>
      <c r="AR92" s="9">
        <v>22575</v>
      </c>
      <c r="AS92" s="11">
        <v>78154</v>
      </c>
      <c r="AT92" s="11">
        <v>0</v>
      </c>
      <c r="AU92" s="11">
        <v>0</v>
      </c>
      <c r="AV92" s="11">
        <v>0</v>
      </c>
      <c r="AW92" s="9">
        <v>0</v>
      </c>
      <c r="AX92" s="9">
        <v>158892.32282859541</v>
      </c>
      <c r="AY92" s="9">
        <v>18853.690000000002</v>
      </c>
      <c r="AZ92" s="9">
        <v>-20428.099999999999</v>
      </c>
      <c r="BA92" s="11">
        <v>59318</v>
      </c>
      <c r="BB92" s="11">
        <v>64445</v>
      </c>
      <c r="BC92" s="11">
        <v>0</v>
      </c>
      <c r="BD92" s="11">
        <v>3122</v>
      </c>
      <c r="BE92" s="11">
        <v>0</v>
      </c>
      <c r="BF92" s="11">
        <v>105371</v>
      </c>
      <c r="BG92" s="11">
        <v>0</v>
      </c>
      <c r="BH92" s="11">
        <v>0</v>
      </c>
      <c r="BI92" s="9">
        <v>0</v>
      </c>
      <c r="BJ92" s="9">
        <v>0</v>
      </c>
      <c r="BK92" s="9">
        <v>19233.199999999997</v>
      </c>
      <c r="BL92" s="9">
        <v>16814.400000000001</v>
      </c>
      <c r="BM92" s="9">
        <v>16847.900000000001</v>
      </c>
      <c r="BN92" s="9">
        <v>0</v>
      </c>
      <c r="BO92" s="11">
        <v>1522333</v>
      </c>
      <c r="BP92" s="11">
        <v>24710</v>
      </c>
      <c r="BQ92" s="11">
        <v>3409</v>
      </c>
      <c r="BR92" s="11">
        <v>8407</v>
      </c>
      <c r="BS92" s="11">
        <v>374432</v>
      </c>
      <c r="BT92" s="11">
        <v>0</v>
      </c>
      <c r="BU92" s="9">
        <v>0</v>
      </c>
      <c r="BV92" s="9">
        <v>23720</v>
      </c>
      <c r="BW92" s="11">
        <v>80721</v>
      </c>
      <c r="BX92" s="11">
        <v>0</v>
      </c>
      <c r="BY92" s="11">
        <v>0</v>
      </c>
      <c r="BZ92" s="11">
        <v>-22236.5</v>
      </c>
      <c r="CA92" s="9">
        <v>0</v>
      </c>
      <c r="CB92" s="9">
        <v>165238.86143799074</v>
      </c>
      <c r="CC92" s="9">
        <v>18119.905200000001</v>
      </c>
      <c r="CD92" s="9">
        <v>0</v>
      </c>
      <c r="CE92" s="11">
        <v>60345</v>
      </c>
      <c r="CF92" s="11">
        <v>66206</v>
      </c>
      <c r="CG92" s="11">
        <v>0</v>
      </c>
      <c r="CH92" s="11">
        <v>3122</v>
      </c>
      <c r="CI92" s="11">
        <v>0</v>
      </c>
      <c r="CJ92" s="11">
        <v>103679</v>
      </c>
      <c r="CK92" s="11">
        <v>0</v>
      </c>
      <c r="CL92" s="11">
        <v>0</v>
      </c>
      <c r="CM92" s="11">
        <v>0</v>
      </c>
      <c r="CN92" s="9">
        <v>0</v>
      </c>
      <c r="CO92" s="9">
        <v>19233.199999999997</v>
      </c>
      <c r="CP92" s="9">
        <v>16814.400000000001</v>
      </c>
      <c r="CQ92" s="9">
        <v>16847.900000000001</v>
      </c>
      <c r="CR92" s="9">
        <v>0</v>
      </c>
      <c r="CT92" s="11"/>
      <c r="CU92" s="11"/>
      <c r="CV92" s="15"/>
      <c r="CW92" s="15"/>
      <c r="CX92" s="11"/>
      <c r="CY92" s="11"/>
      <c r="CZ92" s="9"/>
      <c r="DA92" s="11"/>
      <c r="DB92" s="11"/>
      <c r="DC92" s="11"/>
      <c r="DD92" s="11"/>
      <c r="DE92" s="11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</row>
    <row r="93" spans="1:124" x14ac:dyDescent="0.3">
      <c r="A93" s="12">
        <v>239</v>
      </c>
      <c r="B93" s="12">
        <v>1</v>
      </c>
      <c r="C93" s="13" t="s">
        <v>116</v>
      </c>
      <c r="D93" s="14">
        <v>6</v>
      </c>
      <c r="E93" s="9">
        <v>676</v>
      </c>
      <c r="F93" s="9">
        <f t="shared" si="56"/>
        <v>9661.9642368899586</v>
      </c>
      <c r="G93" s="9">
        <f t="shared" si="57"/>
        <v>10025.631198708152</v>
      </c>
      <c r="H93" s="9">
        <f t="shared" si="58"/>
        <v>363.66696181819316</v>
      </c>
      <c r="I93" s="10">
        <f t="shared" si="53"/>
        <v>3.7639030004860803E-2</v>
      </c>
      <c r="J93" s="9">
        <f t="shared" si="59"/>
        <v>357.92788461538476</v>
      </c>
      <c r="K93" s="9">
        <f t="shared" si="60"/>
        <v>11.060650887573956</v>
      </c>
      <c r="L93" s="9">
        <f t="shared" si="61"/>
        <v>0</v>
      </c>
      <c r="M93" s="9">
        <f t="shared" si="62"/>
        <v>-39.000857988165762</v>
      </c>
      <c r="N93" s="9">
        <f t="shared" si="63"/>
        <v>30.004493474999094</v>
      </c>
      <c r="O93" s="9">
        <f t="shared" si="64"/>
        <v>0</v>
      </c>
      <c r="P93" s="9">
        <f t="shared" si="65"/>
        <v>3.674790828402422</v>
      </c>
      <c r="Q93" s="15">
        <f t="shared" si="66"/>
        <v>6531487.8241376113</v>
      </c>
      <c r="R93" s="15">
        <f t="shared" si="67"/>
        <v>6777326.6903267102</v>
      </c>
      <c r="S93" s="9">
        <f t="shared" si="68"/>
        <v>245838.86618909892</v>
      </c>
      <c r="T93" s="9"/>
      <c r="U93" s="9">
        <f t="shared" si="70"/>
        <v>6008.0588017751479</v>
      </c>
      <c r="V93" s="9">
        <f t="shared" si="70"/>
        <v>336.60502958579883</v>
      </c>
      <c r="W93" s="9">
        <f t="shared" si="70"/>
        <v>1168.1331360946745</v>
      </c>
      <c r="X93" s="9">
        <f t="shared" si="70"/>
        <v>992.62130177514791</v>
      </c>
      <c r="Y93" s="9">
        <f t="shared" si="70"/>
        <v>878.04482860593441</v>
      </c>
      <c r="Z93" s="9">
        <f t="shared" si="70"/>
        <v>0</v>
      </c>
      <c r="AA93" s="9">
        <f t="shared" si="70"/>
        <v>278.50113905325441</v>
      </c>
      <c r="AB93" s="9">
        <f t="shared" si="71"/>
        <v>6365.9866863905327</v>
      </c>
      <c r="AC93" s="9">
        <f t="shared" si="71"/>
        <v>347.66568047337279</v>
      </c>
      <c r="AD93" s="9">
        <f t="shared" si="71"/>
        <v>1168.1331360946745</v>
      </c>
      <c r="AE93" s="9">
        <f t="shared" si="71"/>
        <v>953.62044378698215</v>
      </c>
      <c r="AF93" s="9">
        <f t="shared" si="71"/>
        <v>908.04932208093351</v>
      </c>
      <c r="AG93" s="9">
        <f t="shared" si="71"/>
        <v>0</v>
      </c>
      <c r="AH93" s="9">
        <f t="shared" si="71"/>
        <v>282.17592988165683</v>
      </c>
      <c r="AI93" s="9">
        <f t="shared" si="69"/>
        <v>10025.631198708152</v>
      </c>
      <c r="AJ93" s="3" t="s">
        <v>608</v>
      </c>
      <c r="AK93" s="11">
        <v>4096818</v>
      </c>
      <c r="AL93" s="11">
        <v>0</v>
      </c>
      <c r="AM93" s="11">
        <v>9411</v>
      </c>
      <c r="AN93" s="9">
        <v>23527</v>
      </c>
      <c r="AO93" s="11">
        <v>787351</v>
      </c>
      <c r="AP93" s="11">
        <v>2307</v>
      </c>
      <c r="AQ93" s="9">
        <v>174200</v>
      </c>
      <c r="AR93" s="9">
        <v>73826</v>
      </c>
      <c r="AS93" s="11">
        <v>227545</v>
      </c>
      <c r="AT93" s="11">
        <v>0</v>
      </c>
      <c r="AU93" s="11">
        <v>0</v>
      </c>
      <c r="AV93" s="11">
        <v>0</v>
      </c>
      <c r="AW93" s="9">
        <v>0</v>
      </c>
      <c r="AX93" s="9">
        <v>593558.30413761165</v>
      </c>
      <c r="AY93" s="9">
        <v>44286.17</v>
      </c>
      <c r="AZ93" s="9">
        <v>-35370.25</v>
      </c>
      <c r="BA93" s="11">
        <v>173958</v>
      </c>
      <c r="BB93" s="11">
        <v>134351</v>
      </c>
      <c r="BC93" s="11">
        <v>0</v>
      </c>
      <c r="BD93" s="11">
        <v>16869</v>
      </c>
      <c r="BE93" s="11">
        <v>0</v>
      </c>
      <c r="BF93" s="11">
        <v>88397</v>
      </c>
      <c r="BG93" s="11">
        <v>0</v>
      </c>
      <c r="BH93" s="11">
        <v>0</v>
      </c>
      <c r="BI93" s="9">
        <v>0</v>
      </c>
      <c r="BJ93" s="9">
        <v>0</v>
      </c>
      <c r="BK93" s="9">
        <v>45108.7</v>
      </c>
      <c r="BL93" s="9">
        <v>47053.8</v>
      </c>
      <c r="BM93" s="9">
        <v>28291.1</v>
      </c>
      <c r="BN93" s="9">
        <v>0</v>
      </c>
      <c r="BO93" s="11">
        <v>4303407</v>
      </c>
      <c r="BP93" s="11">
        <v>0</v>
      </c>
      <c r="BQ93" s="11">
        <v>9636</v>
      </c>
      <c r="BR93" s="11">
        <v>23527</v>
      </c>
      <c r="BS93" s="11">
        <v>789658</v>
      </c>
      <c r="BT93" s="11">
        <v>0</v>
      </c>
      <c r="BU93" s="9">
        <v>174200</v>
      </c>
      <c r="BV93" s="9">
        <v>79810</v>
      </c>
      <c r="BW93" s="11">
        <v>235022</v>
      </c>
      <c r="BX93" s="11">
        <v>0</v>
      </c>
      <c r="BY93" s="11">
        <v>0</v>
      </c>
      <c r="BZ93" s="11">
        <v>-46717.58</v>
      </c>
      <c r="CA93" s="9">
        <v>0</v>
      </c>
      <c r="CB93" s="9">
        <v>613841.34172671102</v>
      </c>
      <c r="CC93" s="9">
        <v>46770.328600000001</v>
      </c>
      <c r="CD93" s="9">
        <v>0</v>
      </c>
      <c r="CE93" s="11">
        <v>178788</v>
      </c>
      <c r="CF93" s="11">
        <v>140163</v>
      </c>
      <c r="CG93" s="11">
        <v>0</v>
      </c>
      <c r="CH93" s="11">
        <v>16869</v>
      </c>
      <c r="CI93" s="11">
        <v>0</v>
      </c>
      <c r="CJ93" s="11">
        <v>91899</v>
      </c>
      <c r="CK93" s="11">
        <v>0</v>
      </c>
      <c r="CL93" s="11">
        <v>0</v>
      </c>
      <c r="CM93" s="11">
        <v>0</v>
      </c>
      <c r="CN93" s="9">
        <v>0</v>
      </c>
      <c r="CO93" s="9">
        <v>45108.7</v>
      </c>
      <c r="CP93" s="9">
        <v>47053.8</v>
      </c>
      <c r="CQ93" s="9">
        <v>28291.1</v>
      </c>
      <c r="CR93" s="9">
        <v>0</v>
      </c>
      <c r="CT93" s="11"/>
      <c r="CU93" s="11"/>
      <c r="CV93" s="15"/>
      <c r="CW93" s="15"/>
      <c r="CX93" s="11"/>
      <c r="CY93" s="11"/>
      <c r="CZ93" s="9"/>
      <c r="DA93" s="11"/>
      <c r="DB93" s="11"/>
      <c r="DC93" s="11"/>
      <c r="DD93" s="11"/>
      <c r="DE93" s="11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</row>
    <row r="94" spans="1:124" x14ac:dyDescent="0.3">
      <c r="A94" s="12">
        <v>241</v>
      </c>
      <c r="B94" s="12">
        <v>1</v>
      </c>
      <c r="C94" s="13" t="s">
        <v>117</v>
      </c>
      <c r="D94" s="14">
        <v>4</v>
      </c>
      <c r="E94" s="9">
        <v>3322</v>
      </c>
      <c r="F94" s="9">
        <f t="shared" si="56"/>
        <v>11150.328813540131</v>
      </c>
      <c r="G94" s="9">
        <f t="shared" si="57"/>
        <v>11786.858896061096</v>
      </c>
      <c r="H94" s="9">
        <f t="shared" si="58"/>
        <v>636.53008252096515</v>
      </c>
      <c r="I94" s="10">
        <f t="shared" si="53"/>
        <v>5.7086216304940741E-2</v>
      </c>
      <c r="J94" s="9">
        <f t="shared" si="59"/>
        <v>371.27108067429344</v>
      </c>
      <c r="K94" s="9">
        <f t="shared" si="60"/>
        <v>123.20891029500308</v>
      </c>
      <c r="L94" s="9">
        <f t="shared" si="61"/>
        <v>0</v>
      </c>
      <c r="M94" s="9">
        <f t="shared" si="62"/>
        <v>45.838862131246287</v>
      </c>
      <c r="N94" s="9">
        <f t="shared" si="63"/>
        <v>57.124679570935086</v>
      </c>
      <c r="O94" s="9">
        <f t="shared" si="64"/>
        <v>38.759825406381708</v>
      </c>
      <c r="P94" s="9">
        <f t="shared" si="65"/>
        <v>0.32672444310657056</v>
      </c>
      <c r="Q94" s="15">
        <f t="shared" si="66"/>
        <v>37041392.318580315</v>
      </c>
      <c r="R94" s="15">
        <f t="shared" si="67"/>
        <v>39155945.252714962</v>
      </c>
      <c r="S94" s="9">
        <f t="shared" si="68"/>
        <v>2114552.9341346473</v>
      </c>
      <c r="T94" s="9"/>
      <c r="U94" s="9">
        <f t="shared" si="70"/>
        <v>5953.1094130042138</v>
      </c>
      <c r="V94" s="9">
        <f t="shared" si="70"/>
        <v>863.34376881396747</v>
      </c>
      <c r="W94" s="9">
        <f t="shared" si="70"/>
        <v>1272.155328115593</v>
      </c>
      <c r="X94" s="9">
        <f t="shared" si="70"/>
        <v>941.53220951234198</v>
      </c>
      <c r="Y94" s="9">
        <f t="shared" si="70"/>
        <v>1793.7475180855849</v>
      </c>
      <c r="Z94" s="9">
        <f t="shared" si="70"/>
        <v>70.050361228175788</v>
      </c>
      <c r="AA94" s="9">
        <f t="shared" si="70"/>
        <v>256.39021478025285</v>
      </c>
      <c r="AB94" s="9">
        <f t="shared" si="71"/>
        <v>6324.3804936785073</v>
      </c>
      <c r="AC94" s="9">
        <f t="shared" si="71"/>
        <v>986.55267910897055</v>
      </c>
      <c r="AD94" s="9">
        <f t="shared" si="71"/>
        <v>1272.155328115593</v>
      </c>
      <c r="AE94" s="9">
        <f t="shared" si="71"/>
        <v>987.37107164358827</v>
      </c>
      <c r="AF94" s="9">
        <f t="shared" si="71"/>
        <v>1850.87219765652</v>
      </c>
      <c r="AG94" s="9">
        <f t="shared" si="71"/>
        <v>108.8101866345575</v>
      </c>
      <c r="AH94" s="9">
        <f t="shared" si="71"/>
        <v>256.71693922335942</v>
      </c>
      <c r="AI94" s="9">
        <f t="shared" si="69"/>
        <v>11786.858896061096</v>
      </c>
      <c r="AJ94" s="3" t="s">
        <v>608</v>
      </c>
      <c r="AK94" s="11">
        <v>19982479</v>
      </c>
      <c r="AL94" s="11">
        <v>0</v>
      </c>
      <c r="AM94" s="11">
        <v>45902</v>
      </c>
      <c r="AN94" s="9">
        <v>114754</v>
      </c>
      <c r="AO94" s="11">
        <v>4271822</v>
      </c>
      <c r="AP94" s="11">
        <v>-45722</v>
      </c>
      <c r="AQ94" s="9">
        <v>880620</v>
      </c>
      <c r="AR94" s="9">
        <v>342957</v>
      </c>
      <c r="AS94" s="11">
        <v>2718028</v>
      </c>
      <c r="AT94" s="11">
        <v>150000</v>
      </c>
      <c r="AU94" s="11">
        <v>379859</v>
      </c>
      <c r="AV94" s="11">
        <v>0</v>
      </c>
      <c r="AW94" s="9">
        <v>232707.3</v>
      </c>
      <c r="AX94" s="9">
        <v>5958829.2550803134</v>
      </c>
      <c r="AY94" s="9">
        <v>202232.14</v>
      </c>
      <c r="AZ94" s="9">
        <v>-206249.53</v>
      </c>
      <c r="BA94" s="11">
        <v>801846</v>
      </c>
      <c r="BB94" s="11">
        <v>361799</v>
      </c>
      <c r="BC94" s="11">
        <v>0</v>
      </c>
      <c r="BD94" s="11">
        <v>169836</v>
      </c>
      <c r="BE94" s="11">
        <v>0</v>
      </c>
      <c r="BF94" s="11">
        <v>0</v>
      </c>
      <c r="BG94" s="11">
        <v>0</v>
      </c>
      <c r="BH94" s="11">
        <v>0</v>
      </c>
      <c r="BI94" s="9">
        <v>144951</v>
      </c>
      <c r="BJ94" s="9">
        <v>0</v>
      </c>
      <c r="BK94" s="9">
        <v>87385.273499999996</v>
      </c>
      <c r="BL94" s="9">
        <v>229507.80000000002</v>
      </c>
      <c r="BM94" s="9">
        <v>200552</v>
      </c>
      <c r="BN94" s="9">
        <v>17297.080000000002</v>
      </c>
      <c r="BO94" s="11">
        <v>21009592</v>
      </c>
      <c r="BP94" s="11">
        <v>0</v>
      </c>
      <c r="BQ94" s="11">
        <v>47042</v>
      </c>
      <c r="BR94" s="11">
        <v>114754</v>
      </c>
      <c r="BS94" s="11">
        <v>3458957</v>
      </c>
      <c r="BT94" s="11">
        <v>0</v>
      </c>
      <c r="BU94" s="9">
        <v>880620</v>
      </c>
      <c r="BV94" s="9">
        <v>408444</v>
      </c>
      <c r="BW94" s="11">
        <v>2807328</v>
      </c>
      <c r="BX94" s="11">
        <v>470000</v>
      </c>
      <c r="BY94" s="11">
        <v>401360</v>
      </c>
      <c r="BZ94" s="11">
        <v>28441.7</v>
      </c>
      <c r="CA94" s="9">
        <v>361467.44</v>
      </c>
      <c r="CB94" s="9">
        <v>6148597.4406149592</v>
      </c>
      <c r="CC94" s="9">
        <v>203317.51860000001</v>
      </c>
      <c r="CD94" s="9">
        <v>0</v>
      </c>
      <c r="CE94" s="11">
        <v>824767</v>
      </c>
      <c r="CF94" s="11">
        <v>373877</v>
      </c>
      <c r="CG94" s="11">
        <v>0</v>
      </c>
      <c r="CH94" s="11">
        <v>169836</v>
      </c>
      <c r="CI94" s="11">
        <v>0</v>
      </c>
      <c r="CJ94" s="11">
        <v>0</v>
      </c>
      <c r="CK94" s="11">
        <v>0</v>
      </c>
      <c r="CL94" s="11">
        <v>0</v>
      </c>
      <c r="CM94" s="11">
        <v>145659</v>
      </c>
      <c r="CN94" s="9">
        <v>767143</v>
      </c>
      <c r="CO94" s="9">
        <v>87385.273499999996</v>
      </c>
      <c r="CP94" s="9">
        <v>229507.80000000002</v>
      </c>
      <c r="CQ94" s="9">
        <v>200552</v>
      </c>
      <c r="CR94" s="9">
        <v>17297.080000000002</v>
      </c>
      <c r="CT94" s="11"/>
      <c r="CU94" s="11"/>
      <c r="CV94" s="15"/>
      <c r="CW94" s="15"/>
      <c r="CX94" s="11"/>
      <c r="CY94" s="11"/>
      <c r="CZ94" s="9"/>
      <c r="DA94" s="11"/>
      <c r="DB94" s="11"/>
      <c r="DC94" s="11"/>
      <c r="DD94" s="11"/>
      <c r="DE94" s="11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</row>
    <row r="95" spans="1:124" x14ac:dyDescent="0.3">
      <c r="A95" s="12">
        <v>242</v>
      </c>
      <c r="B95" s="12">
        <v>1</v>
      </c>
      <c r="C95" s="13" t="s">
        <v>118</v>
      </c>
      <c r="D95" s="14">
        <v>6</v>
      </c>
      <c r="E95" s="9">
        <v>507</v>
      </c>
      <c r="F95" s="9">
        <f t="shared" si="56"/>
        <v>9364.4657689108481</v>
      </c>
      <c r="G95" s="9">
        <f t="shared" si="57"/>
        <v>9684.5965951666203</v>
      </c>
      <c r="H95" s="9">
        <f t="shared" si="58"/>
        <v>320.13082625577226</v>
      </c>
      <c r="I95" s="10">
        <f t="shared" si="53"/>
        <v>3.4185700941806708E-2</v>
      </c>
      <c r="J95" s="9">
        <f t="shared" si="59"/>
        <v>334.25437869822508</v>
      </c>
      <c r="K95" s="9">
        <f t="shared" si="60"/>
        <v>16.558185404339213</v>
      </c>
      <c r="L95" s="9">
        <f t="shared" si="61"/>
        <v>0</v>
      </c>
      <c r="M95" s="9">
        <f t="shared" si="62"/>
        <v>-10.325522682445921</v>
      </c>
      <c r="N95" s="9">
        <f t="shared" si="63"/>
        <v>-6.8192727580352539</v>
      </c>
      <c r="O95" s="9">
        <f t="shared" si="64"/>
        <v>0</v>
      </c>
      <c r="P95" s="9">
        <f t="shared" si="65"/>
        <v>-13.536942406311653</v>
      </c>
      <c r="Q95" s="15">
        <f t="shared" si="66"/>
        <v>4747784.1448378013</v>
      </c>
      <c r="R95" s="15">
        <f t="shared" si="67"/>
        <v>4910090.4737494774</v>
      </c>
      <c r="S95" s="9">
        <f t="shared" si="68"/>
        <v>162306.32891167607</v>
      </c>
      <c r="T95" s="9"/>
      <c r="U95" s="9">
        <f t="shared" si="70"/>
        <v>6029.3116962524655</v>
      </c>
      <c r="V95" s="9">
        <f t="shared" si="70"/>
        <v>503.94871794871796</v>
      </c>
      <c r="W95" s="9">
        <f t="shared" si="70"/>
        <v>664.17357001972391</v>
      </c>
      <c r="X95" s="9">
        <f t="shared" si="70"/>
        <v>1031.4378698224853</v>
      </c>
      <c r="Y95" s="9">
        <f t="shared" si="70"/>
        <v>855.56484481955499</v>
      </c>
      <c r="Z95" s="9">
        <f t="shared" si="70"/>
        <v>0</v>
      </c>
      <c r="AA95" s="9">
        <f t="shared" si="70"/>
        <v>280.0290700479008</v>
      </c>
      <c r="AB95" s="9">
        <f t="shared" si="71"/>
        <v>6363.5660749506906</v>
      </c>
      <c r="AC95" s="9">
        <f t="shared" si="71"/>
        <v>520.50690335305717</v>
      </c>
      <c r="AD95" s="9">
        <f t="shared" si="71"/>
        <v>664.17357001972391</v>
      </c>
      <c r="AE95" s="9">
        <f t="shared" si="71"/>
        <v>1021.1123471400393</v>
      </c>
      <c r="AF95" s="9">
        <f t="shared" si="71"/>
        <v>848.74557206151974</v>
      </c>
      <c r="AG95" s="9">
        <f t="shared" si="71"/>
        <v>0</v>
      </c>
      <c r="AH95" s="9">
        <f t="shared" si="71"/>
        <v>266.49212764158915</v>
      </c>
      <c r="AI95" s="9">
        <f t="shared" si="69"/>
        <v>9684.5965951666203</v>
      </c>
      <c r="AJ95" s="3" t="s">
        <v>608</v>
      </c>
      <c r="AK95" s="11">
        <v>3071555</v>
      </c>
      <c r="AL95" s="11">
        <v>0</v>
      </c>
      <c r="AM95" s="11">
        <v>7056</v>
      </c>
      <c r="AN95" s="9">
        <v>17639</v>
      </c>
      <c r="AO95" s="11">
        <v>131507</v>
      </c>
      <c r="AP95" s="11">
        <v>205229</v>
      </c>
      <c r="AQ95" s="9">
        <v>71500</v>
      </c>
      <c r="AR95" s="9">
        <v>73567</v>
      </c>
      <c r="AS95" s="11">
        <v>255502</v>
      </c>
      <c r="AT95" s="11">
        <v>0</v>
      </c>
      <c r="AU95" s="11">
        <v>0</v>
      </c>
      <c r="AV95" s="11">
        <v>0</v>
      </c>
      <c r="AW95" s="9">
        <v>0</v>
      </c>
      <c r="AX95" s="9">
        <v>433771.37632351439</v>
      </c>
      <c r="AY95" s="9">
        <v>42176.59</v>
      </c>
      <c r="AZ95" s="9">
        <v>-14693.97</v>
      </c>
      <c r="BA95" s="11">
        <v>118852</v>
      </c>
      <c r="BB95" s="11">
        <v>121620</v>
      </c>
      <c r="BC95" s="11">
        <v>0</v>
      </c>
      <c r="BD95" s="11">
        <v>3787</v>
      </c>
      <c r="BE95" s="11">
        <v>0</v>
      </c>
      <c r="BF95" s="11">
        <v>126557</v>
      </c>
      <c r="BG95" s="11">
        <v>0</v>
      </c>
      <c r="BH95" s="11">
        <v>0</v>
      </c>
      <c r="BI95" s="9">
        <v>0</v>
      </c>
      <c r="BJ95" s="9">
        <v>0</v>
      </c>
      <c r="BK95" s="9">
        <v>16450</v>
      </c>
      <c r="BL95" s="9">
        <v>31387.518514285715</v>
      </c>
      <c r="BM95" s="9">
        <v>20719.400000000001</v>
      </c>
      <c r="BN95" s="9">
        <v>13602.23</v>
      </c>
      <c r="BO95" s="11">
        <v>3222330</v>
      </c>
      <c r="BP95" s="11">
        <v>0</v>
      </c>
      <c r="BQ95" s="11">
        <v>7215</v>
      </c>
      <c r="BR95" s="11">
        <v>17639</v>
      </c>
      <c r="BS95" s="11">
        <v>336736</v>
      </c>
      <c r="BT95" s="11">
        <v>0</v>
      </c>
      <c r="BU95" s="9">
        <v>71500</v>
      </c>
      <c r="BV95" s="9">
        <v>71841</v>
      </c>
      <c r="BW95" s="11">
        <v>263897</v>
      </c>
      <c r="BX95" s="11">
        <v>0</v>
      </c>
      <c r="BY95" s="11">
        <v>0</v>
      </c>
      <c r="BZ95" s="11">
        <v>-11940.04</v>
      </c>
      <c r="CA95" s="9">
        <v>0</v>
      </c>
      <c r="CB95" s="9">
        <v>430314.00503519049</v>
      </c>
      <c r="CC95" s="9">
        <v>35313.360199999996</v>
      </c>
      <c r="CD95" s="9">
        <v>3998</v>
      </c>
      <c r="CE95" s="11">
        <v>121968</v>
      </c>
      <c r="CF95" s="11">
        <v>125960</v>
      </c>
      <c r="CG95" s="11">
        <v>0</v>
      </c>
      <c r="CH95" s="11">
        <v>3787</v>
      </c>
      <c r="CI95" s="11">
        <v>0</v>
      </c>
      <c r="CJ95" s="11">
        <v>127373</v>
      </c>
      <c r="CK95" s="11">
        <v>0</v>
      </c>
      <c r="CL95" s="11">
        <v>0</v>
      </c>
      <c r="CM95" s="11">
        <v>0</v>
      </c>
      <c r="CN95" s="9">
        <v>0</v>
      </c>
      <c r="CO95" s="9">
        <v>16450</v>
      </c>
      <c r="CP95" s="9">
        <v>31387.518514285715</v>
      </c>
      <c r="CQ95" s="9">
        <v>20719.400000000001</v>
      </c>
      <c r="CR95" s="9">
        <v>13602.23</v>
      </c>
      <c r="CT95" s="11"/>
      <c r="CU95" s="11"/>
      <c r="CV95" s="15"/>
      <c r="CW95" s="15"/>
      <c r="CX95" s="11"/>
      <c r="CY95" s="11"/>
      <c r="CZ95" s="9"/>
      <c r="DA95" s="11"/>
      <c r="DB95" s="11"/>
      <c r="DC95" s="11"/>
      <c r="DD95" s="11"/>
      <c r="DE95" s="11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</row>
    <row r="96" spans="1:124" x14ac:dyDescent="0.3">
      <c r="A96" s="12">
        <v>252</v>
      </c>
      <c r="B96" s="12">
        <v>1</v>
      </c>
      <c r="C96" s="13" t="s">
        <v>119</v>
      </c>
      <c r="D96" s="14">
        <v>5</v>
      </c>
      <c r="E96" s="9">
        <v>1190</v>
      </c>
      <c r="F96" s="9">
        <f t="shared" si="56"/>
        <v>8028.1542037017434</v>
      </c>
      <c r="G96" s="9">
        <f t="shared" si="57"/>
        <v>8706.7220139218189</v>
      </c>
      <c r="H96" s="9">
        <f t="shared" si="58"/>
        <v>678.56781022007544</v>
      </c>
      <c r="I96" s="10">
        <f t="shared" si="53"/>
        <v>8.4523514746041015E-2</v>
      </c>
      <c r="J96" s="9">
        <f t="shared" si="59"/>
        <v>381.33149579831934</v>
      </c>
      <c r="K96" s="9">
        <f t="shared" si="60"/>
        <v>4.8100840336134638</v>
      </c>
      <c r="L96" s="9">
        <f t="shared" si="61"/>
        <v>215.73613445378146</v>
      </c>
      <c r="M96" s="9">
        <f t="shared" si="62"/>
        <v>38.65494957983185</v>
      </c>
      <c r="N96" s="9">
        <f t="shared" si="63"/>
        <v>39.040857110833372</v>
      </c>
      <c r="O96" s="9">
        <f t="shared" si="64"/>
        <v>0</v>
      </c>
      <c r="P96" s="9">
        <f t="shared" si="65"/>
        <v>-1.005710756302534</v>
      </c>
      <c r="Q96" s="15">
        <f t="shared" si="66"/>
        <v>9553503.5024050754</v>
      </c>
      <c r="R96" s="15">
        <f t="shared" si="67"/>
        <v>10360999.196566967</v>
      </c>
      <c r="S96" s="9">
        <f t="shared" si="68"/>
        <v>807495.69416189194</v>
      </c>
      <c r="T96" s="9"/>
      <c r="U96" s="9">
        <f t="shared" si="70"/>
        <v>6012.098756302521</v>
      </c>
      <c r="V96" s="9">
        <f t="shared" si="70"/>
        <v>146.38823529411764</v>
      </c>
      <c r="W96" s="9">
        <f t="shared" si="70"/>
        <v>580.66386554621852</v>
      </c>
      <c r="X96" s="9">
        <f t="shared" si="70"/>
        <v>532.13100840336142</v>
      </c>
      <c r="Y96" s="9">
        <f t="shared" si="70"/>
        <v>521.22474396584926</v>
      </c>
      <c r="Z96" s="9">
        <f t="shared" si="70"/>
        <v>0</v>
      </c>
      <c r="AA96" s="9">
        <f t="shared" si="70"/>
        <v>235.64759418967589</v>
      </c>
      <c r="AB96" s="9">
        <f t="shared" si="71"/>
        <v>6393.4302521008403</v>
      </c>
      <c r="AC96" s="9">
        <f t="shared" si="71"/>
        <v>151.1983193277311</v>
      </c>
      <c r="AD96" s="9">
        <f t="shared" si="71"/>
        <v>796.4</v>
      </c>
      <c r="AE96" s="9">
        <f t="shared" si="71"/>
        <v>570.78595798319327</v>
      </c>
      <c r="AF96" s="9">
        <f t="shared" si="71"/>
        <v>560.26560107668263</v>
      </c>
      <c r="AG96" s="9">
        <f t="shared" si="71"/>
        <v>0</v>
      </c>
      <c r="AH96" s="9">
        <f t="shared" si="71"/>
        <v>234.64188343337335</v>
      </c>
      <c r="AI96" s="9">
        <f t="shared" si="69"/>
        <v>8706.7220139218189</v>
      </c>
      <c r="AJ96" s="3" t="s">
        <v>608</v>
      </c>
      <c r="AK96" s="11">
        <v>7219464</v>
      </c>
      <c r="AL96" s="11">
        <v>0</v>
      </c>
      <c r="AM96" s="11">
        <v>16584</v>
      </c>
      <c r="AN96" s="9">
        <v>41459</v>
      </c>
      <c r="AO96" s="11">
        <v>690990</v>
      </c>
      <c r="AP96" s="11">
        <v>0</v>
      </c>
      <c r="AQ96" s="9">
        <v>0</v>
      </c>
      <c r="AR96" s="9">
        <v>157750</v>
      </c>
      <c r="AS96" s="11">
        <v>174202</v>
      </c>
      <c r="AT96" s="11">
        <v>0</v>
      </c>
      <c r="AU96" s="11">
        <v>0</v>
      </c>
      <c r="AV96" s="11">
        <v>-557.1</v>
      </c>
      <c r="AW96" s="9">
        <v>0</v>
      </c>
      <c r="AX96" s="9">
        <v>620257.44531936059</v>
      </c>
      <c r="AY96" s="9">
        <v>82808.509999999995</v>
      </c>
      <c r="AZ96" s="9">
        <v>-65066.48</v>
      </c>
      <c r="BA96" s="11">
        <v>280832</v>
      </c>
      <c r="BB96" s="11">
        <v>164581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9">
        <v>14046</v>
      </c>
      <c r="BJ96" s="9">
        <v>0</v>
      </c>
      <c r="BK96" s="9">
        <v>38500</v>
      </c>
      <c r="BL96" s="9">
        <v>76308.987085714281</v>
      </c>
      <c r="BM96" s="9">
        <v>25535</v>
      </c>
      <c r="BN96" s="9">
        <v>15809.14</v>
      </c>
      <c r="BO96" s="11">
        <v>7600054</v>
      </c>
      <c r="BP96" s="11">
        <v>8128</v>
      </c>
      <c r="BQ96" s="11">
        <v>17017</v>
      </c>
      <c r="BR96" s="11">
        <v>41459</v>
      </c>
      <c r="BS96" s="11">
        <v>392700</v>
      </c>
      <c r="BT96" s="11">
        <v>0</v>
      </c>
      <c r="BU96" s="9">
        <v>0</v>
      </c>
      <c r="BV96" s="9">
        <v>188496</v>
      </c>
      <c r="BW96" s="11">
        <v>179926</v>
      </c>
      <c r="BX96" s="11">
        <v>0</v>
      </c>
      <c r="BY96" s="11">
        <v>0</v>
      </c>
      <c r="BZ96" s="11">
        <v>841.29</v>
      </c>
      <c r="CA96" s="9">
        <v>0</v>
      </c>
      <c r="CB96" s="9">
        <v>666716.06528125238</v>
      </c>
      <c r="CC96" s="9">
        <v>81611.714200000002</v>
      </c>
      <c r="CD96" s="9">
        <v>0</v>
      </c>
      <c r="CE96" s="11">
        <v>289196</v>
      </c>
      <c r="CF96" s="11">
        <v>169559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14126</v>
      </c>
      <c r="CN96" s="9">
        <v>555016</v>
      </c>
      <c r="CO96" s="9">
        <v>38500</v>
      </c>
      <c r="CP96" s="9">
        <v>76308.987085714281</v>
      </c>
      <c r="CQ96" s="9">
        <v>25535</v>
      </c>
      <c r="CR96" s="9">
        <v>15809.14</v>
      </c>
      <c r="CT96" s="11"/>
      <c r="CU96" s="11"/>
      <c r="CV96" s="15"/>
      <c r="CW96" s="15"/>
      <c r="CX96" s="11"/>
      <c r="CY96" s="11"/>
      <c r="CZ96" s="9"/>
      <c r="DA96" s="11"/>
      <c r="DB96" s="11"/>
      <c r="DC96" s="11"/>
      <c r="DD96" s="11"/>
      <c r="DE96" s="11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</row>
    <row r="97" spans="1:124" x14ac:dyDescent="0.3">
      <c r="A97" s="12">
        <v>253</v>
      </c>
      <c r="B97" s="12">
        <v>1</v>
      </c>
      <c r="C97" s="13" t="s">
        <v>120</v>
      </c>
      <c r="D97" s="14">
        <v>6</v>
      </c>
      <c r="E97" s="9">
        <v>645</v>
      </c>
      <c r="F97" s="9">
        <f t="shared" si="56"/>
        <v>8159.0966647209634</v>
      </c>
      <c r="G97" s="9">
        <f t="shared" si="57"/>
        <v>8562.7812046723138</v>
      </c>
      <c r="H97" s="9">
        <f t="shared" si="58"/>
        <v>403.68453995135042</v>
      </c>
      <c r="I97" s="10">
        <f t="shared" si="53"/>
        <v>4.9476621805063049E-2</v>
      </c>
      <c r="J97" s="9">
        <f t="shared" si="59"/>
        <v>371.55555038759667</v>
      </c>
      <c r="K97" s="9">
        <f t="shared" si="60"/>
        <v>4.6992248062015562</v>
      </c>
      <c r="L97" s="9">
        <f t="shared" si="61"/>
        <v>0</v>
      </c>
      <c r="M97" s="9">
        <f t="shared" si="62"/>
        <v>26.390325581395359</v>
      </c>
      <c r="N97" s="9">
        <f t="shared" si="63"/>
        <v>11.261233284683499</v>
      </c>
      <c r="O97" s="9">
        <f t="shared" si="64"/>
        <v>0</v>
      </c>
      <c r="P97" s="9">
        <f t="shared" si="65"/>
        <v>-10.221794108527149</v>
      </c>
      <c r="Q97" s="15">
        <f t="shared" si="66"/>
        <v>5262617.348745021</v>
      </c>
      <c r="R97" s="15">
        <f t="shared" si="67"/>
        <v>5522993.8770136423</v>
      </c>
      <c r="S97" s="9">
        <f t="shared" si="68"/>
        <v>260376.5282686213</v>
      </c>
      <c r="T97" s="9"/>
      <c r="U97" s="9">
        <f t="shared" si="70"/>
        <v>5976.2056899224808</v>
      </c>
      <c r="V97" s="9">
        <f t="shared" si="70"/>
        <v>143.03100775193798</v>
      </c>
      <c r="W97" s="9">
        <f t="shared" si="70"/>
        <v>579.60155038759694</v>
      </c>
      <c r="X97" s="9">
        <f t="shared" si="70"/>
        <v>750.91937984496121</v>
      </c>
      <c r="Y97" s="9">
        <f t="shared" si="70"/>
        <v>367.27024146514958</v>
      </c>
      <c r="Z97" s="9">
        <f t="shared" si="70"/>
        <v>0</v>
      </c>
      <c r="AA97" s="9">
        <f t="shared" si="70"/>
        <v>342.06879534883723</v>
      </c>
      <c r="AB97" s="9">
        <f t="shared" si="71"/>
        <v>6347.7612403100775</v>
      </c>
      <c r="AC97" s="9">
        <f t="shared" si="71"/>
        <v>147.73023255813953</v>
      </c>
      <c r="AD97" s="9">
        <f t="shared" si="71"/>
        <v>579.60155038759694</v>
      </c>
      <c r="AE97" s="9">
        <f t="shared" si="71"/>
        <v>777.30970542635657</v>
      </c>
      <c r="AF97" s="9">
        <f t="shared" si="71"/>
        <v>378.53147474983308</v>
      </c>
      <c r="AG97" s="9">
        <f t="shared" si="71"/>
        <v>0</v>
      </c>
      <c r="AH97" s="9">
        <f t="shared" si="71"/>
        <v>331.84700124031008</v>
      </c>
      <c r="AI97" s="9">
        <f t="shared" si="69"/>
        <v>8562.7812046723138</v>
      </c>
      <c r="AJ97" s="3" t="s">
        <v>608</v>
      </c>
      <c r="AK97" s="11">
        <v>3877514</v>
      </c>
      <c r="AL97" s="11">
        <v>0</v>
      </c>
      <c r="AM97" s="11">
        <v>8907</v>
      </c>
      <c r="AN97" s="9">
        <v>22268</v>
      </c>
      <c r="AO97" s="11">
        <v>375470</v>
      </c>
      <c r="AP97" s="11">
        <v>-1627</v>
      </c>
      <c r="AQ97" s="9">
        <v>0</v>
      </c>
      <c r="AR97" s="9">
        <v>84554</v>
      </c>
      <c r="AS97" s="11">
        <v>92255</v>
      </c>
      <c r="AT97" s="11">
        <v>0</v>
      </c>
      <c r="AU97" s="11">
        <v>0</v>
      </c>
      <c r="AV97" s="11">
        <v>0</v>
      </c>
      <c r="AW97" s="9">
        <v>0</v>
      </c>
      <c r="AX97" s="9">
        <v>236889.30574502147</v>
      </c>
      <c r="AY97" s="9">
        <v>42085.25</v>
      </c>
      <c r="AZ97" s="9">
        <v>-22861.33</v>
      </c>
      <c r="BA97" s="11">
        <v>157572</v>
      </c>
      <c r="BB97" s="11">
        <v>107723</v>
      </c>
      <c r="BC97" s="11">
        <v>0</v>
      </c>
      <c r="BD97" s="11">
        <v>1574</v>
      </c>
      <c r="BE97" s="11">
        <v>0</v>
      </c>
      <c r="BF97" s="11">
        <v>99943</v>
      </c>
      <c r="BG97" s="11">
        <v>0</v>
      </c>
      <c r="BH97" s="11">
        <v>0</v>
      </c>
      <c r="BI97" s="9">
        <v>24070</v>
      </c>
      <c r="BJ97" s="9">
        <v>0</v>
      </c>
      <c r="BK97" s="9">
        <v>48668.612999999998</v>
      </c>
      <c r="BL97" s="9">
        <v>44535</v>
      </c>
      <c r="BM97" s="9">
        <v>41076.199999999997</v>
      </c>
      <c r="BN97" s="9">
        <v>22001.31</v>
      </c>
      <c r="BO97" s="11">
        <v>4093230</v>
      </c>
      <c r="BP97" s="11">
        <v>0</v>
      </c>
      <c r="BQ97" s="11">
        <v>9165</v>
      </c>
      <c r="BR97" s="11">
        <v>22268</v>
      </c>
      <c r="BS97" s="11">
        <v>373843</v>
      </c>
      <c r="BT97" s="11">
        <v>0</v>
      </c>
      <c r="BU97" s="9">
        <v>0</v>
      </c>
      <c r="BV97" s="9">
        <v>93816</v>
      </c>
      <c r="BW97" s="11">
        <v>95286</v>
      </c>
      <c r="BX97" s="11">
        <v>0</v>
      </c>
      <c r="BY97" s="11">
        <v>0</v>
      </c>
      <c r="BZ97" s="11">
        <v>-3015.24</v>
      </c>
      <c r="CA97" s="9">
        <v>0</v>
      </c>
      <c r="CB97" s="9">
        <v>244152.80121364235</v>
      </c>
      <c r="CC97" s="9">
        <v>35492.192800000004</v>
      </c>
      <c r="CD97" s="9">
        <v>1076</v>
      </c>
      <c r="CE97" s="11">
        <v>162732</v>
      </c>
      <c r="CF97" s="11">
        <v>111030</v>
      </c>
      <c r="CG97" s="11">
        <v>0</v>
      </c>
      <c r="CH97" s="11">
        <v>1574</v>
      </c>
      <c r="CI97" s="11">
        <v>0</v>
      </c>
      <c r="CJ97" s="11">
        <v>101873</v>
      </c>
      <c r="CK97" s="11">
        <v>0</v>
      </c>
      <c r="CL97" s="11">
        <v>0</v>
      </c>
      <c r="CM97" s="11">
        <v>24190</v>
      </c>
      <c r="CN97" s="9">
        <v>0</v>
      </c>
      <c r="CO97" s="9">
        <v>48668.612999999998</v>
      </c>
      <c r="CP97" s="9">
        <v>44535</v>
      </c>
      <c r="CQ97" s="9">
        <v>41076.199999999997</v>
      </c>
      <c r="CR97" s="9">
        <v>22001.31</v>
      </c>
      <c r="CT97" s="11"/>
      <c r="CU97" s="11"/>
      <c r="CV97" s="15"/>
      <c r="CW97" s="15"/>
      <c r="CX97" s="11"/>
      <c r="CY97" s="11"/>
      <c r="CZ97" s="9"/>
      <c r="DA97" s="11"/>
      <c r="DB97" s="11"/>
      <c r="DC97" s="11"/>
      <c r="DD97" s="11"/>
      <c r="DE97" s="11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</row>
    <row r="98" spans="1:124" x14ac:dyDescent="0.3">
      <c r="A98" s="12">
        <v>255</v>
      </c>
      <c r="B98" s="12">
        <v>1</v>
      </c>
      <c r="C98" s="13" t="s">
        <v>121</v>
      </c>
      <c r="D98" s="14">
        <v>5</v>
      </c>
      <c r="E98" s="9">
        <v>1186</v>
      </c>
      <c r="F98" s="9">
        <f t="shared" si="56"/>
        <v>8249.4074191106429</v>
      </c>
      <c r="G98" s="9">
        <f t="shared" si="57"/>
        <v>8645.4396882747624</v>
      </c>
      <c r="H98" s="9">
        <f t="shared" si="58"/>
        <v>396.0322691641195</v>
      </c>
      <c r="I98" s="10">
        <f t="shared" si="53"/>
        <v>4.8007359685820337E-2</v>
      </c>
      <c r="J98" s="9">
        <f t="shared" si="59"/>
        <v>370.33602023608728</v>
      </c>
      <c r="K98" s="9">
        <f t="shared" si="60"/>
        <v>4.2537942664418154</v>
      </c>
      <c r="L98" s="9">
        <f t="shared" si="61"/>
        <v>0</v>
      </c>
      <c r="M98" s="9">
        <f t="shared" si="62"/>
        <v>19.488077571669464</v>
      </c>
      <c r="N98" s="9">
        <f t="shared" si="63"/>
        <v>10.428503734105334</v>
      </c>
      <c r="O98" s="9">
        <f t="shared" si="64"/>
        <v>0</v>
      </c>
      <c r="P98" s="9">
        <f t="shared" si="65"/>
        <v>-8.4741266441820926</v>
      </c>
      <c r="Q98" s="15">
        <f t="shared" si="66"/>
        <v>9783797.1990652196</v>
      </c>
      <c r="R98" s="15">
        <f t="shared" si="67"/>
        <v>10253491.470293868</v>
      </c>
      <c r="S98" s="9">
        <f t="shared" si="68"/>
        <v>469694.27122864872</v>
      </c>
      <c r="T98" s="9"/>
      <c r="U98" s="9">
        <f t="shared" si="70"/>
        <v>5947.9624620573359</v>
      </c>
      <c r="V98" s="9">
        <f t="shared" si="70"/>
        <v>129.47133220910624</v>
      </c>
      <c r="W98" s="9">
        <f t="shared" si="70"/>
        <v>756.83220910623947</v>
      </c>
      <c r="X98" s="9">
        <f t="shared" si="70"/>
        <v>498.7251011804384</v>
      </c>
      <c r="Y98" s="9">
        <f t="shared" si="70"/>
        <v>572.37779853728648</v>
      </c>
      <c r="Z98" s="9">
        <f t="shared" si="70"/>
        <v>0</v>
      </c>
      <c r="AA98" s="9">
        <f t="shared" si="70"/>
        <v>344.0385160202361</v>
      </c>
      <c r="AB98" s="9">
        <f t="shared" si="71"/>
        <v>6318.2984822934231</v>
      </c>
      <c r="AC98" s="9">
        <f t="shared" si="71"/>
        <v>133.72512647554805</v>
      </c>
      <c r="AD98" s="9">
        <f t="shared" si="71"/>
        <v>756.83220910623947</v>
      </c>
      <c r="AE98" s="9">
        <f t="shared" si="71"/>
        <v>518.21317875210786</v>
      </c>
      <c r="AF98" s="9">
        <f t="shared" si="71"/>
        <v>582.80630227139181</v>
      </c>
      <c r="AG98" s="9">
        <f t="shared" si="71"/>
        <v>0</v>
      </c>
      <c r="AH98" s="9">
        <f t="shared" si="71"/>
        <v>335.56438937605401</v>
      </c>
      <c r="AI98" s="9">
        <f t="shared" si="69"/>
        <v>8645.4396882747624</v>
      </c>
      <c r="AJ98" s="3" t="s">
        <v>608</v>
      </c>
      <c r="AK98" s="11">
        <v>7101349</v>
      </c>
      <c r="AL98" s="11">
        <v>0</v>
      </c>
      <c r="AM98" s="11">
        <v>16312</v>
      </c>
      <c r="AN98" s="9">
        <v>40781</v>
      </c>
      <c r="AO98" s="11">
        <v>877891</v>
      </c>
      <c r="AP98" s="11">
        <v>19712</v>
      </c>
      <c r="AQ98" s="9">
        <v>0</v>
      </c>
      <c r="AR98" s="9">
        <v>147299</v>
      </c>
      <c r="AS98" s="11">
        <v>153553</v>
      </c>
      <c r="AT98" s="11">
        <v>0</v>
      </c>
      <c r="AU98" s="11">
        <v>5981</v>
      </c>
      <c r="AV98" s="11">
        <v>-6084.03</v>
      </c>
      <c r="AW98" s="9">
        <v>0</v>
      </c>
      <c r="AX98" s="9">
        <v>678840.0690652217</v>
      </c>
      <c r="AY98" s="9">
        <v>80494.920000000013</v>
      </c>
      <c r="AZ98" s="9">
        <v>-47065.52</v>
      </c>
      <c r="BA98" s="11">
        <v>285454</v>
      </c>
      <c r="BB98" s="11">
        <v>142526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9">
        <v>0</v>
      </c>
      <c r="BJ98" s="9">
        <v>0</v>
      </c>
      <c r="BK98" s="9">
        <v>56910</v>
      </c>
      <c r="BL98" s="9">
        <v>81562.2</v>
      </c>
      <c r="BM98" s="9">
        <v>133133.62</v>
      </c>
      <c r="BN98" s="9">
        <v>15147.94</v>
      </c>
      <c r="BO98" s="11">
        <v>7482773</v>
      </c>
      <c r="BP98" s="11">
        <v>10729</v>
      </c>
      <c r="BQ98" s="11">
        <v>16754</v>
      </c>
      <c r="BR98" s="11">
        <v>40781</v>
      </c>
      <c r="BS98" s="11">
        <v>897603</v>
      </c>
      <c r="BT98" s="11">
        <v>0</v>
      </c>
      <c r="BU98" s="9">
        <v>0</v>
      </c>
      <c r="BV98" s="9">
        <v>161338</v>
      </c>
      <c r="BW98" s="11">
        <v>158598</v>
      </c>
      <c r="BX98" s="11">
        <v>0</v>
      </c>
      <c r="BY98" s="11">
        <v>6020</v>
      </c>
      <c r="BZ98" s="11">
        <v>-10967.17</v>
      </c>
      <c r="CA98" s="9">
        <v>0</v>
      </c>
      <c r="CB98" s="9">
        <v>691208.27449387067</v>
      </c>
      <c r="CC98" s="9">
        <v>70444.605800000005</v>
      </c>
      <c r="CD98" s="9">
        <v>0</v>
      </c>
      <c r="CE98" s="11">
        <v>294258</v>
      </c>
      <c r="CF98" s="11">
        <v>147198</v>
      </c>
      <c r="CG98" s="11">
        <v>0</v>
      </c>
      <c r="CH98" s="11">
        <v>0</v>
      </c>
      <c r="CI98" s="11">
        <v>0</v>
      </c>
      <c r="CJ98" s="11">
        <v>0</v>
      </c>
      <c r="CK98" s="11">
        <v>0</v>
      </c>
      <c r="CL98" s="11">
        <v>0</v>
      </c>
      <c r="CM98" s="11">
        <v>0</v>
      </c>
      <c r="CN98" s="9">
        <v>0</v>
      </c>
      <c r="CO98" s="9">
        <v>56910</v>
      </c>
      <c r="CP98" s="9">
        <v>81562.2</v>
      </c>
      <c r="CQ98" s="9">
        <v>133133.62</v>
      </c>
      <c r="CR98" s="9">
        <v>15147.94</v>
      </c>
      <c r="CT98" s="11"/>
      <c r="CU98" s="11"/>
      <c r="CV98" s="15"/>
      <c r="CW98" s="15"/>
      <c r="CX98" s="11"/>
      <c r="CY98" s="11"/>
      <c r="CZ98" s="9"/>
      <c r="DA98" s="11"/>
      <c r="DB98" s="11"/>
      <c r="DC98" s="11"/>
      <c r="DD98" s="11"/>
      <c r="DE98" s="11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</row>
    <row r="99" spans="1:124" x14ac:dyDescent="0.3">
      <c r="A99" s="12">
        <v>256</v>
      </c>
      <c r="B99" s="12">
        <v>1</v>
      </c>
      <c r="C99" s="13" t="s">
        <v>122</v>
      </c>
      <c r="D99" s="14">
        <v>4</v>
      </c>
      <c r="E99" s="9">
        <v>2840</v>
      </c>
      <c r="F99" s="9">
        <f t="shared" si="56"/>
        <v>9816.6609117016142</v>
      </c>
      <c r="G99" s="9">
        <f t="shared" si="57"/>
        <v>10275.22693708911</v>
      </c>
      <c r="H99" s="9">
        <f t="shared" si="58"/>
        <v>458.56602538749576</v>
      </c>
      <c r="I99" s="10">
        <f t="shared" si="53"/>
        <v>4.6713035064792532E-2</v>
      </c>
      <c r="J99" s="9">
        <f t="shared" si="59"/>
        <v>368.89773591549329</v>
      </c>
      <c r="K99" s="9">
        <f t="shared" si="60"/>
        <v>12.083098591549287</v>
      </c>
      <c r="L99" s="9">
        <f t="shared" si="61"/>
        <v>0</v>
      </c>
      <c r="M99" s="9">
        <f t="shared" si="62"/>
        <v>26.95658450704218</v>
      </c>
      <c r="N99" s="9">
        <f t="shared" si="63"/>
        <v>46.708502218483318</v>
      </c>
      <c r="O99" s="9">
        <f t="shared" si="64"/>
        <v>0</v>
      </c>
      <c r="P99" s="9">
        <f t="shared" si="65"/>
        <v>3.9201041549296178</v>
      </c>
      <c r="Q99" s="15">
        <f t="shared" si="66"/>
        <v>27879316.989232585</v>
      </c>
      <c r="R99" s="15">
        <f t="shared" si="67"/>
        <v>29181644.501333077</v>
      </c>
      <c r="S99" s="9">
        <f t="shared" si="68"/>
        <v>1302327.5121004917</v>
      </c>
      <c r="T99" s="9"/>
      <c r="U99" s="9">
        <f t="shared" si="70"/>
        <v>5954.9483908450702</v>
      </c>
      <c r="V99" s="9">
        <f t="shared" si="70"/>
        <v>367.76760563380282</v>
      </c>
      <c r="W99" s="9">
        <f t="shared" si="70"/>
        <v>1321.6580985915493</v>
      </c>
      <c r="X99" s="9">
        <f t="shared" si="70"/>
        <v>508.4735211267606</v>
      </c>
      <c r="Y99" s="9">
        <f t="shared" si="70"/>
        <v>1296.5337363092594</v>
      </c>
      <c r="Z99" s="9">
        <f t="shared" si="70"/>
        <v>0</v>
      </c>
      <c r="AA99" s="9">
        <f t="shared" si="70"/>
        <v>367.27955919517098</v>
      </c>
      <c r="AB99" s="9">
        <f t="shared" si="71"/>
        <v>6323.8461267605635</v>
      </c>
      <c r="AC99" s="9">
        <f t="shared" si="71"/>
        <v>379.8507042253521</v>
      </c>
      <c r="AD99" s="9">
        <f t="shared" si="71"/>
        <v>1321.6580985915493</v>
      </c>
      <c r="AE99" s="9">
        <f t="shared" si="71"/>
        <v>535.43010563380278</v>
      </c>
      <c r="AF99" s="9">
        <f t="shared" si="71"/>
        <v>1343.2422385277428</v>
      </c>
      <c r="AG99" s="9">
        <f t="shared" si="71"/>
        <v>0</v>
      </c>
      <c r="AH99" s="9">
        <f t="shared" si="71"/>
        <v>371.19966335010059</v>
      </c>
      <c r="AI99" s="9">
        <f t="shared" si="69"/>
        <v>10275.22693708911</v>
      </c>
      <c r="AJ99" s="3" t="s">
        <v>608</v>
      </c>
      <c r="AK99" s="11">
        <v>17097786</v>
      </c>
      <c r="AL99" s="11">
        <v>0</v>
      </c>
      <c r="AM99" s="11">
        <v>39275</v>
      </c>
      <c r="AN99" s="9">
        <v>98188</v>
      </c>
      <c r="AO99" s="11">
        <v>3753509</v>
      </c>
      <c r="AP99" s="11">
        <v>0</v>
      </c>
      <c r="AQ99" s="9">
        <v>0</v>
      </c>
      <c r="AR99" s="9">
        <v>289543</v>
      </c>
      <c r="AS99" s="11">
        <v>1044460</v>
      </c>
      <c r="AT99" s="11">
        <v>0</v>
      </c>
      <c r="AU99" s="11">
        <v>132463</v>
      </c>
      <c r="AV99" s="11">
        <v>-495.2</v>
      </c>
      <c r="AW99" s="9">
        <v>0</v>
      </c>
      <c r="AX99" s="9">
        <v>3682155.8111182968</v>
      </c>
      <c r="AY99" s="9">
        <v>180683.81</v>
      </c>
      <c r="AZ99" s="9">
        <v>-185732.57</v>
      </c>
      <c r="BA99" s="11">
        <v>661833</v>
      </c>
      <c r="BB99" s="11">
        <v>296863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-17866</v>
      </c>
      <c r="BI99" s="9">
        <v>42449</v>
      </c>
      <c r="BJ99" s="9">
        <v>0</v>
      </c>
      <c r="BK99" s="9">
        <v>92240.049999999988</v>
      </c>
      <c r="BL99" s="9">
        <v>171015.26811428572</v>
      </c>
      <c r="BM99" s="9">
        <v>497530.47000000003</v>
      </c>
      <c r="BN99" s="9">
        <v>3416.35</v>
      </c>
      <c r="BO99" s="11">
        <v>17932412</v>
      </c>
      <c r="BP99" s="11">
        <v>27311</v>
      </c>
      <c r="BQ99" s="11">
        <v>40152</v>
      </c>
      <c r="BR99" s="11">
        <v>98188</v>
      </c>
      <c r="BS99" s="11">
        <v>3098726</v>
      </c>
      <c r="BT99" s="11">
        <v>0</v>
      </c>
      <c r="BU99" s="9">
        <v>0</v>
      </c>
      <c r="BV99" s="9">
        <v>341674</v>
      </c>
      <c r="BW99" s="11">
        <v>1078776</v>
      </c>
      <c r="BX99" s="11">
        <v>0</v>
      </c>
      <c r="BY99" s="11">
        <v>130442</v>
      </c>
      <c r="BZ99" s="11">
        <v>61.5</v>
      </c>
      <c r="CA99" s="9">
        <v>0</v>
      </c>
      <c r="CB99" s="9">
        <v>3814807.9574187896</v>
      </c>
      <c r="CC99" s="9">
        <v>191816.90580000001</v>
      </c>
      <c r="CD99" s="9">
        <v>0</v>
      </c>
      <c r="CE99" s="11">
        <v>679020</v>
      </c>
      <c r="CF99" s="11">
        <v>306452</v>
      </c>
      <c r="CG99" s="11">
        <v>0</v>
      </c>
      <c r="CH99" s="11">
        <v>0</v>
      </c>
      <c r="CI99" s="11">
        <v>0</v>
      </c>
      <c r="CJ99" s="11">
        <v>0</v>
      </c>
      <c r="CK99" s="11">
        <v>0</v>
      </c>
      <c r="CL99" s="11">
        <v>-19857</v>
      </c>
      <c r="CM99" s="11">
        <v>42677</v>
      </c>
      <c r="CN99" s="9">
        <v>654783</v>
      </c>
      <c r="CO99" s="9">
        <v>92240.049999999988</v>
      </c>
      <c r="CP99" s="9">
        <v>171015.26811428572</v>
      </c>
      <c r="CQ99" s="9">
        <v>497530.47000000003</v>
      </c>
      <c r="CR99" s="9">
        <v>3416.35</v>
      </c>
      <c r="CT99" s="11"/>
      <c r="CU99" s="11"/>
      <c r="CV99" s="15"/>
      <c r="CW99" s="15"/>
      <c r="CX99" s="11"/>
      <c r="CY99" s="11"/>
      <c r="CZ99" s="9"/>
      <c r="DA99" s="11"/>
      <c r="DB99" s="11"/>
      <c r="DC99" s="11"/>
      <c r="DD99" s="11"/>
      <c r="DE99" s="11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</row>
    <row r="100" spans="1:124" x14ac:dyDescent="0.3">
      <c r="A100" s="12">
        <v>261</v>
      </c>
      <c r="B100" s="12">
        <v>1</v>
      </c>
      <c r="C100" s="13" t="s">
        <v>123</v>
      </c>
      <c r="D100" s="14">
        <v>6</v>
      </c>
      <c r="E100" s="9">
        <v>255</v>
      </c>
      <c r="F100" s="9">
        <f t="shared" si="56"/>
        <v>9768.3082061863897</v>
      </c>
      <c r="G100" s="9">
        <f t="shared" si="57"/>
        <v>10068.584606258353</v>
      </c>
      <c r="H100" s="9">
        <f t="shared" si="58"/>
        <v>300.27640007196351</v>
      </c>
      <c r="I100" s="10">
        <f t="shared" si="53"/>
        <v>3.0739857274547783E-2</v>
      </c>
      <c r="J100" s="9">
        <f t="shared" si="59"/>
        <v>370.80580392156844</v>
      </c>
      <c r="K100" s="9">
        <f t="shared" si="60"/>
        <v>14.537254901960807</v>
      </c>
      <c r="L100" s="9">
        <f t="shared" si="61"/>
        <v>0</v>
      </c>
      <c r="M100" s="9">
        <f t="shared" si="62"/>
        <v>-67.087176470588133</v>
      </c>
      <c r="N100" s="9">
        <f t="shared" si="63"/>
        <v>-7.4337811045030548</v>
      </c>
      <c r="O100" s="9">
        <f t="shared" si="64"/>
        <v>0</v>
      </c>
      <c r="P100" s="9">
        <f t="shared" si="65"/>
        <v>-10.545701176470629</v>
      </c>
      <c r="Q100" s="15">
        <f t="shared" si="66"/>
        <v>2490918.5925775287</v>
      </c>
      <c r="R100" s="15">
        <f t="shared" si="67"/>
        <v>2567489.0745958802</v>
      </c>
      <c r="S100" s="9">
        <f t="shared" si="68"/>
        <v>76570.482018351555</v>
      </c>
      <c r="T100" s="9"/>
      <c r="U100" s="9">
        <f t="shared" si="70"/>
        <v>5985.829490196079</v>
      </c>
      <c r="V100" s="9">
        <f t="shared" si="70"/>
        <v>442.49411764705883</v>
      </c>
      <c r="W100" s="9">
        <f t="shared" si="70"/>
        <v>1420.8588235294117</v>
      </c>
      <c r="X100" s="9">
        <f t="shared" si="70"/>
        <v>1044.0666666666666</v>
      </c>
      <c r="Y100" s="9">
        <f t="shared" si="70"/>
        <v>574.08614568218547</v>
      </c>
      <c r="Z100" s="9">
        <f t="shared" si="70"/>
        <v>0</v>
      </c>
      <c r="AA100" s="9">
        <f t="shared" si="70"/>
        <v>300.97296246498598</v>
      </c>
      <c r="AB100" s="9">
        <f t="shared" si="71"/>
        <v>6356.6352941176474</v>
      </c>
      <c r="AC100" s="9">
        <f t="shared" si="71"/>
        <v>457.03137254901964</v>
      </c>
      <c r="AD100" s="9">
        <f t="shared" si="71"/>
        <v>1420.8588235294117</v>
      </c>
      <c r="AE100" s="9">
        <f t="shared" si="71"/>
        <v>976.97949019607847</v>
      </c>
      <c r="AF100" s="9">
        <f t="shared" si="71"/>
        <v>566.65236457768242</v>
      </c>
      <c r="AG100" s="9">
        <f t="shared" si="71"/>
        <v>0</v>
      </c>
      <c r="AH100" s="9">
        <f t="shared" si="71"/>
        <v>290.42726128851535</v>
      </c>
      <c r="AI100" s="9">
        <f t="shared" si="69"/>
        <v>10068.584606258353</v>
      </c>
      <c r="AJ100" s="3" t="s">
        <v>608</v>
      </c>
      <c r="AK100" s="11">
        <v>1538520</v>
      </c>
      <c r="AL100" s="11">
        <v>0</v>
      </c>
      <c r="AM100" s="11">
        <v>3534</v>
      </c>
      <c r="AN100" s="9">
        <v>8835</v>
      </c>
      <c r="AO100" s="11">
        <v>353528</v>
      </c>
      <c r="AP100" s="11">
        <v>8791</v>
      </c>
      <c r="AQ100" s="9">
        <v>0</v>
      </c>
      <c r="AR100" s="9">
        <v>25427</v>
      </c>
      <c r="AS100" s="11">
        <v>112836</v>
      </c>
      <c r="AT100" s="11">
        <v>0</v>
      </c>
      <c r="AU100" s="11">
        <v>0</v>
      </c>
      <c r="AV100" s="11">
        <v>0</v>
      </c>
      <c r="AW100" s="9">
        <v>0</v>
      </c>
      <c r="AX100" s="9">
        <v>146391.96714895731</v>
      </c>
      <c r="AY100" s="9">
        <v>18187.559999999998</v>
      </c>
      <c r="AZ100" s="9">
        <v>-12133.48</v>
      </c>
      <c r="BA100" s="11">
        <v>57606</v>
      </c>
      <c r="BB100" s="11">
        <v>68908</v>
      </c>
      <c r="BC100" s="11">
        <v>0</v>
      </c>
      <c r="BD100" s="11">
        <v>2221</v>
      </c>
      <c r="BE100" s="11">
        <v>0</v>
      </c>
      <c r="BF100" s="11">
        <v>108541</v>
      </c>
      <c r="BG100" s="11">
        <v>0</v>
      </c>
      <c r="BH100" s="11">
        <v>0</v>
      </c>
      <c r="BI100" s="9">
        <v>0</v>
      </c>
      <c r="BJ100" s="9">
        <v>0</v>
      </c>
      <c r="BK100" s="9">
        <v>14662.997999999998</v>
      </c>
      <c r="BL100" s="9">
        <v>12419.907428571429</v>
      </c>
      <c r="BM100" s="9">
        <v>18437.3</v>
      </c>
      <c r="BN100" s="9">
        <v>4205.34</v>
      </c>
      <c r="BO100" s="11">
        <v>1616390</v>
      </c>
      <c r="BP100" s="11">
        <v>4552</v>
      </c>
      <c r="BQ100" s="11">
        <v>3619</v>
      </c>
      <c r="BR100" s="11">
        <v>8835</v>
      </c>
      <c r="BS100" s="11">
        <v>362319</v>
      </c>
      <c r="BT100" s="11">
        <v>0</v>
      </c>
      <c r="BU100" s="9">
        <v>0</v>
      </c>
      <c r="BV100" s="9">
        <v>26859</v>
      </c>
      <c r="BW100" s="11">
        <v>116543</v>
      </c>
      <c r="BX100" s="11">
        <v>0</v>
      </c>
      <c r="BY100" s="11">
        <v>0</v>
      </c>
      <c r="BZ100" s="11">
        <v>-22170.23</v>
      </c>
      <c r="CA100" s="9">
        <v>0</v>
      </c>
      <c r="CB100" s="9">
        <v>144496.35296730901</v>
      </c>
      <c r="CC100" s="9">
        <v>15498.406200000001</v>
      </c>
      <c r="CD100" s="9">
        <v>0</v>
      </c>
      <c r="CE100" s="11">
        <v>59197</v>
      </c>
      <c r="CF100" s="11">
        <v>71875</v>
      </c>
      <c r="CG100" s="11">
        <v>0</v>
      </c>
      <c r="CH100" s="11">
        <v>2221</v>
      </c>
      <c r="CI100" s="11">
        <v>0</v>
      </c>
      <c r="CJ100" s="11">
        <v>107529</v>
      </c>
      <c r="CK100" s="11">
        <v>0</v>
      </c>
      <c r="CL100" s="11">
        <v>0</v>
      </c>
      <c r="CM100" s="11">
        <v>0</v>
      </c>
      <c r="CN100" s="9">
        <v>0</v>
      </c>
      <c r="CO100" s="9">
        <v>14662.997999999998</v>
      </c>
      <c r="CP100" s="9">
        <v>12419.907428571429</v>
      </c>
      <c r="CQ100" s="9">
        <v>18437.3</v>
      </c>
      <c r="CR100" s="9">
        <v>4205.34</v>
      </c>
      <c r="CT100" s="11"/>
      <c r="CU100" s="11"/>
      <c r="CV100" s="15"/>
      <c r="CW100" s="15"/>
      <c r="CX100" s="11"/>
      <c r="CY100" s="11"/>
      <c r="CZ100" s="9"/>
      <c r="DA100" s="11"/>
      <c r="DB100" s="11"/>
      <c r="DC100" s="11"/>
      <c r="DD100" s="11"/>
      <c r="DE100" s="11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</row>
    <row r="101" spans="1:124" x14ac:dyDescent="0.3">
      <c r="A101" s="12">
        <v>264</v>
      </c>
      <c r="B101" s="12">
        <v>1</v>
      </c>
      <c r="C101" s="13" t="s">
        <v>124</v>
      </c>
      <c r="D101" s="14">
        <v>6</v>
      </c>
      <c r="E101" s="9">
        <v>112</v>
      </c>
      <c r="F101" s="9">
        <f t="shared" si="56"/>
        <v>14165.045434984091</v>
      </c>
      <c r="G101" s="9">
        <f t="shared" si="57"/>
        <v>14835.618079745922</v>
      </c>
      <c r="H101" s="9">
        <f t="shared" si="58"/>
        <v>670.57264476183082</v>
      </c>
      <c r="I101" s="10">
        <f t="shared" si="53"/>
        <v>4.7339957209433681E-2</v>
      </c>
      <c r="J101" s="9">
        <f t="shared" si="59"/>
        <v>551.76785714285688</v>
      </c>
      <c r="K101" s="9">
        <f t="shared" si="60"/>
        <v>17.464285714285666</v>
      </c>
      <c r="L101" s="9">
        <f t="shared" si="61"/>
        <v>0</v>
      </c>
      <c r="M101" s="9">
        <f t="shared" si="62"/>
        <v>60.561339285714439</v>
      </c>
      <c r="N101" s="9">
        <f t="shared" si="63"/>
        <v>35.64905726183224</v>
      </c>
      <c r="O101" s="9">
        <f t="shared" si="64"/>
        <v>0</v>
      </c>
      <c r="P101" s="9">
        <f t="shared" si="65"/>
        <v>5.1301053571428952</v>
      </c>
      <c r="Q101" s="15">
        <f t="shared" si="66"/>
        <v>1586485.0887182183</v>
      </c>
      <c r="R101" s="15">
        <f t="shared" si="67"/>
        <v>1661589.2249315435</v>
      </c>
      <c r="S101" s="9">
        <f t="shared" si="68"/>
        <v>75104.136213325197</v>
      </c>
      <c r="T101" s="9"/>
      <c r="U101" s="9">
        <f t="shared" si="70"/>
        <v>5668.9464285714284</v>
      </c>
      <c r="V101" s="9">
        <f t="shared" si="70"/>
        <v>531.54464285714289</v>
      </c>
      <c r="W101" s="9">
        <f t="shared" si="70"/>
        <v>3749.2232142857142</v>
      </c>
      <c r="X101" s="9">
        <f t="shared" si="70"/>
        <v>3252.4375</v>
      </c>
      <c r="Y101" s="9">
        <f t="shared" si="70"/>
        <v>608.2001358769478</v>
      </c>
      <c r="Z101" s="9">
        <f t="shared" si="70"/>
        <v>0</v>
      </c>
      <c r="AA101" s="9">
        <f t="shared" si="70"/>
        <v>354.69351339285714</v>
      </c>
      <c r="AB101" s="9">
        <f t="shared" si="71"/>
        <v>6220.7142857142853</v>
      </c>
      <c r="AC101" s="9">
        <f t="shared" si="71"/>
        <v>549.00892857142856</v>
      </c>
      <c r="AD101" s="9">
        <f t="shared" si="71"/>
        <v>3749.2232142857142</v>
      </c>
      <c r="AE101" s="9">
        <f t="shared" si="71"/>
        <v>3312.9988392857144</v>
      </c>
      <c r="AF101" s="9">
        <f t="shared" si="71"/>
        <v>643.84919313878004</v>
      </c>
      <c r="AG101" s="9">
        <f t="shared" si="71"/>
        <v>0</v>
      </c>
      <c r="AH101" s="9">
        <f t="shared" si="71"/>
        <v>359.82361875000004</v>
      </c>
      <c r="AI101" s="9">
        <f t="shared" si="69"/>
        <v>14835.618079745922</v>
      </c>
      <c r="AJ101" s="3" t="s">
        <v>608</v>
      </c>
      <c r="AK101" s="11">
        <v>645321</v>
      </c>
      <c r="AL101" s="11">
        <v>0</v>
      </c>
      <c r="AM101" s="11">
        <v>1482</v>
      </c>
      <c r="AN101" s="9">
        <v>3706</v>
      </c>
      <c r="AO101" s="11">
        <v>419913</v>
      </c>
      <c r="AP101" s="11">
        <v>0</v>
      </c>
      <c r="AQ101" s="9">
        <v>0</v>
      </c>
      <c r="AR101" s="9">
        <v>5682</v>
      </c>
      <c r="AS101" s="11">
        <v>59533</v>
      </c>
      <c r="AT101" s="11">
        <v>0</v>
      </c>
      <c r="AU101" s="11">
        <v>0</v>
      </c>
      <c r="AV101" s="11">
        <v>0</v>
      </c>
      <c r="AW101" s="9">
        <v>0</v>
      </c>
      <c r="AX101" s="9">
        <v>68118.415218218157</v>
      </c>
      <c r="AY101" s="9">
        <v>4688.7199999999993</v>
      </c>
      <c r="AZ101" s="9">
        <v>-10399</v>
      </c>
      <c r="BA101" s="11">
        <v>27324</v>
      </c>
      <c r="BB101" s="11">
        <v>49020</v>
      </c>
      <c r="BC101" s="11">
        <v>0</v>
      </c>
      <c r="BD101" s="11">
        <v>4881</v>
      </c>
      <c r="BE101" s="11">
        <v>219324</v>
      </c>
      <c r="BF101" s="11">
        <v>56560</v>
      </c>
      <c r="BG101" s="11">
        <v>0</v>
      </c>
      <c r="BH101" s="11">
        <v>0</v>
      </c>
      <c r="BI101" s="9">
        <v>0</v>
      </c>
      <c r="BJ101" s="9">
        <v>0</v>
      </c>
      <c r="BK101" s="9">
        <v>5807.133499999999</v>
      </c>
      <c r="BL101" s="9">
        <v>7411.8</v>
      </c>
      <c r="BM101" s="9">
        <v>15381.9</v>
      </c>
      <c r="BN101" s="9">
        <v>2730.12</v>
      </c>
      <c r="BO101" s="11">
        <v>696720</v>
      </c>
      <c r="BP101" s="11">
        <v>0</v>
      </c>
      <c r="BQ101" s="11">
        <v>1560</v>
      </c>
      <c r="BR101" s="11">
        <v>3706</v>
      </c>
      <c r="BS101" s="11">
        <v>419913</v>
      </c>
      <c r="BT101" s="11">
        <v>0</v>
      </c>
      <c r="BU101" s="9">
        <v>0</v>
      </c>
      <c r="BV101" s="9">
        <v>6000</v>
      </c>
      <c r="BW101" s="11">
        <v>61489</v>
      </c>
      <c r="BX101" s="11">
        <v>0</v>
      </c>
      <c r="BY101" s="11">
        <v>0</v>
      </c>
      <c r="BZ101" s="11">
        <v>-566.13</v>
      </c>
      <c r="CA101" s="9">
        <v>0</v>
      </c>
      <c r="CB101" s="9">
        <v>72111.109631543368</v>
      </c>
      <c r="CC101" s="9">
        <v>5263.2918</v>
      </c>
      <c r="CD101" s="9">
        <v>0</v>
      </c>
      <c r="CE101" s="11">
        <v>28863</v>
      </c>
      <c r="CF101" s="11">
        <v>51691</v>
      </c>
      <c r="CG101" s="11">
        <v>0</v>
      </c>
      <c r="CH101" s="11">
        <v>4881</v>
      </c>
      <c r="CI101" s="11">
        <v>221507</v>
      </c>
      <c r="CJ101" s="11">
        <v>57120</v>
      </c>
      <c r="CK101" s="11">
        <v>0</v>
      </c>
      <c r="CL101" s="11">
        <v>0</v>
      </c>
      <c r="CM101" s="11">
        <v>0</v>
      </c>
      <c r="CN101" s="9">
        <v>0</v>
      </c>
      <c r="CO101" s="9">
        <v>5807.133499999999</v>
      </c>
      <c r="CP101" s="9">
        <v>7411.8</v>
      </c>
      <c r="CQ101" s="9">
        <v>15381.9</v>
      </c>
      <c r="CR101" s="9">
        <v>2730.12</v>
      </c>
      <c r="CT101" s="11"/>
      <c r="CU101" s="11"/>
      <c r="CV101" s="15"/>
      <c r="CW101" s="15"/>
      <c r="CX101" s="11"/>
      <c r="CY101" s="11"/>
      <c r="CZ101" s="9"/>
      <c r="DA101" s="11"/>
      <c r="DB101" s="11"/>
      <c r="DC101" s="11"/>
      <c r="DD101" s="11"/>
      <c r="DE101" s="11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</row>
    <row r="102" spans="1:124" x14ac:dyDescent="0.3">
      <c r="A102" s="12">
        <v>270</v>
      </c>
      <c r="B102" s="12">
        <v>1</v>
      </c>
      <c r="C102" s="13" t="s">
        <v>125</v>
      </c>
      <c r="D102" s="14">
        <v>2</v>
      </c>
      <c r="E102" s="9">
        <v>6770</v>
      </c>
      <c r="F102" s="9">
        <f t="shared" si="56"/>
        <v>11649.732681595588</v>
      </c>
      <c r="G102" s="9">
        <f t="shared" si="57"/>
        <v>12164.039909956633</v>
      </c>
      <c r="H102" s="9">
        <f t="shared" si="58"/>
        <v>514.30722836104542</v>
      </c>
      <c r="I102" s="10">
        <f t="shared" si="53"/>
        <v>4.4147556207324419E-2</v>
      </c>
      <c r="J102" s="9">
        <f t="shared" si="59"/>
        <v>403.83564254062003</v>
      </c>
      <c r="K102" s="9">
        <f t="shared" si="60"/>
        <v>14.134859675036921</v>
      </c>
      <c r="L102" s="9">
        <f t="shared" si="61"/>
        <v>6.4531757754803039</v>
      </c>
      <c r="M102" s="9">
        <f t="shared" si="62"/>
        <v>-4.0539143279261225E-2</v>
      </c>
      <c r="N102" s="9">
        <f t="shared" si="63"/>
        <v>42.518126263557406</v>
      </c>
      <c r="O102" s="9">
        <f t="shared" si="64"/>
        <v>44.270986706056107</v>
      </c>
      <c r="P102" s="9">
        <f t="shared" si="65"/>
        <v>3.1349765435745667</v>
      </c>
      <c r="Q102" s="15">
        <f t="shared" si="66"/>
        <v>78868690.254402116</v>
      </c>
      <c r="R102" s="15">
        <f t="shared" si="67"/>
        <v>82350550.190406397</v>
      </c>
      <c r="S102" s="9">
        <f t="shared" si="68"/>
        <v>3481859.936004281</v>
      </c>
      <c r="T102" s="9"/>
      <c r="U102" s="9">
        <f t="shared" ref="U102:AA111" si="72">IF($E102=0,0,SUMIF($AK$4:$BN$4,U$4,$AK102:$BN102)/$E102)</f>
        <v>5998.6265435745945</v>
      </c>
      <c r="V102" s="9">
        <f t="shared" si="72"/>
        <v>430.21861152141804</v>
      </c>
      <c r="W102" s="9">
        <f t="shared" si="72"/>
        <v>2112.3081240768092</v>
      </c>
      <c r="X102" s="9">
        <f t="shared" si="72"/>
        <v>660.3531935007386</v>
      </c>
      <c r="Y102" s="9">
        <f t="shared" si="72"/>
        <v>1099.0727889431039</v>
      </c>
      <c r="Z102" s="9">
        <f t="shared" si="72"/>
        <v>131.69905760709011</v>
      </c>
      <c r="AA102" s="9">
        <f t="shared" si="72"/>
        <v>1217.4543623718321</v>
      </c>
      <c r="AB102" s="9">
        <f t="shared" ref="AB102:AH111" si="73">IF($E102=0,0,SUMIF($BO$4:$CR$4,AB$4,$BO102:$CR102)/$E102)</f>
        <v>6402.4621861152145</v>
      </c>
      <c r="AC102" s="9">
        <f t="shared" si="73"/>
        <v>444.35347119645496</v>
      </c>
      <c r="AD102" s="9">
        <f t="shared" si="73"/>
        <v>2118.7612998522895</v>
      </c>
      <c r="AE102" s="9">
        <f t="shared" si="73"/>
        <v>660.31265435745934</v>
      </c>
      <c r="AF102" s="9">
        <f t="shared" si="73"/>
        <v>1141.5909152066613</v>
      </c>
      <c r="AG102" s="9">
        <f t="shared" si="73"/>
        <v>175.97004431314622</v>
      </c>
      <c r="AH102" s="9">
        <f t="shared" si="73"/>
        <v>1220.5893389154066</v>
      </c>
      <c r="AI102" s="9">
        <f t="shared" si="69"/>
        <v>12164.039909956633</v>
      </c>
      <c r="AJ102" s="3" t="s">
        <v>608</v>
      </c>
      <c r="AK102" s="11">
        <v>41109066</v>
      </c>
      <c r="AL102" s="11">
        <v>0</v>
      </c>
      <c r="AM102" s="11">
        <v>94431</v>
      </c>
      <c r="AN102" s="9">
        <v>236078</v>
      </c>
      <c r="AO102" s="11">
        <v>14300326</v>
      </c>
      <c r="AP102" s="11">
        <v>0</v>
      </c>
      <c r="AQ102" s="9">
        <v>1790100</v>
      </c>
      <c r="AR102" s="9">
        <v>361986</v>
      </c>
      <c r="AS102" s="11">
        <v>2912580</v>
      </c>
      <c r="AT102" s="11">
        <v>0</v>
      </c>
      <c r="AU102" s="11">
        <v>402449</v>
      </c>
      <c r="AV102" s="11">
        <v>-442256.88</v>
      </c>
      <c r="AW102" s="9">
        <v>891602.62</v>
      </c>
      <c r="AX102" s="9">
        <v>7440722.7811448127</v>
      </c>
      <c r="AY102" s="9">
        <v>436688.07999999996</v>
      </c>
      <c r="AZ102" s="9">
        <v>-498364.3</v>
      </c>
      <c r="BA102" s="11">
        <v>1673164</v>
      </c>
      <c r="BB102" s="11">
        <v>1901</v>
      </c>
      <c r="BC102" s="11">
        <v>0</v>
      </c>
      <c r="BD102" s="11">
        <v>2240</v>
      </c>
      <c r="BE102" s="11">
        <v>0</v>
      </c>
      <c r="BF102" s="11">
        <v>0</v>
      </c>
      <c r="BG102" s="11">
        <v>70152</v>
      </c>
      <c r="BH102" s="11">
        <v>-6791</v>
      </c>
      <c r="BI102" s="9">
        <v>523216</v>
      </c>
      <c r="BJ102" s="9">
        <v>0</v>
      </c>
      <c r="BK102" s="9">
        <v>277769.47799999994</v>
      </c>
      <c r="BL102" s="9">
        <v>6237388.2952573029</v>
      </c>
      <c r="BM102" s="9">
        <v>1020451.09</v>
      </c>
      <c r="BN102" s="9">
        <v>33791.089999999997</v>
      </c>
      <c r="BO102" s="11">
        <v>43111872</v>
      </c>
      <c r="BP102" s="11">
        <v>232797</v>
      </c>
      <c r="BQ102" s="11">
        <v>96530</v>
      </c>
      <c r="BR102" s="11">
        <v>236078</v>
      </c>
      <c r="BS102" s="11">
        <v>11195644</v>
      </c>
      <c r="BT102" s="11">
        <v>0</v>
      </c>
      <c r="BU102" s="9">
        <v>1790100</v>
      </c>
      <c r="BV102" s="9">
        <v>371270</v>
      </c>
      <c r="BW102" s="11">
        <v>3008273</v>
      </c>
      <c r="BX102" s="11">
        <v>0</v>
      </c>
      <c r="BY102" s="11">
        <v>411394</v>
      </c>
      <c r="BZ102" s="11">
        <v>-510722.33</v>
      </c>
      <c r="CA102" s="9">
        <v>1191317.2</v>
      </c>
      <c r="CB102" s="9">
        <v>7728570.495949097</v>
      </c>
      <c r="CC102" s="9">
        <v>457911.87119999999</v>
      </c>
      <c r="CD102" s="9">
        <v>0</v>
      </c>
      <c r="CE102" s="11">
        <v>1716647</v>
      </c>
      <c r="CF102" s="11">
        <v>0</v>
      </c>
      <c r="CG102" s="11">
        <v>0</v>
      </c>
      <c r="CH102" s="11">
        <v>2240</v>
      </c>
      <c r="CI102" s="11">
        <v>0</v>
      </c>
      <c r="CJ102" s="11">
        <v>0</v>
      </c>
      <c r="CK102" s="11">
        <v>74842</v>
      </c>
      <c r="CL102" s="11">
        <v>-7548</v>
      </c>
      <c r="CM102" s="11">
        <v>525564</v>
      </c>
      <c r="CN102" s="9">
        <v>3148370</v>
      </c>
      <c r="CO102" s="9">
        <v>277769.47799999994</v>
      </c>
      <c r="CP102" s="9">
        <v>6237388.2952573029</v>
      </c>
      <c r="CQ102" s="9">
        <v>1020451.09</v>
      </c>
      <c r="CR102" s="9">
        <v>33791.089999999997</v>
      </c>
      <c r="CT102" s="11"/>
      <c r="CU102" s="11"/>
      <c r="CV102" s="15"/>
      <c r="CW102" s="15"/>
      <c r="CX102" s="11"/>
      <c r="CY102" s="11"/>
      <c r="CZ102" s="9"/>
      <c r="DA102" s="11"/>
      <c r="DB102" s="11"/>
      <c r="DC102" s="11"/>
      <c r="DD102" s="11"/>
      <c r="DE102" s="11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</row>
    <row r="103" spans="1:124" x14ac:dyDescent="0.3">
      <c r="A103" s="12">
        <v>271</v>
      </c>
      <c r="B103" s="12">
        <v>1</v>
      </c>
      <c r="C103" s="13" t="s">
        <v>126</v>
      </c>
      <c r="D103" s="14">
        <v>3</v>
      </c>
      <c r="E103" s="9">
        <v>9802</v>
      </c>
      <c r="F103" s="9">
        <f t="shared" si="56"/>
        <v>11785.274435309653</v>
      </c>
      <c r="G103" s="9">
        <f t="shared" si="57"/>
        <v>12317.159578776173</v>
      </c>
      <c r="H103" s="9">
        <f t="shared" si="58"/>
        <v>531.88514346651937</v>
      </c>
      <c r="I103" s="10">
        <f t="shared" si="53"/>
        <v>4.513133286679754E-2</v>
      </c>
      <c r="J103" s="9">
        <f t="shared" si="59"/>
        <v>375.1784146092632</v>
      </c>
      <c r="K103" s="9">
        <f t="shared" si="60"/>
        <v>20.666190573352424</v>
      </c>
      <c r="L103" s="9">
        <f t="shared" si="61"/>
        <v>0</v>
      </c>
      <c r="M103" s="9">
        <f t="shared" si="62"/>
        <v>2.4536308916547114</v>
      </c>
      <c r="N103" s="9">
        <f t="shared" si="63"/>
        <v>47.55310988153451</v>
      </c>
      <c r="O103" s="9">
        <f t="shared" si="64"/>
        <v>82.010746786370149</v>
      </c>
      <c r="P103" s="9">
        <f t="shared" si="65"/>
        <v>4.0230507243420561</v>
      </c>
      <c r="Q103" s="15">
        <f t="shared" si="66"/>
        <v>115519260.01490526</v>
      </c>
      <c r="R103" s="15">
        <f t="shared" si="67"/>
        <v>120732798.19116406</v>
      </c>
      <c r="S103" s="9">
        <f t="shared" si="68"/>
        <v>5213538.1762588024</v>
      </c>
      <c r="T103" s="9"/>
      <c r="U103" s="9">
        <f t="shared" si="72"/>
        <v>6037.4887961640479</v>
      </c>
      <c r="V103" s="9">
        <f t="shared" si="72"/>
        <v>629.00856967965717</v>
      </c>
      <c r="W103" s="9">
        <f t="shared" si="72"/>
        <v>2061.1049785758009</v>
      </c>
      <c r="X103" s="9">
        <f t="shared" si="72"/>
        <v>641.15131605794738</v>
      </c>
      <c r="Y103" s="9">
        <f t="shared" si="72"/>
        <v>1212.9311144442402</v>
      </c>
      <c r="Z103" s="9">
        <f t="shared" si="72"/>
        <v>107.96189553152418</v>
      </c>
      <c r="AA103" s="9">
        <f t="shared" si="72"/>
        <v>1095.6277648564376</v>
      </c>
      <c r="AB103" s="9">
        <f t="shared" si="73"/>
        <v>6412.6672107733111</v>
      </c>
      <c r="AC103" s="9">
        <f t="shared" si="73"/>
        <v>649.67476025300959</v>
      </c>
      <c r="AD103" s="9">
        <f t="shared" si="73"/>
        <v>2061.1049785758009</v>
      </c>
      <c r="AE103" s="9">
        <f t="shared" si="73"/>
        <v>643.60494694960209</v>
      </c>
      <c r="AF103" s="9">
        <f t="shared" si="73"/>
        <v>1260.4842243257747</v>
      </c>
      <c r="AG103" s="9">
        <f t="shared" si="73"/>
        <v>189.97264231789433</v>
      </c>
      <c r="AH103" s="9">
        <f t="shared" si="73"/>
        <v>1099.6508155807796</v>
      </c>
      <c r="AI103" s="9">
        <f t="shared" si="69"/>
        <v>12317.159578776173</v>
      </c>
      <c r="AJ103" s="3" t="s">
        <v>608</v>
      </c>
      <c r="AK103" s="11">
        <v>59747515</v>
      </c>
      <c r="AL103" s="11">
        <v>0</v>
      </c>
      <c r="AM103" s="11">
        <v>137245</v>
      </c>
      <c r="AN103" s="9">
        <v>343114</v>
      </c>
      <c r="AO103" s="11">
        <v>20202951</v>
      </c>
      <c r="AP103" s="11">
        <v>0</v>
      </c>
      <c r="AQ103" s="9">
        <v>2703220</v>
      </c>
      <c r="AR103" s="9">
        <v>526108</v>
      </c>
      <c r="AS103" s="11">
        <v>6165542</v>
      </c>
      <c r="AT103" s="11">
        <v>0</v>
      </c>
      <c r="AU103" s="11">
        <v>448690</v>
      </c>
      <c r="AV103" s="11">
        <v>-812681.8</v>
      </c>
      <c r="AW103" s="9">
        <v>1058242.5</v>
      </c>
      <c r="AX103" s="9">
        <v>11889150.783782443</v>
      </c>
      <c r="AY103" s="9">
        <v>658727.6</v>
      </c>
      <c r="AZ103" s="9">
        <v>-568049.81999999995</v>
      </c>
      <c r="BA103" s="11">
        <v>2456808</v>
      </c>
      <c r="BB103" s="11">
        <v>2763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9">
        <v>822413</v>
      </c>
      <c r="BJ103" s="9">
        <v>0</v>
      </c>
      <c r="BK103" s="9">
        <v>322781.19999999995</v>
      </c>
      <c r="BL103" s="9">
        <v>8343712.3711228026</v>
      </c>
      <c r="BM103" s="9">
        <v>1033693.42</v>
      </c>
      <c r="BN103" s="9">
        <v>37314.76</v>
      </c>
      <c r="BO103" s="11">
        <v>62534104</v>
      </c>
      <c r="BP103" s="11">
        <v>322860</v>
      </c>
      <c r="BQ103" s="11">
        <v>140018</v>
      </c>
      <c r="BR103" s="11">
        <v>343114</v>
      </c>
      <c r="BS103" s="11">
        <v>15636217</v>
      </c>
      <c r="BT103" s="11">
        <v>0</v>
      </c>
      <c r="BU103" s="9">
        <v>2703220</v>
      </c>
      <c r="BV103" s="9">
        <v>538530</v>
      </c>
      <c r="BW103" s="11">
        <v>6368112</v>
      </c>
      <c r="BX103" s="11">
        <v>0</v>
      </c>
      <c r="BY103" s="11">
        <v>432465</v>
      </c>
      <c r="BZ103" s="11">
        <v>-847390.31</v>
      </c>
      <c r="CA103" s="9">
        <v>1862111.84</v>
      </c>
      <c r="CB103" s="9">
        <v>12355266.366841244</v>
      </c>
      <c r="CC103" s="9">
        <v>698161.54319999996</v>
      </c>
      <c r="CD103" s="9">
        <v>0</v>
      </c>
      <c r="CE103" s="11">
        <v>2515720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0</v>
      </c>
      <c r="CM103" s="11">
        <v>826053</v>
      </c>
      <c r="CN103" s="9">
        <v>4566734</v>
      </c>
      <c r="CO103" s="9">
        <v>322781.19999999995</v>
      </c>
      <c r="CP103" s="9">
        <v>8343712.3711228026</v>
      </c>
      <c r="CQ103" s="9">
        <v>1033693.42</v>
      </c>
      <c r="CR103" s="9">
        <v>37314.76</v>
      </c>
      <c r="CT103" s="11"/>
      <c r="CU103" s="11"/>
      <c r="CV103" s="15"/>
      <c r="CW103" s="15"/>
      <c r="CX103" s="11"/>
      <c r="CY103" s="11"/>
      <c r="CZ103" s="9"/>
      <c r="DA103" s="11"/>
      <c r="DB103" s="11"/>
      <c r="DC103" s="11"/>
      <c r="DD103" s="11"/>
      <c r="DE103" s="11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</row>
    <row r="104" spans="1:124" x14ac:dyDescent="0.3">
      <c r="A104" s="12">
        <v>272</v>
      </c>
      <c r="B104" s="12">
        <v>1</v>
      </c>
      <c r="C104" s="13" t="s">
        <v>127</v>
      </c>
      <c r="D104" s="14">
        <v>3</v>
      </c>
      <c r="E104" s="9">
        <v>8942</v>
      </c>
      <c r="F104" s="9">
        <f t="shared" si="56"/>
        <v>9810.4264856802638</v>
      </c>
      <c r="G104" s="9">
        <f t="shared" si="57"/>
        <v>10269.616568283065</v>
      </c>
      <c r="H104" s="9">
        <f t="shared" si="58"/>
        <v>459.19008260280134</v>
      </c>
      <c r="I104" s="10">
        <f t="shared" si="53"/>
        <v>4.6806332351917182E-2</v>
      </c>
      <c r="J104" s="9">
        <f t="shared" si="59"/>
        <v>350.46300492059891</v>
      </c>
      <c r="K104" s="9">
        <f t="shared" si="60"/>
        <v>4.3189443077611429</v>
      </c>
      <c r="L104" s="9">
        <f t="shared" si="61"/>
        <v>0</v>
      </c>
      <c r="M104" s="9">
        <f t="shared" si="62"/>
        <v>20.687626929098656</v>
      </c>
      <c r="N104" s="9">
        <f t="shared" si="63"/>
        <v>30.425631674598208</v>
      </c>
      <c r="O104" s="9">
        <f t="shared" si="64"/>
        <v>52.97794453142474</v>
      </c>
      <c r="P104" s="9">
        <f t="shared" si="65"/>
        <v>0.31693023932007236</v>
      </c>
      <c r="Q104" s="15">
        <f t="shared" si="66"/>
        <v>87724833.634952947</v>
      </c>
      <c r="R104" s="15">
        <f t="shared" si="67"/>
        <v>91830911.353587195</v>
      </c>
      <c r="S104" s="9">
        <f t="shared" si="68"/>
        <v>4106077.7186342478</v>
      </c>
      <c r="T104" s="9"/>
      <c r="U104" s="9">
        <f t="shared" si="72"/>
        <v>6050.8993301274886</v>
      </c>
      <c r="V104" s="9">
        <f t="shared" si="72"/>
        <v>131.45426079176917</v>
      </c>
      <c r="W104" s="9">
        <f t="shared" si="72"/>
        <v>1440.6199955267277</v>
      </c>
      <c r="X104" s="9">
        <f t="shared" si="72"/>
        <v>656.91129948557364</v>
      </c>
      <c r="Y104" s="9">
        <f t="shared" si="72"/>
        <v>1007.5683982613978</v>
      </c>
      <c r="Z104" s="9">
        <f t="shared" si="72"/>
        <v>79.842681726683068</v>
      </c>
      <c r="AA104" s="9">
        <f t="shared" si="72"/>
        <v>443.1305197606253</v>
      </c>
      <c r="AB104" s="9">
        <f t="shared" si="73"/>
        <v>6401.3623350480875</v>
      </c>
      <c r="AC104" s="9">
        <f t="shared" si="73"/>
        <v>135.77320509953032</v>
      </c>
      <c r="AD104" s="9">
        <f t="shared" si="73"/>
        <v>1440.6199955267277</v>
      </c>
      <c r="AE104" s="9">
        <f t="shared" si="73"/>
        <v>677.59892641467229</v>
      </c>
      <c r="AF104" s="9">
        <f t="shared" si="73"/>
        <v>1037.994029935996</v>
      </c>
      <c r="AG104" s="9">
        <f t="shared" si="73"/>
        <v>132.82062625810781</v>
      </c>
      <c r="AH104" s="9">
        <f t="shared" si="73"/>
        <v>443.44744999994538</v>
      </c>
      <c r="AI104" s="9">
        <f t="shared" si="69"/>
        <v>10269.616568283065</v>
      </c>
      <c r="AJ104" s="3" t="s">
        <v>608</v>
      </c>
      <c r="AK104" s="11">
        <v>54480887</v>
      </c>
      <c r="AL104" s="11">
        <v>0</v>
      </c>
      <c r="AM104" s="11">
        <v>125148</v>
      </c>
      <c r="AN104" s="9">
        <v>312869</v>
      </c>
      <c r="AO104" s="11">
        <v>12882024</v>
      </c>
      <c r="AP104" s="11">
        <v>0</v>
      </c>
      <c r="AQ104" s="9">
        <v>2361320</v>
      </c>
      <c r="AR104" s="9">
        <v>1017445.75</v>
      </c>
      <c r="AS104" s="11">
        <v>1175464</v>
      </c>
      <c r="AT104" s="11">
        <v>0</v>
      </c>
      <c r="AU104" s="11">
        <v>567763</v>
      </c>
      <c r="AV104" s="11">
        <v>-660930.91</v>
      </c>
      <c r="AW104" s="9">
        <v>713953.26</v>
      </c>
      <c r="AX104" s="9">
        <v>9009676.617253419</v>
      </c>
      <c r="AY104" s="9">
        <v>649399.13</v>
      </c>
      <c r="AZ104" s="9">
        <v>-373745.19</v>
      </c>
      <c r="BA104" s="11">
        <v>2075259</v>
      </c>
      <c r="BB104" s="11">
        <v>2520</v>
      </c>
      <c r="BC104" s="11">
        <v>0</v>
      </c>
      <c r="BD104" s="11">
        <v>54856</v>
      </c>
      <c r="BE104" s="11">
        <v>0</v>
      </c>
      <c r="BF104" s="11">
        <v>0</v>
      </c>
      <c r="BG104" s="11">
        <v>0</v>
      </c>
      <c r="BH104" s="11">
        <v>-6791</v>
      </c>
      <c r="BI104" s="9">
        <v>337511</v>
      </c>
      <c r="BJ104" s="9">
        <v>0</v>
      </c>
      <c r="BK104" s="9">
        <v>377753.67</v>
      </c>
      <c r="BL104" s="9">
        <v>1042825.4176995114</v>
      </c>
      <c r="BM104" s="9">
        <v>1551482.81</v>
      </c>
      <c r="BN104" s="9">
        <v>28143.08</v>
      </c>
      <c r="BO104" s="11">
        <v>57092720</v>
      </c>
      <c r="BP104" s="11">
        <v>148262</v>
      </c>
      <c r="BQ104" s="11">
        <v>127834</v>
      </c>
      <c r="BR104" s="11">
        <v>312869</v>
      </c>
      <c r="BS104" s="11">
        <v>8712662</v>
      </c>
      <c r="BT104" s="11">
        <v>0</v>
      </c>
      <c r="BU104" s="9">
        <v>2361320</v>
      </c>
      <c r="BV104" s="9">
        <v>1146753.75</v>
      </c>
      <c r="BW104" s="11">
        <v>1214084</v>
      </c>
      <c r="BX104" s="11">
        <v>0</v>
      </c>
      <c r="BY104" s="11">
        <v>574948</v>
      </c>
      <c r="BZ104" s="11">
        <v>-665516.15</v>
      </c>
      <c r="CA104" s="9">
        <v>1187682.04</v>
      </c>
      <c r="CB104" s="9">
        <v>9281742.6156876758</v>
      </c>
      <c r="CC104" s="9">
        <v>652233.1202</v>
      </c>
      <c r="CD104" s="9">
        <v>0</v>
      </c>
      <c r="CE104" s="11">
        <v>2127251</v>
      </c>
      <c r="CF104" s="11">
        <v>0</v>
      </c>
      <c r="CG104" s="11">
        <v>0</v>
      </c>
      <c r="CH104" s="11">
        <v>54856</v>
      </c>
      <c r="CI104" s="11">
        <v>0</v>
      </c>
      <c r="CJ104" s="11">
        <v>0</v>
      </c>
      <c r="CK104" s="11">
        <v>0</v>
      </c>
      <c r="CL104" s="11">
        <v>-7548</v>
      </c>
      <c r="CM104" s="11">
        <v>339191</v>
      </c>
      <c r="CN104" s="9">
        <v>4169362</v>
      </c>
      <c r="CO104" s="9">
        <v>377753.67</v>
      </c>
      <c r="CP104" s="9">
        <v>1042825.4176995114</v>
      </c>
      <c r="CQ104" s="9">
        <v>1551482.81</v>
      </c>
      <c r="CR104" s="9">
        <v>28143.08</v>
      </c>
      <c r="CT104" s="11"/>
      <c r="CU104" s="11"/>
      <c r="CV104" s="15"/>
      <c r="CW104" s="15"/>
      <c r="CX104" s="11"/>
      <c r="CY104" s="11"/>
      <c r="CZ104" s="9"/>
      <c r="DA104" s="11"/>
      <c r="DB104" s="11"/>
      <c r="DC104" s="11"/>
      <c r="DD104" s="11"/>
      <c r="DE104" s="11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</row>
    <row r="105" spans="1:124" x14ac:dyDescent="0.3">
      <c r="A105" s="12">
        <v>273</v>
      </c>
      <c r="B105" s="12">
        <v>1</v>
      </c>
      <c r="C105" s="13" t="s">
        <v>128</v>
      </c>
      <c r="D105" s="14">
        <v>2</v>
      </c>
      <c r="E105" s="9">
        <v>8498</v>
      </c>
      <c r="F105" s="9">
        <f t="shared" si="56"/>
        <v>10511.861085912869</v>
      </c>
      <c r="G105" s="9">
        <f t="shared" si="57"/>
        <v>11001.945849468775</v>
      </c>
      <c r="H105" s="9">
        <f t="shared" si="58"/>
        <v>490.08476355590574</v>
      </c>
      <c r="I105" s="10">
        <f t="shared" si="53"/>
        <v>4.6622073822177597E-2</v>
      </c>
      <c r="J105" s="9">
        <f t="shared" si="59"/>
        <v>330.7930265944924</v>
      </c>
      <c r="K105" s="9">
        <f t="shared" si="60"/>
        <v>0.78230171805130766</v>
      </c>
      <c r="L105" s="9">
        <f t="shared" si="61"/>
        <v>117.73146622734748</v>
      </c>
      <c r="M105" s="9">
        <f t="shared" si="62"/>
        <v>-1.9490091786302628</v>
      </c>
      <c r="N105" s="9">
        <f t="shared" si="63"/>
        <v>16.367275911753495</v>
      </c>
      <c r="O105" s="9">
        <f t="shared" si="64"/>
        <v>28.470666039068021</v>
      </c>
      <c r="P105" s="9">
        <f t="shared" si="65"/>
        <v>-2.1109637561778527</v>
      </c>
      <c r="Q105" s="15">
        <f t="shared" si="66"/>
        <v>89329795.508087561</v>
      </c>
      <c r="R105" s="15">
        <f t="shared" si="67"/>
        <v>93494535.828785628</v>
      </c>
      <c r="S105" s="9">
        <f t="shared" si="68"/>
        <v>4164740.3206980675</v>
      </c>
      <c r="T105" s="9"/>
      <c r="U105" s="9">
        <f t="shared" si="72"/>
        <v>6043.0359919981174</v>
      </c>
      <c r="V105" s="9">
        <f t="shared" si="72"/>
        <v>23.80983760884914</v>
      </c>
      <c r="W105" s="9">
        <f t="shared" si="72"/>
        <v>1867.6715697811251</v>
      </c>
      <c r="X105" s="9">
        <f t="shared" si="72"/>
        <v>626.48238173687923</v>
      </c>
      <c r="Y105" s="9">
        <f t="shared" si="72"/>
        <v>1075.6403914993825</v>
      </c>
      <c r="Z105" s="9">
        <f t="shared" si="72"/>
        <v>83.566368557307598</v>
      </c>
      <c r="AA105" s="9">
        <f t="shared" si="72"/>
        <v>791.65454473120849</v>
      </c>
      <c r="AB105" s="9">
        <f t="shared" si="73"/>
        <v>6373.8290185926098</v>
      </c>
      <c r="AC105" s="9">
        <f t="shared" si="73"/>
        <v>24.592139326900448</v>
      </c>
      <c r="AD105" s="9">
        <f t="shared" si="73"/>
        <v>1985.4030360084726</v>
      </c>
      <c r="AE105" s="9">
        <f t="shared" si="73"/>
        <v>624.53337255824897</v>
      </c>
      <c r="AF105" s="9">
        <f t="shared" si="73"/>
        <v>1092.007667411136</v>
      </c>
      <c r="AG105" s="9">
        <f t="shared" si="73"/>
        <v>112.03703459637562</v>
      </c>
      <c r="AH105" s="9">
        <f t="shared" si="73"/>
        <v>789.54358097503064</v>
      </c>
      <c r="AI105" s="9">
        <f t="shared" si="69"/>
        <v>11001.945849468775</v>
      </c>
      <c r="AJ105" s="3" t="s">
        <v>608</v>
      </c>
      <c r="AK105" s="11">
        <v>51638874</v>
      </c>
      <c r="AL105" s="11">
        <v>0</v>
      </c>
      <c r="AM105" s="11">
        <v>118619</v>
      </c>
      <c r="AN105" s="9">
        <v>296548</v>
      </c>
      <c r="AO105" s="11">
        <v>15871473</v>
      </c>
      <c r="AP105" s="11">
        <v>0</v>
      </c>
      <c r="AQ105" s="9">
        <v>2204800</v>
      </c>
      <c r="AR105" s="9">
        <v>716969.5</v>
      </c>
      <c r="AS105" s="11">
        <v>202336</v>
      </c>
      <c r="AT105" s="11">
        <v>0</v>
      </c>
      <c r="AU105" s="11">
        <v>172538</v>
      </c>
      <c r="AV105" s="11">
        <v>-149008.22</v>
      </c>
      <c r="AW105" s="9">
        <v>710147</v>
      </c>
      <c r="AX105" s="9">
        <v>9140792.0469617527</v>
      </c>
      <c r="AY105" s="9">
        <v>626234.46</v>
      </c>
      <c r="AZ105" s="9">
        <v>-285154.14</v>
      </c>
      <c r="BA105" s="11">
        <v>2107171</v>
      </c>
      <c r="BB105" s="11">
        <v>2388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9">
        <v>150370</v>
      </c>
      <c r="BJ105" s="9">
        <v>0</v>
      </c>
      <c r="BK105" s="9">
        <v>220080</v>
      </c>
      <c r="BL105" s="9">
        <v>4537591.78112581</v>
      </c>
      <c r="BM105" s="9">
        <v>1003824.85</v>
      </c>
      <c r="BN105" s="9">
        <v>43201.23</v>
      </c>
      <c r="BO105" s="11">
        <v>54133983</v>
      </c>
      <c r="BP105" s="11">
        <v>0</v>
      </c>
      <c r="BQ105" s="11">
        <v>121209</v>
      </c>
      <c r="BR105" s="11">
        <v>296548</v>
      </c>
      <c r="BS105" s="11">
        <v>12918664</v>
      </c>
      <c r="BT105" s="11">
        <v>0</v>
      </c>
      <c r="BU105" s="9">
        <v>2204800</v>
      </c>
      <c r="BV105" s="9">
        <v>682940</v>
      </c>
      <c r="BW105" s="11">
        <v>208984</v>
      </c>
      <c r="BX105" s="11">
        <v>0</v>
      </c>
      <c r="BY105" s="11">
        <v>172585</v>
      </c>
      <c r="BZ105" s="11">
        <v>-186539.4</v>
      </c>
      <c r="CA105" s="9">
        <v>952090.72</v>
      </c>
      <c r="CB105" s="9">
        <v>9279881.1576598343</v>
      </c>
      <c r="CC105" s="9">
        <v>608295.49</v>
      </c>
      <c r="CD105" s="9">
        <v>30816</v>
      </c>
      <c r="CE105" s="11">
        <v>2161120</v>
      </c>
      <c r="CF105" s="11">
        <v>0</v>
      </c>
      <c r="CG105" s="11">
        <v>0</v>
      </c>
      <c r="CH105" s="11">
        <v>0</v>
      </c>
      <c r="CI105" s="11">
        <v>0</v>
      </c>
      <c r="CJ105" s="11">
        <v>0</v>
      </c>
      <c r="CK105" s="11">
        <v>0</v>
      </c>
      <c r="CL105" s="11">
        <v>0</v>
      </c>
      <c r="CM105" s="11">
        <v>151170</v>
      </c>
      <c r="CN105" s="9">
        <v>3953291</v>
      </c>
      <c r="CO105" s="9">
        <v>220080</v>
      </c>
      <c r="CP105" s="9">
        <v>4537591.78112581</v>
      </c>
      <c r="CQ105" s="9">
        <v>1003824.85</v>
      </c>
      <c r="CR105" s="9">
        <v>43201.23</v>
      </c>
      <c r="CT105" s="11"/>
      <c r="CU105" s="11"/>
      <c r="CV105" s="15"/>
      <c r="CW105" s="15"/>
      <c r="CX105" s="11"/>
      <c r="CY105" s="11"/>
      <c r="CZ105" s="9"/>
      <c r="DA105" s="11"/>
      <c r="DB105" s="11"/>
      <c r="DC105" s="11"/>
      <c r="DD105" s="11"/>
      <c r="DE105" s="11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</row>
    <row r="106" spans="1:124" x14ac:dyDescent="0.3">
      <c r="A106" s="12">
        <v>276</v>
      </c>
      <c r="B106" s="12">
        <v>1</v>
      </c>
      <c r="C106" s="13" t="s">
        <v>129</v>
      </c>
      <c r="D106" s="14">
        <v>3</v>
      </c>
      <c r="E106" s="9">
        <v>9802</v>
      </c>
      <c r="F106" s="9">
        <f t="shared" si="56"/>
        <v>10065.780589290338</v>
      </c>
      <c r="G106" s="9">
        <f t="shared" si="57"/>
        <v>10633.058510717499</v>
      </c>
      <c r="H106" s="9">
        <f t="shared" si="58"/>
        <v>567.27792142716135</v>
      </c>
      <c r="I106" s="10">
        <f t="shared" si="53"/>
        <v>5.6357072002019053E-2</v>
      </c>
      <c r="J106" s="9">
        <f t="shared" si="59"/>
        <v>367.99618343195289</v>
      </c>
      <c r="K106" s="9">
        <f t="shared" si="60"/>
        <v>0.55876351764945653</v>
      </c>
      <c r="L106" s="9">
        <f t="shared" si="61"/>
        <v>139.73546215058172</v>
      </c>
      <c r="M106" s="9">
        <f t="shared" si="62"/>
        <v>5.0130554988777476</v>
      </c>
      <c r="N106" s="9">
        <f t="shared" si="63"/>
        <v>11.225212979905109</v>
      </c>
      <c r="O106" s="9">
        <f t="shared" si="64"/>
        <v>46.498449296062027</v>
      </c>
      <c r="P106" s="9">
        <f t="shared" si="65"/>
        <v>-3.7492054478677801</v>
      </c>
      <c r="Q106" s="15">
        <f t="shared" si="66"/>
        <v>98664781.336223885</v>
      </c>
      <c r="R106" s="15">
        <f t="shared" si="67"/>
        <v>104225239.52205291</v>
      </c>
      <c r="S106" s="9">
        <f t="shared" si="68"/>
        <v>5560458.1858290285</v>
      </c>
      <c r="T106" s="9"/>
      <c r="U106" s="9">
        <f t="shared" si="72"/>
        <v>5954.7967159763311</v>
      </c>
      <c r="V106" s="9">
        <f t="shared" si="72"/>
        <v>17.004998979800042</v>
      </c>
      <c r="W106" s="9">
        <f t="shared" si="72"/>
        <v>1656.9835747806569</v>
      </c>
      <c r="X106" s="9">
        <f t="shared" si="72"/>
        <v>620.39043562538257</v>
      </c>
      <c r="Y106" s="9">
        <f t="shared" si="72"/>
        <v>1086.5956612557691</v>
      </c>
      <c r="Z106" s="9">
        <f t="shared" si="72"/>
        <v>10.343367680065294</v>
      </c>
      <c r="AA106" s="9">
        <f t="shared" si="72"/>
        <v>719.66583499233207</v>
      </c>
      <c r="AB106" s="9">
        <f t="shared" si="73"/>
        <v>6322.792899408284</v>
      </c>
      <c r="AC106" s="9">
        <f t="shared" si="73"/>
        <v>17.563762497449499</v>
      </c>
      <c r="AD106" s="9">
        <f t="shared" si="73"/>
        <v>1796.7190369312386</v>
      </c>
      <c r="AE106" s="9">
        <f t="shared" si="73"/>
        <v>625.40349112426031</v>
      </c>
      <c r="AF106" s="9">
        <f t="shared" si="73"/>
        <v>1097.8208742356742</v>
      </c>
      <c r="AG106" s="9">
        <f t="shared" si="73"/>
        <v>56.841816976127319</v>
      </c>
      <c r="AH106" s="9">
        <f t="shared" si="73"/>
        <v>715.91662954446429</v>
      </c>
      <c r="AI106" s="9">
        <f t="shared" si="69"/>
        <v>10633.058510717499</v>
      </c>
      <c r="AJ106" s="3" t="s">
        <v>608</v>
      </c>
      <c r="AK106" s="11">
        <v>58716036</v>
      </c>
      <c r="AL106" s="11">
        <v>0</v>
      </c>
      <c r="AM106" s="11">
        <v>134876</v>
      </c>
      <c r="AN106" s="9">
        <v>337190</v>
      </c>
      <c r="AO106" s="11">
        <v>16055558</v>
      </c>
      <c r="AP106" s="11">
        <v>186195</v>
      </c>
      <c r="AQ106" s="9">
        <v>2527980</v>
      </c>
      <c r="AR106" s="9">
        <v>949771.25</v>
      </c>
      <c r="AS106" s="11">
        <v>166683</v>
      </c>
      <c r="AT106" s="11">
        <v>0</v>
      </c>
      <c r="AU106" s="11">
        <v>29078</v>
      </c>
      <c r="AV106" s="11">
        <v>-28419.200000000001</v>
      </c>
      <c r="AW106" s="9">
        <v>101385.69</v>
      </c>
      <c r="AX106" s="9">
        <v>10650810.671629049</v>
      </c>
      <c r="AY106" s="9">
        <v>700314.69</v>
      </c>
      <c r="AZ106" s="9">
        <v>-347118.59</v>
      </c>
      <c r="BA106" s="11">
        <v>2365838</v>
      </c>
      <c r="BB106" s="11">
        <v>2716</v>
      </c>
      <c r="BC106" s="11">
        <v>0</v>
      </c>
      <c r="BD106" s="11">
        <v>16522</v>
      </c>
      <c r="BE106" s="11">
        <v>0</v>
      </c>
      <c r="BF106" s="11">
        <v>0</v>
      </c>
      <c r="BG106" s="11">
        <v>0</v>
      </c>
      <c r="BH106" s="11">
        <v>0</v>
      </c>
      <c r="BI106" s="9">
        <v>82705</v>
      </c>
      <c r="BJ106" s="9">
        <v>0</v>
      </c>
      <c r="BK106" s="9">
        <v>230960</v>
      </c>
      <c r="BL106" s="9">
        <v>3980477.8245948399</v>
      </c>
      <c r="BM106" s="9">
        <v>1779960.19</v>
      </c>
      <c r="BN106" s="9">
        <v>25261.81</v>
      </c>
      <c r="BO106" s="11">
        <v>61965116</v>
      </c>
      <c r="BP106" s="11">
        <v>0</v>
      </c>
      <c r="BQ106" s="11">
        <v>138744</v>
      </c>
      <c r="BR106" s="11">
        <v>337190</v>
      </c>
      <c r="BS106" s="11">
        <v>13086258</v>
      </c>
      <c r="BT106" s="11">
        <v>0</v>
      </c>
      <c r="BU106" s="9">
        <v>2527980</v>
      </c>
      <c r="BV106" s="9">
        <v>929451.25</v>
      </c>
      <c r="BW106" s="11">
        <v>172160</v>
      </c>
      <c r="BX106" s="11">
        <v>0</v>
      </c>
      <c r="BY106" s="11">
        <v>29099</v>
      </c>
      <c r="BZ106" s="11">
        <v>-37327.230000000003</v>
      </c>
      <c r="CA106" s="9">
        <v>557163.49</v>
      </c>
      <c r="CB106" s="9">
        <v>10760840.209258078</v>
      </c>
      <c r="CC106" s="9">
        <v>663564.97820000001</v>
      </c>
      <c r="CD106" s="9">
        <v>10900</v>
      </c>
      <c r="CE106" s="11">
        <v>2442575</v>
      </c>
      <c r="CF106" s="11">
        <v>0</v>
      </c>
      <c r="CG106" s="11">
        <v>0</v>
      </c>
      <c r="CH106" s="11">
        <v>16522</v>
      </c>
      <c r="CI106" s="11">
        <v>0</v>
      </c>
      <c r="CJ106" s="11">
        <v>0</v>
      </c>
      <c r="CK106" s="11">
        <v>0</v>
      </c>
      <c r="CL106" s="11">
        <v>0</v>
      </c>
      <c r="CM106" s="11">
        <v>83161</v>
      </c>
      <c r="CN106" s="9">
        <v>4525182</v>
      </c>
      <c r="CO106" s="9">
        <v>230960</v>
      </c>
      <c r="CP106" s="9">
        <v>3980477.8245948399</v>
      </c>
      <c r="CQ106" s="9">
        <v>1779960.19</v>
      </c>
      <c r="CR106" s="9">
        <v>25261.81</v>
      </c>
      <c r="CT106" s="11"/>
      <c r="CU106" s="11"/>
      <c r="CV106" s="15"/>
      <c r="CW106" s="15"/>
      <c r="CX106" s="11"/>
      <c r="CY106" s="11"/>
      <c r="CZ106" s="9"/>
      <c r="DA106" s="11"/>
      <c r="DB106" s="11"/>
      <c r="DC106" s="11"/>
      <c r="DD106" s="11"/>
      <c r="DE106" s="11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</row>
    <row r="107" spans="1:124" x14ac:dyDescent="0.3">
      <c r="A107" s="12">
        <v>277</v>
      </c>
      <c r="B107" s="12">
        <v>1</v>
      </c>
      <c r="C107" s="13" t="s">
        <v>130</v>
      </c>
      <c r="D107" s="14">
        <v>3</v>
      </c>
      <c r="E107" s="9">
        <v>2174</v>
      </c>
      <c r="F107" s="9">
        <f t="shared" si="56"/>
        <v>10066.4447863284</v>
      </c>
      <c r="G107" s="9">
        <f t="shared" si="57"/>
        <v>10506.287031124237</v>
      </c>
      <c r="H107" s="9">
        <f t="shared" si="58"/>
        <v>439.84224479583645</v>
      </c>
      <c r="I107" s="10">
        <f t="shared" si="53"/>
        <v>4.3693901286102711E-2</v>
      </c>
      <c r="J107" s="9">
        <f t="shared" si="59"/>
        <v>380.75197332106654</v>
      </c>
      <c r="K107" s="9">
        <f t="shared" si="60"/>
        <v>7.0956761729530911</v>
      </c>
      <c r="L107" s="9">
        <f t="shared" si="61"/>
        <v>0</v>
      </c>
      <c r="M107" s="9">
        <f t="shared" si="62"/>
        <v>12.731715731370741</v>
      </c>
      <c r="N107" s="9">
        <f t="shared" si="63"/>
        <v>50.652796129780427</v>
      </c>
      <c r="O107" s="9">
        <f t="shared" si="64"/>
        <v>0</v>
      </c>
      <c r="P107" s="9">
        <f t="shared" si="65"/>
        <v>-11.389916559337621</v>
      </c>
      <c r="Q107" s="15">
        <f t="shared" si="66"/>
        <v>21884450.965477943</v>
      </c>
      <c r="R107" s="15">
        <f t="shared" si="67"/>
        <v>22840668.005664088</v>
      </c>
      <c r="S107" s="9">
        <f t="shared" si="68"/>
        <v>956217.04018614441</v>
      </c>
      <c r="T107" s="9"/>
      <c r="U107" s="9">
        <f t="shared" si="72"/>
        <v>5962.2627460901567</v>
      </c>
      <c r="V107" s="9">
        <f t="shared" si="72"/>
        <v>215.96734130634775</v>
      </c>
      <c r="W107" s="9">
        <f t="shared" si="72"/>
        <v>2004.136154553818</v>
      </c>
      <c r="X107" s="9">
        <f t="shared" si="72"/>
        <v>374.00659613615454</v>
      </c>
      <c r="Y107" s="9">
        <f t="shared" si="72"/>
        <v>1083.5799243228819</v>
      </c>
      <c r="Z107" s="9">
        <f t="shared" si="72"/>
        <v>0</v>
      </c>
      <c r="AA107" s="9">
        <f t="shared" si="72"/>
        <v>426.49202391904322</v>
      </c>
      <c r="AB107" s="9">
        <f t="shared" si="73"/>
        <v>6343.0147194112233</v>
      </c>
      <c r="AC107" s="9">
        <f t="shared" si="73"/>
        <v>223.06301747930084</v>
      </c>
      <c r="AD107" s="9">
        <f t="shared" si="73"/>
        <v>2004.136154553818</v>
      </c>
      <c r="AE107" s="9">
        <f t="shared" si="73"/>
        <v>386.73831186752528</v>
      </c>
      <c r="AF107" s="9">
        <f t="shared" si="73"/>
        <v>1134.2327204526623</v>
      </c>
      <c r="AG107" s="9">
        <f t="shared" si="73"/>
        <v>0</v>
      </c>
      <c r="AH107" s="9">
        <f t="shared" si="73"/>
        <v>415.1021073597056</v>
      </c>
      <c r="AI107" s="9">
        <f t="shared" si="69"/>
        <v>10506.287031124237</v>
      </c>
      <c r="AJ107" s="3" t="s">
        <v>608</v>
      </c>
      <c r="AK107" s="11">
        <v>13079015</v>
      </c>
      <c r="AL107" s="11">
        <v>0</v>
      </c>
      <c r="AM107" s="11">
        <v>30044</v>
      </c>
      <c r="AN107" s="9">
        <v>75109</v>
      </c>
      <c r="AO107" s="11">
        <v>4356992</v>
      </c>
      <c r="AP107" s="11">
        <v>0</v>
      </c>
      <c r="AQ107" s="9">
        <v>0</v>
      </c>
      <c r="AR107" s="9">
        <v>158814.5</v>
      </c>
      <c r="AS107" s="11">
        <v>469513</v>
      </c>
      <c r="AT107" s="11">
        <v>0</v>
      </c>
      <c r="AU107" s="11">
        <v>91238</v>
      </c>
      <c r="AV107" s="11">
        <v>-90223.16</v>
      </c>
      <c r="AW107" s="9">
        <v>0</v>
      </c>
      <c r="AX107" s="9">
        <v>2355702.7554779453</v>
      </c>
      <c r="AY107" s="9">
        <v>172516.45</v>
      </c>
      <c r="AZ107" s="9">
        <v>-117055.79</v>
      </c>
      <c r="BA107" s="11">
        <v>541337</v>
      </c>
      <c r="BB107" s="11">
        <v>57513</v>
      </c>
      <c r="BC107" s="11">
        <v>0</v>
      </c>
      <c r="BD107" s="11">
        <v>10265</v>
      </c>
      <c r="BE107" s="11">
        <v>0</v>
      </c>
      <c r="BF107" s="11">
        <v>0</v>
      </c>
      <c r="BG107" s="11">
        <v>0</v>
      </c>
      <c r="BH107" s="11">
        <v>0</v>
      </c>
      <c r="BI107" s="9">
        <v>14102</v>
      </c>
      <c r="BJ107" s="9">
        <v>0</v>
      </c>
      <c r="BK107" s="9">
        <v>53920</v>
      </c>
      <c r="BL107" s="9">
        <v>150218.4</v>
      </c>
      <c r="BM107" s="9">
        <v>469738.98</v>
      </c>
      <c r="BN107" s="9">
        <v>5690.83</v>
      </c>
      <c r="BO107" s="11">
        <v>13771832</v>
      </c>
      <c r="BP107" s="11">
        <v>17882</v>
      </c>
      <c r="BQ107" s="11">
        <v>30836</v>
      </c>
      <c r="BR107" s="11">
        <v>75109</v>
      </c>
      <c r="BS107" s="11">
        <v>3351264</v>
      </c>
      <c r="BT107" s="11">
        <v>0</v>
      </c>
      <c r="BU107" s="9">
        <v>0</v>
      </c>
      <c r="BV107" s="9">
        <v>168123.75</v>
      </c>
      <c r="BW107" s="11">
        <v>484939</v>
      </c>
      <c r="BX107" s="11">
        <v>0</v>
      </c>
      <c r="BY107" s="11">
        <v>90306</v>
      </c>
      <c r="BZ107" s="11">
        <v>-93088.66</v>
      </c>
      <c r="CA107" s="9">
        <v>0</v>
      </c>
      <c r="CB107" s="9">
        <v>2465821.934264088</v>
      </c>
      <c r="CC107" s="9">
        <v>147754.77140000003</v>
      </c>
      <c r="CD107" s="9">
        <v>0</v>
      </c>
      <c r="CE107" s="11">
        <v>557680</v>
      </c>
      <c r="CF107" s="11">
        <v>62465</v>
      </c>
      <c r="CG107" s="11">
        <v>0</v>
      </c>
      <c r="CH107" s="11">
        <v>10265</v>
      </c>
      <c r="CI107" s="11">
        <v>0</v>
      </c>
      <c r="CJ107" s="11">
        <v>0</v>
      </c>
      <c r="CK107" s="11">
        <v>0</v>
      </c>
      <c r="CL107" s="11">
        <v>0</v>
      </c>
      <c r="CM107" s="11">
        <v>14182</v>
      </c>
      <c r="CN107" s="9">
        <v>1005728</v>
      </c>
      <c r="CO107" s="9">
        <v>53920</v>
      </c>
      <c r="CP107" s="9">
        <v>150218.4</v>
      </c>
      <c r="CQ107" s="9">
        <v>469738.98</v>
      </c>
      <c r="CR107" s="9">
        <v>5690.83</v>
      </c>
      <c r="CT107" s="11"/>
      <c r="CU107" s="11"/>
      <c r="CV107" s="15"/>
      <c r="CW107" s="15"/>
      <c r="CX107" s="11"/>
      <c r="CY107" s="11"/>
      <c r="CZ107" s="9"/>
      <c r="DA107" s="11"/>
      <c r="DB107" s="11"/>
      <c r="DC107" s="11"/>
      <c r="DD107" s="11"/>
      <c r="DE107" s="11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</row>
    <row r="108" spans="1:124" x14ac:dyDescent="0.3">
      <c r="A108" s="12">
        <v>278</v>
      </c>
      <c r="B108" s="12">
        <v>1</v>
      </c>
      <c r="C108" s="13" t="s">
        <v>131</v>
      </c>
      <c r="D108" s="14">
        <v>3</v>
      </c>
      <c r="E108" s="9">
        <v>2617</v>
      </c>
      <c r="F108" s="9">
        <f t="shared" si="56"/>
        <v>9621.564610059344</v>
      </c>
      <c r="G108" s="9">
        <f t="shared" si="57"/>
        <v>10139.640407001994</v>
      </c>
      <c r="H108" s="9">
        <f t="shared" si="58"/>
        <v>518.07579694265041</v>
      </c>
      <c r="I108" s="10">
        <f t="shared" si="53"/>
        <v>5.3845275476402485E-2</v>
      </c>
      <c r="J108" s="9">
        <f t="shared" si="59"/>
        <v>361.46414596866634</v>
      </c>
      <c r="K108" s="9">
        <f t="shared" si="60"/>
        <v>0.73060756591516807</v>
      </c>
      <c r="L108" s="9">
        <f t="shared" si="61"/>
        <v>149.82346197936567</v>
      </c>
      <c r="M108" s="9">
        <f t="shared" si="62"/>
        <v>1.4614061902941557</v>
      </c>
      <c r="N108" s="9">
        <f t="shared" si="63"/>
        <v>0.69562575426880358</v>
      </c>
      <c r="O108" s="9">
        <f t="shared" si="64"/>
        <v>0</v>
      </c>
      <c r="P108" s="9">
        <f t="shared" si="65"/>
        <v>3.9005494841421182</v>
      </c>
      <c r="Q108" s="15">
        <f t="shared" si="66"/>
        <v>25179634.584525295</v>
      </c>
      <c r="R108" s="15">
        <f t="shared" si="67"/>
        <v>26535438.94512422</v>
      </c>
      <c r="S108" s="9">
        <f t="shared" si="68"/>
        <v>1355804.3605989255</v>
      </c>
      <c r="T108" s="9"/>
      <c r="U108" s="9">
        <f t="shared" si="72"/>
        <v>6083.5377646159723</v>
      </c>
      <c r="V108" s="9">
        <f t="shared" si="72"/>
        <v>22.242644249140238</v>
      </c>
      <c r="W108" s="9">
        <f t="shared" si="72"/>
        <v>1562.1700420328621</v>
      </c>
      <c r="X108" s="9">
        <f t="shared" si="72"/>
        <v>698.95257164692396</v>
      </c>
      <c r="Y108" s="9">
        <f t="shared" si="72"/>
        <v>896.99148434287372</v>
      </c>
      <c r="Z108" s="9">
        <f t="shared" si="72"/>
        <v>0</v>
      </c>
      <c r="AA108" s="9">
        <f t="shared" si="72"/>
        <v>357.67010317157053</v>
      </c>
      <c r="AB108" s="9">
        <f t="shared" si="73"/>
        <v>6445.0019105846386</v>
      </c>
      <c r="AC108" s="9">
        <f t="shared" si="73"/>
        <v>22.973251815055406</v>
      </c>
      <c r="AD108" s="9">
        <f t="shared" si="73"/>
        <v>1711.9935040122277</v>
      </c>
      <c r="AE108" s="9">
        <f t="shared" si="73"/>
        <v>700.41397783721811</v>
      </c>
      <c r="AF108" s="9">
        <f t="shared" si="73"/>
        <v>897.68711009714252</v>
      </c>
      <c r="AG108" s="9">
        <f t="shared" si="73"/>
        <v>0</v>
      </c>
      <c r="AH108" s="9">
        <f t="shared" si="73"/>
        <v>361.57065265571265</v>
      </c>
      <c r="AI108" s="9">
        <f t="shared" si="69"/>
        <v>10139.640407001994</v>
      </c>
      <c r="AJ108" s="3" t="s">
        <v>608</v>
      </c>
      <c r="AK108" s="11">
        <v>16054606</v>
      </c>
      <c r="AL108" s="11">
        <v>0</v>
      </c>
      <c r="AM108" s="11">
        <v>36879</v>
      </c>
      <c r="AN108" s="9">
        <v>92197</v>
      </c>
      <c r="AO108" s="11">
        <v>4065205</v>
      </c>
      <c r="AP108" s="11">
        <v>22994</v>
      </c>
      <c r="AQ108" s="9">
        <v>712660</v>
      </c>
      <c r="AR108" s="9">
        <v>281641.5</v>
      </c>
      <c r="AS108" s="11">
        <v>58209</v>
      </c>
      <c r="AT108" s="11">
        <v>0</v>
      </c>
      <c r="AU108" s="11">
        <v>0</v>
      </c>
      <c r="AV108" s="11">
        <v>-24951.62</v>
      </c>
      <c r="AW108" s="9">
        <v>0</v>
      </c>
      <c r="AX108" s="9">
        <v>2347426.7145253005</v>
      </c>
      <c r="AY108" s="9">
        <v>189602.88</v>
      </c>
      <c r="AZ108" s="9">
        <v>-133987.67000000001</v>
      </c>
      <c r="BA108" s="11">
        <v>647624</v>
      </c>
      <c r="BB108" s="11">
        <v>154021</v>
      </c>
      <c r="BC108" s="11">
        <v>0</v>
      </c>
      <c r="BD108" s="11">
        <v>2520</v>
      </c>
      <c r="BE108" s="11">
        <v>0</v>
      </c>
      <c r="BF108" s="11">
        <v>0</v>
      </c>
      <c r="BG108" s="11">
        <v>0</v>
      </c>
      <c r="BH108" s="11">
        <v>0</v>
      </c>
      <c r="BI108" s="9">
        <v>18765</v>
      </c>
      <c r="BJ108" s="9">
        <v>0</v>
      </c>
      <c r="BK108" s="9">
        <v>76080</v>
      </c>
      <c r="BL108" s="9">
        <v>184394.4</v>
      </c>
      <c r="BM108" s="9">
        <v>392082.77</v>
      </c>
      <c r="BN108" s="9">
        <v>1665.61</v>
      </c>
      <c r="BO108" s="11">
        <v>16800242</v>
      </c>
      <c r="BP108" s="11">
        <v>66328</v>
      </c>
      <c r="BQ108" s="11">
        <v>37617</v>
      </c>
      <c r="BR108" s="11">
        <v>92197</v>
      </c>
      <c r="BS108" s="11">
        <v>3253401</v>
      </c>
      <c r="BT108" s="11">
        <v>0</v>
      </c>
      <c r="BU108" s="9">
        <v>712660</v>
      </c>
      <c r="BV108" s="9">
        <v>277575</v>
      </c>
      <c r="BW108" s="11">
        <v>60121</v>
      </c>
      <c r="BX108" s="11">
        <v>0</v>
      </c>
      <c r="BY108" s="11">
        <v>0</v>
      </c>
      <c r="BZ108" s="11">
        <v>-39907.620000000003</v>
      </c>
      <c r="CA108" s="9">
        <v>0</v>
      </c>
      <c r="CB108" s="9">
        <v>2349247.167124222</v>
      </c>
      <c r="CC108" s="9">
        <v>199810.61800000002</v>
      </c>
      <c r="CD108" s="9">
        <v>0</v>
      </c>
      <c r="CE108" s="11">
        <v>662998</v>
      </c>
      <c r="CF108" s="11">
        <v>160652</v>
      </c>
      <c r="CG108" s="11">
        <v>0</v>
      </c>
      <c r="CH108" s="11">
        <v>2520</v>
      </c>
      <c r="CI108" s="11">
        <v>0</v>
      </c>
      <c r="CJ108" s="11">
        <v>0</v>
      </c>
      <c r="CK108" s="11">
        <v>0</v>
      </c>
      <c r="CL108" s="11">
        <v>0</v>
      </c>
      <c r="CM108" s="11">
        <v>18869</v>
      </c>
      <c r="CN108" s="9">
        <v>1226886</v>
      </c>
      <c r="CO108" s="9">
        <v>76080</v>
      </c>
      <c r="CP108" s="9">
        <v>184394.4</v>
      </c>
      <c r="CQ108" s="9">
        <v>392082.77</v>
      </c>
      <c r="CR108" s="9">
        <v>1665.61</v>
      </c>
      <c r="CT108" s="11"/>
      <c r="CU108" s="11"/>
      <c r="CV108" s="15"/>
      <c r="CW108" s="15"/>
      <c r="CX108" s="11"/>
      <c r="CY108" s="11"/>
      <c r="CZ108" s="9"/>
      <c r="DA108" s="11"/>
      <c r="DB108" s="11"/>
      <c r="DC108" s="11"/>
      <c r="DD108" s="11"/>
      <c r="DE108" s="11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</row>
    <row r="109" spans="1:124" x14ac:dyDescent="0.3">
      <c r="A109" s="12">
        <v>279</v>
      </c>
      <c r="B109" s="12">
        <v>1</v>
      </c>
      <c r="C109" s="13" t="s">
        <v>132</v>
      </c>
      <c r="D109" s="14">
        <v>3</v>
      </c>
      <c r="E109" s="9">
        <v>20127</v>
      </c>
      <c r="F109" s="9">
        <f t="shared" si="56"/>
        <v>10879.699597042705</v>
      </c>
      <c r="G109" s="9">
        <f t="shared" si="57"/>
        <v>11458.201029786575</v>
      </c>
      <c r="H109" s="9">
        <f t="shared" si="58"/>
        <v>578.50143274386937</v>
      </c>
      <c r="I109" s="10">
        <f t="shared" si="53"/>
        <v>5.3172555692724853E-2</v>
      </c>
      <c r="J109" s="9">
        <f t="shared" si="59"/>
        <v>365.04500968847788</v>
      </c>
      <c r="K109" s="9">
        <f t="shared" si="60"/>
        <v>44.820638942713799</v>
      </c>
      <c r="L109" s="9">
        <f t="shared" si="61"/>
        <v>0</v>
      </c>
      <c r="M109" s="9">
        <f t="shared" si="62"/>
        <v>16.446888756396902</v>
      </c>
      <c r="N109" s="9">
        <f t="shared" si="63"/>
        <v>47.28021700381737</v>
      </c>
      <c r="O109" s="9">
        <f t="shared" si="64"/>
        <v>102.4514950067074</v>
      </c>
      <c r="P109" s="9">
        <f t="shared" si="65"/>
        <v>2.4571833457544017</v>
      </c>
      <c r="Q109" s="15">
        <f t="shared" si="66"/>
        <v>218975713.78967848</v>
      </c>
      <c r="R109" s="15">
        <f t="shared" si="67"/>
        <v>230619212.12651432</v>
      </c>
      <c r="S109" s="9">
        <f t="shared" si="68"/>
        <v>11643498.336835831</v>
      </c>
      <c r="T109" s="9"/>
      <c r="U109" s="9">
        <f t="shared" si="72"/>
        <v>5961.270884384161</v>
      </c>
      <c r="V109" s="9">
        <f t="shared" si="72"/>
        <v>694.12103145029062</v>
      </c>
      <c r="W109" s="9">
        <f t="shared" si="72"/>
        <v>1691.1673374074626</v>
      </c>
      <c r="X109" s="9">
        <f t="shared" si="72"/>
        <v>705.54768122422615</v>
      </c>
      <c r="Y109" s="9">
        <f t="shared" si="72"/>
        <v>1251.1509587137964</v>
      </c>
      <c r="Z109" s="9">
        <f t="shared" si="72"/>
        <v>106.0484935658568</v>
      </c>
      <c r="AA109" s="9">
        <f t="shared" si="72"/>
        <v>470.39321029691064</v>
      </c>
      <c r="AB109" s="9">
        <f t="shared" si="73"/>
        <v>6326.3158940726389</v>
      </c>
      <c r="AC109" s="9">
        <f t="shared" si="73"/>
        <v>738.94167039300442</v>
      </c>
      <c r="AD109" s="9">
        <f t="shared" si="73"/>
        <v>1691.1673374074626</v>
      </c>
      <c r="AE109" s="9">
        <f t="shared" si="73"/>
        <v>721.99456998062306</v>
      </c>
      <c r="AF109" s="9">
        <f t="shared" si="73"/>
        <v>1298.4311757176138</v>
      </c>
      <c r="AG109" s="9">
        <f t="shared" si="73"/>
        <v>208.49998857256421</v>
      </c>
      <c r="AH109" s="9">
        <f t="shared" si="73"/>
        <v>472.85039364266504</v>
      </c>
      <c r="AI109" s="9">
        <f t="shared" si="69"/>
        <v>11458.201029786575</v>
      </c>
      <c r="AJ109" s="3" t="s">
        <v>608</v>
      </c>
      <c r="AK109" s="11">
        <v>120869725</v>
      </c>
      <c r="AL109" s="11">
        <v>0</v>
      </c>
      <c r="AM109" s="11">
        <v>277649</v>
      </c>
      <c r="AN109" s="9">
        <v>694122</v>
      </c>
      <c r="AO109" s="11">
        <v>34191658</v>
      </c>
      <c r="AP109" s="11">
        <v>-153533</v>
      </c>
      <c r="AQ109" s="9">
        <v>5339360</v>
      </c>
      <c r="AR109" s="9">
        <v>1878071.25</v>
      </c>
      <c r="AS109" s="11">
        <v>13760574</v>
      </c>
      <c r="AT109" s="11">
        <v>210000</v>
      </c>
      <c r="AU109" s="11">
        <v>1241396</v>
      </c>
      <c r="AV109" s="11">
        <v>-1143002.07</v>
      </c>
      <c r="AW109" s="9">
        <v>2134438.0299999998</v>
      </c>
      <c r="AX109" s="9">
        <v>25181915.346032578</v>
      </c>
      <c r="AY109" s="9">
        <v>1341341.1000000001</v>
      </c>
      <c r="AZ109" s="9">
        <v>-887225.91</v>
      </c>
      <c r="BA109" s="11">
        <v>4745476</v>
      </c>
      <c r="BB109" s="11">
        <v>5590</v>
      </c>
      <c r="BC109" s="11">
        <v>0</v>
      </c>
      <c r="BD109" s="11">
        <v>716565</v>
      </c>
      <c r="BE109" s="11">
        <v>0</v>
      </c>
      <c r="BF109" s="11">
        <v>0</v>
      </c>
      <c r="BG109" s="11">
        <v>0</v>
      </c>
      <c r="BH109" s="11">
        <v>-6791</v>
      </c>
      <c r="BI109" s="9">
        <v>1146244</v>
      </c>
      <c r="BJ109" s="9">
        <v>0</v>
      </c>
      <c r="BK109" s="9">
        <v>473280</v>
      </c>
      <c r="BL109" s="9">
        <v>4117827.6436459199</v>
      </c>
      <c r="BM109" s="9">
        <v>2819537.67</v>
      </c>
      <c r="BN109" s="9">
        <v>21495.73</v>
      </c>
      <c r="BO109" s="11">
        <v>127168818</v>
      </c>
      <c r="BP109" s="11">
        <v>160942</v>
      </c>
      <c r="BQ109" s="11">
        <v>284739</v>
      </c>
      <c r="BR109" s="11">
        <v>694122</v>
      </c>
      <c r="BS109" s="11">
        <v>24751253</v>
      </c>
      <c r="BT109" s="11">
        <v>0</v>
      </c>
      <c r="BU109" s="9">
        <v>5339360</v>
      </c>
      <c r="BV109" s="9">
        <v>2090253.75</v>
      </c>
      <c r="BW109" s="11">
        <v>14212679</v>
      </c>
      <c r="BX109" s="11">
        <v>660000</v>
      </c>
      <c r="BY109" s="11">
        <v>1262277</v>
      </c>
      <c r="BZ109" s="11">
        <v>-1189839.04</v>
      </c>
      <c r="CA109" s="9">
        <v>4196479.2699999996</v>
      </c>
      <c r="CB109" s="9">
        <v>26133524.273668412</v>
      </c>
      <c r="CC109" s="9">
        <v>1390796.8292</v>
      </c>
      <c r="CD109" s="9">
        <v>0</v>
      </c>
      <c r="CE109" s="11">
        <v>4884133</v>
      </c>
      <c r="CF109" s="11">
        <v>0</v>
      </c>
      <c r="CG109" s="11">
        <v>0</v>
      </c>
      <c r="CH109" s="11">
        <v>716565</v>
      </c>
      <c r="CI109" s="11">
        <v>0</v>
      </c>
      <c r="CJ109" s="11">
        <v>0</v>
      </c>
      <c r="CK109" s="11">
        <v>0</v>
      </c>
      <c r="CL109" s="11">
        <v>-7548</v>
      </c>
      <c r="CM109" s="11">
        <v>1151644</v>
      </c>
      <c r="CN109" s="9">
        <v>9286872</v>
      </c>
      <c r="CO109" s="9">
        <v>473280</v>
      </c>
      <c r="CP109" s="9">
        <v>4117827.6436459199</v>
      </c>
      <c r="CQ109" s="9">
        <v>2819537.67</v>
      </c>
      <c r="CR109" s="9">
        <v>21495.73</v>
      </c>
      <c r="CT109" s="11"/>
      <c r="CU109" s="11"/>
      <c r="CV109" s="15"/>
      <c r="CW109" s="15"/>
      <c r="CX109" s="11"/>
      <c r="CY109" s="11"/>
      <c r="CZ109" s="9"/>
      <c r="DA109" s="11"/>
      <c r="DB109" s="11"/>
      <c r="DC109" s="11"/>
      <c r="DD109" s="11"/>
      <c r="DE109" s="11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</row>
    <row r="110" spans="1:124" x14ac:dyDescent="0.3">
      <c r="A110" s="12">
        <v>280</v>
      </c>
      <c r="B110" s="12">
        <v>1</v>
      </c>
      <c r="C110" s="13" t="s">
        <v>133</v>
      </c>
      <c r="D110" s="14">
        <v>2</v>
      </c>
      <c r="E110" s="9">
        <v>4582</v>
      </c>
      <c r="F110" s="9">
        <f t="shared" si="56"/>
        <v>10762.530081323795</v>
      </c>
      <c r="G110" s="9">
        <f t="shared" si="57"/>
        <v>11453.987180179625</v>
      </c>
      <c r="H110" s="9">
        <f t="shared" si="58"/>
        <v>691.45709885582983</v>
      </c>
      <c r="I110" s="10">
        <f t="shared" si="53"/>
        <v>6.4246705340755744E-2</v>
      </c>
      <c r="J110" s="9">
        <f t="shared" si="59"/>
        <v>385.02975993016116</v>
      </c>
      <c r="K110" s="9">
        <f t="shared" si="60"/>
        <v>42.806416412047156</v>
      </c>
      <c r="L110" s="9">
        <f t="shared" si="61"/>
        <v>0</v>
      </c>
      <c r="M110" s="9">
        <f t="shared" si="62"/>
        <v>39.05569402007859</v>
      </c>
      <c r="N110" s="9">
        <f t="shared" si="63"/>
        <v>48.516412910830468</v>
      </c>
      <c r="O110" s="9">
        <f t="shared" si="64"/>
        <v>171.6890506329114</v>
      </c>
      <c r="P110" s="9">
        <f t="shared" si="65"/>
        <v>4.3597649498036048</v>
      </c>
      <c r="Q110" s="15">
        <f t="shared" si="66"/>
        <v>49313912.832625635</v>
      </c>
      <c r="R110" s="15">
        <f t="shared" si="67"/>
        <v>52482169.259583056</v>
      </c>
      <c r="S110" s="9">
        <f t="shared" si="68"/>
        <v>3168256.426957421</v>
      </c>
      <c r="T110" s="9"/>
      <c r="U110" s="9">
        <f t="shared" si="72"/>
        <v>5900.9599825403757</v>
      </c>
      <c r="V110" s="9">
        <f t="shared" si="72"/>
        <v>1302.8852029681361</v>
      </c>
      <c r="W110" s="9">
        <f t="shared" si="72"/>
        <v>1384.8057616761239</v>
      </c>
      <c r="X110" s="9">
        <f t="shared" si="72"/>
        <v>562.94681798341333</v>
      </c>
      <c r="Y110" s="9">
        <f t="shared" si="72"/>
        <v>1070.8560196694953</v>
      </c>
      <c r="Z110" s="9">
        <f t="shared" si="72"/>
        <v>110.7094718463553</v>
      </c>
      <c r="AA110" s="9">
        <f t="shared" si="72"/>
        <v>429.36682463989524</v>
      </c>
      <c r="AB110" s="9">
        <f t="shared" si="73"/>
        <v>6285.9897424705368</v>
      </c>
      <c r="AC110" s="9">
        <f t="shared" si="73"/>
        <v>1345.6916193801833</v>
      </c>
      <c r="AD110" s="9">
        <f t="shared" si="73"/>
        <v>1384.8057616761239</v>
      </c>
      <c r="AE110" s="9">
        <f t="shared" si="73"/>
        <v>602.00251200349192</v>
      </c>
      <c r="AF110" s="9">
        <f t="shared" si="73"/>
        <v>1119.3724325803257</v>
      </c>
      <c r="AG110" s="9">
        <f t="shared" si="73"/>
        <v>282.39852247926672</v>
      </c>
      <c r="AH110" s="9">
        <f t="shared" si="73"/>
        <v>433.72658958969885</v>
      </c>
      <c r="AI110" s="9">
        <f t="shared" si="69"/>
        <v>11453.987180179625</v>
      </c>
      <c r="AJ110" s="3" t="s">
        <v>608</v>
      </c>
      <c r="AK110" s="11">
        <v>27267295</v>
      </c>
      <c r="AL110" s="11">
        <v>0</v>
      </c>
      <c r="AM110" s="11">
        <v>62635</v>
      </c>
      <c r="AN110" s="9">
        <v>156589</v>
      </c>
      <c r="AO110" s="11">
        <v>6345180</v>
      </c>
      <c r="AP110" s="11">
        <v>0</v>
      </c>
      <c r="AQ110" s="9">
        <v>0</v>
      </c>
      <c r="AR110" s="9">
        <v>516130.5</v>
      </c>
      <c r="AS110" s="11">
        <v>5969820</v>
      </c>
      <c r="AT110" s="11">
        <v>0</v>
      </c>
      <c r="AU110" s="11">
        <v>498978</v>
      </c>
      <c r="AV110" s="11">
        <v>-578428.18000000005</v>
      </c>
      <c r="AW110" s="9">
        <v>507270.8</v>
      </c>
      <c r="AX110" s="9">
        <v>4906662.2821256276</v>
      </c>
      <c r="AY110" s="9">
        <v>243299.81</v>
      </c>
      <c r="AZ110" s="9">
        <v>-229096.36</v>
      </c>
      <c r="BA110" s="11">
        <v>1151135</v>
      </c>
      <c r="BB110" s="11">
        <v>1261</v>
      </c>
      <c r="BC110" s="11">
        <v>0</v>
      </c>
      <c r="BD110" s="11">
        <v>0</v>
      </c>
      <c r="BE110" s="11">
        <v>0</v>
      </c>
      <c r="BF110" s="11">
        <v>0</v>
      </c>
      <c r="BG110" s="11">
        <v>72711</v>
      </c>
      <c r="BH110" s="11">
        <v>0</v>
      </c>
      <c r="BI110" s="9">
        <v>855000</v>
      </c>
      <c r="BJ110" s="9">
        <v>0</v>
      </c>
      <c r="BK110" s="9">
        <v>167421.74049999999</v>
      </c>
      <c r="BL110" s="9">
        <v>313177.2</v>
      </c>
      <c r="BM110" s="9">
        <v>1064622.0800000001</v>
      </c>
      <c r="BN110" s="9">
        <v>22248.959999999999</v>
      </c>
      <c r="BO110" s="11">
        <v>28802405</v>
      </c>
      <c r="BP110" s="11">
        <v>0</v>
      </c>
      <c r="BQ110" s="11">
        <v>64490</v>
      </c>
      <c r="BR110" s="11">
        <v>156589</v>
      </c>
      <c r="BS110" s="11">
        <v>4241801</v>
      </c>
      <c r="BT110" s="11">
        <v>0</v>
      </c>
      <c r="BU110" s="9">
        <v>0</v>
      </c>
      <c r="BV110" s="9">
        <v>591860</v>
      </c>
      <c r="BW110" s="11">
        <v>6165959</v>
      </c>
      <c r="BX110" s="11">
        <v>0</v>
      </c>
      <c r="BY110" s="11">
        <v>565918</v>
      </c>
      <c r="BZ110" s="11">
        <v>-589744.49</v>
      </c>
      <c r="CA110" s="9">
        <v>1293950.03</v>
      </c>
      <c r="CB110" s="9">
        <v>5128964.4860830521</v>
      </c>
      <c r="CC110" s="9">
        <v>263276.25300000003</v>
      </c>
      <c r="CD110" s="9">
        <v>0</v>
      </c>
      <c r="CE110" s="11">
        <v>1189692</v>
      </c>
      <c r="CF110" s="11">
        <v>0</v>
      </c>
      <c r="CG110" s="11">
        <v>0</v>
      </c>
      <c r="CH110" s="11">
        <v>0</v>
      </c>
      <c r="CI110" s="11">
        <v>0</v>
      </c>
      <c r="CJ110" s="11">
        <v>0</v>
      </c>
      <c r="CK110" s="11">
        <v>77560</v>
      </c>
      <c r="CL110" s="11">
        <v>0</v>
      </c>
      <c r="CM110" s="11">
        <v>858600</v>
      </c>
      <c r="CN110" s="9">
        <v>2103379</v>
      </c>
      <c r="CO110" s="9">
        <v>167421.74049999999</v>
      </c>
      <c r="CP110" s="9">
        <v>313177.2</v>
      </c>
      <c r="CQ110" s="9">
        <v>1064622.0800000001</v>
      </c>
      <c r="CR110" s="9">
        <v>22248.959999999999</v>
      </c>
      <c r="CT110" s="11"/>
      <c r="CU110" s="11"/>
      <c r="CV110" s="15"/>
      <c r="CW110" s="15"/>
      <c r="CX110" s="11"/>
      <c r="CY110" s="11"/>
      <c r="CZ110" s="9"/>
      <c r="DA110" s="11"/>
      <c r="DB110" s="11"/>
      <c r="DC110" s="11"/>
      <c r="DD110" s="11"/>
      <c r="DE110" s="11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</row>
    <row r="111" spans="1:124" x14ac:dyDescent="0.3">
      <c r="A111" s="12">
        <v>281</v>
      </c>
      <c r="B111" s="12">
        <v>1</v>
      </c>
      <c r="C111" s="13" t="s">
        <v>134</v>
      </c>
      <c r="D111" s="14">
        <v>2</v>
      </c>
      <c r="E111" s="9">
        <v>12306</v>
      </c>
      <c r="F111" s="9">
        <f t="shared" si="56"/>
        <v>12038.980998600904</v>
      </c>
      <c r="G111" s="9">
        <f t="shared" si="57"/>
        <v>12614.836472732955</v>
      </c>
      <c r="H111" s="9">
        <f t="shared" si="58"/>
        <v>575.85547413205131</v>
      </c>
      <c r="I111" s="10">
        <f t="shared" si="53"/>
        <v>4.7832576046010343E-2</v>
      </c>
      <c r="J111" s="9">
        <f t="shared" si="59"/>
        <v>365.50543230944186</v>
      </c>
      <c r="K111" s="9">
        <f t="shared" si="60"/>
        <v>55.096294490492369</v>
      </c>
      <c r="L111" s="9">
        <f t="shared" si="61"/>
        <v>0</v>
      </c>
      <c r="M111" s="9">
        <f t="shared" si="62"/>
        <v>9.8761587843328016</v>
      </c>
      <c r="N111" s="9">
        <f t="shared" si="63"/>
        <v>50.187162430443891</v>
      </c>
      <c r="O111" s="9">
        <f t="shared" si="64"/>
        <v>91.379054932553217</v>
      </c>
      <c r="P111" s="9">
        <f t="shared" si="65"/>
        <v>3.8113711847877312</v>
      </c>
      <c r="Q111" s="15">
        <f t="shared" si="66"/>
        <v>148151700.16878271</v>
      </c>
      <c r="R111" s="15">
        <f t="shared" si="67"/>
        <v>155238177.63345173</v>
      </c>
      <c r="S111" s="9">
        <f t="shared" si="68"/>
        <v>7086477.464669019</v>
      </c>
      <c r="T111" s="9"/>
      <c r="U111" s="9">
        <f t="shared" si="72"/>
        <v>5997.8781204290599</v>
      </c>
      <c r="V111" s="9">
        <f t="shared" si="72"/>
        <v>849.02120916626041</v>
      </c>
      <c r="W111" s="9">
        <f t="shared" si="72"/>
        <v>1894.0584267836828</v>
      </c>
      <c r="X111" s="9">
        <f t="shared" si="72"/>
        <v>440.69854623760773</v>
      </c>
      <c r="Y111" s="9">
        <f t="shared" si="72"/>
        <v>861.87526681896281</v>
      </c>
      <c r="Z111" s="9">
        <f t="shared" si="72"/>
        <v>122.7571916138469</v>
      </c>
      <c r="AA111" s="9">
        <f t="shared" si="72"/>
        <v>1872.6922375514835</v>
      </c>
      <c r="AB111" s="9">
        <f t="shared" si="73"/>
        <v>6363.3835527385017</v>
      </c>
      <c r="AC111" s="9">
        <f t="shared" si="73"/>
        <v>904.11750365675277</v>
      </c>
      <c r="AD111" s="9">
        <f t="shared" si="73"/>
        <v>1894.0584267836828</v>
      </c>
      <c r="AE111" s="9">
        <f t="shared" si="73"/>
        <v>450.57470502194053</v>
      </c>
      <c r="AF111" s="9">
        <f t="shared" si="73"/>
        <v>912.0624292494067</v>
      </c>
      <c r="AG111" s="9">
        <f t="shared" si="73"/>
        <v>214.13624654640012</v>
      </c>
      <c r="AH111" s="9">
        <f t="shared" si="73"/>
        <v>1876.5036087362712</v>
      </c>
      <c r="AI111" s="9">
        <f t="shared" si="69"/>
        <v>12614.836472732955</v>
      </c>
      <c r="AJ111" s="3" t="s">
        <v>608</v>
      </c>
      <c r="AK111" s="11">
        <v>74555622</v>
      </c>
      <c r="AL111" s="11">
        <v>0</v>
      </c>
      <c r="AM111" s="11">
        <v>171261</v>
      </c>
      <c r="AN111" s="9">
        <v>428153</v>
      </c>
      <c r="AO111" s="11">
        <v>23308283</v>
      </c>
      <c r="AP111" s="11">
        <v>0</v>
      </c>
      <c r="AQ111" s="9">
        <v>0</v>
      </c>
      <c r="AR111" s="9">
        <v>1008574.75</v>
      </c>
      <c r="AS111" s="11">
        <v>10288055</v>
      </c>
      <c r="AT111" s="11">
        <v>160000</v>
      </c>
      <c r="AU111" s="11">
        <v>882288</v>
      </c>
      <c r="AV111" s="11">
        <v>-931280.44</v>
      </c>
      <c r="AW111" s="9">
        <v>1510650</v>
      </c>
      <c r="AX111" s="9">
        <v>10606237.033474157</v>
      </c>
      <c r="AY111" s="9">
        <v>733115.06</v>
      </c>
      <c r="AZ111" s="9">
        <v>-745733.85</v>
      </c>
      <c r="BA111" s="11">
        <v>3090405</v>
      </c>
      <c r="BB111" s="11">
        <v>3448</v>
      </c>
      <c r="BC111" s="11">
        <v>0</v>
      </c>
      <c r="BD111" s="11">
        <v>260552</v>
      </c>
      <c r="BE111" s="11">
        <v>0</v>
      </c>
      <c r="BF111" s="11">
        <v>0</v>
      </c>
      <c r="BG111" s="11">
        <v>0</v>
      </c>
      <c r="BH111" s="11">
        <v>0</v>
      </c>
      <c r="BI111" s="9">
        <v>937988</v>
      </c>
      <c r="BJ111" s="9">
        <v>0</v>
      </c>
      <c r="BK111" s="9">
        <v>332262.95899999997</v>
      </c>
      <c r="BL111" s="9">
        <v>19311392.646308552</v>
      </c>
      <c r="BM111" s="9">
        <v>2176771.39</v>
      </c>
      <c r="BN111" s="9">
        <v>63655.62</v>
      </c>
      <c r="BO111" s="11">
        <v>78289265</v>
      </c>
      <c r="BP111" s="11">
        <v>18533</v>
      </c>
      <c r="BQ111" s="11">
        <v>175295</v>
      </c>
      <c r="BR111" s="11">
        <v>428153</v>
      </c>
      <c r="BS111" s="11">
        <v>17590982</v>
      </c>
      <c r="BT111" s="11">
        <v>0</v>
      </c>
      <c r="BU111" s="9">
        <v>0</v>
      </c>
      <c r="BV111" s="9">
        <v>1082507.5</v>
      </c>
      <c r="BW111" s="11">
        <v>10626070</v>
      </c>
      <c r="BX111" s="11">
        <v>500000</v>
      </c>
      <c r="BY111" s="11">
        <v>913094</v>
      </c>
      <c r="BZ111" s="11">
        <v>-1003855.18</v>
      </c>
      <c r="CA111" s="9">
        <v>2635160.65</v>
      </c>
      <c r="CB111" s="9">
        <v>11223840.254343199</v>
      </c>
      <c r="CC111" s="9">
        <v>780017.7938000001</v>
      </c>
      <c r="CD111" s="9">
        <v>0</v>
      </c>
      <c r="CE111" s="11">
        <v>3174971</v>
      </c>
      <c r="CF111" s="11">
        <v>0</v>
      </c>
      <c r="CG111" s="11">
        <v>0</v>
      </c>
      <c r="CH111" s="11">
        <v>260552</v>
      </c>
      <c r="CI111" s="11">
        <v>0</v>
      </c>
      <c r="CJ111" s="11">
        <v>0</v>
      </c>
      <c r="CK111" s="11">
        <v>0</v>
      </c>
      <c r="CL111" s="11">
        <v>0</v>
      </c>
      <c r="CM111" s="11">
        <v>942208</v>
      </c>
      <c r="CN111" s="9">
        <v>5717301</v>
      </c>
      <c r="CO111" s="9">
        <v>332262.95899999997</v>
      </c>
      <c r="CP111" s="9">
        <v>19311392.646308552</v>
      </c>
      <c r="CQ111" s="9">
        <v>2176771.39</v>
      </c>
      <c r="CR111" s="9">
        <v>63655.62</v>
      </c>
      <c r="CT111" s="11"/>
      <c r="CU111" s="11"/>
      <c r="CV111" s="15"/>
      <c r="CW111" s="15"/>
      <c r="CX111" s="11"/>
      <c r="CY111" s="11"/>
      <c r="CZ111" s="9"/>
      <c r="DA111" s="11"/>
      <c r="DB111" s="11"/>
      <c r="DC111" s="11"/>
      <c r="DD111" s="11"/>
      <c r="DE111" s="11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</row>
    <row r="112" spans="1:124" x14ac:dyDescent="0.3">
      <c r="A112" s="12">
        <v>282</v>
      </c>
      <c r="B112" s="12">
        <v>1</v>
      </c>
      <c r="C112" s="13" t="s">
        <v>135</v>
      </c>
      <c r="D112" s="14">
        <v>2</v>
      </c>
      <c r="E112" s="9">
        <v>1712</v>
      </c>
      <c r="F112" s="9">
        <f t="shared" si="56"/>
        <v>9479.4844977507455</v>
      </c>
      <c r="G112" s="9">
        <f t="shared" si="57"/>
        <v>10055.29040001704</v>
      </c>
      <c r="H112" s="9">
        <f t="shared" si="58"/>
        <v>575.80590226629465</v>
      </c>
      <c r="I112" s="10">
        <f t="shared" si="53"/>
        <v>6.0742322264772899E-2</v>
      </c>
      <c r="J112" s="9">
        <f t="shared" si="59"/>
        <v>330.29469626168247</v>
      </c>
      <c r="K112" s="9">
        <f t="shared" si="60"/>
        <v>4.1325934579439263</v>
      </c>
      <c r="L112" s="9">
        <f t="shared" si="61"/>
        <v>219.29147196261692</v>
      </c>
      <c r="M112" s="9">
        <f t="shared" si="62"/>
        <v>-18.476530373831679</v>
      </c>
      <c r="N112" s="9">
        <f t="shared" si="63"/>
        <v>-6.2615424766984233</v>
      </c>
      <c r="O112" s="9">
        <f t="shared" si="64"/>
        <v>37.62085280373833</v>
      </c>
      <c r="P112" s="9">
        <f t="shared" si="65"/>
        <v>9.2043606308411086</v>
      </c>
      <c r="Q112" s="15">
        <f t="shared" si="66"/>
        <v>16228877.460149277</v>
      </c>
      <c r="R112" s="15">
        <f t="shared" si="67"/>
        <v>17214657.164829168</v>
      </c>
      <c r="S112" s="9">
        <f t="shared" si="68"/>
        <v>985779.70467989147</v>
      </c>
      <c r="T112" s="9"/>
      <c r="U112" s="9">
        <f t="shared" ref="U112:AA121" si="74">IF($E112=0,0,SUMIF($AK$4:$BN$4,U$4,$AK112:$BN112)/$E112)</f>
        <v>6113.7391822429909</v>
      </c>
      <c r="V112" s="9">
        <f t="shared" si="74"/>
        <v>125.77978971962617</v>
      </c>
      <c r="W112" s="9">
        <f t="shared" si="74"/>
        <v>1312.2821261682243</v>
      </c>
      <c r="X112" s="9">
        <f t="shared" si="74"/>
        <v>706.41705607476638</v>
      </c>
      <c r="Y112" s="9">
        <f t="shared" si="74"/>
        <v>815.5507010217741</v>
      </c>
      <c r="Z112" s="9">
        <f t="shared" si="74"/>
        <v>79.334287383177568</v>
      </c>
      <c r="AA112" s="9">
        <f t="shared" si="74"/>
        <v>326.38135514018694</v>
      </c>
      <c r="AB112" s="9">
        <f t="shared" ref="AB112:AH121" si="75">IF($E112=0,0,SUMIF($BO$4:$CR$4,AB$4,$BO112:$CR112)/$E112)</f>
        <v>6444.0338785046733</v>
      </c>
      <c r="AC112" s="9">
        <f t="shared" si="75"/>
        <v>129.91238317757009</v>
      </c>
      <c r="AD112" s="9">
        <f t="shared" si="75"/>
        <v>1531.5735981308412</v>
      </c>
      <c r="AE112" s="9">
        <f t="shared" si="75"/>
        <v>687.9405257009347</v>
      </c>
      <c r="AF112" s="9">
        <f t="shared" si="75"/>
        <v>809.28915854507568</v>
      </c>
      <c r="AG112" s="9">
        <f t="shared" si="75"/>
        <v>116.9551401869159</v>
      </c>
      <c r="AH112" s="9">
        <f t="shared" si="75"/>
        <v>335.58571577102805</v>
      </c>
      <c r="AI112" s="9">
        <f t="shared" si="69"/>
        <v>10055.29040001704</v>
      </c>
      <c r="AJ112" s="3" t="s">
        <v>608</v>
      </c>
      <c r="AK112" s="11">
        <v>10529860</v>
      </c>
      <c r="AL112" s="11">
        <v>0</v>
      </c>
      <c r="AM112" s="11">
        <v>24188</v>
      </c>
      <c r="AN112" s="9">
        <v>60470</v>
      </c>
      <c r="AO112" s="11">
        <v>1919908</v>
      </c>
      <c r="AP112" s="11">
        <v>326719</v>
      </c>
      <c r="AQ112" s="9">
        <v>457340</v>
      </c>
      <c r="AR112" s="9">
        <v>235156</v>
      </c>
      <c r="AS112" s="11">
        <v>215335</v>
      </c>
      <c r="AT112" s="11">
        <v>0</v>
      </c>
      <c r="AU112" s="11">
        <v>0</v>
      </c>
      <c r="AV112" s="11">
        <v>0</v>
      </c>
      <c r="AW112" s="9">
        <v>135820.29999999999</v>
      </c>
      <c r="AX112" s="9">
        <v>1396222.8001492773</v>
      </c>
      <c r="AY112" s="9">
        <v>113367.87</v>
      </c>
      <c r="AZ112" s="9">
        <v>-63138.52</v>
      </c>
      <c r="BA112" s="11">
        <v>440021</v>
      </c>
      <c r="BB112" s="11">
        <v>487</v>
      </c>
      <c r="BC112" s="11">
        <v>0</v>
      </c>
      <c r="BD112" s="11">
        <v>5604</v>
      </c>
      <c r="BE112" s="11">
        <v>0</v>
      </c>
      <c r="BF112" s="11">
        <v>0</v>
      </c>
      <c r="BG112" s="11">
        <v>0</v>
      </c>
      <c r="BH112" s="11">
        <v>0</v>
      </c>
      <c r="BI112" s="9">
        <v>46590</v>
      </c>
      <c r="BJ112" s="9">
        <v>0</v>
      </c>
      <c r="BK112" s="9">
        <v>53280</v>
      </c>
      <c r="BL112" s="9">
        <v>120940.20000000001</v>
      </c>
      <c r="BM112" s="9">
        <v>207958.55</v>
      </c>
      <c r="BN112" s="9">
        <v>2748.26</v>
      </c>
      <c r="BO112" s="11">
        <v>11030239</v>
      </c>
      <c r="BP112" s="11">
        <v>0</v>
      </c>
      <c r="BQ112" s="11">
        <v>24697</v>
      </c>
      <c r="BR112" s="11">
        <v>60470</v>
      </c>
      <c r="BS112" s="11">
        <v>1816539</v>
      </c>
      <c r="BT112" s="11">
        <v>0</v>
      </c>
      <c r="BU112" s="9">
        <v>457340</v>
      </c>
      <c r="BV112" s="9">
        <v>209982.5</v>
      </c>
      <c r="BW112" s="11">
        <v>222410</v>
      </c>
      <c r="BX112" s="11">
        <v>0</v>
      </c>
      <c r="BY112" s="11">
        <v>0</v>
      </c>
      <c r="BZ112" s="11">
        <v>-17668.32</v>
      </c>
      <c r="CA112" s="9">
        <v>200227.20000000001</v>
      </c>
      <c r="CB112" s="9">
        <v>1385503.0394291696</v>
      </c>
      <c r="CC112" s="9">
        <v>129125.73540000001</v>
      </c>
      <c r="CD112" s="9">
        <v>1947</v>
      </c>
      <c r="CE112" s="11">
        <v>450969</v>
      </c>
      <c r="CF112" s="11">
        <v>0</v>
      </c>
      <c r="CG112" s="11">
        <v>0</v>
      </c>
      <c r="CH112" s="11">
        <v>5604</v>
      </c>
      <c r="CI112" s="11">
        <v>0</v>
      </c>
      <c r="CJ112" s="11">
        <v>0</v>
      </c>
      <c r="CK112" s="11">
        <v>0</v>
      </c>
      <c r="CL112" s="11">
        <v>0</v>
      </c>
      <c r="CM112" s="11">
        <v>46830</v>
      </c>
      <c r="CN112" s="9">
        <v>805515</v>
      </c>
      <c r="CO112" s="9">
        <v>53280</v>
      </c>
      <c r="CP112" s="9">
        <v>120940.20000000001</v>
      </c>
      <c r="CQ112" s="9">
        <v>207958.55</v>
      </c>
      <c r="CR112" s="9">
        <v>2748.26</v>
      </c>
      <c r="CT112" s="11"/>
      <c r="CU112" s="11"/>
      <c r="CV112" s="15"/>
      <c r="CW112" s="15"/>
      <c r="CX112" s="11"/>
      <c r="CY112" s="11"/>
      <c r="CZ112" s="9"/>
      <c r="DA112" s="11"/>
      <c r="DB112" s="11"/>
      <c r="DC112" s="11"/>
      <c r="DD112" s="11"/>
      <c r="DE112" s="11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</row>
    <row r="113" spans="1:124" x14ac:dyDescent="0.3">
      <c r="A113" s="12">
        <v>283</v>
      </c>
      <c r="B113" s="12">
        <v>1</v>
      </c>
      <c r="C113" s="13" t="s">
        <v>136</v>
      </c>
      <c r="D113" s="14">
        <v>2</v>
      </c>
      <c r="E113" s="9">
        <v>4465</v>
      </c>
      <c r="F113" s="9">
        <f t="shared" si="56"/>
        <v>10348.83491298507</v>
      </c>
      <c r="G113" s="9">
        <f t="shared" si="57"/>
        <v>11011.169123543308</v>
      </c>
      <c r="H113" s="9">
        <f t="shared" si="58"/>
        <v>662.33421055823783</v>
      </c>
      <c r="I113" s="10">
        <f t="shared" si="53"/>
        <v>6.4000848030456289E-2</v>
      </c>
      <c r="J113" s="9">
        <f t="shared" si="59"/>
        <v>371.58094960806284</v>
      </c>
      <c r="K113" s="9">
        <f t="shared" si="60"/>
        <v>13.082866741321368</v>
      </c>
      <c r="L113" s="9">
        <f t="shared" si="61"/>
        <v>201.18118701007825</v>
      </c>
      <c r="M113" s="9">
        <f t="shared" si="62"/>
        <v>-14.827587905935161</v>
      </c>
      <c r="N113" s="9">
        <f t="shared" si="63"/>
        <v>47.955626773242443</v>
      </c>
      <c r="O113" s="9">
        <f t="shared" si="64"/>
        <v>46.110539753639443</v>
      </c>
      <c r="P113" s="9">
        <f t="shared" si="65"/>
        <v>-2.7493714221724304</v>
      </c>
      <c r="Q113" s="15">
        <f t="shared" si="66"/>
        <v>46207547.886478342</v>
      </c>
      <c r="R113" s="15">
        <f t="shared" si="67"/>
        <v>49164870.136620872</v>
      </c>
      <c r="S113" s="9">
        <f t="shared" si="68"/>
        <v>2957322.2501425296</v>
      </c>
      <c r="T113" s="9"/>
      <c r="U113" s="9">
        <f t="shared" si="74"/>
        <v>5961.3151310190369</v>
      </c>
      <c r="V113" s="9">
        <f t="shared" si="74"/>
        <v>398.20067189249721</v>
      </c>
      <c r="W113" s="9">
        <f t="shared" si="74"/>
        <v>2021.1594624860022</v>
      </c>
      <c r="X113" s="9">
        <f t="shared" si="74"/>
        <v>670.3398230683091</v>
      </c>
      <c r="Y113" s="9">
        <f t="shared" si="74"/>
        <v>834.94894691564241</v>
      </c>
      <c r="Z113" s="9">
        <f t="shared" si="74"/>
        <v>129.94871220604702</v>
      </c>
      <c r="AA113" s="9">
        <f t="shared" si="74"/>
        <v>332.92216539753639</v>
      </c>
      <c r="AB113" s="9">
        <f t="shared" si="75"/>
        <v>6332.8960806270998</v>
      </c>
      <c r="AC113" s="9">
        <f t="shared" si="75"/>
        <v>411.28353863381858</v>
      </c>
      <c r="AD113" s="9">
        <f t="shared" si="75"/>
        <v>2222.3406494960805</v>
      </c>
      <c r="AE113" s="9">
        <f t="shared" si="75"/>
        <v>655.51223516237394</v>
      </c>
      <c r="AF113" s="9">
        <f t="shared" si="75"/>
        <v>882.90457368888485</v>
      </c>
      <c r="AG113" s="9">
        <f t="shared" si="75"/>
        <v>176.05925195968646</v>
      </c>
      <c r="AH113" s="9">
        <f t="shared" si="75"/>
        <v>330.17279397536396</v>
      </c>
      <c r="AI113" s="9">
        <f t="shared" si="69"/>
        <v>11011.169123543308</v>
      </c>
      <c r="AJ113" s="3" t="s">
        <v>608</v>
      </c>
      <c r="AK113" s="11">
        <v>26821218</v>
      </c>
      <c r="AL113" s="11">
        <v>0</v>
      </c>
      <c r="AM113" s="11">
        <v>61611</v>
      </c>
      <c r="AN113" s="9">
        <v>154027</v>
      </c>
      <c r="AO113" s="11">
        <v>9024477</v>
      </c>
      <c r="AP113" s="11">
        <v>0</v>
      </c>
      <c r="AQ113" s="9">
        <v>1192880</v>
      </c>
      <c r="AR113" s="9">
        <v>319630</v>
      </c>
      <c r="AS113" s="11">
        <v>1777966</v>
      </c>
      <c r="AT113" s="11">
        <v>0</v>
      </c>
      <c r="AU113" s="11">
        <v>315445</v>
      </c>
      <c r="AV113" s="11">
        <v>-360454.69</v>
      </c>
      <c r="AW113" s="9">
        <v>580221</v>
      </c>
      <c r="AX113" s="9">
        <v>3728047.0479783434</v>
      </c>
      <c r="AY113" s="9">
        <v>315930.59999999998</v>
      </c>
      <c r="AZ113" s="9">
        <v>-203945.94</v>
      </c>
      <c r="BA113" s="11">
        <v>1127374</v>
      </c>
      <c r="BB113" s="11">
        <v>1241</v>
      </c>
      <c r="BC113" s="11">
        <v>0</v>
      </c>
      <c r="BD113" s="11">
        <v>106433</v>
      </c>
      <c r="BE113" s="11">
        <v>0</v>
      </c>
      <c r="BF113" s="11">
        <v>0</v>
      </c>
      <c r="BG113" s="11">
        <v>0</v>
      </c>
      <c r="BH113" s="11">
        <v>-6530</v>
      </c>
      <c r="BI113" s="9">
        <v>235438</v>
      </c>
      <c r="BJ113" s="9">
        <v>0</v>
      </c>
      <c r="BK113" s="9">
        <v>127697.88849999999</v>
      </c>
      <c r="BL113" s="9">
        <v>308053.8</v>
      </c>
      <c r="BM113" s="9">
        <v>562727.16</v>
      </c>
      <c r="BN113" s="9">
        <v>18061.02</v>
      </c>
      <c r="BO113" s="11">
        <v>28276381</v>
      </c>
      <c r="BP113" s="11">
        <v>0</v>
      </c>
      <c r="BQ113" s="11">
        <v>63313</v>
      </c>
      <c r="BR113" s="11">
        <v>154027</v>
      </c>
      <c r="BS113" s="11">
        <v>7857786</v>
      </c>
      <c r="BT113" s="11">
        <v>0</v>
      </c>
      <c r="BU113" s="9">
        <v>1192880</v>
      </c>
      <c r="BV113" s="9">
        <v>243510</v>
      </c>
      <c r="BW113" s="11">
        <v>1836381</v>
      </c>
      <c r="BX113" s="11">
        <v>0</v>
      </c>
      <c r="BY113" s="11">
        <v>329115</v>
      </c>
      <c r="BZ113" s="11">
        <v>-400556.87</v>
      </c>
      <c r="CA113" s="9">
        <v>786104.56</v>
      </c>
      <c r="CB113" s="9">
        <v>3942168.9215208711</v>
      </c>
      <c r="CC113" s="9">
        <v>303654.65659999999</v>
      </c>
      <c r="CD113" s="9">
        <v>0</v>
      </c>
      <c r="CE113" s="11">
        <v>1162868</v>
      </c>
      <c r="CF113" s="11">
        <v>0</v>
      </c>
      <c r="CG113" s="11">
        <v>0</v>
      </c>
      <c r="CH113" s="11">
        <v>106433</v>
      </c>
      <c r="CI113" s="11">
        <v>0</v>
      </c>
      <c r="CJ113" s="11">
        <v>0</v>
      </c>
      <c r="CK113" s="11">
        <v>0</v>
      </c>
      <c r="CL113" s="11">
        <v>-7258</v>
      </c>
      <c r="CM113" s="11">
        <v>236558</v>
      </c>
      <c r="CN113" s="9">
        <v>2064965</v>
      </c>
      <c r="CO113" s="9">
        <v>127697.88849999999</v>
      </c>
      <c r="CP113" s="9">
        <v>308053.8</v>
      </c>
      <c r="CQ113" s="9">
        <v>562727.16</v>
      </c>
      <c r="CR113" s="9">
        <v>18061.02</v>
      </c>
      <c r="CT113" s="11"/>
      <c r="CU113" s="11"/>
      <c r="CV113" s="15"/>
      <c r="CW113" s="15"/>
      <c r="CX113" s="11"/>
      <c r="CY113" s="11"/>
      <c r="CZ113" s="9"/>
      <c r="DA113" s="11"/>
      <c r="DB113" s="11"/>
      <c r="DC113" s="11"/>
      <c r="DD113" s="11"/>
      <c r="DE113" s="11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</row>
    <row r="114" spans="1:124" x14ac:dyDescent="0.3">
      <c r="A114" s="12">
        <v>284</v>
      </c>
      <c r="B114" s="12">
        <v>1</v>
      </c>
      <c r="C114" s="13" t="s">
        <v>137</v>
      </c>
      <c r="D114" s="14">
        <v>3</v>
      </c>
      <c r="E114" s="9">
        <v>10810</v>
      </c>
      <c r="F114" s="9">
        <f t="shared" si="56"/>
        <v>9955.4253704681487</v>
      </c>
      <c r="G114" s="9">
        <f t="shared" si="57"/>
        <v>10446.994318715468</v>
      </c>
      <c r="H114" s="9">
        <f t="shared" si="58"/>
        <v>491.56894824731899</v>
      </c>
      <c r="I114" s="10">
        <f t="shared" si="53"/>
        <v>4.9376990932553516E-2</v>
      </c>
      <c r="J114" s="9">
        <f t="shared" si="59"/>
        <v>339.71074468085044</v>
      </c>
      <c r="K114" s="9">
        <f t="shared" si="60"/>
        <v>2.8814986123959301</v>
      </c>
      <c r="L114" s="9">
        <f t="shared" si="61"/>
        <v>86.444125809435718</v>
      </c>
      <c r="M114" s="9">
        <f t="shared" si="62"/>
        <v>7.0655642923219375</v>
      </c>
      <c r="N114" s="9">
        <f t="shared" si="63"/>
        <v>20.531024935570258</v>
      </c>
      <c r="O114" s="9">
        <f t="shared" si="64"/>
        <v>36.922313598519878</v>
      </c>
      <c r="P114" s="9">
        <f t="shared" si="65"/>
        <v>-1.9863236817761276</v>
      </c>
      <c r="Q114" s="15">
        <f t="shared" si="66"/>
        <v>107618148.25476068</v>
      </c>
      <c r="R114" s="15">
        <f t="shared" si="67"/>
        <v>112932008.58531418</v>
      </c>
      <c r="S114" s="9">
        <f t="shared" si="68"/>
        <v>5313860.3305535018</v>
      </c>
      <c r="T114" s="9"/>
      <c r="U114" s="9">
        <f t="shared" si="74"/>
        <v>6020.5219102682704</v>
      </c>
      <c r="V114" s="9">
        <f t="shared" si="74"/>
        <v>87.701295097132288</v>
      </c>
      <c r="W114" s="9">
        <f t="shared" si="74"/>
        <v>1841.9971322849215</v>
      </c>
      <c r="X114" s="9">
        <f t="shared" si="74"/>
        <v>632.77252636447736</v>
      </c>
      <c r="Y114" s="9">
        <f t="shared" si="74"/>
        <v>797.99169280629326</v>
      </c>
      <c r="Z114" s="9">
        <f t="shared" si="74"/>
        <v>110.08325624421832</v>
      </c>
      <c r="AA114" s="9">
        <f t="shared" si="74"/>
        <v>464.35755740283503</v>
      </c>
      <c r="AB114" s="9">
        <f t="shared" si="75"/>
        <v>6360.2326549491208</v>
      </c>
      <c r="AC114" s="9">
        <f t="shared" si="75"/>
        <v>90.582793709528218</v>
      </c>
      <c r="AD114" s="9">
        <f t="shared" si="75"/>
        <v>1928.4412580943572</v>
      </c>
      <c r="AE114" s="9">
        <f t="shared" si="75"/>
        <v>639.8380906567993</v>
      </c>
      <c r="AF114" s="9">
        <f t="shared" si="75"/>
        <v>818.52271774186352</v>
      </c>
      <c r="AG114" s="9">
        <f t="shared" si="75"/>
        <v>147.0055698427382</v>
      </c>
      <c r="AH114" s="9">
        <f t="shared" si="75"/>
        <v>462.3712337210589</v>
      </c>
      <c r="AI114" s="9">
        <f t="shared" si="69"/>
        <v>10446.994318715468</v>
      </c>
      <c r="AJ114" s="3" t="s">
        <v>608</v>
      </c>
      <c r="AK114" s="11">
        <v>65389383</v>
      </c>
      <c r="AL114" s="11">
        <v>0</v>
      </c>
      <c r="AM114" s="11">
        <v>150205</v>
      </c>
      <c r="AN114" s="9">
        <v>375513</v>
      </c>
      <c r="AO114" s="11">
        <v>19911989</v>
      </c>
      <c r="AP114" s="11">
        <v>0</v>
      </c>
      <c r="AQ114" s="9">
        <v>2766920</v>
      </c>
      <c r="AR114" s="9">
        <v>920437</v>
      </c>
      <c r="AS114" s="11">
        <v>948051</v>
      </c>
      <c r="AT114" s="11">
        <v>0</v>
      </c>
      <c r="AU114" s="11">
        <v>299525</v>
      </c>
      <c r="AV114" s="11">
        <v>-12439.99</v>
      </c>
      <c r="AW114" s="9">
        <v>1190000</v>
      </c>
      <c r="AX114" s="9">
        <v>8626290.1992360298</v>
      </c>
      <c r="AY114" s="9">
        <v>755924.42</v>
      </c>
      <c r="AZ114" s="9">
        <v>-307541.15000000002</v>
      </c>
      <c r="BA114" s="11">
        <v>2577565</v>
      </c>
      <c r="BB114" s="11">
        <v>3024</v>
      </c>
      <c r="BC114" s="11">
        <v>0</v>
      </c>
      <c r="BD114" s="11">
        <v>14019</v>
      </c>
      <c r="BE114" s="11">
        <v>0</v>
      </c>
      <c r="BF114" s="11">
        <v>0</v>
      </c>
      <c r="BG114" s="11">
        <v>0</v>
      </c>
      <c r="BH114" s="11">
        <v>0</v>
      </c>
      <c r="BI114" s="9">
        <v>121016</v>
      </c>
      <c r="BJ114" s="9">
        <v>0</v>
      </c>
      <c r="BK114" s="9">
        <v>422611.20299999998</v>
      </c>
      <c r="BL114" s="9">
        <v>405764.28252464725</v>
      </c>
      <c r="BM114" s="9">
        <v>3024391.3200000003</v>
      </c>
      <c r="BN114" s="9">
        <v>35500.97</v>
      </c>
      <c r="BO114" s="11">
        <v>68661756</v>
      </c>
      <c r="BP114" s="11">
        <v>0</v>
      </c>
      <c r="BQ114" s="11">
        <v>153738</v>
      </c>
      <c r="BR114" s="11">
        <v>375513</v>
      </c>
      <c r="BS114" s="11">
        <v>15832226</v>
      </c>
      <c r="BT114" s="11">
        <v>0</v>
      </c>
      <c r="BU114" s="9">
        <v>2766920</v>
      </c>
      <c r="BV114" s="9">
        <v>914271.25</v>
      </c>
      <c r="BW114" s="11">
        <v>979200</v>
      </c>
      <c r="BX114" s="11">
        <v>0</v>
      </c>
      <c r="BY114" s="11">
        <v>301020</v>
      </c>
      <c r="BZ114" s="11">
        <v>-2684.49</v>
      </c>
      <c r="CA114" s="9">
        <v>1589130.21</v>
      </c>
      <c r="CB114" s="9">
        <v>8848230.5787895452</v>
      </c>
      <c r="CC114" s="9">
        <v>734452.26100000006</v>
      </c>
      <c r="CD114" s="9">
        <v>92359</v>
      </c>
      <c r="CE114" s="11">
        <v>2647690</v>
      </c>
      <c r="CF114" s="11">
        <v>0</v>
      </c>
      <c r="CG114" s="11">
        <v>0</v>
      </c>
      <c r="CH114" s="11">
        <v>14019</v>
      </c>
      <c r="CI114" s="11">
        <v>0</v>
      </c>
      <c r="CJ114" s="11">
        <v>0</v>
      </c>
      <c r="CK114" s="11">
        <v>0</v>
      </c>
      <c r="CL114" s="11">
        <v>0</v>
      </c>
      <c r="CM114" s="11">
        <v>121676</v>
      </c>
      <c r="CN114" s="9">
        <v>5014224</v>
      </c>
      <c r="CO114" s="9">
        <v>422611.20299999998</v>
      </c>
      <c r="CP114" s="9">
        <v>405764.28252464725</v>
      </c>
      <c r="CQ114" s="9">
        <v>3024391.3200000003</v>
      </c>
      <c r="CR114" s="9">
        <v>35500.97</v>
      </c>
      <c r="CT114" s="11"/>
      <c r="CU114" s="11"/>
      <c r="CV114" s="15"/>
      <c r="CW114" s="15"/>
      <c r="CX114" s="11"/>
      <c r="CY114" s="11"/>
      <c r="CZ114" s="9"/>
      <c r="DA114" s="11"/>
      <c r="DB114" s="11"/>
      <c r="DC114" s="11"/>
      <c r="DD114" s="11"/>
      <c r="DE114" s="11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</row>
    <row r="115" spans="1:124" x14ac:dyDescent="0.3">
      <c r="A115" s="12">
        <v>286</v>
      </c>
      <c r="B115" s="12">
        <v>1</v>
      </c>
      <c r="C115" s="13" t="s">
        <v>138</v>
      </c>
      <c r="D115" s="14">
        <v>2</v>
      </c>
      <c r="E115" s="9">
        <v>2348</v>
      </c>
      <c r="F115" s="9">
        <f t="shared" si="56"/>
        <v>10127.772087650876</v>
      </c>
      <c r="G115" s="9">
        <f t="shared" si="57"/>
        <v>11261.983272130541</v>
      </c>
      <c r="H115" s="9">
        <f t="shared" si="58"/>
        <v>1134.2111844796655</v>
      </c>
      <c r="I115" s="10">
        <f t="shared" si="53"/>
        <v>0.11199019632981733</v>
      </c>
      <c r="J115" s="9">
        <f t="shared" si="59"/>
        <v>378.55155451448081</v>
      </c>
      <c r="K115" s="9">
        <f t="shared" si="60"/>
        <v>125.27172061328793</v>
      </c>
      <c r="L115" s="9">
        <f t="shared" si="61"/>
        <v>433.3581771720614</v>
      </c>
      <c r="M115" s="9">
        <f t="shared" si="62"/>
        <v>-34.788032367972733</v>
      </c>
      <c r="N115" s="9">
        <f t="shared" si="63"/>
        <v>25.490752452407946</v>
      </c>
      <c r="O115" s="9">
        <f t="shared" si="64"/>
        <v>210.11288756388416</v>
      </c>
      <c r="P115" s="9">
        <f t="shared" si="65"/>
        <v>-3.7858754684838232</v>
      </c>
      <c r="Q115" s="15">
        <f t="shared" si="66"/>
        <v>23780008.861804254</v>
      </c>
      <c r="R115" s="15">
        <f t="shared" si="67"/>
        <v>26443136.72296251</v>
      </c>
      <c r="S115" s="9">
        <f t="shared" si="68"/>
        <v>2663127.8611582555</v>
      </c>
      <c r="T115" s="9"/>
      <c r="U115" s="9">
        <f t="shared" si="74"/>
        <v>6019.9812393526399</v>
      </c>
      <c r="V115" s="9">
        <f t="shared" si="74"/>
        <v>1705.9348381601362</v>
      </c>
      <c r="W115" s="9">
        <f t="shared" si="74"/>
        <v>363.04173764906301</v>
      </c>
      <c r="X115" s="9">
        <f t="shared" si="74"/>
        <v>796.92771720613291</v>
      </c>
      <c r="Y115" s="9">
        <f t="shared" si="74"/>
        <v>739.2460824306263</v>
      </c>
      <c r="Z115" s="9">
        <f t="shared" si="74"/>
        <v>89.735945485519593</v>
      </c>
      <c r="AA115" s="9">
        <f t="shared" si="74"/>
        <v>412.90452736675593</v>
      </c>
      <c r="AB115" s="9">
        <f t="shared" si="75"/>
        <v>6398.5327938671207</v>
      </c>
      <c r="AC115" s="9">
        <f t="shared" si="75"/>
        <v>1831.2065587734241</v>
      </c>
      <c r="AD115" s="9">
        <f t="shared" si="75"/>
        <v>796.39991482112441</v>
      </c>
      <c r="AE115" s="9">
        <f t="shared" si="75"/>
        <v>762.13968483816018</v>
      </c>
      <c r="AF115" s="9">
        <f t="shared" si="75"/>
        <v>764.73683488303425</v>
      </c>
      <c r="AG115" s="9">
        <f t="shared" si="75"/>
        <v>299.84883304940377</v>
      </c>
      <c r="AH115" s="9">
        <f t="shared" si="75"/>
        <v>409.11865189827211</v>
      </c>
      <c r="AI115" s="9">
        <f t="shared" si="69"/>
        <v>11261.983272130541</v>
      </c>
      <c r="AJ115" s="3" t="s">
        <v>608</v>
      </c>
      <c r="AK115" s="11">
        <v>14191153</v>
      </c>
      <c r="AL115" s="11">
        <v>0</v>
      </c>
      <c r="AM115" s="11">
        <v>32598</v>
      </c>
      <c r="AN115" s="9">
        <v>81496</v>
      </c>
      <c r="AO115" s="11">
        <v>575313</v>
      </c>
      <c r="AP115" s="11">
        <v>277109</v>
      </c>
      <c r="AQ115" s="9">
        <v>586820</v>
      </c>
      <c r="AR115" s="9">
        <v>452883.75</v>
      </c>
      <c r="AS115" s="11">
        <v>3930535</v>
      </c>
      <c r="AT115" s="11">
        <v>75000</v>
      </c>
      <c r="AU115" s="11">
        <v>204422</v>
      </c>
      <c r="AV115" s="11">
        <v>-236458.47</v>
      </c>
      <c r="AW115" s="9">
        <v>210700</v>
      </c>
      <c r="AX115" s="9">
        <v>1735749.8015471105</v>
      </c>
      <c r="AY115" s="9">
        <v>127951.95000000001</v>
      </c>
      <c r="AZ115" s="9">
        <v>-56237.05</v>
      </c>
      <c r="BA115" s="11">
        <v>544882</v>
      </c>
      <c r="BB115" s="11">
        <v>656</v>
      </c>
      <c r="BC115" s="11">
        <v>0</v>
      </c>
      <c r="BD115" s="11">
        <v>37705</v>
      </c>
      <c r="BE115" s="11">
        <v>0</v>
      </c>
      <c r="BF115" s="11">
        <v>0</v>
      </c>
      <c r="BG115" s="11">
        <v>0</v>
      </c>
      <c r="BH115" s="11">
        <v>0</v>
      </c>
      <c r="BI115" s="9">
        <v>247678</v>
      </c>
      <c r="BJ115" s="9">
        <v>0</v>
      </c>
      <c r="BK115" s="9">
        <v>65528.239000000001</v>
      </c>
      <c r="BL115" s="9">
        <v>135422.90125714286</v>
      </c>
      <c r="BM115" s="9">
        <v>552422.71</v>
      </c>
      <c r="BN115" s="9">
        <v>6678.03</v>
      </c>
      <c r="BO115" s="11">
        <v>14995737</v>
      </c>
      <c r="BP115" s="11">
        <v>0</v>
      </c>
      <c r="BQ115" s="11">
        <v>33576</v>
      </c>
      <c r="BR115" s="11">
        <v>81496</v>
      </c>
      <c r="BS115" s="11">
        <v>774840</v>
      </c>
      <c r="BT115" s="11">
        <v>0</v>
      </c>
      <c r="BU115" s="9">
        <v>586820</v>
      </c>
      <c r="BV115" s="9">
        <v>432618.75</v>
      </c>
      <c r="BW115" s="11">
        <v>4059673</v>
      </c>
      <c r="BX115" s="11">
        <v>240000</v>
      </c>
      <c r="BY115" s="11">
        <v>212721</v>
      </c>
      <c r="BZ115" s="11">
        <v>-325873.77</v>
      </c>
      <c r="CA115" s="9">
        <v>704045.06</v>
      </c>
      <c r="CB115" s="9">
        <v>1795602.0883053644</v>
      </c>
      <c r="CC115" s="9">
        <v>119062.71440000001</v>
      </c>
      <c r="CD115" s="9">
        <v>28018</v>
      </c>
      <c r="CE115" s="11">
        <v>563211</v>
      </c>
      <c r="CF115" s="11">
        <v>0</v>
      </c>
      <c r="CG115" s="11">
        <v>0</v>
      </c>
      <c r="CH115" s="11">
        <v>37705</v>
      </c>
      <c r="CI115" s="11">
        <v>0</v>
      </c>
      <c r="CJ115" s="11">
        <v>0</v>
      </c>
      <c r="CK115" s="11">
        <v>0</v>
      </c>
      <c r="CL115" s="11">
        <v>0</v>
      </c>
      <c r="CM115" s="11">
        <v>248726</v>
      </c>
      <c r="CN115" s="9">
        <v>1095107</v>
      </c>
      <c r="CO115" s="9">
        <v>65528.239000000001</v>
      </c>
      <c r="CP115" s="9">
        <v>135422.90125714286</v>
      </c>
      <c r="CQ115" s="9">
        <v>552422.71</v>
      </c>
      <c r="CR115" s="9">
        <v>6678.03</v>
      </c>
      <c r="CT115" s="11"/>
      <c r="CU115" s="11"/>
      <c r="CV115" s="15"/>
      <c r="CW115" s="15"/>
      <c r="CX115" s="11"/>
      <c r="CY115" s="11"/>
      <c r="CZ115" s="9"/>
      <c r="DA115" s="11"/>
      <c r="DB115" s="11"/>
      <c r="DC115" s="11"/>
      <c r="DD115" s="11"/>
      <c r="DE115" s="11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</row>
    <row r="116" spans="1:124" x14ac:dyDescent="0.3">
      <c r="A116" s="12">
        <v>294</v>
      </c>
      <c r="B116" s="12">
        <v>1</v>
      </c>
      <c r="C116" s="13" t="s">
        <v>139</v>
      </c>
      <c r="D116" s="14">
        <v>5</v>
      </c>
      <c r="E116" s="9">
        <v>2336</v>
      </c>
      <c r="F116" s="9">
        <f t="shared" si="56"/>
        <v>8357.873048434978</v>
      </c>
      <c r="G116" s="9">
        <f t="shared" si="57"/>
        <v>8953.2190836399423</v>
      </c>
      <c r="H116" s="9">
        <f t="shared" si="58"/>
        <v>595.34603520496421</v>
      </c>
      <c r="I116" s="10">
        <f t="shared" si="53"/>
        <v>7.1231763363101511E-2</v>
      </c>
      <c r="J116" s="9">
        <f t="shared" si="59"/>
        <v>331.84809075342491</v>
      </c>
      <c r="K116" s="9">
        <f t="shared" si="60"/>
        <v>9.8737157534246194</v>
      </c>
      <c r="L116" s="9">
        <f t="shared" si="61"/>
        <v>233.46104452054789</v>
      </c>
      <c r="M116" s="9">
        <f t="shared" si="62"/>
        <v>19.408510273972638</v>
      </c>
      <c r="N116" s="9">
        <f t="shared" si="63"/>
        <v>5.3720407700333794</v>
      </c>
      <c r="O116" s="9">
        <f t="shared" si="64"/>
        <v>0</v>
      </c>
      <c r="P116" s="9">
        <f t="shared" si="65"/>
        <v>-4.6173668664383456</v>
      </c>
      <c r="Q116" s="15">
        <f t="shared" si="66"/>
        <v>19523991.441144109</v>
      </c>
      <c r="R116" s="15">
        <f t="shared" si="67"/>
        <v>20914719.779382907</v>
      </c>
      <c r="S116" s="9">
        <f t="shared" si="68"/>
        <v>1390728.3382387981</v>
      </c>
      <c r="T116" s="9"/>
      <c r="U116" s="9">
        <f t="shared" si="74"/>
        <v>6140.9567037671231</v>
      </c>
      <c r="V116" s="9">
        <f t="shared" si="74"/>
        <v>300.52611301369865</v>
      </c>
      <c r="W116" s="9">
        <f t="shared" si="74"/>
        <v>334.38570205479454</v>
      </c>
      <c r="X116" s="9">
        <f t="shared" si="74"/>
        <v>863.35445205479448</v>
      </c>
      <c r="Y116" s="9">
        <f t="shared" si="74"/>
        <v>498.85315545552572</v>
      </c>
      <c r="Z116" s="9">
        <f t="shared" si="74"/>
        <v>0</v>
      </c>
      <c r="AA116" s="9">
        <f t="shared" si="74"/>
        <v>219.79692208904112</v>
      </c>
      <c r="AB116" s="9">
        <f t="shared" si="75"/>
        <v>6472.8047945205481</v>
      </c>
      <c r="AC116" s="9">
        <f t="shared" si="75"/>
        <v>310.39982876712327</v>
      </c>
      <c r="AD116" s="9">
        <f t="shared" si="75"/>
        <v>567.84674657534242</v>
      </c>
      <c r="AE116" s="9">
        <f t="shared" si="75"/>
        <v>882.76296232876712</v>
      </c>
      <c r="AF116" s="9">
        <f t="shared" si="75"/>
        <v>504.2251962255591</v>
      </c>
      <c r="AG116" s="9">
        <f t="shared" si="75"/>
        <v>0</v>
      </c>
      <c r="AH116" s="9">
        <f t="shared" si="75"/>
        <v>215.17955522260277</v>
      </c>
      <c r="AI116" s="9">
        <f t="shared" si="69"/>
        <v>8953.2190836399423</v>
      </c>
      <c r="AJ116" s="3" t="s">
        <v>608</v>
      </c>
      <c r="AK116" s="11">
        <v>14362657</v>
      </c>
      <c r="AL116" s="11">
        <v>0</v>
      </c>
      <c r="AM116" s="11">
        <v>32992</v>
      </c>
      <c r="AN116" s="9">
        <v>82481</v>
      </c>
      <c r="AO116" s="11">
        <v>552684</v>
      </c>
      <c r="AP116" s="11">
        <v>228441</v>
      </c>
      <c r="AQ116" s="9">
        <v>433147</v>
      </c>
      <c r="AR116" s="9">
        <v>346471</v>
      </c>
      <c r="AS116" s="11">
        <v>702029</v>
      </c>
      <c r="AT116" s="11">
        <v>0</v>
      </c>
      <c r="AU116" s="11">
        <v>0</v>
      </c>
      <c r="AV116" s="11">
        <v>0</v>
      </c>
      <c r="AW116" s="9">
        <v>0</v>
      </c>
      <c r="AX116" s="9">
        <v>1165320.9711441081</v>
      </c>
      <c r="AY116" s="9">
        <v>130555.28</v>
      </c>
      <c r="AZ116" s="9">
        <v>-17382.14</v>
      </c>
      <c r="BA116" s="11">
        <v>607361</v>
      </c>
      <c r="BB116" s="11">
        <v>554430</v>
      </c>
      <c r="BC116" s="11">
        <v>0</v>
      </c>
      <c r="BD116" s="11">
        <v>49186</v>
      </c>
      <c r="BE116" s="11">
        <v>0</v>
      </c>
      <c r="BF116" s="11">
        <v>0</v>
      </c>
      <c r="BG116" s="11">
        <v>0</v>
      </c>
      <c r="BH116" s="11">
        <v>-6791</v>
      </c>
      <c r="BI116" s="9">
        <v>0</v>
      </c>
      <c r="BJ116" s="9">
        <v>0</v>
      </c>
      <c r="BK116" s="9">
        <v>14028</v>
      </c>
      <c r="BL116" s="9">
        <v>164961.60000000001</v>
      </c>
      <c r="BM116" s="9">
        <v>108568.4</v>
      </c>
      <c r="BN116" s="9">
        <v>12851.33</v>
      </c>
      <c r="BO116" s="11">
        <v>15042185</v>
      </c>
      <c r="BP116" s="11">
        <v>10729</v>
      </c>
      <c r="BQ116" s="11">
        <v>33680</v>
      </c>
      <c r="BR116" s="11">
        <v>82481</v>
      </c>
      <c r="BS116" s="11">
        <v>777240</v>
      </c>
      <c r="BT116" s="11">
        <v>0</v>
      </c>
      <c r="BU116" s="9">
        <v>433147</v>
      </c>
      <c r="BV116" s="9">
        <v>373075</v>
      </c>
      <c r="BW116" s="11">
        <v>725094</v>
      </c>
      <c r="BX116" s="11">
        <v>0</v>
      </c>
      <c r="BY116" s="11">
        <v>0</v>
      </c>
      <c r="BZ116" s="11">
        <v>-15201.72</v>
      </c>
      <c r="CA116" s="9">
        <v>0</v>
      </c>
      <c r="CB116" s="9">
        <v>1177870.058382906</v>
      </c>
      <c r="CC116" s="9">
        <v>119769.111</v>
      </c>
      <c r="CD116" s="9">
        <v>67558</v>
      </c>
      <c r="CE116" s="11">
        <v>622367</v>
      </c>
      <c r="CF116" s="11">
        <v>573429</v>
      </c>
      <c r="CG116" s="11">
        <v>0</v>
      </c>
      <c r="CH116" s="11">
        <v>49186</v>
      </c>
      <c r="CI116" s="11">
        <v>0</v>
      </c>
      <c r="CJ116" s="11">
        <v>0</v>
      </c>
      <c r="CK116" s="11">
        <v>0</v>
      </c>
      <c r="CL116" s="11">
        <v>-7548</v>
      </c>
      <c r="CM116" s="11">
        <v>0</v>
      </c>
      <c r="CN116" s="9">
        <v>549250</v>
      </c>
      <c r="CO116" s="9">
        <v>14028</v>
      </c>
      <c r="CP116" s="9">
        <v>164961.60000000001</v>
      </c>
      <c r="CQ116" s="9">
        <v>108568.4</v>
      </c>
      <c r="CR116" s="9">
        <v>12851.33</v>
      </c>
      <c r="CT116" s="11"/>
      <c r="CU116" s="11"/>
      <c r="CV116" s="15"/>
      <c r="CW116" s="15"/>
      <c r="CX116" s="11"/>
      <c r="CY116" s="11"/>
      <c r="CZ116" s="9"/>
      <c r="DA116" s="11"/>
      <c r="DB116" s="11"/>
      <c r="DC116" s="11"/>
      <c r="DD116" s="11"/>
      <c r="DE116" s="11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</row>
    <row r="117" spans="1:124" x14ac:dyDescent="0.3">
      <c r="A117" s="12">
        <v>297</v>
      </c>
      <c r="B117" s="12">
        <v>1</v>
      </c>
      <c r="C117" s="13" t="s">
        <v>140</v>
      </c>
      <c r="D117" s="14">
        <v>6</v>
      </c>
      <c r="E117" s="9">
        <v>328</v>
      </c>
      <c r="F117" s="9">
        <f t="shared" si="56"/>
        <v>9865.3348801790889</v>
      </c>
      <c r="G117" s="9">
        <f t="shared" si="57"/>
        <v>10246.043179312101</v>
      </c>
      <c r="H117" s="9">
        <f t="shared" si="58"/>
        <v>380.70829913301168</v>
      </c>
      <c r="I117" s="10">
        <f t="shared" si="53"/>
        <v>3.859050947149404E-2</v>
      </c>
      <c r="J117" s="9">
        <f t="shared" si="59"/>
        <v>364.64524390243878</v>
      </c>
      <c r="K117" s="9">
        <f t="shared" si="60"/>
        <v>8.4725609756097811</v>
      </c>
      <c r="L117" s="9">
        <f t="shared" si="61"/>
        <v>0</v>
      </c>
      <c r="M117" s="9">
        <f t="shared" si="62"/>
        <v>-38.081859756097629</v>
      </c>
      <c r="N117" s="9">
        <f t="shared" si="63"/>
        <v>37.439813767159137</v>
      </c>
      <c r="O117" s="9">
        <f t="shared" si="64"/>
        <v>0</v>
      </c>
      <c r="P117" s="9">
        <f t="shared" si="65"/>
        <v>8.2325402439025197</v>
      </c>
      <c r="Q117" s="15">
        <f t="shared" si="66"/>
        <v>3235829.8406987404</v>
      </c>
      <c r="R117" s="15">
        <f t="shared" si="67"/>
        <v>3360702.1628143685</v>
      </c>
      <c r="S117" s="9">
        <f t="shared" si="68"/>
        <v>124872.32211562805</v>
      </c>
      <c r="T117" s="9"/>
      <c r="U117" s="9">
        <f t="shared" si="74"/>
        <v>6062.8791463414636</v>
      </c>
      <c r="V117" s="9">
        <f t="shared" si="74"/>
        <v>257.89024390243901</v>
      </c>
      <c r="W117" s="9">
        <f t="shared" si="74"/>
        <v>1623.6707317073171</v>
      </c>
      <c r="X117" s="9">
        <f t="shared" si="74"/>
        <v>1209.564024390244</v>
      </c>
      <c r="Y117" s="9">
        <f t="shared" si="74"/>
        <v>442.8009167644534</v>
      </c>
      <c r="Z117" s="9">
        <f t="shared" si="74"/>
        <v>0</v>
      </c>
      <c r="AA117" s="9">
        <f t="shared" si="74"/>
        <v>268.5298170731707</v>
      </c>
      <c r="AB117" s="9">
        <f t="shared" si="75"/>
        <v>6427.5243902439024</v>
      </c>
      <c r="AC117" s="9">
        <f t="shared" si="75"/>
        <v>266.36280487804879</v>
      </c>
      <c r="AD117" s="9">
        <f t="shared" si="75"/>
        <v>1623.6707317073171</v>
      </c>
      <c r="AE117" s="9">
        <f t="shared" si="75"/>
        <v>1171.4821646341463</v>
      </c>
      <c r="AF117" s="9">
        <f t="shared" si="75"/>
        <v>480.24073053161254</v>
      </c>
      <c r="AG117" s="9">
        <f t="shared" si="75"/>
        <v>0</v>
      </c>
      <c r="AH117" s="9">
        <f t="shared" si="75"/>
        <v>276.76235731707322</v>
      </c>
      <c r="AI117" s="9">
        <f t="shared" si="69"/>
        <v>10246.043179312101</v>
      </c>
      <c r="AJ117" s="3" t="s">
        <v>608</v>
      </c>
      <c r="AK117" s="11">
        <v>2009412</v>
      </c>
      <c r="AL117" s="11">
        <v>0</v>
      </c>
      <c r="AM117" s="11">
        <v>4616</v>
      </c>
      <c r="AN117" s="9">
        <v>11540</v>
      </c>
      <c r="AO117" s="11">
        <v>532409</v>
      </c>
      <c r="AP117" s="11">
        <v>155</v>
      </c>
      <c r="AQ117" s="9">
        <v>87360</v>
      </c>
      <c r="AR117" s="9">
        <v>30404</v>
      </c>
      <c r="AS117" s="11">
        <v>84588</v>
      </c>
      <c r="AT117" s="11">
        <v>0</v>
      </c>
      <c r="AU117" s="11">
        <v>0</v>
      </c>
      <c r="AV117" s="11">
        <v>0</v>
      </c>
      <c r="AW117" s="9">
        <v>0</v>
      </c>
      <c r="AX117" s="9">
        <v>145238.70069874072</v>
      </c>
      <c r="AY117" s="9">
        <v>21075.18</v>
      </c>
      <c r="AZ117" s="9">
        <v>-20787.64</v>
      </c>
      <c r="BA117" s="11">
        <v>83708</v>
      </c>
      <c r="BB117" s="11">
        <v>67000</v>
      </c>
      <c r="BC117" s="11">
        <v>0</v>
      </c>
      <c r="BD117" s="11">
        <v>0</v>
      </c>
      <c r="BE117" s="11">
        <v>0</v>
      </c>
      <c r="BF117" s="11">
        <v>123649</v>
      </c>
      <c r="BG117" s="11">
        <v>0</v>
      </c>
      <c r="BH117" s="11">
        <v>0</v>
      </c>
      <c r="BI117" s="9">
        <v>0</v>
      </c>
      <c r="BJ117" s="9">
        <v>0</v>
      </c>
      <c r="BK117" s="9">
        <v>10506.3</v>
      </c>
      <c r="BL117" s="9">
        <v>23079</v>
      </c>
      <c r="BM117" s="9">
        <v>21877.3</v>
      </c>
      <c r="BN117" s="9">
        <v>0</v>
      </c>
      <c r="BO117" s="11">
        <v>2083193</v>
      </c>
      <c r="BP117" s="11">
        <v>25035</v>
      </c>
      <c r="BQ117" s="11">
        <v>4664</v>
      </c>
      <c r="BR117" s="11">
        <v>11540</v>
      </c>
      <c r="BS117" s="11">
        <v>532564</v>
      </c>
      <c r="BT117" s="11">
        <v>0</v>
      </c>
      <c r="BU117" s="9">
        <v>87360</v>
      </c>
      <c r="BV117" s="9">
        <v>31501</v>
      </c>
      <c r="BW117" s="11">
        <v>87367</v>
      </c>
      <c r="BX117" s="11">
        <v>0</v>
      </c>
      <c r="BY117" s="11">
        <v>0</v>
      </c>
      <c r="BZ117" s="11">
        <v>-15587.85</v>
      </c>
      <c r="CA117" s="9">
        <v>0</v>
      </c>
      <c r="CB117" s="9">
        <v>157518.95961436891</v>
      </c>
      <c r="CC117" s="9">
        <v>23775.4532</v>
      </c>
      <c r="CD117" s="9">
        <v>0</v>
      </c>
      <c r="CE117" s="11">
        <v>84905</v>
      </c>
      <c r="CF117" s="11">
        <v>69168</v>
      </c>
      <c r="CG117" s="11">
        <v>0</v>
      </c>
      <c r="CH117" s="11">
        <v>0</v>
      </c>
      <c r="CI117" s="11">
        <v>0</v>
      </c>
      <c r="CJ117" s="11">
        <v>122236</v>
      </c>
      <c r="CK117" s="11">
        <v>0</v>
      </c>
      <c r="CL117" s="11">
        <v>0</v>
      </c>
      <c r="CM117" s="11">
        <v>0</v>
      </c>
      <c r="CN117" s="9">
        <v>0</v>
      </c>
      <c r="CO117" s="9">
        <v>10506.3</v>
      </c>
      <c r="CP117" s="9">
        <v>23079</v>
      </c>
      <c r="CQ117" s="9">
        <v>21877.3</v>
      </c>
      <c r="CR117" s="9">
        <v>0</v>
      </c>
      <c r="CT117" s="11"/>
      <c r="CU117" s="11"/>
      <c r="CV117" s="15"/>
      <c r="CW117" s="15"/>
      <c r="CX117" s="11"/>
      <c r="CY117" s="11"/>
      <c r="CZ117" s="9"/>
      <c r="DA117" s="11"/>
      <c r="DB117" s="11"/>
      <c r="DC117" s="11"/>
      <c r="DD117" s="11"/>
      <c r="DE117" s="11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</row>
    <row r="118" spans="1:124" x14ac:dyDescent="0.3">
      <c r="A118" s="12">
        <v>299</v>
      </c>
      <c r="B118" s="12">
        <v>1</v>
      </c>
      <c r="C118" s="13" t="s">
        <v>141</v>
      </c>
      <c r="D118" s="14">
        <v>6</v>
      </c>
      <c r="E118" s="9">
        <v>640</v>
      </c>
      <c r="F118" s="9">
        <f t="shared" si="56"/>
        <v>9346.3152235550206</v>
      </c>
      <c r="G118" s="9">
        <f t="shared" si="57"/>
        <v>9784.6167332846853</v>
      </c>
      <c r="H118" s="9">
        <f t="shared" si="58"/>
        <v>438.30150972966476</v>
      </c>
      <c r="I118" s="10">
        <f t="shared" si="53"/>
        <v>4.6895648097234816E-2</v>
      </c>
      <c r="J118" s="9">
        <f t="shared" si="59"/>
        <v>400.76826562499991</v>
      </c>
      <c r="K118" s="9">
        <f t="shared" si="60"/>
        <v>11.362500000000011</v>
      </c>
      <c r="L118" s="9">
        <f t="shared" si="61"/>
        <v>0</v>
      </c>
      <c r="M118" s="9">
        <f t="shared" si="62"/>
        <v>-13.143359375000045</v>
      </c>
      <c r="N118" s="9">
        <f t="shared" si="63"/>
        <v>36.093530354663699</v>
      </c>
      <c r="O118" s="9">
        <f t="shared" si="64"/>
        <v>0</v>
      </c>
      <c r="P118" s="9">
        <f t="shared" si="65"/>
        <v>3.220573125000044</v>
      </c>
      <c r="Q118" s="15">
        <f t="shared" si="66"/>
        <v>5981641.7430752134</v>
      </c>
      <c r="R118" s="15">
        <f t="shared" si="67"/>
        <v>6262154.7093021981</v>
      </c>
      <c r="S118" s="9">
        <f t="shared" si="68"/>
        <v>280512.96622698475</v>
      </c>
      <c r="T118" s="9"/>
      <c r="U118" s="9">
        <f t="shared" si="74"/>
        <v>6043.0207968750001</v>
      </c>
      <c r="V118" s="9">
        <f t="shared" si="74"/>
        <v>345.80781250000001</v>
      </c>
      <c r="W118" s="9">
        <f t="shared" si="74"/>
        <v>881.84843750000005</v>
      </c>
      <c r="X118" s="9">
        <f t="shared" si="74"/>
        <v>781.1640625</v>
      </c>
      <c r="Y118" s="9">
        <f t="shared" si="74"/>
        <v>1032.490032697237</v>
      </c>
      <c r="Z118" s="9">
        <f t="shared" si="74"/>
        <v>0</v>
      </c>
      <c r="AA118" s="9">
        <f t="shared" si="74"/>
        <v>261.98408148278361</v>
      </c>
      <c r="AB118" s="9">
        <f t="shared" si="75"/>
        <v>6443.7890625</v>
      </c>
      <c r="AC118" s="9">
        <f t="shared" si="75"/>
        <v>357.17031250000002</v>
      </c>
      <c r="AD118" s="9">
        <f t="shared" si="75"/>
        <v>881.84843750000005</v>
      </c>
      <c r="AE118" s="9">
        <f t="shared" si="75"/>
        <v>768.02070312499995</v>
      </c>
      <c r="AF118" s="9">
        <f t="shared" si="75"/>
        <v>1068.5835630519007</v>
      </c>
      <c r="AG118" s="9">
        <f t="shared" si="75"/>
        <v>0</v>
      </c>
      <c r="AH118" s="9">
        <f t="shared" si="75"/>
        <v>265.20465460778365</v>
      </c>
      <c r="AI118" s="9">
        <f t="shared" si="69"/>
        <v>9784.6167332846853</v>
      </c>
      <c r="AJ118" s="3" t="s">
        <v>608</v>
      </c>
      <c r="AK118" s="11">
        <v>3912515</v>
      </c>
      <c r="AL118" s="11">
        <v>0</v>
      </c>
      <c r="AM118" s="11">
        <v>8987</v>
      </c>
      <c r="AN118" s="9">
        <v>22469</v>
      </c>
      <c r="AO118" s="11">
        <v>567345</v>
      </c>
      <c r="AP118" s="11">
        <v>-2962</v>
      </c>
      <c r="AQ118" s="9">
        <v>0</v>
      </c>
      <c r="AR118" s="9">
        <v>77834</v>
      </c>
      <c r="AS118" s="11">
        <v>221317</v>
      </c>
      <c r="AT118" s="11">
        <v>0</v>
      </c>
      <c r="AU118" s="11">
        <v>0</v>
      </c>
      <c r="AV118" s="11">
        <v>0</v>
      </c>
      <c r="AW118" s="9">
        <v>0</v>
      </c>
      <c r="AX118" s="9">
        <v>660793.62092623173</v>
      </c>
      <c r="AY118" s="9">
        <v>38664.11</v>
      </c>
      <c r="AZ118" s="9">
        <v>-44981.69</v>
      </c>
      <c r="BA118" s="11">
        <v>147348</v>
      </c>
      <c r="BB118" s="11">
        <v>153521</v>
      </c>
      <c r="BC118" s="11">
        <v>0</v>
      </c>
      <c r="BD118" s="11">
        <v>0</v>
      </c>
      <c r="BE118" s="11">
        <v>0</v>
      </c>
      <c r="BF118" s="11">
        <v>98224</v>
      </c>
      <c r="BG118" s="11">
        <v>0</v>
      </c>
      <c r="BH118" s="11">
        <v>0</v>
      </c>
      <c r="BI118" s="9">
        <v>14031</v>
      </c>
      <c r="BJ118" s="9">
        <v>0</v>
      </c>
      <c r="BK118" s="9">
        <v>23373.748434695808</v>
      </c>
      <c r="BL118" s="9">
        <v>33047.953714285715</v>
      </c>
      <c r="BM118" s="9">
        <v>50115</v>
      </c>
      <c r="BN118" s="9">
        <v>0</v>
      </c>
      <c r="BO118" s="11">
        <v>4096714</v>
      </c>
      <c r="BP118" s="11">
        <v>27311</v>
      </c>
      <c r="BQ118" s="11">
        <v>9173</v>
      </c>
      <c r="BR118" s="11">
        <v>22469</v>
      </c>
      <c r="BS118" s="11">
        <v>564383</v>
      </c>
      <c r="BT118" s="11">
        <v>0</v>
      </c>
      <c r="BU118" s="9">
        <v>0</v>
      </c>
      <c r="BV118" s="9">
        <v>84868</v>
      </c>
      <c r="BW118" s="11">
        <v>228589</v>
      </c>
      <c r="BX118" s="11">
        <v>0</v>
      </c>
      <c r="BY118" s="11">
        <v>0</v>
      </c>
      <c r="BZ118" s="11">
        <v>-28280.75</v>
      </c>
      <c r="CA118" s="9">
        <v>0</v>
      </c>
      <c r="CB118" s="9">
        <v>683893.48035321641</v>
      </c>
      <c r="CC118" s="9">
        <v>40725.2768</v>
      </c>
      <c r="CD118" s="9">
        <v>0</v>
      </c>
      <c r="CE118" s="11">
        <v>150911</v>
      </c>
      <c r="CF118" s="11">
        <v>159032</v>
      </c>
      <c r="CG118" s="11">
        <v>0</v>
      </c>
      <c r="CH118" s="11">
        <v>0</v>
      </c>
      <c r="CI118" s="11">
        <v>0</v>
      </c>
      <c r="CJ118" s="11">
        <v>101719</v>
      </c>
      <c r="CK118" s="11">
        <v>0</v>
      </c>
      <c r="CL118" s="11">
        <v>0</v>
      </c>
      <c r="CM118" s="11">
        <v>14111</v>
      </c>
      <c r="CN118" s="9">
        <v>0</v>
      </c>
      <c r="CO118" s="9">
        <v>23373.748434695808</v>
      </c>
      <c r="CP118" s="9">
        <v>33047.953714285715</v>
      </c>
      <c r="CQ118" s="9">
        <v>50115</v>
      </c>
      <c r="CR118" s="9">
        <v>0</v>
      </c>
      <c r="CT118" s="11"/>
      <c r="CU118" s="11"/>
      <c r="CV118" s="15"/>
      <c r="CW118" s="15"/>
      <c r="CX118" s="11"/>
      <c r="CY118" s="11"/>
      <c r="CZ118" s="9"/>
      <c r="DA118" s="11"/>
      <c r="DB118" s="11"/>
      <c r="DC118" s="11"/>
      <c r="DD118" s="11"/>
      <c r="DE118" s="11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</row>
    <row r="119" spans="1:124" x14ac:dyDescent="0.3">
      <c r="A119" s="12">
        <v>300</v>
      </c>
      <c r="B119" s="12">
        <v>1</v>
      </c>
      <c r="C119" s="13" t="s">
        <v>142</v>
      </c>
      <c r="D119" s="14">
        <v>5</v>
      </c>
      <c r="E119" s="9">
        <v>1196</v>
      </c>
      <c r="F119" s="9">
        <f t="shared" si="56"/>
        <v>9348.1133238566181</v>
      </c>
      <c r="G119" s="9">
        <f t="shared" si="57"/>
        <v>9849.9834753551186</v>
      </c>
      <c r="H119" s="9">
        <f t="shared" si="58"/>
        <v>501.87015149850049</v>
      </c>
      <c r="I119" s="10">
        <f t="shared" si="53"/>
        <v>5.3686785141737144E-2</v>
      </c>
      <c r="J119" s="9">
        <f t="shared" si="59"/>
        <v>365.42518394648778</v>
      </c>
      <c r="K119" s="9">
        <f t="shared" si="60"/>
        <v>4.3285953177257568</v>
      </c>
      <c r="L119" s="9">
        <f t="shared" si="61"/>
        <v>0</v>
      </c>
      <c r="M119" s="9">
        <f t="shared" si="62"/>
        <v>117.62745819397992</v>
      </c>
      <c r="N119" s="9">
        <f t="shared" si="63"/>
        <v>9.3335787560249628</v>
      </c>
      <c r="O119" s="9">
        <f t="shared" si="64"/>
        <v>0</v>
      </c>
      <c r="P119" s="9">
        <f t="shared" si="65"/>
        <v>5.155335284280909</v>
      </c>
      <c r="Q119" s="15">
        <f t="shared" si="66"/>
        <v>11180343.535332518</v>
      </c>
      <c r="R119" s="15">
        <f t="shared" si="67"/>
        <v>11780580.236524722</v>
      </c>
      <c r="S119" s="9">
        <f t="shared" si="68"/>
        <v>600236.70119220391</v>
      </c>
      <c r="T119" s="9"/>
      <c r="U119" s="9">
        <f t="shared" si="74"/>
        <v>6063.2345150501678</v>
      </c>
      <c r="V119" s="9">
        <f t="shared" si="74"/>
        <v>131.73745819397993</v>
      </c>
      <c r="W119" s="9">
        <f t="shared" si="74"/>
        <v>691.30685618729092</v>
      </c>
      <c r="X119" s="9">
        <f t="shared" si="74"/>
        <v>879.38795986622074</v>
      </c>
      <c r="Y119" s="9">
        <f t="shared" si="74"/>
        <v>1358.1449877362174</v>
      </c>
      <c r="Z119" s="9">
        <f t="shared" si="74"/>
        <v>0</v>
      </c>
      <c r="AA119" s="9">
        <f t="shared" si="74"/>
        <v>224.30154682274249</v>
      </c>
      <c r="AB119" s="9">
        <f t="shared" si="75"/>
        <v>6428.6596989966556</v>
      </c>
      <c r="AC119" s="9">
        <f t="shared" si="75"/>
        <v>136.06605351170569</v>
      </c>
      <c r="AD119" s="9">
        <f t="shared" si="75"/>
        <v>691.30685618729092</v>
      </c>
      <c r="AE119" s="9">
        <f t="shared" si="75"/>
        <v>997.01541806020066</v>
      </c>
      <c r="AF119" s="9">
        <f t="shared" si="75"/>
        <v>1367.4785664922424</v>
      </c>
      <c r="AG119" s="9">
        <f t="shared" si="75"/>
        <v>0</v>
      </c>
      <c r="AH119" s="9">
        <f t="shared" si="75"/>
        <v>229.4568821070234</v>
      </c>
      <c r="AI119" s="9">
        <f t="shared" si="69"/>
        <v>9849.9834753551186</v>
      </c>
      <c r="AJ119" s="3" t="s">
        <v>608</v>
      </c>
      <c r="AK119" s="11">
        <v>7318040</v>
      </c>
      <c r="AL119" s="11">
        <v>0</v>
      </c>
      <c r="AM119" s="11">
        <v>16810</v>
      </c>
      <c r="AN119" s="9">
        <v>42026</v>
      </c>
      <c r="AO119" s="11">
        <v>826260</v>
      </c>
      <c r="AP119" s="11">
        <v>543</v>
      </c>
      <c r="AQ119" s="9">
        <v>325780</v>
      </c>
      <c r="AR119" s="9">
        <v>154908</v>
      </c>
      <c r="AS119" s="11">
        <v>157558</v>
      </c>
      <c r="AT119" s="11">
        <v>0</v>
      </c>
      <c r="AU119" s="11">
        <v>96943</v>
      </c>
      <c r="AV119" s="11">
        <v>0</v>
      </c>
      <c r="AW119" s="9">
        <v>0</v>
      </c>
      <c r="AX119" s="9">
        <v>1624341.4053325159</v>
      </c>
      <c r="AY119" s="9">
        <v>60890</v>
      </c>
      <c r="AZ119" s="9">
        <v>-66411.520000000004</v>
      </c>
      <c r="BA119" s="11">
        <v>293533</v>
      </c>
      <c r="BB119" s="11">
        <v>149467</v>
      </c>
      <c r="BC119" s="11">
        <v>0</v>
      </c>
      <c r="BD119" s="11">
        <v>0</v>
      </c>
      <c r="BE119" s="11">
        <v>0</v>
      </c>
      <c r="BF119" s="11">
        <v>0</v>
      </c>
      <c r="BG119" s="11">
        <v>21098</v>
      </c>
      <c r="BH119" s="11">
        <v>-6791</v>
      </c>
      <c r="BI119" s="9">
        <v>0</v>
      </c>
      <c r="BJ119" s="9">
        <v>0</v>
      </c>
      <c r="BK119" s="9">
        <v>21411.599999999999</v>
      </c>
      <c r="BL119" s="9">
        <v>84051</v>
      </c>
      <c r="BM119" s="9">
        <v>59886.05</v>
      </c>
      <c r="BN119" s="9">
        <v>0</v>
      </c>
      <c r="BO119" s="11">
        <v>7633729</v>
      </c>
      <c r="BP119" s="11">
        <v>54948</v>
      </c>
      <c r="BQ119" s="11">
        <v>17092</v>
      </c>
      <c r="BR119" s="11">
        <v>42026</v>
      </c>
      <c r="BS119" s="11">
        <v>826803</v>
      </c>
      <c r="BT119" s="11">
        <v>0</v>
      </c>
      <c r="BU119" s="9">
        <v>325780</v>
      </c>
      <c r="BV119" s="9">
        <v>168813</v>
      </c>
      <c r="BW119" s="11">
        <v>162735</v>
      </c>
      <c r="BX119" s="11">
        <v>0</v>
      </c>
      <c r="BY119" s="11">
        <v>96326</v>
      </c>
      <c r="BZ119" s="11">
        <v>116783.44</v>
      </c>
      <c r="CA119" s="9">
        <v>0</v>
      </c>
      <c r="CB119" s="9">
        <v>1635504.365524722</v>
      </c>
      <c r="CC119" s="9">
        <v>67055.781000000003</v>
      </c>
      <c r="CD119" s="9">
        <v>0</v>
      </c>
      <c r="CE119" s="11">
        <v>299553</v>
      </c>
      <c r="CF119" s="11">
        <v>152960</v>
      </c>
      <c r="CG119" s="11">
        <v>0</v>
      </c>
      <c r="CH119" s="11">
        <v>0</v>
      </c>
      <c r="CI119" s="11">
        <v>0</v>
      </c>
      <c r="CJ119" s="11">
        <v>0</v>
      </c>
      <c r="CK119" s="11">
        <v>22671</v>
      </c>
      <c r="CL119" s="11">
        <v>-7548</v>
      </c>
      <c r="CM119" s="11">
        <v>0</v>
      </c>
      <c r="CN119" s="9">
        <v>0</v>
      </c>
      <c r="CO119" s="9">
        <v>21411.599999999999</v>
      </c>
      <c r="CP119" s="9">
        <v>84051</v>
      </c>
      <c r="CQ119" s="9">
        <v>59886.05</v>
      </c>
      <c r="CR119" s="9">
        <v>0</v>
      </c>
      <c r="CT119" s="11"/>
      <c r="CU119" s="11"/>
      <c r="CV119" s="15"/>
      <c r="CW119" s="15"/>
      <c r="CX119" s="11"/>
      <c r="CY119" s="11"/>
      <c r="CZ119" s="9"/>
      <c r="DA119" s="11"/>
      <c r="DB119" s="11"/>
      <c r="DC119" s="11"/>
      <c r="DD119" s="11"/>
      <c r="DE119" s="11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</row>
    <row r="120" spans="1:124" x14ac:dyDescent="0.3">
      <c r="A120" s="12">
        <v>306</v>
      </c>
      <c r="B120" s="12">
        <v>1</v>
      </c>
      <c r="C120" s="13" t="s">
        <v>143</v>
      </c>
      <c r="D120" s="14">
        <v>6</v>
      </c>
      <c r="E120" s="9">
        <v>264</v>
      </c>
      <c r="F120" s="9">
        <f t="shared" si="56"/>
        <v>10465.874815702986</v>
      </c>
      <c r="G120" s="9">
        <f t="shared" si="57"/>
        <v>11035.781754561272</v>
      </c>
      <c r="H120" s="9">
        <f t="shared" si="58"/>
        <v>569.90693885828659</v>
      </c>
      <c r="I120" s="10">
        <f t="shared" si="53"/>
        <v>5.4453827214061355E-2</v>
      </c>
      <c r="J120" s="9">
        <f t="shared" si="59"/>
        <v>318.3507575757576</v>
      </c>
      <c r="K120" s="9">
        <f t="shared" si="60"/>
        <v>44.852272727272748</v>
      </c>
      <c r="L120" s="9">
        <f t="shared" si="61"/>
        <v>224.50757575757575</v>
      </c>
      <c r="M120" s="9">
        <f t="shared" si="62"/>
        <v>-18.276530105560823</v>
      </c>
      <c r="N120" s="9">
        <f t="shared" si="63"/>
        <v>-2.4887742179735142</v>
      </c>
      <c r="O120" s="9">
        <f t="shared" si="64"/>
        <v>0</v>
      </c>
      <c r="P120" s="9">
        <f t="shared" si="65"/>
        <v>2.9616371212121066</v>
      </c>
      <c r="Q120" s="15">
        <f t="shared" si="66"/>
        <v>2762990.9513455885</v>
      </c>
      <c r="R120" s="15">
        <f t="shared" si="67"/>
        <v>2913446.3832041756</v>
      </c>
      <c r="S120" s="9">
        <f t="shared" si="68"/>
        <v>150455.43185858708</v>
      </c>
      <c r="T120" s="9"/>
      <c r="U120" s="9">
        <f t="shared" si="74"/>
        <v>6007.1984848484844</v>
      </c>
      <c r="V120" s="9">
        <f t="shared" si="74"/>
        <v>1365.0984848484848</v>
      </c>
      <c r="W120" s="9">
        <f t="shared" si="74"/>
        <v>100.49242424242425</v>
      </c>
      <c r="X120" s="9">
        <f t="shared" si="74"/>
        <v>1350.1233104085911</v>
      </c>
      <c r="Y120" s="9">
        <f t="shared" si="74"/>
        <v>1436.8512905757823</v>
      </c>
      <c r="Z120" s="9">
        <f t="shared" si="74"/>
        <v>0</v>
      </c>
      <c r="AA120" s="9">
        <f t="shared" si="74"/>
        <v>206.11082077922077</v>
      </c>
      <c r="AB120" s="9">
        <f t="shared" si="75"/>
        <v>6325.549242424242</v>
      </c>
      <c r="AC120" s="9">
        <f t="shared" si="75"/>
        <v>1409.9507575757575</v>
      </c>
      <c r="AD120" s="9">
        <f t="shared" si="75"/>
        <v>325</v>
      </c>
      <c r="AE120" s="9">
        <f t="shared" si="75"/>
        <v>1331.8467803030303</v>
      </c>
      <c r="AF120" s="9">
        <f t="shared" si="75"/>
        <v>1434.3625163578088</v>
      </c>
      <c r="AG120" s="9">
        <f t="shared" si="75"/>
        <v>0</v>
      </c>
      <c r="AH120" s="9">
        <f t="shared" si="75"/>
        <v>209.07245790043288</v>
      </c>
      <c r="AI120" s="9">
        <f t="shared" si="69"/>
        <v>11035.781754561272</v>
      </c>
      <c r="AJ120" s="3" t="s">
        <v>608</v>
      </c>
      <c r="AK120" s="11">
        <v>1599641</v>
      </c>
      <c r="AL120" s="11">
        <v>0</v>
      </c>
      <c r="AM120" s="11">
        <v>3675</v>
      </c>
      <c r="AN120" s="9">
        <v>9186</v>
      </c>
      <c r="AO120" s="11">
        <v>0</v>
      </c>
      <c r="AP120" s="11">
        <v>26530</v>
      </c>
      <c r="AQ120" s="9">
        <v>0</v>
      </c>
      <c r="AR120" s="9">
        <v>37143.553947868029</v>
      </c>
      <c r="AS120" s="11">
        <v>360386</v>
      </c>
      <c r="AT120" s="11">
        <v>0</v>
      </c>
      <c r="AU120" s="11">
        <v>0</v>
      </c>
      <c r="AV120" s="11">
        <v>0</v>
      </c>
      <c r="AW120" s="9">
        <v>0</v>
      </c>
      <c r="AX120" s="9">
        <v>379328.74071200652</v>
      </c>
      <c r="AY120" s="9">
        <v>15966.48</v>
      </c>
      <c r="AZ120" s="9">
        <v>-13740.6</v>
      </c>
      <c r="BA120" s="11">
        <v>60238</v>
      </c>
      <c r="BB120" s="11">
        <v>103877</v>
      </c>
      <c r="BC120" s="11">
        <v>0</v>
      </c>
      <c r="BD120" s="11">
        <v>14257</v>
      </c>
      <c r="BE120" s="11">
        <v>26261</v>
      </c>
      <c r="BF120" s="11">
        <v>110981</v>
      </c>
      <c r="BG120" s="11">
        <v>0</v>
      </c>
      <c r="BH120" s="11">
        <v>0</v>
      </c>
      <c r="BI120" s="9">
        <v>0</v>
      </c>
      <c r="BJ120" s="9">
        <v>0</v>
      </c>
      <c r="BK120" s="9">
        <v>0</v>
      </c>
      <c r="BL120" s="9">
        <v>13039.296685714286</v>
      </c>
      <c r="BM120" s="9">
        <v>16221.48</v>
      </c>
      <c r="BN120" s="9">
        <v>0</v>
      </c>
      <c r="BO120" s="11">
        <v>1660516</v>
      </c>
      <c r="BP120" s="11">
        <v>9429</v>
      </c>
      <c r="BQ120" s="11">
        <v>3718</v>
      </c>
      <c r="BR120" s="11">
        <v>9186</v>
      </c>
      <c r="BS120" s="11">
        <v>85800</v>
      </c>
      <c r="BT120" s="11">
        <v>0</v>
      </c>
      <c r="BU120" s="9">
        <v>0</v>
      </c>
      <c r="BV120" s="9">
        <v>41184</v>
      </c>
      <c r="BW120" s="11">
        <v>372227</v>
      </c>
      <c r="BX120" s="11">
        <v>0</v>
      </c>
      <c r="BY120" s="11">
        <v>0</v>
      </c>
      <c r="BZ120" s="11">
        <v>-10911.45</v>
      </c>
      <c r="CA120" s="9">
        <v>0</v>
      </c>
      <c r="CB120" s="9">
        <v>378671.70431846153</v>
      </c>
      <c r="CC120" s="9">
        <v>16748.352200000001</v>
      </c>
      <c r="CD120" s="9">
        <v>0</v>
      </c>
      <c r="CE120" s="11">
        <v>61162</v>
      </c>
      <c r="CF120" s="11">
        <v>106442</v>
      </c>
      <c r="CG120" s="11">
        <v>0</v>
      </c>
      <c r="CH120" s="11">
        <v>14257</v>
      </c>
      <c r="CI120" s="11">
        <v>26523</v>
      </c>
      <c r="CJ120" s="11">
        <v>109233</v>
      </c>
      <c r="CK120" s="11">
        <v>0</v>
      </c>
      <c r="CL120" s="11">
        <v>0</v>
      </c>
      <c r="CM120" s="11">
        <v>0</v>
      </c>
      <c r="CN120" s="9">
        <v>0</v>
      </c>
      <c r="CO120" s="9">
        <v>0</v>
      </c>
      <c r="CP120" s="9">
        <v>13039.296685714286</v>
      </c>
      <c r="CQ120" s="9">
        <v>16221.48</v>
      </c>
      <c r="CR120" s="9">
        <v>0</v>
      </c>
      <c r="CT120" s="11"/>
      <c r="CU120" s="11"/>
      <c r="CV120" s="15"/>
      <c r="CW120" s="15"/>
      <c r="CX120" s="11"/>
      <c r="CY120" s="11"/>
      <c r="CZ120" s="9"/>
      <c r="DA120" s="11"/>
      <c r="DB120" s="11"/>
      <c r="DC120" s="11"/>
      <c r="DD120" s="11"/>
      <c r="DE120" s="11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</row>
    <row r="121" spans="1:124" x14ac:dyDescent="0.3">
      <c r="A121" s="12">
        <v>308</v>
      </c>
      <c r="B121" s="12">
        <v>1</v>
      </c>
      <c r="C121" s="13" t="s">
        <v>144</v>
      </c>
      <c r="D121" s="14">
        <v>6</v>
      </c>
      <c r="E121" s="9">
        <v>521</v>
      </c>
      <c r="F121" s="9">
        <f t="shared" si="56"/>
        <v>9371.9487317754247</v>
      </c>
      <c r="G121" s="9">
        <f t="shared" si="57"/>
        <v>9813.7805157892508</v>
      </c>
      <c r="H121" s="9">
        <f t="shared" si="58"/>
        <v>441.83178401382611</v>
      </c>
      <c r="I121" s="10">
        <f t="shared" si="53"/>
        <v>4.7144067542303485E-2</v>
      </c>
      <c r="J121" s="9">
        <f t="shared" si="59"/>
        <v>371.12925143953908</v>
      </c>
      <c r="K121" s="9">
        <f t="shared" si="60"/>
        <v>27.804222648752329</v>
      </c>
      <c r="L121" s="9">
        <f t="shared" si="61"/>
        <v>0</v>
      </c>
      <c r="M121" s="9">
        <f t="shared" si="62"/>
        <v>19.811804222648675</v>
      </c>
      <c r="N121" s="9">
        <f t="shared" si="63"/>
        <v>9.6790177950153975</v>
      </c>
      <c r="O121" s="9">
        <f t="shared" si="64"/>
        <v>0</v>
      </c>
      <c r="P121" s="9">
        <f t="shared" si="65"/>
        <v>13.407487907869552</v>
      </c>
      <c r="Q121" s="15">
        <f t="shared" si="66"/>
        <v>4882785.2892549969</v>
      </c>
      <c r="R121" s="15">
        <f t="shared" si="67"/>
        <v>5112979.6487261998</v>
      </c>
      <c r="S121" s="9">
        <f t="shared" si="68"/>
        <v>230194.35947120283</v>
      </c>
      <c r="T121" s="9"/>
      <c r="U121" s="9">
        <f t="shared" si="74"/>
        <v>5998.9782341650671</v>
      </c>
      <c r="V121" s="9">
        <f t="shared" si="74"/>
        <v>846.30326295585417</v>
      </c>
      <c r="W121" s="9">
        <f t="shared" si="74"/>
        <v>438.77159309021113</v>
      </c>
      <c r="X121" s="9">
        <f t="shared" si="74"/>
        <v>1004.1055662188099</v>
      </c>
      <c r="Y121" s="9">
        <f t="shared" si="74"/>
        <v>842.10865116122284</v>
      </c>
      <c r="Z121" s="9">
        <f t="shared" si="74"/>
        <v>0</v>
      </c>
      <c r="AA121" s="9">
        <f t="shared" si="74"/>
        <v>241.681424184261</v>
      </c>
      <c r="AB121" s="9">
        <f t="shared" si="75"/>
        <v>6370.1074856046062</v>
      </c>
      <c r="AC121" s="9">
        <f t="shared" si="75"/>
        <v>874.1074856046065</v>
      </c>
      <c r="AD121" s="9">
        <f t="shared" si="75"/>
        <v>438.77159309021113</v>
      </c>
      <c r="AE121" s="9">
        <f t="shared" si="75"/>
        <v>1023.9173704414586</v>
      </c>
      <c r="AF121" s="9">
        <f t="shared" si="75"/>
        <v>851.78766895623824</v>
      </c>
      <c r="AG121" s="9">
        <f t="shared" si="75"/>
        <v>0</v>
      </c>
      <c r="AH121" s="9">
        <f t="shared" si="75"/>
        <v>255.08891209213056</v>
      </c>
      <c r="AI121" s="9">
        <f t="shared" si="69"/>
        <v>9813.7805157892508</v>
      </c>
      <c r="AJ121" s="3" t="s">
        <v>608</v>
      </c>
      <c r="AK121" s="11">
        <v>3139363</v>
      </c>
      <c r="AL121" s="11">
        <v>0</v>
      </c>
      <c r="AM121" s="11">
        <v>7211</v>
      </c>
      <c r="AN121" s="9">
        <v>18029</v>
      </c>
      <c r="AO121" s="11">
        <v>78924</v>
      </c>
      <c r="AP121" s="11">
        <v>149676</v>
      </c>
      <c r="AQ121" s="9">
        <v>0</v>
      </c>
      <c r="AR121" s="9">
        <v>77394</v>
      </c>
      <c r="AS121" s="11">
        <v>440924</v>
      </c>
      <c r="AT121" s="11">
        <v>0</v>
      </c>
      <c r="AU121" s="11">
        <v>17944</v>
      </c>
      <c r="AV121" s="11">
        <v>0</v>
      </c>
      <c r="AW121" s="9">
        <v>0</v>
      </c>
      <c r="AX121" s="9">
        <v>438738.60725499707</v>
      </c>
      <c r="AY121" s="9">
        <v>32905.42</v>
      </c>
      <c r="AZ121" s="9">
        <v>-13895.34</v>
      </c>
      <c r="BA121" s="11">
        <v>119902</v>
      </c>
      <c r="BB121" s="11">
        <v>143760</v>
      </c>
      <c r="BC121" s="11">
        <v>0</v>
      </c>
      <c r="BD121" s="11">
        <v>31652</v>
      </c>
      <c r="BE121" s="11">
        <v>0</v>
      </c>
      <c r="BF121" s="11">
        <v>125276</v>
      </c>
      <c r="BG121" s="11">
        <v>0</v>
      </c>
      <c r="BH121" s="11">
        <v>0</v>
      </c>
      <c r="BI121" s="9">
        <v>0</v>
      </c>
      <c r="BJ121" s="9">
        <v>0</v>
      </c>
      <c r="BK121" s="9">
        <v>22750.35</v>
      </c>
      <c r="BL121" s="9">
        <v>28289.292000000001</v>
      </c>
      <c r="BM121" s="9">
        <v>19850.810000000001</v>
      </c>
      <c r="BN121" s="9">
        <v>4091.15</v>
      </c>
      <c r="BO121" s="11">
        <v>3308259</v>
      </c>
      <c r="BP121" s="11">
        <v>5202</v>
      </c>
      <c r="BQ121" s="11">
        <v>7407</v>
      </c>
      <c r="BR121" s="11">
        <v>18029</v>
      </c>
      <c r="BS121" s="11">
        <v>228600</v>
      </c>
      <c r="BT121" s="11">
        <v>0</v>
      </c>
      <c r="BU121" s="9">
        <v>0</v>
      </c>
      <c r="BV121" s="9">
        <v>79315</v>
      </c>
      <c r="BW121" s="11">
        <v>455410</v>
      </c>
      <c r="BX121" s="11">
        <v>0</v>
      </c>
      <c r="BY121" s="11">
        <v>18061</v>
      </c>
      <c r="BZ121" s="11">
        <v>-1876.05</v>
      </c>
      <c r="CA121" s="9">
        <v>0</v>
      </c>
      <c r="CB121" s="9">
        <v>443781.37552620011</v>
      </c>
      <c r="CC121" s="9">
        <v>39890.7212</v>
      </c>
      <c r="CD121" s="9">
        <v>5365</v>
      </c>
      <c r="CE121" s="11">
        <v>123593</v>
      </c>
      <c r="CF121" s="11">
        <v>149319</v>
      </c>
      <c r="CG121" s="11">
        <v>0</v>
      </c>
      <c r="CH121" s="11">
        <v>31652</v>
      </c>
      <c r="CI121" s="11">
        <v>0</v>
      </c>
      <c r="CJ121" s="11">
        <v>125990</v>
      </c>
      <c r="CK121" s="11">
        <v>0</v>
      </c>
      <c r="CL121" s="11">
        <v>0</v>
      </c>
      <c r="CM121" s="11">
        <v>0</v>
      </c>
      <c r="CN121" s="9">
        <v>0</v>
      </c>
      <c r="CO121" s="9">
        <v>22750.35</v>
      </c>
      <c r="CP121" s="9">
        <v>28289.292000000001</v>
      </c>
      <c r="CQ121" s="9">
        <v>19850.810000000001</v>
      </c>
      <c r="CR121" s="9">
        <v>4091.15</v>
      </c>
      <c r="CT121" s="11"/>
      <c r="CU121" s="11"/>
      <c r="CV121" s="15"/>
      <c r="CW121" s="15"/>
      <c r="CX121" s="11"/>
      <c r="CY121" s="11"/>
      <c r="CZ121" s="9"/>
      <c r="DA121" s="11"/>
      <c r="DB121" s="11"/>
      <c r="DC121" s="11"/>
      <c r="DD121" s="11"/>
      <c r="DE121" s="11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</row>
    <row r="122" spans="1:124" x14ac:dyDescent="0.3">
      <c r="A122" s="12">
        <v>309</v>
      </c>
      <c r="B122" s="12">
        <v>1</v>
      </c>
      <c r="C122" s="13" t="s">
        <v>145</v>
      </c>
      <c r="D122" s="14">
        <v>5</v>
      </c>
      <c r="E122" s="9">
        <v>1503</v>
      </c>
      <c r="F122" s="9">
        <f t="shared" si="56"/>
        <v>9346.1111051837561</v>
      </c>
      <c r="G122" s="9">
        <f t="shared" si="57"/>
        <v>9819.242718293608</v>
      </c>
      <c r="H122" s="9">
        <f t="shared" si="58"/>
        <v>473.13161310985197</v>
      </c>
      <c r="I122" s="10">
        <f t="shared" si="53"/>
        <v>5.062336706519921E-2</v>
      </c>
      <c r="J122" s="9">
        <f t="shared" si="59"/>
        <v>370.57657351962735</v>
      </c>
      <c r="K122" s="9">
        <f t="shared" si="60"/>
        <v>25.406520292747928</v>
      </c>
      <c r="L122" s="9">
        <f t="shared" si="61"/>
        <v>0</v>
      </c>
      <c r="M122" s="9">
        <f t="shared" si="62"/>
        <v>30.3988023952096</v>
      </c>
      <c r="N122" s="9">
        <f t="shared" si="63"/>
        <v>46.642948439192082</v>
      </c>
      <c r="O122" s="9">
        <f t="shared" si="64"/>
        <v>0</v>
      </c>
      <c r="P122" s="9">
        <f t="shared" si="65"/>
        <v>0.10676846307384835</v>
      </c>
      <c r="Q122" s="15">
        <f t="shared" si="66"/>
        <v>14047204.991091186</v>
      </c>
      <c r="R122" s="15">
        <f t="shared" si="67"/>
        <v>14758321.805595292</v>
      </c>
      <c r="S122" s="9">
        <f t="shared" si="68"/>
        <v>711116.8145041056</v>
      </c>
      <c r="T122" s="9"/>
      <c r="U122" s="9">
        <f t="shared" ref="U122:AA131" si="76">IF($E122=0,0,SUMIF($AK$4:$BN$4,U$4,$AK122:$BN122)/$E122)</f>
        <v>5956.2411244178311</v>
      </c>
      <c r="V122" s="9">
        <f t="shared" si="76"/>
        <v>773.29008649367927</v>
      </c>
      <c r="W122" s="9">
        <f t="shared" si="76"/>
        <v>761.08982035928148</v>
      </c>
      <c r="X122" s="9">
        <f t="shared" si="76"/>
        <v>622.39200266134389</v>
      </c>
      <c r="Y122" s="9">
        <f t="shared" si="76"/>
        <v>997.37530151804424</v>
      </c>
      <c r="Z122" s="9">
        <f t="shared" si="76"/>
        <v>0</v>
      </c>
      <c r="AA122" s="9">
        <f t="shared" si="76"/>
        <v>235.72276973357654</v>
      </c>
      <c r="AB122" s="9">
        <f t="shared" ref="AB122:AH131" si="77">IF($E122=0,0,SUMIF($BO$4:$CR$4,AB$4,$BO122:$CR122)/$E122)</f>
        <v>6326.8176979374584</v>
      </c>
      <c r="AC122" s="9">
        <f t="shared" si="77"/>
        <v>798.6966067864272</v>
      </c>
      <c r="AD122" s="9">
        <f t="shared" si="77"/>
        <v>761.08982035928148</v>
      </c>
      <c r="AE122" s="9">
        <f t="shared" si="77"/>
        <v>652.79080505655349</v>
      </c>
      <c r="AF122" s="9">
        <f t="shared" si="77"/>
        <v>1044.0182499572363</v>
      </c>
      <c r="AG122" s="9">
        <f t="shared" si="77"/>
        <v>0</v>
      </c>
      <c r="AH122" s="9">
        <f t="shared" si="77"/>
        <v>235.82953819665039</v>
      </c>
      <c r="AI122" s="9">
        <f t="shared" si="69"/>
        <v>9819.242718293608</v>
      </c>
      <c r="AJ122" s="3" t="s">
        <v>608</v>
      </c>
      <c r="AK122" s="11">
        <v>9054655</v>
      </c>
      <c r="AL122" s="11">
        <v>0</v>
      </c>
      <c r="AM122" s="11">
        <v>20799</v>
      </c>
      <c r="AN122" s="9">
        <v>51998</v>
      </c>
      <c r="AO122" s="11">
        <v>1143918</v>
      </c>
      <c r="AP122" s="11">
        <v>0</v>
      </c>
      <c r="AQ122" s="9">
        <v>0</v>
      </c>
      <c r="AR122" s="9">
        <v>186841</v>
      </c>
      <c r="AS122" s="11">
        <v>1162255</v>
      </c>
      <c r="AT122" s="11">
        <v>0</v>
      </c>
      <c r="AU122" s="11">
        <v>17944</v>
      </c>
      <c r="AV122" s="11">
        <v>-6068.82</v>
      </c>
      <c r="AW122" s="9">
        <v>0</v>
      </c>
      <c r="AX122" s="9">
        <v>1499055.0781816205</v>
      </c>
      <c r="AY122" s="9">
        <v>93724.07</v>
      </c>
      <c r="AZ122" s="9">
        <v>-102424.59</v>
      </c>
      <c r="BA122" s="11">
        <v>346847</v>
      </c>
      <c r="BB122" s="11">
        <v>355087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9">
        <v>14006</v>
      </c>
      <c r="BJ122" s="9">
        <v>0</v>
      </c>
      <c r="BK122" s="9">
        <v>39591.87868099413</v>
      </c>
      <c r="BL122" s="9">
        <v>86495.624228571425</v>
      </c>
      <c r="BM122" s="9">
        <v>80563.81</v>
      </c>
      <c r="BN122" s="9">
        <v>1917.94</v>
      </c>
      <c r="BO122" s="11">
        <v>9507906</v>
      </c>
      <c r="BP122" s="11">
        <v>1301</v>
      </c>
      <c r="BQ122" s="11">
        <v>21289</v>
      </c>
      <c r="BR122" s="11">
        <v>51998</v>
      </c>
      <c r="BS122" s="11">
        <v>1143918</v>
      </c>
      <c r="BT122" s="11">
        <v>0</v>
      </c>
      <c r="BU122" s="9">
        <v>0</v>
      </c>
      <c r="BV122" s="9">
        <v>204842</v>
      </c>
      <c r="BW122" s="11">
        <v>1200441</v>
      </c>
      <c r="BX122" s="11">
        <v>0</v>
      </c>
      <c r="BY122" s="11">
        <v>18061</v>
      </c>
      <c r="BZ122" s="11">
        <v>-2014.42</v>
      </c>
      <c r="CA122" s="9">
        <v>0</v>
      </c>
      <c r="CB122" s="9">
        <v>1569159.4296857263</v>
      </c>
      <c r="CC122" s="9">
        <v>93884.543000000005</v>
      </c>
      <c r="CD122" s="9">
        <v>0</v>
      </c>
      <c r="CE122" s="11">
        <v>356260</v>
      </c>
      <c r="CF122" s="11">
        <v>368621</v>
      </c>
      <c r="CG122" s="11">
        <v>0</v>
      </c>
      <c r="CH122" s="11">
        <v>0</v>
      </c>
      <c r="CI122" s="11">
        <v>0</v>
      </c>
      <c r="CJ122" s="11">
        <v>0</v>
      </c>
      <c r="CK122" s="11">
        <v>0</v>
      </c>
      <c r="CL122" s="11">
        <v>0</v>
      </c>
      <c r="CM122" s="11">
        <v>14086</v>
      </c>
      <c r="CN122" s="9">
        <v>0</v>
      </c>
      <c r="CO122" s="9">
        <v>39591.87868099413</v>
      </c>
      <c r="CP122" s="9">
        <v>86495.624228571425</v>
      </c>
      <c r="CQ122" s="9">
        <v>80563.81</v>
      </c>
      <c r="CR122" s="9">
        <v>1917.94</v>
      </c>
      <c r="CT122" s="11"/>
      <c r="CU122" s="11"/>
      <c r="CV122" s="15"/>
      <c r="CW122" s="15"/>
      <c r="CX122" s="11"/>
      <c r="CY122" s="11"/>
      <c r="CZ122" s="9"/>
      <c r="DA122" s="11"/>
      <c r="DB122" s="11"/>
      <c r="DC122" s="11"/>
      <c r="DD122" s="11"/>
      <c r="DE122" s="11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</row>
    <row r="123" spans="1:124" x14ac:dyDescent="0.3">
      <c r="A123" s="12">
        <v>314</v>
      </c>
      <c r="B123" s="12">
        <v>1</v>
      </c>
      <c r="C123" s="13" t="s">
        <v>146</v>
      </c>
      <c r="D123" s="14">
        <v>6</v>
      </c>
      <c r="E123" s="9">
        <v>900</v>
      </c>
      <c r="F123" s="9">
        <f t="shared" si="56"/>
        <v>8612.2113746638588</v>
      </c>
      <c r="G123" s="9">
        <f t="shared" si="57"/>
        <v>9056.9148853470215</v>
      </c>
      <c r="H123" s="9">
        <f t="shared" si="58"/>
        <v>444.70351068316268</v>
      </c>
      <c r="I123" s="10">
        <f t="shared" si="53"/>
        <v>5.1636390624529904E-2</v>
      </c>
      <c r="J123" s="9">
        <f t="shared" si="59"/>
        <v>367.77261111111056</v>
      </c>
      <c r="K123" s="9">
        <f t="shared" si="60"/>
        <v>22.065555555555534</v>
      </c>
      <c r="L123" s="9">
        <f t="shared" si="61"/>
        <v>0</v>
      </c>
      <c r="M123" s="9">
        <f t="shared" si="62"/>
        <v>28.397122222222265</v>
      </c>
      <c r="N123" s="9">
        <f t="shared" si="63"/>
        <v>31.624789572049906</v>
      </c>
      <c r="O123" s="9">
        <f t="shared" si="64"/>
        <v>0</v>
      </c>
      <c r="P123" s="9">
        <f t="shared" si="65"/>
        <v>-5.1565677777777523</v>
      </c>
      <c r="Q123" s="15">
        <f t="shared" si="66"/>
        <v>7750990.2371974746</v>
      </c>
      <c r="R123" s="15">
        <f t="shared" si="67"/>
        <v>8151223.3968123188</v>
      </c>
      <c r="S123" s="9">
        <f t="shared" si="68"/>
        <v>400233.15961484425</v>
      </c>
      <c r="T123" s="9"/>
      <c r="U123" s="9">
        <f t="shared" si="76"/>
        <v>5991.7329444444449</v>
      </c>
      <c r="V123" s="9">
        <f t="shared" si="76"/>
        <v>671.61</v>
      </c>
      <c r="W123" s="9">
        <f t="shared" si="76"/>
        <v>600.40777777777782</v>
      </c>
      <c r="X123" s="9">
        <f t="shared" si="76"/>
        <v>608.20000000000005</v>
      </c>
      <c r="Y123" s="9">
        <f t="shared" si="76"/>
        <v>412.35497542576462</v>
      </c>
      <c r="Z123" s="9">
        <f t="shared" si="76"/>
        <v>0</v>
      </c>
      <c r="AA123" s="9">
        <f t="shared" si="76"/>
        <v>327.90567701587304</v>
      </c>
      <c r="AB123" s="9">
        <f t="shared" si="77"/>
        <v>6359.5055555555555</v>
      </c>
      <c r="AC123" s="9">
        <f t="shared" si="77"/>
        <v>693.67555555555555</v>
      </c>
      <c r="AD123" s="9">
        <f t="shared" si="77"/>
        <v>600.40777777777782</v>
      </c>
      <c r="AE123" s="9">
        <f t="shared" si="77"/>
        <v>636.59712222222231</v>
      </c>
      <c r="AF123" s="9">
        <f t="shared" si="77"/>
        <v>443.97976499781453</v>
      </c>
      <c r="AG123" s="9">
        <f t="shared" si="77"/>
        <v>0</v>
      </c>
      <c r="AH123" s="9">
        <f t="shared" si="77"/>
        <v>322.74910923809529</v>
      </c>
      <c r="AI123" s="9">
        <f t="shared" si="69"/>
        <v>9056.9148853470215</v>
      </c>
      <c r="AJ123" s="3" t="s">
        <v>608</v>
      </c>
      <c r="AK123" s="11">
        <v>5438236</v>
      </c>
      <c r="AL123" s="11">
        <v>0</v>
      </c>
      <c r="AM123" s="11">
        <v>12492</v>
      </c>
      <c r="AN123" s="9">
        <v>31230</v>
      </c>
      <c r="AO123" s="11">
        <v>582136</v>
      </c>
      <c r="AP123" s="11">
        <v>-41769</v>
      </c>
      <c r="AQ123" s="9">
        <v>0</v>
      </c>
      <c r="AR123" s="9">
        <v>116382</v>
      </c>
      <c r="AS123" s="11">
        <v>604449</v>
      </c>
      <c r="AT123" s="11">
        <v>0</v>
      </c>
      <c r="AU123" s="11">
        <v>59813</v>
      </c>
      <c r="AV123" s="11">
        <v>0</v>
      </c>
      <c r="AW123" s="9">
        <v>0</v>
      </c>
      <c r="AX123" s="9">
        <v>371119.47788318817</v>
      </c>
      <c r="AY123" s="9">
        <v>67720.739999999991</v>
      </c>
      <c r="AZ123" s="9">
        <v>-45676.35</v>
      </c>
      <c r="BA123" s="11">
        <v>212324</v>
      </c>
      <c r="BB123" s="11">
        <v>132211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9">
        <v>14158</v>
      </c>
      <c r="BJ123" s="9">
        <v>0</v>
      </c>
      <c r="BK123" s="9">
        <v>22175.3</v>
      </c>
      <c r="BL123" s="9">
        <v>58820.039314285714</v>
      </c>
      <c r="BM123" s="9">
        <v>99055.07</v>
      </c>
      <c r="BN123" s="9">
        <v>16113.96</v>
      </c>
      <c r="BO123" s="11">
        <v>5723555</v>
      </c>
      <c r="BP123" s="11">
        <v>0</v>
      </c>
      <c r="BQ123" s="11">
        <v>12815</v>
      </c>
      <c r="BR123" s="11">
        <v>31230</v>
      </c>
      <c r="BS123" s="11">
        <v>540367</v>
      </c>
      <c r="BT123" s="11">
        <v>0</v>
      </c>
      <c r="BU123" s="9">
        <v>0</v>
      </c>
      <c r="BV123" s="9">
        <v>130346</v>
      </c>
      <c r="BW123" s="11">
        <v>624308</v>
      </c>
      <c r="BX123" s="11">
        <v>0</v>
      </c>
      <c r="BY123" s="11">
        <v>60204</v>
      </c>
      <c r="BZ123" s="11">
        <v>727.41</v>
      </c>
      <c r="CA123" s="9">
        <v>0</v>
      </c>
      <c r="CB123" s="9">
        <v>399581.78849803307</v>
      </c>
      <c r="CC123" s="9">
        <v>63079.828999999998</v>
      </c>
      <c r="CD123" s="9">
        <v>0</v>
      </c>
      <c r="CE123" s="11">
        <v>218598</v>
      </c>
      <c r="CF123" s="11">
        <v>136009</v>
      </c>
      <c r="CG123" s="11">
        <v>0</v>
      </c>
      <c r="CH123" s="11">
        <v>0</v>
      </c>
      <c r="CI123" s="11">
        <v>0</v>
      </c>
      <c r="CJ123" s="11">
        <v>0</v>
      </c>
      <c r="CK123" s="11">
        <v>0</v>
      </c>
      <c r="CL123" s="11">
        <v>0</v>
      </c>
      <c r="CM123" s="11">
        <v>14238</v>
      </c>
      <c r="CN123" s="9">
        <v>0</v>
      </c>
      <c r="CO123" s="9">
        <v>22175.3</v>
      </c>
      <c r="CP123" s="9">
        <v>58820.039314285714</v>
      </c>
      <c r="CQ123" s="9">
        <v>99055.07</v>
      </c>
      <c r="CR123" s="9">
        <v>16113.96</v>
      </c>
      <c r="CT123" s="11"/>
      <c r="CU123" s="11"/>
      <c r="CV123" s="15"/>
      <c r="CW123" s="15"/>
      <c r="CX123" s="11"/>
      <c r="CY123" s="11"/>
      <c r="CZ123" s="9"/>
      <c r="DA123" s="11"/>
      <c r="DB123" s="11"/>
      <c r="DC123" s="11"/>
      <c r="DD123" s="11"/>
      <c r="DE123" s="11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</row>
    <row r="124" spans="1:124" x14ac:dyDescent="0.3">
      <c r="A124" s="12">
        <v>316</v>
      </c>
      <c r="B124" s="12">
        <v>1</v>
      </c>
      <c r="C124" s="13" t="s">
        <v>147</v>
      </c>
      <c r="D124" s="14">
        <v>5</v>
      </c>
      <c r="E124" s="9">
        <v>1060</v>
      </c>
      <c r="F124" s="9">
        <f t="shared" si="56"/>
        <v>9033.3551845804268</v>
      </c>
      <c r="G124" s="9">
        <f t="shared" si="57"/>
        <v>9770.2559020349981</v>
      </c>
      <c r="H124" s="9">
        <f t="shared" si="58"/>
        <v>736.90071745457135</v>
      </c>
      <c r="I124" s="10">
        <f t="shared" si="53"/>
        <v>8.1575527851758908E-2</v>
      </c>
      <c r="J124" s="9">
        <f t="shared" si="59"/>
        <v>382.02188679245319</v>
      </c>
      <c r="K124" s="9">
        <f t="shared" si="60"/>
        <v>24.213207547169759</v>
      </c>
      <c r="L124" s="9">
        <f t="shared" si="61"/>
        <v>327.28301886792451</v>
      </c>
      <c r="M124" s="9">
        <f t="shared" si="62"/>
        <v>-54.803075471698094</v>
      </c>
      <c r="N124" s="9">
        <f t="shared" si="63"/>
        <v>53.830266322495618</v>
      </c>
      <c r="O124" s="9">
        <f t="shared" si="64"/>
        <v>0</v>
      </c>
      <c r="P124" s="9">
        <f t="shared" si="65"/>
        <v>4.3554133962264814</v>
      </c>
      <c r="Q124" s="15">
        <f t="shared" si="66"/>
        <v>9575356.4956552517</v>
      </c>
      <c r="R124" s="15">
        <f t="shared" si="67"/>
        <v>10356471.256157098</v>
      </c>
      <c r="S124" s="9">
        <f t="shared" si="68"/>
        <v>781114.76050184667</v>
      </c>
      <c r="T124" s="9"/>
      <c r="U124" s="9">
        <f t="shared" si="76"/>
        <v>5951.9950943396225</v>
      </c>
      <c r="V124" s="9">
        <f t="shared" si="76"/>
        <v>736.96415094339625</v>
      </c>
      <c r="W124" s="9">
        <f t="shared" si="76"/>
        <v>0</v>
      </c>
      <c r="X124" s="9">
        <f t="shared" si="76"/>
        <v>623.21113207547171</v>
      </c>
      <c r="Y124" s="9">
        <f t="shared" si="76"/>
        <v>1278.3941843814978</v>
      </c>
      <c r="Z124" s="9">
        <f t="shared" si="76"/>
        <v>0</v>
      </c>
      <c r="AA124" s="9">
        <f t="shared" si="76"/>
        <v>442.79062284043914</v>
      </c>
      <c r="AB124" s="9">
        <f t="shared" si="77"/>
        <v>6334.0169811320757</v>
      </c>
      <c r="AC124" s="9">
        <f t="shared" si="77"/>
        <v>761.17735849056601</v>
      </c>
      <c r="AD124" s="9">
        <f t="shared" si="77"/>
        <v>327.28301886792451</v>
      </c>
      <c r="AE124" s="9">
        <f t="shared" si="77"/>
        <v>568.40805660377362</v>
      </c>
      <c r="AF124" s="9">
        <f t="shared" si="77"/>
        <v>1332.2244507039934</v>
      </c>
      <c r="AG124" s="9">
        <f t="shared" si="77"/>
        <v>0</v>
      </c>
      <c r="AH124" s="9">
        <f t="shared" si="77"/>
        <v>447.14603623666562</v>
      </c>
      <c r="AI124" s="9">
        <f t="shared" si="69"/>
        <v>9770.2559020349981</v>
      </c>
      <c r="AJ124" s="3" t="s">
        <v>608</v>
      </c>
      <c r="AK124" s="11">
        <v>6376362</v>
      </c>
      <c r="AL124" s="11">
        <v>0</v>
      </c>
      <c r="AM124" s="11">
        <v>14647</v>
      </c>
      <c r="AN124" s="9">
        <v>36618</v>
      </c>
      <c r="AO124" s="11">
        <v>0</v>
      </c>
      <c r="AP124" s="11">
        <v>0</v>
      </c>
      <c r="AQ124" s="9">
        <v>0</v>
      </c>
      <c r="AR124" s="9">
        <v>172015</v>
      </c>
      <c r="AS124" s="11">
        <v>781182</v>
      </c>
      <c r="AT124" s="11">
        <v>0</v>
      </c>
      <c r="AU124" s="11">
        <v>0</v>
      </c>
      <c r="AV124" s="11">
        <v>-495.2</v>
      </c>
      <c r="AW124" s="9">
        <v>0</v>
      </c>
      <c r="AX124" s="9">
        <v>1355097.8354443877</v>
      </c>
      <c r="AY124" s="9">
        <v>65968.12</v>
      </c>
      <c r="AZ124" s="9">
        <v>-67247.199999999997</v>
      </c>
      <c r="BA124" s="11">
        <v>271020</v>
      </c>
      <c r="BB124" s="11">
        <v>173171</v>
      </c>
      <c r="BC124" s="11">
        <v>0</v>
      </c>
      <c r="BD124" s="11">
        <v>30246</v>
      </c>
      <c r="BE124" s="11">
        <v>0</v>
      </c>
      <c r="BF124" s="11">
        <v>0</v>
      </c>
      <c r="BG124" s="11">
        <v>0</v>
      </c>
      <c r="BH124" s="11">
        <v>0</v>
      </c>
      <c r="BI124" s="9">
        <v>0</v>
      </c>
      <c r="BJ124" s="9">
        <v>0</v>
      </c>
      <c r="BK124" s="9">
        <v>28674.060210865577</v>
      </c>
      <c r="BL124" s="9">
        <v>73235.399999999994</v>
      </c>
      <c r="BM124" s="9">
        <v>260957.94</v>
      </c>
      <c r="BN124" s="9">
        <v>3904.54</v>
      </c>
      <c r="BO124" s="11">
        <v>6714058</v>
      </c>
      <c r="BP124" s="11">
        <v>0</v>
      </c>
      <c r="BQ124" s="11">
        <v>15033</v>
      </c>
      <c r="BR124" s="11">
        <v>36618</v>
      </c>
      <c r="BS124" s="11">
        <v>346920</v>
      </c>
      <c r="BT124" s="11">
        <v>0</v>
      </c>
      <c r="BU124" s="9">
        <v>0</v>
      </c>
      <c r="BV124" s="9">
        <v>166522</v>
      </c>
      <c r="BW124" s="11">
        <v>806848</v>
      </c>
      <c r="BX124" s="11">
        <v>0</v>
      </c>
      <c r="BY124" s="11">
        <v>0</v>
      </c>
      <c r="BZ124" s="11">
        <v>-66638.460000000006</v>
      </c>
      <c r="CA124" s="9">
        <v>0</v>
      </c>
      <c r="CB124" s="9">
        <v>1412157.9177462331</v>
      </c>
      <c r="CC124" s="9">
        <v>70584.858200000017</v>
      </c>
      <c r="CD124" s="9">
        <v>0</v>
      </c>
      <c r="CE124" s="11">
        <v>279217</v>
      </c>
      <c r="CF124" s="11">
        <v>178133</v>
      </c>
      <c r="CG124" s="11">
        <v>0</v>
      </c>
      <c r="CH124" s="11">
        <v>30246</v>
      </c>
      <c r="CI124" s="11">
        <v>0</v>
      </c>
      <c r="CJ124" s="11">
        <v>0</v>
      </c>
      <c r="CK124" s="11">
        <v>0</v>
      </c>
      <c r="CL124" s="11">
        <v>0</v>
      </c>
      <c r="CM124" s="11">
        <v>0</v>
      </c>
      <c r="CN124" s="9">
        <v>0</v>
      </c>
      <c r="CO124" s="9">
        <v>28674.060210865577</v>
      </c>
      <c r="CP124" s="9">
        <v>73235.399999999994</v>
      </c>
      <c r="CQ124" s="9">
        <v>260957.94</v>
      </c>
      <c r="CR124" s="9">
        <v>3904.54</v>
      </c>
      <c r="CT124" s="11"/>
      <c r="CU124" s="11"/>
      <c r="CV124" s="15"/>
      <c r="CW124" s="15"/>
      <c r="CX124" s="11"/>
      <c r="CY124" s="11"/>
      <c r="CZ124" s="9"/>
      <c r="DA124" s="11"/>
      <c r="DB124" s="11"/>
      <c r="DC124" s="11"/>
      <c r="DD124" s="11"/>
      <c r="DE124" s="11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</row>
    <row r="125" spans="1:124" x14ac:dyDescent="0.3">
      <c r="A125" s="12">
        <v>317</v>
      </c>
      <c r="B125" s="12">
        <v>1</v>
      </c>
      <c r="C125" s="13" t="s">
        <v>148</v>
      </c>
      <c r="D125" s="14">
        <v>6</v>
      </c>
      <c r="E125" s="9">
        <v>906</v>
      </c>
      <c r="F125" s="9">
        <f t="shared" si="56"/>
        <v>10195.243163779285</v>
      </c>
      <c r="G125" s="9">
        <f t="shared" si="57"/>
        <v>10893.757023627946</v>
      </c>
      <c r="H125" s="9">
        <f t="shared" si="58"/>
        <v>698.51385984866101</v>
      </c>
      <c r="I125" s="10">
        <f t="shared" si="53"/>
        <v>6.8513702775650928E-2</v>
      </c>
      <c r="J125" s="9">
        <f t="shared" si="59"/>
        <v>355.32093818984413</v>
      </c>
      <c r="K125" s="9">
        <f t="shared" si="60"/>
        <v>49.181015452538759</v>
      </c>
      <c r="L125" s="9">
        <f t="shared" si="61"/>
        <v>323.7748344370861</v>
      </c>
      <c r="M125" s="9">
        <f t="shared" si="62"/>
        <v>-74.059150110375413</v>
      </c>
      <c r="N125" s="9">
        <f t="shared" si="63"/>
        <v>39.123126515328977</v>
      </c>
      <c r="O125" s="9">
        <f t="shared" si="64"/>
        <v>0</v>
      </c>
      <c r="P125" s="9">
        <f t="shared" si="65"/>
        <v>5.1730953642384065</v>
      </c>
      <c r="Q125" s="15">
        <f t="shared" si="66"/>
        <v>9236890.3063840307</v>
      </c>
      <c r="R125" s="15">
        <f t="shared" si="67"/>
        <v>9869743.8634069189</v>
      </c>
      <c r="S125" s="9">
        <f t="shared" si="68"/>
        <v>632853.55702288821</v>
      </c>
      <c r="T125" s="9"/>
      <c r="U125" s="9">
        <f t="shared" si="76"/>
        <v>5910.8015783664468</v>
      </c>
      <c r="V125" s="9">
        <f t="shared" si="76"/>
        <v>1496.8885209713023</v>
      </c>
      <c r="W125" s="9">
        <f t="shared" si="76"/>
        <v>0</v>
      </c>
      <c r="X125" s="9">
        <f t="shared" si="76"/>
        <v>906.7437748344372</v>
      </c>
      <c r="Y125" s="9">
        <f t="shared" si="76"/>
        <v>1534.1396485474963</v>
      </c>
      <c r="Z125" s="9">
        <f t="shared" si="76"/>
        <v>0</v>
      </c>
      <c r="AA125" s="9">
        <f t="shared" si="76"/>
        <v>346.66964105960267</v>
      </c>
      <c r="AB125" s="9">
        <f t="shared" si="77"/>
        <v>6266.122516556291</v>
      </c>
      <c r="AC125" s="9">
        <f t="shared" si="77"/>
        <v>1546.0695364238411</v>
      </c>
      <c r="AD125" s="9">
        <f t="shared" si="77"/>
        <v>323.7748344370861</v>
      </c>
      <c r="AE125" s="9">
        <f t="shared" si="77"/>
        <v>832.68462472406179</v>
      </c>
      <c r="AF125" s="9">
        <f t="shared" si="77"/>
        <v>1573.2627750628253</v>
      </c>
      <c r="AG125" s="9">
        <f t="shared" si="77"/>
        <v>0</v>
      </c>
      <c r="AH125" s="9">
        <f t="shared" si="77"/>
        <v>351.84273642384107</v>
      </c>
      <c r="AI125" s="9">
        <f t="shared" si="69"/>
        <v>10893.757023627946</v>
      </c>
      <c r="AJ125" s="3" t="s">
        <v>608</v>
      </c>
      <c r="AK125" s="11">
        <v>5417184</v>
      </c>
      <c r="AL125" s="11">
        <v>0</v>
      </c>
      <c r="AM125" s="11">
        <v>12444</v>
      </c>
      <c r="AN125" s="9">
        <v>31109</v>
      </c>
      <c r="AO125" s="11">
        <v>0</v>
      </c>
      <c r="AP125" s="11">
        <v>0</v>
      </c>
      <c r="AQ125" s="9">
        <v>0</v>
      </c>
      <c r="AR125" s="9">
        <v>161182</v>
      </c>
      <c r="AS125" s="11">
        <v>1356181</v>
      </c>
      <c r="AT125" s="11">
        <v>0</v>
      </c>
      <c r="AU125" s="11">
        <v>0</v>
      </c>
      <c r="AV125" s="11">
        <v>-495.2</v>
      </c>
      <c r="AW125" s="9">
        <v>0</v>
      </c>
      <c r="AX125" s="9">
        <v>1389930.5215840316</v>
      </c>
      <c r="AY125" s="9">
        <v>45369.18</v>
      </c>
      <c r="AZ125" s="9">
        <v>-61997.77</v>
      </c>
      <c r="BA125" s="11">
        <v>213213</v>
      </c>
      <c r="BB125" s="11">
        <v>267928</v>
      </c>
      <c r="BC125" s="11">
        <v>0</v>
      </c>
      <c r="BD125" s="11">
        <v>44258</v>
      </c>
      <c r="BE125" s="11">
        <v>122980.06</v>
      </c>
      <c r="BF125" s="11">
        <v>0</v>
      </c>
      <c r="BG125" s="11">
        <v>0</v>
      </c>
      <c r="BH125" s="11">
        <v>0</v>
      </c>
      <c r="BI125" s="9">
        <v>0</v>
      </c>
      <c r="BJ125" s="9">
        <v>0</v>
      </c>
      <c r="BK125" s="9">
        <v>30921.449999999997</v>
      </c>
      <c r="BL125" s="9">
        <v>61525.504800000002</v>
      </c>
      <c r="BM125" s="9">
        <v>137377.76</v>
      </c>
      <c r="BN125" s="9">
        <v>7779.8</v>
      </c>
      <c r="BO125" s="11">
        <v>5677107</v>
      </c>
      <c r="BP125" s="11">
        <v>0</v>
      </c>
      <c r="BQ125" s="11">
        <v>12711</v>
      </c>
      <c r="BR125" s="11">
        <v>31109</v>
      </c>
      <c r="BS125" s="11">
        <v>293340</v>
      </c>
      <c r="BT125" s="11">
        <v>0</v>
      </c>
      <c r="BU125" s="9">
        <v>0</v>
      </c>
      <c r="BV125" s="9">
        <v>140803</v>
      </c>
      <c r="BW125" s="11">
        <v>1400739</v>
      </c>
      <c r="BX125" s="11">
        <v>0</v>
      </c>
      <c r="BY125" s="11">
        <v>0</v>
      </c>
      <c r="BZ125" s="11">
        <v>-61470.79</v>
      </c>
      <c r="CA125" s="9">
        <v>0</v>
      </c>
      <c r="CB125" s="9">
        <v>1425376.0742069196</v>
      </c>
      <c r="CC125" s="9">
        <v>50056.004400000005</v>
      </c>
      <c r="CD125" s="9">
        <v>0</v>
      </c>
      <c r="CE125" s="11">
        <v>218582</v>
      </c>
      <c r="CF125" s="11">
        <v>276549</v>
      </c>
      <c r="CG125" s="11">
        <v>0</v>
      </c>
      <c r="CH125" s="11">
        <v>44258</v>
      </c>
      <c r="CI125" s="11">
        <v>122980.06</v>
      </c>
      <c r="CJ125" s="11">
        <v>0</v>
      </c>
      <c r="CK125" s="11">
        <v>0</v>
      </c>
      <c r="CL125" s="11">
        <v>0</v>
      </c>
      <c r="CM125" s="11">
        <v>0</v>
      </c>
      <c r="CN125" s="9">
        <v>0</v>
      </c>
      <c r="CO125" s="9">
        <v>30921.449999999997</v>
      </c>
      <c r="CP125" s="9">
        <v>61525.504800000002</v>
      </c>
      <c r="CQ125" s="9">
        <v>137377.76</v>
      </c>
      <c r="CR125" s="9">
        <v>7779.8</v>
      </c>
      <c r="CT125" s="11"/>
      <c r="CU125" s="11"/>
      <c r="CV125" s="15"/>
      <c r="CW125" s="15"/>
      <c r="CX125" s="11"/>
      <c r="CY125" s="11"/>
      <c r="CZ125" s="9"/>
      <c r="DA125" s="11"/>
      <c r="DB125" s="11"/>
      <c r="DC125" s="11"/>
      <c r="DD125" s="11"/>
      <c r="DE125" s="11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</row>
    <row r="126" spans="1:124" x14ac:dyDescent="0.3">
      <c r="A126" s="12">
        <v>318</v>
      </c>
      <c r="B126" s="12">
        <v>1</v>
      </c>
      <c r="C126" s="13" t="s">
        <v>149</v>
      </c>
      <c r="D126" s="14">
        <v>4</v>
      </c>
      <c r="E126" s="9">
        <v>4013</v>
      </c>
      <c r="F126" s="9">
        <f t="shared" si="56"/>
        <v>8849.93844220959</v>
      </c>
      <c r="G126" s="9">
        <f t="shared" si="57"/>
        <v>9971.2350311175669</v>
      </c>
      <c r="H126" s="9">
        <f t="shared" si="58"/>
        <v>1121.2965889079769</v>
      </c>
      <c r="I126" s="10">
        <f t="shared" si="53"/>
        <v>0.12670106082998014</v>
      </c>
      <c r="J126" s="9">
        <f t="shared" si="59"/>
        <v>384.77612260154456</v>
      </c>
      <c r="K126" s="9">
        <f t="shared" si="60"/>
        <v>19.0074757039622</v>
      </c>
      <c r="L126" s="9">
        <f t="shared" si="61"/>
        <v>558.61973585845999</v>
      </c>
      <c r="M126" s="9">
        <f t="shared" si="62"/>
        <v>126.50156491402947</v>
      </c>
      <c r="N126" s="9">
        <f t="shared" si="63"/>
        <v>30.194709964544245</v>
      </c>
      <c r="O126" s="9">
        <f t="shared" si="64"/>
        <v>0</v>
      </c>
      <c r="P126" s="9">
        <f t="shared" si="65"/>
        <v>2.1969798654373562</v>
      </c>
      <c r="Q126" s="15">
        <f t="shared" si="66"/>
        <v>35514802.968587086</v>
      </c>
      <c r="R126" s="15">
        <f t="shared" si="67"/>
        <v>40014566.179874793</v>
      </c>
      <c r="S126" s="9">
        <f t="shared" si="68"/>
        <v>4499763.2112877071</v>
      </c>
      <c r="T126" s="9"/>
      <c r="U126" s="9">
        <f t="shared" si="76"/>
        <v>5949.8837328681784</v>
      </c>
      <c r="V126" s="9">
        <f t="shared" si="76"/>
        <v>578.5237976576127</v>
      </c>
      <c r="W126" s="9">
        <f t="shared" si="76"/>
        <v>0</v>
      </c>
      <c r="X126" s="9">
        <f t="shared" si="76"/>
        <v>872.16147520558184</v>
      </c>
      <c r="Y126" s="9">
        <f t="shared" si="76"/>
        <v>1041.1666680755259</v>
      </c>
      <c r="Z126" s="9">
        <f t="shared" si="76"/>
        <v>0</v>
      </c>
      <c r="AA126" s="9">
        <f t="shared" si="76"/>
        <v>408.20276840269116</v>
      </c>
      <c r="AB126" s="9">
        <f t="shared" si="77"/>
        <v>6334.659855469723</v>
      </c>
      <c r="AC126" s="9">
        <f t="shared" si="77"/>
        <v>597.5312733615749</v>
      </c>
      <c r="AD126" s="9">
        <f t="shared" si="77"/>
        <v>558.61973585845999</v>
      </c>
      <c r="AE126" s="9">
        <f t="shared" si="77"/>
        <v>998.66304011961131</v>
      </c>
      <c r="AF126" s="9">
        <f t="shared" si="77"/>
        <v>1071.3613780400701</v>
      </c>
      <c r="AG126" s="9">
        <f t="shared" si="77"/>
        <v>0</v>
      </c>
      <c r="AH126" s="9">
        <f t="shared" si="77"/>
        <v>410.39974826812852</v>
      </c>
      <c r="AI126" s="9">
        <f t="shared" si="69"/>
        <v>9971.2350311175669</v>
      </c>
      <c r="AJ126" s="3" t="s">
        <v>608</v>
      </c>
      <c r="AK126" s="11">
        <v>24141097</v>
      </c>
      <c r="AL126" s="11">
        <v>0</v>
      </c>
      <c r="AM126" s="11">
        <v>55454</v>
      </c>
      <c r="AN126" s="9">
        <v>138636</v>
      </c>
      <c r="AO126" s="11">
        <v>0</v>
      </c>
      <c r="AP126" s="11">
        <v>0</v>
      </c>
      <c r="AQ126" s="9">
        <v>0</v>
      </c>
      <c r="AR126" s="9">
        <v>372650</v>
      </c>
      <c r="AS126" s="11">
        <v>2321616</v>
      </c>
      <c r="AT126" s="11">
        <v>0</v>
      </c>
      <c r="AU126" s="11">
        <v>262257</v>
      </c>
      <c r="AV126" s="11">
        <v>0</v>
      </c>
      <c r="AW126" s="9">
        <v>0</v>
      </c>
      <c r="AX126" s="9">
        <v>4178201.838987085</v>
      </c>
      <c r="AY126" s="9">
        <v>232300.69</v>
      </c>
      <c r="AZ126" s="9">
        <v>-264213.58</v>
      </c>
      <c r="BA126" s="11">
        <v>939512</v>
      </c>
      <c r="BB126" s="11">
        <v>1149607</v>
      </c>
      <c r="BC126" s="11">
        <v>0</v>
      </c>
      <c r="BD126" s="11">
        <v>131796</v>
      </c>
      <c r="BE126" s="11">
        <v>574707</v>
      </c>
      <c r="BF126" s="11">
        <v>0</v>
      </c>
      <c r="BG126" s="11">
        <v>0</v>
      </c>
      <c r="BH126" s="11">
        <v>0</v>
      </c>
      <c r="BI126" s="9">
        <v>14001</v>
      </c>
      <c r="BJ126" s="9">
        <v>0</v>
      </c>
      <c r="BK126" s="9">
        <v>150541.65</v>
      </c>
      <c r="BL126" s="9">
        <v>235601.46959999998</v>
      </c>
      <c r="BM126" s="9">
        <v>867966.91999999993</v>
      </c>
      <c r="BN126" s="9">
        <v>13070.98</v>
      </c>
      <c r="BO126" s="11">
        <v>25420990</v>
      </c>
      <c r="BP126" s="11">
        <v>0</v>
      </c>
      <c r="BQ126" s="11">
        <v>56919</v>
      </c>
      <c r="BR126" s="11">
        <v>138636</v>
      </c>
      <c r="BS126" s="11">
        <v>1313520</v>
      </c>
      <c r="BT126" s="11">
        <v>0</v>
      </c>
      <c r="BU126" s="9">
        <v>0</v>
      </c>
      <c r="BV126" s="9">
        <v>630490</v>
      </c>
      <c r="BW126" s="11">
        <v>2397893</v>
      </c>
      <c r="BX126" s="11">
        <v>0</v>
      </c>
      <c r="BY126" s="11">
        <v>266904</v>
      </c>
      <c r="BZ126" s="11">
        <v>164393.78</v>
      </c>
      <c r="CA126" s="9">
        <v>0</v>
      </c>
      <c r="CB126" s="9">
        <v>4299373.210074801</v>
      </c>
      <c r="CC126" s="9">
        <v>241117.17019999999</v>
      </c>
      <c r="CD126" s="9">
        <v>0</v>
      </c>
      <c r="CE126" s="11">
        <v>967772</v>
      </c>
      <c r="CF126" s="11">
        <v>1194851</v>
      </c>
      <c r="CG126" s="11">
        <v>0</v>
      </c>
      <c r="CH126" s="11">
        <v>131796</v>
      </c>
      <c r="CI126" s="11">
        <v>580428</v>
      </c>
      <c r="CJ126" s="11">
        <v>0</v>
      </c>
      <c r="CK126" s="11">
        <v>0</v>
      </c>
      <c r="CL126" s="11">
        <v>0</v>
      </c>
      <c r="CM126" s="11">
        <v>14081</v>
      </c>
      <c r="CN126" s="9">
        <v>928221</v>
      </c>
      <c r="CO126" s="9">
        <v>150541.65</v>
      </c>
      <c r="CP126" s="9">
        <v>235601.46959999998</v>
      </c>
      <c r="CQ126" s="9">
        <v>867966.91999999993</v>
      </c>
      <c r="CR126" s="9">
        <v>13070.98</v>
      </c>
      <c r="CT126" s="11"/>
      <c r="CU126" s="11"/>
      <c r="CV126" s="15"/>
      <c r="CW126" s="15"/>
      <c r="CX126" s="11"/>
      <c r="CY126" s="11"/>
      <c r="CZ126" s="9"/>
      <c r="DA126" s="11"/>
      <c r="DB126" s="11"/>
      <c r="DC126" s="11"/>
      <c r="DD126" s="11"/>
      <c r="DE126" s="11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</row>
    <row r="127" spans="1:124" x14ac:dyDescent="0.3">
      <c r="A127" s="12">
        <v>319</v>
      </c>
      <c r="B127" s="12">
        <v>1</v>
      </c>
      <c r="C127" s="13" t="s">
        <v>150</v>
      </c>
      <c r="D127" s="14">
        <v>6</v>
      </c>
      <c r="E127" s="9">
        <v>567</v>
      </c>
      <c r="F127" s="9">
        <f t="shared" si="56"/>
        <v>10848.354018427664</v>
      </c>
      <c r="G127" s="9">
        <f t="shared" si="57"/>
        <v>11251.776994624985</v>
      </c>
      <c r="H127" s="9">
        <f t="shared" si="58"/>
        <v>403.42297619732017</v>
      </c>
      <c r="I127" s="10">
        <f t="shared" si="53"/>
        <v>3.7187482590634646E-2</v>
      </c>
      <c r="J127" s="9">
        <f t="shared" si="59"/>
        <v>386.65384479717795</v>
      </c>
      <c r="K127" s="9">
        <f t="shared" si="60"/>
        <v>26.181657848324448</v>
      </c>
      <c r="L127" s="9">
        <f t="shared" si="61"/>
        <v>0</v>
      </c>
      <c r="M127" s="9">
        <f t="shared" si="62"/>
        <v>-15.093192239859263</v>
      </c>
      <c r="N127" s="9">
        <f t="shared" si="63"/>
        <v>7.5852425112532273</v>
      </c>
      <c r="O127" s="9">
        <f t="shared" si="64"/>
        <v>0</v>
      </c>
      <c r="P127" s="9">
        <f t="shared" si="65"/>
        <v>-1.9045767195767667</v>
      </c>
      <c r="Q127" s="15">
        <f t="shared" si="66"/>
        <v>6151016.728448485</v>
      </c>
      <c r="R127" s="15">
        <f t="shared" si="67"/>
        <v>6379757.5559523655</v>
      </c>
      <c r="S127" s="9">
        <f t="shared" si="68"/>
        <v>228740.82750388049</v>
      </c>
      <c r="T127" s="9"/>
      <c r="U127" s="9">
        <f t="shared" si="76"/>
        <v>5949.7711992945324</v>
      </c>
      <c r="V127" s="9">
        <f t="shared" si="76"/>
        <v>796.92063492063494</v>
      </c>
      <c r="W127" s="9">
        <f t="shared" si="76"/>
        <v>802.90828924162258</v>
      </c>
      <c r="X127" s="9">
        <f t="shared" si="76"/>
        <v>1133.835626102293</v>
      </c>
      <c r="Y127" s="9">
        <f t="shared" si="76"/>
        <v>1684.0595025546479</v>
      </c>
      <c r="Z127" s="9">
        <f t="shared" si="76"/>
        <v>0</v>
      </c>
      <c r="AA127" s="9">
        <f t="shared" si="76"/>
        <v>480.8587663139329</v>
      </c>
      <c r="AB127" s="9">
        <f t="shared" si="77"/>
        <v>6336.4250440917103</v>
      </c>
      <c r="AC127" s="9">
        <f t="shared" si="77"/>
        <v>823.10229276895939</v>
      </c>
      <c r="AD127" s="9">
        <f t="shared" si="77"/>
        <v>802.90828924162258</v>
      </c>
      <c r="AE127" s="9">
        <f t="shared" si="77"/>
        <v>1118.7424338624337</v>
      </c>
      <c r="AF127" s="9">
        <f t="shared" si="77"/>
        <v>1691.6447450659011</v>
      </c>
      <c r="AG127" s="9">
        <f t="shared" si="77"/>
        <v>0</v>
      </c>
      <c r="AH127" s="9">
        <f t="shared" si="77"/>
        <v>478.95418959435614</v>
      </c>
      <c r="AI127" s="9">
        <f t="shared" si="69"/>
        <v>11251.776994624985</v>
      </c>
      <c r="AJ127" s="3" t="s">
        <v>608</v>
      </c>
      <c r="AK127" s="11">
        <v>3404272</v>
      </c>
      <c r="AL127" s="11">
        <v>0</v>
      </c>
      <c r="AM127" s="11">
        <v>7820</v>
      </c>
      <c r="AN127" s="9">
        <v>19550</v>
      </c>
      <c r="AO127" s="11">
        <v>454727</v>
      </c>
      <c r="AP127" s="11">
        <v>522</v>
      </c>
      <c r="AQ127" s="9">
        <v>0</v>
      </c>
      <c r="AR127" s="9">
        <v>69267</v>
      </c>
      <c r="AS127" s="11">
        <v>451854</v>
      </c>
      <c r="AT127" s="11">
        <v>0</v>
      </c>
      <c r="AU127" s="11">
        <v>0</v>
      </c>
      <c r="AV127" s="11">
        <v>-495.2</v>
      </c>
      <c r="AW127" s="9">
        <v>0</v>
      </c>
      <c r="AX127" s="9">
        <v>954861.73794848542</v>
      </c>
      <c r="AY127" s="9">
        <v>37918.979999999996</v>
      </c>
      <c r="AZ127" s="9">
        <v>-30751.73</v>
      </c>
      <c r="BA127" s="11">
        <v>139253</v>
      </c>
      <c r="BB127" s="11">
        <v>158905</v>
      </c>
      <c r="BC127" s="11">
        <v>0</v>
      </c>
      <c r="BD127" s="11">
        <v>26034</v>
      </c>
      <c r="BE127" s="11">
        <v>123517</v>
      </c>
      <c r="BF127" s="11">
        <v>118584</v>
      </c>
      <c r="BG127" s="11">
        <v>0</v>
      </c>
      <c r="BH127" s="11">
        <v>0</v>
      </c>
      <c r="BI127" s="9">
        <v>0</v>
      </c>
      <c r="BJ127" s="9">
        <v>0</v>
      </c>
      <c r="BK127" s="9">
        <v>27949.120500000001</v>
      </c>
      <c r="BL127" s="9">
        <v>39099.599999999999</v>
      </c>
      <c r="BM127" s="9">
        <v>143155.81</v>
      </c>
      <c r="BN127" s="9">
        <v>4973.41</v>
      </c>
      <c r="BO127" s="11">
        <v>3592753</v>
      </c>
      <c r="BP127" s="11">
        <v>0</v>
      </c>
      <c r="BQ127" s="11">
        <v>8044</v>
      </c>
      <c r="BR127" s="11">
        <v>19550</v>
      </c>
      <c r="BS127" s="11">
        <v>455249</v>
      </c>
      <c r="BT127" s="11">
        <v>0</v>
      </c>
      <c r="BU127" s="9">
        <v>0</v>
      </c>
      <c r="BV127" s="9">
        <v>76312</v>
      </c>
      <c r="BW127" s="11">
        <v>466699</v>
      </c>
      <c r="BX127" s="11">
        <v>0</v>
      </c>
      <c r="BY127" s="11">
        <v>0</v>
      </c>
      <c r="BZ127" s="11">
        <v>-29872.04</v>
      </c>
      <c r="CA127" s="9">
        <v>0</v>
      </c>
      <c r="CB127" s="9">
        <v>959162.57045236591</v>
      </c>
      <c r="CC127" s="9">
        <v>36839.084999999999</v>
      </c>
      <c r="CD127" s="9">
        <v>0</v>
      </c>
      <c r="CE127" s="11">
        <v>143779</v>
      </c>
      <c r="CF127" s="11">
        <v>165641</v>
      </c>
      <c r="CG127" s="11">
        <v>0</v>
      </c>
      <c r="CH127" s="11">
        <v>26034</v>
      </c>
      <c r="CI127" s="11">
        <v>124746</v>
      </c>
      <c r="CJ127" s="11">
        <v>119643</v>
      </c>
      <c r="CK127" s="11">
        <v>0</v>
      </c>
      <c r="CL127" s="11">
        <v>0</v>
      </c>
      <c r="CM127" s="11">
        <v>0</v>
      </c>
      <c r="CN127" s="9">
        <v>0</v>
      </c>
      <c r="CO127" s="9">
        <v>27949.120500000001</v>
      </c>
      <c r="CP127" s="9">
        <v>39099.599999999999</v>
      </c>
      <c r="CQ127" s="9">
        <v>143155.81</v>
      </c>
      <c r="CR127" s="9">
        <v>4973.41</v>
      </c>
      <c r="CT127" s="11"/>
      <c r="CU127" s="11"/>
      <c r="CV127" s="15"/>
      <c r="CW127" s="15"/>
      <c r="CX127" s="11"/>
      <c r="CY127" s="11"/>
      <c r="CZ127" s="9"/>
      <c r="DA127" s="11"/>
      <c r="DB127" s="11"/>
      <c r="DC127" s="11"/>
      <c r="DD127" s="11"/>
      <c r="DE127" s="11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</row>
    <row r="128" spans="1:124" x14ac:dyDescent="0.3">
      <c r="A128" s="12">
        <v>323</v>
      </c>
      <c r="B128" s="12">
        <v>2</v>
      </c>
      <c r="C128" s="13" t="s">
        <v>151</v>
      </c>
      <c r="D128" s="14">
        <v>6</v>
      </c>
      <c r="E128" s="9">
        <v>31</v>
      </c>
      <c r="F128" s="9">
        <f t="shared" si="56"/>
        <v>6479.5648630771875</v>
      </c>
      <c r="G128" s="9">
        <f t="shared" si="57"/>
        <v>6861.1396056578824</v>
      </c>
      <c r="H128" s="9">
        <f t="shared" si="58"/>
        <v>381.57474258069487</v>
      </c>
      <c r="I128" s="10">
        <f t="shared" si="53"/>
        <v>5.8888945576429118E-2</v>
      </c>
      <c r="J128" s="9">
        <f t="shared" si="59"/>
        <v>272.4193548387093</v>
      </c>
      <c r="K128" s="9">
        <f t="shared" si="60"/>
        <v>0</v>
      </c>
      <c r="L128" s="9">
        <f t="shared" si="61"/>
        <v>31.9677419354839</v>
      </c>
      <c r="M128" s="9">
        <f t="shared" si="62"/>
        <v>-17.48387096774195</v>
      </c>
      <c r="N128" s="9">
        <f t="shared" si="63"/>
        <v>94.671516774241354</v>
      </c>
      <c r="O128" s="9">
        <f t="shared" si="64"/>
        <v>0</v>
      </c>
      <c r="P128" s="9">
        <f t="shared" si="65"/>
        <v>0</v>
      </c>
      <c r="Q128" s="15">
        <f t="shared" si="66"/>
        <v>200866.51075539284</v>
      </c>
      <c r="R128" s="15">
        <f t="shared" si="67"/>
        <v>212695.32777539431</v>
      </c>
      <c r="S128" s="9">
        <f t="shared" si="68"/>
        <v>11828.817020001472</v>
      </c>
      <c r="T128" s="9"/>
      <c r="U128" s="9">
        <f t="shared" si="76"/>
        <v>6145.7741935483873</v>
      </c>
      <c r="V128" s="9">
        <f t="shared" si="76"/>
        <v>0</v>
      </c>
      <c r="W128" s="9">
        <f t="shared" si="76"/>
        <v>1412.8387096774193</v>
      </c>
      <c r="X128" s="9">
        <f t="shared" si="76"/>
        <v>1091.4516129032259</v>
      </c>
      <c r="Y128" s="9">
        <f t="shared" si="76"/>
        <v>-2205.7899756324891</v>
      </c>
      <c r="Z128" s="9">
        <f t="shared" si="76"/>
        <v>0</v>
      </c>
      <c r="AA128" s="9">
        <f t="shared" si="76"/>
        <v>35.29032258064516</v>
      </c>
      <c r="AB128" s="9">
        <f t="shared" si="77"/>
        <v>6418.1935483870966</v>
      </c>
      <c r="AC128" s="9">
        <f t="shared" si="77"/>
        <v>0</v>
      </c>
      <c r="AD128" s="9">
        <f t="shared" si="77"/>
        <v>1444.8064516129032</v>
      </c>
      <c r="AE128" s="9">
        <f t="shared" si="77"/>
        <v>1073.9677419354839</v>
      </c>
      <c r="AF128" s="9">
        <f t="shared" si="77"/>
        <v>-2111.1184588582478</v>
      </c>
      <c r="AG128" s="9">
        <f t="shared" si="77"/>
        <v>0</v>
      </c>
      <c r="AH128" s="9">
        <f t="shared" si="77"/>
        <v>35.29032258064516</v>
      </c>
      <c r="AI128" s="9">
        <f t="shared" si="69"/>
        <v>6861.1396056578824</v>
      </c>
      <c r="AJ128" s="3" t="s">
        <v>608</v>
      </c>
      <c r="AK128" s="11">
        <v>190519</v>
      </c>
      <c r="AL128" s="11">
        <v>0</v>
      </c>
      <c r="AM128" s="11">
        <v>438</v>
      </c>
      <c r="AN128" s="9">
        <v>1094</v>
      </c>
      <c r="AO128" s="11">
        <v>41492</v>
      </c>
      <c r="AP128" s="11">
        <v>2306</v>
      </c>
      <c r="AQ128" s="9">
        <v>0</v>
      </c>
      <c r="AR128" s="9">
        <v>3240</v>
      </c>
      <c r="AS128" s="11">
        <v>0</v>
      </c>
      <c r="AT128" s="11">
        <v>0</v>
      </c>
      <c r="AU128" s="11">
        <v>0</v>
      </c>
      <c r="AV128" s="11">
        <v>0</v>
      </c>
      <c r="AW128" s="9">
        <v>0</v>
      </c>
      <c r="AX128" s="9">
        <v>-68379.489244607161</v>
      </c>
      <c r="AY128" s="9">
        <v>0</v>
      </c>
      <c r="AZ128" s="9">
        <v>0</v>
      </c>
      <c r="BA128" s="11">
        <v>6309</v>
      </c>
      <c r="BB128" s="11">
        <v>5491</v>
      </c>
      <c r="BC128" s="11">
        <v>0</v>
      </c>
      <c r="BD128" s="11">
        <v>0</v>
      </c>
      <c r="BE128" s="11">
        <v>0</v>
      </c>
      <c r="BF128" s="11">
        <v>18357</v>
      </c>
      <c r="BG128" s="11">
        <v>0</v>
      </c>
      <c r="BH128" s="11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11">
        <v>196243</v>
      </c>
      <c r="BP128" s="11">
        <v>1626</v>
      </c>
      <c r="BQ128" s="11">
        <v>439</v>
      </c>
      <c r="BR128" s="11">
        <v>1094</v>
      </c>
      <c r="BS128" s="11">
        <v>44789</v>
      </c>
      <c r="BT128" s="11">
        <v>0</v>
      </c>
      <c r="BU128" s="9">
        <v>0</v>
      </c>
      <c r="BV128" s="9">
        <v>3223</v>
      </c>
      <c r="BW128" s="11">
        <v>0</v>
      </c>
      <c r="BX128" s="11">
        <v>0</v>
      </c>
      <c r="BY128" s="11">
        <v>0</v>
      </c>
      <c r="BZ128" s="11">
        <v>0</v>
      </c>
      <c r="CA128" s="9">
        <v>0</v>
      </c>
      <c r="CB128" s="9">
        <v>-65444.672224605682</v>
      </c>
      <c r="CC128" s="9">
        <v>0</v>
      </c>
      <c r="CD128" s="9">
        <v>1095</v>
      </c>
      <c r="CE128" s="11">
        <v>6354</v>
      </c>
      <c r="CF128" s="11">
        <v>5537</v>
      </c>
      <c r="CG128" s="11">
        <v>0</v>
      </c>
      <c r="CH128" s="11">
        <v>0</v>
      </c>
      <c r="CI128" s="11">
        <v>0</v>
      </c>
      <c r="CJ128" s="11">
        <v>17740</v>
      </c>
      <c r="CK128" s="11">
        <v>0</v>
      </c>
      <c r="CL128" s="11">
        <v>0</v>
      </c>
      <c r="CM128" s="11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T128" s="11"/>
      <c r="CU128" s="11"/>
      <c r="CV128" s="15"/>
      <c r="CW128" s="15"/>
      <c r="CX128" s="11"/>
      <c r="CY128" s="11"/>
      <c r="CZ128" s="9"/>
      <c r="DA128" s="11"/>
      <c r="DB128" s="11"/>
      <c r="DC128" s="11"/>
      <c r="DD128" s="11"/>
      <c r="DE128" s="11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</row>
    <row r="129" spans="1:124" x14ac:dyDescent="0.3">
      <c r="A129" s="12">
        <v>330</v>
      </c>
      <c r="B129" s="12">
        <v>1</v>
      </c>
      <c r="C129" s="13" t="s">
        <v>152</v>
      </c>
      <c r="D129" s="14">
        <v>6</v>
      </c>
      <c r="E129" s="9">
        <v>277</v>
      </c>
      <c r="F129" s="9">
        <f t="shared" si="56"/>
        <v>11549.813218910434</v>
      </c>
      <c r="G129" s="9">
        <f t="shared" si="57"/>
        <v>12035.057284259592</v>
      </c>
      <c r="H129" s="9">
        <f t="shared" si="58"/>
        <v>485.24406534915761</v>
      </c>
      <c r="I129" s="10">
        <f t="shared" si="53"/>
        <v>4.2013152607063002E-2</v>
      </c>
      <c r="J129" s="9">
        <f t="shared" si="59"/>
        <v>410.24620938628141</v>
      </c>
      <c r="K129" s="9">
        <f t="shared" si="60"/>
        <v>14.512635379061351</v>
      </c>
      <c r="L129" s="9">
        <f t="shared" si="61"/>
        <v>0</v>
      </c>
      <c r="M129" s="9">
        <f t="shared" si="62"/>
        <v>7.3106498194945289</v>
      </c>
      <c r="N129" s="9">
        <f t="shared" si="63"/>
        <v>9.8016010892291661</v>
      </c>
      <c r="O129" s="9">
        <f t="shared" si="64"/>
        <v>23.686570397111922</v>
      </c>
      <c r="P129" s="9">
        <f t="shared" si="65"/>
        <v>19.686399277978353</v>
      </c>
      <c r="Q129" s="15">
        <f t="shared" si="66"/>
        <v>3199298.2616381901</v>
      </c>
      <c r="R129" s="15">
        <f t="shared" si="67"/>
        <v>3333710.867739907</v>
      </c>
      <c r="S129" s="9">
        <f t="shared" si="68"/>
        <v>134412.60610171687</v>
      </c>
      <c r="T129" s="9"/>
      <c r="U129" s="9">
        <f t="shared" si="76"/>
        <v>6068.6635379061372</v>
      </c>
      <c r="V129" s="9">
        <f t="shared" si="76"/>
        <v>441.69675090252707</v>
      </c>
      <c r="W129" s="9">
        <f t="shared" si="76"/>
        <v>2040.7003610108304</v>
      </c>
      <c r="X129" s="9">
        <f t="shared" si="76"/>
        <v>1779.7660649819495</v>
      </c>
      <c r="Y129" s="9">
        <f t="shared" si="76"/>
        <v>770.6987784772225</v>
      </c>
      <c r="Z129" s="9">
        <f t="shared" si="76"/>
        <v>120.61732851985559</v>
      </c>
      <c r="AA129" s="9">
        <f t="shared" si="76"/>
        <v>327.6703971119133</v>
      </c>
      <c r="AB129" s="9">
        <f t="shared" si="77"/>
        <v>6478.9097472924186</v>
      </c>
      <c r="AC129" s="9">
        <f t="shared" si="77"/>
        <v>456.20938628158842</v>
      </c>
      <c r="AD129" s="9">
        <f t="shared" si="77"/>
        <v>2040.7003610108304</v>
      </c>
      <c r="AE129" s="9">
        <f t="shared" si="77"/>
        <v>1787.076714801444</v>
      </c>
      <c r="AF129" s="9">
        <f t="shared" si="77"/>
        <v>780.50037956645167</v>
      </c>
      <c r="AG129" s="9">
        <f t="shared" si="77"/>
        <v>144.30389891696751</v>
      </c>
      <c r="AH129" s="9">
        <f t="shared" si="77"/>
        <v>347.35679638989166</v>
      </c>
      <c r="AI129" s="9">
        <f t="shared" si="69"/>
        <v>12035.057284259592</v>
      </c>
      <c r="AJ129" s="3" t="s">
        <v>608</v>
      </c>
      <c r="AK129" s="11">
        <v>1703181</v>
      </c>
      <c r="AL129" s="11">
        <v>0</v>
      </c>
      <c r="AM129" s="11">
        <v>3912</v>
      </c>
      <c r="AN129" s="9">
        <v>9781</v>
      </c>
      <c r="AO129" s="11">
        <v>562362</v>
      </c>
      <c r="AP129" s="11">
        <v>2912</v>
      </c>
      <c r="AQ129" s="9">
        <v>0</v>
      </c>
      <c r="AR129" s="9">
        <v>21359</v>
      </c>
      <c r="AS129" s="11">
        <v>122350</v>
      </c>
      <c r="AT129" s="11">
        <v>0</v>
      </c>
      <c r="AU129" s="11">
        <v>0</v>
      </c>
      <c r="AV129" s="11">
        <v>-123.8</v>
      </c>
      <c r="AW129" s="9">
        <v>33411</v>
      </c>
      <c r="AX129" s="9">
        <v>213483.56163819064</v>
      </c>
      <c r="AY129" s="9">
        <v>16707.599999999999</v>
      </c>
      <c r="AZ129" s="9">
        <v>-22161.200000000001</v>
      </c>
      <c r="BA129" s="11">
        <v>71166</v>
      </c>
      <c r="BB129" s="11">
        <v>92973</v>
      </c>
      <c r="BC129" s="11">
        <v>0</v>
      </c>
      <c r="BD129" s="11">
        <v>1816</v>
      </c>
      <c r="BE129" s="11">
        <v>158969</v>
      </c>
      <c r="BF129" s="11">
        <v>114789</v>
      </c>
      <c r="BG129" s="11">
        <v>0</v>
      </c>
      <c r="BH129" s="11">
        <v>0</v>
      </c>
      <c r="BI129" s="9">
        <v>28135</v>
      </c>
      <c r="BJ129" s="9">
        <v>0</v>
      </c>
      <c r="BK129" s="9">
        <v>21815.5</v>
      </c>
      <c r="BL129" s="9">
        <v>19561.8</v>
      </c>
      <c r="BM129" s="9">
        <v>10374.9</v>
      </c>
      <c r="BN129" s="9">
        <v>12523.9</v>
      </c>
      <c r="BO129" s="11">
        <v>1775475</v>
      </c>
      <c r="BP129" s="11">
        <v>19183</v>
      </c>
      <c r="BQ129" s="11">
        <v>3975</v>
      </c>
      <c r="BR129" s="11">
        <v>9781</v>
      </c>
      <c r="BS129" s="11">
        <v>565274</v>
      </c>
      <c r="BT129" s="11">
        <v>0</v>
      </c>
      <c r="BU129" s="9">
        <v>0</v>
      </c>
      <c r="BV129" s="9">
        <v>21562</v>
      </c>
      <c r="BW129" s="11">
        <v>126370</v>
      </c>
      <c r="BX129" s="11">
        <v>0</v>
      </c>
      <c r="BY129" s="11">
        <v>0</v>
      </c>
      <c r="BZ129" s="11">
        <v>-2414.75</v>
      </c>
      <c r="CA129" s="9">
        <v>39972.18</v>
      </c>
      <c r="CB129" s="9">
        <v>216198.6051399071</v>
      </c>
      <c r="CC129" s="9">
        <v>22160.732599999999</v>
      </c>
      <c r="CD129" s="9">
        <v>0</v>
      </c>
      <c r="CE129" s="11">
        <v>72583</v>
      </c>
      <c r="CF129" s="11">
        <v>95329</v>
      </c>
      <c r="CG129" s="11">
        <v>0</v>
      </c>
      <c r="CH129" s="11">
        <v>1816</v>
      </c>
      <c r="CI129" s="11">
        <v>160551</v>
      </c>
      <c r="CJ129" s="11">
        <v>113364</v>
      </c>
      <c r="CK129" s="11">
        <v>0</v>
      </c>
      <c r="CL129" s="11">
        <v>0</v>
      </c>
      <c r="CM129" s="11">
        <v>28255</v>
      </c>
      <c r="CN129" s="9">
        <v>0</v>
      </c>
      <c r="CO129" s="9">
        <v>21815.5</v>
      </c>
      <c r="CP129" s="9">
        <v>19561.8</v>
      </c>
      <c r="CQ129" s="9">
        <v>10374.9</v>
      </c>
      <c r="CR129" s="9">
        <v>12523.9</v>
      </c>
      <c r="CT129" s="11"/>
      <c r="CU129" s="11"/>
      <c r="CV129" s="15"/>
      <c r="CW129" s="15"/>
      <c r="CX129" s="11"/>
      <c r="CY129" s="11"/>
      <c r="CZ129" s="9"/>
      <c r="DA129" s="11"/>
      <c r="DB129" s="11"/>
      <c r="DC129" s="11"/>
      <c r="DD129" s="11"/>
      <c r="DE129" s="11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</row>
    <row r="130" spans="1:124" x14ac:dyDescent="0.3">
      <c r="A130" s="12">
        <v>332</v>
      </c>
      <c r="B130" s="12">
        <v>1</v>
      </c>
      <c r="C130" s="13" t="s">
        <v>153</v>
      </c>
      <c r="D130" s="14">
        <v>5</v>
      </c>
      <c r="E130" s="9">
        <v>1714</v>
      </c>
      <c r="F130" s="9">
        <f t="shared" si="56"/>
        <v>8339.9551685488714</v>
      </c>
      <c r="G130" s="9">
        <f t="shared" si="57"/>
        <v>8961.3749119878066</v>
      </c>
      <c r="H130" s="9">
        <f t="shared" si="58"/>
        <v>621.41974343893526</v>
      </c>
      <c r="I130" s="10">
        <f t="shared" si="53"/>
        <v>7.4511161136980128E-2</v>
      </c>
      <c r="J130" s="9">
        <f t="shared" si="59"/>
        <v>376.29966161026823</v>
      </c>
      <c r="K130" s="9">
        <f t="shared" si="60"/>
        <v>19.896149358226353</v>
      </c>
      <c r="L130" s="9">
        <f t="shared" si="61"/>
        <v>181.77246207701282</v>
      </c>
      <c r="M130" s="9">
        <f t="shared" si="62"/>
        <v>20.40762543757296</v>
      </c>
      <c r="N130" s="9">
        <f t="shared" si="63"/>
        <v>24.889229436604069</v>
      </c>
      <c r="O130" s="9">
        <f t="shared" si="64"/>
        <v>0</v>
      </c>
      <c r="P130" s="9">
        <f t="shared" si="65"/>
        <v>-1.845384480746759</v>
      </c>
      <c r="Q130" s="15">
        <f t="shared" si="66"/>
        <v>14294683.158892764</v>
      </c>
      <c r="R130" s="15">
        <f t="shared" si="67"/>
        <v>15359796.599147104</v>
      </c>
      <c r="S130" s="9">
        <f t="shared" si="68"/>
        <v>1065113.4402543399</v>
      </c>
      <c r="T130" s="9"/>
      <c r="U130" s="9">
        <f t="shared" si="76"/>
        <v>5977.7003383897318</v>
      </c>
      <c r="V130" s="9">
        <f t="shared" si="76"/>
        <v>605.56651108518088</v>
      </c>
      <c r="W130" s="9">
        <f t="shared" si="76"/>
        <v>145.84714119019836</v>
      </c>
      <c r="X130" s="9">
        <f t="shared" si="76"/>
        <v>575.83780630105014</v>
      </c>
      <c r="Y130" s="9">
        <f t="shared" si="76"/>
        <v>737.54617788375992</v>
      </c>
      <c r="Z130" s="9">
        <f t="shared" si="76"/>
        <v>0</v>
      </c>
      <c r="AA130" s="9">
        <f t="shared" si="76"/>
        <v>297.45719369894982</v>
      </c>
      <c r="AB130" s="9">
        <f t="shared" si="77"/>
        <v>6354</v>
      </c>
      <c r="AC130" s="9">
        <f t="shared" si="77"/>
        <v>625.46266044340723</v>
      </c>
      <c r="AD130" s="9">
        <f t="shared" si="77"/>
        <v>327.61960326721118</v>
      </c>
      <c r="AE130" s="9">
        <f t="shared" si="77"/>
        <v>596.2454317386231</v>
      </c>
      <c r="AF130" s="9">
        <f t="shared" si="77"/>
        <v>762.43540732036399</v>
      </c>
      <c r="AG130" s="9">
        <f t="shared" si="77"/>
        <v>0</v>
      </c>
      <c r="AH130" s="9">
        <f t="shared" si="77"/>
        <v>295.61180921820306</v>
      </c>
      <c r="AI130" s="9">
        <f t="shared" si="69"/>
        <v>8961.3749119878066</v>
      </c>
      <c r="AJ130" s="3" t="s">
        <v>608</v>
      </c>
      <c r="AK130" s="11">
        <v>10325967</v>
      </c>
      <c r="AL130" s="11">
        <v>0</v>
      </c>
      <c r="AM130" s="11">
        <v>23720</v>
      </c>
      <c r="AN130" s="9">
        <v>59299</v>
      </c>
      <c r="AO130" s="11">
        <v>250566</v>
      </c>
      <c r="AP130" s="11">
        <v>-584</v>
      </c>
      <c r="AQ130" s="9">
        <v>0</v>
      </c>
      <c r="AR130" s="9">
        <v>254921</v>
      </c>
      <c r="AS130" s="11">
        <v>1037941</v>
      </c>
      <c r="AT130" s="11">
        <v>0</v>
      </c>
      <c r="AU130" s="11">
        <v>27100</v>
      </c>
      <c r="AV130" s="11">
        <v>0</v>
      </c>
      <c r="AW130" s="9">
        <v>0</v>
      </c>
      <c r="AX130" s="9">
        <v>1264154.1488927645</v>
      </c>
      <c r="AY130" s="9">
        <v>112105.4</v>
      </c>
      <c r="AZ130" s="9">
        <v>-80188.62</v>
      </c>
      <c r="BA130" s="11">
        <v>415243</v>
      </c>
      <c r="BB130" s="11">
        <v>266002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9">
        <v>0</v>
      </c>
      <c r="BJ130" s="9">
        <v>0</v>
      </c>
      <c r="BK130" s="9">
        <v>38370.85</v>
      </c>
      <c r="BL130" s="9">
        <v>118598.40000000001</v>
      </c>
      <c r="BM130" s="9">
        <v>167585.10999999999</v>
      </c>
      <c r="BN130" s="9">
        <v>13882.87</v>
      </c>
      <c r="BO130" s="11">
        <v>10867671</v>
      </c>
      <c r="BP130" s="11">
        <v>23085</v>
      </c>
      <c r="BQ130" s="11">
        <v>24333</v>
      </c>
      <c r="BR130" s="11">
        <v>59299</v>
      </c>
      <c r="BS130" s="11">
        <v>561540</v>
      </c>
      <c r="BT130" s="11">
        <v>0</v>
      </c>
      <c r="BU130" s="9">
        <v>0</v>
      </c>
      <c r="BV130" s="9">
        <v>269539</v>
      </c>
      <c r="BW130" s="11">
        <v>1072043</v>
      </c>
      <c r="BX130" s="11">
        <v>0</v>
      </c>
      <c r="BY130" s="11">
        <v>27092</v>
      </c>
      <c r="BZ130" s="11">
        <v>-571.33000000000004</v>
      </c>
      <c r="CA130" s="9">
        <v>0</v>
      </c>
      <c r="CB130" s="9">
        <v>1306814.288147104</v>
      </c>
      <c r="CC130" s="9">
        <v>108942.41099999999</v>
      </c>
      <c r="CD130" s="9">
        <v>0</v>
      </c>
      <c r="CE130" s="11">
        <v>427542</v>
      </c>
      <c r="CF130" s="11">
        <v>274030</v>
      </c>
      <c r="CG130" s="11">
        <v>0</v>
      </c>
      <c r="CH130" s="11">
        <v>0</v>
      </c>
      <c r="CI130" s="11">
        <v>0</v>
      </c>
      <c r="CJ130" s="11">
        <v>0</v>
      </c>
      <c r="CK130" s="11">
        <v>0</v>
      </c>
      <c r="CL130" s="11">
        <v>0</v>
      </c>
      <c r="CM130" s="11">
        <v>0</v>
      </c>
      <c r="CN130" s="9">
        <v>0</v>
      </c>
      <c r="CO130" s="9">
        <v>38370.85</v>
      </c>
      <c r="CP130" s="9">
        <v>118598.40000000001</v>
      </c>
      <c r="CQ130" s="9">
        <v>167585.10999999999</v>
      </c>
      <c r="CR130" s="9">
        <v>13882.87</v>
      </c>
      <c r="CT130" s="11"/>
      <c r="CU130" s="11"/>
      <c r="CV130" s="15"/>
      <c r="CW130" s="15"/>
      <c r="CX130" s="11"/>
      <c r="CY130" s="11"/>
      <c r="CZ130" s="9"/>
      <c r="DA130" s="11"/>
      <c r="DB130" s="11"/>
      <c r="DC130" s="11"/>
      <c r="DD130" s="11"/>
      <c r="DE130" s="11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</row>
    <row r="131" spans="1:124" x14ac:dyDescent="0.3">
      <c r="A131" s="12">
        <v>333</v>
      </c>
      <c r="B131" s="12">
        <v>1</v>
      </c>
      <c r="C131" s="13" t="s">
        <v>154</v>
      </c>
      <c r="D131" s="14">
        <v>6</v>
      </c>
      <c r="E131" s="9">
        <v>535</v>
      </c>
      <c r="F131" s="9">
        <f t="shared" si="56"/>
        <v>9173.0025716364107</v>
      </c>
      <c r="G131" s="9">
        <f t="shared" si="57"/>
        <v>9935.6375807144359</v>
      </c>
      <c r="H131" s="9">
        <f t="shared" si="58"/>
        <v>762.63500907802518</v>
      </c>
      <c r="I131" s="10">
        <f t="shared" si="53"/>
        <v>8.313908157358943E-2</v>
      </c>
      <c r="J131" s="9">
        <f t="shared" si="59"/>
        <v>391.70439252336473</v>
      </c>
      <c r="K131" s="9">
        <f t="shared" si="60"/>
        <v>30.891588785046679</v>
      </c>
      <c r="L131" s="9">
        <f t="shared" si="61"/>
        <v>327.25233644859816</v>
      </c>
      <c r="M131" s="9">
        <f t="shared" si="62"/>
        <v>-26.984804474680686</v>
      </c>
      <c r="N131" s="9">
        <f t="shared" si="63"/>
        <v>44.322666262988037</v>
      </c>
      <c r="O131" s="9">
        <f t="shared" si="64"/>
        <v>0</v>
      </c>
      <c r="P131" s="9">
        <f t="shared" si="65"/>
        <v>-4.551170467289694</v>
      </c>
      <c r="Q131" s="15">
        <f t="shared" si="66"/>
        <v>4907556.3758254806</v>
      </c>
      <c r="R131" s="15">
        <f t="shared" si="67"/>
        <v>5315566.105682224</v>
      </c>
      <c r="S131" s="9">
        <f t="shared" si="68"/>
        <v>408009.72985674348</v>
      </c>
      <c r="T131" s="9"/>
      <c r="U131" s="9">
        <f t="shared" si="76"/>
        <v>5944.7591588785044</v>
      </c>
      <c r="V131" s="9">
        <f t="shared" si="76"/>
        <v>940.23177570093458</v>
      </c>
      <c r="W131" s="9">
        <f t="shared" si="76"/>
        <v>0</v>
      </c>
      <c r="X131" s="9">
        <f t="shared" si="76"/>
        <v>1211.2581128858956</v>
      </c>
      <c r="Y131" s="9">
        <f t="shared" si="76"/>
        <v>754.07040542608263</v>
      </c>
      <c r="Z131" s="9">
        <f t="shared" si="76"/>
        <v>0</v>
      </c>
      <c r="AA131" s="9">
        <f t="shared" si="76"/>
        <v>322.68311874499329</v>
      </c>
      <c r="AB131" s="9">
        <f t="shared" si="77"/>
        <v>6336.4635514018692</v>
      </c>
      <c r="AC131" s="9">
        <f t="shared" si="77"/>
        <v>971.12336448598126</v>
      </c>
      <c r="AD131" s="9">
        <f t="shared" si="77"/>
        <v>327.25233644859816</v>
      </c>
      <c r="AE131" s="9">
        <f t="shared" si="77"/>
        <v>1184.2733084112149</v>
      </c>
      <c r="AF131" s="9">
        <f t="shared" si="77"/>
        <v>798.39307168907067</v>
      </c>
      <c r="AG131" s="9">
        <f t="shared" si="77"/>
        <v>0</v>
      </c>
      <c r="AH131" s="9">
        <f t="shared" si="77"/>
        <v>318.1319482777036</v>
      </c>
      <c r="AI131" s="9">
        <f t="shared" si="69"/>
        <v>9935.6375807144359</v>
      </c>
      <c r="AJ131" s="3" t="s">
        <v>608</v>
      </c>
      <c r="AK131" s="11">
        <v>3214432</v>
      </c>
      <c r="AL131" s="11">
        <v>0</v>
      </c>
      <c r="AM131" s="11">
        <v>7384</v>
      </c>
      <c r="AN131" s="9">
        <v>18460</v>
      </c>
      <c r="AO131" s="11">
        <v>0</v>
      </c>
      <c r="AP131" s="11">
        <v>0</v>
      </c>
      <c r="AQ131" s="9">
        <v>143520</v>
      </c>
      <c r="AR131" s="9">
        <v>105905.09039395415</v>
      </c>
      <c r="AS131" s="11">
        <v>503024</v>
      </c>
      <c r="AT131" s="11">
        <v>0</v>
      </c>
      <c r="AU131" s="11">
        <v>23925</v>
      </c>
      <c r="AV131" s="11">
        <v>0</v>
      </c>
      <c r="AW131" s="9">
        <v>0</v>
      </c>
      <c r="AX131" s="9">
        <v>403427.66690295422</v>
      </c>
      <c r="AY131" s="9">
        <v>36424.300000000003</v>
      </c>
      <c r="AZ131" s="9">
        <v>-33985.85</v>
      </c>
      <c r="BA131" s="11">
        <v>119667</v>
      </c>
      <c r="BB131" s="11">
        <v>100981</v>
      </c>
      <c r="BC131" s="11">
        <v>0</v>
      </c>
      <c r="BD131" s="11">
        <v>22988</v>
      </c>
      <c r="BE131" s="11">
        <v>0</v>
      </c>
      <c r="BF131" s="11">
        <v>123653</v>
      </c>
      <c r="BG131" s="11">
        <v>0</v>
      </c>
      <c r="BH131" s="11">
        <v>0</v>
      </c>
      <c r="BI131" s="9">
        <v>0</v>
      </c>
      <c r="BJ131" s="9">
        <v>0</v>
      </c>
      <c r="BK131" s="9">
        <v>27728.109499999999</v>
      </c>
      <c r="BL131" s="9">
        <v>24767.509028571429</v>
      </c>
      <c r="BM131" s="9">
        <v>55514.78</v>
      </c>
      <c r="BN131" s="9">
        <v>9740.77</v>
      </c>
      <c r="BO131" s="11">
        <v>3388382</v>
      </c>
      <c r="BP131" s="11">
        <v>1626</v>
      </c>
      <c r="BQ131" s="11">
        <v>7587</v>
      </c>
      <c r="BR131" s="11">
        <v>18460</v>
      </c>
      <c r="BS131" s="11">
        <v>175080</v>
      </c>
      <c r="BT131" s="11">
        <v>0</v>
      </c>
      <c r="BU131" s="9">
        <v>143520</v>
      </c>
      <c r="BV131" s="9">
        <v>84038</v>
      </c>
      <c r="BW131" s="11">
        <v>519551</v>
      </c>
      <c r="BX131" s="11">
        <v>0</v>
      </c>
      <c r="BY131" s="11">
        <v>24082</v>
      </c>
      <c r="BZ131" s="11">
        <v>-2325.7800000000002</v>
      </c>
      <c r="CA131" s="9">
        <v>0</v>
      </c>
      <c r="CB131" s="9">
        <v>427140.29335365281</v>
      </c>
      <c r="CC131" s="9">
        <v>33989.423800000004</v>
      </c>
      <c r="CD131" s="9">
        <v>0</v>
      </c>
      <c r="CE131" s="11">
        <v>123381</v>
      </c>
      <c r="CF131" s="11">
        <v>105838</v>
      </c>
      <c r="CG131" s="11">
        <v>0</v>
      </c>
      <c r="CH131" s="11">
        <v>22988</v>
      </c>
      <c r="CI131" s="11">
        <v>0</v>
      </c>
      <c r="CJ131" s="11">
        <v>124478</v>
      </c>
      <c r="CK131" s="11">
        <v>0</v>
      </c>
      <c r="CL131" s="11">
        <v>0</v>
      </c>
      <c r="CM131" s="11">
        <v>0</v>
      </c>
      <c r="CN131" s="9">
        <v>0</v>
      </c>
      <c r="CO131" s="9">
        <v>27728.109499999999</v>
      </c>
      <c r="CP131" s="9">
        <v>24767.509028571429</v>
      </c>
      <c r="CQ131" s="9">
        <v>55514.78</v>
      </c>
      <c r="CR131" s="9">
        <v>9740.77</v>
      </c>
      <c r="CT131" s="11"/>
      <c r="CU131" s="11"/>
      <c r="CV131" s="15"/>
      <c r="CW131" s="15"/>
      <c r="CX131" s="11"/>
      <c r="CY131" s="11"/>
      <c r="CZ131" s="9"/>
      <c r="DA131" s="11"/>
      <c r="DB131" s="11"/>
      <c r="DC131" s="11"/>
      <c r="DD131" s="11"/>
      <c r="DE131" s="11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</row>
    <row r="132" spans="1:124" x14ac:dyDescent="0.3">
      <c r="A132" s="12">
        <v>345</v>
      </c>
      <c r="B132" s="12">
        <v>1</v>
      </c>
      <c r="C132" s="13" t="s">
        <v>155</v>
      </c>
      <c r="D132" s="14">
        <v>5</v>
      </c>
      <c r="E132" s="9">
        <v>1383</v>
      </c>
      <c r="F132" s="9">
        <f t="shared" si="56"/>
        <v>8649.506530007915</v>
      </c>
      <c r="G132" s="9">
        <f t="shared" si="57"/>
        <v>9116.955059852331</v>
      </c>
      <c r="H132" s="9">
        <f t="shared" si="58"/>
        <v>467.44852984441604</v>
      </c>
      <c r="I132" s="10">
        <f t="shared" si="53"/>
        <v>5.4043375563991657E-2</v>
      </c>
      <c r="J132" s="9">
        <f t="shared" si="59"/>
        <v>388.98699927693451</v>
      </c>
      <c r="K132" s="9">
        <f t="shared" si="60"/>
        <v>7.3499638467100681</v>
      </c>
      <c r="L132" s="9">
        <f t="shared" si="61"/>
        <v>0</v>
      </c>
      <c r="M132" s="9">
        <f t="shared" si="62"/>
        <v>28.04164135936378</v>
      </c>
      <c r="N132" s="9">
        <f t="shared" si="63"/>
        <v>31.193724493728496</v>
      </c>
      <c r="O132" s="9">
        <f t="shared" si="64"/>
        <v>15.423210412147498</v>
      </c>
      <c r="P132" s="9">
        <f t="shared" si="65"/>
        <v>-3.5470095444685512</v>
      </c>
      <c r="Q132" s="15">
        <f t="shared" si="66"/>
        <v>11962267.531000948</v>
      </c>
      <c r="R132" s="15">
        <f t="shared" si="67"/>
        <v>12608748.847775772</v>
      </c>
      <c r="S132" s="9">
        <f t="shared" si="68"/>
        <v>646481.31677482463</v>
      </c>
      <c r="T132" s="9"/>
      <c r="U132" s="9">
        <f t="shared" ref="U132:AA141" si="78">IF($E132=0,0,SUMIF($AK$4:$BN$4,U$4,$AK132:$BN132)/$E132)</f>
        <v>5974.1539985538684</v>
      </c>
      <c r="V132" s="9">
        <f t="shared" si="78"/>
        <v>223.71077368040491</v>
      </c>
      <c r="W132" s="9">
        <f t="shared" si="78"/>
        <v>643.29211858279109</v>
      </c>
      <c r="X132" s="9">
        <f t="shared" si="78"/>
        <v>565.04374548083877</v>
      </c>
      <c r="Y132" s="9">
        <f t="shared" si="78"/>
        <v>864.64966999345427</v>
      </c>
      <c r="Z132" s="9">
        <f t="shared" si="78"/>
        <v>76.227621113521337</v>
      </c>
      <c r="AA132" s="9">
        <f t="shared" si="78"/>
        <v>302.42860260303689</v>
      </c>
      <c r="AB132" s="9">
        <f t="shared" ref="AB132:AH141" si="79">IF($E132=0,0,SUMIF($BO$4:$CR$4,AB$4,$BO132:$CR132)/$E132)</f>
        <v>6363.1409978308029</v>
      </c>
      <c r="AC132" s="9">
        <f t="shared" si="79"/>
        <v>231.06073752711498</v>
      </c>
      <c r="AD132" s="9">
        <f t="shared" si="79"/>
        <v>643.29211858279109</v>
      </c>
      <c r="AE132" s="9">
        <f t="shared" si="79"/>
        <v>593.08538684020255</v>
      </c>
      <c r="AF132" s="9">
        <f t="shared" si="79"/>
        <v>895.84339448718276</v>
      </c>
      <c r="AG132" s="9">
        <f t="shared" si="79"/>
        <v>91.650831525668835</v>
      </c>
      <c r="AH132" s="9">
        <f t="shared" si="79"/>
        <v>298.88159305856834</v>
      </c>
      <c r="AI132" s="9">
        <f t="shared" si="69"/>
        <v>9116.955059852331</v>
      </c>
      <c r="AJ132" s="3" t="s">
        <v>608</v>
      </c>
      <c r="AK132" s="11">
        <v>8338235</v>
      </c>
      <c r="AL132" s="11">
        <v>0</v>
      </c>
      <c r="AM132" s="11">
        <v>19154</v>
      </c>
      <c r="AN132" s="9">
        <v>47884</v>
      </c>
      <c r="AO132" s="11">
        <v>889673</v>
      </c>
      <c r="AP132" s="11">
        <v>0</v>
      </c>
      <c r="AQ132" s="9">
        <v>0</v>
      </c>
      <c r="AR132" s="9">
        <v>178558</v>
      </c>
      <c r="AS132" s="11">
        <v>309392</v>
      </c>
      <c r="AT132" s="11">
        <v>0</v>
      </c>
      <c r="AU132" s="11">
        <v>47850</v>
      </c>
      <c r="AV132" s="11">
        <v>-908.5</v>
      </c>
      <c r="AW132" s="9">
        <v>105422.8</v>
      </c>
      <c r="AX132" s="9">
        <v>1195810.4936009473</v>
      </c>
      <c r="AY132" s="9">
        <v>96595.35</v>
      </c>
      <c r="AZ132" s="9">
        <v>-75980.02</v>
      </c>
      <c r="BA132" s="11">
        <v>320441</v>
      </c>
      <c r="BB132" s="11">
        <v>202201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1">
        <v>0</v>
      </c>
      <c r="BI132" s="9">
        <v>14160</v>
      </c>
      <c r="BJ132" s="9">
        <v>0</v>
      </c>
      <c r="BK132" s="9">
        <v>77259.314999999988</v>
      </c>
      <c r="BL132" s="9">
        <v>81430.502400000012</v>
      </c>
      <c r="BM132" s="9">
        <v>102248.2</v>
      </c>
      <c r="BN132" s="9">
        <v>12841.39</v>
      </c>
      <c r="BO132" s="11">
        <v>8758932</v>
      </c>
      <c r="BP132" s="11">
        <v>41292</v>
      </c>
      <c r="BQ132" s="11">
        <v>19612</v>
      </c>
      <c r="BR132" s="11">
        <v>47884</v>
      </c>
      <c r="BS132" s="11">
        <v>889673</v>
      </c>
      <c r="BT132" s="11">
        <v>0</v>
      </c>
      <c r="BU132" s="9">
        <v>0</v>
      </c>
      <c r="BV132" s="9">
        <v>196495</v>
      </c>
      <c r="BW132" s="11">
        <v>319557</v>
      </c>
      <c r="BX132" s="11">
        <v>0</v>
      </c>
      <c r="BY132" s="11">
        <v>48163</v>
      </c>
      <c r="BZ132" s="11">
        <v>4762.09</v>
      </c>
      <c r="CA132" s="9">
        <v>126753.1</v>
      </c>
      <c r="CB132" s="9">
        <v>1238951.4145757738</v>
      </c>
      <c r="CC132" s="9">
        <v>91689.835800000001</v>
      </c>
      <c r="CD132" s="9">
        <v>0</v>
      </c>
      <c r="CE132" s="11">
        <v>329265</v>
      </c>
      <c r="CF132" s="11">
        <v>207700</v>
      </c>
      <c r="CG132" s="11">
        <v>0</v>
      </c>
      <c r="CH132" s="11">
        <v>0</v>
      </c>
      <c r="CI132" s="11">
        <v>0</v>
      </c>
      <c r="CJ132" s="11">
        <v>0</v>
      </c>
      <c r="CK132" s="11">
        <v>0</v>
      </c>
      <c r="CL132" s="11">
        <v>0</v>
      </c>
      <c r="CM132" s="11">
        <v>14240</v>
      </c>
      <c r="CN132" s="9">
        <v>0</v>
      </c>
      <c r="CO132" s="9">
        <v>77259.314999999988</v>
      </c>
      <c r="CP132" s="9">
        <v>81430.502400000012</v>
      </c>
      <c r="CQ132" s="9">
        <v>102248.2</v>
      </c>
      <c r="CR132" s="9">
        <v>12841.39</v>
      </c>
      <c r="CT132" s="11"/>
      <c r="CU132" s="11"/>
      <c r="CV132" s="15"/>
      <c r="CW132" s="15"/>
      <c r="CX132" s="11"/>
      <c r="CY132" s="11"/>
      <c r="CZ132" s="9"/>
      <c r="DA132" s="11"/>
      <c r="DB132" s="11"/>
      <c r="DC132" s="11"/>
      <c r="DD132" s="11"/>
      <c r="DE132" s="11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</row>
    <row r="133" spans="1:124" x14ac:dyDescent="0.3">
      <c r="A133" s="12">
        <v>347</v>
      </c>
      <c r="B133" s="12">
        <v>1</v>
      </c>
      <c r="C133" s="13" t="s">
        <v>156</v>
      </c>
      <c r="D133" s="14">
        <v>4</v>
      </c>
      <c r="E133" s="9">
        <v>4188</v>
      </c>
      <c r="F133" s="9">
        <f t="shared" si="56"/>
        <v>10074.075736978222</v>
      </c>
      <c r="G133" s="9">
        <f t="shared" si="57"/>
        <v>10670.577147089467</v>
      </c>
      <c r="H133" s="9">
        <f t="shared" si="58"/>
        <v>596.5014101112447</v>
      </c>
      <c r="I133" s="10">
        <f t="shared" si="53"/>
        <v>5.9211527259191397E-2</v>
      </c>
      <c r="J133" s="9">
        <f t="shared" si="59"/>
        <v>396.24016475644657</v>
      </c>
      <c r="K133" s="9">
        <f t="shared" si="60"/>
        <v>33.861986628462319</v>
      </c>
      <c r="L133" s="9">
        <f t="shared" si="61"/>
        <v>0</v>
      </c>
      <c r="M133" s="9">
        <f t="shared" si="62"/>
        <v>48.232380611270287</v>
      </c>
      <c r="N133" s="9">
        <f t="shared" si="63"/>
        <v>30.471336615542896</v>
      </c>
      <c r="O133" s="9">
        <f t="shared" si="64"/>
        <v>85.066086437440305</v>
      </c>
      <c r="P133" s="9">
        <f t="shared" si="65"/>
        <v>2.629455062082144</v>
      </c>
      <c r="Q133" s="15">
        <f t="shared" si="66"/>
        <v>42190229.186464794</v>
      </c>
      <c r="R133" s="15">
        <f t="shared" si="67"/>
        <v>44688377.092010699</v>
      </c>
      <c r="S133" s="9">
        <f t="shared" si="68"/>
        <v>2498147.9055459052</v>
      </c>
      <c r="T133" s="9"/>
      <c r="U133" s="9">
        <f t="shared" si="78"/>
        <v>5917.1609813753585</v>
      </c>
      <c r="V133" s="9">
        <f t="shared" si="78"/>
        <v>1030.6487583572111</v>
      </c>
      <c r="W133" s="9">
        <f t="shared" si="78"/>
        <v>816.79369627507162</v>
      </c>
      <c r="X133" s="9">
        <f t="shared" si="78"/>
        <v>759.85243553008593</v>
      </c>
      <c r="Y133" s="9">
        <f t="shared" si="78"/>
        <v>1203.8384112857684</v>
      </c>
      <c r="Z133" s="9">
        <f t="shared" si="78"/>
        <v>99.476833810888252</v>
      </c>
      <c r="AA133" s="9">
        <f t="shared" si="78"/>
        <v>246.30462034383953</v>
      </c>
      <c r="AB133" s="9">
        <f t="shared" si="79"/>
        <v>6313.401146131805</v>
      </c>
      <c r="AC133" s="9">
        <f t="shared" si="79"/>
        <v>1064.5107449856735</v>
      </c>
      <c r="AD133" s="9">
        <f t="shared" si="79"/>
        <v>816.79369627507162</v>
      </c>
      <c r="AE133" s="9">
        <f t="shared" si="79"/>
        <v>808.08481614135621</v>
      </c>
      <c r="AF133" s="9">
        <f t="shared" si="79"/>
        <v>1234.3097479013113</v>
      </c>
      <c r="AG133" s="9">
        <f t="shared" si="79"/>
        <v>184.54292024832856</v>
      </c>
      <c r="AH133" s="9">
        <f t="shared" si="79"/>
        <v>248.93407540592167</v>
      </c>
      <c r="AI133" s="9">
        <f t="shared" si="69"/>
        <v>10670.577147089467</v>
      </c>
      <c r="AJ133" s="3" t="s">
        <v>608</v>
      </c>
      <c r="AK133" s="11">
        <v>25062297</v>
      </c>
      <c r="AL133" s="11">
        <v>0</v>
      </c>
      <c r="AM133" s="11">
        <v>57570</v>
      </c>
      <c r="AN133" s="9">
        <v>143926</v>
      </c>
      <c r="AO133" s="11">
        <v>3457930</v>
      </c>
      <c r="AP133" s="11">
        <v>-37198</v>
      </c>
      <c r="AQ133" s="9">
        <v>0</v>
      </c>
      <c r="AR133" s="9">
        <v>505574</v>
      </c>
      <c r="AS133" s="11">
        <v>4316357</v>
      </c>
      <c r="AT133" s="11">
        <v>0</v>
      </c>
      <c r="AU133" s="11">
        <v>336195</v>
      </c>
      <c r="AV133" s="11">
        <v>0</v>
      </c>
      <c r="AW133" s="9">
        <v>416608.98</v>
      </c>
      <c r="AX133" s="9">
        <v>5041675.2664647978</v>
      </c>
      <c r="AY133" s="9">
        <v>236097.4</v>
      </c>
      <c r="AZ133" s="9">
        <v>-281226.81</v>
      </c>
      <c r="BA133" s="11">
        <v>999870</v>
      </c>
      <c r="BB133" s="11">
        <v>400805</v>
      </c>
      <c r="BC133" s="11">
        <v>0</v>
      </c>
      <c r="BD133" s="11">
        <v>146948</v>
      </c>
      <c r="BE133" s="11">
        <v>0</v>
      </c>
      <c r="BF133" s="11">
        <v>0</v>
      </c>
      <c r="BG133" s="11">
        <v>0</v>
      </c>
      <c r="BH133" s="11">
        <v>0</v>
      </c>
      <c r="BI133" s="9">
        <v>735300</v>
      </c>
      <c r="BJ133" s="9">
        <v>0</v>
      </c>
      <c r="BK133" s="9">
        <v>89191.06</v>
      </c>
      <c r="BL133" s="9">
        <v>287851.8</v>
      </c>
      <c r="BM133" s="9">
        <v>255530.61</v>
      </c>
      <c r="BN133" s="9">
        <v>18926.88</v>
      </c>
      <c r="BO133" s="11">
        <v>26440524</v>
      </c>
      <c r="BP133" s="11">
        <v>0</v>
      </c>
      <c r="BQ133" s="11">
        <v>59202</v>
      </c>
      <c r="BR133" s="11">
        <v>143926</v>
      </c>
      <c r="BS133" s="11">
        <v>2455284</v>
      </c>
      <c r="BT133" s="11">
        <v>0</v>
      </c>
      <c r="BU133" s="9">
        <v>0</v>
      </c>
      <c r="BV133" s="9">
        <v>604091</v>
      </c>
      <c r="BW133" s="11">
        <v>4458171</v>
      </c>
      <c r="BX133" s="11">
        <v>0</v>
      </c>
      <c r="BY133" s="11">
        <v>352193</v>
      </c>
      <c r="BZ133" s="11">
        <v>35870.21</v>
      </c>
      <c r="CA133" s="9">
        <v>772865.75</v>
      </c>
      <c r="CB133" s="9">
        <v>5169289.2242106916</v>
      </c>
      <c r="CC133" s="9">
        <v>247109.55780000001</v>
      </c>
      <c r="CD133" s="9">
        <v>0</v>
      </c>
      <c r="CE133" s="11">
        <v>1031935</v>
      </c>
      <c r="CF133" s="11">
        <v>415624</v>
      </c>
      <c r="CG133" s="11">
        <v>0</v>
      </c>
      <c r="CH133" s="11">
        <v>146948</v>
      </c>
      <c r="CI133" s="11">
        <v>0</v>
      </c>
      <c r="CJ133" s="11">
        <v>0</v>
      </c>
      <c r="CK133" s="11">
        <v>0</v>
      </c>
      <c r="CL133" s="11">
        <v>0</v>
      </c>
      <c r="CM133" s="11">
        <v>738396</v>
      </c>
      <c r="CN133" s="9">
        <v>965448</v>
      </c>
      <c r="CO133" s="9">
        <v>89191.06</v>
      </c>
      <c r="CP133" s="9">
        <v>287851.8</v>
      </c>
      <c r="CQ133" s="9">
        <v>255530.61</v>
      </c>
      <c r="CR133" s="9">
        <v>18926.88</v>
      </c>
      <c r="CT133" s="11"/>
      <c r="CU133" s="11"/>
      <c r="CV133" s="15"/>
      <c r="CW133" s="15"/>
      <c r="CX133" s="11"/>
      <c r="CY133" s="11"/>
      <c r="CZ133" s="9"/>
      <c r="DA133" s="11"/>
      <c r="DB133" s="11"/>
      <c r="DC133" s="11"/>
      <c r="DD133" s="11"/>
      <c r="DE133" s="11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</row>
    <row r="134" spans="1:124" x14ac:dyDescent="0.3">
      <c r="A134" s="12">
        <v>356</v>
      </c>
      <c r="B134" s="12">
        <v>1</v>
      </c>
      <c r="C134" s="13" t="s">
        <v>157</v>
      </c>
      <c r="D134" s="14">
        <v>6</v>
      </c>
      <c r="E134" s="9">
        <v>160</v>
      </c>
      <c r="F134" s="9">
        <f t="shared" si="56"/>
        <v>13101.305233791913</v>
      </c>
      <c r="G134" s="9">
        <f t="shared" si="57"/>
        <v>13585.924759579713</v>
      </c>
      <c r="H134" s="9">
        <f t="shared" si="58"/>
        <v>484.61952578780074</v>
      </c>
      <c r="I134" s="10">
        <f t="shared" si="53"/>
        <v>3.6990171371462446E-2</v>
      </c>
      <c r="J134" s="9">
        <f t="shared" si="59"/>
        <v>407.41131250000035</v>
      </c>
      <c r="K134" s="9">
        <f t="shared" si="60"/>
        <v>11.362500000000011</v>
      </c>
      <c r="L134" s="9">
        <f t="shared" si="61"/>
        <v>0</v>
      </c>
      <c r="M134" s="9">
        <f t="shared" si="62"/>
        <v>26.637500000000273</v>
      </c>
      <c r="N134" s="9">
        <f t="shared" si="63"/>
        <v>18.738519537798993</v>
      </c>
      <c r="O134" s="9">
        <f t="shared" si="64"/>
        <v>0</v>
      </c>
      <c r="P134" s="9">
        <f t="shared" si="65"/>
        <v>20.469693749999976</v>
      </c>
      <c r="Q134" s="15">
        <f t="shared" si="66"/>
        <v>2096208.8374067063</v>
      </c>
      <c r="R134" s="15">
        <f t="shared" si="67"/>
        <v>2173747.9615327539</v>
      </c>
      <c r="S134" s="9">
        <f t="shared" si="68"/>
        <v>77539.124126047594</v>
      </c>
      <c r="T134" s="9"/>
      <c r="U134" s="9">
        <f t="shared" si="78"/>
        <v>5993.7011874999998</v>
      </c>
      <c r="V134" s="9">
        <f t="shared" si="78"/>
        <v>345.66874999999999</v>
      </c>
      <c r="W134" s="9">
        <f t="shared" si="78"/>
        <v>2877.0687499999999</v>
      </c>
      <c r="X134" s="9">
        <f t="shared" si="78"/>
        <v>2558.4349374999997</v>
      </c>
      <c r="Y134" s="9">
        <f t="shared" si="78"/>
        <v>1010.7151712919128</v>
      </c>
      <c r="Z134" s="9">
        <f t="shared" si="78"/>
        <v>0</v>
      </c>
      <c r="AA134" s="9">
        <f t="shared" si="78"/>
        <v>315.71643750000004</v>
      </c>
      <c r="AB134" s="9">
        <f t="shared" si="79"/>
        <v>6401.1125000000002</v>
      </c>
      <c r="AC134" s="9">
        <f t="shared" si="79"/>
        <v>357.03125</v>
      </c>
      <c r="AD134" s="9">
        <f t="shared" si="79"/>
        <v>2877.0687499999999</v>
      </c>
      <c r="AE134" s="9">
        <f t="shared" si="79"/>
        <v>2585.0724375</v>
      </c>
      <c r="AF134" s="9">
        <f t="shared" si="79"/>
        <v>1029.4536908297118</v>
      </c>
      <c r="AG134" s="9">
        <f t="shared" si="79"/>
        <v>0</v>
      </c>
      <c r="AH134" s="9">
        <f t="shared" si="79"/>
        <v>336.18613125000002</v>
      </c>
      <c r="AI134" s="9">
        <f t="shared" si="69"/>
        <v>13585.924759579713</v>
      </c>
      <c r="AJ134" s="3" t="s">
        <v>608</v>
      </c>
      <c r="AK134" s="11">
        <v>968843</v>
      </c>
      <c r="AL134" s="11">
        <v>0</v>
      </c>
      <c r="AM134" s="11">
        <v>2226</v>
      </c>
      <c r="AN134" s="9">
        <v>5564</v>
      </c>
      <c r="AO134" s="11">
        <v>446768</v>
      </c>
      <c r="AP134" s="11">
        <v>13563</v>
      </c>
      <c r="AQ134" s="9">
        <v>0</v>
      </c>
      <c r="AR134" s="9">
        <v>8531</v>
      </c>
      <c r="AS134" s="11">
        <v>55307</v>
      </c>
      <c r="AT134" s="11">
        <v>0</v>
      </c>
      <c r="AU134" s="11">
        <v>0</v>
      </c>
      <c r="AV134" s="11">
        <v>0</v>
      </c>
      <c r="AW134" s="9">
        <v>0</v>
      </c>
      <c r="AX134" s="9">
        <v>161714.42740670606</v>
      </c>
      <c r="AY134" s="9">
        <v>8374.66</v>
      </c>
      <c r="AZ134" s="9">
        <v>-9850.81</v>
      </c>
      <c r="BA134" s="11">
        <v>39082</v>
      </c>
      <c r="BB134" s="11">
        <v>92765</v>
      </c>
      <c r="BC134" s="11">
        <v>0</v>
      </c>
      <c r="BD134" s="11">
        <v>0</v>
      </c>
      <c r="BE134" s="11">
        <v>187829.59</v>
      </c>
      <c r="BF134" s="11">
        <v>78916</v>
      </c>
      <c r="BG134" s="11">
        <v>0</v>
      </c>
      <c r="BH134" s="11">
        <v>0</v>
      </c>
      <c r="BI134" s="9">
        <v>0</v>
      </c>
      <c r="BJ134" s="9">
        <v>0</v>
      </c>
      <c r="BK134" s="9">
        <v>11980.5</v>
      </c>
      <c r="BL134" s="9">
        <v>11127.6</v>
      </c>
      <c r="BM134" s="9">
        <v>5780.3</v>
      </c>
      <c r="BN134" s="9">
        <v>7687.57</v>
      </c>
      <c r="BO134" s="11">
        <v>1024178</v>
      </c>
      <c r="BP134" s="11">
        <v>0</v>
      </c>
      <c r="BQ134" s="11">
        <v>2293</v>
      </c>
      <c r="BR134" s="11">
        <v>5564</v>
      </c>
      <c r="BS134" s="11">
        <v>460331</v>
      </c>
      <c r="BT134" s="11">
        <v>0</v>
      </c>
      <c r="BU134" s="9">
        <v>0</v>
      </c>
      <c r="BV134" s="9">
        <v>8820</v>
      </c>
      <c r="BW134" s="11">
        <v>57125</v>
      </c>
      <c r="BX134" s="11">
        <v>0</v>
      </c>
      <c r="BY134" s="11">
        <v>0</v>
      </c>
      <c r="BZ134" s="11">
        <v>0</v>
      </c>
      <c r="CA134" s="9">
        <v>0</v>
      </c>
      <c r="CB134" s="9">
        <v>164712.59053275391</v>
      </c>
      <c r="CC134" s="9">
        <v>11649.811</v>
      </c>
      <c r="CD134" s="9">
        <v>0</v>
      </c>
      <c r="CE134" s="11">
        <v>40418</v>
      </c>
      <c r="CF134" s="11">
        <v>95922</v>
      </c>
      <c r="CG134" s="11">
        <v>0</v>
      </c>
      <c r="CH134" s="11">
        <v>0</v>
      </c>
      <c r="CI134" s="11">
        <v>187829.59</v>
      </c>
      <c r="CJ134" s="11">
        <v>78329</v>
      </c>
      <c r="CK134" s="11">
        <v>0</v>
      </c>
      <c r="CL134" s="11">
        <v>0</v>
      </c>
      <c r="CM134" s="11">
        <v>0</v>
      </c>
      <c r="CN134" s="9">
        <v>0</v>
      </c>
      <c r="CO134" s="9">
        <v>11980.5</v>
      </c>
      <c r="CP134" s="9">
        <v>11127.6</v>
      </c>
      <c r="CQ134" s="9">
        <v>5780.3</v>
      </c>
      <c r="CR134" s="9">
        <v>7687.57</v>
      </c>
      <c r="CT134" s="11"/>
      <c r="CU134" s="11"/>
      <c r="CV134" s="15"/>
      <c r="CW134" s="15"/>
      <c r="CX134" s="11"/>
      <c r="CY134" s="11"/>
      <c r="CZ134" s="9"/>
      <c r="DA134" s="11"/>
      <c r="DB134" s="11"/>
      <c r="DC134" s="11"/>
      <c r="DD134" s="11"/>
      <c r="DE134" s="11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</row>
    <row r="135" spans="1:124" x14ac:dyDescent="0.3">
      <c r="A135" s="12">
        <v>361</v>
      </c>
      <c r="B135" s="12">
        <v>1</v>
      </c>
      <c r="C135" s="13" t="s">
        <v>158</v>
      </c>
      <c r="D135" s="14">
        <v>5</v>
      </c>
      <c r="E135" s="9">
        <v>1136</v>
      </c>
      <c r="F135" s="9">
        <f t="shared" si="56"/>
        <v>9503.0234979657325</v>
      </c>
      <c r="G135" s="9">
        <f t="shared" si="57"/>
        <v>9986.8667373939861</v>
      </c>
      <c r="H135" s="9">
        <f t="shared" si="58"/>
        <v>483.84323942825358</v>
      </c>
      <c r="I135" s="10">
        <f t="shared" si="53"/>
        <v>5.0914663057691864E-2</v>
      </c>
      <c r="J135" s="9">
        <f t="shared" si="59"/>
        <v>376.34701584507093</v>
      </c>
      <c r="K135" s="9">
        <f t="shared" si="60"/>
        <v>13.542253521126725</v>
      </c>
      <c r="L135" s="9">
        <f t="shared" si="61"/>
        <v>0</v>
      </c>
      <c r="M135" s="9">
        <f t="shared" si="62"/>
        <v>27.881285211267596</v>
      </c>
      <c r="N135" s="9">
        <f t="shared" si="63"/>
        <v>57.969496118391362</v>
      </c>
      <c r="O135" s="9">
        <f t="shared" si="64"/>
        <v>0</v>
      </c>
      <c r="P135" s="9">
        <f t="shared" si="65"/>
        <v>8.103188732394301</v>
      </c>
      <c r="Q135" s="15">
        <f t="shared" si="66"/>
        <v>10795434.693689074</v>
      </c>
      <c r="R135" s="15">
        <f t="shared" si="67"/>
        <v>11345080.613679567</v>
      </c>
      <c r="S135" s="9">
        <f t="shared" si="68"/>
        <v>549645.91999049298</v>
      </c>
      <c r="T135" s="9"/>
      <c r="U135" s="9">
        <f t="shared" si="78"/>
        <v>6034.5816813380279</v>
      </c>
      <c r="V135" s="9">
        <f t="shared" si="78"/>
        <v>412.19630281690144</v>
      </c>
      <c r="W135" s="9">
        <f t="shared" si="78"/>
        <v>820.41021126760563</v>
      </c>
      <c r="X135" s="9">
        <f t="shared" si="78"/>
        <v>819.64463908450705</v>
      </c>
      <c r="Y135" s="9">
        <f t="shared" si="78"/>
        <v>711.2141214022655</v>
      </c>
      <c r="Z135" s="9">
        <f t="shared" si="78"/>
        <v>0</v>
      </c>
      <c r="AA135" s="9">
        <f t="shared" si="78"/>
        <v>704.97654205642584</v>
      </c>
      <c r="AB135" s="9">
        <f t="shared" si="79"/>
        <v>6410.9286971830988</v>
      </c>
      <c r="AC135" s="9">
        <f t="shared" si="79"/>
        <v>425.73855633802816</v>
      </c>
      <c r="AD135" s="9">
        <f t="shared" si="79"/>
        <v>820.41021126760563</v>
      </c>
      <c r="AE135" s="9">
        <f t="shared" si="79"/>
        <v>847.52592429577464</v>
      </c>
      <c r="AF135" s="9">
        <f t="shared" si="79"/>
        <v>769.18361752065687</v>
      </c>
      <c r="AG135" s="9">
        <f t="shared" si="79"/>
        <v>0</v>
      </c>
      <c r="AH135" s="9">
        <f t="shared" si="79"/>
        <v>713.07973078882014</v>
      </c>
      <c r="AI135" s="9">
        <f t="shared" si="69"/>
        <v>9986.8667373939861</v>
      </c>
      <c r="AJ135" s="3" t="s">
        <v>608</v>
      </c>
      <c r="AK135" s="11">
        <v>6930106</v>
      </c>
      <c r="AL135" s="11">
        <v>0</v>
      </c>
      <c r="AM135" s="11">
        <v>15919</v>
      </c>
      <c r="AN135" s="9">
        <v>39798</v>
      </c>
      <c r="AO135" s="11">
        <v>974015</v>
      </c>
      <c r="AP135" s="11">
        <v>-42029</v>
      </c>
      <c r="AQ135" s="9">
        <v>202800</v>
      </c>
      <c r="AR135" s="9">
        <v>139090</v>
      </c>
      <c r="AS135" s="11">
        <v>468255</v>
      </c>
      <c r="AT135" s="11">
        <v>0</v>
      </c>
      <c r="AU135" s="11">
        <v>0</v>
      </c>
      <c r="AV135" s="11">
        <v>-8232.69</v>
      </c>
      <c r="AW135" s="9">
        <v>0</v>
      </c>
      <c r="AX135" s="9">
        <v>807939.24191297358</v>
      </c>
      <c r="AY135" s="9">
        <v>83482.149999999994</v>
      </c>
      <c r="AZ135" s="9">
        <v>-74821.210000000006</v>
      </c>
      <c r="BA135" s="11">
        <v>291571</v>
      </c>
      <c r="BB135" s="11">
        <v>272954</v>
      </c>
      <c r="BC135" s="11">
        <v>0</v>
      </c>
      <c r="BD135" s="11">
        <v>2998</v>
      </c>
      <c r="BE135" s="11">
        <v>0</v>
      </c>
      <c r="BF135" s="11">
        <v>0</v>
      </c>
      <c r="BG135" s="11">
        <v>0</v>
      </c>
      <c r="BH135" s="11">
        <v>0</v>
      </c>
      <c r="BI135" s="9">
        <v>14017</v>
      </c>
      <c r="BJ135" s="9">
        <v>0</v>
      </c>
      <c r="BK135" s="9">
        <v>16114.411776099721</v>
      </c>
      <c r="BL135" s="9">
        <v>79595.399999999994</v>
      </c>
      <c r="BM135" s="9">
        <v>572570.07000000007</v>
      </c>
      <c r="BN135" s="9">
        <v>9293.32</v>
      </c>
      <c r="BO135" s="11">
        <v>7255178</v>
      </c>
      <c r="BP135" s="11">
        <v>27637</v>
      </c>
      <c r="BQ135" s="11">
        <v>16245</v>
      </c>
      <c r="BR135" s="11">
        <v>39798</v>
      </c>
      <c r="BS135" s="11">
        <v>931986</v>
      </c>
      <c r="BT135" s="11">
        <v>0</v>
      </c>
      <c r="BU135" s="9">
        <v>202800</v>
      </c>
      <c r="BV135" s="9">
        <v>153503</v>
      </c>
      <c r="BW135" s="11">
        <v>483639</v>
      </c>
      <c r="BX135" s="11">
        <v>0</v>
      </c>
      <c r="BY135" s="11">
        <v>0</v>
      </c>
      <c r="BZ135" s="11">
        <v>-8754.5499999999993</v>
      </c>
      <c r="CA135" s="9">
        <v>0</v>
      </c>
      <c r="CB135" s="9">
        <v>873792.58950346615</v>
      </c>
      <c r="CC135" s="9">
        <v>92687.372400000007</v>
      </c>
      <c r="CD135" s="9">
        <v>0</v>
      </c>
      <c r="CE135" s="11">
        <v>298656</v>
      </c>
      <c r="CF135" s="11">
        <v>283245</v>
      </c>
      <c r="CG135" s="11">
        <v>0</v>
      </c>
      <c r="CH135" s="11">
        <v>2998</v>
      </c>
      <c r="CI135" s="11">
        <v>0</v>
      </c>
      <c r="CJ135" s="11">
        <v>0</v>
      </c>
      <c r="CK135" s="11">
        <v>0</v>
      </c>
      <c r="CL135" s="11">
        <v>0</v>
      </c>
      <c r="CM135" s="11">
        <v>14097</v>
      </c>
      <c r="CN135" s="9">
        <v>0</v>
      </c>
      <c r="CO135" s="9">
        <v>16114.411776099721</v>
      </c>
      <c r="CP135" s="9">
        <v>79595.399999999994</v>
      </c>
      <c r="CQ135" s="9">
        <v>572570.07000000007</v>
      </c>
      <c r="CR135" s="9">
        <v>9293.32</v>
      </c>
      <c r="CT135" s="11"/>
      <c r="CU135" s="11"/>
      <c r="CV135" s="15"/>
      <c r="CW135" s="15"/>
      <c r="CX135" s="11"/>
      <c r="CY135" s="11"/>
      <c r="CZ135" s="9"/>
      <c r="DA135" s="11"/>
      <c r="DB135" s="11"/>
      <c r="DC135" s="11"/>
      <c r="DD135" s="11"/>
      <c r="DE135" s="11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</row>
    <row r="136" spans="1:124" x14ac:dyDescent="0.3">
      <c r="A136" s="12">
        <v>362</v>
      </c>
      <c r="B136" s="12">
        <v>1</v>
      </c>
      <c r="C136" s="13" t="s">
        <v>159</v>
      </c>
      <c r="D136" s="14">
        <v>6</v>
      </c>
      <c r="E136" s="9">
        <v>304</v>
      </c>
      <c r="F136" s="9">
        <f t="shared" si="56"/>
        <v>11716.0479631577</v>
      </c>
      <c r="G136" s="9">
        <f t="shared" si="57"/>
        <v>12262.336959734374</v>
      </c>
      <c r="H136" s="9">
        <f t="shared" si="58"/>
        <v>546.28899657667353</v>
      </c>
      <c r="I136" s="10">
        <f t="shared" si="53"/>
        <v>4.6627412101293425E-2</v>
      </c>
      <c r="J136" s="9">
        <f t="shared" si="59"/>
        <v>324.76677631579059</v>
      </c>
      <c r="K136" s="9">
        <f t="shared" si="60"/>
        <v>14.970394736842138</v>
      </c>
      <c r="L136" s="9">
        <f t="shared" si="61"/>
        <v>164.84210526315792</v>
      </c>
      <c r="M136" s="9">
        <f t="shared" si="62"/>
        <v>43.221083449235721</v>
      </c>
      <c r="N136" s="9">
        <f t="shared" si="63"/>
        <v>-4.7158421357203224</v>
      </c>
      <c r="O136" s="9">
        <f t="shared" si="64"/>
        <v>0</v>
      </c>
      <c r="P136" s="9">
        <f t="shared" si="65"/>
        <v>3.2044789473684432</v>
      </c>
      <c r="Q136" s="15">
        <f t="shared" si="66"/>
        <v>3561678.580799941</v>
      </c>
      <c r="R136" s="15">
        <f t="shared" si="67"/>
        <v>3727750.4357592496</v>
      </c>
      <c r="S136" s="9">
        <f t="shared" si="68"/>
        <v>166071.85495930864</v>
      </c>
      <c r="T136" s="9"/>
      <c r="U136" s="9">
        <f t="shared" si="78"/>
        <v>6162.5194078947361</v>
      </c>
      <c r="V136" s="9">
        <f t="shared" si="78"/>
        <v>455.68092105263156</v>
      </c>
      <c r="W136" s="9">
        <f t="shared" si="78"/>
        <v>166.93421052631578</v>
      </c>
      <c r="X136" s="9">
        <f t="shared" si="78"/>
        <v>3317.9307257612909</v>
      </c>
      <c r="Y136" s="9">
        <f t="shared" si="78"/>
        <v>1196.6455221708454</v>
      </c>
      <c r="Z136" s="9">
        <f t="shared" si="78"/>
        <v>0</v>
      </c>
      <c r="AA136" s="9">
        <f t="shared" si="78"/>
        <v>416.33717575187973</v>
      </c>
      <c r="AB136" s="9">
        <f t="shared" si="79"/>
        <v>6487.2861842105267</v>
      </c>
      <c r="AC136" s="9">
        <f t="shared" si="79"/>
        <v>470.6513157894737</v>
      </c>
      <c r="AD136" s="9">
        <f t="shared" si="79"/>
        <v>331.7763157894737</v>
      </c>
      <c r="AE136" s="9">
        <f t="shared" si="79"/>
        <v>3361.1518092105266</v>
      </c>
      <c r="AF136" s="9">
        <f t="shared" si="79"/>
        <v>1191.9296800351251</v>
      </c>
      <c r="AG136" s="9">
        <f t="shared" si="79"/>
        <v>0</v>
      </c>
      <c r="AH136" s="9">
        <f t="shared" si="79"/>
        <v>419.54165469924817</v>
      </c>
      <c r="AI136" s="9">
        <f t="shared" si="69"/>
        <v>12262.336959734374</v>
      </c>
      <c r="AJ136" s="3" t="s">
        <v>608</v>
      </c>
      <c r="AK136" s="11">
        <v>1891610</v>
      </c>
      <c r="AL136" s="11">
        <v>0</v>
      </c>
      <c r="AM136" s="11">
        <v>4345</v>
      </c>
      <c r="AN136" s="9">
        <v>10863</v>
      </c>
      <c r="AO136" s="11">
        <v>0</v>
      </c>
      <c r="AP136" s="11">
        <v>50748</v>
      </c>
      <c r="AQ136" s="9">
        <v>0</v>
      </c>
      <c r="AR136" s="9">
        <v>42365.940631432401</v>
      </c>
      <c r="AS136" s="11">
        <v>138527</v>
      </c>
      <c r="AT136" s="11">
        <v>0</v>
      </c>
      <c r="AU136" s="11">
        <v>0</v>
      </c>
      <c r="AV136" s="11">
        <v>0</v>
      </c>
      <c r="AW136" s="9">
        <v>0</v>
      </c>
      <c r="AX136" s="9">
        <v>363780.23873993702</v>
      </c>
      <c r="AY136" s="9">
        <v>16388.510000000002</v>
      </c>
      <c r="AZ136" s="9">
        <v>-18204.099999999999</v>
      </c>
      <c r="BA136" s="11">
        <v>68437</v>
      </c>
      <c r="BB136" s="11">
        <v>234003</v>
      </c>
      <c r="BC136" s="11">
        <v>0</v>
      </c>
      <c r="BD136" s="11">
        <v>1655</v>
      </c>
      <c r="BE136" s="11">
        <v>537179</v>
      </c>
      <c r="BF136" s="11">
        <v>120666</v>
      </c>
      <c r="BG136" s="11">
        <v>0</v>
      </c>
      <c r="BH136" s="11">
        <v>0</v>
      </c>
      <c r="BI136" s="9">
        <v>0</v>
      </c>
      <c r="BJ136" s="9">
        <v>0</v>
      </c>
      <c r="BK136" s="9">
        <v>0</v>
      </c>
      <c r="BL136" s="9">
        <v>11173.371428571429</v>
      </c>
      <c r="BM136" s="9">
        <v>79945.540000000008</v>
      </c>
      <c r="BN136" s="9">
        <v>8196.08</v>
      </c>
      <c r="BO136" s="11">
        <v>1951977</v>
      </c>
      <c r="BP136" s="11">
        <v>20158</v>
      </c>
      <c r="BQ136" s="11">
        <v>4371</v>
      </c>
      <c r="BR136" s="11">
        <v>10863</v>
      </c>
      <c r="BS136" s="11">
        <v>100860</v>
      </c>
      <c r="BT136" s="11">
        <v>0</v>
      </c>
      <c r="BU136" s="9">
        <v>0</v>
      </c>
      <c r="BV136" s="9">
        <v>48413</v>
      </c>
      <c r="BW136" s="11">
        <v>143078</v>
      </c>
      <c r="BX136" s="11">
        <v>0</v>
      </c>
      <c r="BY136" s="11">
        <v>0</v>
      </c>
      <c r="BZ136" s="11">
        <v>-256.85000000000002</v>
      </c>
      <c r="CA136" s="9">
        <v>0</v>
      </c>
      <c r="CB136" s="9">
        <v>362346.62273067801</v>
      </c>
      <c r="CC136" s="9">
        <v>17362.671600000001</v>
      </c>
      <c r="CD136" s="9">
        <v>0</v>
      </c>
      <c r="CE136" s="11">
        <v>69069</v>
      </c>
      <c r="CF136" s="11">
        <v>237170</v>
      </c>
      <c r="CG136" s="11">
        <v>0</v>
      </c>
      <c r="CH136" s="11">
        <v>1655</v>
      </c>
      <c r="CI136" s="11">
        <v>542527</v>
      </c>
      <c r="CJ136" s="11">
        <v>118842</v>
      </c>
      <c r="CK136" s="11">
        <v>0</v>
      </c>
      <c r="CL136" s="11">
        <v>0</v>
      </c>
      <c r="CM136" s="11">
        <v>0</v>
      </c>
      <c r="CN136" s="9">
        <v>0</v>
      </c>
      <c r="CO136" s="9">
        <v>0</v>
      </c>
      <c r="CP136" s="9">
        <v>11173.371428571429</v>
      </c>
      <c r="CQ136" s="9">
        <v>79945.540000000008</v>
      </c>
      <c r="CR136" s="9">
        <v>8196.08</v>
      </c>
      <c r="CT136" s="11"/>
      <c r="CU136" s="11"/>
      <c r="CV136" s="15"/>
      <c r="CW136" s="15"/>
      <c r="CX136" s="11"/>
      <c r="CY136" s="11"/>
      <c r="CZ136" s="9"/>
      <c r="DA136" s="11"/>
      <c r="DB136" s="11"/>
      <c r="DC136" s="11"/>
      <c r="DD136" s="11"/>
      <c r="DE136" s="11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</row>
    <row r="137" spans="1:124" x14ac:dyDescent="0.3">
      <c r="A137" s="12">
        <v>363</v>
      </c>
      <c r="B137" s="12">
        <v>1</v>
      </c>
      <c r="C137" s="13" t="s">
        <v>160</v>
      </c>
      <c r="D137" s="14">
        <v>6</v>
      </c>
      <c r="E137" s="9">
        <v>335</v>
      </c>
      <c r="F137" s="9">
        <f t="shared" si="56"/>
        <v>14547.377666687949</v>
      </c>
      <c r="G137" s="9">
        <f t="shared" si="57"/>
        <v>15038.8940627302</v>
      </c>
      <c r="H137" s="9">
        <f t="shared" si="58"/>
        <v>491.51639604225056</v>
      </c>
      <c r="I137" s="10">
        <f t="shared" si="53"/>
        <v>3.3787285056039638E-2</v>
      </c>
      <c r="J137" s="9">
        <f t="shared" si="59"/>
        <v>399.38540298507542</v>
      </c>
      <c r="K137" s="9">
        <f t="shared" si="60"/>
        <v>31.107462686567146</v>
      </c>
      <c r="L137" s="9">
        <f t="shared" si="61"/>
        <v>0</v>
      </c>
      <c r="M137" s="9">
        <f t="shared" si="62"/>
        <v>99.610188324725641</v>
      </c>
      <c r="N137" s="9">
        <f t="shared" si="63"/>
        <v>-33.796058551130045</v>
      </c>
      <c r="O137" s="9">
        <f t="shared" si="64"/>
        <v>0</v>
      </c>
      <c r="P137" s="9">
        <f t="shared" si="65"/>
        <v>-4.7905994029849808</v>
      </c>
      <c r="Q137" s="15">
        <f t="shared" si="66"/>
        <v>4873371.5183404628</v>
      </c>
      <c r="R137" s="15">
        <f t="shared" si="67"/>
        <v>5038029.511014618</v>
      </c>
      <c r="S137" s="9">
        <f t="shared" si="68"/>
        <v>164657.99267415516</v>
      </c>
      <c r="T137" s="9"/>
      <c r="U137" s="9">
        <f t="shared" si="78"/>
        <v>5992.4145970149248</v>
      </c>
      <c r="V137" s="9">
        <f t="shared" si="78"/>
        <v>946.7611940298508</v>
      </c>
      <c r="W137" s="9">
        <f t="shared" si="78"/>
        <v>430.20895522388059</v>
      </c>
      <c r="X137" s="9">
        <f t="shared" si="78"/>
        <v>4987.2017519737819</v>
      </c>
      <c r="Y137" s="9">
        <f t="shared" si="78"/>
        <v>1656.2787338186452</v>
      </c>
      <c r="Z137" s="9">
        <f t="shared" si="78"/>
        <v>0</v>
      </c>
      <c r="AA137" s="9">
        <f t="shared" si="78"/>
        <v>534.51243462686557</v>
      </c>
      <c r="AB137" s="9">
        <f t="shared" si="79"/>
        <v>6391.8</v>
      </c>
      <c r="AC137" s="9">
        <f t="shared" si="79"/>
        <v>977.86865671641795</v>
      </c>
      <c r="AD137" s="9">
        <f t="shared" si="79"/>
        <v>430.20895522388059</v>
      </c>
      <c r="AE137" s="9">
        <f t="shared" si="79"/>
        <v>5086.8119402985076</v>
      </c>
      <c r="AF137" s="9">
        <f t="shared" si="79"/>
        <v>1622.4826752675151</v>
      </c>
      <c r="AG137" s="9">
        <f t="shared" si="79"/>
        <v>0</v>
      </c>
      <c r="AH137" s="9">
        <f t="shared" si="79"/>
        <v>529.72183522388059</v>
      </c>
      <c r="AI137" s="9">
        <f t="shared" si="69"/>
        <v>15038.8940627302</v>
      </c>
      <c r="AJ137" s="3" t="s">
        <v>608</v>
      </c>
      <c r="AK137" s="11">
        <v>2032815</v>
      </c>
      <c r="AL137" s="11">
        <v>0</v>
      </c>
      <c r="AM137" s="11">
        <v>4670</v>
      </c>
      <c r="AN137" s="9">
        <v>11674</v>
      </c>
      <c r="AO137" s="11">
        <v>0</v>
      </c>
      <c r="AP137" s="11">
        <v>144120</v>
      </c>
      <c r="AQ137" s="9">
        <v>0</v>
      </c>
      <c r="AR137" s="9">
        <v>40178.586911217106</v>
      </c>
      <c r="AS137" s="11">
        <v>317165</v>
      </c>
      <c r="AT137" s="11">
        <v>0</v>
      </c>
      <c r="AU137" s="11">
        <v>0</v>
      </c>
      <c r="AV137" s="11">
        <v>0</v>
      </c>
      <c r="AW137" s="9">
        <v>0</v>
      </c>
      <c r="AX137" s="9">
        <v>554853.37582924613</v>
      </c>
      <c r="AY137" s="9">
        <v>23034.16</v>
      </c>
      <c r="AZ137" s="9">
        <v>-25356.11</v>
      </c>
      <c r="BA137" s="11">
        <v>80114</v>
      </c>
      <c r="BB137" s="11">
        <v>324976</v>
      </c>
      <c r="BC137" s="11">
        <v>0</v>
      </c>
      <c r="BD137" s="11">
        <v>0</v>
      </c>
      <c r="BE137" s="11">
        <v>1096595</v>
      </c>
      <c r="BF137" s="11">
        <v>124179</v>
      </c>
      <c r="BG137" s="11">
        <v>0</v>
      </c>
      <c r="BH137" s="11">
        <v>0</v>
      </c>
      <c r="BI137" s="9">
        <v>0</v>
      </c>
      <c r="BJ137" s="9">
        <v>0</v>
      </c>
      <c r="BK137" s="9">
        <v>34370</v>
      </c>
      <c r="BL137" s="9">
        <v>23060.955600000001</v>
      </c>
      <c r="BM137" s="9">
        <v>79699.28</v>
      </c>
      <c r="BN137" s="9">
        <v>7223.27</v>
      </c>
      <c r="BO137" s="11">
        <v>2141253</v>
      </c>
      <c r="BP137" s="11">
        <v>0</v>
      </c>
      <c r="BQ137" s="11">
        <v>4794</v>
      </c>
      <c r="BR137" s="11">
        <v>11674</v>
      </c>
      <c r="BS137" s="11">
        <v>144120</v>
      </c>
      <c r="BT137" s="11">
        <v>0</v>
      </c>
      <c r="BU137" s="9">
        <v>0</v>
      </c>
      <c r="BV137" s="9">
        <v>51518</v>
      </c>
      <c r="BW137" s="11">
        <v>327586</v>
      </c>
      <c r="BX137" s="11">
        <v>0</v>
      </c>
      <c r="BY137" s="11">
        <v>0</v>
      </c>
      <c r="BZ137" s="11">
        <v>0</v>
      </c>
      <c r="CA137" s="9">
        <v>0</v>
      </c>
      <c r="CB137" s="9">
        <v>543531.69621461758</v>
      </c>
      <c r="CC137" s="9">
        <v>21429.3092</v>
      </c>
      <c r="CD137" s="9">
        <v>0</v>
      </c>
      <c r="CE137" s="11">
        <v>82552</v>
      </c>
      <c r="CF137" s="11">
        <v>334155</v>
      </c>
      <c r="CG137" s="11">
        <v>0</v>
      </c>
      <c r="CH137" s="11">
        <v>0</v>
      </c>
      <c r="CI137" s="11">
        <v>1107510</v>
      </c>
      <c r="CJ137" s="11">
        <v>123553</v>
      </c>
      <c r="CK137" s="11">
        <v>0</v>
      </c>
      <c r="CL137" s="11">
        <v>0</v>
      </c>
      <c r="CM137" s="11">
        <v>0</v>
      </c>
      <c r="CN137" s="9">
        <v>0</v>
      </c>
      <c r="CO137" s="9">
        <v>34370</v>
      </c>
      <c r="CP137" s="9">
        <v>23060.955600000001</v>
      </c>
      <c r="CQ137" s="9">
        <v>79699.28</v>
      </c>
      <c r="CR137" s="9">
        <v>7223.27</v>
      </c>
      <c r="CT137" s="11"/>
      <c r="CU137" s="11"/>
      <c r="CV137" s="15"/>
      <c r="CW137" s="15"/>
      <c r="CX137" s="11"/>
      <c r="CY137" s="11"/>
      <c r="CZ137" s="9"/>
      <c r="DA137" s="11"/>
      <c r="DB137" s="11"/>
      <c r="DC137" s="11"/>
      <c r="DD137" s="11"/>
      <c r="DE137" s="11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</row>
    <row r="138" spans="1:124" x14ac:dyDescent="0.3">
      <c r="A138" s="12">
        <v>378</v>
      </c>
      <c r="B138" s="12">
        <v>1</v>
      </c>
      <c r="C138" s="13" t="s">
        <v>161</v>
      </c>
      <c r="D138" s="14">
        <v>6</v>
      </c>
      <c r="E138" s="9">
        <v>493</v>
      </c>
      <c r="F138" s="9">
        <f t="shared" si="56"/>
        <v>10095.492438904232</v>
      </c>
      <c r="G138" s="9">
        <f t="shared" si="57"/>
        <v>10494.99183522804</v>
      </c>
      <c r="H138" s="9">
        <f t="shared" si="58"/>
        <v>399.49939632380847</v>
      </c>
      <c r="I138" s="10">
        <f t="shared" si="53"/>
        <v>3.9572056414433836E-2</v>
      </c>
      <c r="J138" s="9">
        <f t="shared" si="59"/>
        <v>345.83707910750491</v>
      </c>
      <c r="K138" s="9">
        <f t="shared" si="60"/>
        <v>16.225152129817445</v>
      </c>
      <c r="L138" s="9">
        <f t="shared" si="61"/>
        <v>0</v>
      </c>
      <c r="M138" s="9">
        <f t="shared" si="62"/>
        <v>-31.863245436105558</v>
      </c>
      <c r="N138" s="9">
        <f t="shared" si="63"/>
        <v>51.610441759912874</v>
      </c>
      <c r="O138" s="9">
        <f t="shared" si="64"/>
        <v>16.908438133874242</v>
      </c>
      <c r="P138" s="9">
        <f t="shared" si="65"/>
        <v>0.78153062880323887</v>
      </c>
      <c r="Q138" s="15">
        <f t="shared" si="66"/>
        <v>4977077.7723797867</v>
      </c>
      <c r="R138" s="15">
        <f t="shared" si="67"/>
        <v>5174030.9747674242</v>
      </c>
      <c r="S138" s="9">
        <f t="shared" si="68"/>
        <v>196953.20238763746</v>
      </c>
      <c r="T138" s="9"/>
      <c r="U138" s="9">
        <f t="shared" si="78"/>
        <v>6075.7633265720078</v>
      </c>
      <c r="V138" s="9">
        <f t="shared" si="78"/>
        <v>493.89655172413791</v>
      </c>
      <c r="W138" s="9">
        <f t="shared" si="78"/>
        <v>1128.9797160243409</v>
      </c>
      <c r="X138" s="9">
        <f t="shared" si="78"/>
        <v>997.47261663286008</v>
      </c>
      <c r="Y138" s="9">
        <f t="shared" si="78"/>
        <v>991.41120158171793</v>
      </c>
      <c r="Z138" s="9">
        <f t="shared" si="78"/>
        <v>73.805273833671393</v>
      </c>
      <c r="AA138" s="9">
        <f t="shared" si="78"/>
        <v>334.163752535497</v>
      </c>
      <c r="AB138" s="9">
        <f t="shared" si="79"/>
        <v>6421.6004056795127</v>
      </c>
      <c r="AC138" s="9">
        <f t="shared" si="79"/>
        <v>510.12170385395535</v>
      </c>
      <c r="AD138" s="9">
        <f t="shared" si="79"/>
        <v>1128.9797160243409</v>
      </c>
      <c r="AE138" s="9">
        <f t="shared" si="79"/>
        <v>965.60937119675452</v>
      </c>
      <c r="AF138" s="9">
        <f t="shared" si="79"/>
        <v>1043.0216433416308</v>
      </c>
      <c r="AG138" s="9">
        <f t="shared" si="79"/>
        <v>90.713711967545635</v>
      </c>
      <c r="AH138" s="9">
        <f t="shared" si="79"/>
        <v>334.94528316430024</v>
      </c>
      <c r="AI138" s="9">
        <f t="shared" si="69"/>
        <v>10494.99183522804</v>
      </c>
      <c r="AJ138" s="3" t="s">
        <v>608</v>
      </c>
      <c r="AK138" s="11">
        <v>3030495</v>
      </c>
      <c r="AL138" s="11">
        <v>0</v>
      </c>
      <c r="AM138" s="11">
        <v>6961</v>
      </c>
      <c r="AN138" s="9">
        <v>17403</v>
      </c>
      <c r="AO138" s="11">
        <v>540481</v>
      </c>
      <c r="AP138" s="11">
        <v>16106</v>
      </c>
      <c r="AQ138" s="9">
        <v>0</v>
      </c>
      <c r="AR138" s="9">
        <v>56275</v>
      </c>
      <c r="AS138" s="11">
        <v>243491</v>
      </c>
      <c r="AT138" s="11">
        <v>0</v>
      </c>
      <c r="AU138" s="11">
        <v>0</v>
      </c>
      <c r="AV138" s="11">
        <v>0</v>
      </c>
      <c r="AW138" s="9">
        <v>36386</v>
      </c>
      <c r="AX138" s="9">
        <v>488765.72237978695</v>
      </c>
      <c r="AY138" s="9">
        <v>35056.14</v>
      </c>
      <c r="AZ138" s="9">
        <v>-35143.68</v>
      </c>
      <c r="BA138" s="11">
        <v>121168</v>
      </c>
      <c r="BB138" s="11">
        <v>147200</v>
      </c>
      <c r="BC138" s="11">
        <v>0</v>
      </c>
      <c r="BD138" s="11">
        <v>18830</v>
      </c>
      <c r="BE138" s="11">
        <v>0</v>
      </c>
      <c r="BF138" s="11">
        <v>127247</v>
      </c>
      <c r="BG138" s="11">
        <v>0</v>
      </c>
      <c r="BH138" s="11">
        <v>0</v>
      </c>
      <c r="BI138" s="9">
        <v>14073</v>
      </c>
      <c r="BJ138" s="9">
        <v>0</v>
      </c>
      <c r="BK138" s="9">
        <v>51961.07</v>
      </c>
      <c r="BL138" s="9">
        <v>34806.6</v>
      </c>
      <c r="BM138" s="9">
        <v>17727</v>
      </c>
      <c r="BN138" s="9">
        <v>7788.92</v>
      </c>
      <c r="BO138" s="11">
        <v>3145691</v>
      </c>
      <c r="BP138" s="11">
        <v>20158</v>
      </c>
      <c r="BQ138" s="11">
        <v>7043</v>
      </c>
      <c r="BR138" s="11">
        <v>17403</v>
      </c>
      <c r="BS138" s="11">
        <v>556587</v>
      </c>
      <c r="BT138" s="11">
        <v>0</v>
      </c>
      <c r="BU138" s="9">
        <v>0</v>
      </c>
      <c r="BV138" s="9">
        <v>59319</v>
      </c>
      <c r="BW138" s="11">
        <v>251490</v>
      </c>
      <c r="BX138" s="11">
        <v>0</v>
      </c>
      <c r="BY138" s="11">
        <v>0</v>
      </c>
      <c r="BZ138" s="11">
        <v>-26108.58</v>
      </c>
      <c r="CA138" s="9">
        <v>44721.86</v>
      </c>
      <c r="CB138" s="9">
        <v>514209.67016742402</v>
      </c>
      <c r="CC138" s="9">
        <v>35441.434600000001</v>
      </c>
      <c r="CD138" s="9">
        <v>0</v>
      </c>
      <c r="CE138" s="11">
        <v>123042</v>
      </c>
      <c r="CF138" s="11">
        <v>151371</v>
      </c>
      <c r="CG138" s="11">
        <v>0</v>
      </c>
      <c r="CH138" s="11">
        <v>18830</v>
      </c>
      <c r="CI138" s="11">
        <v>0</v>
      </c>
      <c r="CJ138" s="11">
        <v>128396</v>
      </c>
      <c r="CK138" s="11">
        <v>0</v>
      </c>
      <c r="CL138" s="11">
        <v>0</v>
      </c>
      <c r="CM138" s="11">
        <v>14153</v>
      </c>
      <c r="CN138" s="9">
        <v>0</v>
      </c>
      <c r="CO138" s="9">
        <v>51961.07</v>
      </c>
      <c r="CP138" s="9">
        <v>34806.6</v>
      </c>
      <c r="CQ138" s="9">
        <v>17727</v>
      </c>
      <c r="CR138" s="9">
        <v>7788.92</v>
      </c>
      <c r="CT138" s="11"/>
      <c r="CU138" s="11"/>
      <c r="CV138" s="15"/>
      <c r="CW138" s="15"/>
      <c r="CX138" s="11"/>
      <c r="CY138" s="11"/>
      <c r="CZ138" s="9"/>
      <c r="DA138" s="11"/>
      <c r="DB138" s="11"/>
      <c r="DC138" s="11"/>
      <c r="DD138" s="11"/>
      <c r="DE138" s="11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</row>
    <row r="139" spans="1:124" x14ac:dyDescent="0.3">
      <c r="A139" s="12">
        <v>381</v>
      </c>
      <c r="B139" s="12">
        <v>1</v>
      </c>
      <c r="C139" s="13" t="s">
        <v>162</v>
      </c>
      <c r="D139" s="14">
        <v>5</v>
      </c>
      <c r="E139" s="9">
        <v>1360</v>
      </c>
      <c r="F139" s="9">
        <f t="shared" si="56"/>
        <v>8840.5747345574546</v>
      </c>
      <c r="G139" s="9">
        <f t="shared" si="57"/>
        <v>9654.2474802207398</v>
      </c>
      <c r="H139" s="9">
        <f t="shared" si="58"/>
        <v>813.67274566328524</v>
      </c>
      <c r="I139" s="10">
        <f t="shared" si="53"/>
        <v>9.2038444342613934E-2</v>
      </c>
      <c r="J139" s="9">
        <f t="shared" si="59"/>
        <v>364.52917647058803</v>
      </c>
      <c r="K139" s="9">
        <f t="shared" si="60"/>
        <v>11.031617647058852</v>
      </c>
      <c r="L139" s="9">
        <f t="shared" si="61"/>
        <v>333.04411764705884</v>
      </c>
      <c r="M139" s="9">
        <f t="shared" si="62"/>
        <v>38.94488970588236</v>
      </c>
      <c r="N139" s="9">
        <f t="shared" si="63"/>
        <v>58.21108786916875</v>
      </c>
      <c r="O139" s="9">
        <f t="shared" si="64"/>
        <v>0</v>
      </c>
      <c r="P139" s="9">
        <f t="shared" si="65"/>
        <v>7.9118563235294346</v>
      </c>
      <c r="Q139" s="15">
        <f t="shared" si="66"/>
        <v>12023181.638998136</v>
      </c>
      <c r="R139" s="15">
        <f t="shared" si="67"/>
        <v>13129776.573100207</v>
      </c>
      <c r="S139" s="9">
        <f t="shared" si="68"/>
        <v>1106594.9341020714</v>
      </c>
      <c r="T139" s="9"/>
      <c r="U139" s="9">
        <f t="shared" si="78"/>
        <v>6088.6347941176473</v>
      </c>
      <c r="V139" s="9">
        <f t="shared" si="78"/>
        <v>335.76323529411764</v>
      </c>
      <c r="W139" s="9">
        <f t="shared" si="78"/>
        <v>0</v>
      </c>
      <c r="X139" s="9">
        <f t="shared" si="78"/>
        <v>1286.8272058823529</v>
      </c>
      <c r="Y139" s="9">
        <f t="shared" si="78"/>
        <v>871.9094780868661</v>
      </c>
      <c r="Z139" s="9">
        <f t="shared" si="78"/>
        <v>0</v>
      </c>
      <c r="AA139" s="9">
        <f t="shared" si="78"/>
        <v>257.44002117647057</v>
      </c>
      <c r="AB139" s="9">
        <f t="shared" si="79"/>
        <v>6453.1639705882353</v>
      </c>
      <c r="AC139" s="9">
        <f t="shared" si="79"/>
        <v>346.79485294117649</v>
      </c>
      <c r="AD139" s="9">
        <f t="shared" si="79"/>
        <v>333.04411764705884</v>
      </c>
      <c r="AE139" s="9">
        <f t="shared" si="79"/>
        <v>1325.7720955882353</v>
      </c>
      <c r="AF139" s="9">
        <f t="shared" si="79"/>
        <v>930.12056595603485</v>
      </c>
      <c r="AG139" s="9">
        <f t="shared" si="79"/>
        <v>0</v>
      </c>
      <c r="AH139" s="9">
        <f t="shared" si="79"/>
        <v>265.3518775</v>
      </c>
      <c r="AI139" s="9">
        <f t="shared" si="69"/>
        <v>9654.2474802207398</v>
      </c>
      <c r="AJ139" s="3" t="s">
        <v>608</v>
      </c>
      <c r="AK139" s="11">
        <v>8382483</v>
      </c>
      <c r="AL139" s="11">
        <v>0</v>
      </c>
      <c r="AM139" s="11">
        <v>19255</v>
      </c>
      <c r="AN139" s="9">
        <v>48138</v>
      </c>
      <c r="AO139" s="11">
        <v>0</v>
      </c>
      <c r="AP139" s="11">
        <v>0</v>
      </c>
      <c r="AQ139" s="9">
        <v>0</v>
      </c>
      <c r="AR139" s="9">
        <v>194672</v>
      </c>
      <c r="AS139" s="11">
        <v>456638</v>
      </c>
      <c r="AT139" s="11">
        <v>0</v>
      </c>
      <c r="AU139" s="11">
        <v>0</v>
      </c>
      <c r="AV139" s="11">
        <v>0</v>
      </c>
      <c r="AW139" s="9">
        <v>0</v>
      </c>
      <c r="AX139" s="9">
        <v>1185796.8901981378</v>
      </c>
      <c r="AY139" s="9">
        <v>75817.62</v>
      </c>
      <c r="AZ139" s="9">
        <v>-101939.68</v>
      </c>
      <c r="BA139" s="11">
        <v>323586</v>
      </c>
      <c r="BB139" s="11">
        <v>671007</v>
      </c>
      <c r="BC139" s="11">
        <v>0</v>
      </c>
      <c r="BD139" s="11">
        <v>20651</v>
      </c>
      <c r="BE139" s="11">
        <v>520914</v>
      </c>
      <c r="BF139" s="11">
        <v>0</v>
      </c>
      <c r="BG139" s="11">
        <v>0</v>
      </c>
      <c r="BH139" s="11">
        <v>0</v>
      </c>
      <c r="BI139" s="9">
        <v>0</v>
      </c>
      <c r="BJ139" s="9">
        <v>0</v>
      </c>
      <c r="BK139" s="9">
        <v>33456.5</v>
      </c>
      <c r="BL139" s="9">
        <v>86318.848799999978</v>
      </c>
      <c r="BM139" s="9">
        <v>94277.290000000008</v>
      </c>
      <c r="BN139" s="9">
        <v>12110.17</v>
      </c>
      <c r="BO139" s="11">
        <v>8765899</v>
      </c>
      <c r="BP139" s="11">
        <v>10404</v>
      </c>
      <c r="BQ139" s="11">
        <v>19627</v>
      </c>
      <c r="BR139" s="11">
        <v>48138</v>
      </c>
      <c r="BS139" s="11">
        <v>452940</v>
      </c>
      <c r="BT139" s="11">
        <v>0</v>
      </c>
      <c r="BU139" s="9">
        <v>0</v>
      </c>
      <c r="BV139" s="9">
        <v>217411</v>
      </c>
      <c r="BW139" s="11">
        <v>471641</v>
      </c>
      <c r="BX139" s="11">
        <v>0</v>
      </c>
      <c r="BY139" s="11">
        <v>0</v>
      </c>
      <c r="BZ139" s="11">
        <v>-432.95</v>
      </c>
      <c r="CA139" s="9">
        <v>0</v>
      </c>
      <c r="CB139" s="9">
        <v>1264963.9697002075</v>
      </c>
      <c r="CC139" s="9">
        <v>86577.744600000005</v>
      </c>
      <c r="CD139" s="9">
        <v>0</v>
      </c>
      <c r="CE139" s="11">
        <v>331008</v>
      </c>
      <c r="CF139" s="11">
        <v>688687</v>
      </c>
      <c r="CG139" s="11">
        <v>0</v>
      </c>
      <c r="CH139" s="11">
        <v>20651</v>
      </c>
      <c r="CI139" s="11">
        <v>526099</v>
      </c>
      <c r="CJ139" s="11">
        <v>0</v>
      </c>
      <c r="CK139" s="11">
        <v>0</v>
      </c>
      <c r="CL139" s="11">
        <v>0</v>
      </c>
      <c r="CM139" s="11">
        <v>0</v>
      </c>
      <c r="CN139" s="9">
        <v>0</v>
      </c>
      <c r="CO139" s="9">
        <v>33456.5</v>
      </c>
      <c r="CP139" s="9">
        <v>86318.848799999978</v>
      </c>
      <c r="CQ139" s="9">
        <v>94277.290000000008</v>
      </c>
      <c r="CR139" s="9">
        <v>12110.17</v>
      </c>
      <c r="CT139" s="11"/>
      <c r="CU139" s="11"/>
      <c r="CV139" s="15"/>
      <c r="CW139" s="15"/>
      <c r="CX139" s="11"/>
      <c r="CY139" s="11"/>
      <c r="CZ139" s="9"/>
      <c r="DA139" s="11"/>
      <c r="DB139" s="11"/>
      <c r="DC139" s="11"/>
      <c r="DD139" s="11"/>
      <c r="DE139" s="11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</row>
    <row r="140" spans="1:124" x14ac:dyDescent="0.3">
      <c r="A140" s="12">
        <v>390</v>
      </c>
      <c r="B140" s="12">
        <v>1</v>
      </c>
      <c r="C140" s="13" t="s">
        <v>163</v>
      </c>
      <c r="D140" s="14">
        <v>6</v>
      </c>
      <c r="E140" s="9">
        <v>487</v>
      </c>
      <c r="F140" s="9">
        <f t="shared" si="56"/>
        <v>11381.286178578017</v>
      </c>
      <c r="G140" s="9">
        <f t="shared" si="57"/>
        <v>11886.797924429953</v>
      </c>
      <c r="H140" s="9">
        <f t="shared" si="58"/>
        <v>505.51174585193621</v>
      </c>
      <c r="I140" s="10">
        <f t="shared" si="53"/>
        <v>4.4416047353542168E-2</v>
      </c>
      <c r="J140" s="9">
        <f t="shared" si="59"/>
        <v>408.50527720739137</v>
      </c>
      <c r="K140" s="9">
        <f t="shared" si="60"/>
        <v>27.147843942505233</v>
      </c>
      <c r="L140" s="9">
        <f t="shared" si="61"/>
        <v>0</v>
      </c>
      <c r="M140" s="9">
        <f t="shared" si="62"/>
        <v>32.731232032854223</v>
      </c>
      <c r="N140" s="9">
        <f t="shared" si="63"/>
        <v>29.852896570621624</v>
      </c>
      <c r="O140" s="9">
        <f t="shared" si="64"/>
        <v>0</v>
      </c>
      <c r="P140" s="9">
        <f t="shared" si="65"/>
        <v>7.2744960985626221</v>
      </c>
      <c r="Q140" s="15">
        <f t="shared" si="66"/>
        <v>5542686.3689674931</v>
      </c>
      <c r="R140" s="15">
        <f t="shared" si="67"/>
        <v>5788870.589197387</v>
      </c>
      <c r="S140" s="9">
        <f t="shared" si="68"/>
        <v>246184.22022989392</v>
      </c>
      <c r="T140" s="9"/>
      <c r="U140" s="9">
        <f t="shared" si="78"/>
        <v>5860.0676180698156</v>
      </c>
      <c r="V140" s="9">
        <f t="shared" si="78"/>
        <v>826.312114989733</v>
      </c>
      <c r="W140" s="9">
        <f t="shared" si="78"/>
        <v>795.55646817248464</v>
      </c>
      <c r="X140" s="9">
        <f t="shared" si="78"/>
        <v>2285.5112936344967</v>
      </c>
      <c r="Y140" s="9">
        <f t="shared" si="78"/>
        <v>1028.8922675190558</v>
      </c>
      <c r="Z140" s="9">
        <f t="shared" si="78"/>
        <v>0</v>
      </c>
      <c r="AA140" s="9">
        <f t="shared" si="78"/>
        <v>584.9464161924318</v>
      </c>
      <c r="AB140" s="9">
        <f t="shared" si="79"/>
        <v>6268.572895277207</v>
      </c>
      <c r="AC140" s="9">
        <f t="shared" si="79"/>
        <v>853.45995893223824</v>
      </c>
      <c r="AD140" s="9">
        <f t="shared" si="79"/>
        <v>795.55646817248464</v>
      </c>
      <c r="AE140" s="9">
        <f t="shared" si="79"/>
        <v>2318.2425256673509</v>
      </c>
      <c r="AF140" s="9">
        <f t="shared" si="79"/>
        <v>1058.7451640896775</v>
      </c>
      <c r="AG140" s="9">
        <f t="shared" si="79"/>
        <v>0</v>
      </c>
      <c r="AH140" s="9">
        <f t="shared" si="79"/>
        <v>592.22091229099442</v>
      </c>
      <c r="AI140" s="9">
        <f t="shared" si="69"/>
        <v>11886.797924429953</v>
      </c>
      <c r="AJ140" s="3" t="s">
        <v>608</v>
      </c>
      <c r="AK140" s="11">
        <v>2891380</v>
      </c>
      <c r="AL140" s="11">
        <v>0</v>
      </c>
      <c r="AM140" s="11">
        <v>6642</v>
      </c>
      <c r="AN140" s="9">
        <v>16604</v>
      </c>
      <c r="AO140" s="11">
        <v>387436</v>
      </c>
      <c r="AP140" s="11">
        <v>0</v>
      </c>
      <c r="AQ140" s="9">
        <v>0</v>
      </c>
      <c r="AR140" s="9">
        <v>58783</v>
      </c>
      <c r="AS140" s="11">
        <v>402414</v>
      </c>
      <c r="AT140" s="11">
        <v>0</v>
      </c>
      <c r="AU140" s="11">
        <v>0</v>
      </c>
      <c r="AV140" s="11">
        <v>0</v>
      </c>
      <c r="AW140" s="9">
        <v>0</v>
      </c>
      <c r="AX140" s="9">
        <v>501070.53428178019</v>
      </c>
      <c r="AY140" s="9">
        <v>31352.93</v>
      </c>
      <c r="AZ140" s="9">
        <v>-37527.07</v>
      </c>
      <c r="BA140" s="11">
        <v>106805</v>
      </c>
      <c r="BB140" s="11">
        <v>275823</v>
      </c>
      <c r="BC140" s="11">
        <v>0</v>
      </c>
      <c r="BD140" s="11">
        <v>8618</v>
      </c>
      <c r="BE140" s="11">
        <v>527267</v>
      </c>
      <c r="BF140" s="11">
        <v>129106</v>
      </c>
      <c r="BG140" s="11">
        <v>0</v>
      </c>
      <c r="BH140" s="11">
        <v>0</v>
      </c>
      <c r="BI140" s="9">
        <v>0</v>
      </c>
      <c r="BJ140" s="9">
        <v>0</v>
      </c>
      <c r="BK140" s="9">
        <v>13577.199999999999</v>
      </c>
      <c r="BL140" s="9">
        <v>19953.744685714286</v>
      </c>
      <c r="BM140" s="9">
        <v>196348.22</v>
      </c>
      <c r="BN140" s="9">
        <v>7032.81</v>
      </c>
      <c r="BO140" s="11">
        <v>3052795</v>
      </c>
      <c r="BP140" s="11">
        <v>0</v>
      </c>
      <c r="BQ140" s="11">
        <v>6835</v>
      </c>
      <c r="BR140" s="11">
        <v>16604</v>
      </c>
      <c r="BS140" s="11">
        <v>387436</v>
      </c>
      <c r="BT140" s="11">
        <v>0</v>
      </c>
      <c r="BU140" s="9">
        <v>0</v>
      </c>
      <c r="BV140" s="9">
        <v>64814</v>
      </c>
      <c r="BW140" s="11">
        <v>415635</v>
      </c>
      <c r="BX140" s="11">
        <v>0</v>
      </c>
      <c r="BY140" s="11">
        <v>0</v>
      </c>
      <c r="BZ140" s="11">
        <v>-8505.89</v>
      </c>
      <c r="CA140" s="9">
        <v>0</v>
      </c>
      <c r="CB140" s="9">
        <v>515608.89491167298</v>
      </c>
      <c r="CC140" s="9">
        <v>34895.609600000003</v>
      </c>
      <c r="CD140" s="9">
        <v>0</v>
      </c>
      <c r="CE140" s="11">
        <v>110296</v>
      </c>
      <c r="CF140" s="11">
        <v>285040</v>
      </c>
      <c r="CG140" s="11">
        <v>0</v>
      </c>
      <c r="CH140" s="11">
        <v>8618</v>
      </c>
      <c r="CI140" s="11">
        <v>532516</v>
      </c>
      <c r="CJ140" s="11">
        <v>129371</v>
      </c>
      <c r="CK140" s="11">
        <v>0</v>
      </c>
      <c r="CL140" s="11">
        <v>0</v>
      </c>
      <c r="CM140" s="11">
        <v>0</v>
      </c>
      <c r="CN140" s="9">
        <v>0</v>
      </c>
      <c r="CO140" s="9">
        <v>13577.199999999999</v>
      </c>
      <c r="CP140" s="9">
        <v>19953.744685714286</v>
      </c>
      <c r="CQ140" s="9">
        <v>196348.22</v>
      </c>
      <c r="CR140" s="9">
        <v>7032.81</v>
      </c>
      <c r="CT140" s="11"/>
      <c r="CU140" s="11"/>
      <c r="CV140" s="15"/>
      <c r="CW140" s="15"/>
      <c r="CX140" s="11"/>
      <c r="CY140" s="11"/>
      <c r="CZ140" s="9"/>
      <c r="DA140" s="11"/>
      <c r="DB140" s="11"/>
      <c r="DC140" s="11"/>
      <c r="DD140" s="11"/>
      <c r="DE140" s="11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</row>
    <row r="141" spans="1:124" x14ac:dyDescent="0.3">
      <c r="A141" s="12">
        <v>391</v>
      </c>
      <c r="B141" s="12">
        <v>1</v>
      </c>
      <c r="C141" s="13" t="s">
        <v>164</v>
      </c>
      <c r="D141" s="14">
        <v>6</v>
      </c>
      <c r="E141" s="9">
        <v>421</v>
      </c>
      <c r="F141" s="9">
        <f t="shared" si="56"/>
        <v>9107.585118118157</v>
      </c>
      <c r="G141" s="9">
        <f t="shared" si="57"/>
        <v>9415.2688313703202</v>
      </c>
      <c r="H141" s="9">
        <f t="shared" si="58"/>
        <v>307.68371325216322</v>
      </c>
      <c r="I141" s="10">
        <f t="shared" ref="I141:I204" si="80">IF(F141=0,0,H141/F141)</f>
        <v>3.3783237736650214E-2</v>
      </c>
      <c r="J141" s="9">
        <f t="shared" si="59"/>
        <v>357.73451306413244</v>
      </c>
      <c r="K141" s="9">
        <f t="shared" si="60"/>
        <v>9.3325415676959551</v>
      </c>
      <c r="L141" s="9">
        <f t="shared" si="61"/>
        <v>0</v>
      </c>
      <c r="M141" s="9">
        <f t="shared" si="62"/>
        <v>-59.113681710213768</v>
      </c>
      <c r="N141" s="9">
        <f t="shared" si="63"/>
        <v>-6.251231640949527</v>
      </c>
      <c r="O141" s="9">
        <f t="shared" si="64"/>
        <v>0</v>
      </c>
      <c r="P141" s="9">
        <f t="shared" si="65"/>
        <v>5.9815719714964644</v>
      </c>
      <c r="Q141" s="15">
        <f t="shared" si="66"/>
        <v>3834293.3347277436</v>
      </c>
      <c r="R141" s="15">
        <f t="shared" si="67"/>
        <v>3963828.1780069042</v>
      </c>
      <c r="S141" s="9">
        <f t="shared" si="68"/>
        <v>129534.84327916056</v>
      </c>
      <c r="T141" s="9"/>
      <c r="U141" s="9">
        <f t="shared" si="78"/>
        <v>6015.1300950118766</v>
      </c>
      <c r="V141" s="9">
        <f t="shared" si="78"/>
        <v>284.11163895486936</v>
      </c>
      <c r="W141" s="9">
        <f t="shared" si="78"/>
        <v>928.97149643705461</v>
      </c>
      <c r="X141" s="9">
        <f t="shared" si="78"/>
        <v>869.13539192399048</v>
      </c>
      <c r="Y141" s="9">
        <f t="shared" si="78"/>
        <v>679.65528438894069</v>
      </c>
      <c r="Z141" s="9">
        <f t="shared" si="78"/>
        <v>0</v>
      </c>
      <c r="AA141" s="9">
        <f t="shared" si="78"/>
        <v>330.58121140142521</v>
      </c>
      <c r="AB141" s="9">
        <f t="shared" si="79"/>
        <v>6372.8646080760091</v>
      </c>
      <c r="AC141" s="9">
        <f t="shared" si="79"/>
        <v>293.44418052256532</v>
      </c>
      <c r="AD141" s="9">
        <f t="shared" si="79"/>
        <v>928.97149643705461</v>
      </c>
      <c r="AE141" s="9">
        <f t="shared" si="79"/>
        <v>810.02171021377671</v>
      </c>
      <c r="AF141" s="9">
        <f t="shared" si="79"/>
        <v>673.40405274799116</v>
      </c>
      <c r="AG141" s="9">
        <f t="shared" si="79"/>
        <v>0</v>
      </c>
      <c r="AH141" s="9">
        <f t="shared" si="79"/>
        <v>336.56278337292167</v>
      </c>
      <c r="AI141" s="9">
        <f t="shared" si="69"/>
        <v>9415.2688313703202</v>
      </c>
      <c r="AJ141" s="3" t="s">
        <v>608</v>
      </c>
      <c r="AK141" s="11">
        <v>2553439</v>
      </c>
      <c r="AL141" s="11">
        <v>0</v>
      </c>
      <c r="AM141" s="11">
        <v>5865</v>
      </c>
      <c r="AN141" s="9">
        <v>14664</v>
      </c>
      <c r="AO141" s="11">
        <v>391097</v>
      </c>
      <c r="AP141" s="11">
        <v>0</v>
      </c>
      <c r="AQ141" s="9">
        <v>0</v>
      </c>
      <c r="AR141" s="9">
        <v>49969</v>
      </c>
      <c r="AS141" s="11">
        <v>119611</v>
      </c>
      <c r="AT141" s="11">
        <v>0</v>
      </c>
      <c r="AU141" s="11">
        <v>0</v>
      </c>
      <c r="AV141" s="11">
        <v>0</v>
      </c>
      <c r="AW141" s="9">
        <v>0</v>
      </c>
      <c r="AX141" s="9">
        <v>286134.87472774403</v>
      </c>
      <c r="AY141" s="9">
        <v>31355.279999999999</v>
      </c>
      <c r="AZ141" s="9">
        <v>-21069.23</v>
      </c>
      <c r="BA141" s="11">
        <v>104464</v>
      </c>
      <c r="BB141" s="11">
        <v>69732</v>
      </c>
      <c r="BC141" s="11">
        <v>0</v>
      </c>
      <c r="BD141" s="11">
        <v>5342</v>
      </c>
      <c r="BE141" s="11">
        <v>0</v>
      </c>
      <c r="BF141" s="11">
        <v>130534</v>
      </c>
      <c r="BG141" s="11">
        <v>0</v>
      </c>
      <c r="BH141" s="11">
        <v>0</v>
      </c>
      <c r="BI141" s="9">
        <v>0</v>
      </c>
      <c r="BJ141" s="9">
        <v>0</v>
      </c>
      <c r="BK141" s="9">
        <v>23719.149999999998</v>
      </c>
      <c r="BL141" s="9">
        <v>29327.4</v>
      </c>
      <c r="BM141" s="9">
        <v>28226.04</v>
      </c>
      <c r="BN141" s="9">
        <v>11882.82</v>
      </c>
      <c r="BO141" s="11">
        <v>2671921</v>
      </c>
      <c r="BP141" s="11">
        <v>11055</v>
      </c>
      <c r="BQ141" s="11">
        <v>5983</v>
      </c>
      <c r="BR141" s="11">
        <v>14664</v>
      </c>
      <c r="BS141" s="11">
        <v>391097</v>
      </c>
      <c r="BT141" s="11">
        <v>0</v>
      </c>
      <c r="BU141" s="9">
        <v>0</v>
      </c>
      <c r="BV141" s="9">
        <v>54260</v>
      </c>
      <c r="BW141" s="11">
        <v>123540</v>
      </c>
      <c r="BX141" s="11">
        <v>0</v>
      </c>
      <c r="BY141" s="11">
        <v>0</v>
      </c>
      <c r="BZ141" s="11">
        <v>-33142.86</v>
      </c>
      <c r="CA141" s="9">
        <v>0</v>
      </c>
      <c r="CB141" s="9">
        <v>283503.10620690428</v>
      </c>
      <c r="CC141" s="9">
        <v>33873.521800000002</v>
      </c>
      <c r="CD141" s="9">
        <v>0</v>
      </c>
      <c r="CE141" s="11">
        <v>106943</v>
      </c>
      <c r="CF141" s="11">
        <v>71296</v>
      </c>
      <c r="CG141" s="11">
        <v>0</v>
      </c>
      <c r="CH141" s="11">
        <v>5342</v>
      </c>
      <c r="CI141" s="11">
        <v>0</v>
      </c>
      <c r="CJ141" s="11">
        <v>130338</v>
      </c>
      <c r="CK141" s="11">
        <v>0</v>
      </c>
      <c r="CL141" s="11">
        <v>0</v>
      </c>
      <c r="CM141" s="11">
        <v>0</v>
      </c>
      <c r="CN141" s="9">
        <v>0</v>
      </c>
      <c r="CO141" s="9">
        <v>23719.149999999998</v>
      </c>
      <c r="CP141" s="9">
        <v>29327.4</v>
      </c>
      <c r="CQ141" s="9">
        <v>28226.04</v>
      </c>
      <c r="CR141" s="9">
        <v>11882.82</v>
      </c>
      <c r="CT141" s="11"/>
      <c r="CU141" s="11"/>
      <c r="CV141" s="15"/>
      <c r="CW141" s="15"/>
      <c r="CX141" s="11"/>
      <c r="CY141" s="11"/>
      <c r="CZ141" s="9"/>
      <c r="DA141" s="11"/>
      <c r="DB141" s="11"/>
      <c r="DC141" s="11"/>
      <c r="DD141" s="11"/>
      <c r="DE141" s="11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</row>
    <row r="142" spans="1:124" x14ac:dyDescent="0.3">
      <c r="A142" s="12">
        <v>402</v>
      </c>
      <c r="B142" s="12">
        <v>1</v>
      </c>
      <c r="C142" s="13" t="s">
        <v>165</v>
      </c>
      <c r="D142" s="14">
        <v>6</v>
      </c>
      <c r="E142" s="9">
        <v>105</v>
      </c>
      <c r="F142" s="9">
        <f t="shared" si="56"/>
        <v>12075.731405459404</v>
      </c>
      <c r="G142" s="9">
        <f t="shared" si="57"/>
        <v>12574.857128348476</v>
      </c>
      <c r="H142" s="9">
        <f t="shared" si="58"/>
        <v>499.12572288907177</v>
      </c>
      <c r="I142" s="10">
        <f t="shared" si="80"/>
        <v>4.1332959978177257E-2</v>
      </c>
      <c r="J142" s="9">
        <f t="shared" si="59"/>
        <v>371.35933333333378</v>
      </c>
      <c r="K142" s="9">
        <f t="shared" si="60"/>
        <v>26.561904761904771</v>
      </c>
      <c r="L142" s="9">
        <f t="shared" si="61"/>
        <v>67.914285714285597</v>
      </c>
      <c r="M142" s="9">
        <f t="shared" si="62"/>
        <v>9.0393333333333885</v>
      </c>
      <c r="N142" s="9">
        <f t="shared" si="63"/>
        <v>12.777667650977264</v>
      </c>
      <c r="O142" s="9">
        <f t="shared" si="64"/>
        <v>8.5383809523809617</v>
      </c>
      <c r="P142" s="9">
        <f t="shared" si="65"/>
        <v>2.9348171428571277</v>
      </c>
      <c r="Q142" s="15">
        <f t="shared" si="66"/>
        <v>1267951.7975732377</v>
      </c>
      <c r="R142" s="15">
        <f t="shared" si="67"/>
        <v>1320359.9984765903</v>
      </c>
      <c r="S142" s="9">
        <f t="shared" si="68"/>
        <v>52408.200903352583</v>
      </c>
      <c r="T142" s="9"/>
      <c r="U142" s="9">
        <f t="shared" ref="U142:AA151" si="81">IF($E142=0,0,SUMIF($AK$4:$BN$4,U$4,$AK142:$BN142)/$E142)</f>
        <v>5877.0025714285712</v>
      </c>
      <c r="V142" s="9">
        <f t="shared" si="81"/>
        <v>808.57142857142856</v>
      </c>
      <c r="W142" s="9">
        <f t="shared" si="81"/>
        <v>2368.5333333333333</v>
      </c>
      <c r="X142" s="9">
        <f t="shared" si="81"/>
        <v>1298.6857142857143</v>
      </c>
      <c r="Y142" s="9">
        <f t="shared" si="81"/>
        <v>1274.988453078452</v>
      </c>
      <c r="Z142" s="9">
        <f t="shared" si="81"/>
        <v>66.534380952380943</v>
      </c>
      <c r="AA142" s="9">
        <f t="shared" si="81"/>
        <v>381.41552380952379</v>
      </c>
      <c r="AB142" s="9">
        <f t="shared" ref="AB142:AH151" si="82">IF($E142=0,0,SUMIF($BO$4:$CR$4,AB$4,$BO142:$CR142)/$E142)</f>
        <v>6248.361904761905</v>
      </c>
      <c r="AC142" s="9">
        <f t="shared" si="82"/>
        <v>835.13333333333333</v>
      </c>
      <c r="AD142" s="9">
        <f t="shared" si="82"/>
        <v>2436.4476190476189</v>
      </c>
      <c r="AE142" s="9">
        <f t="shared" si="82"/>
        <v>1307.7250476190477</v>
      </c>
      <c r="AF142" s="9">
        <f t="shared" si="82"/>
        <v>1287.7661207294293</v>
      </c>
      <c r="AG142" s="9">
        <f t="shared" si="82"/>
        <v>75.072761904761904</v>
      </c>
      <c r="AH142" s="9">
        <f t="shared" si="82"/>
        <v>384.35034095238092</v>
      </c>
      <c r="AI142" s="9">
        <f t="shared" si="69"/>
        <v>12574.857128348476</v>
      </c>
      <c r="AJ142" s="3" t="s">
        <v>608</v>
      </c>
      <c r="AK142" s="11">
        <v>625052</v>
      </c>
      <c r="AL142" s="11">
        <v>0</v>
      </c>
      <c r="AM142" s="11">
        <v>1436</v>
      </c>
      <c r="AN142" s="9">
        <v>3590</v>
      </c>
      <c r="AO142" s="11">
        <v>257634</v>
      </c>
      <c r="AP142" s="11">
        <v>-8938</v>
      </c>
      <c r="AQ142" s="9">
        <v>0</v>
      </c>
      <c r="AR142" s="9">
        <v>5504</v>
      </c>
      <c r="AS142" s="11">
        <v>84900</v>
      </c>
      <c r="AT142" s="11">
        <v>0</v>
      </c>
      <c r="AU142" s="11">
        <v>0</v>
      </c>
      <c r="AV142" s="11">
        <v>0</v>
      </c>
      <c r="AW142" s="9">
        <v>6986.11</v>
      </c>
      <c r="AX142" s="9">
        <v>133873.78757323747</v>
      </c>
      <c r="AY142" s="9">
        <v>7333.17</v>
      </c>
      <c r="AZ142" s="9">
        <v>-7966.73</v>
      </c>
      <c r="BA142" s="11">
        <v>26205</v>
      </c>
      <c r="BB142" s="11">
        <v>34169</v>
      </c>
      <c r="BC142" s="11">
        <v>0</v>
      </c>
      <c r="BD142" s="11">
        <v>0</v>
      </c>
      <c r="BE142" s="11">
        <v>0</v>
      </c>
      <c r="BF142" s="11">
        <v>55026</v>
      </c>
      <c r="BG142" s="11">
        <v>0</v>
      </c>
      <c r="BH142" s="11">
        <v>0</v>
      </c>
      <c r="BI142" s="9">
        <v>14022</v>
      </c>
      <c r="BJ142" s="9">
        <v>0</v>
      </c>
      <c r="BK142" s="9">
        <v>5250</v>
      </c>
      <c r="BL142" s="9">
        <v>7179</v>
      </c>
      <c r="BM142" s="9">
        <v>8158.6</v>
      </c>
      <c r="BN142" s="9">
        <v>8537.86</v>
      </c>
      <c r="BO142" s="11">
        <v>656078</v>
      </c>
      <c r="BP142" s="11">
        <v>0</v>
      </c>
      <c r="BQ142" s="11">
        <v>1469</v>
      </c>
      <c r="BR142" s="11">
        <v>3590</v>
      </c>
      <c r="BS142" s="11">
        <v>255827</v>
      </c>
      <c r="BT142" s="11">
        <v>0</v>
      </c>
      <c r="BU142" s="9">
        <v>0</v>
      </c>
      <c r="BV142" s="9">
        <v>5650</v>
      </c>
      <c r="BW142" s="11">
        <v>87689</v>
      </c>
      <c r="BX142" s="11">
        <v>0</v>
      </c>
      <c r="BY142" s="11">
        <v>0</v>
      </c>
      <c r="BZ142" s="11">
        <v>-483.87</v>
      </c>
      <c r="CA142" s="9">
        <v>7882.64</v>
      </c>
      <c r="CB142" s="9">
        <v>135215.44267659009</v>
      </c>
      <c r="CC142" s="9">
        <v>7641.3258000000005</v>
      </c>
      <c r="CD142" s="9">
        <v>0</v>
      </c>
      <c r="CE142" s="11">
        <v>26911</v>
      </c>
      <c r="CF142" s="11">
        <v>35427</v>
      </c>
      <c r="CG142" s="11">
        <v>0</v>
      </c>
      <c r="CH142" s="11">
        <v>0</v>
      </c>
      <c r="CI142" s="11">
        <v>0</v>
      </c>
      <c r="CJ142" s="11">
        <v>54236</v>
      </c>
      <c r="CK142" s="11">
        <v>0</v>
      </c>
      <c r="CL142" s="11">
        <v>0</v>
      </c>
      <c r="CM142" s="11">
        <v>14102</v>
      </c>
      <c r="CN142" s="9">
        <v>0</v>
      </c>
      <c r="CO142" s="9">
        <v>5250</v>
      </c>
      <c r="CP142" s="9">
        <v>7179</v>
      </c>
      <c r="CQ142" s="9">
        <v>8158.6</v>
      </c>
      <c r="CR142" s="9">
        <v>8537.86</v>
      </c>
      <c r="CT142" s="11"/>
      <c r="CU142" s="11"/>
      <c r="CV142" s="15"/>
      <c r="CW142" s="15"/>
      <c r="CX142" s="11"/>
      <c r="CY142" s="11"/>
      <c r="CZ142" s="9"/>
      <c r="DA142" s="11"/>
      <c r="DB142" s="11"/>
      <c r="DC142" s="11"/>
      <c r="DD142" s="11"/>
      <c r="DE142" s="11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</row>
    <row r="143" spans="1:124" x14ac:dyDescent="0.3">
      <c r="A143" s="12">
        <v>403</v>
      </c>
      <c r="B143" s="12">
        <v>1</v>
      </c>
      <c r="C143" s="13" t="s">
        <v>166</v>
      </c>
      <c r="D143" s="14">
        <v>6</v>
      </c>
      <c r="E143" s="9">
        <v>167</v>
      </c>
      <c r="F143" s="9">
        <f t="shared" si="56"/>
        <v>10902.16829977083</v>
      </c>
      <c r="G143" s="9">
        <f t="shared" si="57"/>
        <v>11348.636274788385</v>
      </c>
      <c r="H143" s="9">
        <f t="shared" si="58"/>
        <v>446.46797501755464</v>
      </c>
      <c r="I143" s="10">
        <f t="shared" si="80"/>
        <v>4.095221819561707E-2</v>
      </c>
      <c r="J143" s="9">
        <f t="shared" si="59"/>
        <v>411.56976047904209</v>
      </c>
      <c r="K143" s="9">
        <f t="shared" si="60"/>
        <v>12.712574850299404</v>
      </c>
      <c r="L143" s="9">
        <f t="shared" si="61"/>
        <v>0</v>
      </c>
      <c r="M143" s="9">
        <f t="shared" si="62"/>
        <v>5.0419161676647946</v>
      </c>
      <c r="N143" s="9">
        <f t="shared" si="63"/>
        <v>13.797358251088781</v>
      </c>
      <c r="O143" s="9">
        <f t="shared" si="64"/>
        <v>6.7113772455089702</v>
      </c>
      <c r="P143" s="9">
        <f t="shared" si="65"/>
        <v>-3.3650119760478674</v>
      </c>
      <c r="Q143" s="15">
        <f t="shared" si="66"/>
        <v>1820662.1060617287</v>
      </c>
      <c r="R143" s="15">
        <f t="shared" si="67"/>
        <v>1895222.2578896605</v>
      </c>
      <c r="S143" s="9">
        <f t="shared" si="68"/>
        <v>74560.15182793187</v>
      </c>
      <c r="T143" s="9"/>
      <c r="U143" s="9">
        <f t="shared" si="81"/>
        <v>6085.3104790419156</v>
      </c>
      <c r="V143" s="9">
        <f t="shared" si="81"/>
        <v>386.88023952095807</v>
      </c>
      <c r="W143" s="9">
        <f t="shared" si="81"/>
        <v>1462.1257485029939</v>
      </c>
      <c r="X143" s="9">
        <f t="shared" si="81"/>
        <v>1943.1257485029939</v>
      </c>
      <c r="Y143" s="9">
        <f t="shared" si="81"/>
        <v>563.27536555487666</v>
      </c>
      <c r="Z143" s="9">
        <f t="shared" si="81"/>
        <v>84.086347305389225</v>
      </c>
      <c r="AA143" s="9">
        <f t="shared" si="81"/>
        <v>377.36437134170319</v>
      </c>
      <c r="AB143" s="9">
        <f t="shared" si="82"/>
        <v>6496.8802395209577</v>
      </c>
      <c r="AC143" s="9">
        <f t="shared" si="82"/>
        <v>399.59281437125748</v>
      </c>
      <c r="AD143" s="9">
        <f t="shared" si="82"/>
        <v>1462.1257485029939</v>
      </c>
      <c r="AE143" s="9">
        <f t="shared" si="82"/>
        <v>1948.1676646706587</v>
      </c>
      <c r="AF143" s="9">
        <f t="shared" si="82"/>
        <v>577.07272380596544</v>
      </c>
      <c r="AG143" s="9">
        <f t="shared" si="82"/>
        <v>90.797724550898195</v>
      </c>
      <c r="AH143" s="9">
        <f t="shared" si="82"/>
        <v>373.99935936565532</v>
      </c>
      <c r="AI143" s="9">
        <f t="shared" si="69"/>
        <v>11348.636274788385</v>
      </c>
      <c r="AJ143" s="3" t="s">
        <v>608</v>
      </c>
      <c r="AK143" s="11">
        <v>1026255</v>
      </c>
      <c r="AL143" s="11">
        <v>0</v>
      </c>
      <c r="AM143" s="11">
        <v>2357</v>
      </c>
      <c r="AN143" s="9">
        <v>5894</v>
      </c>
      <c r="AO143" s="11">
        <v>248796</v>
      </c>
      <c r="AP143" s="11">
        <v>-4621</v>
      </c>
      <c r="AQ143" s="9">
        <v>0</v>
      </c>
      <c r="AR143" s="9">
        <v>16446</v>
      </c>
      <c r="AS143" s="11">
        <v>64609</v>
      </c>
      <c r="AT143" s="11">
        <v>0</v>
      </c>
      <c r="AU143" s="11">
        <v>0</v>
      </c>
      <c r="AV143" s="11">
        <v>0</v>
      </c>
      <c r="AW143" s="9">
        <v>14042.42</v>
      </c>
      <c r="AX143" s="9">
        <v>94066.98604766441</v>
      </c>
      <c r="AY143" s="9">
        <v>14613.89</v>
      </c>
      <c r="AZ143" s="9">
        <v>-10008.15</v>
      </c>
      <c r="BA143" s="11">
        <v>43588</v>
      </c>
      <c r="BB143" s="11">
        <v>62720</v>
      </c>
      <c r="BC143" s="11">
        <v>0</v>
      </c>
      <c r="BD143" s="11">
        <v>0</v>
      </c>
      <c r="BE143" s="11">
        <v>116926</v>
      </c>
      <c r="BF143" s="11">
        <v>82465</v>
      </c>
      <c r="BG143" s="11">
        <v>0</v>
      </c>
      <c r="BH143" s="11">
        <v>0</v>
      </c>
      <c r="BI143" s="9">
        <v>0</v>
      </c>
      <c r="BJ143" s="9">
        <v>0</v>
      </c>
      <c r="BK143" s="9">
        <v>10069.620014064438</v>
      </c>
      <c r="BL143" s="9">
        <v>11787</v>
      </c>
      <c r="BM143" s="9">
        <v>12109.2</v>
      </c>
      <c r="BN143" s="9">
        <v>8546.14</v>
      </c>
      <c r="BO143" s="11">
        <v>1056692</v>
      </c>
      <c r="BP143" s="11">
        <v>28287</v>
      </c>
      <c r="BQ143" s="11">
        <v>2366</v>
      </c>
      <c r="BR143" s="11">
        <v>5894</v>
      </c>
      <c r="BS143" s="11">
        <v>244175</v>
      </c>
      <c r="BT143" s="11">
        <v>0</v>
      </c>
      <c r="BU143" s="9">
        <v>0</v>
      </c>
      <c r="BV143" s="9">
        <v>17211</v>
      </c>
      <c r="BW143" s="11">
        <v>66732</v>
      </c>
      <c r="BX143" s="11">
        <v>0</v>
      </c>
      <c r="BY143" s="11">
        <v>0</v>
      </c>
      <c r="BZ143" s="11">
        <v>0</v>
      </c>
      <c r="CA143" s="9">
        <v>15163.22</v>
      </c>
      <c r="CB143" s="9">
        <v>96371.144875596219</v>
      </c>
      <c r="CC143" s="9">
        <v>14051.933000000001</v>
      </c>
      <c r="CD143" s="9">
        <v>0</v>
      </c>
      <c r="CE143" s="11">
        <v>43913</v>
      </c>
      <c r="CF143" s="11">
        <v>63527</v>
      </c>
      <c r="CG143" s="11">
        <v>0</v>
      </c>
      <c r="CH143" s="11">
        <v>0</v>
      </c>
      <c r="CI143" s="11">
        <v>118089</v>
      </c>
      <c r="CJ143" s="11">
        <v>80238</v>
      </c>
      <c r="CK143" s="11">
        <v>0</v>
      </c>
      <c r="CL143" s="11">
        <v>0</v>
      </c>
      <c r="CM143" s="11">
        <v>0</v>
      </c>
      <c r="CN143" s="9">
        <v>0</v>
      </c>
      <c r="CO143" s="9">
        <v>10069.620014064438</v>
      </c>
      <c r="CP143" s="9">
        <v>11787</v>
      </c>
      <c r="CQ143" s="9">
        <v>12109.2</v>
      </c>
      <c r="CR143" s="9">
        <v>8546.14</v>
      </c>
      <c r="CT143" s="11"/>
      <c r="CU143" s="11"/>
      <c r="CV143" s="15"/>
      <c r="CW143" s="15"/>
      <c r="CX143" s="11"/>
      <c r="CY143" s="11"/>
      <c r="CZ143" s="9"/>
      <c r="DA143" s="11"/>
      <c r="DB143" s="11"/>
      <c r="DC143" s="11"/>
      <c r="DD143" s="11"/>
      <c r="DE143" s="11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</row>
    <row r="144" spans="1:124" x14ac:dyDescent="0.3">
      <c r="A144" s="12">
        <v>404</v>
      </c>
      <c r="B144" s="12">
        <v>1</v>
      </c>
      <c r="C144" s="13" t="s">
        <v>167</v>
      </c>
      <c r="D144" s="14">
        <v>6</v>
      </c>
      <c r="E144" s="9">
        <v>158</v>
      </c>
      <c r="F144" s="9">
        <f t="shared" si="56"/>
        <v>11300.447404368953</v>
      </c>
      <c r="G144" s="9">
        <f t="shared" si="57"/>
        <v>11697.777559422098</v>
      </c>
      <c r="H144" s="9">
        <f t="shared" si="58"/>
        <v>397.33015505314506</v>
      </c>
      <c r="I144" s="10">
        <f t="shared" si="80"/>
        <v>3.5160568500989635E-2</v>
      </c>
      <c r="J144" s="9">
        <f t="shared" si="59"/>
        <v>393.74936708860787</v>
      </c>
      <c r="K144" s="9">
        <f t="shared" si="60"/>
        <v>9.3101265822784853</v>
      </c>
      <c r="L144" s="9">
        <f t="shared" si="61"/>
        <v>0</v>
      </c>
      <c r="M144" s="9">
        <f t="shared" si="62"/>
        <v>8.1329113924052763</v>
      </c>
      <c r="N144" s="9">
        <f t="shared" si="63"/>
        <v>14.234509483524334</v>
      </c>
      <c r="O144" s="9">
        <f t="shared" si="64"/>
        <v>0</v>
      </c>
      <c r="P144" s="9">
        <f t="shared" si="65"/>
        <v>-28.096759493670902</v>
      </c>
      <c r="Q144" s="15">
        <f t="shared" si="66"/>
        <v>1785470.6898902946</v>
      </c>
      <c r="R144" s="15">
        <f t="shared" si="67"/>
        <v>1848248.854388691</v>
      </c>
      <c r="S144" s="9">
        <f t="shared" si="68"/>
        <v>62778.164498396451</v>
      </c>
      <c r="T144" s="9"/>
      <c r="U144" s="9">
        <f t="shared" si="81"/>
        <v>5915.5354430379748</v>
      </c>
      <c r="V144" s="9">
        <f t="shared" si="81"/>
        <v>283.49367088607596</v>
      </c>
      <c r="W144" s="9">
        <f t="shared" si="81"/>
        <v>2371.0696202531644</v>
      </c>
      <c r="X144" s="9">
        <f t="shared" si="81"/>
        <v>1145.9367088607594</v>
      </c>
      <c r="Y144" s="9">
        <f t="shared" si="81"/>
        <v>1209.2071512043956</v>
      </c>
      <c r="Z144" s="9">
        <f t="shared" si="81"/>
        <v>0</v>
      </c>
      <c r="AA144" s="9">
        <f t="shared" si="81"/>
        <v>375.20481012658229</v>
      </c>
      <c r="AB144" s="9">
        <f t="shared" si="82"/>
        <v>6309.2848101265827</v>
      </c>
      <c r="AC144" s="9">
        <f t="shared" si="82"/>
        <v>292.80379746835445</v>
      </c>
      <c r="AD144" s="9">
        <f t="shared" si="82"/>
        <v>2371.0696202531644</v>
      </c>
      <c r="AE144" s="9">
        <f t="shared" si="82"/>
        <v>1154.0696202531647</v>
      </c>
      <c r="AF144" s="9">
        <f t="shared" si="82"/>
        <v>1223.4416606879199</v>
      </c>
      <c r="AG144" s="9">
        <f t="shared" si="82"/>
        <v>0</v>
      </c>
      <c r="AH144" s="9">
        <f t="shared" si="82"/>
        <v>347.10805063291139</v>
      </c>
      <c r="AI144" s="9">
        <f t="shared" si="69"/>
        <v>11697.777559422098</v>
      </c>
      <c r="AJ144" s="3" t="s">
        <v>608</v>
      </c>
      <c r="AK144" s="11">
        <v>942619</v>
      </c>
      <c r="AL144" s="11">
        <v>0</v>
      </c>
      <c r="AM144" s="11">
        <v>2165</v>
      </c>
      <c r="AN144" s="9">
        <v>5413</v>
      </c>
      <c r="AO144" s="11">
        <v>374629</v>
      </c>
      <c r="AP144" s="11">
        <v>0</v>
      </c>
      <c r="AQ144" s="9">
        <v>0</v>
      </c>
      <c r="AR144" s="9">
        <v>8300</v>
      </c>
      <c r="AS144" s="11">
        <v>44792</v>
      </c>
      <c r="AT144" s="11">
        <v>0</v>
      </c>
      <c r="AU144" s="11">
        <v>0</v>
      </c>
      <c r="AV144" s="11">
        <v>0</v>
      </c>
      <c r="AW144" s="9">
        <v>0</v>
      </c>
      <c r="AX144" s="9">
        <v>191054.72989029452</v>
      </c>
      <c r="AY144" s="9">
        <v>13780.83</v>
      </c>
      <c r="AZ144" s="9">
        <v>-7964.4</v>
      </c>
      <c r="BA144" s="11">
        <v>39096</v>
      </c>
      <c r="BB144" s="11">
        <v>54244</v>
      </c>
      <c r="BC144" s="11">
        <v>0</v>
      </c>
      <c r="BD144" s="11">
        <v>0</v>
      </c>
      <c r="BE144" s="11">
        <v>0</v>
      </c>
      <c r="BF144" s="11">
        <v>77253</v>
      </c>
      <c r="BG144" s="11">
        <v>0</v>
      </c>
      <c r="BH144" s="11">
        <v>0</v>
      </c>
      <c r="BI144" s="9">
        <v>0</v>
      </c>
      <c r="BJ144" s="9">
        <v>0</v>
      </c>
      <c r="BK144" s="9">
        <v>0</v>
      </c>
      <c r="BL144" s="9">
        <v>10826.4</v>
      </c>
      <c r="BM144" s="9">
        <v>20725.919999999998</v>
      </c>
      <c r="BN144" s="9">
        <v>8536.2099999999991</v>
      </c>
      <c r="BO144" s="11">
        <v>983536</v>
      </c>
      <c r="BP144" s="11">
        <v>13331</v>
      </c>
      <c r="BQ144" s="11">
        <v>2202</v>
      </c>
      <c r="BR144" s="11">
        <v>5413</v>
      </c>
      <c r="BS144" s="11">
        <v>374629</v>
      </c>
      <c r="BT144" s="11">
        <v>0</v>
      </c>
      <c r="BU144" s="9">
        <v>0</v>
      </c>
      <c r="BV144" s="9">
        <v>8470</v>
      </c>
      <c r="BW144" s="11">
        <v>46263</v>
      </c>
      <c r="BX144" s="11">
        <v>0</v>
      </c>
      <c r="BY144" s="11">
        <v>0</v>
      </c>
      <c r="BZ144" s="11">
        <v>0</v>
      </c>
      <c r="CA144" s="9">
        <v>0</v>
      </c>
      <c r="CB144" s="9">
        <v>193303.78238869135</v>
      </c>
      <c r="CC144" s="9">
        <v>9341.5420000000013</v>
      </c>
      <c r="CD144" s="9">
        <v>0</v>
      </c>
      <c r="CE144" s="11">
        <v>39911</v>
      </c>
      <c r="CF144" s="11">
        <v>55868</v>
      </c>
      <c r="CG144" s="11">
        <v>0</v>
      </c>
      <c r="CH144" s="11">
        <v>0</v>
      </c>
      <c r="CI144" s="11">
        <v>0</v>
      </c>
      <c r="CJ144" s="11">
        <v>75892</v>
      </c>
      <c r="CK144" s="11">
        <v>0</v>
      </c>
      <c r="CL144" s="11">
        <v>0</v>
      </c>
      <c r="CM144" s="11">
        <v>0</v>
      </c>
      <c r="CN144" s="9">
        <v>0</v>
      </c>
      <c r="CO144" s="9">
        <v>0</v>
      </c>
      <c r="CP144" s="9">
        <v>10826.4</v>
      </c>
      <c r="CQ144" s="9">
        <v>20725.919999999998</v>
      </c>
      <c r="CR144" s="9">
        <v>8536.2099999999991</v>
      </c>
      <c r="CT144" s="11"/>
      <c r="CU144" s="11"/>
      <c r="CV144" s="15"/>
      <c r="CW144" s="15"/>
      <c r="CX144" s="11"/>
      <c r="CY144" s="11"/>
      <c r="CZ144" s="9"/>
      <c r="DA144" s="11"/>
      <c r="DB144" s="11"/>
      <c r="DC144" s="11"/>
      <c r="DD144" s="11"/>
      <c r="DE144" s="11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</row>
    <row r="145" spans="1:124" x14ac:dyDescent="0.3">
      <c r="A145" s="12">
        <v>413</v>
      </c>
      <c r="B145" s="12">
        <v>1</v>
      </c>
      <c r="C145" s="13" t="s">
        <v>168</v>
      </c>
      <c r="D145" s="14">
        <v>4</v>
      </c>
      <c r="E145" s="9">
        <v>2243</v>
      </c>
      <c r="F145" s="9">
        <f t="shared" si="56"/>
        <v>9811.6537126048661</v>
      </c>
      <c r="G145" s="9">
        <f t="shared" si="57"/>
        <v>10303.947950396407</v>
      </c>
      <c r="H145" s="9">
        <f t="shared" si="58"/>
        <v>492.29423779154058</v>
      </c>
      <c r="I145" s="10">
        <f t="shared" si="80"/>
        <v>5.0174440742756593E-2</v>
      </c>
      <c r="J145" s="9">
        <f t="shared" si="59"/>
        <v>354.22239857333989</v>
      </c>
      <c r="K145" s="9">
        <f t="shared" si="60"/>
        <v>14.766830138207752</v>
      </c>
      <c r="L145" s="9">
        <f t="shared" si="61"/>
        <v>0</v>
      </c>
      <c r="M145" s="9">
        <f t="shared" si="62"/>
        <v>40.629121711992866</v>
      </c>
      <c r="N145" s="9">
        <f t="shared" si="63"/>
        <v>37.376411933315012</v>
      </c>
      <c r="O145" s="9">
        <f t="shared" si="64"/>
        <v>36.760851538118601</v>
      </c>
      <c r="P145" s="9">
        <f t="shared" si="65"/>
        <v>8.53862389656706</v>
      </c>
      <c r="Q145" s="15">
        <f t="shared" si="66"/>
        <v>22007539.277372707</v>
      </c>
      <c r="R145" s="15">
        <f t="shared" si="67"/>
        <v>23111755.252739135</v>
      </c>
      <c r="S145" s="9">
        <f t="shared" si="68"/>
        <v>1104215.9753664285</v>
      </c>
      <c r="T145" s="9"/>
      <c r="U145" s="9">
        <f t="shared" si="81"/>
        <v>6008.3045742309405</v>
      </c>
      <c r="V145" s="9">
        <f t="shared" si="81"/>
        <v>449.45876058849757</v>
      </c>
      <c r="W145" s="9">
        <f t="shared" si="81"/>
        <v>761.85332144449399</v>
      </c>
      <c r="X145" s="9">
        <f t="shared" si="81"/>
        <v>919.65180561747661</v>
      </c>
      <c r="Y145" s="9">
        <f t="shared" si="81"/>
        <v>1193.1923716966432</v>
      </c>
      <c r="Z145" s="9">
        <f t="shared" si="81"/>
        <v>99.167810967454301</v>
      </c>
      <c r="AA145" s="9">
        <f t="shared" si="81"/>
        <v>380.02506805935928</v>
      </c>
      <c r="AB145" s="9">
        <f t="shared" si="82"/>
        <v>6362.5269728042804</v>
      </c>
      <c r="AC145" s="9">
        <f t="shared" si="82"/>
        <v>464.22559072670532</v>
      </c>
      <c r="AD145" s="9">
        <f t="shared" si="82"/>
        <v>761.85332144449399</v>
      </c>
      <c r="AE145" s="9">
        <f t="shared" si="82"/>
        <v>960.28092732946948</v>
      </c>
      <c r="AF145" s="9">
        <f t="shared" si="82"/>
        <v>1230.5687836299583</v>
      </c>
      <c r="AG145" s="9">
        <f t="shared" si="82"/>
        <v>135.9286625055729</v>
      </c>
      <c r="AH145" s="9">
        <f t="shared" si="82"/>
        <v>388.56369195592634</v>
      </c>
      <c r="AI145" s="9">
        <f t="shared" si="69"/>
        <v>10303.947950396407</v>
      </c>
      <c r="AJ145" s="3" t="s">
        <v>608</v>
      </c>
      <c r="AK145" s="11">
        <v>13569392</v>
      </c>
      <c r="AL145" s="11">
        <v>0</v>
      </c>
      <c r="AM145" s="11">
        <v>31170</v>
      </c>
      <c r="AN145" s="9">
        <v>77925</v>
      </c>
      <c r="AO145" s="11">
        <v>1699225</v>
      </c>
      <c r="AP145" s="11">
        <v>9612</v>
      </c>
      <c r="AQ145" s="9">
        <v>591240</v>
      </c>
      <c r="AR145" s="9">
        <v>280600</v>
      </c>
      <c r="AS145" s="11">
        <v>1008136</v>
      </c>
      <c r="AT145" s="11">
        <v>0</v>
      </c>
      <c r="AU145" s="11">
        <v>196785</v>
      </c>
      <c r="AV145" s="11">
        <v>0</v>
      </c>
      <c r="AW145" s="9">
        <v>222433.4</v>
      </c>
      <c r="AX145" s="9">
        <v>2676330.4897155706</v>
      </c>
      <c r="AY145" s="9">
        <v>124413.65</v>
      </c>
      <c r="AZ145" s="9">
        <v>-92764.84</v>
      </c>
      <c r="BA145" s="11">
        <v>517087</v>
      </c>
      <c r="BB145" s="11">
        <v>261124</v>
      </c>
      <c r="BC145" s="11">
        <v>0</v>
      </c>
      <c r="BD145" s="11">
        <v>16754</v>
      </c>
      <c r="BE145" s="11">
        <v>0</v>
      </c>
      <c r="BF145" s="11">
        <v>0</v>
      </c>
      <c r="BG145" s="11">
        <v>0</v>
      </c>
      <c r="BH145" s="11">
        <v>0</v>
      </c>
      <c r="BI145" s="9">
        <v>168019</v>
      </c>
      <c r="BJ145" s="9">
        <v>0</v>
      </c>
      <c r="BK145" s="9">
        <v>106958.95</v>
      </c>
      <c r="BL145" s="9">
        <v>131493.37765714288</v>
      </c>
      <c r="BM145" s="9">
        <v>398621.6</v>
      </c>
      <c r="BN145" s="9">
        <v>12983.65</v>
      </c>
      <c r="BO145" s="11">
        <v>14271148</v>
      </c>
      <c r="BP145" s="11">
        <v>0</v>
      </c>
      <c r="BQ145" s="11">
        <v>31954</v>
      </c>
      <c r="BR145" s="11">
        <v>77925</v>
      </c>
      <c r="BS145" s="11">
        <v>1187741</v>
      </c>
      <c r="BT145" s="11">
        <v>0</v>
      </c>
      <c r="BU145" s="9">
        <v>591240</v>
      </c>
      <c r="BV145" s="9">
        <v>332580</v>
      </c>
      <c r="BW145" s="11">
        <v>1041258</v>
      </c>
      <c r="BX145" s="11">
        <v>0</v>
      </c>
      <c r="BY145" s="11">
        <v>203690</v>
      </c>
      <c r="BZ145" s="11">
        <v>7382.12</v>
      </c>
      <c r="CA145" s="9">
        <v>304887.99</v>
      </c>
      <c r="CB145" s="9">
        <v>2760165.7816819963</v>
      </c>
      <c r="CC145" s="9">
        <v>143565.78340000001</v>
      </c>
      <c r="CD145" s="9">
        <v>0</v>
      </c>
      <c r="CE145" s="11">
        <v>531955</v>
      </c>
      <c r="CF145" s="11">
        <v>269576</v>
      </c>
      <c r="CG145" s="11">
        <v>0</v>
      </c>
      <c r="CH145" s="11">
        <v>16754</v>
      </c>
      <c r="CI145" s="11">
        <v>0</v>
      </c>
      <c r="CJ145" s="11">
        <v>0</v>
      </c>
      <c r="CK145" s="11">
        <v>0</v>
      </c>
      <c r="CL145" s="11">
        <v>0</v>
      </c>
      <c r="CM145" s="11">
        <v>168779</v>
      </c>
      <c r="CN145" s="9">
        <v>521096</v>
      </c>
      <c r="CO145" s="9">
        <v>106958.95</v>
      </c>
      <c r="CP145" s="9">
        <v>131493.37765714288</v>
      </c>
      <c r="CQ145" s="9">
        <v>398621.6</v>
      </c>
      <c r="CR145" s="9">
        <v>12983.65</v>
      </c>
      <c r="CT145" s="11"/>
      <c r="CU145" s="11"/>
      <c r="CV145" s="15"/>
      <c r="CW145" s="15"/>
      <c r="CX145" s="11"/>
      <c r="CY145" s="11"/>
      <c r="CZ145" s="9"/>
      <c r="DA145" s="11"/>
      <c r="DB145" s="11"/>
      <c r="DC145" s="11"/>
      <c r="DD145" s="11"/>
      <c r="DE145" s="11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</row>
    <row r="146" spans="1:124" x14ac:dyDescent="0.3">
      <c r="A146" s="12">
        <v>414</v>
      </c>
      <c r="B146" s="12">
        <v>1</v>
      </c>
      <c r="C146" s="13" t="s">
        <v>169</v>
      </c>
      <c r="D146" s="14">
        <v>6</v>
      </c>
      <c r="E146" s="9">
        <v>454</v>
      </c>
      <c r="F146" s="9">
        <f t="shared" si="56"/>
        <v>10338.798633308901</v>
      </c>
      <c r="G146" s="9">
        <f t="shared" si="57"/>
        <v>10747.50687977712</v>
      </c>
      <c r="H146" s="9">
        <f t="shared" si="58"/>
        <v>408.70824646821893</v>
      </c>
      <c r="I146" s="10">
        <f t="shared" si="80"/>
        <v>3.9531502736833271E-2</v>
      </c>
      <c r="J146" s="9">
        <f t="shared" si="59"/>
        <v>314.82814977973521</v>
      </c>
      <c r="K146" s="9">
        <f t="shared" si="60"/>
        <v>16.715859030837009</v>
      </c>
      <c r="L146" s="9">
        <f t="shared" si="61"/>
        <v>0</v>
      </c>
      <c r="M146" s="9">
        <f t="shared" si="62"/>
        <v>21.079273127753368</v>
      </c>
      <c r="N146" s="9">
        <f t="shared" si="63"/>
        <v>17.353986556329573</v>
      </c>
      <c r="O146" s="9">
        <f t="shared" si="64"/>
        <v>24.416101321585913</v>
      </c>
      <c r="P146" s="9">
        <f t="shared" si="65"/>
        <v>14.314876651982388</v>
      </c>
      <c r="Q146" s="15">
        <f t="shared" si="66"/>
        <v>4693814.57952224</v>
      </c>
      <c r="R146" s="15">
        <f t="shared" si="67"/>
        <v>4879368.1234188136</v>
      </c>
      <c r="S146" s="9">
        <f t="shared" si="68"/>
        <v>185553.5438965736</v>
      </c>
      <c r="T146" s="9"/>
      <c r="U146" s="9">
        <f t="shared" si="81"/>
        <v>6148.5022466960354</v>
      </c>
      <c r="V146" s="9">
        <f t="shared" si="81"/>
        <v>508.74229074889865</v>
      </c>
      <c r="W146" s="9">
        <f t="shared" si="81"/>
        <v>786.00440528634363</v>
      </c>
      <c r="X146" s="9">
        <f t="shared" si="81"/>
        <v>1372.5550660792951</v>
      </c>
      <c r="Y146" s="9">
        <f t="shared" si="81"/>
        <v>1194.4314306657272</v>
      </c>
      <c r="Z146" s="9">
        <f t="shared" si="81"/>
        <v>71.790396475770919</v>
      </c>
      <c r="AA146" s="9">
        <f t="shared" si="81"/>
        <v>256.77279735682822</v>
      </c>
      <c r="AB146" s="9">
        <f t="shared" si="82"/>
        <v>6463.3303964757706</v>
      </c>
      <c r="AC146" s="9">
        <f t="shared" si="82"/>
        <v>525.45814977973566</v>
      </c>
      <c r="AD146" s="9">
        <f t="shared" si="82"/>
        <v>786.00440528634363</v>
      </c>
      <c r="AE146" s="9">
        <f t="shared" si="82"/>
        <v>1393.6343392070485</v>
      </c>
      <c r="AF146" s="9">
        <f t="shared" si="82"/>
        <v>1211.7854172220568</v>
      </c>
      <c r="AG146" s="9">
        <f t="shared" si="82"/>
        <v>96.206497797356832</v>
      </c>
      <c r="AH146" s="9">
        <f t="shared" si="82"/>
        <v>271.08767400881061</v>
      </c>
      <c r="AI146" s="9">
        <f t="shared" si="69"/>
        <v>10747.50687977712</v>
      </c>
      <c r="AJ146" s="3" t="s">
        <v>608</v>
      </c>
      <c r="AK146" s="11">
        <v>2814012</v>
      </c>
      <c r="AL146" s="11">
        <v>0</v>
      </c>
      <c r="AM146" s="11">
        <v>6464</v>
      </c>
      <c r="AN146" s="9">
        <v>16160</v>
      </c>
      <c r="AO146" s="11">
        <v>332787</v>
      </c>
      <c r="AP146" s="11">
        <v>24059</v>
      </c>
      <c r="AQ146" s="9">
        <v>116740</v>
      </c>
      <c r="AR146" s="9">
        <v>58969</v>
      </c>
      <c r="AS146" s="11">
        <v>230969</v>
      </c>
      <c r="AT146" s="11">
        <v>0</v>
      </c>
      <c r="AU146" s="11">
        <v>0</v>
      </c>
      <c r="AV146" s="11">
        <v>0</v>
      </c>
      <c r="AW146" s="9">
        <v>32592.84</v>
      </c>
      <c r="AX146" s="9">
        <v>542271.86952224013</v>
      </c>
      <c r="AY146" s="9">
        <v>26353.300000000003</v>
      </c>
      <c r="AZ146" s="9">
        <v>-22591.98</v>
      </c>
      <c r="BA146" s="11">
        <v>115545</v>
      </c>
      <c r="BB146" s="11">
        <v>122361</v>
      </c>
      <c r="BC146" s="11">
        <v>0</v>
      </c>
      <c r="BD146" s="11">
        <v>0</v>
      </c>
      <c r="BE146" s="11">
        <v>58646</v>
      </c>
      <c r="BF146" s="11">
        <v>129819</v>
      </c>
      <c r="BG146" s="11">
        <v>0</v>
      </c>
      <c r="BH146" s="11">
        <v>0</v>
      </c>
      <c r="BI146" s="9">
        <v>14596</v>
      </c>
      <c r="BJ146" s="9">
        <v>0</v>
      </c>
      <c r="BK146" s="9">
        <v>16057.999999999998</v>
      </c>
      <c r="BL146" s="9">
        <v>32320.199999999997</v>
      </c>
      <c r="BM146" s="9">
        <v>16693.599999999999</v>
      </c>
      <c r="BN146" s="9">
        <v>8989.75</v>
      </c>
      <c r="BO146" s="11">
        <v>2934352</v>
      </c>
      <c r="BP146" s="11">
        <v>0</v>
      </c>
      <c r="BQ146" s="11">
        <v>6570</v>
      </c>
      <c r="BR146" s="11">
        <v>16160</v>
      </c>
      <c r="BS146" s="11">
        <v>356846</v>
      </c>
      <c r="BT146" s="11">
        <v>0</v>
      </c>
      <c r="BU146" s="9">
        <v>116740</v>
      </c>
      <c r="BV146" s="9">
        <v>63038</v>
      </c>
      <c r="BW146" s="11">
        <v>238558</v>
      </c>
      <c r="BX146" s="11">
        <v>0</v>
      </c>
      <c r="BY146" s="11">
        <v>0</v>
      </c>
      <c r="BZ146" s="11">
        <v>-2158.0100000000002</v>
      </c>
      <c r="CA146" s="9">
        <v>43677.75</v>
      </c>
      <c r="CB146" s="9">
        <v>550150.57941881381</v>
      </c>
      <c r="CC146" s="9">
        <v>32852.254000000001</v>
      </c>
      <c r="CD146" s="9">
        <v>0</v>
      </c>
      <c r="CE146" s="11">
        <v>117877</v>
      </c>
      <c r="CF146" s="11">
        <v>126544</v>
      </c>
      <c r="CG146" s="11">
        <v>0</v>
      </c>
      <c r="CH146" s="11">
        <v>0</v>
      </c>
      <c r="CI146" s="11">
        <v>59229</v>
      </c>
      <c r="CJ146" s="11">
        <v>130194</v>
      </c>
      <c r="CK146" s="11">
        <v>0</v>
      </c>
      <c r="CL146" s="11">
        <v>0</v>
      </c>
      <c r="CM146" s="11">
        <v>14676</v>
      </c>
      <c r="CN146" s="9">
        <v>0</v>
      </c>
      <c r="CO146" s="9">
        <v>16057.999999999998</v>
      </c>
      <c r="CP146" s="9">
        <v>32320.199999999997</v>
      </c>
      <c r="CQ146" s="9">
        <v>16693.599999999999</v>
      </c>
      <c r="CR146" s="9">
        <v>8989.75</v>
      </c>
      <c r="CT146" s="11"/>
      <c r="CU146" s="11"/>
      <c r="CV146" s="15"/>
      <c r="CW146" s="15"/>
      <c r="CX146" s="11"/>
      <c r="CY146" s="11"/>
      <c r="CZ146" s="9"/>
      <c r="DA146" s="11"/>
      <c r="DB146" s="11"/>
      <c r="DC146" s="11"/>
      <c r="DD146" s="11"/>
      <c r="DE146" s="11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</row>
    <row r="147" spans="1:124" x14ac:dyDescent="0.3">
      <c r="A147" s="12">
        <v>415</v>
      </c>
      <c r="B147" s="12">
        <v>1</v>
      </c>
      <c r="C147" s="13" t="s">
        <v>170</v>
      </c>
      <c r="D147" s="14">
        <v>6</v>
      </c>
      <c r="E147" s="9">
        <v>156</v>
      </c>
      <c r="F147" s="9">
        <f t="shared" si="56"/>
        <v>11997.26703734086</v>
      </c>
      <c r="G147" s="9">
        <f t="shared" si="57"/>
        <v>12490.674923125307</v>
      </c>
      <c r="H147" s="9">
        <f t="shared" si="58"/>
        <v>493.40788578444699</v>
      </c>
      <c r="I147" s="10">
        <f t="shared" si="80"/>
        <v>4.1126690291108881E-2</v>
      </c>
      <c r="J147" s="9">
        <f t="shared" si="59"/>
        <v>380.40269230769172</v>
      </c>
      <c r="K147" s="9">
        <f t="shared" si="60"/>
        <v>38.198717948717785</v>
      </c>
      <c r="L147" s="9">
        <f t="shared" si="61"/>
        <v>0</v>
      </c>
      <c r="M147" s="9">
        <f t="shared" si="62"/>
        <v>-1.3129487179487569</v>
      </c>
      <c r="N147" s="9">
        <f t="shared" si="63"/>
        <v>27.124535784448426</v>
      </c>
      <c r="O147" s="9">
        <f t="shared" si="64"/>
        <v>72.672243589743573</v>
      </c>
      <c r="P147" s="9">
        <f t="shared" si="65"/>
        <v>-23.677355128205136</v>
      </c>
      <c r="Q147" s="15">
        <f t="shared" si="66"/>
        <v>1871573.657825174</v>
      </c>
      <c r="R147" s="15">
        <f t="shared" si="67"/>
        <v>1948545.2880075478</v>
      </c>
      <c r="S147" s="9">
        <f t="shared" si="68"/>
        <v>76971.630182373803</v>
      </c>
      <c r="T147" s="9"/>
      <c r="U147" s="9">
        <f t="shared" si="81"/>
        <v>6003.4883333333337</v>
      </c>
      <c r="V147" s="9">
        <f t="shared" si="81"/>
        <v>1162.4807692307693</v>
      </c>
      <c r="W147" s="9">
        <f t="shared" si="81"/>
        <v>1832.7115384615386</v>
      </c>
      <c r="X147" s="9">
        <f t="shared" si="81"/>
        <v>1542.4743589743589</v>
      </c>
      <c r="Y147" s="9">
        <f t="shared" si="81"/>
        <v>1051.3878706741928</v>
      </c>
      <c r="Z147" s="9">
        <f t="shared" si="81"/>
        <v>105.94621794871796</v>
      </c>
      <c r="AA147" s="9">
        <f t="shared" si="81"/>
        <v>298.77794871794873</v>
      </c>
      <c r="AB147" s="9">
        <f t="shared" si="82"/>
        <v>6383.8910256410254</v>
      </c>
      <c r="AC147" s="9">
        <f t="shared" si="82"/>
        <v>1200.6794871794871</v>
      </c>
      <c r="AD147" s="9">
        <f t="shared" si="82"/>
        <v>1832.7115384615386</v>
      </c>
      <c r="AE147" s="9">
        <f t="shared" si="82"/>
        <v>1541.1614102564101</v>
      </c>
      <c r="AF147" s="9">
        <f t="shared" si="82"/>
        <v>1078.5124064586412</v>
      </c>
      <c r="AG147" s="9">
        <f t="shared" si="82"/>
        <v>178.61846153846153</v>
      </c>
      <c r="AH147" s="9">
        <f t="shared" si="82"/>
        <v>275.1005935897436</v>
      </c>
      <c r="AI147" s="9">
        <f t="shared" si="69"/>
        <v>12490.674923125307</v>
      </c>
      <c r="AJ147" s="3" t="s">
        <v>608</v>
      </c>
      <c r="AK147" s="11">
        <v>939223</v>
      </c>
      <c r="AL147" s="11">
        <v>0</v>
      </c>
      <c r="AM147" s="11">
        <v>2157</v>
      </c>
      <c r="AN147" s="9">
        <v>5394</v>
      </c>
      <c r="AO147" s="11">
        <v>285742</v>
      </c>
      <c r="AP147" s="11">
        <v>161</v>
      </c>
      <c r="AQ147" s="9">
        <v>31460</v>
      </c>
      <c r="AR147" s="9">
        <v>12746</v>
      </c>
      <c r="AS147" s="11">
        <v>181347</v>
      </c>
      <c r="AT147" s="11">
        <v>0</v>
      </c>
      <c r="AU147" s="11">
        <v>0</v>
      </c>
      <c r="AV147" s="11">
        <v>0</v>
      </c>
      <c r="AW147" s="9">
        <v>16527.61</v>
      </c>
      <c r="AX147" s="9">
        <v>164016.50782517408</v>
      </c>
      <c r="AY147" s="9">
        <v>11520.46</v>
      </c>
      <c r="AZ147" s="9">
        <v>-2678.82</v>
      </c>
      <c r="BA147" s="11">
        <v>40093</v>
      </c>
      <c r="BB147" s="11">
        <v>42333</v>
      </c>
      <c r="BC147" s="11">
        <v>0</v>
      </c>
      <c r="BD147" s="11">
        <v>17051</v>
      </c>
      <c r="BE147" s="11">
        <v>0</v>
      </c>
      <c r="BF147" s="11">
        <v>77036</v>
      </c>
      <c r="BG147" s="11">
        <v>0</v>
      </c>
      <c r="BH147" s="11">
        <v>0</v>
      </c>
      <c r="BI147" s="9">
        <v>17750</v>
      </c>
      <c r="BJ147" s="9">
        <v>0</v>
      </c>
      <c r="BK147" s="9">
        <v>0</v>
      </c>
      <c r="BL147" s="9">
        <v>10787.4</v>
      </c>
      <c r="BM147" s="9">
        <v>10485.5</v>
      </c>
      <c r="BN147" s="9">
        <v>8422</v>
      </c>
      <c r="BO147" s="11">
        <v>987020</v>
      </c>
      <c r="BP147" s="11">
        <v>5852</v>
      </c>
      <c r="BQ147" s="11">
        <v>2210</v>
      </c>
      <c r="BR147" s="11">
        <v>5394</v>
      </c>
      <c r="BS147" s="11">
        <v>285903</v>
      </c>
      <c r="BT147" s="11">
        <v>0</v>
      </c>
      <c r="BU147" s="9">
        <v>31460</v>
      </c>
      <c r="BV147" s="9">
        <v>13332</v>
      </c>
      <c r="BW147" s="11">
        <v>187306</v>
      </c>
      <c r="BX147" s="11">
        <v>0</v>
      </c>
      <c r="BY147" s="11">
        <v>0</v>
      </c>
      <c r="BZ147" s="11">
        <v>-2560.8200000000002</v>
      </c>
      <c r="CA147" s="9">
        <v>27864.48</v>
      </c>
      <c r="CB147" s="9">
        <v>168247.93540754804</v>
      </c>
      <c r="CC147" s="9">
        <v>7826.7926000000007</v>
      </c>
      <c r="CD147" s="9">
        <v>3015</v>
      </c>
      <c r="CE147" s="11">
        <v>41225</v>
      </c>
      <c r="CF147" s="11">
        <v>43771</v>
      </c>
      <c r="CG147" s="11">
        <v>0</v>
      </c>
      <c r="CH147" s="11">
        <v>17051</v>
      </c>
      <c r="CI147" s="11">
        <v>0</v>
      </c>
      <c r="CJ147" s="11">
        <v>76103</v>
      </c>
      <c r="CK147" s="11">
        <v>0</v>
      </c>
      <c r="CL147" s="11">
        <v>0</v>
      </c>
      <c r="CM147" s="11">
        <v>17830</v>
      </c>
      <c r="CN147" s="9">
        <v>0</v>
      </c>
      <c r="CO147" s="9">
        <v>0</v>
      </c>
      <c r="CP147" s="9">
        <v>10787.4</v>
      </c>
      <c r="CQ147" s="9">
        <v>10485.5</v>
      </c>
      <c r="CR147" s="9">
        <v>8422</v>
      </c>
      <c r="CT147" s="11"/>
      <c r="CU147" s="11"/>
      <c r="CV147" s="15"/>
      <c r="CW147" s="15"/>
      <c r="CX147" s="11"/>
      <c r="CY147" s="11"/>
      <c r="CZ147" s="9"/>
      <c r="DA147" s="11"/>
      <c r="DB147" s="11"/>
      <c r="DC147" s="11"/>
      <c r="DD147" s="11"/>
      <c r="DE147" s="11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</row>
    <row r="148" spans="1:124" x14ac:dyDescent="0.3">
      <c r="A148" s="12">
        <v>423</v>
      </c>
      <c r="B148" s="12">
        <v>1</v>
      </c>
      <c r="C148" s="13" t="s">
        <v>171</v>
      </c>
      <c r="D148" s="14">
        <v>4</v>
      </c>
      <c r="E148" s="9">
        <v>2874</v>
      </c>
      <c r="F148" s="9">
        <f t="shared" si="56"/>
        <v>9124.8087053395102</v>
      </c>
      <c r="G148" s="9">
        <f t="shared" si="57"/>
        <v>9545.3139150109928</v>
      </c>
      <c r="H148" s="9">
        <f t="shared" si="58"/>
        <v>420.50520967148259</v>
      </c>
      <c r="I148" s="10">
        <f t="shared" si="80"/>
        <v>4.6083728793724528E-2</v>
      </c>
      <c r="J148" s="9">
        <f t="shared" si="59"/>
        <v>339.35554627696547</v>
      </c>
      <c r="K148" s="9">
        <f t="shared" si="60"/>
        <v>8.7961029923451406</v>
      </c>
      <c r="L148" s="9">
        <f t="shared" si="61"/>
        <v>0</v>
      </c>
      <c r="M148" s="9">
        <f t="shared" si="62"/>
        <v>40.307794015309696</v>
      </c>
      <c r="N148" s="9">
        <f t="shared" si="63"/>
        <v>33.460386567793876</v>
      </c>
      <c r="O148" s="9">
        <f t="shared" si="64"/>
        <v>0</v>
      </c>
      <c r="P148" s="9">
        <f t="shared" si="65"/>
        <v>-1.4146201809324452</v>
      </c>
      <c r="Q148" s="15">
        <f t="shared" si="66"/>
        <v>26224700.21914576</v>
      </c>
      <c r="R148" s="15">
        <f t="shared" si="67"/>
        <v>27433232.191741601</v>
      </c>
      <c r="S148" s="9">
        <f t="shared" si="68"/>
        <v>1208531.9725958407</v>
      </c>
      <c r="T148" s="9"/>
      <c r="U148" s="9">
        <f t="shared" si="81"/>
        <v>6021.8549617258177</v>
      </c>
      <c r="V148" s="9">
        <f t="shared" si="81"/>
        <v>267.72233820459292</v>
      </c>
      <c r="W148" s="9">
        <f t="shared" si="81"/>
        <v>927.32045929018784</v>
      </c>
      <c r="X148" s="9">
        <f t="shared" si="81"/>
        <v>571.04210160055675</v>
      </c>
      <c r="Y148" s="9">
        <f t="shared" si="81"/>
        <v>1037.9037679699923</v>
      </c>
      <c r="Z148" s="9">
        <f t="shared" si="81"/>
        <v>0</v>
      </c>
      <c r="AA148" s="9">
        <f t="shared" si="81"/>
        <v>298.96507654836461</v>
      </c>
      <c r="AB148" s="9">
        <f t="shared" si="82"/>
        <v>6361.2105080027832</v>
      </c>
      <c r="AC148" s="9">
        <f t="shared" si="82"/>
        <v>276.51844119693806</v>
      </c>
      <c r="AD148" s="9">
        <f t="shared" si="82"/>
        <v>927.32045929018784</v>
      </c>
      <c r="AE148" s="9">
        <f t="shared" si="82"/>
        <v>611.34989561586644</v>
      </c>
      <c r="AF148" s="9">
        <f t="shared" si="82"/>
        <v>1071.3641545377861</v>
      </c>
      <c r="AG148" s="9">
        <f t="shared" si="82"/>
        <v>0</v>
      </c>
      <c r="AH148" s="9">
        <f t="shared" si="82"/>
        <v>297.55045636743216</v>
      </c>
      <c r="AI148" s="9">
        <f t="shared" si="69"/>
        <v>9545.3139150109928</v>
      </c>
      <c r="AJ148" s="3" t="s">
        <v>608</v>
      </c>
      <c r="AK148" s="11">
        <v>17420003</v>
      </c>
      <c r="AL148" s="11">
        <v>0</v>
      </c>
      <c r="AM148" s="11">
        <v>40015</v>
      </c>
      <c r="AN148" s="9">
        <v>100038</v>
      </c>
      <c r="AO148" s="11">
        <v>2654711</v>
      </c>
      <c r="AP148" s="11">
        <v>10408</v>
      </c>
      <c r="AQ148" s="9">
        <v>0</v>
      </c>
      <c r="AR148" s="9">
        <v>341434</v>
      </c>
      <c r="AS148" s="11">
        <v>769434</v>
      </c>
      <c r="AT148" s="11">
        <v>0</v>
      </c>
      <c r="AU148" s="11">
        <v>104029</v>
      </c>
      <c r="AV148" s="11">
        <v>0</v>
      </c>
      <c r="AW148" s="9">
        <v>0</v>
      </c>
      <c r="AX148" s="9">
        <v>2982935.4291457576</v>
      </c>
      <c r="AY148" s="9">
        <v>205503.6</v>
      </c>
      <c r="AZ148" s="9">
        <v>-113191.84</v>
      </c>
      <c r="BA148" s="11">
        <v>705572</v>
      </c>
      <c r="BB148" s="11">
        <v>299998</v>
      </c>
      <c r="BC148" s="11">
        <v>0</v>
      </c>
      <c r="BD148" s="11">
        <v>0</v>
      </c>
      <c r="BE148" s="11">
        <v>0</v>
      </c>
      <c r="BF148" s="11">
        <v>0</v>
      </c>
      <c r="BG148" s="11">
        <v>133733</v>
      </c>
      <c r="BH148" s="11">
        <v>-6791</v>
      </c>
      <c r="BI148" s="9">
        <v>23185</v>
      </c>
      <c r="BJ148" s="9">
        <v>0</v>
      </c>
      <c r="BK148" s="9">
        <v>106498</v>
      </c>
      <c r="BL148" s="9">
        <v>200076.6</v>
      </c>
      <c r="BM148" s="9">
        <v>232586.7</v>
      </c>
      <c r="BN148" s="9">
        <v>14522.73</v>
      </c>
      <c r="BO148" s="11">
        <v>18258709</v>
      </c>
      <c r="BP148" s="11">
        <v>23410</v>
      </c>
      <c r="BQ148" s="11">
        <v>40882</v>
      </c>
      <c r="BR148" s="11">
        <v>100038</v>
      </c>
      <c r="BS148" s="11">
        <v>1998421</v>
      </c>
      <c r="BT148" s="11">
        <v>0</v>
      </c>
      <c r="BU148" s="9">
        <v>0</v>
      </c>
      <c r="BV148" s="9">
        <v>402784</v>
      </c>
      <c r="BW148" s="11">
        <v>794714</v>
      </c>
      <c r="BX148" s="11">
        <v>0</v>
      </c>
      <c r="BY148" s="11">
        <v>108367</v>
      </c>
      <c r="BZ148" s="11">
        <v>12548.6</v>
      </c>
      <c r="CA148" s="9">
        <v>0</v>
      </c>
      <c r="CB148" s="9">
        <v>3079100.5801415974</v>
      </c>
      <c r="CC148" s="9">
        <v>201437.9816</v>
      </c>
      <c r="CD148" s="9">
        <v>0</v>
      </c>
      <c r="CE148" s="11">
        <v>723512</v>
      </c>
      <c r="CF148" s="11">
        <v>309445</v>
      </c>
      <c r="CG148" s="11">
        <v>0</v>
      </c>
      <c r="CH148" s="11">
        <v>0</v>
      </c>
      <c r="CI148" s="11">
        <v>0</v>
      </c>
      <c r="CJ148" s="11">
        <v>0</v>
      </c>
      <c r="CK148" s="11">
        <v>143716</v>
      </c>
      <c r="CL148" s="11">
        <v>-7548</v>
      </c>
      <c r="CM148" s="11">
        <v>23313</v>
      </c>
      <c r="CN148" s="9">
        <v>666698</v>
      </c>
      <c r="CO148" s="9">
        <v>106498</v>
      </c>
      <c r="CP148" s="9">
        <v>200076.6</v>
      </c>
      <c r="CQ148" s="9">
        <v>232586.7</v>
      </c>
      <c r="CR148" s="9">
        <v>14522.73</v>
      </c>
      <c r="CT148" s="11"/>
      <c r="CU148" s="11"/>
      <c r="CV148" s="15"/>
      <c r="CW148" s="15"/>
      <c r="CX148" s="11"/>
      <c r="CY148" s="11"/>
      <c r="CZ148" s="9"/>
      <c r="DA148" s="11"/>
      <c r="DB148" s="11"/>
      <c r="DC148" s="11"/>
      <c r="DD148" s="11"/>
      <c r="DE148" s="11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</row>
    <row r="149" spans="1:124" x14ac:dyDescent="0.3">
      <c r="A149" s="12">
        <v>424</v>
      </c>
      <c r="B149" s="12">
        <v>1</v>
      </c>
      <c r="C149" s="13" t="s">
        <v>172</v>
      </c>
      <c r="D149" s="14">
        <v>6</v>
      </c>
      <c r="E149" s="9">
        <v>402</v>
      </c>
      <c r="F149" s="9">
        <f t="shared" si="56"/>
        <v>9080.3475586800705</v>
      </c>
      <c r="G149" s="9">
        <f t="shared" si="57"/>
        <v>9523.3253305468916</v>
      </c>
      <c r="H149" s="9">
        <f t="shared" si="58"/>
        <v>442.97777186682106</v>
      </c>
      <c r="I149" s="10">
        <f t="shared" si="80"/>
        <v>4.8784230890300061E-2</v>
      </c>
      <c r="J149" s="9">
        <f t="shared" si="59"/>
        <v>373.10263681592005</v>
      </c>
      <c r="K149" s="9">
        <f t="shared" si="60"/>
        <v>11.907960199004947</v>
      </c>
      <c r="L149" s="9">
        <f t="shared" si="61"/>
        <v>0</v>
      </c>
      <c r="M149" s="9">
        <f t="shared" si="62"/>
        <v>37.761965174129386</v>
      </c>
      <c r="N149" s="9">
        <f t="shared" si="63"/>
        <v>21.433765896673151</v>
      </c>
      <c r="O149" s="9">
        <f t="shared" si="64"/>
        <v>0</v>
      </c>
      <c r="P149" s="9">
        <f t="shared" si="65"/>
        <v>-1.2285562189055099</v>
      </c>
      <c r="Q149" s="15">
        <f t="shared" si="66"/>
        <v>3650299.7185893883</v>
      </c>
      <c r="R149" s="15">
        <f t="shared" si="67"/>
        <v>3828376.7828798504</v>
      </c>
      <c r="S149" s="9">
        <f t="shared" si="68"/>
        <v>178077.06429046206</v>
      </c>
      <c r="T149" s="9"/>
      <c r="U149" s="9">
        <f t="shared" si="81"/>
        <v>5947.0615422885576</v>
      </c>
      <c r="V149" s="9">
        <f t="shared" si="81"/>
        <v>362.43283582089555</v>
      </c>
      <c r="W149" s="9">
        <f t="shared" si="81"/>
        <v>1171.0248756218905</v>
      </c>
      <c r="X149" s="9">
        <f t="shared" si="81"/>
        <v>896.87186567164179</v>
      </c>
      <c r="Y149" s="9">
        <f t="shared" si="81"/>
        <v>383.09860342120248</v>
      </c>
      <c r="Z149" s="9">
        <f t="shared" si="81"/>
        <v>0</v>
      </c>
      <c r="AA149" s="9">
        <f t="shared" si="81"/>
        <v>319.85783585588172</v>
      </c>
      <c r="AB149" s="9">
        <f t="shared" si="82"/>
        <v>6320.1641791044776</v>
      </c>
      <c r="AC149" s="9">
        <f t="shared" si="82"/>
        <v>374.34079601990049</v>
      </c>
      <c r="AD149" s="9">
        <f t="shared" si="82"/>
        <v>1171.0248756218905</v>
      </c>
      <c r="AE149" s="9">
        <f t="shared" si="82"/>
        <v>934.63383084577117</v>
      </c>
      <c r="AF149" s="9">
        <f t="shared" si="82"/>
        <v>404.53236931787563</v>
      </c>
      <c r="AG149" s="9">
        <f t="shared" si="82"/>
        <v>0</v>
      </c>
      <c r="AH149" s="9">
        <f t="shared" si="82"/>
        <v>318.62927963697621</v>
      </c>
      <c r="AI149" s="9">
        <f t="shared" si="69"/>
        <v>9523.3253305468916</v>
      </c>
      <c r="AJ149" s="3" t="s">
        <v>608</v>
      </c>
      <c r="AK149" s="11">
        <v>2408630</v>
      </c>
      <c r="AL149" s="11">
        <v>0</v>
      </c>
      <c r="AM149" s="11">
        <v>5533</v>
      </c>
      <c r="AN149" s="9">
        <v>13832</v>
      </c>
      <c r="AO149" s="11">
        <v>470752</v>
      </c>
      <c r="AP149" s="11">
        <v>0</v>
      </c>
      <c r="AQ149" s="9">
        <v>0</v>
      </c>
      <c r="AR149" s="9">
        <v>43092</v>
      </c>
      <c r="AS149" s="11">
        <v>145698</v>
      </c>
      <c r="AT149" s="11">
        <v>0</v>
      </c>
      <c r="AU149" s="11">
        <v>0</v>
      </c>
      <c r="AV149" s="11">
        <v>-309.51</v>
      </c>
      <c r="AW149" s="9">
        <v>0</v>
      </c>
      <c r="AX149" s="9">
        <v>154005.63857532339</v>
      </c>
      <c r="AY149" s="9">
        <v>28124.93</v>
      </c>
      <c r="AZ149" s="9">
        <v>-17911.259999999998</v>
      </c>
      <c r="BA149" s="11">
        <v>97595</v>
      </c>
      <c r="BB149" s="11">
        <v>53491</v>
      </c>
      <c r="BC149" s="11">
        <v>0</v>
      </c>
      <c r="BD149" s="11">
        <v>0</v>
      </c>
      <c r="BE149" s="11">
        <v>0</v>
      </c>
      <c r="BF149" s="11">
        <v>129808</v>
      </c>
      <c r="BG149" s="11">
        <v>0</v>
      </c>
      <c r="BH149" s="11">
        <v>0</v>
      </c>
      <c r="BI149" s="9">
        <v>31333</v>
      </c>
      <c r="BJ149" s="9">
        <v>0</v>
      </c>
      <c r="BK149" s="9">
        <v>10069.620014064438</v>
      </c>
      <c r="BL149" s="9">
        <v>27664.2</v>
      </c>
      <c r="BM149" s="9">
        <v>36340.800000000003</v>
      </c>
      <c r="BN149" s="9">
        <v>12551.3</v>
      </c>
      <c r="BO149" s="11">
        <v>2540706</v>
      </c>
      <c r="BP149" s="11">
        <v>0</v>
      </c>
      <c r="BQ149" s="11">
        <v>5689</v>
      </c>
      <c r="BR149" s="11">
        <v>13832</v>
      </c>
      <c r="BS149" s="11">
        <v>285210</v>
      </c>
      <c r="BT149" s="11">
        <v>0</v>
      </c>
      <c r="BU149" s="9">
        <v>0</v>
      </c>
      <c r="BV149" s="9">
        <v>55709</v>
      </c>
      <c r="BW149" s="11">
        <v>150485</v>
      </c>
      <c r="BX149" s="11">
        <v>0</v>
      </c>
      <c r="BY149" s="11">
        <v>0</v>
      </c>
      <c r="BZ149" s="11">
        <v>-2453.1999999999998</v>
      </c>
      <c r="CA149" s="9">
        <v>0</v>
      </c>
      <c r="CB149" s="9">
        <v>162622.01246578601</v>
      </c>
      <c r="CC149" s="9">
        <v>27631.0504</v>
      </c>
      <c r="CD149" s="9">
        <v>0</v>
      </c>
      <c r="CE149" s="11">
        <v>100714</v>
      </c>
      <c r="CF149" s="11">
        <v>55211</v>
      </c>
      <c r="CG149" s="11">
        <v>0</v>
      </c>
      <c r="CH149" s="11">
        <v>0</v>
      </c>
      <c r="CI149" s="11">
        <v>0</v>
      </c>
      <c r="CJ149" s="11">
        <v>129541</v>
      </c>
      <c r="CK149" s="11">
        <v>0</v>
      </c>
      <c r="CL149" s="11">
        <v>0</v>
      </c>
      <c r="CM149" s="11">
        <v>31312</v>
      </c>
      <c r="CN149" s="9">
        <v>185542</v>
      </c>
      <c r="CO149" s="9">
        <v>10069.620014064438</v>
      </c>
      <c r="CP149" s="9">
        <v>27664.2</v>
      </c>
      <c r="CQ149" s="9">
        <v>36340.800000000003</v>
      </c>
      <c r="CR149" s="9">
        <v>12551.3</v>
      </c>
      <c r="CT149" s="11"/>
      <c r="CU149" s="11"/>
      <c r="CV149" s="15"/>
      <c r="CW149" s="15"/>
      <c r="CX149" s="11"/>
      <c r="CY149" s="11"/>
      <c r="CZ149" s="9"/>
      <c r="DA149" s="11"/>
      <c r="DB149" s="11"/>
      <c r="DC149" s="11"/>
      <c r="DD149" s="11"/>
      <c r="DE149" s="11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</row>
    <row r="150" spans="1:124" x14ac:dyDescent="0.3">
      <c r="A150" s="12">
        <v>432</v>
      </c>
      <c r="B150" s="12">
        <v>1</v>
      </c>
      <c r="C150" s="13" t="s">
        <v>173</v>
      </c>
      <c r="D150" s="14">
        <v>6</v>
      </c>
      <c r="E150" s="9">
        <v>584</v>
      </c>
      <c r="F150" s="9">
        <f t="shared" ref="F150:F213" si="83">SUM(U150:AA150)</f>
        <v>10233.996198932493</v>
      </c>
      <c r="G150" s="9">
        <f t="shared" ref="G150:G213" si="84">F150+H150</f>
        <v>11133.090882938173</v>
      </c>
      <c r="H150" s="9">
        <f t="shared" ref="H150:H213" si="85">AI150-F150</f>
        <v>899.09468400568039</v>
      </c>
      <c r="I150" s="10">
        <f t="shared" si="80"/>
        <v>8.7853724637836472E-2</v>
      </c>
      <c r="J150" s="9">
        <f t="shared" ref="J150:J213" si="86">AB150-U150</f>
        <v>423.00318493150644</v>
      </c>
      <c r="K150" s="9">
        <f t="shared" ref="K150:K213" si="87">AC150-V150</f>
        <v>54.542808219178141</v>
      </c>
      <c r="L150" s="9">
        <f t="shared" ref="L150:L213" si="88">AD150-W150</f>
        <v>327.63698630136986</v>
      </c>
      <c r="M150" s="9">
        <f t="shared" ref="M150:M213" si="89">AE150-X150</f>
        <v>10.025469060926071</v>
      </c>
      <c r="N150" s="9">
        <f t="shared" ref="N150:N213" si="90">AF150-Y150</f>
        <v>76.960138917356971</v>
      </c>
      <c r="O150" s="9">
        <f t="shared" ref="O150:O213" si="91">AG150-Z150</f>
        <v>0</v>
      </c>
      <c r="P150" s="9">
        <f t="shared" ref="P150:P213" si="92">AH150-AA150</f>
        <v>6.9260965753425126</v>
      </c>
      <c r="Q150" s="15">
        <f t="shared" si="66"/>
        <v>5976653.7801765744</v>
      </c>
      <c r="R150" s="15">
        <f t="shared" si="67"/>
        <v>6501725.0756358914</v>
      </c>
      <c r="S150" s="9">
        <f t="shared" si="68"/>
        <v>525071.29545931704</v>
      </c>
      <c r="T150" s="9"/>
      <c r="U150" s="9">
        <f t="shared" si="81"/>
        <v>5976.878664383562</v>
      </c>
      <c r="V150" s="9">
        <f t="shared" si="81"/>
        <v>1660.1421232876712</v>
      </c>
      <c r="W150" s="9">
        <f t="shared" si="81"/>
        <v>0</v>
      </c>
      <c r="X150" s="9">
        <f t="shared" si="81"/>
        <v>1669.6609864185259</v>
      </c>
      <c r="Y150" s="9">
        <f t="shared" si="81"/>
        <v>600.12990429478805</v>
      </c>
      <c r="Z150" s="9">
        <f t="shared" si="81"/>
        <v>0</v>
      </c>
      <c r="AA150" s="9">
        <f t="shared" si="81"/>
        <v>327.18452054794517</v>
      </c>
      <c r="AB150" s="9">
        <f t="shared" si="82"/>
        <v>6399.8818493150684</v>
      </c>
      <c r="AC150" s="9">
        <f t="shared" si="82"/>
        <v>1714.6849315068494</v>
      </c>
      <c r="AD150" s="9">
        <f t="shared" si="82"/>
        <v>327.63698630136986</v>
      </c>
      <c r="AE150" s="9">
        <f t="shared" si="82"/>
        <v>1679.686455479452</v>
      </c>
      <c r="AF150" s="9">
        <f t="shared" si="82"/>
        <v>677.09004321214502</v>
      </c>
      <c r="AG150" s="9">
        <f t="shared" si="82"/>
        <v>0</v>
      </c>
      <c r="AH150" s="9">
        <f t="shared" si="82"/>
        <v>334.11061712328768</v>
      </c>
      <c r="AI150" s="9">
        <f t="shared" si="69"/>
        <v>11133.090882938173</v>
      </c>
      <c r="AJ150" s="3" t="s">
        <v>608</v>
      </c>
      <c r="AK150" s="11">
        <v>3538894</v>
      </c>
      <c r="AL150" s="11">
        <v>0</v>
      </c>
      <c r="AM150" s="11">
        <v>8129</v>
      </c>
      <c r="AN150" s="9">
        <v>20323</v>
      </c>
      <c r="AO150" s="11">
        <v>0</v>
      </c>
      <c r="AP150" s="11">
        <v>0</v>
      </c>
      <c r="AQ150" s="9">
        <v>0</v>
      </c>
      <c r="AR150" s="9">
        <v>105250.01606841906</v>
      </c>
      <c r="AS150" s="11">
        <v>969523</v>
      </c>
      <c r="AT150" s="11">
        <v>0</v>
      </c>
      <c r="AU150" s="11">
        <v>0</v>
      </c>
      <c r="AV150" s="11">
        <v>0</v>
      </c>
      <c r="AW150" s="9">
        <v>0</v>
      </c>
      <c r="AX150" s="9">
        <v>350475.86410815624</v>
      </c>
      <c r="AY150" s="9">
        <v>28161.019999999997</v>
      </c>
      <c r="AZ150" s="9">
        <v>-48396.86</v>
      </c>
      <c r="BA150" s="11">
        <v>143507</v>
      </c>
      <c r="BB150" s="11">
        <v>182909</v>
      </c>
      <c r="BC150" s="11">
        <v>0</v>
      </c>
      <c r="BD150" s="11">
        <v>65690</v>
      </c>
      <c r="BE150" s="11">
        <v>286997</v>
      </c>
      <c r="BF150" s="11">
        <v>114154</v>
      </c>
      <c r="BG150" s="11">
        <v>68446</v>
      </c>
      <c r="BH150" s="11">
        <v>0</v>
      </c>
      <c r="BI150" s="9">
        <v>0</v>
      </c>
      <c r="BJ150" s="9">
        <v>0</v>
      </c>
      <c r="BK150" s="9">
        <v>65099.999999999993</v>
      </c>
      <c r="BL150" s="9">
        <v>40645.799999999996</v>
      </c>
      <c r="BM150" s="9">
        <v>30960.1</v>
      </c>
      <c r="BN150" s="9">
        <v>5885.84</v>
      </c>
      <c r="BO150" s="11">
        <v>3703067</v>
      </c>
      <c r="BP150" s="11">
        <v>34464</v>
      </c>
      <c r="BQ150" s="11">
        <v>8291</v>
      </c>
      <c r="BR150" s="11">
        <v>20323</v>
      </c>
      <c r="BS150" s="11">
        <v>191340</v>
      </c>
      <c r="BT150" s="11">
        <v>0</v>
      </c>
      <c r="BU150" s="9">
        <v>0</v>
      </c>
      <c r="BV150" s="9">
        <v>91843</v>
      </c>
      <c r="BW150" s="11">
        <v>1001376</v>
      </c>
      <c r="BX150" s="11">
        <v>0</v>
      </c>
      <c r="BY150" s="11">
        <v>0</v>
      </c>
      <c r="BZ150" s="11">
        <v>-520.11</v>
      </c>
      <c r="CA150" s="9">
        <v>0</v>
      </c>
      <c r="CB150" s="9">
        <v>395420.58523589268</v>
      </c>
      <c r="CC150" s="9">
        <v>32205.860399999998</v>
      </c>
      <c r="CD150" s="9">
        <v>0</v>
      </c>
      <c r="CE150" s="11">
        <v>146912</v>
      </c>
      <c r="CF150" s="11">
        <v>188401</v>
      </c>
      <c r="CG150" s="11">
        <v>0</v>
      </c>
      <c r="CH150" s="11">
        <v>65690</v>
      </c>
      <c r="CI150" s="11">
        <v>289854</v>
      </c>
      <c r="CJ150" s="11">
        <v>116450</v>
      </c>
      <c r="CK150" s="11">
        <v>74016</v>
      </c>
      <c r="CL150" s="11">
        <v>0</v>
      </c>
      <c r="CM150" s="11">
        <v>0</v>
      </c>
      <c r="CN150" s="9">
        <v>0</v>
      </c>
      <c r="CO150" s="9">
        <v>65099.999999999993</v>
      </c>
      <c r="CP150" s="9">
        <v>40645.799999999996</v>
      </c>
      <c r="CQ150" s="9">
        <v>30960.1</v>
      </c>
      <c r="CR150" s="9">
        <v>5885.84</v>
      </c>
      <c r="CT150" s="11"/>
      <c r="CU150" s="11"/>
      <c r="CV150" s="15"/>
      <c r="CW150" s="15"/>
      <c r="CX150" s="11"/>
      <c r="CY150" s="11"/>
      <c r="CZ150" s="9"/>
      <c r="DA150" s="11"/>
      <c r="DB150" s="11"/>
      <c r="DC150" s="11"/>
      <c r="DD150" s="11"/>
      <c r="DE150" s="11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</row>
    <row r="151" spans="1:124" x14ac:dyDescent="0.3">
      <c r="A151" s="12">
        <v>435</v>
      </c>
      <c r="B151" s="12">
        <v>1</v>
      </c>
      <c r="C151" s="13" t="s">
        <v>174</v>
      </c>
      <c r="D151" s="14">
        <v>6</v>
      </c>
      <c r="E151" s="9">
        <v>595</v>
      </c>
      <c r="F151" s="9">
        <f t="shared" si="83"/>
        <v>10217.210537704352</v>
      </c>
      <c r="G151" s="9">
        <f t="shared" si="84"/>
        <v>10941.809842887809</v>
      </c>
      <c r="H151" s="9">
        <f t="shared" si="85"/>
        <v>724.59930518345755</v>
      </c>
      <c r="I151" s="10">
        <f t="shared" si="80"/>
        <v>7.0919484580403272E-2</v>
      </c>
      <c r="J151" s="9">
        <f t="shared" si="86"/>
        <v>286.37423529411808</v>
      </c>
      <c r="K151" s="9">
        <f t="shared" si="87"/>
        <v>46.968067226890753</v>
      </c>
      <c r="L151" s="9">
        <f t="shared" si="88"/>
        <v>329.34453781512605</v>
      </c>
      <c r="M151" s="9">
        <f t="shared" si="89"/>
        <v>-0.66134509378844086</v>
      </c>
      <c r="N151" s="9">
        <f t="shared" si="90"/>
        <v>53.792322546153287</v>
      </c>
      <c r="O151" s="9">
        <f t="shared" si="91"/>
        <v>0</v>
      </c>
      <c r="P151" s="9">
        <f t="shared" si="92"/>
        <v>8.7814873949579919</v>
      </c>
      <c r="Q151" s="15">
        <f t="shared" ref="Q151:Q214" si="93">SUM(AK151:BN151)</f>
        <v>6079240.2699340899</v>
      </c>
      <c r="R151" s="15">
        <f t="shared" ref="R151:R214" si="94">SUM(BO151:CR151)</f>
        <v>6510376.8565182453</v>
      </c>
      <c r="S151" s="9">
        <f t="shared" ref="S151:S214" si="95">R151-Q151</f>
        <v>431136.58658415545</v>
      </c>
      <c r="T151" s="9"/>
      <c r="U151" s="9">
        <f t="shared" si="81"/>
        <v>6087.540050420168</v>
      </c>
      <c r="V151" s="9">
        <f t="shared" si="81"/>
        <v>1429.5361344537814</v>
      </c>
      <c r="W151" s="9">
        <f t="shared" si="81"/>
        <v>0</v>
      </c>
      <c r="X151" s="9">
        <f t="shared" si="81"/>
        <v>1589.1244711442087</v>
      </c>
      <c r="Y151" s="9">
        <f t="shared" si="81"/>
        <v>812.30930084585827</v>
      </c>
      <c r="Z151" s="9">
        <f t="shared" si="81"/>
        <v>0</v>
      </c>
      <c r="AA151" s="9">
        <f t="shared" si="81"/>
        <v>298.70058084033616</v>
      </c>
      <c r="AB151" s="9">
        <f t="shared" si="82"/>
        <v>6373.9142857142861</v>
      </c>
      <c r="AC151" s="9">
        <f t="shared" si="82"/>
        <v>1476.5042016806722</v>
      </c>
      <c r="AD151" s="9">
        <f t="shared" si="82"/>
        <v>329.34453781512605</v>
      </c>
      <c r="AE151" s="9">
        <f t="shared" si="82"/>
        <v>1588.4631260504202</v>
      </c>
      <c r="AF151" s="9">
        <f t="shared" si="82"/>
        <v>866.10162339201156</v>
      </c>
      <c r="AG151" s="9">
        <f t="shared" si="82"/>
        <v>0</v>
      </c>
      <c r="AH151" s="9">
        <f t="shared" si="82"/>
        <v>307.48206823529415</v>
      </c>
      <c r="AI151" s="9">
        <f t="shared" ref="AI151:AI214" si="96">SUM(AB151:AH151)</f>
        <v>10941.809842887809</v>
      </c>
      <c r="AJ151" s="3" t="s">
        <v>608</v>
      </c>
      <c r="AK151" s="11">
        <v>3650949</v>
      </c>
      <c r="AL151" s="11">
        <v>0</v>
      </c>
      <c r="AM151" s="11">
        <v>8387</v>
      </c>
      <c r="AN151" s="9">
        <v>20966</v>
      </c>
      <c r="AO151" s="11">
        <v>0</v>
      </c>
      <c r="AP151" s="11">
        <v>0</v>
      </c>
      <c r="AQ151" s="9">
        <v>0</v>
      </c>
      <c r="AR151" s="9">
        <v>108581.06033080425</v>
      </c>
      <c r="AS151" s="11">
        <v>850574</v>
      </c>
      <c r="AT151" s="11">
        <v>0</v>
      </c>
      <c r="AU151" s="11">
        <v>0</v>
      </c>
      <c r="AV151" s="11">
        <v>0</v>
      </c>
      <c r="AW151" s="9">
        <v>0</v>
      </c>
      <c r="AX151" s="9">
        <v>483324.03400328569</v>
      </c>
      <c r="AY151" s="9">
        <v>38718.199999999997</v>
      </c>
      <c r="AZ151" s="9">
        <v>-28862.67</v>
      </c>
      <c r="BA151" s="11">
        <v>138329</v>
      </c>
      <c r="BB151" s="11">
        <v>199176</v>
      </c>
      <c r="BC151" s="11">
        <v>0</v>
      </c>
      <c r="BD151" s="11">
        <v>60222</v>
      </c>
      <c r="BE151" s="11">
        <v>320897</v>
      </c>
      <c r="BF151" s="11">
        <v>109937</v>
      </c>
      <c r="BG151" s="11">
        <v>0</v>
      </c>
      <c r="BH151" s="11">
        <v>0</v>
      </c>
      <c r="BI151" s="9">
        <v>0</v>
      </c>
      <c r="BJ151" s="9">
        <v>0</v>
      </c>
      <c r="BK151" s="9">
        <v>56350</v>
      </c>
      <c r="BL151" s="9">
        <v>32132.5056</v>
      </c>
      <c r="BM151" s="9">
        <v>26705</v>
      </c>
      <c r="BN151" s="9">
        <v>2855.14</v>
      </c>
      <c r="BO151" s="11">
        <v>3792479</v>
      </c>
      <c r="BP151" s="11">
        <v>0</v>
      </c>
      <c r="BQ151" s="11">
        <v>8492</v>
      </c>
      <c r="BR151" s="11">
        <v>20966</v>
      </c>
      <c r="BS151" s="11">
        <v>195960</v>
      </c>
      <c r="BT151" s="11">
        <v>0</v>
      </c>
      <c r="BU151" s="9">
        <v>0</v>
      </c>
      <c r="BV151" s="9">
        <v>94061</v>
      </c>
      <c r="BW151" s="11">
        <v>878520</v>
      </c>
      <c r="BX151" s="11">
        <v>0</v>
      </c>
      <c r="BY151" s="11">
        <v>0</v>
      </c>
      <c r="BZ151" s="11">
        <v>-899.44</v>
      </c>
      <c r="CA151" s="9">
        <v>0</v>
      </c>
      <c r="CB151" s="9">
        <v>515330.46591824689</v>
      </c>
      <c r="CC151" s="9">
        <v>43943.185000000005</v>
      </c>
      <c r="CD151" s="9">
        <v>0</v>
      </c>
      <c r="CE151" s="11">
        <v>140551</v>
      </c>
      <c r="CF151" s="11">
        <v>205057</v>
      </c>
      <c r="CG151" s="11">
        <v>0</v>
      </c>
      <c r="CH151" s="11">
        <v>60222</v>
      </c>
      <c r="CI151" s="11">
        <v>324091</v>
      </c>
      <c r="CJ151" s="11">
        <v>113561</v>
      </c>
      <c r="CK151" s="11">
        <v>0</v>
      </c>
      <c r="CL151" s="11">
        <v>0</v>
      </c>
      <c r="CM151" s="11">
        <v>0</v>
      </c>
      <c r="CN151" s="9">
        <v>0</v>
      </c>
      <c r="CO151" s="9">
        <v>56350</v>
      </c>
      <c r="CP151" s="9">
        <v>32132.5056</v>
      </c>
      <c r="CQ151" s="9">
        <v>26705</v>
      </c>
      <c r="CR151" s="9">
        <v>2855.14</v>
      </c>
      <c r="CT151" s="11"/>
      <c r="CU151" s="11"/>
      <c r="CV151" s="15"/>
      <c r="CW151" s="15"/>
      <c r="CX151" s="11"/>
      <c r="CY151" s="11"/>
      <c r="CZ151" s="9"/>
      <c r="DA151" s="11"/>
      <c r="DB151" s="11"/>
      <c r="DC151" s="11"/>
      <c r="DD151" s="11"/>
      <c r="DE151" s="11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</row>
    <row r="152" spans="1:124" x14ac:dyDescent="0.3">
      <c r="A152" s="12">
        <v>441</v>
      </c>
      <c r="B152" s="12">
        <v>1</v>
      </c>
      <c r="C152" s="13" t="s">
        <v>175</v>
      </c>
      <c r="D152" s="14">
        <v>6</v>
      </c>
      <c r="E152" s="9">
        <v>406</v>
      </c>
      <c r="F152" s="9">
        <f t="shared" si="83"/>
        <v>11899.11380594022</v>
      </c>
      <c r="G152" s="9">
        <f t="shared" si="84"/>
        <v>12319.926680327915</v>
      </c>
      <c r="H152" s="9">
        <f t="shared" si="85"/>
        <v>420.81287438769505</v>
      </c>
      <c r="I152" s="10">
        <f t="shared" si="80"/>
        <v>3.5365060058306093E-2</v>
      </c>
      <c r="J152" s="9">
        <f t="shared" si="86"/>
        <v>384.27546798029471</v>
      </c>
      <c r="K152" s="9">
        <f t="shared" si="87"/>
        <v>15.64285714285711</v>
      </c>
      <c r="L152" s="9">
        <f t="shared" si="88"/>
        <v>0</v>
      </c>
      <c r="M152" s="9">
        <f t="shared" si="89"/>
        <v>31.144852216748859</v>
      </c>
      <c r="N152" s="9">
        <f t="shared" si="90"/>
        <v>-8.5644600950636232</v>
      </c>
      <c r="O152" s="9">
        <f t="shared" si="91"/>
        <v>0</v>
      </c>
      <c r="P152" s="9">
        <f t="shared" si="92"/>
        <v>-1.685842857142859</v>
      </c>
      <c r="Q152" s="15">
        <f t="shared" si="93"/>
        <v>4831040.2052117297</v>
      </c>
      <c r="R152" s="15">
        <f t="shared" si="94"/>
        <v>5001890.2322131339</v>
      </c>
      <c r="S152" s="9">
        <f t="shared" si="95"/>
        <v>170850.0270014042</v>
      </c>
      <c r="T152" s="9"/>
      <c r="U152" s="9">
        <f t="shared" ref="U152:AA161" si="97">IF($E152=0,0,SUMIF($AK$4:$BN$4,U$4,$AK152:$BN152)/$E152)</f>
        <v>5975.3255172413801</v>
      </c>
      <c r="V152" s="9">
        <f t="shared" si="97"/>
        <v>476.16502463054189</v>
      </c>
      <c r="W152" s="9">
        <f t="shared" si="97"/>
        <v>1502.655172413793</v>
      </c>
      <c r="X152" s="9">
        <f t="shared" si="97"/>
        <v>2322.7610837438424</v>
      </c>
      <c r="Y152" s="9">
        <f t="shared" si="97"/>
        <v>1276.0015616052449</v>
      </c>
      <c r="Z152" s="9">
        <f t="shared" si="97"/>
        <v>0</v>
      </c>
      <c r="AA152" s="9">
        <f t="shared" si="97"/>
        <v>346.20544630541872</v>
      </c>
      <c r="AB152" s="9">
        <f t="shared" ref="AB152:AH161" si="98">IF($E152=0,0,SUMIF($BO$4:$CR$4,AB$4,$BO152:$CR152)/$E152)</f>
        <v>6359.6009852216748</v>
      </c>
      <c r="AC152" s="9">
        <f t="shared" si="98"/>
        <v>491.807881773399</v>
      </c>
      <c r="AD152" s="9">
        <f t="shared" si="98"/>
        <v>1502.655172413793</v>
      </c>
      <c r="AE152" s="9">
        <f t="shared" si="98"/>
        <v>2353.9059359605913</v>
      </c>
      <c r="AF152" s="9">
        <f t="shared" si="98"/>
        <v>1267.4371015101813</v>
      </c>
      <c r="AG152" s="9">
        <f t="shared" si="98"/>
        <v>0</v>
      </c>
      <c r="AH152" s="9">
        <f t="shared" si="98"/>
        <v>344.51960344827586</v>
      </c>
      <c r="AI152" s="9">
        <f t="shared" si="96"/>
        <v>12319.926680327915</v>
      </c>
      <c r="AJ152" s="3" t="s">
        <v>608</v>
      </c>
      <c r="AK152" s="11">
        <v>2446765</v>
      </c>
      <c r="AL152" s="11">
        <v>0</v>
      </c>
      <c r="AM152" s="11">
        <v>5620</v>
      </c>
      <c r="AN152" s="9">
        <v>14051</v>
      </c>
      <c r="AO152" s="11">
        <v>598880</v>
      </c>
      <c r="AP152" s="11">
        <v>11198</v>
      </c>
      <c r="AQ152" s="9">
        <v>0</v>
      </c>
      <c r="AR152" s="9">
        <v>38983</v>
      </c>
      <c r="AS152" s="11">
        <v>193323</v>
      </c>
      <c r="AT152" s="11">
        <v>0</v>
      </c>
      <c r="AU152" s="11">
        <v>0</v>
      </c>
      <c r="AV152" s="11">
        <v>0</v>
      </c>
      <c r="AW152" s="9">
        <v>0</v>
      </c>
      <c r="AX152" s="9">
        <v>518056.63401172939</v>
      </c>
      <c r="AY152" s="9">
        <v>30393.550000000003</v>
      </c>
      <c r="AZ152" s="9">
        <v>-20782.84</v>
      </c>
      <c r="BA152" s="11">
        <v>95318</v>
      </c>
      <c r="BB152" s="11">
        <v>158220</v>
      </c>
      <c r="BC152" s="11">
        <v>0</v>
      </c>
      <c r="BD152" s="11">
        <v>0</v>
      </c>
      <c r="BE152" s="11">
        <v>514823</v>
      </c>
      <c r="BF152" s="11">
        <v>130077</v>
      </c>
      <c r="BG152" s="11">
        <v>0</v>
      </c>
      <c r="BH152" s="11">
        <v>0</v>
      </c>
      <c r="BI152" s="9">
        <v>0</v>
      </c>
      <c r="BJ152" s="9">
        <v>0</v>
      </c>
      <c r="BK152" s="9">
        <v>25200</v>
      </c>
      <c r="BL152" s="9">
        <v>25781.761199999997</v>
      </c>
      <c r="BM152" s="9">
        <v>34100.9</v>
      </c>
      <c r="BN152" s="9">
        <v>11032.2</v>
      </c>
      <c r="BO152" s="11">
        <v>2573219</v>
      </c>
      <c r="BP152" s="11">
        <v>8779</v>
      </c>
      <c r="BQ152" s="11">
        <v>5762</v>
      </c>
      <c r="BR152" s="11">
        <v>14051</v>
      </c>
      <c r="BS152" s="11">
        <v>610078</v>
      </c>
      <c r="BT152" s="11">
        <v>0</v>
      </c>
      <c r="BU152" s="9">
        <v>0</v>
      </c>
      <c r="BV152" s="9">
        <v>41178</v>
      </c>
      <c r="BW152" s="11">
        <v>199674</v>
      </c>
      <c r="BX152" s="11">
        <v>0</v>
      </c>
      <c r="BY152" s="11">
        <v>0</v>
      </c>
      <c r="BZ152" s="11">
        <v>-2396.19</v>
      </c>
      <c r="CA152" s="9">
        <v>0</v>
      </c>
      <c r="CB152" s="9">
        <v>514579.46321313363</v>
      </c>
      <c r="CC152" s="9">
        <v>29709.0978</v>
      </c>
      <c r="CD152" s="9">
        <v>0</v>
      </c>
      <c r="CE152" s="11">
        <v>98061</v>
      </c>
      <c r="CF152" s="11">
        <v>163340</v>
      </c>
      <c r="CG152" s="11">
        <v>0</v>
      </c>
      <c r="CH152" s="11">
        <v>0</v>
      </c>
      <c r="CI152" s="11">
        <v>519948</v>
      </c>
      <c r="CJ152" s="11">
        <v>129793</v>
      </c>
      <c r="CK152" s="11">
        <v>0</v>
      </c>
      <c r="CL152" s="11">
        <v>0</v>
      </c>
      <c r="CM152" s="11">
        <v>0</v>
      </c>
      <c r="CN152" s="9">
        <v>0</v>
      </c>
      <c r="CO152" s="9">
        <v>25200</v>
      </c>
      <c r="CP152" s="9">
        <v>25781.761199999997</v>
      </c>
      <c r="CQ152" s="9">
        <v>34100.9</v>
      </c>
      <c r="CR152" s="9">
        <v>11032.2</v>
      </c>
      <c r="CT152" s="11"/>
      <c r="CU152" s="11"/>
      <c r="CV152" s="15"/>
      <c r="CW152" s="15"/>
      <c r="CX152" s="11"/>
      <c r="CY152" s="11"/>
      <c r="CZ152" s="9"/>
      <c r="DA152" s="11"/>
      <c r="DB152" s="11"/>
      <c r="DC152" s="11"/>
      <c r="DD152" s="11"/>
      <c r="DE152" s="11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</row>
    <row r="153" spans="1:124" x14ac:dyDescent="0.3">
      <c r="A153" s="12">
        <v>447</v>
      </c>
      <c r="B153" s="12">
        <v>1</v>
      </c>
      <c r="C153" s="13" t="s">
        <v>176</v>
      </c>
      <c r="D153" s="14">
        <v>6</v>
      </c>
      <c r="E153" s="9">
        <v>145</v>
      </c>
      <c r="F153" s="9">
        <f t="shared" si="83"/>
        <v>14624.675734452288</v>
      </c>
      <c r="G153" s="9">
        <f t="shared" si="84"/>
        <v>15074.332169451707</v>
      </c>
      <c r="H153" s="9">
        <f t="shared" si="85"/>
        <v>449.65643499941871</v>
      </c>
      <c r="I153" s="10">
        <f t="shared" si="80"/>
        <v>3.0746420855002902E-2</v>
      </c>
      <c r="J153" s="9">
        <f t="shared" si="86"/>
        <v>437.50200000000041</v>
      </c>
      <c r="K153" s="9">
        <f t="shared" si="87"/>
        <v>19.420689655172396</v>
      </c>
      <c r="L153" s="9">
        <f t="shared" si="88"/>
        <v>0</v>
      </c>
      <c r="M153" s="9">
        <f t="shared" si="89"/>
        <v>20.760896551724727</v>
      </c>
      <c r="N153" s="9">
        <f t="shared" si="90"/>
        <v>-25.831072586789787</v>
      </c>
      <c r="O153" s="9">
        <f t="shared" si="91"/>
        <v>0</v>
      </c>
      <c r="P153" s="9">
        <f t="shared" si="92"/>
        <v>-2.1960786206896614</v>
      </c>
      <c r="Q153" s="15">
        <f t="shared" si="93"/>
        <v>2120577.9814955816</v>
      </c>
      <c r="R153" s="15">
        <f t="shared" si="94"/>
        <v>2185778.1645704973</v>
      </c>
      <c r="S153" s="9">
        <f t="shared" si="95"/>
        <v>65200.183074915782</v>
      </c>
      <c r="T153" s="9"/>
      <c r="U153" s="9">
        <f t="shared" si="97"/>
        <v>6114.5531724137927</v>
      </c>
      <c r="V153" s="9">
        <f t="shared" si="97"/>
        <v>591.13793103448279</v>
      </c>
      <c r="W153" s="9">
        <f t="shared" si="97"/>
        <v>1043.9448275862069</v>
      </c>
      <c r="X153" s="9">
        <f t="shared" si="97"/>
        <v>5342.6758620689652</v>
      </c>
      <c r="Y153" s="9">
        <f t="shared" si="97"/>
        <v>1136.9588758316006</v>
      </c>
      <c r="Z153" s="9">
        <f t="shared" si="97"/>
        <v>0</v>
      </c>
      <c r="AA153" s="9">
        <f t="shared" si="97"/>
        <v>395.40506551724144</v>
      </c>
      <c r="AB153" s="9">
        <f t="shared" si="98"/>
        <v>6552.0551724137931</v>
      </c>
      <c r="AC153" s="9">
        <f t="shared" si="98"/>
        <v>610.55862068965519</v>
      </c>
      <c r="AD153" s="9">
        <f t="shared" si="98"/>
        <v>1043.9448275862069</v>
      </c>
      <c r="AE153" s="9">
        <f t="shared" si="98"/>
        <v>5363.4367586206899</v>
      </c>
      <c r="AF153" s="9">
        <f t="shared" si="98"/>
        <v>1111.1278032448108</v>
      </c>
      <c r="AG153" s="9">
        <f t="shared" si="98"/>
        <v>0</v>
      </c>
      <c r="AH153" s="9">
        <f t="shared" si="98"/>
        <v>393.20898689655178</v>
      </c>
      <c r="AI153" s="9">
        <f t="shared" si="96"/>
        <v>15074.332169451707</v>
      </c>
      <c r="AJ153" s="3" t="s">
        <v>608</v>
      </c>
      <c r="AK153" s="11">
        <v>901349</v>
      </c>
      <c r="AL153" s="11">
        <v>0</v>
      </c>
      <c r="AM153" s="11">
        <v>2070</v>
      </c>
      <c r="AN153" s="9">
        <v>5176</v>
      </c>
      <c r="AO153" s="11">
        <v>134130</v>
      </c>
      <c r="AP153" s="11">
        <v>17242</v>
      </c>
      <c r="AQ153" s="9">
        <v>0</v>
      </c>
      <c r="AR153" s="9">
        <v>17795</v>
      </c>
      <c r="AS153" s="11">
        <v>85715</v>
      </c>
      <c r="AT153" s="11">
        <v>0</v>
      </c>
      <c r="AU153" s="11">
        <v>0</v>
      </c>
      <c r="AV153" s="11">
        <v>0</v>
      </c>
      <c r="AW153" s="9">
        <v>0</v>
      </c>
      <c r="AX153" s="9">
        <v>164859.03699558208</v>
      </c>
      <c r="AY153" s="9">
        <v>10616.93</v>
      </c>
      <c r="AZ153" s="9">
        <v>-14738.79</v>
      </c>
      <c r="BA153" s="11">
        <v>36473</v>
      </c>
      <c r="BB153" s="11">
        <v>128559</v>
      </c>
      <c r="BC153" s="11">
        <v>0</v>
      </c>
      <c r="BD153" s="11">
        <v>1439</v>
      </c>
      <c r="BE153" s="11">
        <v>513769</v>
      </c>
      <c r="BF153" s="11">
        <v>74583</v>
      </c>
      <c r="BG153" s="11">
        <v>0</v>
      </c>
      <c r="BH153" s="11">
        <v>0</v>
      </c>
      <c r="BI153" s="9">
        <v>0</v>
      </c>
      <c r="BJ153" s="9">
        <v>0</v>
      </c>
      <c r="BK153" s="9">
        <v>18906.394499999999</v>
      </c>
      <c r="BL153" s="9">
        <v>10352.4</v>
      </c>
      <c r="BM153" s="9">
        <v>7574</v>
      </c>
      <c r="BN153" s="9">
        <v>4708.01</v>
      </c>
      <c r="BO153" s="11">
        <v>926638</v>
      </c>
      <c r="BP153" s="11">
        <v>23410</v>
      </c>
      <c r="BQ153" s="11">
        <v>2075</v>
      </c>
      <c r="BR153" s="11">
        <v>5176</v>
      </c>
      <c r="BS153" s="11">
        <v>151372</v>
      </c>
      <c r="BT153" s="11">
        <v>0</v>
      </c>
      <c r="BU153" s="9">
        <v>0</v>
      </c>
      <c r="BV153" s="9">
        <v>18071</v>
      </c>
      <c r="BW153" s="11">
        <v>88531</v>
      </c>
      <c r="BX153" s="11">
        <v>0</v>
      </c>
      <c r="BY153" s="11">
        <v>0</v>
      </c>
      <c r="BZ153" s="11">
        <v>-216.67</v>
      </c>
      <c r="CA153" s="9">
        <v>0</v>
      </c>
      <c r="CB153" s="9">
        <v>161113.53147049758</v>
      </c>
      <c r="CC153" s="9">
        <v>10298.498599999999</v>
      </c>
      <c r="CD153" s="9">
        <v>0</v>
      </c>
      <c r="CE153" s="11">
        <v>36683</v>
      </c>
      <c r="CF153" s="11">
        <v>128376</v>
      </c>
      <c r="CG153" s="11">
        <v>0</v>
      </c>
      <c r="CH153" s="11">
        <v>1439</v>
      </c>
      <c r="CI153" s="11">
        <v>518883</v>
      </c>
      <c r="CJ153" s="11">
        <v>72388</v>
      </c>
      <c r="CK153" s="11">
        <v>0</v>
      </c>
      <c r="CL153" s="11">
        <v>0</v>
      </c>
      <c r="CM153" s="11">
        <v>0</v>
      </c>
      <c r="CN153" s="9">
        <v>0</v>
      </c>
      <c r="CO153" s="9">
        <v>18906.394499999999</v>
      </c>
      <c r="CP153" s="9">
        <v>10352.4</v>
      </c>
      <c r="CQ153" s="9">
        <v>7574</v>
      </c>
      <c r="CR153" s="9">
        <v>4708.01</v>
      </c>
      <c r="CT153" s="11"/>
      <c r="CU153" s="11"/>
      <c r="CV153" s="15"/>
      <c r="CW153" s="15"/>
      <c r="CX153" s="11"/>
      <c r="CY153" s="11"/>
      <c r="CZ153" s="9"/>
      <c r="DA153" s="11"/>
      <c r="DB153" s="11"/>
      <c r="DC153" s="11"/>
      <c r="DD153" s="11"/>
      <c r="DE153" s="11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</row>
    <row r="154" spans="1:124" x14ac:dyDescent="0.3">
      <c r="A154" s="12">
        <v>458</v>
      </c>
      <c r="B154" s="12">
        <v>1</v>
      </c>
      <c r="C154" s="13" t="s">
        <v>177</v>
      </c>
      <c r="D154" s="14">
        <v>6</v>
      </c>
      <c r="E154" s="9">
        <v>253</v>
      </c>
      <c r="F154" s="9">
        <f t="shared" si="83"/>
        <v>10435.112517883757</v>
      </c>
      <c r="G154" s="9">
        <f t="shared" si="84"/>
        <v>10999.511050795549</v>
      </c>
      <c r="H154" s="9">
        <f t="shared" si="85"/>
        <v>564.39853291179134</v>
      </c>
      <c r="I154" s="10">
        <f t="shared" si="80"/>
        <v>5.4086482723068083E-2</v>
      </c>
      <c r="J154" s="9">
        <f t="shared" si="86"/>
        <v>420.1283003952567</v>
      </c>
      <c r="K154" s="9">
        <f t="shared" si="87"/>
        <v>23.541501976284621</v>
      </c>
      <c r="L154" s="9">
        <f t="shared" si="88"/>
        <v>0</v>
      </c>
      <c r="M154" s="9">
        <f t="shared" si="89"/>
        <v>28.305019762845859</v>
      </c>
      <c r="N154" s="9">
        <f t="shared" si="90"/>
        <v>76.292929749736402</v>
      </c>
      <c r="O154" s="9">
        <f t="shared" si="91"/>
        <v>14.853003952569182</v>
      </c>
      <c r="P154" s="9">
        <f t="shared" si="92"/>
        <v>1.2777770750988111</v>
      </c>
      <c r="Q154" s="15">
        <f t="shared" si="93"/>
        <v>2640083.4670245908</v>
      </c>
      <c r="R154" s="15">
        <f t="shared" si="94"/>
        <v>2782876.2958512739</v>
      </c>
      <c r="S154" s="9">
        <f t="shared" si="95"/>
        <v>142792.82882668311</v>
      </c>
      <c r="T154" s="9"/>
      <c r="U154" s="9">
        <f t="shared" si="97"/>
        <v>5987.1246640316203</v>
      </c>
      <c r="V154" s="9">
        <f t="shared" si="97"/>
        <v>716.47035573122525</v>
      </c>
      <c r="W154" s="9">
        <f t="shared" si="97"/>
        <v>2028.695652173913</v>
      </c>
      <c r="X154" s="9">
        <f t="shared" si="97"/>
        <v>1041.5588932806324</v>
      </c>
      <c r="Y154" s="9">
        <f t="shared" si="97"/>
        <v>244.18905938573283</v>
      </c>
      <c r="Z154" s="9">
        <f t="shared" si="97"/>
        <v>79.777075098814223</v>
      </c>
      <c r="AA154" s="9">
        <f t="shared" si="97"/>
        <v>337.2968181818182</v>
      </c>
      <c r="AB154" s="9">
        <f t="shared" si="98"/>
        <v>6407.252964426877</v>
      </c>
      <c r="AC154" s="9">
        <f t="shared" si="98"/>
        <v>740.01185770750988</v>
      </c>
      <c r="AD154" s="9">
        <f t="shared" si="98"/>
        <v>2028.695652173913</v>
      </c>
      <c r="AE154" s="9">
        <f t="shared" si="98"/>
        <v>1069.8639130434783</v>
      </c>
      <c r="AF154" s="9">
        <f t="shared" si="98"/>
        <v>320.48198913546923</v>
      </c>
      <c r="AG154" s="9">
        <f t="shared" si="98"/>
        <v>94.630079051383404</v>
      </c>
      <c r="AH154" s="9">
        <f t="shared" si="98"/>
        <v>338.57459525691701</v>
      </c>
      <c r="AI154" s="9">
        <f t="shared" si="96"/>
        <v>10999.511050795549</v>
      </c>
      <c r="AJ154" s="3" t="s">
        <v>608</v>
      </c>
      <c r="AK154" s="11">
        <v>1532460</v>
      </c>
      <c r="AL154" s="11">
        <v>0</v>
      </c>
      <c r="AM154" s="11">
        <v>3520</v>
      </c>
      <c r="AN154" s="9">
        <v>8801</v>
      </c>
      <c r="AO154" s="11">
        <v>513260</v>
      </c>
      <c r="AP154" s="11">
        <v>0</v>
      </c>
      <c r="AQ154" s="9">
        <v>0</v>
      </c>
      <c r="AR154" s="9">
        <v>18930</v>
      </c>
      <c r="AS154" s="11">
        <v>181267</v>
      </c>
      <c r="AT154" s="11">
        <v>0</v>
      </c>
      <c r="AU154" s="11">
        <v>0</v>
      </c>
      <c r="AV154" s="11">
        <v>-5244.6</v>
      </c>
      <c r="AW154" s="9">
        <v>20183.599999999999</v>
      </c>
      <c r="AX154" s="9">
        <v>61779.832024590403</v>
      </c>
      <c r="AY154" s="9">
        <v>16130.23</v>
      </c>
      <c r="AZ154" s="9">
        <v>-17717.46</v>
      </c>
      <c r="BA154" s="11">
        <v>65417</v>
      </c>
      <c r="BB154" s="11">
        <v>72601</v>
      </c>
      <c r="BC154" s="11">
        <v>0</v>
      </c>
      <c r="BD154" s="11">
        <v>0</v>
      </c>
      <c r="BE154" s="11">
        <v>0</v>
      </c>
      <c r="BF154" s="11">
        <v>108291</v>
      </c>
      <c r="BG154" s="11">
        <v>0</v>
      </c>
      <c r="BH154" s="11">
        <v>0</v>
      </c>
      <c r="BI154" s="9">
        <v>0</v>
      </c>
      <c r="BJ154" s="9">
        <v>0</v>
      </c>
      <c r="BK154" s="9">
        <v>10086.615</v>
      </c>
      <c r="BL154" s="9">
        <v>17601</v>
      </c>
      <c r="BM154" s="9">
        <v>21030</v>
      </c>
      <c r="BN154" s="9">
        <v>11687.25</v>
      </c>
      <c r="BO154" s="11">
        <v>1612907</v>
      </c>
      <c r="BP154" s="11">
        <v>8128</v>
      </c>
      <c r="BQ154" s="11">
        <v>3611</v>
      </c>
      <c r="BR154" s="11">
        <v>8801</v>
      </c>
      <c r="BS154" s="11">
        <v>513260</v>
      </c>
      <c r="BT154" s="11">
        <v>0</v>
      </c>
      <c r="BU154" s="9">
        <v>0</v>
      </c>
      <c r="BV154" s="9">
        <v>19600</v>
      </c>
      <c r="BW154" s="11">
        <v>187223</v>
      </c>
      <c r="BX154" s="11">
        <v>0</v>
      </c>
      <c r="BY154" s="11">
        <v>0</v>
      </c>
      <c r="BZ154" s="11">
        <v>-2729.43</v>
      </c>
      <c r="CA154" s="9">
        <v>23941.41</v>
      </c>
      <c r="CB154" s="9">
        <v>81081.943251273711</v>
      </c>
      <c r="CC154" s="9">
        <v>16453.507600000001</v>
      </c>
      <c r="CD154" s="9">
        <v>0</v>
      </c>
      <c r="CE154" s="11">
        <v>67367</v>
      </c>
      <c r="CF154" s="11">
        <v>75435</v>
      </c>
      <c r="CG154" s="11">
        <v>0</v>
      </c>
      <c r="CH154" s="11">
        <v>0</v>
      </c>
      <c r="CI154" s="11">
        <v>0</v>
      </c>
      <c r="CJ154" s="11">
        <v>107392</v>
      </c>
      <c r="CK154" s="11">
        <v>0</v>
      </c>
      <c r="CL154" s="11">
        <v>0</v>
      </c>
      <c r="CM154" s="11">
        <v>0</v>
      </c>
      <c r="CN154" s="9">
        <v>0</v>
      </c>
      <c r="CO154" s="9">
        <v>10086.615</v>
      </c>
      <c r="CP154" s="9">
        <v>17601</v>
      </c>
      <c r="CQ154" s="9">
        <v>21030</v>
      </c>
      <c r="CR154" s="9">
        <v>11687.25</v>
      </c>
      <c r="CT154" s="11"/>
      <c r="CU154" s="11"/>
      <c r="CV154" s="15"/>
      <c r="CW154" s="15"/>
      <c r="CX154" s="11"/>
      <c r="CY154" s="11"/>
      <c r="CZ154" s="9"/>
      <c r="DA154" s="11"/>
      <c r="DB154" s="11"/>
      <c r="DC154" s="11"/>
      <c r="DD154" s="11"/>
      <c r="DE154" s="11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</row>
    <row r="155" spans="1:124" x14ac:dyDescent="0.3">
      <c r="A155" s="12">
        <v>463</v>
      </c>
      <c r="B155" s="12">
        <v>1</v>
      </c>
      <c r="C155" s="13" t="s">
        <v>178</v>
      </c>
      <c r="D155" s="14">
        <v>6</v>
      </c>
      <c r="E155" s="9">
        <v>960</v>
      </c>
      <c r="F155" s="9">
        <f t="shared" si="83"/>
        <v>8852.4728182893086</v>
      </c>
      <c r="G155" s="9">
        <f t="shared" si="84"/>
        <v>9293.0229870519997</v>
      </c>
      <c r="H155" s="9">
        <f t="shared" si="85"/>
        <v>440.5501687626911</v>
      </c>
      <c r="I155" s="10">
        <f t="shared" si="80"/>
        <v>4.9765774807295597E-2</v>
      </c>
      <c r="J155" s="9">
        <f t="shared" si="86"/>
        <v>366.83955208333282</v>
      </c>
      <c r="K155" s="9">
        <f t="shared" si="87"/>
        <v>13.461458333333326</v>
      </c>
      <c r="L155" s="9">
        <f t="shared" si="88"/>
        <v>0</v>
      </c>
      <c r="M155" s="9">
        <f t="shared" si="89"/>
        <v>22.450645833333397</v>
      </c>
      <c r="N155" s="9">
        <f t="shared" si="90"/>
        <v>38.852393346025451</v>
      </c>
      <c r="O155" s="9">
        <f t="shared" si="91"/>
        <v>0</v>
      </c>
      <c r="P155" s="9">
        <f t="shared" si="92"/>
        <v>-1.053880833333352</v>
      </c>
      <c r="Q155" s="15">
        <f t="shared" si="93"/>
        <v>8498373.905557733</v>
      </c>
      <c r="R155" s="15">
        <f t="shared" si="94"/>
        <v>8921302.0675699189</v>
      </c>
      <c r="S155" s="9">
        <f t="shared" si="95"/>
        <v>422928.1620121859</v>
      </c>
      <c r="T155" s="9"/>
      <c r="U155" s="9">
        <f t="shared" si="97"/>
        <v>5928.3646145833336</v>
      </c>
      <c r="V155" s="9">
        <f t="shared" si="97"/>
        <v>409.71458333333334</v>
      </c>
      <c r="W155" s="9">
        <f t="shared" si="97"/>
        <v>863.64895833333333</v>
      </c>
      <c r="X155" s="9">
        <f t="shared" si="97"/>
        <v>514.45624999999995</v>
      </c>
      <c r="Y155" s="9">
        <f t="shared" si="97"/>
        <v>916.1228585788192</v>
      </c>
      <c r="Z155" s="9">
        <f t="shared" si="97"/>
        <v>0</v>
      </c>
      <c r="AA155" s="9">
        <f t="shared" si="97"/>
        <v>220.16555346048821</v>
      </c>
      <c r="AB155" s="9">
        <f t="shared" si="98"/>
        <v>6295.2041666666664</v>
      </c>
      <c r="AC155" s="9">
        <f t="shared" si="98"/>
        <v>423.17604166666666</v>
      </c>
      <c r="AD155" s="9">
        <f t="shared" si="98"/>
        <v>863.64895833333333</v>
      </c>
      <c r="AE155" s="9">
        <f t="shared" si="98"/>
        <v>536.90689583333335</v>
      </c>
      <c r="AF155" s="9">
        <f t="shared" si="98"/>
        <v>954.97525192484466</v>
      </c>
      <c r="AG155" s="9">
        <f t="shared" si="98"/>
        <v>0</v>
      </c>
      <c r="AH155" s="9">
        <f t="shared" si="98"/>
        <v>219.11167262715486</v>
      </c>
      <c r="AI155" s="9">
        <f t="shared" si="96"/>
        <v>9293.0229870519997</v>
      </c>
      <c r="AJ155" s="3" t="s">
        <v>608</v>
      </c>
      <c r="AK155" s="11">
        <v>5726026</v>
      </c>
      <c r="AL155" s="11">
        <v>0</v>
      </c>
      <c r="AM155" s="11">
        <v>13153</v>
      </c>
      <c r="AN155" s="9">
        <v>32883</v>
      </c>
      <c r="AO155" s="11">
        <v>829336</v>
      </c>
      <c r="AP155" s="11">
        <v>-233</v>
      </c>
      <c r="AQ155" s="9">
        <v>0</v>
      </c>
      <c r="AR155" s="9">
        <v>113950</v>
      </c>
      <c r="AS155" s="11">
        <v>393326</v>
      </c>
      <c r="AT155" s="11">
        <v>0</v>
      </c>
      <c r="AU155" s="11">
        <v>0</v>
      </c>
      <c r="AV155" s="11">
        <v>0</v>
      </c>
      <c r="AW155" s="9">
        <v>0</v>
      </c>
      <c r="AX155" s="9">
        <v>879477.94423566642</v>
      </c>
      <c r="AY155" s="9">
        <v>62148.7</v>
      </c>
      <c r="AZ155" s="9">
        <v>-34795.97</v>
      </c>
      <c r="BA155" s="11">
        <v>224087</v>
      </c>
      <c r="BB155" s="11">
        <v>128679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9">
        <v>14009</v>
      </c>
      <c r="BJ155" s="9">
        <v>0</v>
      </c>
      <c r="BK155" s="9">
        <v>10065.845322068662</v>
      </c>
      <c r="BL155" s="9">
        <v>60899.315999999992</v>
      </c>
      <c r="BM155" s="9">
        <v>39820.199999999997</v>
      </c>
      <c r="BN155" s="9">
        <v>5541.87</v>
      </c>
      <c r="BO155" s="11">
        <v>6041724</v>
      </c>
      <c r="BP155" s="11">
        <v>975</v>
      </c>
      <c r="BQ155" s="11">
        <v>13528</v>
      </c>
      <c r="BR155" s="11">
        <v>32883</v>
      </c>
      <c r="BS155" s="11">
        <v>829103</v>
      </c>
      <c r="BT155" s="11">
        <v>0</v>
      </c>
      <c r="BU155" s="9">
        <v>0</v>
      </c>
      <c r="BV155" s="9">
        <v>125314</v>
      </c>
      <c r="BW155" s="11">
        <v>406249</v>
      </c>
      <c r="BX155" s="11">
        <v>0</v>
      </c>
      <c r="BY155" s="11">
        <v>0</v>
      </c>
      <c r="BZ155" s="11">
        <v>-1639.38</v>
      </c>
      <c r="CA155" s="9">
        <v>0</v>
      </c>
      <c r="CB155" s="9">
        <v>916776.24184785085</v>
      </c>
      <c r="CC155" s="9">
        <v>61136.974399999999</v>
      </c>
      <c r="CD155" s="9">
        <v>697</v>
      </c>
      <c r="CE155" s="11">
        <v>231294</v>
      </c>
      <c r="CF155" s="11">
        <v>132845</v>
      </c>
      <c r="CG155" s="11">
        <v>0</v>
      </c>
      <c r="CH155" s="11">
        <v>0</v>
      </c>
      <c r="CI155" s="11">
        <v>0</v>
      </c>
      <c r="CJ155" s="11">
        <v>0</v>
      </c>
      <c r="CK155" s="11">
        <v>0</v>
      </c>
      <c r="CL155" s="11">
        <v>0</v>
      </c>
      <c r="CM155" s="11">
        <v>14089</v>
      </c>
      <c r="CN155" s="9">
        <v>0</v>
      </c>
      <c r="CO155" s="9">
        <v>10065.845322068662</v>
      </c>
      <c r="CP155" s="9">
        <v>60899.315999999992</v>
      </c>
      <c r="CQ155" s="9">
        <v>39820.199999999997</v>
      </c>
      <c r="CR155" s="9">
        <v>5541.87</v>
      </c>
      <c r="CT155" s="11"/>
      <c r="CU155" s="11"/>
      <c r="CV155" s="15"/>
      <c r="CW155" s="15"/>
      <c r="CX155" s="11"/>
      <c r="CY155" s="11"/>
      <c r="CZ155" s="9"/>
      <c r="DA155" s="11"/>
      <c r="DB155" s="11"/>
      <c r="DC155" s="11"/>
      <c r="DD155" s="11"/>
      <c r="DE155" s="11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</row>
    <row r="156" spans="1:124" x14ac:dyDescent="0.3">
      <c r="A156" s="12">
        <v>465</v>
      </c>
      <c r="B156" s="12">
        <v>1</v>
      </c>
      <c r="C156" s="13" t="s">
        <v>179</v>
      </c>
      <c r="D156" s="14">
        <v>5</v>
      </c>
      <c r="E156" s="9">
        <v>1743</v>
      </c>
      <c r="F156" s="9">
        <f t="shared" si="83"/>
        <v>8865.0116613646042</v>
      </c>
      <c r="G156" s="9">
        <f t="shared" si="84"/>
        <v>9357.1452917526258</v>
      </c>
      <c r="H156" s="9">
        <f t="shared" si="85"/>
        <v>492.13363038802163</v>
      </c>
      <c r="I156" s="10">
        <f t="shared" si="80"/>
        <v>5.5514154880679172E-2</v>
      </c>
      <c r="J156" s="9">
        <f t="shared" si="86"/>
        <v>406.62367183017795</v>
      </c>
      <c r="K156" s="9">
        <f t="shared" si="87"/>
        <v>15.354561101549052</v>
      </c>
      <c r="L156" s="9">
        <f t="shared" si="88"/>
        <v>0</v>
      </c>
      <c r="M156" s="9">
        <f t="shared" si="89"/>
        <v>27.409724612736682</v>
      </c>
      <c r="N156" s="9">
        <f t="shared" si="90"/>
        <v>38.035347083374631</v>
      </c>
      <c r="O156" s="9">
        <f t="shared" si="91"/>
        <v>0</v>
      </c>
      <c r="P156" s="9">
        <f t="shared" si="92"/>
        <v>4.7103257601835367</v>
      </c>
      <c r="Q156" s="15">
        <f t="shared" si="93"/>
        <v>15451715.325758506</v>
      </c>
      <c r="R156" s="15">
        <f t="shared" si="94"/>
        <v>16309504.243524829</v>
      </c>
      <c r="S156" s="9">
        <f t="shared" si="95"/>
        <v>857788.91776632331</v>
      </c>
      <c r="T156" s="9"/>
      <c r="U156" s="9">
        <f t="shared" si="97"/>
        <v>5907.6930235226619</v>
      </c>
      <c r="V156" s="9">
        <f t="shared" si="97"/>
        <v>467.33275960986805</v>
      </c>
      <c r="W156" s="9">
        <f t="shared" si="97"/>
        <v>725.95467584624214</v>
      </c>
      <c r="X156" s="9">
        <f t="shared" si="97"/>
        <v>564.96959265633961</v>
      </c>
      <c r="Y156" s="9">
        <f t="shared" si="97"/>
        <v>875.44073193258976</v>
      </c>
      <c r="Z156" s="9">
        <f t="shared" si="97"/>
        <v>0</v>
      </c>
      <c r="AA156" s="9">
        <f t="shared" si="97"/>
        <v>323.62087779690194</v>
      </c>
      <c r="AB156" s="9">
        <f t="shared" si="98"/>
        <v>6314.3166953528398</v>
      </c>
      <c r="AC156" s="9">
        <f t="shared" si="98"/>
        <v>482.6873207114171</v>
      </c>
      <c r="AD156" s="9">
        <f t="shared" si="98"/>
        <v>725.95467584624214</v>
      </c>
      <c r="AE156" s="9">
        <f t="shared" si="98"/>
        <v>592.3793172690763</v>
      </c>
      <c r="AF156" s="9">
        <f t="shared" si="98"/>
        <v>913.47607901596439</v>
      </c>
      <c r="AG156" s="9">
        <f t="shared" si="98"/>
        <v>0</v>
      </c>
      <c r="AH156" s="9">
        <f t="shared" si="98"/>
        <v>328.33120355708547</v>
      </c>
      <c r="AI156" s="9">
        <f t="shared" si="96"/>
        <v>9357.1452917526258</v>
      </c>
      <c r="AJ156" s="3" t="s">
        <v>608</v>
      </c>
      <c r="AK156" s="11">
        <v>10386043</v>
      </c>
      <c r="AL156" s="11">
        <v>0</v>
      </c>
      <c r="AM156" s="11">
        <v>23858</v>
      </c>
      <c r="AN156" s="9">
        <v>59644</v>
      </c>
      <c r="AO156" s="11">
        <v>1297992</v>
      </c>
      <c r="AP156" s="11">
        <v>-32653</v>
      </c>
      <c r="AQ156" s="9">
        <v>0</v>
      </c>
      <c r="AR156" s="9">
        <v>214874</v>
      </c>
      <c r="AS156" s="11">
        <v>814561</v>
      </c>
      <c r="AT156" s="11">
        <v>0</v>
      </c>
      <c r="AU156" s="11">
        <v>23925</v>
      </c>
      <c r="AV156" s="11">
        <v>0</v>
      </c>
      <c r="AW156" s="9">
        <v>0</v>
      </c>
      <c r="AX156" s="9">
        <v>1525893.1957585039</v>
      </c>
      <c r="AY156" s="9">
        <v>110926.70999999999</v>
      </c>
      <c r="AZ156" s="9">
        <v>-88934.06</v>
      </c>
      <c r="BA156" s="11">
        <v>422201</v>
      </c>
      <c r="BB156" s="11">
        <v>251129</v>
      </c>
      <c r="BC156" s="11">
        <v>0</v>
      </c>
      <c r="BD156" s="11">
        <v>21114</v>
      </c>
      <c r="BE156" s="11">
        <v>0</v>
      </c>
      <c r="BF156" s="11">
        <v>0</v>
      </c>
      <c r="BG156" s="11">
        <v>0</v>
      </c>
      <c r="BH156" s="11">
        <v>0</v>
      </c>
      <c r="BI156" s="9">
        <v>27641</v>
      </c>
      <c r="BJ156" s="9">
        <v>0</v>
      </c>
      <c r="BK156" s="9">
        <v>116715.9</v>
      </c>
      <c r="BL156" s="9">
        <v>119288.40000000001</v>
      </c>
      <c r="BM156" s="9">
        <v>151310.79999999999</v>
      </c>
      <c r="BN156" s="9">
        <v>6185.38</v>
      </c>
      <c r="BO156" s="11">
        <v>11005854</v>
      </c>
      <c r="BP156" s="11">
        <v>0</v>
      </c>
      <c r="BQ156" s="11">
        <v>24643</v>
      </c>
      <c r="BR156" s="11">
        <v>59644</v>
      </c>
      <c r="BS156" s="11">
        <v>1265339</v>
      </c>
      <c r="BT156" s="11">
        <v>0</v>
      </c>
      <c r="BU156" s="9">
        <v>0</v>
      </c>
      <c r="BV156" s="9">
        <v>239905</v>
      </c>
      <c r="BW156" s="11">
        <v>841324</v>
      </c>
      <c r="BX156" s="11">
        <v>0</v>
      </c>
      <c r="BY156" s="11">
        <v>24082</v>
      </c>
      <c r="BZ156" s="11">
        <v>-2125.85</v>
      </c>
      <c r="CA156" s="9">
        <v>0</v>
      </c>
      <c r="CB156" s="9">
        <v>1592188.8057248259</v>
      </c>
      <c r="CC156" s="9">
        <v>119136.80780000001</v>
      </c>
      <c r="CD156" s="9">
        <v>0</v>
      </c>
      <c r="CE156" s="11">
        <v>437699</v>
      </c>
      <c r="CF156" s="11">
        <v>259411</v>
      </c>
      <c r="CG156" s="11">
        <v>0</v>
      </c>
      <c r="CH156" s="11">
        <v>21114</v>
      </c>
      <c r="CI156" s="11">
        <v>0</v>
      </c>
      <c r="CJ156" s="11">
        <v>0</v>
      </c>
      <c r="CK156" s="11">
        <v>0</v>
      </c>
      <c r="CL156" s="11">
        <v>0</v>
      </c>
      <c r="CM156" s="11">
        <v>27789</v>
      </c>
      <c r="CN156" s="9">
        <v>0</v>
      </c>
      <c r="CO156" s="9">
        <v>116715.9</v>
      </c>
      <c r="CP156" s="9">
        <v>119288.40000000001</v>
      </c>
      <c r="CQ156" s="9">
        <v>151310.79999999999</v>
      </c>
      <c r="CR156" s="9">
        <v>6185.38</v>
      </c>
      <c r="CT156" s="11"/>
      <c r="CU156" s="11"/>
      <c r="CV156" s="15"/>
      <c r="CW156" s="15"/>
      <c r="CX156" s="11"/>
      <c r="CY156" s="11"/>
      <c r="CZ156" s="9"/>
      <c r="DA156" s="11"/>
      <c r="DB156" s="11"/>
      <c r="DC156" s="11"/>
      <c r="DD156" s="11"/>
      <c r="DE156" s="11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</row>
    <row r="157" spans="1:124" x14ac:dyDescent="0.3">
      <c r="A157" s="12">
        <v>466</v>
      </c>
      <c r="B157" s="12">
        <v>1</v>
      </c>
      <c r="C157" s="13" t="s">
        <v>180</v>
      </c>
      <c r="D157" s="14">
        <v>4</v>
      </c>
      <c r="E157" s="9">
        <v>2225</v>
      </c>
      <c r="F157" s="9">
        <f t="shared" si="83"/>
        <v>8530.3083639182187</v>
      </c>
      <c r="G157" s="9">
        <f t="shared" si="84"/>
        <v>8966.5495389860862</v>
      </c>
      <c r="H157" s="9">
        <f t="shared" si="85"/>
        <v>436.24117506786752</v>
      </c>
      <c r="I157" s="10">
        <f t="shared" si="80"/>
        <v>5.1140141300529643E-2</v>
      </c>
      <c r="J157" s="9">
        <f t="shared" si="86"/>
        <v>345.17875056179764</v>
      </c>
      <c r="K157" s="9">
        <f t="shared" si="87"/>
        <v>9.2831460674157142</v>
      </c>
      <c r="L157" s="9">
        <f t="shared" si="88"/>
        <v>30.595505617977551</v>
      </c>
      <c r="M157" s="9">
        <f t="shared" si="89"/>
        <v>39.394368539325797</v>
      </c>
      <c r="N157" s="9">
        <f t="shared" si="90"/>
        <v>20.432259472362489</v>
      </c>
      <c r="O157" s="9">
        <f t="shared" si="91"/>
        <v>0</v>
      </c>
      <c r="P157" s="9">
        <f t="shared" si="92"/>
        <v>-8.6428551910112219</v>
      </c>
      <c r="Q157" s="15">
        <f t="shared" si="93"/>
        <v>18979936.10971804</v>
      </c>
      <c r="R157" s="15">
        <f t="shared" si="94"/>
        <v>19950572.724244047</v>
      </c>
      <c r="S157" s="9">
        <f t="shared" si="95"/>
        <v>970636.61452600732</v>
      </c>
      <c r="T157" s="9"/>
      <c r="U157" s="9">
        <f t="shared" si="97"/>
        <v>5973.335406741573</v>
      </c>
      <c r="V157" s="9">
        <f t="shared" si="97"/>
        <v>282.53932584269666</v>
      </c>
      <c r="W157" s="9">
        <f t="shared" si="97"/>
        <v>526.36853932584268</v>
      </c>
      <c r="X157" s="9">
        <f t="shared" si="97"/>
        <v>567.71173033707873</v>
      </c>
      <c r="Y157" s="9">
        <f t="shared" si="97"/>
        <v>920.61623494229559</v>
      </c>
      <c r="Z157" s="9">
        <f t="shared" si="97"/>
        <v>0</v>
      </c>
      <c r="AA157" s="9">
        <f t="shared" si="97"/>
        <v>259.73712672873194</v>
      </c>
      <c r="AB157" s="9">
        <f t="shared" si="98"/>
        <v>6318.5141573033707</v>
      </c>
      <c r="AC157" s="9">
        <f t="shared" si="98"/>
        <v>291.82247191011237</v>
      </c>
      <c r="AD157" s="9">
        <f t="shared" si="98"/>
        <v>556.96404494382023</v>
      </c>
      <c r="AE157" s="9">
        <f t="shared" si="98"/>
        <v>607.10609887640453</v>
      </c>
      <c r="AF157" s="9">
        <f t="shared" si="98"/>
        <v>941.04849441465808</v>
      </c>
      <c r="AG157" s="9">
        <f t="shared" si="98"/>
        <v>0</v>
      </c>
      <c r="AH157" s="9">
        <f t="shared" si="98"/>
        <v>251.09427153772072</v>
      </c>
      <c r="AI157" s="9">
        <f t="shared" si="96"/>
        <v>8966.5495389860862</v>
      </c>
      <c r="AJ157" s="3" t="s">
        <v>608</v>
      </c>
      <c r="AK157" s="11">
        <v>13374589</v>
      </c>
      <c r="AL157" s="11">
        <v>0</v>
      </c>
      <c r="AM157" s="11">
        <v>30723</v>
      </c>
      <c r="AN157" s="9">
        <v>76807</v>
      </c>
      <c r="AO157" s="11">
        <v>1126572</v>
      </c>
      <c r="AP157" s="11">
        <v>44598</v>
      </c>
      <c r="AQ157" s="9">
        <v>0</v>
      </c>
      <c r="AR157" s="9">
        <v>298339</v>
      </c>
      <c r="AS157" s="11">
        <v>628650</v>
      </c>
      <c r="AT157" s="11">
        <v>0</v>
      </c>
      <c r="AU157" s="11">
        <v>70119</v>
      </c>
      <c r="AV157" s="11">
        <v>-990.4</v>
      </c>
      <c r="AW157" s="9">
        <v>0</v>
      </c>
      <c r="AX157" s="9">
        <v>2048371.1227466078</v>
      </c>
      <c r="AY157" s="9">
        <v>160598.19</v>
      </c>
      <c r="AZ157" s="9">
        <v>-83917.72</v>
      </c>
      <c r="BA157" s="11">
        <v>527747</v>
      </c>
      <c r="BB157" s="11">
        <v>274509</v>
      </c>
      <c r="BC157" s="11">
        <v>0</v>
      </c>
      <c r="BD157" s="11">
        <v>48516</v>
      </c>
      <c r="BE157" s="11">
        <v>0</v>
      </c>
      <c r="BF157" s="11">
        <v>0</v>
      </c>
      <c r="BG157" s="11">
        <v>0</v>
      </c>
      <c r="BH157" s="11">
        <v>0</v>
      </c>
      <c r="BI157" s="9">
        <v>14196</v>
      </c>
      <c r="BJ157" s="9">
        <v>0</v>
      </c>
      <c r="BK157" s="9">
        <v>64052.45</v>
      </c>
      <c r="BL157" s="9">
        <v>152164.84697142857</v>
      </c>
      <c r="BM157" s="9">
        <v>118936.3</v>
      </c>
      <c r="BN157" s="9">
        <v>5356.32</v>
      </c>
      <c r="BO157" s="11">
        <v>14052842</v>
      </c>
      <c r="BP157" s="11">
        <v>5852</v>
      </c>
      <c r="BQ157" s="11">
        <v>31465</v>
      </c>
      <c r="BR157" s="11">
        <v>76807</v>
      </c>
      <c r="BS157" s="11">
        <v>726120</v>
      </c>
      <c r="BT157" s="11">
        <v>0</v>
      </c>
      <c r="BU157" s="9">
        <v>0</v>
      </c>
      <c r="BV157" s="9">
        <v>348538</v>
      </c>
      <c r="BW157" s="11">
        <v>649305</v>
      </c>
      <c r="BX157" s="11">
        <v>0</v>
      </c>
      <c r="BY157" s="11">
        <v>71241</v>
      </c>
      <c r="BZ157" s="11">
        <v>11707.07</v>
      </c>
      <c r="CA157" s="9">
        <v>0</v>
      </c>
      <c r="CB157" s="9">
        <v>2093832.9000726142</v>
      </c>
      <c r="CC157" s="9">
        <v>141367.83720000001</v>
      </c>
      <c r="CD157" s="9">
        <v>0</v>
      </c>
      <c r="CE157" s="11">
        <v>542453</v>
      </c>
      <c r="CF157" s="11">
        <v>282615</v>
      </c>
      <c r="CG157" s="11">
        <v>0</v>
      </c>
      <c r="CH157" s="11">
        <v>48516</v>
      </c>
      <c r="CI157" s="11">
        <v>0</v>
      </c>
      <c r="CJ157" s="11">
        <v>0</v>
      </c>
      <c r="CK157" s="11">
        <v>0</v>
      </c>
      <c r="CL157" s="11">
        <v>0</v>
      </c>
      <c r="CM157" s="11">
        <v>14276</v>
      </c>
      <c r="CN157" s="9">
        <v>513125</v>
      </c>
      <c r="CO157" s="9">
        <v>64052.45</v>
      </c>
      <c r="CP157" s="9">
        <v>152164.84697142857</v>
      </c>
      <c r="CQ157" s="9">
        <v>118936.3</v>
      </c>
      <c r="CR157" s="9">
        <v>5356.32</v>
      </c>
      <c r="CT157" s="11"/>
      <c r="CU157" s="11"/>
      <c r="CV157" s="15"/>
      <c r="CW157" s="15"/>
      <c r="CX157" s="11"/>
      <c r="CY157" s="11"/>
      <c r="CZ157" s="9"/>
      <c r="DA157" s="11"/>
      <c r="DB157" s="11"/>
      <c r="DC157" s="11"/>
      <c r="DD157" s="11"/>
      <c r="DE157" s="11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</row>
    <row r="158" spans="1:124" x14ac:dyDescent="0.3">
      <c r="A158" s="12">
        <v>473</v>
      </c>
      <c r="B158" s="12">
        <v>1</v>
      </c>
      <c r="C158" s="13" t="s">
        <v>181</v>
      </c>
      <c r="D158" s="14">
        <v>6</v>
      </c>
      <c r="E158" s="9">
        <v>490</v>
      </c>
      <c r="F158" s="9">
        <f t="shared" si="83"/>
        <v>8911.5380662118732</v>
      </c>
      <c r="G158" s="9">
        <f t="shared" si="84"/>
        <v>9651.9196948685239</v>
      </c>
      <c r="H158" s="9">
        <f t="shared" si="85"/>
        <v>740.38162865665072</v>
      </c>
      <c r="I158" s="10">
        <f t="shared" si="80"/>
        <v>8.3081239529662135E-2</v>
      </c>
      <c r="J158" s="9">
        <f t="shared" si="86"/>
        <v>377.44489795918344</v>
      </c>
      <c r="K158" s="9">
        <f t="shared" si="87"/>
        <v>19.757142857142867</v>
      </c>
      <c r="L158" s="9">
        <f t="shared" si="88"/>
        <v>315.51632653061228</v>
      </c>
      <c r="M158" s="9">
        <f t="shared" si="89"/>
        <v>20.925437008816743</v>
      </c>
      <c r="N158" s="9">
        <f t="shared" si="90"/>
        <v>12.469531647834629</v>
      </c>
      <c r="O158" s="9">
        <f t="shared" si="91"/>
        <v>0</v>
      </c>
      <c r="P158" s="9">
        <f t="shared" si="92"/>
        <v>-5.7317073469387765</v>
      </c>
      <c r="Q158" s="15">
        <f t="shared" si="93"/>
        <v>4366653.6524438178</v>
      </c>
      <c r="R158" s="15">
        <f t="shared" si="94"/>
        <v>4729440.6504855771</v>
      </c>
      <c r="S158" s="9">
        <f t="shared" si="95"/>
        <v>362786.99804175925</v>
      </c>
      <c r="T158" s="9"/>
      <c r="U158" s="9">
        <f t="shared" si="97"/>
        <v>6010.8612244897959</v>
      </c>
      <c r="V158" s="9">
        <f t="shared" si="97"/>
        <v>601.3122448979592</v>
      </c>
      <c r="W158" s="9">
        <f t="shared" si="97"/>
        <v>12.891836734693877</v>
      </c>
      <c r="X158" s="9">
        <f t="shared" si="97"/>
        <v>1138.7031752360813</v>
      </c>
      <c r="Y158" s="9">
        <f t="shared" si="97"/>
        <v>904.5230152333105</v>
      </c>
      <c r="Z158" s="9">
        <f t="shared" si="97"/>
        <v>0</v>
      </c>
      <c r="AA158" s="9">
        <f t="shared" si="97"/>
        <v>243.24656962003246</v>
      </c>
      <c r="AB158" s="9">
        <f t="shared" si="98"/>
        <v>6388.3061224489793</v>
      </c>
      <c r="AC158" s="9">
        <f t="shared" si="98"/>
        <v>621.06938775510207</v>
      </c>
      <c r="AD158" s="9">
        <f t="shared" si="98"/>
        <v>328.40816326530614</v>
      </c>
      <c r="AE158" s="9">
        <f t="shared" si="98"/>
        <v>1159.628612244898</v>
      </c>
      <c r="AF158" s="9">
        <f t="shared" si="98"/>
        <v>916.99254688114513</v>
      </c>
      <c r="AG158" s="9">
        <f t="shared" si="98"/>
        <v>0</v>
      </c>
      <c r="AH158" s="9">
        <f t="shared" si="98"/>
        <v>237.51486227309368</v>
      </c>
      <c r="AI158" s="9">
        <f t="shared" si="96"/>
        <v>9651.9196948685239</v>
      </c>
      <c r="AJ158" s="3" t="s">
        <v>608</v>
      </c>
      <c r="AK158" s="11">
        <v>2967284</v>
      </c>
      <c r="AL158" s="11">
        <v>0</v>
      </c>
      <c r="AM158" s="11">
        <v>6816</v>
      </c>
      <c r="AN158" s="9">
        <v>17040</v>
      </c>
      <c r="AO158" s="11">
        <v>0</v>
      </c>
      <c r="AP158" s="11">
        <v>6317</v>
      </c>
      <c r="AQ158" s="9">
        <v>0</v>
      </c>
      <c r="AR158" s="9">
        <v>76452.555865679897</v>
      </c>
      <c r="AS158" s="11">
        <v>294643</v>
      </c>
      <c r="AT158" s="11">
        <v>0</v>
      </c>
      <c r="AU158" s="11">
        <v>23925</v>
      </c>
      <c r="AV158" s="11">
        <v>0</v>
      </c>
      <c r="AW158" s="9">
        <v>0</v>
      </c>
      <c r="AX158" s="9">
        <v>443216.27746432216</v>
      </c>
      <c r="AY158" s="9">
        <v>29612.36</v>
      </c>
      <c r="AZ158" s="9">
        <v>-21962</v>
      </c>
      <c r="BA158" s="11">
        <v>114121</v>
      </c>
      <c r="BB158" s="11">
        <v>152147</v>
      </c>
      <c r="BC158" s="11">
        <v>0</v>
      </c>
      <c r="BD158" s="11">
        <v>19034</v>
      </c>
      <c r="BE158" s="11">
        <v>37285</v>
      </c>
      <c r="BF158" s="11">
        <v>128184</v>
      </c>
      <c r="BG158" s="11">
        <v>0</v>
      </c>
      <c r="BH158" s="11">
        <v>0</v>
      </c>
      <c r="BI158" s="9">
        <v>0</v>
      </c>
      <c r="BJ158" s="9">
        <v>0</v>
      </c>
      <c r="BK158" s="9">
        <v>10158.269913815897</v>
      </c>
      <c r="BL158" s="9">
        <v>28355.0592</v>
      </c>
      <c r="BM158" s="9">
        <v>28098.579999999998</v>
      </c>
      <c r="BN158" s="9">
        <v>5926.55</v>
      </c>
      <c r="BO158" s="11">
        <v>3114338</v>
      </c>
      <c r="BP158" s="11">
        <v>15932</v>
      </c>
      <c r="BQ158" s="11">
        <v>6973</v>
      </c>
      <c r="BR158" s="11">
        <v>17040</v>
      </c>
      <c r="BS158" s="11">
        <v>160920</v>
      </c>
      <c r="BT158" s="11">
        <v>0</v>
      </c>
      <c r="BU158" s="9">
        <v>0</v>
      </c>
      <c r="BV158" s="9">
        <v>77242</v>
      </c>
      <c r="BW158" s="11">
        <v>304324</v>
      </c>
      <c r="BX158" s="11">
        <v>0</v>
      </c>
      <c r="BY158" s="11">
        <v>24082</v>
      </c>
      <c r="BZ158" s="11">
        <v>37.020000000000003</v>
      </c>
      <c r="CA158" s="9">
        <v>0</v>
      </c>
      <c r="CB158" s="9">
        <v>449326.34797176113</v>
      </c>
      <c r="CC158" s="9">
        <v>26803.823400000001</v>
      </c>
      <c r="CD158" s="9">
        <v>0</v>
      </c>
      <c r="CE158" s="11">
        <v>117166</v>
      </c>
      <c r="CF158" s="11">
        <v>157271</v>
      </c>
      <c r="CG158" s="11">
        <v>0</v>
      </c>
      <c r="CH158" s="11">
        <v>19034</v>
      </c>
      <c r="CI158" s="11">
        <v>37656</v>
      </c>
      <c r="CJ158" s="11">
        <v>128757</v>
      </c>
      <c r="CK158" s="11">
        <v>0</v>
      </c>
      <c r="CL158" s="11">
        <v>0</v>
      </c>
      <c r="CM158" s="11">
        <v>0</v>
      </c>
      <c r="CN158" s="9">
        <v>0</v>
      </c>
      <c r="CO158" s="9">
        <v>10158.269913815897</v>
      </c>
      <c r="CP158" s="9">
        <v>28355.0592</v>
      </c>
      <c r="CQ158" s="9">
        <v>28098.579999999998</v>
      </c>
      <c r="CR158" s="9">
        <v>5926.55</v>
      </c>
      <c r="CT158" s="11"/>
      <c r="CU158" s="11"/>
      <c r="CV158" s="15"/>
      <c r="CW158" s="15"/>
      <c r="CX158" s="11"/>
      <c r="CY158" s="11"/>
      <c r="CZ158" s="9"/>
      <c r="DA158" s="11"/>
      <c r="DB158" s="11"/>
      <c r="DC158" s="11"/>
      <c r="DD158" s="11"/>
      <c r="DE158" s="11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</row>
    <row r="159" spans="1:124" x14ac:dyDescent="0.3">
      <c r="A159" s="12">
        <v>477</v>
      </c>
      <c r="B159" s="12">
        <v>1</v>
      </c>
      <c r="C159" s="13" t="s">
        <v>182</v>
      </c>
      <c r="D159" s="14">
        <v>4</v>
      </c>
      <c r="E159" s="9">
        <v>3351</v>
      </c>
      <c r="F159" s="9">
        <f t="shared" si="83"/>
        <v>8528.8836846819668</v>
      </c>
      <c r="G159" s="9">
        <f t="shared" si="84"/>
        <v>9071.1865467834396</v>
      </c>
      <c r="H159" s="9">
        <f t="shared" si="85"/>
        <v>542.30286210147278</v>
      </c>
      <c r="I159" s="10">
        <f t="shared" si="80"/>
        <v>6.3584272238987008E-2</v>
      </c>
      <c r="J159" s="9">
        <f t="shared" si="86"/>
        <v>353.33595941509975</v>
      </c>
      <c r="K159" s="9">
        <f t="shared" si="87"/>
        <v>8.2085944494180865</v>
      </c>
      <c r="L159" s="9">
        <f t="shared" si="88"/>
        <v>170.94031632348555</v>
      </c>
      <c r="M159" s="9">
        <f t="shared" si="89"/>
        <v>-17.727887197851373</v>
      </c>
      <c r="N159" s="9">
        <f t="shared" si="90"/>
        <v>26.558431483746972</v>
      </c>
      <c r="O159" s="9">
        <f t="shared" si="91"/>
        <v>0</v>
      </c>
      <c r="P159" s="9">
        <f t="shared" si="92"/>
        <v>0.98744762757382887</v>
      </c>
      <c r="Q159" s="15">
        <f t="shared" si="93"/>
        <v>28580289.227369271</v>
      </c>
      <c r="R159" s="15">
        <f t="shared" si="94"/>
        <v>30397546.118271306</v>
      </c>
      <c r="S159" s="9">
        <f t="shared" si="95"/>
        <v>1817256.8909020349</v>
      </c>
      <c r="T159" s="9"/>
      <c r="U159" s="9">
        <f t="shared" si="97"/>
        <v>6014.6097284392717</v>
      </c>
      <c r="V159" s="9">
        <f t="shared" si="97"/>
        <v>249.84541927782752</v>
      </c>
      <c r="W159" s="9">
        <f t="shared" si="97"/>
        <v>390.07490301402567</v>
      </c>
      <c r="X159" s="9">
        <f t="shared" si="97"/>
        <v>762.25737391823338</v>
      </c>
      <c r="Y159" s="9">
        <f t="shared" si="97"/>
        <v>696.10987948948696</v>
      </c>
      <c r="Z159" s="9">
        <f t="shared" si="97"/>
        <v>0</v>
      </c>
      <c r="AA159" s="9">
        <f t="shared" si="97"/>
        <v>415.98638054312153</v>
      </c>
      <c r="AB159" s="9">
        <f t="shared" si="98"/>
        <v>6367.9456878543715</v>
      </c>
      <c r="AC159" s="9">
        <f t="shared" si="98"/>
        <v>258.0540137272456</v>
      </c>
      <c r="AD159" s="9">
        <f t="shared" si="98"/>
        <v>561.01521933751121</v>
      </c>
      <c r="AE159" s="9">
        <f t="shared" si="98"/>
        <v>744.52948672038201</v>
      </c>
      <c r="AF159" s="9">
        <f t="shared" si="98"/>
        <v>722.66831097323393</v>
      </c>
      <c r="AG159" s="9">
        <f t="shared" si="98"/>
        <v>0</v>
      </c>
      <c r="AH159" s="9">
        <f t="shared" si="98"/>
        <v>416.97382817069536</v>
      </c>
      <c r="AI159" s="9">
        <f t="shared" si="96"/>
        <v>9071.1865467834396</v>
      </c>
      <c r="AJ159" s="3" t="s">
        <v>608</v>
      </c>
      <c r="AK159" s="11">
        <v>20266978</v>
      </c>
      <c r="AL159" s="11">
        <v>0</v>
      </c>
      <c r="AM159" s="11">
        <v>46555</v>
      </c>
      <c r="AN159" s="9">
        <v>116388</v>
      </c>
      <c r="AO159" s="11">
        <v>1340853</v>
      </c>
      <c r="AP159" s="11">
        <v>-33712</v>
      </c>
      <c r="AQ159" s="9">
        <v>852020</v>
      </c>
      <c r="AR159" s="9">
        <v>466627</v>
      </c>
      <c r="AS159" s="11">
        <v>837232</v>
      </c>
      <c r="AT159" s="11">
        <v>0</v>
      </c>
      <c r="AU159" s="11">
        <v>0</v>
      </c>
      <c r="AV159" s="11">
        <v>-4042.54</v>
      </c>
      <c r="AW159" s="9">
        <v>0</v>
      </c>
      <c r="AX159" s="9">
        <v>2332664.2061692709</v>
      </c>
      <c r="AY159" s="9">
        <v>232535.87</v>
      </c>
      <c r="AZ159" s="9">
        <v>-112020.8</v>
      </c>
      <c r="BA159" s="11">
        <v>789419</v>
      </c>
      <c r="BB159" s="11">
        <v>367514</v>
      </c>
      <c r="BC159" s="11">
        <v>0</v>
      </c>
      <c r="BD159" s="11">
        <v>22152</v>
      </c>
      <c r="BE159" s="11">
        <v>0</v>
      </c>
      <c r="BF159" s="11">
        <v>0</v>
      </c>
      <c r="BG159" s="11">
        <v>0</v>
      </c>
      <c r="BH159" s="11">
        <v>0</v>
      </c>
      <c r="BI159" s="9">
        <v>14080</v>
      </c>
      <c r="BJ159" s="9">
        <v>0</v>
      </c>
      <c r="BK159" s="9">
        <v>175593.25</v>
      </c>
      <c r="BL159" s="9">
        <v>216015.57120000003</v>
      </c>
      <c r="BM159" s="9">
        <v>634617.42000000004</v>
      </c>
      <c r="BN159" s="9">
        <v>18820.25</v>
      </c>
      <c r="BO159" s="11">
        <v>21318471</v>
      </c>
      <c r="BP159" s="11">
        <v>7478</v>
      </c>
      <c r="BQ159" s="11">
        <v>47733</v>
      </c>
      <c r="BR159" s="11">
        <v>116388</v>
      </c>
      <c r="BS159" s="11">
        <v>1101540</v>
      </c>
      <c r="BT159" s="11">
        <v>0</v>
      </c>
      <c r="BU159" s="9">
        <v>852020</v>
      </c>
      <c r="BV159" s="9">
        <v>528739</v>
      </c>
      <c r="BW159" s="11">
        <v>864739</v>
      </c>
      <c r="BX159" s="11">
        <v>0</v>
      </c>
      <c r="BY159" s="11">
        <v>0</v>
      </c>
      <c r="BZ159" s="11">
        <v>-161839.69</v>
      </c>
      <c r="CA159" s="9">
        <v>0</v>
      </c>
      <c r="CB159" s="9">
        <v>2421661.510071307</v>
      </c>
      <c r="CC159" s="9">
        <v>235844.80700000003</v>
      </c>
      <c r="CD159" s="9">
        <v>13037</v>
      </c>
      <c r="CE159" s="11">
        <v>812287</v>
      </c>
      <c r="CF159" s="11">
        <v>379667</v>
      </c>
      <c r="CG159" s="11">
        <v>0</v>
      </c>
      <c r="CH159" s="11">
        <v>22152</v>
      </c>
      <c r="CI159" s="11">
        <v>0</v>
      </c>
      <c r="CJ159" s="11">
        <v>0</v>
      </c>
      <c r="CK159" s="11">
        <v>0</v>
      </c>
      <c r="CL159" s="11">
        <v>0</v>
      </c>
      <c r="CM159" s="11">
        <v>14160</v>
      </c>
      <c r="CN159" s="9">
        <v>778422</v>
      </c>
      <c r="CO159" s="9">
        <v>175593.25</v>
      </c>
      <c r="CP159" s="9">
        <v>216015.57120000003</v>
      </c>
      <c r="CQ159" s="9">
        <v>634617.42000000004</v>
      </c>
      <c r="CR159" s="9">
        <v>18820.25</v>
      </c>
      <c r="CT159" s="11"/>
      <c r="CU159" s="11"/>
      <c r="CV159" s="15"/>
      <c r="CW159" s="15"/>
      <c r="CX159" s="11"/>
      <c r="CY159" s="11"/>
      <c r="CZ159" s="9"/>
      <c r="DA159" s="11"/>
      <c r="DB159" s="11"/>
      <c r="DC159" s="11"/>
      <c r="DD159" s="11"/>
      <c r="DE159" s="11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</row>
    <row r="160" spans="1:124" x14ac:dyDescent="0.3">
      <c r="A160" s="12">
        <v>480</v>
      </c>
      <c r="B160" s="12">
        <v>1</v>
      </c>
      <c r="C160" s="13" t="s">
        <v>183</v>
      </c>
      <c r="D160" s="14">
        <v>6</v>
      </c>
      <c r="E160" s="9">
        <v>571</v>
      </c>
      <c r="F160" s="9">
        <f t="shared" si="83"/>
        <v>13657.433636025182</v>
      </c>
      <c r="G160" s="9">
        <f t="shared" si="84"/>
        <v>14142.598645583419</v>
      </c>
      <c r="H160" s="9">
        <f t="shared" si="85"/>
        <v>485.16500955823722</v>
      </c>
      <c r="I160" s="10">
        <f t="shared" si="80"/>
        <v>3.5523878240087729E-2</v>
      </c>
      <c r="J160" s="9">
        <f t="shared" si="86"/>
        <v>391.4868651488614</v>
      </c>
      <c r="K160" s="9">
        <f t="shared" si="87"/>
        <v>51.486865148861625</v>
      </c>
      <c r="L160" s="9">
        <f t="shared" si="88"/>
        <v>0</v>
      </c>
      <c r="M160" s="9">
        <f t="shared" si="89"/>
        <v>36.924308231173427</v>
      </c>
      <c r="N160" s="9">
        <f t="shared" si="90"/>
        <v>0.45598223774732105</v>
      </c>
      <c r="O160" s="9">
        <f t="shared" si="91"/>
        <v>0</v>
      </c>
      <c r="P160" s="9">
        <f t="shared" si="92"/>
        <v>4.8109887915935587</v>
      </c>
      <c r="Q160" s="15">
        <f t="shared" si="93"/>
        <v>7798394.6061703786</v>
      </c>
      <c r="R160" s="15">
        <f t="shared" si="94"/>
        <v>8075423.8266281309</v>
      </c>
      <c r="S160" s="9">
        <f t="shared" si="95"/>
        <v>277029.22045775224</v>
      </c>
      <c r="T160" s="9"/>
      <c r="U160" s="9">
        <f t="shared" si="97"/>
        <v>5965.8686514886167</v>
      </c>
      <c r="V160" s="9">
        <f t="shared" si="97"/>
        <v>1567.108581436077</v>
      </c>
      <c r="W160" s="9">
        <f t="shared" si="97"/>
        <v>873.25218914185643</v>
      </c>
      <c r="X160" s="9">
        <f t="shared" si="97"/>
        <v>1380.3388616462346</v>
      </c>
      <c r="Y160" s="9">
        <f t="shared" si="97"/>
        <v>3391.4832994727681</v>
      </c>
      <c r="Z160" s="9">
        <f t="shared" si="97"/>
        <v>0</v>
      </c>
      <c r="AA160" s="9">
        <f t="shared" si="97"/>
        <v>479.38205283962981</v>
      </c>
      <c r="AB160" s="9">
        <f t="shared" si="98"/>
        <v>6357.3555166374781</v>
      </c>
      <c r="AC160" s="9">
        <f t="shared" si="98"/>
        <v>1618.5954465849386</v>
      </c>
      <c r="AD160" s="9">
        <f t="shared" si="98"/>
        <v>873.25218914185643</v>
      </c>
      <c r="AE160" s="9">
        <f t="shared" si="98"/>
        <v>1417.263169877408</v>
      </c>
      <c r="AF160" s="9">
        <f t="shared" si="98"/>
        <v>3391.9392817105154</v>
      </c>
      <c r="AG160" s="9">
        <f t="shared" si="98"/>
        <v>0</v>
      </c>
      <c r="AH160" s="9">
        <f t="shared" si="98"/>
        <v>484.19304163122337</v>
      </c>
      <c r="AI160" s="9">
        <f t="shared" si="96"/>
        <v>14142.598645583419</v>
      </c>
      <c r="AJ160" s="3" t="s">
        <v>608</v>
      </c>
      <c r="AK160" s="11">
        <v>3447004</v>
      </c>
      <c r="AL160" s="11">
        <v>0</v>
      </c>
      <c r="AM160" s="11">
        <v>7918</v>
      </c>
      <c r="AN160" s="9">
        <v>19795</v>
      </c>
      <c r="AO160" s="11">
        <v>511063</v>
      </c>
      <c r="AP160" s="11">
        <v>-12436</v>
      </c>
      <c r="AQ160" s="9">
        <v>0</v>
      </c>
      <c r="AR160" s="9">
        <v>68127</v>
      </c>
      <c r="AS160" s="11">
        <v>894819</v>
      </c>
      <c r="AT160" s="11">
        <v>0</v>
      </c>
      <c r="AU160" s="11">
        <v>57881</v>
      </c>
      <c r="AV160" s="11">
        <v>-908.51</v>
      </c>
      <c r="AW160" s="9">
        <v>0</v>
      </c>
      <c r="AX160" s="9">
        <v>1936536.9639989506</v>
      </c>
      <c r="AY160" s="9">
        <v>33370.89</v>
      </c>
      <c r="AZ160" s="9">
        <v>-40493</v>
      </c>
      <c r="BA160" s="11">
        <v>133922</v>
      </c>
      <c r="BB160" s="11">
        <v>172068</v>
      </c>
      <c r="BC160" s="11">
        <v>0</v>
      </c>
      <c r="BD160" s="11">
        <v>29178</v>
      </c>
      <c r="BE160" s="11">
        <v>202735</v>
      </c>
      <c r="BF160" s="11">
        <v>117253</v>
      </c>
      <c r="BG160" s="11">
        <v>0</v>
      </c>
      <c r="BH160" s="11">
        <v>0</v>
      </c>
      <c r="BI160" s="9">
        <v>0</v>
      </c>
      <c r="BJ160" s="9">
        <v>0</v>
      </c>
      <c r="BK160" s="9">
        <v>42395.5</v>
      </c>
      <c r="BL160" s="9">
        <v>35280.702171428573</v>
      </c>
      <c r="BM160" s="9">
        <v>136958.51</v>
      </c>
      <c r="BN160" s="9">
        <v>5926.55</v>
      </c>
      <c r="BO160" s="11">
        <v>3612493</v>
      </c>
      <c r="BP160" s="11">
        <v>17557</v>
      </c>
      <c r="BQ160" s="11">
        <v>8089</v>
      </c>
      <c r="BR160" s="11">
        <v>19795</v>
      </c>
      <c r="BS160" s="11">
        <v>498627</v>
      </c>
      <c r="BT160" s="11">
        <v>0</v>
      </c>
      <c r="BU160" s="9">
        <v>0</v>
      </c>
      <c r="BV160" s="9">
        <v>74792</v>
      </c>
      <c r="BW160" s="11">
        <v>924218</v>
      </c>
      <c r="BX160" s="11">
        <v>0</v>
      </c>
      <c r="BY160" s="11">
        <v>57194</v>
      </c>
      <c r="BZ160" s="11">
        <v>1094.27</v>
      </c>
      <c r="CA160" s="9">
        <v>0</v>
      </c>
      <c r="CB160" s="9">
        <v>1936797.3298567042</v>
      </c>
      <c r="CC160" s="9">
        <v>36117.964599999999</v>
      </c>
      <c r="CD160" s="9">
        <v>0</v>
      </c>
      <c r="CE160" s="11">
        <v>137296</v>
      </c>
      <c r="CF160" s="11">
        <v>177759</v>
      </c>
      <c r="CG160" s="11">
        <v>0</v>
      </c>
      <c r="CH160" s="11">
        <v>29178</v>
      </c>
      <c r="CI160" s="11">
        <v>204753</v>
      </c>
      <c r="CJ160" s="11">
        <v>119102</v>
      </c>
      <c r="CK160" s="11">
        <v>0</v>
      </c>
      <c r="CL160" s="11">
        <v>0</v>
      </c>
      <c r="CM160" s="11">
        <v>0</v>
      </c>
      <c r="CN160" s="9">
        <v>0</v>
      </c>
      <c r="CO160" s="9">
        <v>42395.5</v>
      </c>
      <c r="CP160" s="9">
        <v>35280.702171428573</v>
      </c>
      <c r="CQ160" s="9">
        <v>136958.51</v>
      </c>
      <c r="CR160" s="9">
        <v>5926.55</v>
      </c>
      <c r="CT160" s="11"/>
      <c r="CU160" s="11"/>
      <c r="CV160" s="15"/>
      <c r="CW160" s="15"/>
      <c r="CX160" s="11"/>
      <c r="CY160" s="11"/>
      <c r="CZ160" s="9"/>
      <c r="DA160" s="11"/>
      <c r="DB160" s="11"/>
      <c r="DC160" s="11"/>
      <c r="DD160" s="11"/>
      <c r="DE160" s="11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</row>
    <row r="161" spans="1:124" x14ac:dyDescent="0.3">
      <c r="A161" s="12">
        <v>482</v>
      </c>
      <c r="B161" s="12">
        <v>1</v>
      </c>
      <c r="C161" s="13" t="s">
        <v>184</v>
      </c>
      <c r="D161" s="14">
        <v>4</v>
      </c>
      <c r="E161" s="9">
        <v>2177</v>
      </c>
      <c r="F161" s="9">
        <f t="shared" si="83"/>
        <v>9518.8525651217278</v>
      </c>
      <c r="G161" s="9">
        <f t="shared" si="84"/>
        <v>10019.097367067716</v>
      </c>
      <c r="H161" s="9">
        <f t="shared" si="85"/>
        <v>500.244801945988</v>
      </c>
      <c r="I161" s="10">
        <f t="shared" si="80"/>
        <v>5.2553057054265953E-2</v>
      </c>
      <c r="J161" s="9">
        <f t="shared" si="86"/>
        <v>378.58105649977097</v>
      </c>
      <c r="K161" s="9">
        <f t="shared" si="87"/>
        <v>20.991272393201712</v>
      </c>
      <c r="L161" s="9">
        <f t="shared" si="88"/>
        <v>0</v>
      </c>
      <c r="M161" s="9">
        <f t="shared" si="89"/>
        <v>38.51345429490118</v>
      </c>
      <c r="N161" s="9">
        <f t="shared" si="90"/>
        <v>57.626336075523909</v>
      </c>
      <c r="O161" s="9">
        <f t="shared" si="91"/>
        <v>0</v>
      </c>
      <c r="P161" s="9">
        <f t="shared" si="92"/>
        <v>4.5326826825906892</v>
      </c>
      <c r="Q161" s="15">
        <f t="shared" si="93"/>
        <v>20722542.034270003</v>
      </c>
      <c r="R161" s="15">
        <f t="shared" si="94"/>
        <v>21811574.968106423</v>
      </c>
      <c r="S161" s="9">
        <f t="shared" si="95"/>
        <v>1089032.9338364191</v>
      </c>
      <c r="T161" s="9"/>
      <c r="U161" s="9">
        <f t="shared" si="97"/>
        <v>6006.1520624712903</v>
      </c>
      <c r="V161" s="9">
        <f t="shared" si="97"/>
        <v>638.90583371612308</v>
      </c>
      <c r="W161" s="9">
        <f t="shared" si="97"/>
        <v>1091.8024804777217</v>
      </c>
      <c r="X161" s="9">
        <f t="shared" si="97"/>
        <v>572.33295819935699</v>
      </c>
      <c r="Y161" s="9">
        <f t="shared" si="97"/>
        <v>873.91974420146835</v>
      </c>
      <c r="Z161" s="9">
        <f t="shared" si="97"/>
        <v>0</v>
      </c>
      <c r="AA161" s="9">
        <f t="shared" si="97"/>
        <v>335.73948605576783</v>
      </c>
      <c r="AB161" s="9">
        <f t="shared" si="98"/>
        <v>6384.7331189710612</v>
      </c>
      <c r="AC161" s="9">
        <f t="shared" si="98"/>
        <v>659.8971061093248</v>
      </c>
      <c r="AD161" s="9">
        <f t="shared" si="98"/>
        <v>1091.8024804777217</v>
      </c>
      <c r="AE161" s="9">
        <f t="shared" si="98"/>
        <v>610.84641249425817</v>
      </c>
      <c r="AF161" s="9">
        <f t="shared" si="98"/>
        <v>931.54608027699226</v>
      </c>
      <c r="AG161" s="9">
        <f t="shared" si="98"/>
        <v>0</v>
      </c>
      <c r="AH161" s="9">
        <f t="shared" si="98"/>
        <v>340.27216873835852</v>
      </c>
      <c r="AI161" s="9">
        <f t="shared" si="96"/>
        <v>10019.097367067716</v>
      </c>
      <c r="AJ161" s="3" t="s">
        <v>608</v>
      </c>
      <c r="AK161" s="11">
        <v>13215623</v>
      </c>
      <c r="AL161" s="11">
        <v>0</v>
      </c>
      <c r="AM161" s="11">
        <v>30357</v>
      </c>
      <c r="AN161" s="9">
        <v>75894</v>
      </c>
      <c r="AO161" s="11">
        <v>2461338</v>
      </c>
      <c r="AP161" s="11">
        <v>-84484</v>
      </c>
      <c r="AQ161" s="9">
        <v>0</v>
      </c>
      <c r="AR161" s="9">
        <v>241266</v>
      </c>
      <c r="AS161" s="11">
        <v>1390898</v>
      </c>
      <c r="AT161" s="11">
        <v>0</v>
      </c>
      <c r="AU161" s="11">
        <v>0</v>
      </c>
      <c r="AV161" s="11">
        <v>-5588.15</v>
      </c>
      <c r="AW161" s="9">
        <v>0</v>
      </c>
      <c r="AX161" s="9">
        <v>1902523.2831265966</v>
      </c>
      <c r="AY161" s="9">
        <v>141329.59</v>
      </c>
      <c r="AZ161" s="9">
        <v>-140229.96</v>
      </c>
      <c r="BA161" s="11">
        <v>543293</v>
      </c>
      <c r="BB161" s="11">
        <v>342068</v>
      </c>
      <c r="BC161" s="11">
        <v>0</v>
      </c>
      <c r="BD161" s="11">
        <v>80523</v>
      </c>
      <c r="BE161" s="11">
        <v>0</v>
      </c>
      <c r="BF161" s="11">
        <v>0</v>
      </c>
      <c r="BG161" s="11">
        <v>0</v>
      </c>
      <c r="BH161" s="11">
        <v>0</v>
      </c>
      <c r="BI161" s="9">
        <v>14050</v>
      </c>
      <c r="BJ161" s="9">
        <v>0</v>
      </c>
      <c r="BK161" s="9">
        <v>100201.0511434065</v>
      </c>
      <c r="BL161" s="9">
        <v>151787.4</v>
      </c>
      <c r="BM161" s="9">
        <v>255766.27</v>
      </c>
      <c r="BN161" s="9">
        <v>5926.55</v>
      </c>
      <c r="BO161" s="11">
        <v>13891436</v>
      </c>
      <c r="BP161" s="11">
        <v>8128</v>
      </c>
      <c r="BQ161" s="11">
        <v>31104</v>
      </c>
      <c r="BR161" s="11">
        <v>75894</v>
      </c>
      <c r="BS161" s="11">
        <v>1869623</v>
      </c>
      <c r="BT161" s="11">
        <v>0</v>
      </c>
      <c r="BU161" s="9">
        <v>0</v>
      </c>
      <c r="BV161" s="9">
        <v>289871</v>
      </c>
      <c r="BW161" s="11">
        <v>1436596</v>
      </c>
      <c r="BX161" s="11">
        <v>0</v>
      </c>
      <c r="BY161" s="11">
        <v>0</v>
      </c>
      <c r="BZ161" s="11">
        <v>3859.64</v>
      </c>
      <c r="CA161" s="9">
        <v>0</v>
      </c>
      <c r="CB161" s="9">
        <v>2027975.8167630122</v>
      </c>
      <c r="CC161" s="9">
        <v>151197.2402</v>
      </c>
      <c r="CD161" s="9">
        <v>0</v>
      </c>
      <c r="CE161" s="11">
        <v>558713</v>
      </c>
      <c r="CF161" s="11">
        <v>351612</v>
      </c>
      <c r="CG161" s="11">
        <v>0</v>
      </c>
      <c r="CH161" s="11">
        <v>80523</v>
      </c>
      <c r="CI161" s="11">
        <v>0</v>
      </c>
      <c r="CJ161" s="11">
        <v>0</v>
      </c>
      <c r="CK161" s="11">
        <v>0</v>
      </c>
      <c r="CL161" s="11">
        <v>0</v>
      </c>
      <c r="CM161" s="11">
        <v>14130</v>
      </c>
      <c r="CN161" s="9">
        <v>507231</v>
      </c>
      <c r="CO161" s="9">
        <v>100201.0511434065</v>
      </c>
      <c r="CP161" s="9">
        <v>151787.4</v>
      </c>
      <c r="CQ161" s="9">
        <v>255766.27</v>
      </c>
      <c r="CR161" s="9">
        <v>5926.55</v>
      </c>
      <c r="CT161" s="11"/>
      <c r="CU161" s="11"/>
      <c r="CV161" s="15"/>
      <c r="CW161" s="15"/>
      <c r="CX161" s="11"/>
      <c r="CY161" s="11"/>
      <c r="CZ161" s="9"/>
      <c r="DA161" s="11"/>
      <c r="DB161" s="11"/>
      <c r="DC161" s="11"/>
      <c r="DD161" s="11"/>
      <c r="DE161" s="11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</row>
    <row r="162" spans="1:124" x14ac:dyDescent="0.3">
      <c r="A162" s="12">
        <v>484</v>
      </c>
      <c r="B162" s="12">
        <v>1</v>
      </c>
      <c r="C162" s="13" t="s">
        <v>185</v>
      </c>
      <c r="D162" s="14">
        <v>5</v>
      </c>
      <c r="E162" s="9">
        <v>1074</v>
      </c>
      <c r="F162" s="9">
        <f t="shared" si="83"/>
        <v>8956.640316026489</v>
      </c>
      <c r="G162" s="9">
        <f t="shared" si="84"/>
        <v>9352.8788036668739</v>
      </c>
      <c r="H162" s="9">
        <f t="shared" si="85"/>
        <v>396.23848764038485</v>
      </c>
      <c r="I162" s="10">
        <f t="shared" si="80"/>
        <v>4.4239633797885002E-2</v>
      </c>
      <c r="J162" s="9">
        <f t="shared" si="86"/>
        <v>335.39402234636873</v>
      </c>
      <c r="K162" s="9">
        <f t="shared" si="87"/>
        <v>14.482309124767255</v>
      </c>
      <c r="L162" s="9">
        <f t="shared" si="88"/>
        <v>0</v>
      </c>
      <c r="M162" s="9">
        <f t="shared" si="89"/>
        <v>22.921983240223426</v>
      </c>
      <c r="N162" s="9">
        <f t="shared" si="90"/>
        <v>19.071047416922056</v>
      </c>
      <c r="O162" s="9">
        <f t="shared" si="91"/>
        <v>0</v>
      </c>
      <c r="P162" s="9">
        <f t="shared" si="92"/>
        <v>4.36912551210429</v>
      </c>
      <c r="Q162" s="15">
        <f t="shared" si="93"/>
        <v>9619431.6994124483</v>
      </c>
      <c r="R162" s="15">
        <f t="shared" si="94"/>
        <v>10044991.835138222</v>
      </c>
      <c r="S162" s="9">
        <f t="shared" si="95"/>
        <v>425560.13572577387</v>
      </c>
      <c r="T162" s="9"/>
      <c r="U162" s="9">
        <f t="shared" ref="U162:AA171" si="99">IF($E162=0,0,SUMIF($AK$4:$BN$4,U$4,$AK162:$BN162)/$E162)</f>
        <v>6101.9784171322162</v>
      </c>
      <c r="V162" s="9">
        <f t="shared" si="99"/>
        <v>440.81098696461822</v>
      </c>
      <c r="W162" s="9">
        <f t="shared" si="99"/>
        <v>517.34264432029795</v>
      </c>
      <c r="X162" s="9">
        <f t="shared" si="99"/>
        <v>597.80446927374305</v>
      </c>
      <c r="Y162" s="9">
        <f t="shared" si="99"/>
        <v>858.53272934119923</v>
      </c>
      <c r="Z162" s="9">
        <f t="shared" si="99"/>
        <v>0</v>
      </c>
      <c r="AA162" s="9">
        <f t="shared" si="99"/>
        <v>440.17106899441342</v>
      </c>
      <c r="AB162" s="9">
        <f t="shared" ref="AB162:AH171" si="100">IF($E162=0,0,SUMIF($BO$4:$CR$4,AB$4,$BO162:$CR162)/$E162)</f>
        <v>6437.372439478585</v>
      </c>
      <c r="AC162" s="9">
        <f t="shared" si="100"/>
        <v>455.29329608938548</v>
      </c>
      <c r="AD162" s="9">
        <f t="shared" si="100"/>
        <v>517.34264432029795</v>
      </c>
      <c r="AE162" s="9">
        <f t="shared" si="100"/>
        <v>620.72645251396648</v>
      </c>
      <c r="AF162" s="9">
        <f t="shared" si="100"/>
        <v>877.60377675812128</v>
      </c>
      <c r="AG162" s="9">
        <f t="shared" si="100"/>
        <v>0</v>
      </c>
      <c r="AH162" s="9">
        <f t="shared" si="100"/>
        <v>444.54019450651771</v>
      </c>
      <c r="AI162" s="9">
        <f t="shared" si="96"/>
        <v>9352.8788036668739</v>
      </c>
      <c r="AJ162" s="3" t="s">
        <v>608</v>
      </c>
      <c r="AK162" s="11">
        <v>6600158</v>
      </c>
      <c r="AL162" s="11">
        <v>0</v>
      </c>
      <c r="AM162" s="11">
        <v>15161</v>
      </c>
      <c r="AN162" s="9">
        <v>37903</v>
      </c>
      <c r="AO162" s="11">
        <v>489315</v>
      </c>
      <c r="AP162" s="11">
        <v>66311</v>
      </c>
      <c r="AQ162" s="9">
        <v>0</v>
      </c>
      <c r="AR162" s="9">
        <v>149872</v>
      </c>
      <c r="AS162" s="11">
        <v>473431</v>
      </c>
      <c r="AT162" s="11">
        <v>0</v>
      </c>
      <c r="AU162" s="11">
        <v>0</v>
      </c>
      <c r="AV162" s="11">
        <v>0</v>
      </c>
      <c r="AW162" s="9">
        <v>0</v>
      </c>
      <c r="AX162" s="9">
        <v>922064.15131244797</v>
      </c>
      <c r="AY162" s="9">
        <v>63505</v>
      </c>
      <c r="AZ162" s="9">
        <v>-46633.18</v>
      </c>
      <c r="BA162" s="11">
        <v>259660</v>
      </c>
      <c r="BB162" s="11">
        <v>224140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-6791</v>
      </c>
      <c r="BI162" s="9">
        <v>0</v>
      </c>
      <c r="BJ162" s="9">
        <v>0</v>
      </c>
      <c r="BK162" s="9">
        <v>101632.8005</v>
      </c>
      <c r="BL162" s="9">
        <v>74766.17760000001</v>
      </c>
      <c r="BM162" s="9">
        <v>189010.2</v>
      </c>
      <c r="BN162" s="9">
        <v>5926.55</v>
      </c>
      <c r="BO162" s="11">
        <v>6903334</v>
      </c>
      <c r="BP162" s="11">
        <v>10404</v>
      </c>
      <c r="BQ162" s="11">
        <v>15457</v>
      </c>
      <c r="BR162" s="11">
        <v>37903</v>
      </c>
      <c r="BS162" s="11">
        <v>555626</v>
      </c>
      <c r="BT162" s="11">
        <v>0</v>
      </c>
      <c r="BU162" s="9">
        <v>0</v>
      </c>
      <c r="BV162" s="9">
        <v>161775</v>
      </c>
      <c r="BW162" s="11">
        <v>488985</v>
      </c>
      <c r="BX162" s="11">
        <v>0</v>
      </c>
      <c r="BY162" s="11">
        <v>0</v>
      </c>
      <c r="BZ162" s="11">
        <v>-1946.79</v>
      </c>
      <c r="CA162" s="9">
        <v>0</v>
      </c>
      <c r="CB162" s="9">
        <v>942546.45623822231</v>
      </c>
      <c r="CC162" s="9">
        <v>68197.440800000011</v>
      </c>
      <c r="CD162" s="9">
        <v>0</v>
      </c>
      <c r="CE162" s="11">
        <v>265678</v>
      </c>
      <c r="CF162" s="11">
        <v>233245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-7548</v>
      </c>
      <c r="CM162" s="11">
        <v>0</v>
      </c>
      <c r="CN162" s="9">
        <v>0</v>
      </c>
      <c r="CO162" s="9">
        <v>101632.8005</v>
      </c>
      <c r="CP162" s="9">
        <v>74766.17760000001</v>
      </c>
      <c r="CQ162" s="9">
        <v>189010.2</v>
      </c>
      <c r="CR162" s="9">
        <v>5926.55</v>
      </c>
      <c r="CT162" s="11"/>
      <c r="CU162" s="11"/>
      <c r="CV162" s="15"/>
      <c r="CW162" s="15"/>
      <c r="CX162" s="11"/>
      <c r="CY162" s="11"/>
      <c r="CZ162" s="9"/>
      <c r="DA162" s="11"/>
      <c r="DB162" s="11"/>
      <c r="DC162" s="11"/>
      <c r="DD162" s="11"/>
      <c r="DE162" s="11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</row>
    <row r="163" spans="1:124" x14ac:dyDescent="0.3">
      <c r="A163" s="12">
        <v>485</v>
      </c>
      <c r="B163" s="12">
        <v>1</v>
      </c>
      <c r="C163" s="13" t="s">
        <v>186</v>
      </c>
      <c r="D163" s="14">
        <v>6</v>
      </c>
      <c r="E163" s="9">
        <v>876</v>
      </c>
      <c r="F163" s="9">
        <f t="shared" si="83"/>
        <v>7898.5078167698675</v>
      </c>
      <c r="G163" s="9">
        <f t="shared" si="84"/>
        <v>8589.9245888726637</v>
      </c>
      <c r="H163" s="9">
        <f t="shared" si="85"/>
        <v>691.41677210279613</v>
      </c>
      <c r="I163" s="10">
        <f t="shared" si="80"/>
        <v>8.7537644849170301E-2</v>
      </c>
      <c r="J163" s="9">
        <f t="shared" si="86"/>
        <v>356.88801369863086</v>
      </c>
      <c r="K163" s="9">
        <f t="shared" si="87"/>
        <v>10.777397260273972</v>
      </c>
      <c r="L163" s="9">
        <f t="shared" si="88"/>
        <v>314.48972602739724</v>
      </c>
      <c r="M163" s="9">
        <f t="shared" si="89"/>
        <v>12.509463279375268</v>
      </c>
      <c r="N163" s="9">
        <f t="shared" si="90"/>
        <v>9.0359412435116155</v>
      </c>
      <c r="O163" s="9">
        <f t="shared" si="91"/>
        <v>0</v>
      </c>
      <c r="P163" s="9">
        <f t="shared" si="92"/>
        <v>-12.283769406392707</v>
      </c>
      <c r="Q163" s="15">
        <f t="shared" si="93"/>
        <v>6919092.8474904057</v>
      </c>
      <c r="R163" s="15">
        <f t="shared" si="94"/>
        <v>7524773.9398524547</v>
      </c>
      <c r="S163" s="9">
        <f t="shared" si="95"/>
        <v>605681.09236204904</v>
      </c>
      <c r="T163" s="9"/>
      <c r="U163" s="9">
        <f t="shared" si="99"/>
        <v>5938.2478310502274</v>
      </c>
      <c r="V163" s="9">
        <f t="shared" si="99"/>
        <v>328.02511415525112</v>
      </c>
      <c r="W163" s="9">
        <f t="shared" si="99"/>
        <v>10.784246575342467</v>
      </c>
      <c r="X163" s="9">
        <f t="shared" si="99"/>
        <v>583.05720338729145</v>
      </c>
      <c r="Y163" s="9">
        <f t="shared" si="99"/>
        <v>799.98542549204365</v>
      </c>
      <c r="Z163" s="9">
        <f t="shared" si="99"/>
        <v>0</v>
      </c>
      <c r="AA163" s="9">
        <f t="shared" si="99"/>
        <v>238.40799610971172</v>
      </c>
      <c r="AB163" s="9">
        <f t="shared" si="100"/>
        <v>6295.1358447488583</v>
      </c>
      <c r="AC163" s="9">
        <f t="shared" si="100"/>
        <v>338.80251141552509</v>
      </c>
      <c r="AD163" s="9">
        <f t="shared" si="100"/>
        <v>325.27397260273972</v>
      </c>
      <c r="AE163" s="9">
        <f t="shared" si="100"/>
        <v>595.56666666666672</v>
      </c>
      <c r="AF163" s="9">
        <f t="shared" si="100"/>
        <v>809.02136673555526</v>
      </c>
      <c r="AG163" s="9">
        <f t="shared" si="100"/>
        <v>0</v>
      </c>
      <c r="AH163" s="9">
        <f t="shared" si="100"/>
        <v>226.12422670331901</v>
      </c>
      <c r="AI163" s="9">
        <f t="shared" si="96"/>
        <v>8589.9245888726637</v>
      </c>
      <c r="AJ163" s="3" t="s">
        <v>608</v>
      </c>
      <c r="AK163" s="11">
        <v>5241135</v>
      </c>
      <c r="AL163" s="11">
        <v>0</v>
      </c>
      <c r="AM163" s="11">
        <v>12039</v>
      </c>
      <c r="AN163" s="9">
        <v>30098</v>
      </c>
      <c r="AO163" s="11">
        <v>0</v>
      </c>
      <c r="AP163" s="11">
        <v>9447</v>
      </c>
      <c r="AQ163" s="9">
        <v>0</v>
      </c>
      <c r="AR163" s="9">
        <v>135662.11016726732</v>
      </c>
      <c r="AS163" s="11">
        <v>287350</v>
      </c>
      <c r="AT163" s="11">
        <v>0</v>
      </c>
      <c r="AU163" s="11">
        <v>0</v>
      </c>
      <c r="AV163" s="11">
        <v>0</v>
      </c>
      <c r="AW163" s="9">
        <v>0</v>
      </c>
      <c r="AX163" s="9">
        <v>700787.23273103021</v>
      </c>
      <c r="AY163" s="9">
        <v>61261.990000000005</v>
      </c>
      <c r="AZ163" s="9">
        <v>-39229.9</v>
      </c>
      <c r="BA163" s="11">
        <v>205562</v>
      </c>
      <c r="BB163" s="11">
        <v>139045</v>
      </c>
      <c r="BC163" s="11">
        <v>0</v>
      </c>
      <c r="BD163" s="11">
        <v>18450</v>
      </c>
      <c r="BE163" s="11">
        <v>0</v>
      </c>
      <c r="BF163" s="11">
        <v>0</v>
      </c>
      <c r="BG163" s="11">
        <v>0</v>
      </c>
      <c r="BH163" s="11">
        <v>0</v>
      </c>
      <c r="BI163" s="9">
        <v>0</v>
      </c>
      <c r="BJ163" s="9">
        <v>0</v>
      </c>
      <c r="BK163" s="9">
        <v>18678.263106393188</v>
      </c>
      <c r="BL163" s="9">
        <v>58287.701485714286</v>
      </c>
      <c r="BM163" s="9">
        <v>34592.9</v>
      </c>
      <c r="BN163" s="9">
        <v>5926.55</v>
      </c>
      <c r="BO163" s="11">
        <v>5514539</v>
      </c>
      <c r="BP163" s="11">
        <v>0</v>
      </c>
      <c r="BQ163" s="11">
        <v>12347</v>
      </c>
      <c r="BR163" s="11">
        <v>30098</v>
      </c>
      <c r="BS163" s="11">
        <v>284940</v>
      </c>
      <c r="BT163" s="11">
        <v>0</v>
      </c>
      <c r="BU163" s="9">
        <v>0</v>
      </c>
      <c r="BV163" s="9">
        <v>136771</v>
      </c>
      <c r="BW163" s="11">
        <v>296791</v>
      </c>
      <c r="BX163" s="11">
        <v>0</v>
      </c>
      <c r="BY163" s="11">
        <v>0</v>
      </c>
      <c r="BZ163" s="11">
        <v>-6055.6</v>
      </c>
      <c r="CA163" s="9">
        <v>0</v>
      </c>
      <c r="CB163" s="9">
        <v>708702.7172603464</v>
      </c>
      <c r="CC163" s="9">
        <v>50501.407999999996</v>
      </c>
      <c r="CD163" s="9">
        <v>0</v>
      </c>
      <c r="CE163" s="11">
        <v>211578</v>
      </c>
      <c r="CF163" s="11">
        <v>143136</v>
      </c>
      <c r="CG163" s="11">
        <v>0</v>
      </c>
      <c r="CH163" s="11">
        <v>18450</v>
      </c>
      <c r="CI163" s="11">
        <v>0</v>
      </c>
      <c r="CJ163" s="11">
        <v>5490</v>
      </c>
      <c r="CK163" s="11">
        <v>0</v>
      </c>
      <c r="CL163" s="11">
        <v>0</v>
      </c>
      <c r="CM163" s="11">
        <v>0</v>
      </c>
      <c r="CN163" s="9">
        <v>0</v>
      </c>
      <c r="CO163" s="9">
        <v>18678.263106393188</v>
      </c>
      <c r="CP163" s="9">
        <v>58287.701485714286</v>
      </c>
      <c r="CQ163" s="9">
        <v>34592.9</v>
      </c>
      <c r="CR163" s="9">
        <v>5926.55</v>
      </c>
      <c r="CT163" s="11"/>
      <c r="CU163" s="11"/>
      <c r="CV163" s="15"/>
      <c r="CW163" s="15"/>
      <c r="CX163" s="11"/>
      <c r="CY163" s="11"/>
      <c r="CZ163" s="9"/>
      <c r="DA163" s="11"/>
      <c r="DB163" s="11"/>
      <c r="DC163" s="11"/>
      <c r="DD163" s="11"/>
      <c r="DE163" s="11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</row>
    <row r="164" spans="1:124" x14ac:dyDescent="0.3">
      <c r="A164" s="12">
        <v>486</v>
      </c>
      <c r="B164" s="12">
        <v>1</v>
      </c>
      <c r="C164" s="13" t="s">
        <v>187</v>
      </c>
      <c r="D164" s="14">
        <v>6</v>
      </c>
      <c r="E164" s="9">
        <v>282</v>
      </c>
      <c r="F164" s="9">
        <f t="shared" si="83"/>
        <v>9439.9421180211866</v>
      </c>
      <c r="G164" s="9">
        <f t="shared" si="84"/>
        <v>9945.1540834853204</v>
      </c>
      <c r="H164" s="9">
        <f t="shared" si="85"/>
        <v>505.21196546413375</v>
      </c>
      <c r="I164" s="10">
        <f t="shared" si="80"/>
        <v>5.3518544832988547E-2</v>
      </c>
      <c r="J164" s="9">
        <f t="shared" si="86"/>
        <v>378.11482269503449</v>
      </c>
      <c r="K164" s="9">
        <f t="shared" si="87"/>
        <v>17.748226950354592</v>
      </c>
      <c r="L164" s="9">
        <f t="shared" si="88"/>
        <v>0</v>
      </c>
      <c r="M164" s="9">
        <f t="shared" si="89"/>
        <v>75.719326241134695</v>
      </c>
      <c r="N164" s="9">
        <f t="shared" si="90"/>
        <v>39.448654116614534</v>
      </c>
      <c r="O164" s="9">
        <f t="shared" si="91"/>
        <v>0</v>
      </c>
      <c r="P164" s="9">
        <f t="shared" si="92"/>
        <v>-5.819064539007087</v>
      </c>
      <c r="Q164" s="15">
        <f t="shared" si="93"/>
        <v>2662063.6772819743</v>
      </c>
      <c r="R164" s="15">
        <f t="shared" si="94"/>
        <v>2804533.4515428599</v>
      </c>
      <c r="S164" s="9">
        <f t="shared" si="95"/>
        <v>142469.77426088555</v>
      </c>
      <c r="T164" s="9"/>
      <c r="U164" s="9">
        <f t="shared" si="99"/>
        <v>6001.7326950354618</v>
      </c>
      <c r="V164" s="9">
        <f t="shared" si="99"/>
        <v>540.19148936170211</v>
      </c>
      <c r="W164" s="9">
        <f t="shared" si="99"/>
        <v>1024.6524822695035</v>
      </c>
      <c r="X164" s="9">
        <f t="shared" si="99"/>
        <v>971.2828014184397</v>
      </c>
      <c r="Y164" s="9">
        <f t="shared" si="99"/>
        <v>694.85450525522936</v>
      </c>
      <c r="Z164" s="9">
        <f t="shared" si="99"/>
        <v>0</v>
      </c>
      <c r="AA164" s="9">
        <f t="shared" si="99"/>
        <v>207.22814468085107</v>
      </c>
      <c r="AB164" s="9">
        <f t="shared" si="100"/>
        <v>6379.8475177304963</v>
      </c>
      <c r="AC164" s="9">
        <f t="shared" si="100"/>
        <v>557.9397163120567</v>
      </c>
      <c r="AD164" s="9">
        <f t="shared" si="100"/>
        <v>1024.6524822695035</v>
      </c>
      <c r="AE164" s="9">
        <f t="shared" si="100"/>
        <v>1047.0021276595744</v>
      </c>
      <c r="AF164" s="9">
        <f t="shared" si="100"/>
        <v>734.30315937184389</v>
      </c>
      <c r="AG164" s="9">
        <f t="shared" si="100"/>
        <v>0</v>
      </c>
      <c r="AH164" s="9">
        <f t="shared" si="100"/>
        <v>201.40908014184399</v>
      </c>
      <c r="AI164" s="9">
        <f t="shared" si="96"/>
        <v>9945.1540834853204</v>
      </c>
      <c r="AJ164" s="3" t="s">
        <v>608</v>
      </c>
      <c r="AK164" s="11">
        <v>1710285</v>
      </c>
      <c r="AL164" s="11">
        <v>0</v>
      </c>
      <c r="AM164" s="11">
        <v>3929</v>
      </c>
      <c r="AN164" s="9">
        <v>9822</v>
      </c>
      <c r="AO164" s="11">
        <v>302880</v>
      </c>
      <c r="AP164" s="11">
        <v>-13928</v>
      </c>
      <c r="AQ164" s="9">
        <v>0</v>
      </c>
      <c r="AR164" s="9">
        <v>31845</v>
      </c>
      <c r="AS164" s="11">
        <v>152334</v>
      </c>
      <c r="AT164" s="11">
        <v>0</v>
      </c>
      <c r="AU164" s="11">
        <v>0</v>
      </c>
      <c r="AV164" s="11">
        <v>-2057.25</v>
      </c>
      <c r="AW164" s="9">
        <v>0</v>
      </c>
      <c r="AX164" s="9">
        <v>195948.97048197468</v>
      </c>
      <c r="AY164" s="9">
        <v>14616.61</v>
      </c>
      <c r="AZ164" s="9">
        <v>-17796.38</v>
      </c>
      <c r="BA164" s="11">
        <v>66645</v>
      </c>
      <c r="BB164" s="11">
        <v>58504</v>
      </c>
      <c r="BC164" s="11">
        <v>0</v>
      </c>
      <c r="BD164" s="11">
        <v>0</v>
      </c>
      <c r="BE164" s="11">
        <v>0</v>
      </c>
      <c r="BF164" s="11">
        <v>115036</v>
      </c>
      <c r="BG164" s="11">
        <v>0</v>
      </c>
      <c r="BH164" s="11">
        <v>0</v>
      </c>
      <c r="BI164" s="9">
        <v>0</v>
      </c>
      <c r="BJ164" s="9">
        <v>0</v>
      </c>
      <c r="BK164" s="9">
        <v>0</v>
      </c>
      <c r="BL164" s="9">
        <v>18139.2768</v>
      </c>
      <c r="BM164" s="9">
        <v>9933.9</v>
      </c>
      <c r="BN164" s="9">
        <v>5926.55</v>
      </c>
      <c r="BO164" s="11">
        <v>1795215</v>
      </c>
      <c r="BP164" s="11">
        <v>3902</v>
      </c>
      <c r="BQ164" s="11">
        <v>4020</v>
      </c>
      <c r="BR164" s="11">
        <v>9822</v>
      </c>
      <c r="BS164" s="11">
        <v>288952</v>
      </c>
      <c r="BT164" s="11">
        <v>0</v>
      </c>
      <c r="BU164" s="9">
        <v>0</v>
      </c>
      <c r="BV164" s="9">
        <v>35214</v>
      </c>
      <c r="BW164" s="11">
        <v>157339</v>
      </c>
      <c r="BX164" s="11">
        <v>0</v>
      </c>
      <c r="BY164" s="11">
        <v>0</v>
      </c>
      <c r="BZ164" s="11">
        <v>12776.6</v>
      </c>
      <c r="CA164" s="9">
        <v>0</v>
      </c>
      <c r="CB164" s="9">
        <v>207073.49094285996</v>
      </c>
      <c r="CC164" s="9">
        <v>12975.6338</v>
      </c>
      <c r="CD164" s="9">
        <v>0</v>
      </c>
      <c r="CE164" s="11">
        <v>68430</v>
      </c>
      <c r="CF164" s="11">
        <v>60785</v>
      </c>
      <c r="CG164" s="11">
        <v>0</v>
      </c>
      <c r="CH164" s="11">
        <v>0</v>
      </c>
      <c r="CI164" s="11">
        <v>0</v>
      </c>
      <c r="CJ164" s="11">
        <v>114029</v>
      </c>
      <c r="CK164" s="11">
        <v>0</v>
      </c>
      <c r="CL164" s="11">
        <v>0</v>
      </c>
      <c r="CM164" s="11">
        <v>0</v>
      </c>
      <c r="CN164" s="9">
        <v>0</v>
      </c>
      <c r="CO164" s="9">
        <v>0</v>
      </c>
      <c r="CP164" s="9">
        <v>18139.2768</v>
      </c>
      <c r="CQ164" s="9">
        <v>9933.9</v>
      </c>
      <c r="CR164" s="9">
        <v>5926.55</v>
      </c>
      <c r="CT164" s="11"/>
      <c r="CU164" s="11"/>
      <c r="CV164" s="15"/>
      <c r="CW164" s="15"/>
      <c r="CX164" s="11"/>
      <c r="CY164" s="11"/>
      <c r="CZ164" s="9"/>
      <c r="DA164" s="11"/>
      <c r="DB164" s="11"/>
      <c r="DC164" s="11"/>
      <c r="DD164" s="11"/>
      <c r="DE164" s="11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</row>
    <row r="165" spans="1:124" x14ac:dyDescent="0.3">
      <c r="A165" s="12">
        <v>487</v>
      </c>
      <c r="B165" s="12">
        <v>1</v>
      </c>
      <c r="C165" s="13" t="s">
        <v>188</v>
      </c>
      <c r="D165" s="14">
        <v>6</v>
      </c>
      <c r="E165" s="9">
        <v>355</v>
      </c>
      <c r="F165" s="9">
        <f t="shared" si="83"/>
        <v>8946.1955857745452</v>
      </c>
      <c r="G165" s="9">
        <f t="shared" si="84"/>
        <v>9377.3958298379766</v>
      </c>
      <c r="H165" s="9">
        <f t="shared" si="85"/>
        <v>431.20024406343146</v>
      </c>
      <c r="I165" s="10">
        <f t="shared" si="80"/>
        <v>4.8199286493253987E-2</v>
      </c>
      <c r="J165" s="9">
        <f t="shared" si="86"/>
        <v>364.66197183098575</v>
      </c>
      <c r="K165" s="9">
        <f t="shared" si="87"/>
        <v>14.929577464788736</v>
      </c>
      <c r="L165" s="9">
        <f t="shared" si="88"/>
        <v>0</v>
      </c>
      <c r="M165" s="9">
        <f t="shared" si="89"/>
        <v>10.215295774647871</v>
      </c>
      <c r="N165" s="9">
        <f t="shared" si="90"/>
        <v>33.660672232445336</v>
      </c>
      <c r="O165" s="9">
        <f t="shared" si="91"/>
        <v>0</v>
      </c>
      <c r="P165" s="9">
        <f t="shared" si="92"/>
        <v>7.7327267605633949</v>
      </c>
      <c r="Q165" s="15">
        <f t="shared" si="93"/>
        <v>3175899.432949963</v>
      </c>
      <c r="R165" s="15">
        <f t="shared" si="94"/>
        <v>3328975.5195924812</v>
      </c>
      <c r="S165" s="9">
        <f t="shared" si="95"/>
        <v>153076.08664251817</v>
      </c>
      <c r="T165" s="9"/>
      <c r="U165" s="9">
        <f t="shared" si="99"/>
        <v>5981.0507042253521</v>
      </c>
      <c r="V165" s="9">
        <f t="shared" si="99"/>
        <v>454.41126760563378</v>
      </c>
      <c r="W165" s="9">
        <f t="shared" si="99"/>
        <v>903.46478873239437</v>
      </c>
      <c r="X165" s="9">
        <f t="shared" si="99"/>
        <v>925.825352112676</v>
      </c>
      <c r="Y165" s="9">
        <f t="shared" si="99"/>
        <v>447.2166902822097</v>
      </c>
      <c r="Z165" s="9">
        <f t="shared" si="99"/>
        <v>0</v>
      </c>
      <c r="AA165" s="9">
        <f t="shared" si="99"/>
        <v>234.22678281627813</v>
      </c>
      <c r="AB165" s="9">
        <f t="shared" si="100"/>
        <v>6345.7126760563378</v>
      </c>
      <c r="AC165" s="9">
        <f t="shared" si="100"/>
        <v>469.34084507042252</v>
      </c>
      <c r="AD165" s="9">
        <f t="shared" si="100"/>
        <v>903.46478873239437</v>
      </c>
      <c r="AE165" s="9">
        <f t="shared" si="100"/>
        <v>936.04064788732387</v>
      </c>
      <c r="AF165" s="9">
        <f t="shared" si="100"/>
        <v>480.87736251465503</v>
      </c>
      <c r="AG165" s="9">
        <f t="shared" si="100"/>
        <v>0</v>
      </c>
      <c r="AH165" s="9">
        <f t="shared" si="100"/>
        <v>241.95950957684153</v>
      </c>
      <c r="AI165" s="9">
        <f t="shared" si="96"/>
        <v>9377.3958298379766</v>
      </c>
      <c r="AJ165" s="3" t="s">
        <v>608</v>
      </c>
      <c r="AK165" s="11">
        <v>2140847</v>
      </c>
      <c r="AL165" s="11">
        <v>0</v>
      </c>
      <c r="AM165" s="11">
        <v>4918</v>
      </c>
      <c r="AN165" s="9">
        <v>12294</v>
      </c>
      <c r="AO165" s="11">
        <v>301758</v>
      </c>
      <c r="AP165" s="11">
        <v>18972</v>
      </c>
      <c r="AQ165" s="9">
        <v>0</v>
      </c>
      <c r="AR165" s="9">
        <v>42933</v>
      </c>
      <c r="AS165" s="11">
        <v>161316</v>
      </c>
      <c r="AT165" s="11">
        <v>0</v>
      </c>
      <c r="AU165" s="11">
        <v>0</v>
      </c>
      <c r="AV165" s="11">
        <v>0</v>
      </c>
      <c r="AW165" s="9">
        <v>0</v>
      </c>
      <c r="AX165" s="9">
        <v>158761.92505018445</v>
      </c>
      <c r="AY165" s="9">
        <v>23824.550000000003</v>
      </c>
      <c r="AZ165" s="9">
        <v>-17574</v>
      </c>
      <c r="BA165" s="11">
        <v>81003</v>
      </c>
      <c r="BB165" s="11">
        <v>67537</v>
      </c>
      <c r="BC165" s="11">
        <v>0</v>
      </c>
      <c r="BD165" s="11">
        <v>5926</v>
      </c>
      <c r="BE165" s="11">
        <v>0</v>
      </c>
      <c r="BF165" s="11">
        <v>126351</v>
      </c>
      <c r="BG165" s="11">
        <v>0</v>
      </c>
      <c r="BH165" s="11">
        <v>0</v>
      </c>
      <c r="BI165" s="9">
        <v>0</v>
      </c>
      <c r="BJ165" s="9">
        <v>0</v>
      </c>
      <c r="BK165" s="9">
        <v>10069.620014064438</v>
      </c>
      <c r="BL165" s="9">
        <v>18729.487885714287</v>
      </c>
      <c r="BM165" s="9">
        <v>12306.3</v>
      </c>
      <c r="BN165" s="9">
        <v>5926.55</v>
      </c>
      <c r="BO165" s="11">
        <v>2252728</v>
      </c>
      <c r="BP165" s="11">
        <v>0</v>
      </c>
      <c r="BQ165" s="11">
        <v>5044</v>
      </c>
      <c r="BR165" s="11">
        <v>12294</v>
      </c>
      <c r="BS165" s="11">
        <v>320730</v>
      </c>
      <c r="BT165" s="11">
        <v>0</v>
      </c>
      <c r="BU165" s="9">
        <v>0</v>
      </c>
      <c r="BV165" s="9">
        <v>46175</v>
      </c>
      <c r="BW165" s="11">
        <v>166616</v>
      </c>
      <c r="BX165" s="11">
        <v>0</v>
      </c>
      <c r="BY165" s="11">
        <v>0</v>
      </c>
      <c r="BZ165" s="11">
        <v>-4590.57</v>
      </c>
      <c r="CA165" s="9">
        <v>0</v>
      </c>
      <c r="CB165" s="9">
        <v>170711.46369270253</v>
      </c>
      <c r="CC165" s="9">
        <v>26569.668000000005</v>
      </c>
      <c r="CD165" s="9">
        <v>0</v>
      </c>
      <c r="CE165" s="11">
        <v>83373</v>
      </c>
      <c r="CF165" s="11">
        <v>70603</v>
      </c>
      <c r="CG165" s="11">
        <v>0</v>
      </c>
      <c r="CH165" s="11">
        <v>5926</v>
      </c>
      <c r="CI165" s="11">
        <v>0</v>
      </c>
      <c r="CJ165" s="11">
        <v>125764</v>
      </c>
      <c r="CK165" s="11">
        <v>0</v>
      </c>
      <c r="CL165" s="11">
        <v>0</v>
      </c>
      <c r="CM165" s="11">
        <v>0</v>
      </c>
      <c r="CN165" s="9">
        <v>0</v>
      </c>
      <c r="CO165" s="9">
        <v>10069.620014064438</v>
      </c>
      <c r="CP165" s="9">
        <v>18729.487885714287</v>
      </c>
      <c r="CQ165" s="9">
        <v>12306.3</v>
      </c>
      <c r="CR165" s="9">
        <v>5926.55</v>
      </c>
      <c r="CT165" s="11"/>
      <c r="CU165" s="11"/>
      <c r="CV165" s="15"/>
      <c r="CW165" s="15"/>
      <c r="CX165" s="11"/>
      <c r="CY165" s="11"/>
      <c r="CZ165" s="9"/>
      <c r="DA165" s="11"/>
      <c r="DB165" s="11"/>
      <c r="DC165" s="11"/>
      <c r="DD165" s="11"/>
      <c r="DE165" s="11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</row>
    <row r="166" spans="1:124" x14ac:dyDescent="0.3">
      <c r="A166" s="12">
        <v>492</v>
      </c>
      <c r="B166" s="12">
        <v>1</v>
      </c>
      <c r="C166" s="13" t="s">
        <v>189</v>
      </c>
      <c r="D166" s="14">
        <v>4</v>
      </c>
      <c r="E166" s="9">
        <v>4667</v>
      </c>
      <c r="F166" s="9">
        <f t="shared" si="83"/>
        <v>10223.698434463377</v>
      </c>
      <c r="G166" s="9">
        <f t="shared" si="84"/>
        <v>10782.312727551898</v>
      </c>
      <c r="H166" s="9">
        <f t="shared" si="85"/>
        <v>558.61429308852166</v>
      </c>
      <c r="I166" s="10">
        <f t="shared" si="80"/>
        <v>5.4639159856815778E-2</v>
      </c>
      <c r="J166" s="9">
        <f t="shared" si="86"/>
        <v>368.5204156845939</v>
      </c>
      <c r="K166" s="9">
        <f t="shared" si="87"/>
        <v>32.632311977715858</v>
      </c>
      <c r="L166" s="9">
        <f t="shared" si="88"/>
        <v>0</v>
      </c>
      <c r="M166" s="9">
        <f t="shared" si="89"/>
        <v>46.940164988215088</v>
      </c>
      <c r="N166" s="9">
        <f t="shared" si="90"/>
        <v>45.397211494349222</v>
      </c>
      <c r="O166" s="9">
        <f t="shared" si="91"/>
        <v>60.858735804585379</v>
      </c>
      <c r="P166" s="9">
        <f t="shared" si="92"/>
        <v>4.265453139061492</v>
      </c>
      <c r="Q166" s="15">
        <f t="shared" si="93"/>
        <v>47714000.593640588</v>
      </c>
      <c r="R166" s="15">
        <f t="shared" si="94"/>
        <v>50321053.499484718</v>
      </c>
      <c r="S166" s="9">
        <f t="shared" si="95"/>
        <v>2607052.9058441296</v>
      </c>
      <c r="T166" s="9"/>
      <c r="U166" s="9">
        <f t="shared" si="99"/>
        <v>5946.5464366830938</v>
      </c>
      <c r="V166" s="9">
        <f t="shared" si="99"/>
        <v>993.22048425112496</v>
      </c>
      <c r="W166" s="9">
        <f t="shared" si="99"/>
        <v>833.70794943218345</v>
      </c>
      <c r="X166" s="9">
        <f t="shared" si="99"/>
        <v>724.72539104349687</v>
      </c>
      <c r="Y166" s="9">
        <f t="shared" si="99"/>
        <v>1336.839240120117</v>
      </c>
      <c r="Z166" s="9">
        <f t="shared" si="99"/>
        <v>96.14208270837797</v>
      </c>
      <c r="AA166" s="9">
        <f t="shared" si="99"/>
        <v>292.51685022498395</v>
      </c>
      <c r="AB166" s="9">
        <f t="shared" si="100"/>
        <v>6315.0668523676877</v>
      </c>
      <c r="AC166" s="9">
        <f t="shared" si="100"/>
        <v>1025.8527962288408</v>
      </c>
      <c r="AD166" s="9">
        <f t="shared" si="100"/>
        <v>833.70794943218345</v>
      </c>
      <c r="AE166" s="9">
        <f t="shared" si="100"/>
        <v>771.66555603171196</v>
      </c>
      <c r="AF166" s="9">
        <f t="shared" si="100"/>
        <v>1382.2364516144662</v>
      </c>
      <c r="AG166" s="9">
        <f t="shared" si="100"/>
        <v>157.00081851296335</v>
      </c>
      <c r="AH166" s="9">
        <f t="shared" si="100"/>
        <v>296.78230336404545</v>
      </c>
      <c r="AI166" s="9">
        <f t="shared" si="96"/>
        <v>10782.312727551898</v>
      </c>
      <c r="AJ166" s="3" t="s">
        <v>608</v>
      </c>
      <c r="AK166" s="11">
        <v>27954251</v>
      </c>
      <c r="AL166" s="11">
        <v>0</v>
      </c>
      <c r="AM166" s="11">
        <v>64213</v>
      </c>
      <c r="AN166" s="9">
        <v>160534</v>
      </c>
      <c r="AO166" s="11">
        <v>3932627</v>
      </c>
      <c r="AP166" s="11">
        <v>-41712</v>
      </c>
      <c r="AQ166" s="9">
        <v>0</v>
      </c>
      <c r="AR166" s="9">
        <v>560907</v>
      </c>
      <c r="AS166" s="11">
        <v>4635360</v>
      </c>
      <c r="AT166" s="11">
        <v>0</v>
      </c>
      <c r="AU166" s="11">
        <v>551016</v>
      </c>
      <c r="AV166" s="11">
        <v>371.4</v>
      </c>
      <c r="AW166" s="9">
        <v>448695.1</v>
      </c>
      <c r="AX166" s="9">
        <v>6239028.733640586</v>
      </c>
      <c r="AY166" s="9">
        <v>289377.62</v>
      </c>
      <c r="AZ166" s="9">
        <v>-201718.78</v>
      </c>
      <c r="BA166" s="11">
        <v>1163660</v>
      </c>
      <c r="BB166" s="11">
        <v>326829</v>
      </c>
      <c r="BC166" s="11">
        <v>0</v>
      </c>
      <c r="BD166" s="11">
        <v>211797</v>
      </c>
      <c r="BE166" s="11">
        <v>0</v>
      </c>
      <c r="BF166" s="11">
        <v>0</v>
      </c>
      <c r="BG166" s="11">
        <v>0</v>
      </c>
      <c r="BH166" s="11">
        <v>0</v>
      </c>
      <c r="BI166" s="9">
        <v>503500</v>
      </c>
      <c r="BJ166" s="9">
        <v>0</v>
      </c>
      <c r="BK166" s="9">
        <v>109088.7</v>
      </c>
      <c r="BL166" s="9">
        <v>321067.2</v>
      </c>
      <c r="BM166" s="9">
        <v>485108.62</v>
      </c>
      <c r="BN166" s="9">
        <v>0</v>
      </c>
      <c r="BO166" s="11">
        <v>29472417</v>
      </c>
      <c r="BP166" s="11">
        <v>0</v>
      </c>
      <c r="BQ166" s="11">
        <v>65991</v>
      </c>
      <c r="BR166" s="11">
        <v>160534</v>
      </c>
      <c r="BS166" s="11">
        <v>2814761</v>
      </c>
      <c r="BT166" s="11">
        <v>0</v>
      </c>
      <c r="BU166" s="9">
        <v>0</v>
      </c>
      <c r="BV166" s="9">
        <v>669663</v>
      </c>
      <c r="BW166" s="11">
        <v>4787655</v>
      </c>
      <c r="BX166" s="11">
        <v>0</v>
      </c>
      <c r="BY166" s="11">
        <v>563911</v>
      </c>
      <c r="BZ166" s="11">
        <v>43013.15</v>
      </c>
      <c r="CA166" s="9">
        <v>732722.82</v>
      </c>
      <c r="CB166" s="9">
        <v>6450897.5196847143</v>
      </c>
      <c r="CC166" s="9">
        <v>309284.48979999998</v>
      </c>
      <c r="CD166" s="9">
        <v>0</v>
      </c>
      <c r="CE166" s="11">
        <v>1200328</v>
      </c>
      <c r="CF166" s="11">
        <v>341040</v>
      </c>
      <c r="CG166" s="11">
        <v>0</v>
      </c>
      <c r="CH166" s="11">
        <v>211797</v>
      </c>
      <c r="CI166" s="11">
        <v>0</v>
      </c>
      <c r="CJ166" s="11">
        <v>0</v>
      </c>
      <c r="CK166" s="11">
        <v>0</v>
      </c>
      <c r="CL166" s="11">
        <v>0</v>
      </c>
      <c r="CM166" s="11">
        <v>505620</v>
      </c>
      <c r="CN166" s="9">
        <v>1076154</v>
      </c>
      <c r="CO166" s="9">
        <v>109088.7</v>
      </c>
      <c r="CP166" s="9">
        <v>321067.2</v>
      </c>
      <c r="CQ166" s="9">
        <v>485108.62</v>
      </c>
      <c r="CR166" s="9">
        <v>0</v>
      </c>
      <c r="CT166" s="11"/>
      <c r="CU166" s="11"/>
      <c r="CV166" s="15"/>
      <c r="CW166" s="15"/>
      <c r="CX166" s="11"/>
      <c r="CY166" s="11"/>
      <c r="CZ166" s="9"/>
      <c r="DA166" s="11"/>
      <c r="DB166" s="11"/>
      <c r="DC166" s="11"/>
      <c r="DD166" s="11"/>
      <c r="DE166" s="11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</row>
    <row r="167" spans="1:124" x14ac:dyDescent="0.3">
      <c r="A167" s="12">
        <v>495</v>
      </c>
      <c r="B167" s="12">
        <v>1</v>
      </c>
      <c r="C167" s="13" t="s">
        <v>190</v>
      </c>
      <c r="D167" s="14">
        <v>6</v>
      </c>
      <c r="E167" s="9">
        <v>398</v>
      </c>
      <c r="F167" s="9">
        <f t="shared" si="83"/>
        <v>10261.059207899229</v>
      </c>
      <c r="G167" s="9">
        <f t="shared" si="84"/>
        <v>10675.620617416384</v>
      </c>
      <c r="H167" s="9">
        <f t="shared" si="85"/>
        <v>414.56140951715497</v>
      </c>
      <c r="I167" s="10">
        <f t="shared" si="80"/>
        <v>4.0401424562292253E-2</v>
      </c>
      <c r="J167" s="9">
        <f t="shared" si="86"/>
        <v>384.70625628140715</v>
      </c>
      <c r="K167" s="9">
        <f t="shared" si="87"/>
        <v>11</v>
      </c>
      <c r="L167" s="9">
        <f t="shared" si="88"/>
        <v>0</v>
      </c>
      <c r="M167" s="9">
        <f t="shared" si="89"/>
        <v>7.0698241206032435</v>
      </c>
      <c r="N167" s="9">
        <f t="shared" si="90"/>
        <v>17.408098461876307</v>
      </c>
      <c r="O167" s="9">
        <f t="shared" si="91"/>
        <v>0</v>
      </c>
      <c r="P167" s="9">
        <f t="shared" si="92"/>
        <v>-5.6227693467336053</v>
      </c>
      <c r="Q167" s="15">
        <f t="shared" si="93"/>
        <v>4083901.5647438937</v>
      </c>
      <c r="R167" s="15">
        <f t="shared" si="94"/>
        <v>4248897.0057317195</v>
      </c>
      <c r="S167" s="9">
        <f t="shared" si="95"/>
        <v>164995.44098782586</v>
      </c>
      <c r="T167" s="9"/>
      <c r="U167" s="9">
        <f t="shared" si="99"/>
        <v>5917.2836934673369</v>
      </c>
      <c r="V167" s="9">
        <f t="shared" si="99"/>
        <v>334.8040201005025</v>
      </c>
      <c r="W167" s="9">
        <f t="shared" si="99"/>
        <v>1487.2361809045226</v>
      </c>
      <c r="X167" s="9">
        <f t="shared" si="99"/>
        <v>1093.8869346733668</v>
      </c>
      <c r="Y167" s="9">
        <f t="shared" si="99"/>
        <v>1101.2942366142329</v>
      </c>
      <c r="Z167" s="9">
        <f t="shared" si="99"/>
        <v>0</v>
      </c>
      <c r="AA167" s="9">
        <f t="shared" si="99"/>
        <v>326.55414213926775</v>
      </c>
      <c r="AB167" s="9">
        <f t="shared" si="100"/>
        <v>6301.989949748744</v>
      </c>
      <c r="AC167" s="9">
        <f t="shared" si="100"/>
        <v>345.8040201005025</v>
      </c>
      <c r="AD167" s="9">
        <f t="shared" si="100"/>
        <v>1487.2361809045226</v>
      </c>
      <c r="AE167" s="9">
        <f t="shared" si="100"/>
        <v>1100.95675879397</v>
      </c>
      <c r="AF167" s="9">
        <f t="shared" si="100"/>
        <v>1118.7023350761092</v>
      </c>
      <c r="AG167" s="9">
        <f t="shared" si="100"/>
        <v>0</v>
      </c>
      <c r="AH167" s="9">
        <f t="shared" si="100"/>
        <v>320.93137279253415</v>
      </c>
      <c r="AI167" s="9">
        <f t="shared" si="96"/>
        <v>10675.620617416384</v>
      </c>
      <c r="AJ167" s="3" t="s">
        <v>608</v>
      </c>
      <c r="AK167" s="11">
        <v>2374151</v>
      </c>
      <c r="AL167" s="11">
        <v>0</v>
      </c>
      <c r="AM167" s="11">
        <v>5454</v>
      </c>
      <c r="AN167" s="9">
        <v>13634</v>
      </c>
      <c r="AO167" s="11">
        <v>587882</v>
      </c>
      <c r="AP167" s="11">
        <v>4038</v>
      </c>
      <c r="AQ167" s="9">
        <v>104260</v>
      </c>
      <c r="AR167" s="9">
        <v>37558</v>
      </c>
      <c r="AS167" s="11">
        <v>133252</v>
      </c>
      <c r="AT167" s="11">
        <v>0</v>
      </c>
      <c r="AU167" s="11">
        <v>0</v>
      </c>
      <c r="AV167" s="11">
        <v>0</v>
      </c>
      <c r="AW167" s="9">
        <v>0</v>
      </c>
      <c r="AX167" s="9">
        <v>438315.10617246467</v>
      </c>
      <c r="AY167" s="9">
        <v>28957.9</v>
      </c>
      <c r="AZ167" s="9">
        <v>-19072.09</v>
      </c>
      <c r="BA167" s="11">
        <v>83622</v>
      </c>
      <c r="BB167" s="11">
        <v>74956</v>
      </c>
      <c r="BC167" s="11">
        <v>0</v>
      </c>
      <c r="BD167" s="11">
        <v>0</v>
      </c>
      <c r="BE167" s="11">
        <v>0</v>
      </c>
      <c r="BF167" s="11">
        <v>129517</v>
      </c>
      <c r="BG167" s="11">
        <v>0</v>
      </c>
      <c r="BH167" s="11">
        <v>0</v>
      </c>
      <c r="BI167" s="9">
        <v>0</v>
      </c>
      <c r="BJ167" s="9">
        <v>0</v>
      </c>
      <c r="BK167" s="9">
        <v>14088.199999999999</v>
      </c>
      <c r="BL167" s="9">
        <v>10128.188571428571</v>
      </c>
      <c r="BM167" s="9">
        <v>48119.16</v>
      </c>
      <c r="BN167" s="9">
        <v>15041.1</v>
      </c>
      <c r="BO167" s="11">
        <v>2508192</v>
      </c>
      <c r="BP167" s="11">
        <v>0</v>
      </c>
      <c r="BQ167" s="11">
        <v>5616</v>
      </c>
      <c r="BR167" s="11">
        <v>13634</v>
      </c>
      <c r="BS167" s="11">
        <v>591920</v>
      </c>
      <c r="BT167" s="11">
        <v>0</v>
      </c>
      <c r="BU167" s="9">
        <v>104260</v>
      </c>
      <c r="BV167" s="9">
        <v>40267</v>
      </c>
      <c r="BW167" s="11">
        <v>137630</v>
      </c>
      <c r="BX167" s="11">
        <v>0</v>
      </c>
      <c r="BY167" s="11">
        <v>0</v>
      </c>
      <c r="BZ167" s="11">
        <v>-6004.21</v>
      </c>
      <c r="CA167" s="9">
        <v>0</v>
      </c>
      <c r="CB167" s="9">
        <v>445243.52936029143</v>
      </c>
      <c r="CC167" s="9">
        <v>26720.037800000002</v>
      </c>
      <c r="CD167" s="9">
        <v>0</v>
      </c>
      <c r="CE167" s="11">
        <v>86396</v>
      </c>
      <c r="CF167" s="11">
        <v>78392</v>
      </c>
      <c r="CG167" s="11">
        <v>0</v>
      </c>
      <c r="CH167" s="11">
        <v>0</v>
      </c>
      <c r="CI167" s="11">
        <v>0</v>
      </c>
      <c r="CJ167" s="11">
        <v>129254</v>
      </c>
      <c r="CK167" s="11">
        <v>0</v>
      </c>
      <c r="CL167" s="11">
        <v>0</v>
      </c>
      <c r="CM167" s="11">
        <v>0</v>
      </c>
      <c r="CN167" s="9">
        <v>0</v>
      </c>
      <c r="CO167" s="9">
        <v>14088.199999999999</v>
      </c>
      <c r="CP167" s="9">
        <v>10128.188571428571</v>
      </c>
      <c r="CQ167" s="9">
        <v>48119.16</v>
      </c>
      <c r="CR167" s="9">
        <v>15041.1</v>
      </c>
      <c r="CT167" s="11"/>
      <c r="CU167" s="11"/>
      <c r="CV167" s="15"/>
      <c r="CW167" s="15"/>
      <c r="CX167" s="11"/>
      <c r="CY167" s="11"/>
      <c r="CZ167" s="9"/>
      <c r="DA167" s="11"/>
      <c r="DB167" s="11"/>
      <c r="DC167" s="11"/>
      <c r="DD167" s="11"/>
      <c r="DE167" s="11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</row>
    <row r="168" spans="1:124" x14ac:dyDescent="0.3">
      <c r="A168" s="12">
        <v>497</v>
      </c>
      <c r="B168" s="12">
        <v>1</v>
      </c>
      <c r="C168" s="13" t="s">
        <v>191</v>
      </c>
      <c r="D168" s="14">
        <v>6</v>
      </c>
      <c r="E168" s="9">
        <v>236</v>
      </c>
      <c r="F168" s="9">
        <f t="shared" si="83"/>
        <v>10668.814369051273</v>
      </c>
      <c r="G168" s="9">
        <f t="shared" si="84"/>
        <v>11042.023122634329</v>
      </c>
      <c r="H168" s="9">
        <f t="shared" si="85"/>
        <v>373.20875358305602</v>
      </c>
      <c r="I168" s="10">
        <f t="shared" si="80"/>
        <v>3.4981277269729431E-2</v>
      </c>
      <c r="J168" s="9">
        <f t="shared" si="86"/>
        <v>379.28953389830531</v>
      </c>
      <c r="K168" s="9">
        <f t="shared" si="87"/>
        <v>29.313559322033825</v>
      </c>
      <c r="L168" s="9">
        <f t="shared" si="88"/>
        <v>0</v>
      </c>
      <c r="M168" s="9">
        <f t="shared" si="89"/>
        <v>-1.0452966101695438</v>
      </c>
      <c r="N168" s="9">
        <f t="shared" si="90"/>
        <v>-39.500899806775578</v>
      </c>
      <c r="O168" s="9">
        <f t="shared" si="91"/>
        <v>12.30610169491527</v>
      </c>
      <c r="P168" s="9">
        <f t="shared" si="92"/>
        <v>-7.1542449152542815</v>
      </c>
      <c r="Q168" s="15">
        <f t="shared" si="93"/>
        <v>2517840.1910961005</v>
      </c>
      <c r="R168" s="15">
        <f t="shared" si="94"/>
        <v>2605917.4569417019</v>
      </c>
      <c r="S168" s="9">
        <f t="shared" si="95"/>
        <v>88077.265845601447</v>
      </c>
      <c r="T168" s="9"/>
      <c r="U168" s="9">
        <f t="shared" si="99"/>
        <v>6012.231652542373</v>
      </c>
      <c r="V168" s="9">
        <f t="shared" si="99"/>
        <v>892.24152542372883</v>
      </c>
      <c r="W168" s="9">
        <f t="shared" si="99"/>
        <v>787.78389830508479</v>
      </c>
      <c r="X168" s="9">
        <f t="shared" si="99"/>
        <v>1054.3686440677966</v>
      </c>
      <c r="Y168" s="9">
        <f t="shared" si="99"/>
        <v>1703.5317661457043</v>
      </c>
      <c r="Z168" s="9">
        <f t="shared" si="99"/>
        <v>60.508474576271183</v>
      </c>
      <c r="AA168" s="9">
        <f t="shared" si="99"/>
        <v>158.14840799031478</v>
      </c>
      <c r="AB168" s="9">
        <f t="shared" si="100"/>
        <v>6391.5211864406783</v>
      </c>
      <c r="AC168" s="9">
        <f t="shared" si="100"/>
        <v>921.55508474576266</v>
      </c>
      <c r="AD168" s="9">
        <f t="shared" si="100"/>
        <v>787.78389830508479</v>
      </c>
      <c r="AE168" s="9">
        <f t="shared" si="100"/>
        <v>1053.3233474576271</v>
      </c>
      <c r="AF168" s="9">
        <f t="shared" si="100"/>
        <v>1664.0308663389287</v>
      </c>
      <c r="AG168" s="9">
        <f t="shared" si="100"/>
        <v>72.814576271186453</v>
      </c>
      <c r="AH168" s="9">
        <f t="shared" si="100"/>
        <v>150.9941630750605</v>
      </c>
      <c r="AI168" s="9">
        <f t="shared" si="96"/>
        <v>11042.023122634329</v>
      </c>
      <c r="AJ168" s="3" t="s">
        <v>608</v>
      </c>
      <c r="AK168" s="11">
        <v>1428398</v>
      </c>
      <c r="AL168" s="11">
        <v>0</v>
      </c>
      <c r="AM168" s="11">
        <v>3281</v>
      </c>
      <c r="AN168" s="9">
        <v>8203</v>
      </c>
      <c r="AO168" s="11">
        <v>184113</v>
      </c>
      <c r="AP168" s="11">
        <v>1804</v>
      </c>
      <c r="AQ168" s="9">
        <v>0</v>
      </c>
      <c r="AR168" s="9">
        <v>29330</v>
      </c>
      <c r="AS168" s="11">
        <v>210569</v>
      </c>
      <c r="AT168" s="11">
        <v>0</v>
      </c>
      <c r="AU168" s="11">
        <v>0</v>
      </c>
      <c r="AV168" s="11">
        <v>0</v>
      </c>
      <c r="AW168" s="9">
        <v>14280</v>
      </c>
      <c r="AX168" s="9">
        <v>402033.49681038619</v>
      </c>
      <c r="AY168" s="9">
        <v>13925.56</v>
      </c>
      <c r="AZ168" s="9">
        <v>-9511.33</v>
      </c>
      <c r="BA168" s="11">
        <v>49217</v>
      </c>
      <c r="BB168" s="11">
        <v>54678</v>
      </c>
      <c r="BC168" s="11">
        <v>0</v>
      </c>
      <c r="BD168" s="11">
        <v>8542</v>
      </c>
      <c r="BE168" s="11">
        <v>0</v>
      </c>
      <c r="BF168" s="11">
        <v>103783</v>
      </c>
      <c r="BG168" s="11">
        <v>0</v>
      </c>
      <c r="BH168" s="11">
        <v>0</v>
      </c>
      <c r="BI168" s="9">
        <v>0</v>
      </c>
      <c r="BJ168" s="9">
        <v>0</v>
      </c>
      <c r="BK168" s="9">
        <v>0</v>
      </c>
      <c r="BL168" s="9">
        <v>4218.6342857142854</v>
      </c>
      <c r="BM168" s="9">
        <v>7980</v>
      </c>
      <c r="BN168" s="9">
        <v>2995.83</v>
      </c>
      <c r="BO168" s="11">
        <v>1508399</v>
      </c>
      <c r="BP168" s="11">
        <v>0</v>
      </c>
      <c r="BQ168" s="11">
        <v>3377</v>
      </c>
      <c r="BR168" s="11">
        <v>8203</v>
      </c>
      <c r="BS168" s="11">
        <v>185917</v>
      </c>
      <c r="BT168" s="11">
        <v>0</v>
      </c>
      <c r="BU168" s="9">
        <v>0</v>
      </c>
      <c r="BV168" s="9">
        <v>32287</v>
      </c>
      <c r="BW168" s="11">
        <v>217487</v>
      </c>
      <c r="BX168" s="11">
        <v>0</v>
      </c>
      <c r="BY168" s="11">
        <v>0</v>
      </c>
      <c r="BZ168" s="11">
        <v>-6442.69</v>
      </c>
      <c r="CA168" s="9">
        <v>17184.240000000002</v>
      </c>
      <c r="CB168" s="9">
        <v>392711.28445598716</v>
      </c>
      <c r="CC168" s="9">
        <v>12237.1582</v>
      </c>
      <c r="CD168" s="9">
        <v>0</v>
      </c>
      <c r="CE168" s="11">
        <v>50825</v>
      </c>
      <c r="CF168" s="11">
        <v>56913</v>
      </c>
      <c r="CG168" s="11">
        <v>0</v>
      </c>
      <c r="CH168" s="11">
        <v>8542</v>
      </c>
      <c r="CI168" s="11">
        <v>0</v>
      </c>
      <c r="CJ168" s="11">
        <v>103083</v>
      </c>
      <c r="CK168" s="11">
        <v>0</v>
      </c>
      <c r="CL168" s="11">
        <v>0</v>
      </c>
      <c r="CM168" s="11">
        <v>0</v>
      </c>
      <c r="CN168" s="9">
        <v>0</v>
      </c>
      <c r="CO168" s="9">
        <v>0</v>
      </c>
      <c r="CP168" s="9">
        <v>4218.6342857142854</v>
      </c>
      <c r="CQ168" s="9">
        <v>7980</v>
      </c>
      <c r="CR168" s="9">
        <v>2995.83</v>
      </c>
      <c r="CT168" s="11"/>
      <c r="CU168" s="11"/>
      <c r="CV168" s="15"/>
      <c r="CW168" s="15"/>
      <c r="CX168" s="11"/>
      <c r="CY168" s="11"/>
      <c r="CZ168" s="9"/>
      <c r="DA168" s="11"/>
      <c r="DB168" s="11"/>
      <c r="DC168" s="11"/>
      <c r="DD168" s="11"/>
      <c r="DE168" s="11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</row>
    <row r="169" spans="1:124" x14ac:dyDescent="0.3">
      <c r="A169" s="12">
        <v>499</v>
      </c>
      <c r="B169" s="12">
        <v>1</v>
      </c>
      <c r="C169" s="13" t="s">
        <v>192</v>
      </c>
      <c r="D169" s="14">
        <v>6</v>
      </c>
      <c r="E169" s="9">
        <v>300</v>
      </c>
      <c r="F169" s="9">
        <f t="shared" si="83"/>
        <v>10814.647109393414</v>
      </c>
      <c r="G169" s="9">
        <f t="shared" si="84"/>
        <v>11214.654171770428</v>
      </c>
      <c r="H169" s="9">
        <f t="shared" si="85"/>
        <v>400.00706237701343</v>
      </c>
      <c r="I169" s="10">
        <f t="shared" si="80"/>
        <v>3.698752796377186E-2</v>
      </c>
      <c r="J169" s="9">
        <f t="shared" si="86"/>
        <v>345.10573333333286</v>
      </c>
      <c r="K169" s="9">
        <f t="shared" si="87"/>
        <v>11.53666666666669</v>
      </c>
      <c r="L169" s="9">
        <f t="shared" si="88"/>
        <v>0</v>
      </c>
      <c r="M169" s="9">
        <f t="shared" si="89"/>
        <v>12.16840000000002</v>
      </c>
      <c r="N169" s="9">
        <f t="shared" si="90"/>
        <v>36.944619710344114</v>
      </c>
      <c r="O169" s="9">
        <f t="shared" si="91"/>
        <v>0</v>
      </c>
      <c r="P169" s="9">
        <f t="shared" si="92"/>
        <v>-5.7483573333333311</v>
      </c>
      <c r="Q169" s="15">
        <f t="shared" si="93"/>
        <v>3244394.1328180241</v>
      </c>
      <c r="R169" s="15">
        <f t="shared" si="94"/>
        <v>3364396.2515311278</v>
      </c>
      <c r="S169" s="9">
        <f t="shared" si="95"/>
        <v>120002.1187131037</v>
      </c>
      <c r="T169" s="9"/>
      <c r="U169" s="9">
        <f t="shared" si="99"/>
        <v>5925.3742666666667</v>
      </c>
      <c r="V169" s="9">
        <f t="shared" si="99"/>
        <v>351.12333333333333</v>
      </c>
      <c r="W169" s="9">
        <f t="shared" si="99"/>
        <v>2072.5466666666666</v>
      </c>
      <c r="X169" s="9">
        <f t="shared" si="99"/>
        <v>1003.5733333333334</v>
      </c>
      <c r="Y169" s="9">
        <f t="shared" si="99"/>
        <v>1134.8764093934153</v>
      </c>
      <c r="Z169" s="9">
        <f t="shared" si="99"/>
        <v>0</v>
      </c>
      <c r="AA169" s="9">
        <f t="shared" si="99"/>
        <v>327.15310000000005</v>
      </c>
      <c r="AB169" s="9">
        <f t="shared" si="100"/>
        <v>6270.48</v>
      </c>
      <c r="AC169" s="9">
        <f t="shared" si="100"/>
        <v>362.66</v>
      </c>
      <c r="AD169" s="9">
        <f t="shared" si="100"/>
        <v>2072.5466666666666</v>
      </c>
      <c r="AE169" s="9">
        <f t="shared" si="100"/>
        <v>1015.7417333333334</v>
      </c>
      <c r="AF169" s="9">
        <f t="shared" si="100"/>
        <v>1171.8210291037594</v>
      </c>
      <c r="AG169" s="9">
        <f t="shared" si="100"/>
        <v>0</v>
      </c>
      <c r="AH169" s="9">
        <f t="shared" si="100"/>
        <v>321.40474266666672</v>
      </c>
      <c r="AI169" s="9">
        <f t="shared" si="96"/>
        <v>11214.654171770428</v>
      </c>
      <c r="AJ169" s="3" t="s">
        <v>608</v>
      </c>
      <c r="AK169" s="11">
        <v>1798780</v>
      </c>
      <c r="AL169" s="11">
        <v>0</v>
      </c>
      <c r="AM169" s="11">
        <v>4132</v>
      </c>
      <c r="AN169" s="9">
        <v>10330</v>
      </c>
      <c r="AO169" s="11">
        <v>621764</v>
      </c>
      <c r="AP169" s="11">
        <v>0</v>
      </c>
      <c r="AQ169" s="9">
        <v>0</v>
      </c>
      <c r="AR169" s="9">
        <v>21453</v>
      </c>
      <c r="AS169" s="11">
        <v>105337</v>
      </c>
      <c r="AT169" s="11">
        <v>0</v>
      </c>
      <c r="AU169" s="11">
        <v>0</v>
      </c>
      <c r="AV169" s="11">
        <v>0</v>
      </c>
      <c r="AW169" s="9">
        <v>0</v>
      </c>
      <c r="AX169" s="9">
        <v>340462.92281802458</v>
      </c>
      <c r="AY169" s="9">
        <v>19347.760000000002</v>
      </c>
      <c r="AZ169" s="9">
        <v>-21167.72</v>
      </c>
      <c r="BA169" s="11">
        <v>72705</v>
      </c>
      <c r="BB169" s="11">
        <v>70812</v>
      </c>
      <c r="BC169" s="11">
        <v>0</v>
      </c>
      <c r="BD169" s="11">
        <v>0</v>
      </c>
      <c r="BE169" s="11">
        <v>0</v>
      </c>
      <c r="BF169" s="11">
        <v>117941</v>
      </c>
      <c r="BG169" s="11">
        <v>0</v>
      </c>
      <c r="BH169" s="11">
        <v>0</v>
      </c>
      <c r="BI169" s="9">
        <v>14029</v>
      </c>
      <c r="BJ169" s="9">
        <v>0</v>
      </c>
      <c r="BK169" s="9">
        <v>25445</v>
      </c>
      <c r="BL169" s="9">
        <v>20659.8</v>
      </c>
      <c r="BM169" s="9">
        <v>18200.599999999999</v>
      </c>
      <c r="BN169" s="9">
        <v>4162.7700000000004</v>
      </c>
      <c r="BO169" s="11">
        <v>1881144</v>
      </c>
      <c r="BP169" s="11">
        <v>0</v>
      </c>
      <c r="BQ169" s="11">
        <v>4212</v>
      </c>
      <c r="BR169" s="11">
        <v>10330</v>
      </c>
      <c r="BS169" s="11">
        <v>621764</v>
      </c>
      <c r="BT169" s="11">
        <v>0</v>
      </c>
      <c r="BU169" s="9">
        <v>0</v>
      </c>
      <c r="BV169" s="9">
        <v>21762</v>
      </c>
      <c r="BW169" s="11">
        <v>108798</v>
      </c>
      <c r="BX169" s="11">
        <v>0</v>
      </c>
      <c r="BY169" s="11">
        <v>0</v>
      </c>
      <c r="BZ169" s="11">
        <v>-63.48</v>
      </c>
      <c r="CA169" s="9">
        <v>0</v>
      </c>
      <c r="CB169" s="9">
        <v>351546.30873112782</v>
      </c>
      <c r="CC169" s="9">
        <v>17623.252800000002</v>
      </c>
      <c r="CD169" s="9">
        <v>0</v>
      </c>
      <c r="CE169" s="11">
        <v>74385</v>
      </c>
      <c r="CF169" s="11">
        <v>73548</v>
      </c>
      <c r="CG169" s="11">
        <v>0</v>
      </c>
      <c r="CH169" s="11">
        <v>0</v>
      </c>
      <c r="CI169" s="11">
        <v>0</v>
      </c>
      <c r="CJ169" s="11">
        <v>116770</v>
      </c>
      <c r="CK169" s="11">
        <v>0</v>
      </c>
      <c r="CL169" s="11">
        <v>0</v>
      </c>
      <c r="CM169" s="11">
        <v>14109</v>
      </c>
      <c r="CN169" s="9">
        <v>0</v>
      </c>
      <c r="CO169" s="9">
        <v>25445</v>
      </c>
      <c r="CP169" s="9">
        <v>20659.8</v>
      </c>
      <c r="CQ169" s="9">
        <v>18200.599999999999</v>
      </c>
      <c r="CR169" s="9">
        <v>4162.7700000000004</v>
      </c>
      <c r="CT169" s="11"/>
      <c r="CU169" s="11"/>
      <c r="CV169" s="15"/>
      <c r="CW169" s="15"/>
      <c r="CX169" s="11"/>
      <c r="CY169" s="11"/>
      <c r="CZ169" s="9"/>
      <c r="DA169" s="11"/>
      <c r="DB169" s="11"/>
      <c r="DC169" s="11"/>
      <c r="DD169" s="11"/>
      <c r="DE169" s="11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</row>
    <row r="170" spans="1:124" x14ac:dyDescent="0.3">
      <c r="A170" s="12">
        <v>500</v>
      </c>
      <c r="B170" s="12">
        <v>1</v>
      </c>
      <c r="C170" s="13" t="s">
        <v>193</v>
      </c>
      <c r="D170" s="14">
        <v>6</v>
      </c>
      <c r="E170" s="9">
        <v>432</v>
      </c>
      <c r="F170" s="9">
        <f t="shared" si="83"/>
        <v>9815.6698142037621</v>
      </c>
      <c r="G170" s="9">
        <f t="shared" si="84"/>
        <v>10284.242805347343</v>
      </c>
      <c r="H170" s="9">
        <f t="shared" si="85"/>
        <v>468.57299114358102</v>
      </c>
      <c r="I170" s="10">
        <f t="shared" si="80"/>
        <v>4.7737240556475588E-2</v>
      </c>
      <c r="J170" s="9">
        <f t="shared" si="86"/>
        <v>414.21106481481456</v>
      </c>
      <c r="K170" s="9">
        <f t="shared" si="87"/>
        <v>8.4629629629629335</v>
      </c>
      <c r="L170" s="9">
        <f t="shared" si="88"/>
        <v>0</v>
      </c>
      <c r="M170" s="9">
        <f t="shared" si="89"/>
        <v>-32.443842592592546</v>
      </c>
      <c r="N170" s="9">
        <f t="shared" si="90"/>
        <v>52.986749939876518</v>
      </c>
      <c r="O170" s="9">
        <f t="shared" si="91"/>
        <v>14.038101851851849</v>
      </c>
      <c r="P170" s="9">
        <f t="shared" si="92"/>
        <v>11.317954166666595</v>
      </c>
      <c r="Q170" s="15">
        <f t="shared" si="93"/>
        <v>4240369.3597360244</v>
      </c>
      <c r="R170" s="15">
        <f t="shared" si="94"/>
        <v>4442792.891910051</v>
      </c>
      <c r="S170" s="9">
        <f t="shared" si="95"/>
        <v>202423.53217402659</v>
      </c>
      <c r="T170" s="9"/>
      <c r="U170" s="9">
        <f t="shared" si="99"/>
        <v>6109.3676388888889</v>
      </c>
      <c r="V170" s="9">
        <f t="shared" si="99"/>
        <v>257.59259259259261</v>
      </c>
      <c r="W170" s="9">
        <f t="shared" si="99"/>
        <v>781.18518518518522</v>
      </c>
      <c r="X170" s="9">
        <f t="shared" si="99"/>
        <v>981.32557870370374</v>
      </c>
      <c r="Y170" s="9">
        <f t="shared" si="99"/>
        <v>1299.0184484630208</v>
      </c>
      <c r="Z170" s="9">
        <f t="shared" si="99"/>
        <v>68.58865740740741</v>
      </c>
      <c r="AA170" s="9">
        <f t="shared" si="99"/>
        <v>318.59171296296296</v>
      </c>
      <c r="AB170" s="9">
        <f t="shared" si="100"/>
        <v>6523.5787037037035</v>
      </c>
      <c r="AC170" s="9">
        <f t="shared" si="100"/>
        <v>266.05555555555554</v>
      </c>
      <c r="AD170" s="9">
        <f t="shared" si="100"/>
        <v>781.18518518518522</v>
      </c>
      <c r="AE170" s="9">
        <f t="shared" si="100"/>
        <v>948.88173611111119</v>
      </c>
      <c r="AF170" s="9">
        <f t="shared" si="100"/>
        <v>1352.0051984028973</v>
      </c>
      <c r="AG170" s="9">
        <f t="shared" si="100"/>
        <v>82.626759259259259</v>
      </c>
      <c r="AH170" s="9">
        <f t="shared" si="100"/>
        <v>329.90966712962955</v>
      </c>
      <c r="AI170" s="9">
        <f t="shared" si="96"/>
        <v>10284.242805347343</v>
      </c>
      <c r="AJ170" s="3" t="s">
        <v>608</v>
      </c>
      <c r="AK170" s="11">
        <v>2672860</v>
      </c>
      <c r="AL170" s="11">
        <v>0</v>
      </c>
      <c r="AM170" s="11">
        <v>6140</v>
      </c>
      <c r="AN170" s="9">
        <v>15350</v>
      </c>
      <c r="AO170" s="11">
        <v>337512</v>
      </c>
      <c r="AP170" s="11">
        <v>-40</v>
      </c>
      <c r="AQ170" s="9">
        <v>0</v>
      </c>
      <c r="AR170" s="9">
        <v>55161</v>
      </c>
      <c r="AS170" s="11">
        <v>111280</v>
      </c>
      <c r="AT170" s="11">
        <v>0</v>
      </c>
      <c r="AU170" s="11">
        <v>0</v>
      </c>
      <c r="AV170" s="11">
        <v>-456.35</v>
      </c>
      <c r="AW170" s="9">
        <v>29630.3</v>
      </c>
      <c r="AX170" s="9">
        <v>561175.96973602497</v>
      </c>
      <c r="AY170" s="9">
        <v>26745.9</v>
      </c>
      <c r="AZ170" s="9">
        <v>-33613.18</v>
      </c>
      <c r="BA170" s="11">
        <v>108429</v>
      </c>
      <c r="BB170" s="11">
        <v>120569</v>
      </c>
      <c r="BC170" s="11">
        <v>0</v>
      </c>
      <c r="BD170" s="11">
        <v>3561</v>
      </c>
      <c r="BE170" s="11">
        <v>0</v>
      </c>
      <c r="BF170" s="11">
        <v>130529</v>
      </c>
      <c r="BG170" s="11">
        <v>0</v>
      </c>
      <c r="BH170" s="11">
        <v>0</v>
      </c>
      <c r="BI170" s="9">
        <v>0</v>
      </c>
      <c r="BJ170" s="9">
        <v>0</v>
      </c>
      <c r="BK170" s="9">
        <v>40153.049999999996</v>
      </c>
      <c r="BL170" s="9">
        <v>30699</v>
      </c>
      <c r="BM170" s="9">
        <v>19985.900000000001</v>
      </c>
      <c r="BN170" s="9">
        <v>4697.7700000000004</v>
      </c>
      <c r="BO170" s="11">
        <v>2775268</v>
      </c>
      <c r="BP170" s="11">
        <v>42918</v>
      </c>
      <c r="BQ170" s="11">
        <v>6214</v>
      </c>
      <c r="BR170" s="11">
        <v>15350</v>
      </c>
      <c r="BS170" s="11">
        <v>337472</v>
      </c>
      <c r="BT170" s="11">
        <v>0</v>
      </c>
      <c r="BU170" s="9">
        <v>0</v>
      </c>
      <c r="BV170" s="9">
        <v>59622</v>
      </c>
      <c r="BW170" s="11">
        <v>114936</v>
      </c>
      <c r="BX170" s="11">
        <v>0</v>
      </c>
      <c r="BY170" s="11">
        <v>0</v>
      </c>
      <c r="BZ170" s="11">
        <v>-23838.09</v>
      </c>
      <c r="CA170" s="9">
        <v>35694.76</v>
      </c>
      <c r="CB170" s="9">
        <v>584066.24571005162</v>
      </c>
      <c r="CC170" s="9">
        <v>31635.2562</v>
      </c>
      <c r="CD170" s="9">
        <v>0</v>
      </c>
      <c r="CE170" s="11">
        <v>110142</v>
      </c>
      <c r="CF170" s="11">
        <v>123658</v>
      </c>
      <c r="CG170" s="11">
        <v>0</v>
      </c>
      <c r="CH170" s="11">
        <v>3561</v>
      </c>
      <c r="CI170" s="11">
        <v>0</v>
      </c>
      <c r="CJ170" s="11">
        <v>130558</v>
      </c>
      <c r="CK170" s="11">
        <v>0</v>
      </c>
      <c r="CL170" s="11">
        <v>0</v>
      </c>
      <c r="CM170" s="11">
        <v>0</v>
      </c>
      <c r="CN170" s="9">
        <v>0</v>
      </c>
      <c r="CO170" s="9">
        <v>40153.049999999996</v>
      </c>
      <c r="CP170" s="9">
        <v>30699</v>
      </c>
      <c r="CQ170" s="9">
        <v>19985.900000000001</v>
      </c>
      <c r="CR170" s="9">
        <v>4697.7700000000004</v>
      </c>
      <c r="CT170" s="11"/>
      <c r="CU170" s="11"/>
      <c r="CV170" s="15"/>
      <c r="CW170" s="15"/>
      <c r="CX170" s="11"/>
      <c r="CY170" s="11"/>
      <c r="CZ170" s="9"/>
      <c r="DA170" s="11"/>
      <c r="DB170" s="11"/>
      <c r="DC170" s="11"/>
      <c r="DD170" s="11"/>
      <c r="DE170" s="11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</row>
    <row r="171" spans="1:124" x14ac:dyDescent="0.3">
      <c r="A171" s="12">
        <v>505</v>
      </c>
      <c r="B171" s="12">
        <v>1</v>
      </c>
      <c r="C171" s="13" t="s">
        <v>194</v>
      </c>
      <c r="D171" s="14">
        <v>6</v>
      </c>
      <c r="E171" s="9">
        <v>263</v>
      </c>
      <c r="F171" s="9">
        <f t="shared" si="83"/>
        <v>11307.705797462531</v>
      </c>
      <c r="G171" s="9">
        <f t="shared" si="84"/>
        <v>11818.121086742252</v>
      </c>
      <c r="H171" s="9">
        <f t="shared" si="85"/>
        <v>510.41528927972104</v>
      </c>
      <c r="I171" s="10">
        <f t="shared" si="80"/>
        <v>4.5138713229898424E-2</v>
      </c>
      <c r="J171" s="9">
        <f t="shared" si="86"/>
        <v>426.9212167300384</v>
      </c>
      <c r="K171" s="9">
        <f t="shared" si="87"/>
        <v>12.692015209125486</v>
      </c>
      <c r="L171" s="9">
        <f t="shared" si="88"/>
        <v>0</v>
      </c>
      <c r="M171" s="9">
        <f t="shared" si="89"/>
        <v>-5.8488973384030487</v>
      </c>
      <c r="N171" s="9">
        <f t="shared" si="90"/>
        <v>41.713675591507808</v>
      </c>
      <c r="O171" s="9">
        <f t="shared" si="91"/>
        <v>13.374714828897353</v>
      </c>
      <c r="P171" s="9">
        <f t="shared" si="92"/>
        <v>21.562564258555199</v>
      </c>
      <c r="Q171" s="15">
        <f t="shared" si="93"/>
        <v>2973926.6247326457</v>
      </c>
      <c r="R171" s="15">
        <f t="shared" si="94"/>
        <v>3108165.8458132125</v>
      </c>
      <c r="S171" s="9">
        <f t="shared" si="95"/>
        <v>134239.22108056676</v>
      </c>
      <c r="T171" s="9"/>
      <c r="U171" s="9">
        <f t="shared" si="99"/>
        <v>6096.1092015209124</v>
      </c>
      <c r="V171" s="9">
        <f t="shared" si="99"/>
        <v>386.39923954372625</v>
      </c>
      <c r="W171" s="9">
        <f t="shared" si="99"/>
        <v>1189.3916349809886</v>
      </c>
      <c r="X171" s="9">
        <f t="shared" si="99"/>
        <v>1441.7490494296578</v>
      </c>
      <c r="Y171" s="9">
        <f t="shared" si="99"/>
        <v>1675.8827176146217</v>
      </c>
      <c r="Z171" s="9">
        <f t="shared" si="99"/>
        <v>85.458555133079841</v>
      </c>
      <c r="AA171" s="9">
        <f t="shared" si="99"/>
        <v>432.71539923954373</v>
      </c>
      <c r="AB171" s="9">
        <f t="shared" si="100"/>
        <v>6523.0304182509508</v>
      </c>
      <c r="AC171" s="9">
        <f t="shared" si="100"/>
        <v>399.09125475285174</v>
      </c>
      <c r="AD171" s="9">
        <f t="shared" si="100"/>
        <v>1189.3916349809886</v>
      </c>
      <c r="AE171" s="9">
        <f t="shared" si="100"/>
        <v>1435.9001520912548</v>
      </c>
      <c r="AF171" s="9">
        <f t="shared" si="100"/>
        <v>1717.5963932061295</v>
      </c>
      <c r="AG171" s="9">
        <f t="shared" si="100"/>
        <v>98.833269961977194</v>
      </c>
      <c r="AH171" s="9">
        <f t="shared" si="100"/>
        <v>454.27796349809893</v>
      </c>
      <c r="AI171" s="9">
        <f t="shared" si="96"/>
        <v>11818.121086742252</v>
      </c>
      <c r="AJ171" s="3" t="s">
        <v>608</v>
      </c>
      <c r="AK171" s="11">
        <v>1634119</v>
      </c>
      <c r="AL171" s="11">
        <v>0</v>
      </c>
      <c r="AM171" s="11">
        <v>3754</v>
      </c>
      <c r="AN171" s="9">
        <v>9384</v>
      </c>
      <c r="AO171" s="11">
        <v>312810</v>
      </c>
      <c r="AP171" s="11">
        <v>0</v>
      </c>
      <c r="AQ171" s="9">
        <v>0</v>
      </c>
      <c r="AR171" s="9">
        <v>29496</v>
      </c>
      <c r="AS171" s="11">
        <v>101623</v>
      </c>
      <c r="AT171" s="11">
        <v>0</v>
      </c>
      <c r="AU171" s="11">
        <v>0</v>
      </c>
      <c r="AV171" s="11">
        <v>0</v>
      </c>
      <c r="AW171" s="9">
        <v>22475.599999999999</v>
      </c>
      <c r="AX171" s="9">
        <v>440757.15473264549</v>
      </c>
      <c r="AY171" s="9">
        <v>17273.11</v>
      </c>
      <c r="AZ171" s="9">
        <v>-30842.28</v>
      </c>
      <c r="BA171" s="11">
        <v>68903</v>
      </c>
      <c r="BB171" s="11">
        <v>98028</v>
      </c>
      <c r="BC171" s="11">
        <v>0</v>
      </c>
      <c r="BD171" s="11">
        <v>0</v>
      </c>
      <c r="BE171" s="11">
        <v>66704</v>
      </c>
      <c r="BF171" s="11">
        <v>112295</v>
      </c>
      <c r="BG171" s="11">
        <v>0</v>
      </c>
      <c r="BH171" s="11">
        <v>0</v>
      </c>
      <c r="BI171" s="9">
        <v>0</v>
      </c>
      <c r="BJ171" s="9">
        <v>0</v>
      </c>
      <c r="BK171" s="9">
        <v>47126.1</v>
      </c>
      <c r="BL171" s="9">
        <v>18768.599999999999</v>
      </c>
      <c r="BM171" s="9">
        <v>12217.9</v>
      </c>
      <c r="BN171" s="9">
        <v>9034.44</v>
      </c>
      <c r="BO171" s="11">
        <v>1689546</v>
      </c>
      <c r="BP171" s="11">
        <v>26011</v>
      </c>
      <c r="BQ171" s="11">
        <v>3783</v>
      </c>
      <c r="BR171" s="11">
        <v>9384</v>
      </c>
      <c r="BS171" s="11">
        <v>312810</v>
      </c>
      <c r="BT171" s="11">
        <v>0</v>
      </c>
      <c r="BU171" s="9">
        <v>0</v>
      </c>
      <c r="BV171" s="9">
        <v>31202</v>
      </c>
      <c r="BW171" s="11">
        <v>104961</v>
      </c>
      <c r="BX171" s="11">
        <v>0</v>
      </c>
      <c r="BY171" s="11">
        <v>0</v>
      </c>
      <c r="BZ171" s="11">
        <v>-4674.26</v>
      </c>
      <c r="CA171" s="9">
        <v>25993.15</v>
      </c>
      <c r="CB171" s="9">
        <v>451727.85141321208</v>
      </c>
      <c r="CC171" s="9">
        <v>22944.064400000003</v>
      </c>
      <c r="CD171" s="9">
        <v>0</v>
      </c>
      <c r="CE171" s="11">
        <v>69702</v>
      </c>
      <c r="CF171" s="11">
        <v>99943</v>
      </c>
      <c r="CG171" s="11">
        <v>0</v>
      </c>
      <c r="CH171" s="11">
        <v>0</v>
      </c>
      <c r="CI171" s="11">
        <v>67368</v>
      </c>
      <c r="CJ171" s="11">
        <v>110318</v>
      </c>
      <c r="CK171" s="11">
        <v>0</v>
      </c>
      <c r="CL171" s="11">
        <v>0</v>
      </c>
      <c r="CM171" s="11">
        <v>0</v>
      </c>
      <c r="CN171" s="9">
        <v>0</v>
      </c>
      <c r="CO171" s="9">
        <v>47126.1</v>
      </c>
      <c r="CP171" s="9">
        <v>18768.599999999999</v>
      </c>
      <c r="CQ171" s="9">
        <v>12217.9</v>
      </c>
      <c r="CR171" s="9">
        <v>9034.44</v>
      </c>
      <c r="CT171" s="11"/>
      <c r="CU171" s="11"/>
      <c r="CV171" s="15"/>
      <c r="CW171" s="15"/>
      <c r="CX171" s="11"/>
      <c r="CY171" s="11"/>
      <c r="CZ171" s="9"/>
      <c r="DA171" s="11"/>
      <c r="DB171" s="11"/>
      <c r="DC171" s="11"/>
      <c r="DD171" s="11"/>
      <c r="DE171" s="11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</row>
    <row r="172" spans="1:124" x14ac:dyDescent="0.3">
      <c r="A172" s="12">
        <v>507</v>
      </c>
      <c r="B172" s="12">
        <v>1</v>
      </c>
      <c r="C172" s="13" t="s">
        <v>195</v>
      </c>
      <c r="D172" s="14">
        <v>6</v>
      </c>
      <c r="E172" s="9">
        <v>346</v>
      </c>
      <c r="F172" s="9">
        <f t="shared" si="83"/>
        <v>9371.3251724924321</v>
      </c>
      <c r="G172" s="9">
        <f t="shared" si="84"/>
        <v>9827.615754140339</v>
      </c>
      <c r="H172" s="9">
        <f t="shared" si="85"/>
        <v>456.29058164790695</v>
      </c>
      <c r="I172" s="10">
        <f t="shared" si="80"/>
        <v>4.8690080991667287E-2</v>
      </c>
      <c r="J172" s="9">
        <f t="shared" si="86"/>
        <v>400.13323699422017</v>
      </c>
      <c r="K172" s="9">
        <f t="shared" si="87"/>
        <v>4.5404624277456662</v>
      </c>
      <c r="L172" s="9">
        <f t="shared" si="88"/>
        <v>0</v>
      </c>
      <c r="M172" s="9">
        <f t="shared" si="89"/>
        <v>25.19346820809244</v>
      </c>
      <c r="N172" s="9">
        <f t="shared" si="90"/>
        <v>33.630119220162101</v>
      </c>
      <c r="O172" s="9">
        <f t="shared" si="91"/>
        <v>11.882485549132952</v>
      </c>
      <c r="P172" s="9">
        <f t="shared" si="92"/>
        <v>-19.08919075144513</v>
      </c>
      <c r="Q172" s="15">
        <f t="shared" si="93"/>
        <v>3242478.509682382</v>
      </c>
      <c r="R172" s="15">
        <f t="shared" si="94"/>
        <v>3400355.0509325573</v>
      </c>
      <c r="S172" s="9">
        <f t="shared" si="95"/>
        <v>157876.54125017533</v>
      </c>
      <c r="T172" s="9"/>
      <c r="U172" s="9">
        <f t="shared" ref="U172:AA181" si="101">IF($E172=0,0,SUMIF($AK$4:$BN$4,U$4,$AK172:$BN172)/$E172)</f>
        <v>5872.3609826589591</v>
      </c>
      <c r="V172" s="9">
        <f t="shared" si="101"/>
        <v>138.19364161849711</v>
      </c>
      <c r="W172" s="9">
        <f t="shared" si="101"/>
        <v>1241.7283236994219</v>
      </c>
      <c r="X172" s="9">
        <f t="shared" si="101"/>
        <v>947.08271676300581</v>
      </c>
      <c r="Y172" s="9">
        <f t="shared" si="101"/>
        <v>795.94406245940183</v>
      </c>
      <c r="Z172" s="9">
        <f t="shared" si="101"/>
        <v>66.309826589595374</v>
      </c>
      <c r="AA172" s="9">
        <f t="shared" si="101"/>
        <v>309.70561870355084</v>
      </c>
      <c r="AB172" s="9">
        <f t="shared" ref="AB172:AH181" si="102">IF($E172=0,0,SUMIF($BO$4:$CR$4,AB$4,$BO172:$CR172)/$E172)</f>
        <v>6272.4942196531792</v>
      </c>
      <c r="AC172" s="9">
        <f t="shared" si="102"/>
        <v>142.73410404624278</v>
      </c>
      <c r="AD172" s="9">
        <f t="shared" si="102"/>
        <v>1241.7283236994219</v>
      </c>
      <c r="AE172" s="9">
        <f t="shared" si="102"/>
        <v>972.27618497109825</v>
      </c>
      <c r="AF172" s="9">
        <f t="shared" si="102"/>
        <v>829.57418167956394</v>
      </c>
      <c r="AG172" s="9">
        <f t="shared" si="102"/>
        <v>78.192312138728326</v>
      </c>
      <c r="AH172" s="9">
        <f t="shared" si="102"/>
        <v>290.61642795210571</v>
      </c>
      <c r="AI172" s="9">
        <f t="shared" si="96"/>
        <v>9827.615754140339</v>
      </c>
      <c r="AJ172" s="3" t="s">
        <v>608</v>
      </c>
      <c r="AK172" s="11">
        <v>2049114</v>
      </c>
      <c r="AL172" s="11">
        <v>0</v>
      </c>
      <c r="AM172" s="11">
        <v>4707</v>
      </c>
      <c r="AN172" s="9">
        <v>11768</v>
      </c>
      <c r="AO172" s="11">
        <v>429638</v>
      </c>
      <c r="AP172" s="11">
        <v>0</v>
      </c>
      <c r="AQ172" s="9">
        <v>0</v>
      </c>
      <c r="AR172" s="9">
        <v>35503</v>
      </c>
      <c r="AS172" s="11">
        <v>47815</v>
      </c>
      <c r="AT172" s="11">
        <v>0</v>
      </c>
      <c r="AU172" s="11">
        <v>0</v>
      </c>
      <c r="AV172" s="11">
        <v>-3466.38</v>
      </c>
      <c r="AW172" s="9">
        <v>22943.200000000001</v>
      </c>
      <c r="AX172" s="9">
        <v>275396.64561095304</v>
      </c>
      <c r="AY172" s="9">
        <v>26939.14</v>
      </c>
      <c r="AZ172" s="9">
        <v>-17277.099999999999</v>
      </c>
      <c r="BA172" s="11">
        <v>75622</v>
      </c>
      <c r="BB172" s="11">
        <v>87342</v>
      </c>
      <c r="BC172" s="11">
        <v>0</v>
      </c>
      <c r="BD172" s="11">
        <v>3448</v>
      </c>
      <c r="BE172" s="11">
        <v>0</v>
      </c>
      <c r="BF172" s="11">
        <v>124535</v>
      </c>
      <c r="BG172" s="11">
        <v>0</v>
      </c>
      <c r="BH172" s="11">
        <v>0</v>
      </c>
      <c r="BI172" s="9">
        <v>0</v>
      </c>
      <c r="BJ172" s="9">
        <v>0</v>
      </c>
      <c r="BK172" s="9">
        <v>5751.9454999999998</v>
      </c>
      <c r="BL172" s="9">
        <v>14652.218571428572</v>
      </c>
      <c r="BM172" s="9">
        <v>34553.57</v>
      </c>
      <c r="BN172" s="9">
        <v>13493.27</v>
      </c>
      <c r="BO172" s="11">
        <v>2170283</v>
      </c>
      <c r="BP172" s="11">
        <v>0</v>
      </c>
      <c r="BQ172" s="11">
        <v>4859</v>
      </c>
      <c r="BR172" s="11">
        <v>11768</v>
      </c>
      <c r="BS172" s="11">
        <v>429638</v>
      </c>
      <c r="BT172" s="11">
        <v>0</v>
      </c>
      <c r="BU172" s="9">
        <v>0</v>
      </c>
      <c r="BV172" s="9">
        <v>38760</v>
      </c>
      <c r="BW172" s="11">
        <v>49386</v>
      </c>
      <c r="BX172" s="11">
        <v>0</v>
      </c>
      <c r="BY172" s="11">
        <v>0</v>
      </c>
      <c r="BZ172" s="11">
        <v>-4220.4399999999996</v>
      </c>
      <c r="CA172" s="9">
        <v>27054.54</v>
      </c>
      <c r="CB172" s="9">
        <v>287032.66686112911</v>
      </c>
      <c r="CC172" s="9">
        <v>20334.280000000002</v>
      </c>
      <c r="CD172" s="9">
        <v>0</v>
      </c>
      <c r="CE172" s="11">
        <v>78338</v>
      </c>
      <c r="CF172" s="11">
        <v>91054</v>
      </c>
      <c r="CG172" s="11">
        <v>0</v>
      </c>
      <c r="CH172" s="11">
        <v>3448</v>
      </c>
      <c r="CI172" s="11">
        <v>0</v>
      </c>
      <c r="CJ172" s="11">
        <v>124169</v>
      </c>
      <c r="CK172" s="11">
        <v>0</v>
      </c>
      <c r="CL172" s="11">
        <v>0</v>
      </c>
      <c r="CM172" s="11">
        <v>0</v>
      </c>
      <c r="CN172" s="9">
        <v>0</v>
      </c>
      <c r="CO172" s="9">
        <v>5751.9454999999998</v>
      </c>
      <c r="CP172" s="9">
        <v>14652.218571428572</v>
      </c>
      <c r="CQ172" s="9">
        <v>34553.57</v>
      </c>
      <c r="CR172" s="9">
        <v>13493.27</v>
      </c>
      <c r="CT172" s="11"/>
      <c r="CU172" s="11"/>
      <c r="CV172" s="15"/>
      <c r="CW172" s="15"/>
      <c r="CX172" s="11"/>
      <c r="CY172" s="11"/>
      <c r="CZ172" s="9"/>
      <c r="DA172" s="11"/>
      <c r="DB172" s="11"/>
      <c r="DC172" s="11"/>
      <c r="DD172" s="11"/>
      <c r="DE172" s="11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</row>
    <row r="173" spans="1:124" x14ac:dyDescent="0.3">
      <c r="A173" s="12">
        <v>508</v>
      </c>
      <c r="B173" s="12">
        <v>1</v>
      </c>
      <c r="C173" s="13" t="s">
        <v>196</v>
      </c>
      <c r="D173" s="14">
        <v>5</v>
      </c>
      <c r="E173" s="9">
        <v>1926</v>
      </c>
      <c r="F173" s="9">
        <f t="shared" si="83"/>
        <v>9632.4296759588615</v>
      </c>
      <c r="G173" s="9">
        <f t="shared" si="84"/>
        <v>10032.062157424787</v>
      </c>
      <c r="H173" s="9">
        <f t="shared" si="85"/>
        <v>399.63248146592559</v>
      </c>
      <c r="I173" s="10">
        <f t="shared" si="80"/>
        <v>4.148823245119037E-2</v>
      </c>
      <c r="J173" s="9">
        <f t="shared" si="86"/>
        <v>327.85018691588812</v>
      </c>
      <c r="K173" s="9">
        <f t="shared" si="87"/>
        <v>18.056593977154762</v>
      </c>
      <c r="L173" s="9">
        <f t="shared" si="88"/>
        <v>0</v>
      </c>
      <c r="M173" s="9">
        <f t="shared" si="89"/>
        <v>20.182217030114202</v>
      </c>
      <c r="N173" s="9">
        <f t="shared" si="90"/>
        <v>38.004513241624636</v>
      </c>
      <c r="O173" s="9">
        <f t="shared" si="91"/>
        <v>0</v>
      </c>
      <c r="P173" s="9">
        <f t="shared" si="92"/>
        <v>-4.4610296988577147</v>
      </c>
      <c r="Q173" s="15">
        <f t="shared" si="93"/>
        <v>18552059.55589677</v>
      </c>
      <c r="R173" s="15">
        <f t="shared" si="94"/>
        <v>19321751.715200137</v>
      </c>
      <c r="S173" s="9">
        <f t="shared" si="95"/>
        <v>769692.15930336714</v>
      </c>
      <c r="T173" s="9"/>
      <c r="U173" s="9">
        <f t="shared" si="101"/>
        <v>5976.754174454828</v>
      </c>
      <c r="V173" s="9">
        <f t="shared" si="101"/>
        <v>549.59034267912773</v>
      </c>
      <c r="W173" s="9">
        <f t="shared" si="101"/>
        <v>1006.3504672897196</v>
      </c>
      <c r="X173" s="9">
        <f t="shared" si="101"/>
        <v>603.26947040498442</v>
      </c>
      <c r="Y173" s="9">
        <f t="shared" si="101"/>
        <v>1156.0306093836541</v>
      </c>
      <c r="Z173" s="9">
        <f t="shared" si="101"/>
        <v>0</v>
      </c>
      <c r="AA173" s="9">
        <f t="shared" si="101"/>
        <v>340.43461174654908</v>
      </c>
      <c r="AB173" s="9">
        <f t="shared" si="102"/>
        <v>6304.6043613707161</v>
      </c>
      <c r="AC173" s="9">
        <f t="shared" si="102"/>
        <v>567.64693665628249</v>
      </c>
      <c r="AD173" s="9">
        <f t="shared" si="102"/>
        <v>1006.3504672897196</v>
      </c>
      <c r="AE173" s="9">
        <f t="shared" si="102"/>
        <v>623.45168743509862</v>
      </c>
      <c r="AF173" s="9">
        <f t="shared" si="102"/>
        <v>1194.0351226252787</v>
      </c>
      <c r="AG173" s="9">
        <f t="shared" si="102"/>
        <v>0</v>
      </c>
      <c r="AH173" s="9">
        <f t="shared" si="102"/>
        <v>335.97358204769137</v>
      </c>
      <c r="AI173" s="9">
        <f t="shared" si="96"/>
        <v>10032.062157424787</v>
      </c>
      <c r="AJ173" s="3" t="s">
        <v>608</v>
      </c>
      <c r="AK173" s="11">
        <v>11586153</v>
      </c>
      <c r="AL173" s="11">
        <v>0</v>
      </c>
      <c r="AM173" s="11">
        <v>26614</v>
      </c>
      <c r="AN173" s="9">
        <v>66536</v>
      </c>
      <c r="AO173" s="11">
        <v>1942356</v>
      </c>
      <c r="AP173" s="11">
        <v>-4125</v>
      </c>
      <c r="AQ173" s="9">
        <v>0</v>
      </c>
      <c r="AR173" s="9">
        <v>220074</v>
      </c>
      <c r="AS173" s="11">
        <v>1058511</v>
      </c>
      <c r="AT173" s="11">
        <v>0</v>
      </c>
      <c r="AU173" s="11">
        <v>131819</v>
      </c>
      <c r="AV173" s="11">
        <v>0</v>
      </c>
      <c r="AW173" s="9">
        <v>0</v>
      </c>
      <c r="AX173" s="9">
        <v>2226514.953672918</v>
      </c>
      <c r="AY173" s="9">
        <v>145166.74</v>
      </c>
      <c r="AZ173" s="9">
        <v>-74924.460000000006</v>
      </c>
      <c r="BA173" s="11">
        <v>473802</v>
      </c>
      <c r="BB173" s="11">
        <v>202224</v>
      </c>
      <c r="BC173" s="11">
        <v>0</v>
      </c>
      <c r="BD173" s="11">
        <v>52674</v>
      </c>
      <c r="BE173" s="11">
        <v>0</v>
      </c>
      <c r="BF173" s="11">
        <v>0</v>
      </c>
      <c r="BG173" s="11">
        <v>0</v>
      </c>
      <c r="BH173" s="11">
        <v>0</v>
      </c>
      <c r="BI173" s="9">
        <v>54690</v>
      </c>
      <c r="BJ173" s="9">
        <v>0</v>
      </c>
      <c r="BK173" s="9">
        <v>13503.442223853654</v>
      </c>
      <c r="BL173" s="9">
        <v>133072.19999999998</v>
      </c>
      <c r="BM173" s="9">
        <v>282944.08999999997</v>
      </c>
      <c r="BN173" s="9">
        <v>14454.59</v>
      </c>
      <c r="BO173" s="11">
        <v>12142668</v>
      </c>
      <c r="BP173" s="11">
        <v>0</v>
      </c>
      <c r="BQ173" s="11">
        <v>27188</v>
      </c>
      <c r="BR173" s="11">
        <v>66536</v>
      </c>
      <c r="BS173" s="11">
        <v>1938231</v>
      </c>
      <c r="BT173" s="11">
        <v>0</v>
      </c>
      <c r="BU173" s="9">
        <v>0</v>
      </c>
      <c r="BV173" s="9">
        <v>238954</v>
      </c>
      <c r="BW173" s="11">
        <v>1093288</v>
      </c>
      <c r="BX173" s="11">
        <v>0</v>
      </c>
      <c r="BY173" s="11">
        <v>132449</v>
      </c>
      <c r="BZ173" s="11">
        <v>152.94999999999999</v>
      </c>
      <c r="CA173" s="9">
        <v>0</v>
      </c>
      <c r="CB173" s="9">
        <v>2299711.646176287</v>
      </c>
      <c r="CC173" s="9">
        <v>136574.79680000001</v>
      </c>
      <c r="CD173" s="9">
        <v>0</v>
      </c>
      <c r="CE173" s="11">
        <v>485806</v>
      </c>
      <c r="CF173" s="11">
        <v>208574</v>
      </c>
      <c r="CG173" s="11">
        <v>0</v>
      </c>
      <c r="CH173" s="11">
        <v>52674</v>
      </c>
      <c r="CI173" s="11">
        <v>0</v>
      </c>
      <c r="CJ173" s="11">
        <v>0</v>
      </c>
      <c r="CK173" s="11">
        <v>0</v>
      </c>
      <c r="CL173" s="11">
        <v>0</v>
      </c>
      <c r="CM173" s="11">
        <v>54970</v>
      </c>
      <c r="CN173" s="9">
        <v>0</v>
      </c>
      <c r="CO173" s="9">
        <v>13503.442223853654</v>
      </c>
      <c r="CP173" s="9">
        <v>133072.19999999998</v>
      </c>
      <c r="CQ173" s="9">
        <v>282944.08999999997</v>
      </c>
      <c r="CR173" s="9">
        <v>14454.59</v>
      </c>
      <c r="CT173" s="11"/>
      <c r="CU173" s="11"/>
      <c r="CV173" s="15"/>
      <c r="CW173" s="15"/>
      <c r="CX173" s="11"/>
      <c r="CY173" s="11"/>
      <c r="CZ173" s="9"/>
      <c r="DA173" s="11"/>
      <c r="DB173" s="11"/>
      <c r="DC173" s="11"/>
      <c r="DD173" s="11"/>
      <c r="DE173" s="11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</row>
    <row r="174" spans="1:124" x14ac:dyDescent="0.3">
      <c r="A174" s="12">
        <v>511</v>
      </c>
      <c r="B174" s="12">
        <v>1</v>
      </c>
      <c r="C174" s="13" t="s">
        <v>197</v>
      </c>
      <c r="D174" s="14">
        <v>6</v>
      </c>
      <c r="E174" s="9">
        <v>572</v>
      </c>
      <c r="F174" s="9">
        <f t="shared" si="83"/>
        <v>10064.407774903206</v>
      </c>
      <c r="G174" s="9">
        <f t="shared" si="84"/>
        <v>10471.826514390448</v>
      </c>
      <c r="H174" s="9">
        <f t="shared" si="85"/>
        <v>407.41873948724242</v>
      </c>
      <c r="I174" s="10">
        <f t="shared" si="80"/>
        <v>4.0481143908257508E-2</v>
      </c>
      <c r="J174" s="9">
        <f t="shared" si="86"/>
        <v>337.52117132867079</v>
      </c>
      <c r="K174" s="9">
        <f t="shared" si="87"/>
        <v>14.305944055944053</v>
      </c>
      <c r="L174" s="9">
        <f t="shared" si="88"/>
        <v>0</v>
      </c>
      <c r="M174" s="9">
        <f t="shared" si="89"/>
        <v>11.519370629370655</v>
      </c>
      <c r="N174" s="9">
        <f t="shared" si="90"/>
        <v>10.156262913814999</v>
      </c>
      <c r="O174" s="9">
        <f t="shared" si="91"/>
        <v>24.627202797202798</v>
      </c>
      <c r="P174" s="9">
        <f t="shared" si="92"/>
        <v>9.2887877622378028</v>
      </c>
      <c r="Q174" s="15">
        <f t="shared" si="93"/>
        <v>5756841.2472446337</v>
      </c>
      <c r="R174" s="15">
        <f t="shared" si="94"/>
        <v>5989884.7662313366</v>
      </c>
      <c r="S174" s="9">
        <f t="shared" si="95"/>
        <v>233043.5189867029</v>
      </c>
      <c r="T174" s="9"/>
      <c r="U174" s="9">
        <f t="shared" si="101"/>
        <v>6087.730576923077</v>
      </c>
      <c r="V174" s="9">
        <f t="shared" si="101"/>
        <v>435.43181818181819</v>
      </c>
      <c r="W174" s="9">
        <f t="shared" si="101"/>
        <v>1279.6066433566434</v>
      </c>
      <c r="X174" s="9">
        <f t="shared" si="101"/>
        <v>848.15034965034965</v>
      </c>
      <c r="Y174" s="9">
        <f t="shared" si="101"/>
        <v>1078.7433792988106</v>
      </c>
      <c r="Z174" s="9">
        <f t="shared" si="101"/>
        <v>71.943356643356637</v>
      </c>
      <c r="AA174" s="9">
        <f t="shared" si="101"/>
        <v>262.80165084915086</v>
      </c>
      <c r="AB174" s="9">
        <f t="shared" si="102"/>
        <v>6425.2517482517478</v>
      </c>
      <c r="AC174" s="9">
        <f t="shared" si="102"/>
        <v>449.73776223776224</v>
      </c>
      <c r="AD174" s="9">
        <f t="shared" si="102"/>
        <v>1279.6066433566434</v>
      </c>
      <c r="AE174" s="9">
        <f t="shared" si="102"/>
        <v>859.66972027972031</v>
      </c>
      <c r="AF174" s="9">
        <f t="shared" si="102"/>
        <v>1088.8996422126256</v>
      </c>
      <c r="AG174" s="9">
        <f t="shared" si="102"/>
        <v>96.570559440559435</v>
      </c>
      <c r="AH174" s="9">
        <f t="shared" si="102"/>
        <v>272.09043861138866</v>
      </c>
      <c r="AI174" s="9">
        <f t="shared" si="96"/>
        <v>10471.826514390448</v>
      </c>
      <c r="AJ174" s="3" t="s">
        <v>608</v>
      </c>
      <c r="AK174" s="11">
        <v>3509222</v>
      </c>
      <c r="AL174" s="11">
        <v>0</v>
      </c>
      <c r="AM174" s="11">
        <v>8061</v>
      </c>
      <c r="AN174" s="9">
        <v>20153</v>
      </c>
      <c r="AO174" s="11">
        <v>648725</v>
      </c>
      <c r="AP174" s="11">
        <v>83210</v>
      </c>
      <c r="AQ174" s="9">
        <v>0</v>
      </c>
      <c r="AR174" s="9">
        <v>64258</v>
      </c>
      <c r="AS174" s="11">
        <v>249067</v>
      </c>
      <c r="AT174" s="11">
        <v>0</v>
      </c>
      <c r="AU174" s="11">
        <v>0</v>
      </c>
      <c r="AV174" s="11">
        <v>0</v>
      </c>
      <c r="AW174" s="9">
        <v>41151.599999999999</v>
      </c>
      <c r="AX174" s="9">
        <v>617041.2129589197</v>
      </c>
      <c r="AY174" s="9">
        <v>36401.08</v>
      </c>
      <c r="AZ174" s="9">
        <v>-27040.11</v>
      </c>
      <c r="BA174" s="11">
        <v>137621</v>
      </c>
      <c r="BB174" s="11">
        <v>145764</v>
      </c>
      <c r="BC174" s="11">
        <v>0</v>
      </c>
      <c r="BD174" s="11">
        <v>0</v>
      </c>
      <c r="BE174" s="11">
        <v>0</v>
      </c>
      <c r="BF174" s="11">
        <v>115190</v>
      </c>
      <c r="BG174" s="11">
        <v>0</v>
      </c>
      <c r="BH174" s="11">
        <v>0</v>
      </c>
      <c r="BI174" s="9">
        <v>14248</v>
      </c>
      <c r="BJ174" s="9">
        <v>0</v>
      </c>
      <c r="BK174" s="9">
        <v>24420.62</v>
      </c>
      <c r="BL174" s="9">
        <v>39003.724285714292</v>
      </c>
      <c r="BM174" s="9">
        <v>21043.200000000001</v>
      </c>
      <c r="BN174" s="9">
        <v>9300.92</v>
      </c>
      <c r="BO174" s="11">
        <v>3653135</v>
      </c>
      <c r="BP174" s="11">
        <v>22109</v>
      </c>
      <c r="BQ174" s="11">
        <v>8180</v>
      </c>
      <c r="BR174" s="11">
        <v>20153</v>
      </c>
      <c r="BS174" s="11">
        <v>731935</v>
      </c>
      <c r="BT174" s="11">
        <v>0</v>
      </c>
      <c r="BU174" s="9">
        <v>0</v>
      </c>
      <c r="BV174" s="9">
        <v>64827</v>
      </c>
      <c r="BW174" s="11">
        <v>257250</v>
      </c>
      <c r="BX174" s="11">
        <v>0</v>
      </c>
      <c r="BY174" s="11">
        <v>0</v>
      </c>
      <c r="BZ174" s="11">
        <v>-3603.92</v>
      </c>
      <c r="CA174" s="9">
        <v>55238.36</v>
      </c>
      <c r="CB174" s="9">
        <v>622850.59534562181</v>
      </c>
      <c r="CC174" s="9">
        <v>41714.266600000003</v>
      </c>
      <c r="CD174" s="9">
        <v>0</v>
      </c>
      <c r="CE174" s="11">
        <v>140147</v>
      </c>
      <c r="CF174" s="11">
        <v>149907</v>
      </c>
      <c r="CG174" s="11">
        <v>0</v>
      </c>
      <c r="CH174" s="11">
        <v>0</v>
      </c>
      <c r="CI174" s="11">
        <v>0</v>
      </c>
      <c r="CJ174" s="11">
        <v>117946</v>
      </c>
      <c r="CK174" s="11">
        <v>0</v>
      </c>
      <c r="CL174" s="11">
        <v>0</v>
      </c>
      <c r="CM174" s="11">
        <v>14328</v>
      </c>
      <c r="CN174" s="9">
        <v>0</v>
      </c>
      <c r="CO174" s="9">
        <v>24420.62</v>
      </c>
      <c r="CP174" s="9">
        <v>39003.724285714292</v>
      </c>
      <c r="CQ174" s="9">
        <v>21043.200000000001</v>
      </c>
      <c r="CR174" s="9">
        <v>9300.92</v>
      </c>
      <c r="CT174" s="11"/>
      <c r="CU174" s="11"/>
      <c r="CV174" s="15"/>
      <c r="CW174" s="15"/>
      <c r="CX174" s="11"/>
      <c r="CY174" s="11"/>
      <c r="CZ174" s="9"/>
      <c r="DA174" s="11"/>
      <c r="DB174" s="11"/>
      <c r="DC174" s="11"/>
      <c r="DD174" s="11"/>
      <c r="DE174" s="11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</row>
    <row r="175" spans="1:124" x14ac:dyDescent="0.3">
      <c r="A175" s="12">
        <v>513</v>
      </c>
      <c r="B175" s="12">
        <v>1</v>
      </c>
      <c r="C175" s="13" t="s">
        <v>198</v>
      </c>
      <c r="D175" s="14">
        <v>6</v>
      </c>
      <c r="E175" s="9">
        <v>180</v>
      </c>
      <c r="F175" s="9">
        <f t="shared" si="83"/>
        <v>10390.610528402311</v>
      </c>
      <c r="G175" s="9">
        <f t="shared" si="84"/>
        <v>10320.597269276412</v>
      </c>
      <c r="H175" s="9">
        <f t="shared" si="85"/>
        <v>-70.013259125898912</v>
      </c>
      <c r="I175" s="10">
        <f t="shared" si="80"/>
        <v>-6.7381275560777221E-3</v>
      </c>
      <c r="J175" s="9">
        <f t="shared" si="86"/>
        <v>310.63294444444455</v>
      </c>
      <c r="K175" s="9">
        <f t="shared" si="87"/>
        <v>33.983333333333348</v>
      </c>
      <c r="L175" s="9">
        <f t="shared" si="88"/>
        <v>0</v>
      </c>
      <c r="M175" s="9">
        <f t="shared" si="89"/>
        <v>-6.6127777777776373</v>
      </c>
      <c r="N175" s="9">
        <f t="shared" si="90"/>
        <v>-451.25704579256586</v>
      </c>
      <c r="O175" s="9">
        <f t="shared" si="91"/>
        <v>68.959444444444443</v>
      </c>
      <c r="P175" s="9">
        <f t="shared" si="92"/>
        <v>-25.719157777777752</v>
      </c>
      <c r="Q175" s="15">
        <f t="shared" si="93"/>
        <v>1870309.895112416</v>
      </c>
      <c r="R175" s="15">
        <f t="shared" si="94"/>
        <v>1857707.5084697539</v>
      </c>
      <c r="S175" s="9">
        <f t="shared" si="95"/>
        <v>-12602.38664266211</v>
      </c>
      <c r="T175" s="9"/>
      <c r="U175" s="9">
        <f t="shared" si="101"/>
        <v>5708.2559444444441</v>
      </c>
      <c r="V175" s="9">
        <f t="shared" si="101"/>
        <v>1034.3611111111111</v>
      </c>
      <c r="W175" s="9">
        <f t="shared" si="101"/>
        <v>1505.4222222222222</v>
      </c>
      <c r="X175" s="9">
        <f t="shared" si="101"/>
        <v>1256.7888888888888</v>
      </c>
      <c r="Y175" s="9">
        <f t="shared" si="101"/>
        <v>358.63286173564427</v>
      </c>
      <c r="Z175" s="9">
        <f t="shared" si="101"/>
        <v>88.293333333333322</v>
      </c>
      <c r="AA175" s="9">
        <f t="shared" si="101"/>
        <v>438.85616666666658</v>
      </c>
      <c r="AB175" s="9">
        <f t="shared" si="102"/>
        <v>6018.8888888888887</v>
      </c>
      <c r="AC175" s="9">
        <f t="shared" si="102"/>
        <v>1068.3444444444444</v>
      </c>
      <c r="AD175" s="9">
        <f t="shared" si="102"/>
        <v>1505.4222222222222</v>
      </c>
      <c r="AE175" s="9">
        <f t="shared" si="102"/>
        <v>1250.1761111111111</v>
      </c>
      <c r="AF175" s="9">
        <f t="shared" si="102"/>
        <v>-92.624184056921592</v>
      </c>
      <c r="AG175" s="9">
        <f t="shared" si="102"/>
        <v>157.25277777777777</v>
      </c>
      <c r="AH175" s="9">
        <f t="shared" si="102"/>
        <v>413.13700888888883</v>
      </c>
      <c r="AI175" s="9">
        <f t="shared" si="96"/>
        <v>10320.597269276412</v>
      </c>
      <c r="AJ175" s="3" t="s">
        <v>608</v>
      </c>
      <c r="AK175" s="11">
        <v>1034718</v>
      </c>
      <c r="AL175" s="11">
        <v>0</v>
      </c>
      <c r="AM175" s="11">
        <v>2377</v>
      </c>
      <c r="AN175" s="9">
        <v>5942</v>
      </c>
      <c r="AO175" s="11">
        <v>267060</v>
      </c>
      <c r="AP175" s="11">
        <v>3916</v>
      </c>
      <c r="AQ175" s="9">
        <v>0</v>
      </c>
      <c r="AR175" s="9">
        <v>15938</v>
      </c>
      <c r="AS175" s="11">
        <v>186185</v>
      </c>
      <c r="AT175" s="11">
        <v>0</v>
      </c>
      <c r="AU175" s="11">
        <v>0</v>
      </c>
      <c r="AV175" s="11">
        <v>0</v>
      </c>
      <c r="AW175" s="9">
        <v>15892.8</v>
      </c>
      <c r="AX175" s="9">
        <v>64553.915112415969</v>
      </c>
      <c r="AY175" s="9">
        <v>20816.3</v>
      </c>
      <c r="AZ175" s="9">
        <v>-7231.93</v>
      </c>
      <c r="BA175" s="11">
        <v>44170</v>
      </c>
      <c r="BB175" s="11">
        <v>48938</v>
      </c>
      <c r="BC175" s="11">
        <v>0</v>
      </c>
      <c r="BD175" s="11">
        <v>1422</v>
      </c>
      <c r="BE175" s="11">
        <v>0</v>
      </c>
      <c r="BF175" s="11">
        <v>82977</v>
      </c>
      <c r="BG175" s="11">
        <v>0</v>
      </c>
      <c r="BH175" s="11">
        <v>0</v>
      </c>
      <c r="BI175" s="9">
        <v>30400</v>
      </c>
      <c r="BJ175" s="9">
        <v>0</v>
      </c>
      <c r="BK175" s="9">
        <v>0</v>
      </c>
      <c r="BL175" s="9">
        <v>11884.199999999999</v>
      </c>
      <c r="BM175" s="9">
        <v>31863.4</v>
      </c>
      <c r="BN175" s="9">
        <v>8488.2099999999991</v>
      </c>
      <c r="BO175" s="11">
        <v>1083400</v>
      </c>
      <c r="BP175" s="11">
        <v>0</v>
      </c>
      <c r="BQ175" s="11">
        <v>2426</v>
      </c>
      <c r="BR175" s="11">
        <v>5942</v>
      </c>
      <c r="BS175" s="11">
        <v>270976</v>
      </c>
      <c r="BT175" s="11">
        <v>0</v>
      </c>
      <c r="BU175" s="9">
        <v>0</v>
      </c>
      <c r="BV175" s="9">
        <v>16667</v>
      </c>
      <c r="BW175" s="11">
        <v>192302</v>
      </c>
      <c r="BX175" s="11">
        <v>0</v>
      </c>
      <c r="BY175" s="11">
        <v>0</v>
      </c>
      <c r="BZ175" s="11">
        <v>-3812.3</v>
      </c>
      <c r="CA175" s="9">
        <v>28305.5</v>
      </c>
      <c r="CB175" s="9">
        <v>-16672.353130245887</v>
      </c>
      <c r="CC175" s="9">
        <v>16186.8516</v>
      </c>
      <c r="CD175" s="9">
        <v>0</v>
      </c>
      <c r="CE175" s="11">
        <v>45251</v>
      </c>
      <c r="CF175" s="11">
        <v>50771</v>
      </c>
      <c r="CG175" s="11">
        <v>0</v>
      </c>
      <c r="CH175" s="11">
        <v>1422</v>
      </c>
      <c r="CI175" s="11">
        <v>0</v>
      </c>
      <c r="CJ175" s="11">
        <v>81779</v>
      </c>
      <c r="CK175" s="11">
        <v>0</v>
      </c>
      <c r="CL175" s="11">
        <v>0</v>
      </c>
      <c r="CM175" s="11">
        <v>30528</v>
      </c>
      <c r="CN175" s="9">
        <v>0</v>
      </c>
      <c r="CO175" s="9">
        <v>0</v>
      </c>
      <c r="CP175" s="9">
        <v>11884.199999999999</v>
      </c>
      <c r="CQ175" s="9">
        <v>31863.4</v>
      </c>
      <c r="CR175" s="9">
        <v>8488.2099999999991</v>
      </c>
      <c r="CT175" s="11"/>
      <c r="CU175" s="11"/>
      <c r="CV175" s="15"/>
      <c r="CW175" s="15"/>
      <c r="CX175" s="11"/>
      <c r="CY175" s="11"/>
      <c r="CZ175" s="9"/>
      <c r="DA175" s="11"/>
      <c r="DB175" s="11"/>
      <c r="DC175" s="11"/>
      <c r="DD175" s="11"/>
      <c r="DE175" s="11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</row>
    <row r="176" spans="1:124" x14ac:dyDescent="0.3">
      <c r="A176" s="12">
        <v>514</v>
      </c>
      <c r="B176" s="12">
        <v>1</v>
      </c>
      <c r="C176" s="13" t="s">
        <v>199</v>
      </c>
      <c r="D176" s="14">
        <v>6</v>
      </c>
      <c r="E176" s="9">
        <v>150</v>
      </c>
      <c r="F176" s="9">
        <f t="shared" si="83"/>
        <v>10494.835375820145</v>
      </c>
      <c r="G176" s="9">
        <f t="shared" si="84"/>
        <v>10887.141887921689</v>
      </c>
      <c r="H176" s="9">
        <f t="shared" si="85"/>
        <v>392.30651210154429</v>
      </c>
      <c r="I176" s="10">
        <f t="shared" si="80"/>
        <v>3.7380911472457139E-2</v>
      </c>
      <c r="J176" s="9">
        <f t="shared" si="86"/>
        <v>347.07533333333322</v>
      </c>
      <c r="K176" s="9">
        <f t="shared" si="87"/>
        <v>16.36000000000007</v>
      </c>
      <c r="L176" s="9">
        <f t="shared" si="88"/>
        <v>0</v>
      </c>
      <c r="M176" s="9">
        <f t="shared" si="89"/>
        <v>-13.158199999999852</v>
      </c>
      <c r="N176" s="9">
        <f t="shared" si="90"/>
        <v>24.958449434875661</v>
      </c>
      <c r="O176" s="9">
        <f t="shared" si="91"/>
        <v>8.9984000000000037</v>
      </c>
      <c r="P176" s="9">
        <f t="shared" si="92"/>
        <v>8.072529333333307</v>
      </c>
      <c r="Q176" s="15">
        <f t="shared" si="93"/>
        <v>1574225.3063730218</v>
      </c>
      <c r="R176" s="15">
        <f t="shared" si="94"/>
        <v>1633071.2831882532</v>
      </c>
      <c r="S176" s="9">
        <f t="shared" si="95"/>
        <v>58845.976815231377</v>
      </c>
      <c r="T176" s="9"/>
      <c r="U176" s="9">
        <f t="shared" si="101"/>
        <v>6120.0313333333334</v>
      </c>
      <c r="V176" s="9">
        <f t="shared" si="101"/>
        <v>498.08666666666664</v>
      </c>
      <c r="W176" s="9">
        <f t="shared" si="101"/>
        <v>1245.4266666666667</v>
      </c>
      <c r="X176" s="9">
        <f t="shared" si="101"/>
        <v>1237.8333333333333</v>
      </c>
      <c r="Y176" s="9">
        <f t="shared" si="101"/>
        <v>975.67437572638198</v>
      </c>
      <c r="Z176" s="9">
        <f t="shared" si="101"/>
        <v>81.573333333333338</v>
      </c>
      <c r="AA176" s="9">
        <f t="shared" si="101"/>
        <v>336.20966676042957</v>
      </c>
      <c r="AB176" s="9">
        <f t="shared" si="102"/>
        <v>6467.1066666666666</v>
      </c>
      <c r="AC176" s="9">
        <f t="shared" si="102"/>
        <v>514.44666666666672</v>
      </c>
      <c r="AD176" s="9">
        <f t="shared" si="102"/>
        <v>1245.4266666666667</v>
      </c>
      <c r="AE176" s="9">
        <f t="shared" si="102"/>
        <v>1224.6751333333334</v>
      </c>
      <c r="AF176" s="9">
        <f t="shared" si="102"/>
        <v>1000.6328251612576</v>
      </c>
      <c r="AG176" s="9">
        <f t="shared" si="102"/>
        <v>90.571733333333341</v>
      </c>
      <c r="AH176" s="9">
        <f t="shared" si="102"/>
        <v>344.28219609376288</v>
      </c>
      <c r="AI176" s="9">
        <f t="shared" si="96"/>
        <v>10887.141887921689</v>
      </c>
      <c r="AJ176" s="3" t="s">
        <v>608</v>
      </c>
      <c r="AK176" s="11">
        <v>928775</v>
      </c>
      <c r="AL176" s="11">
        <v>0</v>
      </c>
      <c r="AM176" s="11">
        <v>2133</v>
      </c>
      <c r="AN176" s="9">
        <v>5334</v>
      </c>
      <c r="AO176" s="11">
        <v>184725</v>
      </c>
      <c r="AP176" s="11">
        <v>2089</v>
      </c>
      <c r="AQ176" s="9">
        <v>0</v>
      </c>
      <c r="AR176" s="9">
        <v>16489</v>
      </c>
      <c r="AS176" s="11">
        <v>74713</v>
      </c>
      <c r="AT176" s="11">
        <v>0</v>
      </c>
      <c r="AU176" s="11">
        <v>0</v>
      </c>
      <c r="AV176" s="11">
        <v>0</v>
      </c>
      <c r="AW176" s="9">
        <v>12236</v>
      </c>
      <c r="AX176" s="9">
        <v>146351.15635895729</v>
      </c>
      <c r="AY176" s="9">
        <v>10713.36</v>
      </c>
      <c r="AZ176" s="9">
        <v>-10770.3</v>
      </c>
      <c r="BA176" s="11">
        <v>39213</v>
      </c>
      <c r="BB176" s="11">
        <v>51475</v>
      </c>
      <c r="BC176" s="11">
        <v>0</v>
      </c>
      <c r="BD176" s="11">
        <v>0</v>
      </c>
      <c r="BE176" s="11">
        <v>0</v>
      </c>
      <c r="BF176" s="11">
        <v>76365</v>
      </c>
      <c r="BG176" s="11">
        <v>0</v>
      </c>
      <c r="BH176" s="11">
        <v>0</v>
      </c>
      <c r="BI176" s="9">
        <v>0</v>
      </c>
      <c r="BJ176" s="9">
        <v>0</v>
      </c>
      <c r="BK176" s="9">
        <v>10069.620014064438</v>
      </c>
      <c r="BL176" s="9">
        <v>10667.4</v>
      </c>
      <c r="BM176" s="9">
        <v>5091</v>
      </c>
      <c r="BN176" s="9">
        <v>8556.07</v>
      </c>
      <c r="BO176" s="11">
        <v>952184</v>
      </c>
      <c r="BP176" s="11">
        <v>17882</v>
      </c>
      <c r="BQ176" s="11">
        <v>2132</v>
      </c>
      <c r="BR176" s="11">
        <v>5334</v>
      </c>
      <c r="BS176" s="11">
        <v>186814</v>
      </c>
      <c r="BT176" s="11">
        <v>0</v>
      </c>
      <c r="BU176" s="9">
        <v>0</v>
      </c>
      <c r="BV176" s="9">
        <v>17085</v>
      </c>
      <c r="BW176" s="11">
        <v>77167</v>
      </c>
      <c r="BX176" s="11">
        <v>0</v>
      </c>
      <c r="BY176" s="11">
        <v>0</v>
      </c>
      <c r="BZ176" s="11">
        <v>-1066.73</v>
      </c>
      <c r="CA176" s="9">
        <v>13585.76</v>
      </c>
      <c r="CB176" s="9">
        <v>150094.92377418865</v>
      </c>
      <c r="CC176" s="9">
        <v>11924.2394</v>
      </c>
      <c r="CD176" s="9">
        <v>0</v>
      </c>
      <c r="CE176" s="11">
        <v>39334</v>
      </c>
      <c r="CF176" s="11">
        <v>52242</v>
      </c>
      <c r="CG176" s="11">
        <v>0</v>
      </c>
      <c r="CH176" s="11">
        <v>0</v>
      </c>
      <c r="CI176" s="11">
        <v>0</v>
      </c>
      <c r="CJ176" s="11">
        <v>73975</v>
      </c>
      <c r="CK176" s="11">
        <v>0</v>
      </c>
      <c r="CL176" s="11">
        <v>0</v>
      </c>
      <c r="CM176" s="11">
        <v>0</v>
      </c>
      <c r="CN176" s="9">
        <v>0</v>
      </c>
      <c r="CO176" s="9">
        <v>10069.620014064438</v>
      </c>
      <c r="CP176" s="9">
        <v>10667.4</v>
      </c>
      <c r="CQ176" s="9">
        <v>5091</v>
      </c>
      <c r="CR176" s="9">
        <v>8556.07</v>
      </c>
      <c r="CT176" s="11"/>
      <c r="CU176" s="11"/>
      <c r="CV176" s="15"/>
      <c r="CW176" s="15"/>
      <c r="CX176" s="11"/>
      <c r="CY176" s="11"/>
      <c r="CZ176" s="9"/>
      <c r="DA176" s="11"/>
      <c r="DB176" s="11"/>
      <c r="DC176" s="11"/>
      <c r="DD176" s="11"/>
      <c r="DE176" s="11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</row>
    <row r="177" spans="1:124" x14ac:dyDescent="0.3">
      <c r="A177" s="12">
        <v>516</v>
      </c>
      <c r="B177" s="12">
        <v>1</v>
      </c>
      <c r="C177" s="13" t="s">
        <v>200</v>
      </c>
      <c r="D177" s="14">
        <v>6</v>
      </c>
      <c r="E177" s="9">
        <v>75</v>
      </c>
      <c r="F177" s="9">
        <f t="shared" si="83"/>
        <v>11351.822228120538</v>
      </c>
      <c r="G177" s="9">
        <f t="shared" si="84"/>
        <v>11787.168570906171</v>
      </c>
      <c r="H177" s="9">
        <f t="shared" si="85"/>
        <v>435.34634278563317</v>
      </c>
      <c r="I177" s="10">
        <f t="shared" si="80"/>
        <v>3.8350348872377572E-2</v>
      </c>
      <c r="J177" s="9">
        <f t="shared" si="86"/>
        <v>349.09999999999945</v>
      </c>
      <c r="K177" s="9">
        <f t="shared" si="87"/>
        <v>24.06666666666672</v>
      </c>
      <c r="L177" s="9">
        <f t="shared" si="88"/>
        <v>0</v>
      </c>
      <c r="M177" s="9">
        <f t="shared" si="89"/>
        <v>-108.28573333333338</v>
      </c>
      <c r="N177" s="9">
        <f t="shared" si="90"/>
        <v>80.210876118963157</v>
      </c>
      <c r="O177" s="9">
        <f t="shared" si="91"/>
        <v>35.62626666666668</v>
      </c>
      <c r="P177" s="9">
        <f t="shared" si="92"/>
        <v>54.628266666666718</v>
      </c>
      <c r="Q177" s="15">
        <f t="shared" si="93"/>
        <v>851386.66710904043</v>
      </c>
      <c r="R177" s="15">
        <f t="shared" si="94"/>
        <v>884037.64281796268</v>
      </c>
      <c r="S177" s="9">
        <f t="shared" si="95"/>
        <v>32650.975708922255</v>
      </c>
      <c r="T177" s="9"/>
      <c r="U177" s="9">
        <f t="shared" si="101"/>
        <v>6200.0733333333337</v>
      </c>
      <c r="V177" s="9">
        <f t="shared" si="101"/>
        <v>732.42666666666662</v>
      </c>
      <c r="W177" s="9">
        <f t="shared" si="101"/>
        <v>2329.8000000000002</v>
      </c>
      <c r="X177" s="9">
        <f t="shared" si="101"/>
        <v>1433.9080000000001</v>
      </c>
      <c r="Y177" s="9">
        <f t="shared" si="101"/>
        <v>-126.2205718794599</v>
      </c>
      <c r="Z177" s="9">
        <f t="shared" si="101"/>
        <v>80.886399999999995</v>
      </c>
      <c r="AA177" s="9">
        <f t="shared" si="101"/>
        <v>700.94839999999999</v>
      </c>
      <c r="AB177" s="9">
        <f t="shared" si="102"/>
        <v>6549.1733333333332</v>
      </c>
      <c r="AC177" s="9">
        <f t="shared" si="102"/>
        <v>756.49333333333334</v>
      </c>
      <c r="AD177" s="9">
        <f t="shared" si="102"/>
        <v>2329.8000000000002</v>
      </c>
      <c r="AE177" s="9">
        <f t="shared" si="102"/>
        <v>1325.6222666666667</v>
      </c>
      <c r="AF177" s="9">
        <f t="shared" si="102"/>
        <v>-46.00969576049674</v>
      </c>
      <c r="AG177" s="9">
        <f t="shared" si="102"/>
        <v>116.51266666666668</v>
      </c>
      <c r="AH177" s="9">
        <f t="shared" si="102"/>
        <v>755.57666666666671</v>
      </c>
      <c r="AI177" s="9">
        <f t="shared" si="96"/>
        <v>11787.168570906171</v>
      </c>
      <c r="AJ177" s="3" t="s">
        <v>608</v>
      </c>
      <c r="AK177" s="11">
        <v>472197</v>
      </c>
      <c r="AL177" s="11">
        <v>0</v>
      </c>
      <c r="AM177" s="11">
        <v>1085</v>
      </c>
      <c r="AN177" s="9">
        <v>2712</v>
      </c>
      <c r="AO177" s="11">
        <v>174735</v>
      </c>
      <c r="AP177" s="11">
        <v>0</v>
      </c>
      <c r="AQ177" s="9">
        <v>0</v>
      </c>
      <c r="AR177" s="9">
        <v>4158</v>
      </c>
      <c r="AS177" s="11">
        <v>54932</v>
      </c>
      <c r="AT177" s="11">
        <v>0</v>
      </c>
      <c r="AU177" s="11">
        <v>0</v>
      </c>
      <c r="AV177" s="11">
        <v>-61.9</v>
      </c>
      <c r="AW177" s="9">
        <v>6066.48</v>
      </c>
      <c r="AX177" s="9">
        <v>-9466.5428909594921</v>
      </c>
      <c r="AY177" s="9">
        <v>0</v>
      </c>
      <c r="AZ177" s="9">
        <v>-7191.5</v>
      </c>
      <c r="BA177" s="11">
        <v>20157</v>
      </c>
      <c r="BB177" s="11">
        <v>25226</v>
      </c>
      <c r="BC177" s="11">
        <v>0</v>
      </c>
      <c r="BD177" s="11">
        <v>0</v>
      </c>
      <c r="BE177" s="11">
        <v>0</v>
      </c>
      <c r="BF177" s="11">
        <v>42952</v>
      </c>
      <c r="BG177" s="11">
        <v>0</v>
      </c>
      <c r="BH177" s="11">
        <v>0</v>
      </c>
      <c r="BI177" s="9">
        <v>14027</v>
      </c>
      <c r="BJ177" s="9">
        <v>0</v>
      </c>
      <c r="BK177" s="9">
        <v>7000</v>
      </c>
      <c r="BL177" s="9">
        <v>5423.4</v>
      </c>
      <c r="BM177" s="9">
        <v>28922.7</v>
      </c>
      <c r="BN177" s="9">
        <v>8513.0300000000007</v>
      </c>
      <c r="BO177" s="11">
        <v>491188</v>
      </c>
      <c r="BP177" s="11">
        <v>0</v>
      </c>
      <c r="BQ177" s="11">
        <v>1100</v>
      </c>
      <c r="BR177" s="11">
        <v>2712</v>
      </c>
      <c r="BS177" s="11">
        <v>174735</v>
      </c>
      <c r="BT177" s="11">
        <v>0</v>
      </c>
      <c r="BU177" s="9">
        <v>0</v>
      </c>
      <c r="BV177" s="9">
        <v>4230</v>
      </c>
      <c r="BW177" s="11">
        <v>56737</v>
      </c>
      <c r="BX177" s="11">
        <v>0</v>
      </c>
      <c r="BY177" s="11">
        <v>0</v>
      </c>
      <c r="BZ177" s="11">
        <v>-8503.33</v>
      </c>
      <c r="CA177" s="9">
        <v>8738.4500000000007</v>
      </c>
      <c r="CB177" s="9">
        <v>-3450.7271820372553</v>
      </c>
      <c r="CC177" s="9">
        <v>4097.12</v>
      </c>
      <c r="CD177" s="9">
        <v>0</v>
      </c>
      <c r="CE177" s="11">
        <v>20516</v>
      </c>
      <c r="CF177" s="11">
        <v>26005</v>
      </c>
      <c r="CG177" s="11">
        <v>0</v>
      </c>
      <c r="CH177" s="11">
        <v>0</v>
      </c>
      <c r="CI177" s="11">
        <v>0</v>
      </c>
      <c r="CJ177" s="11">
        <v>41967</v>
      </c>
      <c r="CK177" s="11">
        <v>0</v>
      </c>
      <c r="CL177" s="11">
        <v>0</v>
      </c>
      <c r="CM177" s="11">
        <v>14107</v>
      </c>
      <c r="CN177" s="9">
        <v>0</v>
      </c>
      <c r="CO177" s="9">
        <v>7000</v>
      </c>
      <c r="CP177" s="9">
        <v>5423.4</v>
      </c>
      <c r="CQ177" s="9">
        <v>28922.7</v>
      </c>
      <c r="CR177" s="9">
        <v>8513.0300000000007</v>
      </c>
      <c r="CT177" s="11"/>
      <c r="CU177" s="11"/>
      <c r="CV177" s="15"/>
      <c r="CW177" s="15"/>
      <c r="CX177" s="11"/>
      <c r="CY177" s="11"/>
      <c r="CZ177" s="9"/>
      <c r="DA177" s="11"/>
      <c r="DB177" s="11"/>
      <c r="DC177" s="11"/>
      <c r="DD177" s="11"/>
      <c r="DE177" s="11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</row>
    <row r="178" spans="1:124" x14ac:dyDescent="0.3">
      <c r="A178" s="12">
        <v>518</v>
      </c>
      <c r="B178" s="12">
        <v>1</v>
      </c>
      <c r="C178" s="13" t="s">
        <v>201</v>
      </c>
      <c r="D178" s="14">
        <v>4</v>
      </c>
      <c r="E178" s="9">
        <v>2858</v>
      </c>
      <c r="F178" s="9">
        <f t="shared" si="83"/>
        <v>10833.035721251414</v>
      </c>
      <c r="G178" s="9">
        <f t="shared" si="84"/>
        <v>11500.400865990257</v>
      </c>
      <c r="H178" s="9">
        <f t="shared" si="85"/>
        <v>667.36514473884381</v>
      </c>
      <c r="I178" s="10">
        <f t="shared" si="80"/>
        <v>6.1604628832678761E-2</v>
      </c>
      <c r="J178" s="9">
        <f t="shared" si="86"/>
        <v>365.72421973408018</v>
      </c>
      <c r="K178" s="9">
        <f t="shared" si="87"/>
        <v>44.546885934219745</v>
      </c>
      <c r="L178" s="9">
        <f t="shared" si="88"/>
        <v>0</v>
      </c>
      <c r="M178" s="9">
        <f t="shared" si="89"/>
        <v>42.997690692792162</v>
      </c>
      <c r="N178" s="9">
        <f t="shared" si="90"/>
        <v>31.674807440032737</v>
      </c>
      <c r="O178" s="9">
        <f t="shared" si="91"/>
        <v>176.44015395381385</v>
      </c>
      <c r="P178" s="9">
        <f t="shared" si="92"/>
        <v>5.9813869839048266</v>
      </c>
      <c r="Q178" s="15">
        <f t="shared" si="93"/>
        <v>30960816.091336537</v>
      </c>
      <c r="R178" s="15">
        <f t="shared" si="94"/>
        <v>32868145.67500015</v>
      </c>
      <c r="S178" s="9">
        <f t="shared" si="95"/>
        <v>1907329.5836636126</v>
      </c>
      <c r="T178" s="9"/>
      <c r="U178" s="9">
        <f t="shared" si="101"/>
        <v>5944.4916655003499</v>
      </c>
      <c r="V178" s="9">
        <f t="shared" si="101"/>
        <v>1355.8617914625613</v>
      </c>
      <c r="W178" s="9">
        <f t="shared" si="101"/>
        <v>1148.2575227431771</v>
      </c>
      <c r="X178" s="9">
        <f t="shared" si="101"/>
        <v>826.97865640307907</v>
      </c>
      <c r="Y178" s="9">
        <f t="shared" si="101"/>
        <v>1128.0686060659677</v>
      </c>
      <c r="Z178" s="9">
        <f t="shared" si="101"/>
        <v>92.890832750174951</v>
      </c>
      <c r="AA178" s="9">
        <f t="shared" si="101"/>
        <v>336.48664632610217</v>
      </c>
      <c r="AB178" s="9">
        <f t="shared" si="102"/>
        <v>6310.2158852344301</v>
      </c>
      <c r="AC178" s="9">
        <f t="shared" si="102"/>
        <v>1400.4086773967811</v>
      </c>
      <c r="AD178" s="9">
        <f t="shared" si="102"/>
        <v>1148.2575227431771</v>
      </c>
      <c r="AE178" s="9">
        <f t="shared" si="102"/>
        <v>869.97634709587123</v>
      </c>
      <c r="AF178" s="9">
        <f t="shared" si="102"/>
        <v>1159.7434135060005</v>
      </c>
      <c r="AG178" s="9">
        <f t="shared" si="102"/>
        <v>269.3309867039888</v>
      </c>
      <c r="AH178" s="9">
        <f t="shared" si="102"/>
        <v>342.468033310007</v>
      </c>
      <c r="AI178" s="9">
        <f t="shared" si="96"/>
        <v>11500.400865990257</v>
      </c>
      <c r="AJ178" s="3" t="s">
        <v>608</v>
      </c>
      <c r="AK178" s="11">
        <v>17099928</v>
      </c>
      <c r="AL178" s="11">
        <v>0</v>
      </c>
      <c r="AM178" s="11">
        <v>39280</v>
      </c>
      <c r="AN178" s="9">
        <v>98200</v>
      </c>
      <c r="AO178" s="11">
        <v>3285830</v>
      </c>
      <c r="AP178" s="11">
        <v>-4110</v>
      </c>
      <c r="AQ178" s="9">
        <v>0</v>
      </c>
      <c r="AR178" s="9">
        <v>308165</v>
      </c>
      <c r="AS178" s="11">
        <v>3875053</v>
      </c>
      <c r="AT178" s="11">
        <v>0</v>
      </c>
      <c r="AU178" s="11">
        <v>555709</v>
      </c>
      <c r="AV178" s="11">
        <v>0</v>
      </c>
      <c r="AW178" s="9">
        <v>265482</v>
      </c>
      <c r="AX178" s="9">
        <v>3224020.076136536</v>
      </c>
      <c r="AY178" s="9">
        <v>160387.66</v>
      </c>
      <c r="AZ178" s="9">
        <v>-110570.82</v>
      </c>
      <c r="BA178" s="11">
        <v>666620</v>
      </c>
      <c r="BB178" s="11">
        <v>361481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9">
        <v>432250</v>
      </c>
      <c r="BJ178" s="9">
        <v>0</v>
      </c>
      <c r="BK178" s="9">
        <v>134810.19999999998</v>
      </c>
      <c r="BL178" s="9">
        <v>178612.13519999999</v>
      </c>
      <c r="BM178" s="9">
        <v>376575.2</v>
      </c>
      <c r="BN178" s="9">
        <v>13093.64</v>
      </c>
      <c r="BO178" s="11">
        <v>18034597</v>
      </c>
      <c r="BP178" s="11">
        <v>0</v>
      </c>
      <c r="BQ178" s="11">
        <v>40381</v>
      </c>
      <c r="BR178" s="11">
        <v>98200</v>
      </c>
      <c r="BS178" s="11">
        <v>2623206</v>
      </c>
      <c r="BT178" s="11">
        <v>0</v>
      </c>
      <c r="BU178" s="9">
        <v>0</v>
      </c>
      <c r="BV178" s="9">
        <v>367025</v>
      </c>
      <c r="BW178" s="11">
        <v>4002368</v>
      </c>
      <c r="BX178" s="11">
        <v>0</v>
      </c>
      <c r="BY178" s="11">
        <v>561904</v>
      </c>
      <c r="BZ178" s="11">
        <v>22038.400000000001</v>
      </c>
      <c r="CA178" s="9">
        <v>769747.96</v>
      </c>
      <c r="CB178" s="9">
        <v>3314546.6758001493</v>
      </c>
      <c r="CC178" s="9">
        <v>177482.46400000004</v>
      </c>
      <c r="CD178" s="9">
        <v>0</v>
      </c>
      <c r="CE178" s="11">
        <v>687740</v>
      </c>
      <c r="CF178" s="11">
        <v>373234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434070</v>
      </c>
      <c r="CN178" s="9">
        <v>658514</v>
      </c>
      <c r="CO178" s="9">
        <v>134810.19999999998</v>
      </c>
      <c r="CP178" s="9">
        <v>178612.13519999999</v>
      </c>
      <c r="CQ178" s="9">
        <v>376575.2</v>
      </c>
      <c r="CR178" s="9">
        <v>13093.64</v>
      </c>
      <c r="CT178" s="11"/>
      <c r="CU178" s="11"/>
      <c r="CV178" s="15"/>
      <c r="CW178" s="15"/>
      <c r="CX178" s="11"/>
      <c r="CY178" s="11"/>
      <c r="CZ178" s="9"/>
      <c r="DA178" s="11"/>
      <c r="DB178" s="11"/>
      <c r="DC178" s="11"/>
      <c r="DD178" s="11"/>
      <c r="DE178" s="11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</row>
    <row r="179" spans="1:124" x14ac:dyDescent="0.3">
      <c r="A179" s="12">
        <v>531</v>
      </c>
      <c r="B179" s="12">
        <v>1</v>
      </c>
      <c r="C179" s="13" t="s">
        <v>202</v>
      </c>
      <c r="D179" s="14">
        <v>5</v>
      </c>
      <c r="E179" s="9">
        <v>1921</v>
      </c>
      <c r="F179" s="9">
        <f t="shared" si="83"/>
        <v>7692.4248129979742</v>
      </c>
      <c r="G179" s="9">
        <f t="shared" si="84"/>
        <v>8133.5548669692089</v>
      </c>
      <c r="H179" s="9">
        <f t="shared" si="85"/>
        <v>441.1300539712347</v>
      </c>
      <c r="I179" s="10">
        <f t="shared" si="80"/>
        <v>5.7346033883340974E-2</v>
      </c>
      <c r="J179" s="9">
        <f t="shared" si="86"/>
        <v>358.56658511192109</v>
      </c>
      <c r="K179" s="9">
        <f t="shared" si="87"/>
        <v>2.1806350858927601</v>
      </c>
      <c r="L179" s="9">
        <f t="shared" si="88"/>
        <v>36.781363872982809</v>
      </c>
      <c r="M179" s="9">
        <f t="shared" si="89"/>
        <v>24.153930244664309</v>
      </c>
      <c r="N179" s="9">
        <f t="shared" si="90"/>
        <v>3.917883955616503</v>
      </c>
      <c r="O179" s="9">
        <f t="shared" si="91"/>
        <v>25.501077563768867</v>
      </c>
      <c r="P179" s="9">
        <f t="shared" si="92"/>
        <v>-9.9714218636127327</v>
      </c>
      <c r="Q179" s="15">
        <f t="shared" si="93"/>
        <v>14777148.065769108</v>
      </c>
      <c r="R179" s="15">
        <f t="shared" si="94"/>
        <v>15624558.899447849</v>
      </c>
      <c r="S179" s="9">
        <f t="shared" si="95"/>
        <v>847410.83367874101</v>
      </c>
      <c r="T179" s="9"/>
      <c r="U179" s="9">
        <f t="shared" si="101"/>
        <v>5955.7093128578863</v>
      </c>
      <c r="V179" s="9">
        <f t="shared" si="101"/>
        <v>66.366996356064547</v>
      </c>
      <c r="W179" s="9">
        <f t="shared" si="101"/>
        <v>289.23633524206144</v>
      </c>
      <c r="X179" s="9">
        <f t="shared" si="101"/>
        <v>479.05190005205617</v>
      </c>
      <c r="Y179" s="9">
        <f t="shared" si="101"/>
        <v>640.81035255326594</v>
      </c>
      <c r="Z179" s="9">
        <f t="shared" si="101"/>
        <v>4.7680895366996356</v>
      </c>
      <c r="AA179" s="9">
        <f t="shared" si="101"/>
        <v>256.48182639994053</v>
      </c>
      <c r="AB179" s="9">
        <f t="shared" si="102"/>
        <v>6314.2758979698074</v>
      </c>
      <c r="AC179" s="9">
        <f t="shared" si="102"/>
        <v>68.547631441957307</v>
      </c>
      <c r="AD179" s="9">
        <f t="shared" si="102"/>
        <v>326.01769911504425</v>
      </c>
      <c r="AE179" s="9">
        <f t="shared" si="102"/>
        <v>503.20583029672048</v>
      </c>
      <c r="AF179" s="9">
        <f t="shared" si="102"/>
        <v>644.72823650888245</v>
      </c>
      <c r="AG179" s="9">
        <f t="shared" si="102"/>
        <v>30.269167100468504</v>
      </c>
      <c r="AH179" s="9">
        <f t="shared" si="102"/>
        <v>246.5104045363278</v>
      </c>
      <c r="AI179" s="9">
        <f t="shared" si="96"/>
        <v>8133.5548669692089</v>
      </c>
      <c r="AJ179" s="3" t="s">
        <v>608</v>
      </c>
      <c r="AK179" s="11">
        <v>11501106</v>
      </c>
      <c r="AL179" s="11">
        <v>0</v>
      </c>
      <c r="AM179" s="11">
        <v>26419</v>
      </c>
      <c r="AN179" s="9">
        <v>66048</v>
      </c>
      <c r="AO179" s="11">
        <v>521817</v>
      </c>
      <c r="AP179" s="11">
        <v>33806</v>
      </c>
      <c r="AQ179" s="9">
        <v>0</v>
      </c>
      <c r="AR179" s="9">
        <v>274294</v>
      </c>
      <c r="AS179" s="11">
        <v>127491</v>
      </c>
      <c r="AT179" s="11">
        <v>0</v>
      </c>
      <c r="AU179" s="11">
        <v>11963</v>
      </c>
      <c r="AV179" s="11">
        <v>-9842.2999999999993</v>
      </c>
      <c r="AW179" s="9">
        <v>9159.5</v>
      </c>
      <c r="AX179" s="9">
        <v>1230996.687254824</v>
      </c>
      <c r="AY179" s="9">
        <v>125535.54000000001</v>
      </c>
      <c r="AZ179" s="9">
        <v>-60188.41</v>
      </c>
      <c r="BA179" s="11">
        <v>434528</v>
      </c>
      <c r="BB179" s="11">
        <v>172740</v>
      </c>
      <c r="BC179" s="11">
        <v>0</v>
      </c>
      <c r="BD179" s="11">
        <v>2686</v>
      </c>
      <c r="BE179" s="11">
        <v>0</v>
      </c>
      <c r="BF179" s="11">
        <v>0</v>
      </c>
      <c r="BG179" s="11">
        <v>0</v>
      </c>
      <c r="BH179" s="11">
        <v>-6530</v>
      </c>
      <c r="BI179" s="9">
        <v>14001</v>
      </c>
      <c r="BJ179" s="9">
        <v>0</v>
      </c>
      <c r="BK179" s="9">
        <v>86888.549999999988</v>
      </c>
      <c r="BL179" s="9">
        <v>99524.448514285716</v>
      </c>
      <c r="BM179" s="9">
        <v>99786.26999999999</v>
      </c>
      <c r="BN179" s="9">
        <v>14918.78</v>
      </c>
      <c r="BO179" s="11">
        <v>12120606</v>
      </c>
      <c r="BP179" s="11">
        <v>0</v>
      </c>
      <c r="BQ179" s="11">
        <v>27139</v>
      </c>
      <c r="BR179" s="11">
        <v>66048</v>
      </c>
      <c r="BS179" s="11">
        <v>626280</v>
      </c>
      <c r="BT179" s="11">
        <v>0</v>
      </c>
      <c r="BU179" s="9">
        <v>0</v>
      </c>
      <c r="BV179" s="9">
        <v>300614</v>
      </c>
      <c r="BW179" s="11">
        <v>131680</v>
      </c>
      <c r="BX179" s="11">
        <v>0</v>
      </c>
      <c r="BY179" s="11">
        <v>12041</v>
      </c>
      <c r="BZ179" s="11">
        <v>-9866.6</v>
      </c>
      <c r="CA179" s="9">
        <v>58147.07</v>
      </c>
      <c r="CB179" s="9">
        <v>1238522.9423335632</v>
      </c>
      <c r="CC179" s="9">
        <v>106380.43859999999</v>
      </c>
      <c r="CD179" s="9">
        <v>9118</v>
      </c>
      <c r="CE179" s="11">
        <v>447922</v>
      </c>
      <c r="CF179" s="11">
        <v>179300</v>
      </c>
      <c r="CG179" s="11">
        <v>0</v>
      </c>
      <c r="CH179" s="11">
        <v>2686</v>
      </c>
      <c r="CI179" s="11">
        <v>0</v>
      </c>
      <c r="CJ179" s="11">
        <v>0</v>
      </c>
      <c r="CK179" s="11">
        <v>0</v>
      </c>
      <c r="CL179" s="11">
        <v>-7258</v>
      </c>
      <c r="CM179" s="11">
        <v>14081</v>
      </c>
      <c r="CN179" s="9">
        <v>0</v>
      </c>
      <c r="CO179" s="9">
        <v>86888.549999999988</v>
      </c>
      <c r="CP179" s="9">
        <v>99524.448514285716</v>
      </c>
      <c r="CQ179" s="9">
        <v>99786.26999999999</v>
      </c>
      <c r="CR179" s="9">
        <v>14918.78</v>
      </c>
      <c r="CT179" s="11"/>
      <c r="CU179" s="11"/>
      <c r="CV179" s="15"/>
      <c r="CW179" s="15"/>
      <c r="CX179" s="11"/>
      <c r="CY179" s="11"/>
      <c r="CZ179" s="9"/>
      <c r="DA179" s="11"/>
      <c r="DB179" s="11"/>
      <c r="DC179" s="11"/>
      <c r="DD179" s="11"/>
      <c r="DE179" s="11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</row>
    <row r="180" spans="1:124" x14ac:dyDescent="0.3">
      <c r="A180" s="12">
        <v>533</v>
      </c>
      <c r="B180" s="12">
        <v>1</v>
      </c>
      <c r="C180" s="13" t="s">
        <v>203</v>
      </c>
      <c r="D180" s="14">
        <v>5</v>
      </c>
      <c r="E180" s="9">
        <v>1246</v>
      </c>
      <c r="F180" s="9">
        <f t="shared" si="83"/>
        <v>7758.0985479204573</v>
      </c>
      <c r="G180" s="9">
        <f t="shared" si="84"/>
        <v>8514.3283248189564</v>
      </c>
      <c r="H180" s="9">
        <f t="shared" si="85"/>
        <v>756.22977689849904</v>
      </c>
      <c r="I180" s="10">
        <f t="shared" si="80"/>
        <v>9.7476175666936449E-2</v>
      </c>
      <c r="J180" s="9">
        <f t="shared" si="86"/>
        <v>363.49578651685351</v>
      </c>
      <c r="K180" s="9">
        <f t="shared" si="87"/>
        <v>3.2223113964686974</v>
      </c>
      <c r="L180" s="9">
        <f t="shared" si="88"/>
        <v>159.37078651685394</v>
      </c>
      <c r="M180" s="9">
        <f t="shared" si="89"/>
        <v>205.42390850722302</v>
      </c>
      <c r="N180" s="9">
        <f t="shared" si="90"/>
        <v>13.359835325465042</v>
      </c>
      <c r="O180" s="9">
        <f t="shared" si="91"/>
        <v>15.072696629213485</v>
      </c>
      <c r="P180" s="9">
        <f t="shared" si="92"/>
        <v>-3.7155479935794347</v>
      </c>
      <c r="Q180" s="15">
        <f t="shared" si="93"/>
        <v>9666590.7907088902</v>
      </c>
      <c r="R180" s="15">
        <f t="shared" si="94"/>
        <v>10608853.09272442</v>
      </c>
      <c r="S180" s="9">
        <f t="shared" si="95"/>
        <v>942262.30201552995</v>
      </c>
      <c r="T180" s="9"/>
      <c r="U180" s="9">
        <f t="shared" si="101"/>
        <v>6028.9648876404499</v>
      </c>
      <c r="V180" s="9">
        <f t="shared" si="101"/>
        <v>98.091492776886042</v>
      </c>
      <c r="W180" s="9">
        <f t="shared" si="101"/>
        <v>170.53290529695025</v>
      </c>
      <c r="X180" s="9">
        <f t="shared" si="101"/>
        <v>521.71166131621192</v>
      </c>
      <c r="Y180" s="9">
        <f t="shared" si="101"/>
        <v>651.43840016764818</v>
      </c>
      <c r="Z180" s="9">
        <f t="shared" si="101"/>
        <v>28.82752808988764</v>
      </c>
      <c r="AA180" s="9">
        <f t="shared" si="101"/>
        <v>258.53167263242375</v>
      </c>
      <c r="AB180" s="9">
        <f t="shared" si="102"/>
        <v>6392.4606741573034</v>
      </c>
      <c r="AC180" s="9">
        <f t="shared" si="102"/>
        <v>101.31380417335474</v>
      </c>
      <c r="AD180" s="9">
        <f t="shared" si="102"/>
        <v>329.90369181380419</v>
      </c>
      <c r="AE180" s="9">
        <f t="shared" si="102"/>
        <v>727.13556982343493</v>
      </c>
      <c r="AF180" s="9">
        <f t="shared" si="102"/>
        <v>664.79823549311322</v>
      </c>
      <c r="AG180" s="9">
        <f t="shared" si="102"/>
        <v>43.900224719101125</v>
      </c>
      <c r="AH180" s="9">
        <f t="shared" si="102"/>
        <v>254.81612463884431</v>
      </c>
      <c r="AI180" s="9">
        <f t="shared" si="96"/>
        <v>8514.3283248189564</v>
      </c>
      <c r="AJ180" s="3" t="s">
        <v>608</v>
      </c>
      <c r="AK180" s="11">
        <v>7548576</v>
      </c>
      <c r="AL180" s="11">
        <v>0</v>
      </c>
      <c r="AM180" s="11">
        <v>17340</v>
      </c>
      <c r="AN180" s="9">
        <v>43349</v>
      </c>
      <c r="AO180" s="11">
        <v>124661</v>
      </c>
      <c r="AP180" s="11">
        <v>87823</v>
      </c>
      <c r="AQ180" s="9">
        <v>0</v>
      </c>
      <c r="AR180" s="9">
        <v>188678</v>
      </c>
      <c r="AS180" s="11">
        <v>122222</v>
      </c>
      <c r="AT180" s="11">
        <v>0</v>
      </c>
      <c r="AU180" s="11">
        <v>224115</v>
      </c>
      <c r="AV180" s="11">
        <v>-279878.27</v>
      </c>
      <c r="AW180" s="9">
        <v>35919.1</v>
      </c>
      <c r="AX180" s="9">
        <v>811692.24660888966</v>
      </c>
      <c r="AY180" s="9">
        <v>78780.36</v>
      </c>
      <c r="AZ180" s="9">
        <v>-36485.75</v>
      </c>
      <c r="BA180" s="11">
        <v>293215</v>
      </c>
      <c r="BB180" s="11">
        <v>175877</v>
      </c>
      <c r="BC180" s="11">
        <v>0</v>
      </c>
      <c r="BD180" s="11">
        <v>16704</v>
      </c>
      <c r="BE180" s="11">
        <v>0</v>
      </c>
      <c r="BF180" s="11">
        <v>0</v>
      </c>
      <c r="BG180" s="11">
        <v>0</v>
      </c>
      <c r="BH180" s="11">
        <v>0</v>
      </c>
      <c r="BI180" s="9">
        <v>14002</v>
      </c>
      <c r="BJ180" s="9">
        <v>0</v>
      </c>
      <c r="BK180" s="9">
        <v>26511.838499999998</v>
      </c>
      <c r="BL180" s="9">
        <v>79069.305599999992</v>
      </c>
      <c r="BM180" s="9">
        <v>88195.57</v>
      </c>
      <c r="BN180" s="9">
        <v>6224.39</v>
      </c>
      <c r="BO180" s="11">
        <v>7955381</v>
      </c>
      <c r="BP180" s="11">
        <v>0</v>
      </c>
      <c r="BQ180" s="11">
        <v>17813</v>
      </c>
      <c r="BR180" s="11">
        <v>43349</v>
      </c>
      <c r="BS180" s="11">
        <v>411060</v>
      </c>
      <c r="BT180" s="11">
        <v>0</v>
      </c>
      <c r="BU180" s="9">
        <v>0</v>
      </c>
      <c r="BV180" s="9">
        <v>197309</v>
      </c>
      <c r="BW180" s="11">
        <v>126237</v>
      </c>
      <c r="BX180" s="11">
        <v>0</v>
      </c>
      <c r="BY180" s="11">
        <v>224762</v>
      </c>
      <c r="BZ180" s="11">
        <v>-48104.08</v>
      </c>
      <c r="CA180" s="9">
        <v>54699.68</v>
      </c>
      <c r="CB180" s="9">
        <v>828338.60142441909</v>
      </c>
      <c r="CC180" s="9">
        <v>74150.787200000006</v>
      </c>
      <c r="CD180" s="9">
        <v>9625</v>
      </c>
      <c r="CE180" s="11">
        <v>302284</v>
      </c>
      <c r="CF180" s="11">
        <v>181161</v>
      </c>
      <c r="CG180" s="11">
        <v>0</v>
      </c>
      <c r="CH180" s="11">
        <v>16704</v>
      </c>
      <c r="CI180" s="11">
        <v>0</v>
      </c>
      <c r="CJ180" s="11">
        <v>0</v>
      </c>
      <c r="CK180" s="11">
        <v>0</v>
      </c>
      <c r="CL180" s="11">
        <v>0</v>
      </c>
      <c r="CM180" s="11">
        <v>14082</v>
      </c>
      <c r="CN180" s="9">
        <v>0</v>
      </c>
      <c r="CO180" s="9">
        <v>26511.838499999998</v>
      </c>
      <c r="CP180" s="9">
        <v>79069.305599999992</v>
      </c>
      <c r="CQ180" s="9">
        <v>88195.57</v>
      </c>
      <c r="CR180" s="9">
        <v>6224.39</v>
      </c>
      <c r="CT180" s="11"/>
      <c r="CU180" s="11"/>
      <c r="CV180" s="15"/>
      <c r="CW180" s="15"/>
      <c r="CX180" s="11"/>
      <c r="CY180" s="11"/>
      <c r="CZ180" s="9"/>
      <c r="DA180" s="11"/>
      <c r="DB180" s="11"/>
      <c r="DC180" s="11"/>
      <c r="DD180" s="11"/>
      <c r="DE180" s="11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</row>
    <row r="181" spans="1:124" x14ac:dyDescent="0.3">
      <c r="A181" s="12">
        <v>534</v>
      </c>
      <c r="B181" s="12">
        <v>1</v>
      </c>
      <c r="C181" s="13" t="s">
        <v>204</v>
      </c>
      <c r="D181" s="14">
        <v>5</v>
      </c>
      <c r="E181" s="9">
        <v>1951</v>
      </c>
      <c r="F181" s="9">
        <f t="shared" si="83"/>
        <v>8539.9529629855897</v>
      </c>
      <c r="G181" s="9">
        <f t="shared" si="84"/>
        <v>8953.1753610858359</v>
      </c>
      <c r="H181" s="9">
        <f t="shared" si="85"/>
        <v>413.22239810024621</v>
      </c>
      <c r="I181" s="10">
        <f t="shared" si="80"/>
        <v>4.8386964177819382E-2</v>
      </c>
      <c r="J181" s="9">
        <f t="shared" si="86"/>
        <v>366.22731419784759</v>
      </c>
      <c r="K181" s="9">
        <f t="shared" si="87"/>
        <v>6.16965658636596</v>
      </c>
      <c r="L181" s="9">
        <f t="shared" si="88"/>
        <v>0</v>
      </c>
      <c r="M181" s="9">
        <f t="shared" si="89"/>
        <v>16.115228088159938</v>
      </c>
      <c r="N181" s="9">
        <f t="shared" si="90"/>
        <v>17.615071601013483</v>
      </c>
      <c r="O181" s="9">
        <f t="shared" si="91"/>
        <v>15.665089697590975</v>
      </c>
      <c r="P181" s="9">
        <f t="shared" si="92"/>
        <v>-8.5699620707329416</v>
      </c>
      <c r="Q181" s="15">
        <f t="shared" si="93"/>
        <v>16661448.230784887</v>
      </c>
      <c r="R181" s="15">
        <f t="shared" si="94"/>
        <v>17467645.129478462</v>
      </c>
      <c r="S181" s="9">
        <f t="shared" si="95"/>
        <v>806196.89869357459</v>
      </c>
      <c r="T181" s="9"/>
      <c r="U181" s="9">
        <f t="shared" si="101"/>
        <v>5964.1278882624292</v>
      </c>
      <c r="V181" s="9">
        <f t="shared" si="101"/>
        <v>187.77344951307023</v>
      </c>
      <c r="W181" s="9">
        <f t="shared" si="101"/>
        <v>802.88672475653516</v>
      </c>
      <c r="X181" s="9">
        <f t="shared" si="101"/>
        <v>495.99798564838545</v>
      </c>
      <c r="Y181" s="9">
        <f t="shared" si="101"/>
        <v>798.82022592767112</v>
      </c>
      <c r="Z181" s="9">
        <f t="shared" si="101"/>
        <v>28.344438749359302</v>
      </c>
      <c r="AA181" s="9">
        <f t="shared" si="101"/>
        <v>262.00225012813939</v>
      </c>
      <c r="AB181" s="9">
        <f t="shared" si="102"/>
        <v>6330.3552024602768</v>
      </c>
      <c r="AC181" s="9">
        <f t="shared" si="102"/>
        <v>193.94310609943619</v>
      </c>
      <c r="AD181" s="9">
        <f t="shared" si="102"/>
        <v>802.88672475653516</v>
      </c>
      <c r="AE181" s="9">
        <f t="shared" si="102"/>
        <v>512.11321373654539</v>
      </c>
      <c r="AF181" s="9">
        <f t="shared" si="102"/>
        <v>816.4352975286846</v>
      </c>
      <c r="AG181" s="9">
        <f t="shared" si="102"/>
        <v>44.009528446950277</v>
      </c>
      <c r="AH181" s="9">
        <f t="shared" si="102"/>
        <v>253.43228805740645</v>
      </c>
      <c r="AI181" s="9">
        <f t="shared" si="96"/>
        <v>8953.1753610858359</v>
      </c>
      <c r="AJ181" s="3" t="s">
        <v>608</v>
      </c>
      <c r="AK181" s="11">
        <v>11728402</v>
      </c>
      <c r="AL181" s="11">
        <v>0</v>
      </c>
      <c r="AM181" s="11">
        <v>26941</v>
      </c>
      <c r="AN181" s="9">
        <v>67353</v>
      </c>
      <c r="AO181" s="11">
        <v>1471380</v>
      </c>
      <c r="AP181" s="11">
        <v>95052</v>
      </c>
      <c r="AQ181" s="9">
        <v>0</v>
      </c>
      <c r="AR181" s="9">
        <v>242424</v>
      </c>
      <c r="AS181" s="11">
        <v>366346</v>
      </c>
      <c r="AT181" s="11">
        <v>0</v>
      </c>
      <c r="AU181" s="11">
        <v>0</v>
      </c>
      <c r="AV181" s="11">
        <v>-31389.93</v>
      </c>
      <c r="AW181" s="9">
        <v>55300</v>
      </c>
      <c r="AX181" s="9">
        <v>1558498.2607848863</v>
      </c>
      <c r="AY181" s="9">
        <v>134446.1</v>
      </c>
      <c r="AZ181" s="9">
        <v>-92388.49</v>
      </c>
      <c r="BA181" s="11">
        <v>467160</v>
      </c>
      <c r="BB181" s="11">
        <v>241955</v>
      </c>
      <c r="BC181" s="11">
        <v>0</v>
      </c>
      <c r="BD181" s="11">
        <v>6601</v>
      </c>
      <c r="BE181" s="11">
        <v>0</v>
      </c>
      <c r="BF181" s="11">
        <v>0</v>
      </c>
      <c r="BG181" s="11">
        <v>0</v>
      </c>
      <c r="BH181" s="11">
        <v>0</v>
      </c>
      <c r="BI181" s="9">
        <v>14001</v>
      </c>
      <c r="BJ181" s="9">
        <v>0</v>
      </c>
      <c r="BK181" s="9">
        <v>50942.5</v>
      </c>
      <c r="BL181" s="9">
        <v>134706</v>
      </c>
      <c r="BM181" s="9">
        <v>114435.88</v>
      </c>
      <c r="BN181" s="9">
        <v>9282.91</v>
      </c>
      <c r="BO181" s="11">
        <v>12350523</v>
      </c>
      <c r="BP181" s="11">
        <v>0</v>
      </c>
      <c r="BQ181" s="11">
        <v>27654</v>
      </c>
      <c r="BR181" s="11">
        <v>67353</v>
      </c>
      <c r="BS181" s="11">
        <v>1566432</v>
      </c>
      <c r="BT181" s="11">
        <v>0</v>
      </c>
      <c r="BU181" s="9">
        <v>0</v>
      </c>
      <c r="BV181" s="9">
        <v>262264</v>
      </c>
      <c r="BW181" s="11">
        <v>378383</v>
      </c>
      <c r="BX181" s="11">
        <v>0</v>
      </c>
      <c r="BY181" s="11">
        <v>0</v>
      </c>
      <c r="BZ181" s="11">
        <v>-42536.12</v>
      </c>
      <c r="CA181" s="9">
        <v>85862.59</v>
      </c>
      <c r="CB181" s="9">
        <v>1592865.2654784636</v>
      </c>
      <c r="CC181" s="9">
        <v>117726.10400000001</v>
      </c>
      <c r="CD181" s="9">
        <v>0</v>
      </c>
      <c r="CE181" s="11">
        <v>481252</v>
      </c>
      <c r="CF181" s="11">
        <v>249817</v>
      </c>
      <c r="CG181" s="11">
        <v>0</v>
      </c>
      <c r="CH181" s="11">
        <v>6601</v>
      </c>
      <c r="CI181" s="11">
        <v>0</v>
      </c>
      <c r="CJ181" s="11">
        <v>0</v>
      </c>
      <c r="CK181" s="11">
        <v>0</v>
      </c>
      <c r="CL181" s="11">
        <v>0</v>
      </c>
      <c r="CM181" s="11">
        <v>14081</v>
      </c>
      <c r="CN181" s="9">
        <v>0</v>
      </c>
      <c r="CO181" s="9">
        <v>50942.5</v>
      </c>
      <c r="CP181" s="9">
        <v>134706</v>
      </c>
      <c r="CQ181" s="9">
        <v>114435.88</v>
      </c>
      <c r="CR181" s="9">
        <v>9282.91</v>
      </c>
      <c r="CT181" s="11"/>
      <c r="CU181" s="11"/>
      <c r="CV181" s="15"/>
      <c r="CW181" s="15"/>
      <c r="CX181" s="11"/>
      <c r="CY181" s="11"/>
      <c r="CZ181" s="9"/>
      <c r="DA181" s="11"/>
      <c r="DB181" s="11"/>
      <c r="DC181" s="11"/>
      <c r="DD181" s="11"/>
      <c r="DE181" s="11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</row>
    <row r="182" spans="1:124" x14ac:dyDescent="0.3">
      <c r="A182" s="12">
        <v>535</v>
      </c>
      <c r="B182" s="12">
        <v>1</v>
      </c>
      <c r="C182" s="13" t="s">
        <v>205</v>
      </c>
      <c r="D182" s="14">
        <v>4</v>
      </c>
      <c r="E182" s="9">
        <v>16364</v>
      </c>
      <c r="F182" s="9">
        <f t="shared" si="83"/>
        <v>9554.7933338739422</v>
      </c>
      <c r="G182" s="9">
        <f t="shared" si="84"/>
        <v>10073.848996797356</v>
      </c>
      <c r="H182" s="9">
        <f t="shared" si="85"/>
        <v>519.05566292341427</v>
      </c>
      <c r="I182" s="10">
        <f t="shared" si="80"/>
        <v>5.4324111970401538E-2</v>
      </c>
      <c r="J182" s="9">
        <f t="shared" si="86"/>
        <v>365.90050965534101</v>
      </c>
      <c r="K182" s="9">
        <f t="shared" si="87"/>
        <v>38.020105108775397</v>
      </c>
      <c r="L182" s="9">
        <f t="shared" si="88"/>
        <v>0</v>
      </c>
      <c r="M182" s="9">
        <f t="shared" si="89"/>
        <v>36.226964067465019</v>
      </c>
      <c r="N182" s="9">
        <f t="shared" si="90"/>
        <v>34.144111517890678</v>
      </c>
      <c r="O182" s="9">
        <f t="shared" si="91"/>
        <v>48.833419701784408</v>
      </c>
      <c r="P182" s="9">
        <f t="shared" si="92"/>
        <v>-4.0694471278416131</v>
      </c>
      <c r="Q182" s="15">
        <f t="shared" si="93"/>
        <v>156354638.11551321</v>
      </c>
      <c r="R182" s="15">
        <f t="shared" si="94"/>
        <v>164848464.98359194</v>
      </c>
      <c r="S182" s="9">
        <f t="shared" si="95"/>
        <v>8493826.8680787385</v>
      </c>
      <c r="T182" s="9"/>
      <c r="U182" s="9">
        <f t="shared" ref="U182:AA191" si="103">IF($E182=0,0,SUMIF($AK$4:$BN$4,U$4,$AK182:$BN182)/$E182)</f>
        <v>5946.3327462723055</v>
      </c>
      <c r="V182" s="9">
        <f t="shared" si="103"/>
        <v>506.99743339036911</v>
      </c>
      <c r="W182" s="9">
        <f t="shared" si="103"/>
        <v>605.79381569298459</v>
      </c>
      <c r="X182" s="9">
        <f t="shared" si="103"/>
        <v>599.23625397213402</v>
      </c>
      <c r="Y182" s="9">
        <f t="shared" si="103"/>
        <v>1054.0348108978671</v>
      </c>
      <c r="Z182" s="9">
        <f t="shared" si="103"/>
        <v>102.71315998533365</v>
      </c>
      <c r="AA182" s="9">
        <f t="shared" si="103"/>
        <v>739.68511366294774</v>
      </c>
      <c r="AB182" s="9">
        <f t="shared" ref="AB182:AH191" si="104">IF($E182=0,0,SUMIF($BO$4:$CR$4,AB$4,$BO182:$CR182)/$E182)</f>
        <v>6312.2332559276465</v>
      </c>
      <c r="AC182" s="9">
        <f t="shared" si="104"/>
        <v>545.01753849914451</v>
      </c>
      <c r="AD182" s="9">
        <f t="shared" si="104"/>
        <v>605.79381569298459</v>
      </c>
      <c r="AE182" s="9">
        <f t="shared" si="104"/>
        <v>635.46321803959904</v>
      </c>
      <c r="AF182" s="9">
        <f t="shared" si="104"/>
        <v>1088.1789224157578</v>
      </c>
      <c r="AG182" s="9">
        <f t="shared" si="104"/>
        <v>151.54657968711805</v>
      </c>
      <c r="AH182" s="9">
        <f t="shared" si="104"/>
        <v>735.61566653510613</v>
      </c>
      <c r="AI182" s="9">
        <f t="shared" si="96"/>
        <v>10073.848996797356</v>
      </c>
      <c r="AJ182" s="3" t="s">
        <v>608</v>
      </c>
      <c r="AK182" s="11">
        <v>97993150</v>
      </c>
      <c r="AL182" s="11">
        <v>0</v>
      </c>
      <c r="AM182" s="11">
        <v>225099</v>
      </c>
      <c r="AN182" s="9">
        <v>562748</v>
      </c>
      <c r="AO182" s="11">
        <v>9913210</v>
      </c>
      <c r="AP182" s="11">
        <v>0</v>
      </c>
      <c r="AQ182" s="9">
        <v>0</v>
      </c>
      <c r="AR182" s="9">
        <v>2120010</v>
      </c>
      <c r="AS182" s="11">
        <v>8131506</v>
      </c>
      <c r="AT182" s="11">
        <v>165000</v>
      </c>
      <c r="AU182" s="11">
        <v>1475449</v>
      </c>
      <c r="AV182" s="11">
        <v>-1348.94</v>
      </c>
      <c r="AW182" s="9">
        <v>1680798.15</v>
      </c>
      <c r="AX182" s="9">
        <v>17248225.645532697</v>
      </c>
      <c r="AY182" s="9">
        <v>1138130.83</v>
      </c>
      <c r="AZ182" s="9">
        <v>-687360.94</v>
      </c>
      <c r="BA182" s="11">
        <v>3947143</v>
      </c>
      <c r="BB182" s="11">
        <v>503635</v>
      </c>
      <c r="BC182" s="11">
        <v>0</v>
      </c>
      <c r="BD182" s="11">
        <v>460515</v>
      </c>
      <c r="BE182" s="11">
        <v>0</v>
      </c>
      <c r="BF182" s="11">
        <v>0</v>
      </c>
      <c r="BG182" s="11">
        <v>0</v>
      </c>
      <c r="BH182" s="11">
        <v>-19433</v>
      </c>
      <c r="BI182" s="9">
        <v>1094833</v>
      </c>
      <c r="BJ182" s="9">
        <v>0</v>
      </c>
      <c r="BK182" s="9">
        <v>404169.5</v>
      </c>
      <c r="BL182" s="9">
        <v>6803523.0999804772</v>
      </c>
      <c r="BM182" s="9">
        <v>3095598.66</v>
      </c>
      <c r="BN182" s="9">
        <v>100037.11</v>
      </c>
      <c r="BO182" s="11">
        <v>103293385</v>
      </c>
      <c r="BP182" s="11">
        <v>0</v>
      </c>
      <c r="BQ182" s="11">
        <v>231280</v>
      </c>
      <c r="BR182" s="11">
        <v>562748</v>
      </c>
      <c r="BS182" s="11">
        <v>6141560</v>
      </c>
      <c r="BT182" s="11">
        <v>0</v>
      </c>
      <c r="BU182" s="9">
        <v>0</v>
      </c>
      <c r="BV182" s="9">
        <v>2523704</v>
      </c>
      <c r="BW182" s="11">
        <v>8398667</v>
      </c>
      <c r="BX182" s="11">
        <v>520000</v>
      </c>
      <c r="BY182" s="11">
        <v>1482022</v>
      </c>
      <c r="BZ182" s="11">
        <v>11506.1</v>
      </c>
      <c r="CA182" s="9">
        <v>2479908.23</v>
      </c>
      <c r="CB182" s="9">
        <v>17806959.886411462</v>
      </c>
      <c r="CC182" s="9">
        <v>1071538.3972</v>
      </c>
      <c r="CD182" s="9">
        <v>0</v>
      </c>
      <c r="CE182" s="11">
        <v>4070344</v>
      </c>
      <c r="CF182" s="11">
        <v>541082</v>
      </c>
      <c r="CG182" s="11">
        <v>0</v>
      </c>
      <c r="CH182" s="11">
        <v>460515</v>
      </c>
      <c r="CI182" s="11">
        <v>0</v>
      </c>
      <c r="CJ182" s="11">
        <v>0</v>
      </c>
      <c r="CK182" s="11">
        <v>0</v>
      </c>
      <c r="CL182" s="11">
        <v>-21598</v>
      </c>
      <c r="CM182" s="11">
        <v>1099865</v>
      </c>
      <c r="CN182" s="9">
        <v>3771650</v>
      </c>
      <c r="CO182" s="9">
        <v>404169.5</v>
      </c>
      <c r="CP182" s="9">
        <v>6803523.0999804772</v>
      </c>
      <c r="CQ182" s="9">
        <v>3095598.66</v>
      </c>
      <c r="CR182" s="9">
        <v>100037.11</v>
      </c>
      <c r="CT182" s="11"/>
      <c r="CU182" s="11"/>
      <c r="CV182" s="15"/>
      <c r="CW182" s="15"/>
      <c r="CX182" s="11"/>
      <c r="CY182" s="11"/>
      <c r="CZ182" s="9"/>
      <c r="DA182" s="11"/>
      <c r="DB182" s="11"/>
      <c r="DC182" s="11"/>
      <c r="DD182" s="11"/>
      <c r="DE182" s="11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</row>
    <row r="183" spans="1:124" x14ac:dyDescent="0.3">
      <c r="A183" s="12">
        <v>542</v>
      </c>
      <c r="B183" s="12">
        <v>1</v>
      </c>
      <c r="C183" s="13" t="s">
        <v>206</v>
      </c>
      <c r="D183" s="14">
        <v>6</v>
      </c>
      <c r="E183" s="9">
        <v>433</v>
      </c>
      <c r="F183" s="9">
        <f t="shared" si="83"/>
        <v>8741.7687453692051</v>
      </c>
      <c r="G183" s="9">
        <f t="shared" si="84"/>
        <v>9203.0993259114075</v>
      </c>
      <c r="H183" s="9">
        <f t="shared" si="85"/>
        <v>461.33058054220237</v>
      </c>
      <c r="I183" s="10">
        <f t="shared" si="80"/>
        <v>5.2773139393167308E-2</v>
      </c>
      <c r="J183" s="9">
        <f t="shared" si="86"/>
        <v>358.36383371824468</v>
      </c>
      <c r="K183" s="9">
        <f t="shared" si="87"/>
        <v>14.060046189376465</v>
      </c>
      <c r="L183" s="9">
        <f t="shared" si="88"/>
        <v>0</v>
      </c>
      <c r="M183" s="9">
        <f t="shared" si="89"/>
        <v>23.037621247113179</v>
      </c>
      <c r="N183" s="9">
        <f t="shared" si="90"/>
        <v>53.041802713102527</v>
      </c>
      <c r="O183" s="9">
        <f t="shared" si="91"/>
        <v>13.692678983833702</v>
      </c>
      <c r="P183" s="9">
        <f t="shared" si="92"/>
        <v>-0.86540230946883412</v>
      </c>
      <c r="Q183" s="15">
        <f t="shared" si="93"/>
        <v>3785185.8667448657</v>
      </c>
      <c r="R183" s="15">
        <f t="shared" si="94"/>
        <v>3984942.0081196385</v>
      </c>
      <c r="S183" s="9">
        <f t="shared" si="95"/>
        <v>199756.14137477288</v>
      </c>
      <c r="T183" s="9"/>
      <c r="U183" s="9">
        <f t="shared" si="103"/>
        <v>6080.6315473441109</v>
      </c>
      <c r="V183" s="9">
        <f t="shared" si="103"/>
        <v>427.92840646651268</v>
      </c>
      <c r="W183" s="9">
        <f t="shared" si="103"/>
        <v>657.06928406466511</v>
      </c>
      <c r="X183" s="9">
        <f t="shared" si="103"/>
        <v>961.20180138568128</v>
      </c>
      <c r="Y183" s="9">
        <f t="shared" si="103"/>
        <v>195.03885556386001</v>
      </c>
      <c r="Z183" s="9">
        <f t="shared" si="103"/>
        <v>75.627967667436494</v>
      </c>
      <c r="AA183" s="9">
        <f t="shared" si="103"/>
        <v>344.27088287693834</v>
      </c>
      <c r="AB183" s="9">
        <f t="shared" si="104"/>
        <v>6438.9953810623556</v>
      </c>
      <c r="AC183" s="9">
        <f t="shared" si="104"/>
        <v>441.98845265588915</v>
      </c>
      <c r="AD183" s="9">
        <f t="shared" si="104"/>
        <v>657.06928406466511</v>
      </c>
      <c r="AE183" s="9">
        <f t="shared" si="104"/>
        <v>984.23942263279446</v>
      </c>
      <c r="AF183" s="9">
        <f t="shared" si="104"/>
        <v>248.08065827696254</v>
      </c>
      <c r="AG183" s="9">
        <f t="shared" si="104"/>
        <v>89.320646651270195</v>
      </c>
      <c r="AH183" s="9">
        <f t="shared" si="104"/>
        <v>343.40548056746951</v>
      </c>
      <c r="AI183" s="9">
        <f t="shared" si="96"/>
        <v>9203.0993259114075</v>
      </c>
      <c r="AJ183" s="3" t="s">
        <v>608</v>
      </c>
      <c r="AK183" s="11">
        <v>2649038</v>
      </c>
      <c r="AL183" s="11">
        <v>0</v>
      </c>
      <c r="AM183" s="11">
        <v>6085</v>
      </c>
      <c r="AN183" s="9">
        <v>15213</v>
      </c>
      <c r="AO183" s="11">
        <v>284511</v>
      </c>
      <c r="AP183" s="11">
        <v>0</v>
      </c>
      <c r="AQ183" s="9">
        <v>0</v>
      </c>
      <c r="AR183" s="9">
        <v>56654</v>
      </c>
      <c r="AS183" s="11">
        <v>185293</v>
      </c>
      <c r="AT183" s="11">
        <v>0</v>
      </c>
      <c r="AU183" s="11">
        <v>0</v>
      </c>
      <c r="AV183" s="11">
        <v>-1165.6199999999999</v>
      </c>
      <c r="AW183" s="9">
        <v>32746.91</v>
      </c>
      <c r="AX183" s="9">
        <v>84451.824459151379</v>
      </c>
      <c r="AY183" s="9">
        <v>28016.690000000002</v>
      </c>
      <c r="AZ183" s="9">
        <v>-16124.54</v>
      </c>
      <c r="BA183" s="11">
        <v>101393</v>
      </c>
      <c r="BB183" s="11">
        <v>110297</v>
      </c>
      <c r="BC183" s="11">
        <v>0</v>
      </c>
      <c r="BD183" s="11">
        <v>12363</v>
      </c>
      <c r="BE183" s="11">
        <v>0</v>
      </c>
      <c r="BF183" s="11">
        <v>130574</v>
      </c>
      <c r="BG183" s="11">
        <v>0</v>
      </c>
      <c r="BH183" s="11">
        <v>0</v>
      </c>
      <c r="BI183" s="9">
        <v>0</v>
      </c>
      <c r="BJ183" s="9">
        <v>0</v>
      </c>
      <c r="BK183" s="9">
        <v>49360.5</v>
      </c>
      <c r="BL183" s="9">
        <v>25166.152285714285</v>
      </c>
      <c r="BM183" s="9">
        <v>27221.599999999999</v>
      </c>
      <c r="BN183" s="9">
        <v>4091.35</v>
      </c>
      <c r="BO183" s="11">
        <v>2779913</v>
      </c>
      <c r="BP183" s="11">
        <v>7803</v>
      </c>
      <c r="BQ183" s="11">
        <v>6224</v>
      </c>
      <c r="BR183" s="11">
        <v>15213</v>
      </c>
      <c r="BS183" s="11">
        <v>284511</v>
      </c>
      <c r="BT183" s="11">
        <v>0</v>
      </c>
      <c r="BU183" s="9">
        <v>0</v>
      </c>
      <c r="BV183" s="9">
        <v>62262</v>
      </c>
      <c r="BW183" s="11">
        <v>191381</v>
      </c>
      <c r="BX183" s="11">
        <v>0</v>
      </c>
      <c r="BY183" s="11">
        <v>0</v>
      </c>
      <c r="BZ183" s="11">
        <v>-3958.33</v>
      </c>
      <c r="CA183" s="9">
        <v>38675.839999999997</v>
      </c>
      <c r="CB183" s="9">
        <v>107418.92503392478</v>
      </c>
      <c r="CC183" s="9">
        <v>27641.970800000003</v>
      </c>
      <c r="CD183" s="9">
        <v>369</v>
      </c>
      <c r="CE183" s="11">
        <v>104079</v>
      </c>
      <c r="CF183" s="11">
        <v>114647</v>
      </c>
      <c r="CG183" s="11">
        <v>0</v>
      </c>
      <c r="CH183" s="11">
        <v>12363</v>
      </c>
      <c r="CI183" s="11">
        <v>0</v>
      </c>
      <c r="CJ183" s="11">
        <v>130559</v>
      </c>
      <c r="CK183" s="11">
        <v>0</v>
      </c>
      <c r="CL183" s="11">
        <v>0</v>
      </c>
      <c r="CM183" s="11">
        <v>0</v>
      </c>
      <c r="CN183" s="9">
        <v>0</v>
      </c>
      <c r="CO183" s="9">
        <v>49360.5</v>
      </c>
      <c r="CP183" s="9">
        <v>25166.152285714285</v>
      </c>
      <c r="CQ183" s="9">
        <v>27221.599999999999</v>
      </c>
      <c r="CR183" s="9">
        <v>4091.35</v>
      </c>
      <c r="CT183" s="11"/>
      <c r="CU183" s="11"/>
      <c r="CV183" s="15"/>
      <c r="CW183" s="15"/>
      <c r="CX183" s="11"/>
      <c r="CY183" s="11"/>
      <c r="CZ183" s="9"/>
      <c r="DA183" s="11"/>
      <c r="DB183" s="11"/>
      <c r="DC183" s="11"/>
      <c r="DD183" s="11"/>
      <c r="DE183" s="11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</row>
    <row r="184" spans="1:124" x14ac:dyDescent="0.3">
      <c r="A184" s="12">
        <v>544</v>
      </c>
      <c r="B184" s="12">
        <v>1</v>
      </c>
      <c r="C184" s="13" t="s">
        <v>207</v>
      </c>
      <c r="D184" s="14">
        <v>4</v>
      </c>
      <c r="E184" s="9">
        <v>2366</v>
      </c>
      <c r="F184" s="9">
        <f t="shared" si="83"/>
        <v>8505.3479603713276</v>
      </c>
      <c r="G184" s="9">
        <f t="shared" si="84"/>
        <v>9140.365661570384</v>
      </c>
      <c r="H184" s="9">
        <f t="shared" si="85"/>
        <v>635.01770119905632</v>
      </c>
      <c r="I184" s="10">
        <f t="shared" si="80"/>
        <v>7.4660990256691706E-2</v>
      </c>
      <c r="J184" s="9">
        <f t="shared" si="86"/>
        <v>379.39520287404957</v>
      </c>
      <c r="K184" s="9">
        <f t="shared" si="87"/>
        <v>11.467032967032992</v>
      </c>
      <c r="L184" s="9">
        <f t="shared" si="88"/>
        <v>160.16652578191037</v>
      </c>
      <c r="M184" s="9">
        <f t="shared" si="89"/>
        <v>29.294814032121735</v>
      </c>
      <c r="N184" s="9">
        <f t="shared" si="90"/>
        <v>30.532191478009281</v>
      </c>
      <c r="O184" s="9">
        <f t="shared" si="91"/>
        <v>16.349995773457309</v>
      </c>
      <c r="P184" s="9">
        <f t="shared" si="92"/>
        <v>7.8119382924767251</v>
      </c>
      <c r="Q184" s="15">
        <f t="shared" si="93"/>
        <v>20123653.274238557</v>
      </c>
      <c r="R184" s="15">
        <f t="shared" si="94"/>
        <v>21626105.155275527</v>
      </c>
      <c r="S184" s="9">
        <f t="shared" si="95"/>
        <v>1502451.8810369708</v>
      </c>
      <c r="T184" s="9"/>
      <c r="U184" s="9">
        <f t="shared" si="103"/>
        <v>6134.396851225697</v>
      </c>
      <c r="V184" s="9">
        <f t="shared" si="103"/>
        <v>349.01267962806423</v>
      </c>
      <c r="W184" s="9">
        <f t="shared" si="103"/>
        <v>406.10650887573962</v>
      </c>
      <c r="X184" s="9">
        <f t="shared" si="103"/>
        <v>597.81783601014365</v>
      </c>
      <c r="Y184" s="9">
        <f t="shared" si="103"/>
        <v>638.20700939922153</v>
      </c>
      <c r="Z184" s="9">
        <f t="shared" si="103"/>
        <v>79.881656804733723</v>
      </c>
      <c r="AA184" s="9">
        <f t="shared" si="103"/>
        <v>299.92541842772613</v>
      </c>
      <c r="AB184" s="9">
        <f t="shared" si="104"/>
        <v>6513.7920540997466</v>
      </c>
      <c r="AC184" s="9">
        <f t="shared" si="104"/>
        <v>360.47971259509723</v>
      </c>
      <c r="AD184" s="9">
        <f t="shared" si="104"/>
        <v>566.27303465764999</v>
      </c>
      <c r="AE184" s="9">
        <f t="shared" si="104"/>
        <v>627.11265004226539</v>
      </c>
      <c r="AF184" s="9">
        <f t="shared" si="104"/>
        <v>668.73920087723081</v>
      </c>
      <c r="AG184" s="9">
        <f t="shared" si="104"/>
        <v>96.231652578191031</v>
      </c>
      <c r="AH184" s="9">
        <f t="shared" si="104"/>
        <v>307.73735672020285</v>
      </c>
      <c r="AI184" s="9">
        <f t="shared" si="96"/>
        <v>9140.365661570384</v>
      </c>
      <c r="AJ184" s="3" t="s">
        <v>608</v>
      </c>
      <c r="AK184" s="11">
        <v>14649298</v>
      </c>
      <c r="AL184" s="11">
        <v>0</v>
      </c>
      <c r="AM184" s="11">
        <v>33651</v>
      </c>
      <c r="AN184" s="9">
        <v>84127</v>
      </c>
      <c r="AO184" s="11">
        <v>957572</v>
      </c>
      <c r="AP184" s="11">
        <v>3276</v>
      </c>
      <c r="AQ184" s="9">
        <v>0</v>
      </c>
      <c r="AR184" s="9">
        <v>337748</v>
      </c>
      <c r="AS184" s="11">
        <v>825764</v>
      </c>
      <c r="AT184" s="11">
        <v>0</v>
      </c>
      <c r="AU184" s="11">
        <v>0</v>
      </c>
      <c r="AV184" s="11">
        <v>0</v>
      </c>
      <c r="AW184" s="9">
        <v>189000</v>
      </c>
      <c r="AX184" s="9">
        <v>1509997.784238558</v>
      </c>
      <c r="AY184" s="9">
        <v>128334.25</v>
      </c>
      <c r="AZ184" s="9">
        <v>-135315.04999999999</v>
      </c>
      <c r="BA184" s="11">
        <v>588085</v>
      </c>
      <c r="BB184" s="11">
        <v>395620</v>
      </c>
      <c r="BC184" s="11">
        <v>0</v>
      </c>
      <c r="BD184" s="11">
        <v>45288</v>
      </c>
      <c r="BE184" s="11">
        <v>0</v>
      </c>
      <c r="BF184" s="11">
        <v>0</v>
      </c>
      <c r="BG184" s="11">
        <v>0</v>
      </c>
      <c r="BH184" s="11">
        <v>0</v>
      </c>
      <c r="BI184" s="9">
        <v>14045</v>
      </c>
      <c r="BJ184" s="9">
        <v>0</v>
      </c>
      <c r="BK184" s="9">
        <v>91199.5</v>
      </c>
      <c r="BL184" s="9">
        <v>168253.8</v>
      </c>
      <c r="BM184" s="9">
        <v>222145.81</v>
      </c>
      <c r="BN184" s="9">
        <v>15563.18</v>
      </c>
      <c r="BO184" s="11">
        <v>15193141</v>
      </c>
      <c r="BP184" s="11">
        <v>218491</v>
      </c>
      <c r="BQ184" s="11">
        <v>34018</v>
      </c>
      <c r="BR184" s="11">
        <v>84127</v>
      </c>
      <c r="BS184" s="11">
        <v>785040</v>
      </c>
      <c r="BT184" s="11">
        <v>0</v>
      </c>
      <c r="BU184" s="9">
        <v>0</v>
      </c>
      <c r="BV184" s="9">
        <v>376819</v>
      </c>
      <c r="BW184" s="11">
        <v>852895</v>
      </c>
      <c r="BX184" s="11">
        <v>0</v>
      </c>
      <c r="BY184" s="11">
        <v>0</v>
      </c>
      <c r="BZ184" s="11">
        <v>15658.53</v>
      </c>
      <c r="CA184" s="9">
        <v>227684.09</v>
      </c>
      <c r="CB184" s="9">
        <v>1582236.9492755281</v>
      </c>
      <c r="CC184" s="9">
        <v>146817.296</v>
      </c>
      <c r="CD184" s="9">
        <v>0</v>
      </c>
      <c r="CE184" s="11">
        <v>596707</v>
      </c>
      <c r="CF184" s="11">
        <v>401133</v>
      </c>
      <c r="CG184" s="11">
        <v>0</v>
      </c>
      <c r="CH184" s="11">
        <v>45288</v>
      </c>
      <c r="CI184" s="11">
        <v>0</v>
      </c>
      <c r="CJ184" s="11">
        <v>0</v>
      </c>
      <c r="CK184" s="11">
        <v>0</v>
      </c>
      <c r="CL184" s="11">
        <v>0</v>
      </c>
      <c r="CM184" s="11">
        <v>14125</v>
      </c>
      <c r="CN184" s="9">
        <v>554762</v>
      </c>
      <c r="CO184" s="9">
        <v>91199.5</v>
      </c>
      <c r="CP184" s="9">
        <v>168253.8</v>
      </c>
      <c r="CQ184" s="9">
        <v>222145.81</v>
      </c>
      <c r="CR184" s="9">
        <v>15563.18</v>
      </c>
      <c r="CT184" s="11"/>
      <c r="CU184" s="11"/>
      <c r="CV184" s="15"/>
      <c r="CW184" s="15"/>
      <c r="CX184" s="11"/>
      <c r="CY184" s="11"/>
      <c r="CZ184" s="9"/>
      <c r="DA184" s="11"/>
      <c r="DB184" s="11"/>
      <c r="DC184" s="11"/>
      <c r="DD184" s="11"/>
      <c r="DE184" s="11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</row>
    <row r="185" spans="1:124" x14ac:dyDescent="0.3">
      <c r="A185" s="12">
        <v>545</v>
      </c>
      <c r="B185" s="12">
        <v>1</v>
      </c>
      <c r="C185" s="13" t="s">
        <v>208</v>
      </c>
      <c r="D185" s="14">
        <v>6</v>
      </c>
      <c r="E185" s="9">
        <v>373</v>
      </c>
      <c r="F185" s="9">
        <f t="shared" si="83"/>
        <v>10112.224706664176</v>
      </c>
      <c r="G185" s="9">
        <f t="shared" si="84"/>
        <v>10587.243159018897</v>
      </c>
      <c r="H185" s="9">
        <f t="shared" si="85"/>
        <v>475.01845235472138</v>
      </c>
      <c r="I185" s="10">
        <f t="shared" si="80"/>
        <v>4.6974673341828914E-2</v>
      </c>
      <c r="J185" s="9">
        <f t="shared" si="86"/>
        <v>382.23546916890155</v>
      </c>
      <c r="K185" s="9">
        <f t="shared" si="87"/>
        <v>20.005361930294953</v>
      </c>
      <c r="L185" s="9">
        <f t="shared" si="88"/>
        <v>0</v>
      </c>
      <c r="M185" s="9">
        <f t="shared" si="89"/>
        <v>31.395710455764174</v>
      </c>
      <c r="N185" s="9">
        <f t="shared" si="90"/>
        <v>40.970204633538799</v>
      </c>
      <c r="O185" s="9">
        <f t="shared" si="91"/>
        <v>0</v>
      </c>
      <c r="P185" s="9">
        <f t="shared" si="92"/>
        <v>0.41170616621985801</v>
      </c>
      <c r="Q185" s="15">
        <f t="shared" si="93"/>
        <v>3771859.815585738</v>
      </c>
      <c r="R185" s="15">
        <f t="shared" si="94"/>
        <v>3949041.6983140479</v>
      </c>
      <c r="S185" s="9">
        <f t="shared" si="95"/>
        <v>177181.88272830984</v>
      </c>
      <c r="T185" s="9"/>
      <c r="U185" s="9">
        <f t="shared" si="103"/>
        <v>6065.0701608579084</v>
      </c>
      <c r="V185" s="9">
        <f t="shared" si="103"/>
        <v>608.91957104557639</v>
      </c>
      <c r="W185" s="9">
        <f t="shared" si="103"/>
        <v>1318.5415549597856</v>
      </c>
      <c r="X185" s="9">
        <f t="shared" si="103"/>
        <v>1338.0489812332439</v>
      </c>
      <c r="Y185" s="9">
        <f t="shared" si="103"/>
        <v>494.16892432083984</v>
      </c>
      <c r="Z185" s="9">
        <f t="shared" si="103"/>
        <v>0</v>
      </c>
      <c r="AA185" s="9">
        <f t="shared" si="103"/>
        <v>287.47551424682155</v>
      </c>
      <c r="AB185" s="9">
        <f t="shared" si="104"/>
        <v>6447.3056300268099</v>
      </c>
      <c r="AC185" s="9">
        <f t="shared" si="104"/>
        <v>628.92493297587134</v>
      </c>
      <c r="AD185" s="9">
        <f t="shared" si="104"/>
        <v>1318.5415549597856</v>
      </c>
      <c r="AE185" s="9">
        <f t="shared" si="104"/>
        <v>1369.4446916890081</v>
      </c>
      <c r="AF185" s="9">
        <f t="shared" si="104"/>
        <v>535.13912895437863</v>
      </c>
      <c r="AG185" s="9">
        <f t="shared" si="104"/>
        <v>0</v>
      </c>
      <c r="AH185" s="9">
        <f t="shared" si="104"/>
        <v>287.8872204130414</v>
      </c>
      <c r="AI185" s="9">
        <f t="shared" si="96"/>
        <v>10587.243159018897</v>
      </c>
      <c r="AJ185" s="3" t="s">
        <v>608</v>
      </c>
      <c r="AK185" s="11">
        <v>2284037</v>
      </c>
      <c r="AL185" s="11">
        <v>0</v>
      </c>
      <c r="AM185" s="11">
        <v>5247</v>
      </c>
      <c r="AN185" s="9">
        <v>13117</v>
      </c>
      <c r="AO185" s="11">
        <v>497044</v>
      </c>
      <c r="AP185" s="11">
        <v>-5228</v>
      </c>
      <c r="AQ185" s="9">
        <v>0</v>
      </c>
      <c r="AR185" s="9">
        <v>38853</v>
      </c>
      <c r="AS185" s="11">
        <v>227127</v>
      </c>
      <c r="AT185" s="11">
        <v>0</v>
      </c>
      <c r="AU185" s="11">
        <v>57605</v>
      </c>
      <c r="AV185" s="11">
        <v>-44946.73</v>
      </c>
      <c r="AW185" s="9">
        <v>0</v>
      </c>
      <c r="AX185" s="9">
        <v>184325.00877167325</v>
      </c>
      <c r="AY185" s="9">
        <v>29368.29</v>
      </c>
      <c r="AZ185" s="9">
        <v>-21765.83</v>
      </c>
      <c r="BA185" s="11">
        <v>89123</v>
      </c>
      <c r="BB185" s="11">
        <v>96937</v>
      </c>
      <c r="BC185" s="11">
        <v>0</v>
      </c>
      <c r="BD185" s="11">
        <v>0</v>
      </c>
      <c r="BE185" s="11">
        <v>127733</v>
      </c>
      <c r="BF185" s="11">
        <v>128541</v>
      </c>
      <c r="BG185" s="11">
        <v>0</v>
      </c>
      <c r="BH185" s="11">
        <v>0</v>
      </c>
      <c r="BI185" s="9">
        <v>0</v>
      </c>
      <c r="BJ185" s="9">
        <v>0</v>
      </c>
      <c r="BK185" s="9">
        <v>10069.620014064438</v>
      </c>
      <c r="BL185" s="9">
        <v>24614.236800000006</v>
      </c>
      <c r="BM185" s="9">
        <v>27096.02</v>
      </c>
      <c r="BN185" s="9">
        <v>2963.2</v>
      </c>
      <c r="BO185" s="11">
        <v>2404845</v>
      </c>
      <c r="BP185" s="11">
        <v>0</v>
      </c>
      <c r="BQ185" s="11">
        <v>5385</v>
      </c>
      <c r="BR185" s="11">
        <v>13117</v>
      </c>
      <c r="BS185" s="11">
        <v>491816</v>
      </c>
      <c r="BT185" s="11">
        <v>0</v>
      </c>
      <c r="BU185" s="9">
        <v>0</v>
      </c>
      <c r="BV185" s="9">
        <v>42201</v>
      </c>
      <c r="BW185" s="11">
        <v>234589</v>
      </c>
      <c r="BX185" s="11">
        <v>0</v>
      </c>
      <c r="BY185" s="11">
        <v>58197</v>
      </c>
      <c r="BZ185" s="11">
        <v>-44805.13</v>
      </c>
      <c r="CA185" s="9">
        <v>0</v>
      </c>
      <c r="CB185" s="9">
        <v>199606.89509998323</v>
      </c>
      <c r="CC185" s="9">
        <v>29521.856399999997</v>
      </c>
      <c r="CD185" s="9">
        <v>0</v>
      </c>
      <c r="CE185" s="11">
        <v>91793</v>
      </c>
      <c r="CF185" s="11">
        <v>100920</v>
      </c>
      <c r="CG185" s="11">
        <v>0</v>
      </c>
      <c r="CH185" s="11">
        <v>0</v>
      </c>
      <c r="CI185" s="11">
        <v>129005</v>
      </c>
      <c r="CJ185" s="11">
        <v>128107</v>
      </c>
      <c r="CK185" s="11">
        <v>0</v>
      </c>
      <c r="CL185" s="11">
        <v>0</v>
      </c>
      <c r="CM185" s="11">
        <v>0</v>
      </c>
      <c r="CN185" s="9">
        <v>0</v>
      </c>
      <c r="CO185" s="9">
        <v>10069.620014064438</v>
      </c>
      <c r="CP185" s="9">
        <v>24614.236800000006</v>
      </c>
      <c r="CQ185" s="9">
        <v>27096.02</v>
      </c>
      <c r="CR185" s="9">
        <v>2963.2</v>
      </c>
      <c r="CT185" s="11"/>
      <c r="CU185" s="11"/>
      <c r="CV185" s="15"/>
      <c r="CW185" s="15"/>
      <c r="CX185" s="11"/>
      <c r="CY185" s="11"/>
      <c r="CZ185" s="9"/>
      <c r="DA185" s="11"/>
      <c r="DB185" s="11"/>
      <c r="DC185" s="11"/>
      <c r="DD185" s="11"/>
      <c r="DE185" s="11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</row>
    <row r="186" spans="1:124" x14ac:dyDescent="0.3">
      <c r="A186" s="12">
        <v>547</v>
      </c>
      <c r="B186" s="12">
        <v>1</v>
      </c>
      <c r="C186" s="13" t="s">
        <v>209</v>
      </c>
      <c r="D186" s="14">
        <v>6</v>
      </c>
      <c r="E186" s="9">
        <v>486</v>
      </c>
      <c r="F186" s="9">
        <f t="shared" si="83"/>
        <v>10226.743595672886</v>
      </c>
      <c r="G186" s="9">
        <f t="shared" si="84"/>
        <v>10596.793008542287</v>
      </c>
      <c r="H186" s="9">
        <f t="shared" si="85"/>
        <v>370.04941286940084</v>
      </c>
      <c r="I186" s="10">
        <f t="shared" si="80"/>
        <v>3.6184481346141821E-2</v>
      </c>
      <c r="J186" s="9">
        <f t="shared" si="86"/>
        <v>348.23703703703723</v>
      </c>
      <c r="K186" s="9">
        <f t="shared" si="87"/>
        <v>12.674897119341551</v>
      </c>
      <c r="L186" s="9">
        <f t="shared" si="88"/>
        <v>0</v>
      </c>
      <c r="M186" s="9">
        <f t="shared" si="89"/>
        <v>-17.251522633744798</v>
      </c>
      <c r="N186" s="9">
        <f t="shared" si="90"/>
        <v>21.946002992857757</v>
      </c>
      <c r="O186" s="9">
        <f t="shared" si="91"/>
        <v>0</v>
      </c>
      <c r="P186" s="9">
        <f t="shared" si="92"/>
        <v>4.4429983539095019</v>
      </c>
      <c r="Q186" s="15">
        <f t="shared" si="93"/>
        <v>4970197.3874970218</v>
      </c>
      <c r="R186" s="15">
        <f t="shared" si="94"/>
        <v>5150041.4021515511</v>
      </c>
      <c r="S186" s="9">
        <f t="shared" si="95"/>
        <v>179844.01465452928</v>
      </c>
      <c r="T186" s="9"/>
      <c r="U186" s="9">
        <f t="shared" si="103"/>
        <v>6059.6765432098764</v>
      </c>
      <c r="V186" s="9">
        <f t="shared" si="103"/>
        <v>385.72222222222223</v>
      </c>
      <c r="W186" s="9">
        <f t="shared" si="103"/>
        <v>1222.7633744855966</v>
      </c>
      <c r="X186" s="9">
        <f t="shared" si="103"/>
        <v>1211.1932921810699</v>
      </c>
      <c r="Y186" s="9">
        <f t="shared" si="103"/>
        <v>1081.8758590473717</v>
      </c>
      <c r="Z186" s="9">
        <f t="shared" si="103"/>
        <v>0</v>
      </c>
      <c r="AA186" s="9">
        <f t="shared" si="103"/>
        <v>265.51230452674895</v>
      </c>
      <c r="AB186" s="9">
        <f t="shared" si="104"/>
        <v>6407.9135802469136</v>
      </c>
      <c r="AC186" s="9">
        <f t="shared" si="104"/>
        <v>398.39711934156378</v>
      </c>
      <c r="AD186" s="9">
        <f t="shared" si="104"/>
        <v>1222.7633744855966</v>
      </c>
      <c r="AE186" s="9">
        <f t="shared" si="104"/>
        <v>1193.9417695473251</v>
      </c>
      <c r="AF186" s="9">
        <f t="shared" si="104"/>
        <v>1103.8218620402295</v>
      </c>
      <c r="AG186" s="9">
        <f t="shared" si="104"/>
        <v>0</v>
      </c>
      <c r="AH186" s="9">
        <f t="shared" si="104"/>
        <v>269.95530288065845</v>
      </c>
      <c r="AI186" s="9">
        <f t="shared" si="96"/>
        <v>10596.793008542287</v>
      </c>
      <c r="AJ186" s="3" t="s">
        <v>608</v>
      </c>
      <c r="AK186" s="11">
        <v>2973658</v>
      </c>
      <c r="AL186" s="11">
        <v>0</v>
      </c>
      <c r="AM186" s="11">
        <v>6831</v>
      </c>
      <c r="AN186" s="9">
        <v>17077</v>
      </c>
      <c r="AO186" s="11">
        <v>580176</v>
      </c>
      <c r="AP186" s="11">
        <v>14087</v>
      </c>
      <c r="AQ186" s="9">
        <v>0</v>
      </c>
      <c r="AR186" s="9">
        <v>53242</v>
      </c>
      <c r="AS186" s="11">
        <v>187461</v>
      </c>
      <c r="AT186" s="11">
        <v>0</v>
      </c>
      <c r="AU186" s="11">
        <v>0</v>
      </c>
      <c r="AV186" s="11">
        <v>-1197.06</v>
      </c>
      <c r="AW186" s="9">
        <v>0</v>
      </c>
      <c r="AX186" s="9">
        <v>525791.66749702266</v>
      </c>
      <c r="AY186" s="9">
        <v>33192.92</v>
      </c>
      <c r="AZ186" s="9">
        <v>-28655.200000000001</v>
      </c>
      <c r="BA186" s="11">
        <v>120432</v>
      </c>
      <c r="BB186" s="11">
        <v>137660</v>
      </c>
      <c r="BC186" s="11">
        <v>0</v>
      </c>
      <c r="BD186" s="11">
        <v>0</v>
      </c>
      <c r="BE186" s="11">
        <v>143576</v>
      </c>
      <c r="BF186" s="11">
        <v>128096</v>
      </c>
      <c r="BG186" s="11">
        <v>0</v>
      </c>
      <c r="BH186" s="11">
        <v>0</v>
      </c>
      <c r="BI186" s="9">
        <v>0</v>
      </c>
      <c r="BJ186" s="9">
        <v>0</v>
      </c>
      <c r="BK186" s="9">
        <v>22547.35</v>
      </c>
      <c r="BL186" s="9">
        <v>34153.800000000003</v>
      </c>
      <c r="BM186" s="9">
        <v>17621.400000000001</v>
      </c>
      <c r="BN186" s="9">
        <v>4446.51</v>
      </c>
      <c r="BO186" s="11">
        <v>3093437</v>
      </c>
      <c r="BP186" s="11">
        <v>20809</v>
      </c>
      <c r="BQ186" s="11">
        <v>6926</v>
      </c>
      <c r="BR186" s="11">
        <v>17077</v>
      </c>
      <c r="BS186" s="11">
        <v>594263</v>
      </c>
      <c r="BT186" s="11">
        <v>0</v>
      </c>
      <c r="BU186" s="9">
        <v>0</v>
      </c>
      <c r="BV186" s="9">
        <v>56107</v>
      </c>
      <c r="BW186" s="11">
        <v>193621</v>
      </c>
      <c r="BX186" s="11">
        <v>0</v>
      </c>
      <c r="BY186" s="11">
        <v>0</v>
      </c>
      <c r="BZ186" s="11">
        <v>-20630.3</v>
      </c>
      <c r="CA186" s="9">
        <v>0</v>
      </c>
      <c r="CB186" s="9">
        <v>536457.42495155148</v>
      </c>
      <c r="CC186" s="9">
        <v>35352.217200000006</v>
      </c>
      <c r="CD186" s="9">
        <v>0</v>
      </c>
      <c r="CE186" s="11">
        <v>122566</v>
      </c>
      <c r="CF186" s="11">
        <v>141302</v>
      </c>
      <c r="CG186" s="11">
        <v>0</v>
      </c>
      <c r="CH186" s="11">
        <v>0</v>
      </c>
      <c r="CI186" s="11">
        <v>145005</v>
      </c>
      <c r="CJ186" s="11">
        <v>128980</v>
      </c>
      <c r="CK186" s="11">
        <v>0</v>
      </c>
      <c r="CL186" s="11">
        <v>0</v>
      </c>
      <c r="CM186" s="11">
        <v>0</v>
      </c>
      <c r="CN186" s="9">
        <v>0</v>
      </c>
      <c r="CO186" s="9">
        <v>22547.35</v>
      </c>
      <c r="CP186" s="9">
        <v>34153.800000000003</v>
      </c>
      <c r="CQ186" s="9">
        <v>17621.400000000001</v>
      </c>
      <c r="CR186" s="9">
        <v>4446.51</v>
      </c>
      <c r="CT186" s="11"/>
      <c r="CU186" s="11"/>
      <c r="CV186" s="15"/>
      <c r="CW186" s="15"/>
      <c r="CX186" s="11"/>
      <c r="CY186" s="11"/>
      <c r="CZ186" s="9"/>
      <c r="DA186" s="11"/>
      <c r="DB186" s="11"/>
      <c r="DC186" s="11"/>
      <c r="DD186" s="11"/>
      <c r="DE186" s="11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</row>
    <row r="187" spans="1:124" x14ac:dyDescent="0.3">
      <c r="A187" s="12">
        <v>548</v>
      </c>
      <c r="B187" s="12">
        <v>1</v>
      </c>
      <c r="C187" s="13" t="s">
        <v>210</v>
      </c>
      <c r="D187" s="14">
        <v>6</v>
      </c>
      <c r="E187" s="9">
        <v>902</v>
      </c>
      <c r="F187" s="9">
        <f t="shared" si="83"/>
        <v>9406.0470315750445</v>
      </c>
      <c r="G187" s="9">
        <f t="shared" si="84"/>
        <v>9838.5207498938362</v>
      </c>
      <c r="H187" s="9">
        <f t="shared" si="85"/>
        <v>432.47371831879173</v>
      </c>
      <c r="I187" s="10">
        <f t="shared" si="80"/>
        <v>4.5978264500169515E-2</v>
      </c>
      <c r="J187" s="9">
        <f t="shared" si="86"/>
        <v>384.46799334811567</v>
      </c>
      <c r="K187" s="9">
        <f t="shared" si="87"/>
        <v>25.733924611973407</v>
      </c>
      <c r="L187" s="9">
        <f t="shared" si="88"/>
        <v>0</v>
      </c>
      <c r="M187" s="9">
        <f t="shared" si="89"/>
        <v>-81.086053215077641</v>
      </c>
      <c r="N187" s="9">
        <f t="shared" si="90"/>
        <v>34.801693928549639</v>
      </c>
      <c r="O187" s="9">
        <f t="shared" si="91"/>
        <v>58.195121951219505</v>
      </c>
      <c r="P187" s="9">
        <f t="shared" si="92"/>
        <v>10.361037694013305</v>
      </c>
      <c r="Q187" s="15">
        <f t="shared" si="93"/>
        <v>8484254.4224806894</v>
      </c>
      <c r="R187" s="15">
        <f t="shared" si="94"/>
        <v>8874345.7164042406</v>
      </c>
      <c r="S187" s="9">
        <f t="shared" si="95"/>
        <v>390091.29392355122</v>
      </c>
      <c r="T187" s="9"/>
      <c r="U187" s="9">
        <f t="shared" si="103"/>
        <v>6001.1528492239468</v>
      </c>
      <c r="V187" s="9">
        <f t="shared" si="103"/>
        <v>783.25166297117516</v>
      </c>
      <c r="W187" s="9">
        <f t="shared" si="103"/>
        <v>795.20620842572066</v>
      </c>
      <c r="X187" s="9">
        <f t="shared" si="103"/>
        <v>876.11973392461198</v>
      </c>
      <c r="Y187" s="9">
        <f t="shared" si="103"/>
        <v>573.29275219588601</v>
      </c>
      <c r="Z187" s="9">
        <f t="shared" si="103"/>
        <v>103.82195121951219</v>
      </c>
      <c r="AA187" s="9">
        <f t="shared" si="103"/>
        <v>273.20187361419067</v>
      </c>
      <c r="AB187" s="9">
        <f t="shared" si="104"/>
        <v>6385.6208425720624</v>
      </c>
      <c r="AC187" s="9">
        <f t="shared" si="104"/>
        <v>808.98558758314857</v>
      </c>
      <c r="AD187" s="9">
        <f t="shared" si="104"/>
        <v>795.20620842572066</v>
      </c>
      <c r="AE187" s="9">
        <f t="shared" si="104"/>
        <v>795.03368070953434</v>
      </c>
      <c r="AF187" s="9">
        <f t="shared" si="104"/>
        <v>608.09444612443565</v>
      </c>
      <c r="AG187" s="9">
        <f t="shared" si="104"/>
        <v>162.01707317073169</v>
      </c>
      <c r="AH187" s="9">
        <f t="shared" si="104"/>
        <v>283.56291130820398</v>
      </c>
      <c r="AI187" s="9">
        <f t="shared" si="96"/>
        <v>9838.5207498938362</v>
      </c>
      <c r="AJ187" s="3" t="s">
        <v>608</v>
      </c>
      <c r="AK187" s="11">
        <v>5460490</v>
      </c>
      <c r="AL187" s="11">
        <v>0</v>
      </c>
      <c r="AM187" s="11">
        <v>12543</v>
      </c>
      <c r="AN187" s="9">
        <v>31358</v>
      </c>
      <c r="AO187" s="11">
        <v>717276</v>
      </c>
      <c r="AP187" s="11">
        <v>0</v>
      </c>
      <c r="AQ187" s="9">
        <v>0</v>
      </c>
      <c r="AR187" s="9">
        <v>111587</v>
      </c>
      <c r="AS187" s="11">
        <v>706493</v>
      </c>
      <c r="AT187" s="11">
        <v>0</v>
      </c>
      <c r="AU187" s="11">
        <v>90088</v>
      </c>
      <c r="AV187" s="11">
        <v>0</v>
      </c>
      <c r="AW187" s="9">
        <v>93647.4</v>
      </c>
      <c r="AX187" s="9">
        <v>517110.06248068914</v>
      </c>
      <c r="AY187" s="9">
        <v>52802.55</v>
      </c>
      <c r="AZ187" s="9">
        <v>-47450.13</v>
      </c>
      <c r="BA187" s="11">
        <v>225747</v>
      </c>
      <c r="BB187" s="11">
        <v>202780</v>
      </c>
      <c r="BC187" s="11">
        <v>0</v>
      </c>
      <c r="BD187" s="11">
        <v>27815</v>
      </c>
      <c r="BE187" s="11">
        <v>0</v>
      </c>
      <c r="BF187" s="11">
        <v>0</v>
      </c>
      <c r="BG187" s="11">
        <v>0</v>
      </c>
      <c r="BH187" s="11">
        <v>0</v>
      </c>
      <c r="BI187" s="9">
        <v>119700</v>
      </c>
      <c r="BJ187" s="9">
        <v>0</v>
      </c>
      <c r="BK187" s="9">
        <v>45941</v>
      </c>
      <c r="BL187" s="9">
        <v>62716.2</v>
      </c>
      <c r="BM187" s="9">
        <v>47823.3</v>
      </c>
      <c r="BN187" s="9">
        <v>5787.04</v>
      </c>
      <c r="BO187" s="11">
        <v>5732844</v>
      </c>
      <c r="BP187" s="11">
        <v>26986</v>
      </c>
      <c r="BQ187" s="11">
        <v>12836</v>
      </c>
      <c r="BR187" s="11">
        <v>31358</v>
      </c>
      <c r="BS187" s="11">
        <v>717276</v>
      </c>
      <c r="BT187" s="11">
        <v>0</v>
      </c>
      <c r="BU187" s="9">
        <v>0</v>
      </c>
      <c r="BV187" s="9">
        <v>122203</v>
      </c>
      <c r="BW187" s="11">
        <v>729705</v>
      </c>
      <c r="BX187" s="11">
        <v>0</v>
      </c>
      <c r="BY187" s="11">
        <v>90306</v>
      </c>
      <c r="BZ187" s="11">
        <v>-98680.62</v>
      </c>
      <c r="CA187" s="9">
        <v>146139.4</v>
      </c>
      <c r="CB187" s="9">
        <v>548501.19040424097</v>
      </c>
      <c r="CC187" s="9">
        <v>62148.206000000006</v>
      </c>
      <c r="CD187" s="9">
        <v>0</v>
      </c>
      <c r="CE187" s="11">
        <v>231878</v>
      </c>
      <c r="CF187" s="11">
        <v>210559</v>
      </c>
      <c r="CG187" s="11">
        <v>0</v>
      </c>
      <c r="CH187" s="11">
        <v>27815</v>
      </c>
      <c r="CI187" s="11">
        <v>0</v>
      </c>
      <c r="CJ187" s="11">
        <v>0</v>
      </c>
      <c r="CK187" s="11">
        <v>0</v>
      </c>
      <c r="CL187" s="11">
        <v>0</v>
      </c>
      <c r="CM187" s="11">
        <v>120204</v>
      </c>
      <c r="CN187" s="9">
        <v>0</v>
      </c>
      <c r="CO187" s="9">
        <v>45941</v>
      </c>
      <c r="CP187" s="9">
        <v>62716.2</v>
      </c>
      <c r="CQ187" s="9">
        <v>47823.3</v>
      </c>
      <c r="CR187" s="9">
        <v>5787.04</v>
      </c>
      <c r="CT187" s="11"/>
      <c r="CU187" s="11"/>
      <c r="CV187" s="15"/>
      <c r="CW187" s="15"/>
      <c r="CX187" s="11"/>
      <c r="CY187" s="11"/>
      <c r="CZ187" s="9"/>
      <c r="DA187" s="11"/>
      <c r="DB187" s="11"/>
      <c r="DC187" s="11"/>
      <c r="DD187" s="11"/>
      <c r="DE187" s="11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</row>
    <row r="188" spans="1:124" x14ac:dyDescent="0.3">
      <c r="A188" s="12">
        <v>549</v>
      </c>
      <c r="B188" s="12">
        <v>1</v>
      </c>
      <c r="C188" s="13" t="s">
        <v>211</v>
      </c>
      <c r="D188" s="14">
        <v>5</v>
      </c>
      <c r="E188" s="9">
        <v>1302</v>
      </c>
      <c r="F188" s="9">
        <f t="shared" si="83"/>
        <v>8703.7598035151495</v>
      </c>
      <c r="G188" s="9">
        <f t="shared" si="84"/>
        <v>9537.2054975133251</v>
      </c>
      <c r="H188" s="9">
        <f t="shared" si="85"/>
        <v>833.44569399817556</v>
      </c>
      <c r="I188" s="10">
        <f t="shared" si="80"/>
        <v>9.5756973171706269E-2</v>
      </c>
      <c r="J188" s="9">
        <f t="shared" si="86"/>
        <v>374.73645929339455</v>
      </c>
      <c r="K188" s="9">
        <f t="shared" si="87"/>
        <v>16.721966205837191</v>
      </c>
      <c r="L188" s="9">
        <f t="shared" si="88"/>
        <v>328.784178187404</v>
      </c>
      <c r="M188" s="9">
        <f t="shared" si="89"/>
        <v>48.557235023041585</v>
      </c>
      <c r="N188" s="9">
        <f t="shared" si="90"/>
        <v>40.091698760080021</v>
      </c>
      <c r="O188" s="9">
        <f t="shared" si="91"/>
        <v>16.877465437788018</v>
      </c>
      <c r="P188" s="9">
        <f t="shared" si="92"/>
        <v>7.6766910906297881</v>
      </c>
      <c r="Q188" s="15">
        <f t="shared" si="93"/>
        <v>11332295.264176721</v>
      </c>
      <c r="R188" s="15">
        <f t="shared" si="94"/>
        <v>12417441.557762343</v>
      </c>
      <c r="S188" s="9">
        <f t="shared" si="95"/>
        <v>1085146.2935856227</v>
      </c>
      <c r="T188" s="9"/>
      <c r="U188" s="9">
        <f t="shared" si="103"/>
        <v>6072.4386559139784</v>
      </c>
      <c r="V188" s="9">
        <f t="shared" si="103"/>
        <v>508.96774193548384</v>
      </c>
      <c r="W188" s="9">
        <f t="shared" si="103"/>
        <v>2.2296466973886329</v>
      </c>
      <c r="X188" s="9">
        <f t="shared" si="103"/>
        <v>752.04838709677415</v>
      </c>
      <c r="Y188" s="9">
        <f t="shared" si="103"/>
        <v>926.10641229285238</v>
      </c>
      <c r="Z188" s="9">
        <f t="shared" si="103"/>
        <v>77.389308755760368</v>
      </c>
      <c r="AA188" s="9">
        <f t="shared" si="103"/>
        <v>364.57965082290985</v>
      </c>
      <c r="AB188" s="9">
        <f t="shared" si="104"/>
        <v>6447.175115207373</v>
      </c>
      <c r="AC188" s="9">
        <f t="shared" si="104"/>
        <v>525.68970814132103</v>
      </c>
      <c r="AD188" s="9">
        <f t="shared" si="104"/>
        <v>331.01382488479265</v>
      </c>
      <c r="AE188" s="9">
        <f t="shared" si="104"/>
        <v>800.60562211981573</v>
      </c>
      <c r="AF188" s="9">
        <f t="shared" si="104"/>
        <v>966.1981110529324</v>
      </c>
      <c r="AG188" s="9">
        <f t="shared" si="104"/>
        <v>94.266774193548386</v>
      </c>
      <c r="AH188" s="9">
        <f t="shared" si="104"/>
        <v>372.25634191353964</v>
      </c>
      <c r="AI188" s="9">
        <f t="shared" si="96"/>
        <v>9537.2054975133251</v>
      </c>
      <c r="AJ188" s="3" t="s">
        <v>608</v>
      </c>
      <c r="AK188" s="11">
        <v>7983421</v>
      </c>
      <c r="AL188" s="11">
        <v>0</v>
      </c>
      <c r="AM188" s="11">
        <v>18339</v>
      </c>
      <c r="AN188" s="9">
        <v>45847</v>
      </c>
      <c r="AO188" s="11">
        <v>0</v>
      </c>
      <c r="AP188" s="11">
        <v>2903</v>
      </c>
      <c r="AQ188" s="9">
        <v>0</v>
      </c>
      <c r="AR188" s="9">
        <v>190165</v>
      </c>
      <c r="AS188" s="11">
        <v>662676</v>
      </c>
      <c r="AT188" s="11">
        <v>0</v>
      </c>
      <c r="AU188" s="11">
        <v>98645</v>
      </c>
      <c r="AV188" s="11">
        <v>0</v>
      </c>
      <c r="AW188" s="9">
        <v>100760.88</v>
      </c>
      <c r="AX188" s="9">
        <v>1205790.5488052939</v>
      </c>
      <c r="AY188" s="9">
        <v>77424.12</v>
      </c>
      <c r="AZ188" s="9">
        <v>-77105.87</v>
      </c>
      <c r="BA188" s="11">
        <v>314275</v>
      </c>
      <c r="BB188" s="11">
        <v>292022</v>
      </c>
      <c r="BC188" s="11">
        <v>0</v>
      </c>
      <c r="BD188" s="11">
        <v>57067</v>
      </c>
      <c r="BE188" s="11">
        <v>0</v>
      </c>
      <c r="BF188" s="11">
        <v>0</v>
      </c>
      <c r="BG188" s="11">
        <v>0</v>
      </c>
      <c r="BH188" s="11">
        <v>-6791</v>
      </c>
      <c r="BI188" s="9">
        <v>15445</v>
      </c>
      <c r="BJ188" s="9">
        <v>0</v>
      </c>
      <c r="BK188" s="9">
        <v>76157.2</v>
      </c>
      <c r="BL188" s="9">
        <v>88654.225371428591</v>
      </c>
      <c r="BM188" s="9">
        <v>179170.29</v>
      </c>
      <c r="BN188" s="9">
        <v>7429.87</v>
      </c>
      <c r="BO188" s="11">
        <v>8340900</v>
      </c>
      <c r="BP188" s="11">
        <v>53322</v>
      </c>
      <c r="BQ188" s="11">
        <v>18676</v>
      </c>
      <c r="BR188" s="11">
        <v>45847</v>
      </c>
      <c r="BS188" s="11">
        <v>430980</v>
      </c>
      <c r="BT188" s="11">
        <v>0</v>
      </c>
      <c r="BU188" s="9">
        <v>0</v>
      </c>
      <c r="BV188" s="9">
        <v>206870</v>
      </c>
      <c r="BW188" s="11">
        <v>684448</v>
      </c>
      <c r="BX188" s="11">
        <v>0</v>
      </c>
      <c r="BY188" s="11">
        <v>101343</v>
      </c>
      <c r="BZ188" s="11">
        <v>26804.52</v>
      </c>
      <c r="CA188" s="9">
        <v>122735.34</v>
      </c>
      <c r="CB188" s="9">
        <v>1257989.9405909181</v>
      </c>
      <c r="CC188" s="9">
        <v>87419.171800000011</v>
      </c>
      <c r="CD188" s="9">
        <v>0</v>
      </c>
      <c r="CE188" s="11">
        <v>321208</v>
      </c>
      <c r="CF188" s="11">
        <v>302439</v>
      </c>
      <c r="CG188" s="11">
        <v>0</v>
      </c>
      <c r="CH188" s="11">
        <v>57067</v>
      </c>
      <c r="CI188" s="11">
        <v>0</v>
      </c>
      <c r="CJ188" s="11">
        <v>0</v>
      </c>
      <c r="CK188" s="11">
        <v>0</v>
      </c>
      <c r="CL188" s="11">
        <v>-7548</v>
      </c>
      <c r="CM188" s="11">
        <v>15529</v>
      </c>
      <c r="CN188" s="9">
        <v>0</v>
      </c>
      <c r="CO188" s="9">
        <v>76157.2</v>
      </c>
      <c r="CP188" s="9">
        <v>88654.225371428591</v>
      </c>
      <c r="CQ188" s="9">
        <v>179170.29</v>
      </c>
      <c r="CR188" s="9">
        <v>7429.87</v>
      </c>
      <c r="CT188" s="11"/>
      <c r="CU188" s="11"/>
      <c r="CV188" s="15"/>
      <c r="CW188" s="15"/>
      <c r="CX188" s="11"/>
      <c r="CY188" s="11"/>
      <c r="CZ188" s="9"/>
      <c r="DA188" s="11"/>
      <c r="DB188" s="11"/>
      <c r="DC188" s="11"/>
      <c r="DD188" s="11"/>
      <c r="DE188" s="11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</row>
    <row r="189" spans="1:124" x14ac:dyDescent="0.3">
      <c r="A189" s="12">
        <v>550</v>
      </c>
      <c r="B189" s="12">
        <v>1</v>
      </c>
      <c r="C189" s="13" t="s">
        <v>212</v>
      </c>
      <c r="D189" s="14">
        <v>6</v>
      </c>
      <c r="E189" s="9">
        <v>544</v>
      </c>
      <c r="F189" s="9">
        <f t="shared" si="83"/>
        <v>8822.0359696188734</v>
      </c>
      <c r="G189" s="9">
        <f t="shared" si="84"/>
        <v>9249.4279380518146</v>
      </c>
      <c r="H189" s="9">
        <f t="shared" si="85"/>
        <v>427.39196843294121</v>
      </c>
      <c r="I189" s="10">
        <f t="shared" si="80"/>
        <v>4.8445956228787092E-2</v>
      </c>
      <c r="J189" s="9">
        <f t="shared" si="86"/>
        <v>354.54132352941178</v>
      </c>
      <c r="K189" s="9">
        <f t="shared" si="87"/>
        <v>21.996323529411711</v>
      </c>
      <c r="L189" s="9">
        <f t="shared" si="88"/>
        <v>0</v>
      </c>
      <c r="M189" s="9">
        <f t="shared" si="89"/>
        <v>49.376837676607465</v>
      </c>
      <c r="N189" s="9">
        <f t="shared" si="90"/>
        <v>-11.538123287783606</v>
      </c>
      <c r="O189" s="9">
        <f t="shared" si="91"/>
        <v>12.162886029411759</v>
      </c>
      <c r="P189" s="9">
        <f t="shared" si="92"/>
        <v>0.8527209558823472</v>
      </c>
      <c r="Q189" s="15">
        <f t="shared" si="93"/>
        <v>4799187.5674726674</v>
      </c>
      <c r="R189" s="15">
        <f t="shared" si="94"/>
        <v>5031688.798300188</v>
      </c>
      <c r="S189" s="9">
        <f t="shared" si="95"/>
        <v>232501.2308275206</v>
      </c>
      <c r="T189" s="9"/>
      <c r="U189" s="9">
        <f t="shared" si="103"/>
        <v>6056.3263235294116</v>
      </c>
      <c r="V189" s="9">
        <f t="shared" si="103"/>
        <v>669.50919117647061</v>
      </c>
      <c r="W189" s="9">
        <f t="shared" si="103"/>
        <v>370.97242647058823</v>
      </c>
      <c r="X189" s="9">
        <f t="shared" si="103"/>
        <v>869.41305202927492</v>
      </c>
      <c r="Y189" s="9">
        <f t="shared" si="103"/>
        <v>553.16158164927572</v>
      </c>
      <c r="Z189" s="9">
        <f t="shared" si="103"/>
        <v>49.834209558823531</v>
      </c>
      <c r="AA189" s="9">
        <f t="shared" si="103"/>
        <v>252.81918520503024</v>
      </c>
      <c r="AB189" s="9">
        <f t="shared" si="104"/>
        <v>6410.8676470588234</v>
      </c>
      <c r="AC189" s="9">
        <f t="shared" si="104"/>
        <v>691.50551470588232</v>
      </c>
      <c r="AD189" s="9">
        <f t="shared" si="104"/>
        <v>370.97242647058823</v>
      </c>
      <c r="AE189" s="9">
        <f t="shared" si="104"/>
        <v>918.78988970588239</v>
      </c>
      <c r="AF189" s="9">
        <f t="shared" si="104"/>
        <v>541.62345836149211</v>
      </c>
      <c r="AG189" s="9">
        <f t="shared" si="104"/>
        <v>61.99709558823529</v>
      </c>
      <c r="AH189" s="9">
        <f t="shared" si="104"/>
        <v>253.67190616091258</v>
      </c>
      <c r="AI189" s="9">
        <f t="shared" si="96"/>
        <v>9249.4279380518146</v>
      </c>
      <c r="AJ189" s="3" t="s">
        <v>608</v>
      </c>
      <c r="AK189" s="11">
        <v>3307314</v>
      </c>
      <c r="AL189" s="11">
        <v>0</v>
      </c>
      <c r="AM189" s="11">
        <v>7597</v>
      </c>
      <c r="AN189" s="9">
        <v>18993</v>
      </c>
      <c r="AO189" s="11">
        <v>0</v>
      </c>
      <c r="AP189" s="11">
        <v>201809</v>
      </c>
      <c r="AQ189" s="9">
        <v>0</v>
      </c>
      <c r="AR189" s="9">
        <v>66660.700303925551</v>
      </c>
      <c r="AS189" s="11">
        <v>364213</v>
      </c>
      <c r="AT189" s="11">
        <v>0</v>
      </c>
      <c r="AU189" s="11">
        <v>0</v>
      </c>
      <c r="AV189" s="11">
        <v>0</v>
      </c>
      <c r="AW189" s="9">
        <v>27109.81</v>
      </c>
      <c r="AX189" s="9">
        <v>300919.90041720599</v>
      </c>
      <c r="AY189" s="9">
        <v>39824.5</v>
      </c>
      <c r="AZ189" s="9">
        <v>-12672.48</v>
      </c>
      <c r="BA189" s="11">
        <v>126303</v>
      </c>
      <c r="BB189" s="11">
        <v>151055</v>
      </c>
      <c r="BC189" s="11">
        <v>0</v>
      </c>
      <c r="BD189" s="11">
        <v>0</v>
      </c>
      <c r="BE189" s="11">
        <v>0</v>
      </c>
      <c r="BF189" s="11">
        <v>121345</v>
      </c>
      <c r="BG189" s="11">
        <v>0</v>
      </c>
      <c r="BH189" s="11">
        <v>0</v>
      </c>
      <c r="BI189" s="9">
        <v>0</v>
      </c>
      <c r="BJ189" s="9">
        <v>0</v>
      </c>
      <c r="BK189" s="9">
        <v>10377.353037250721</v>
      </c>
      <c r="BL189" s="9">
        <v>31506.673714285716</v>
      </c>
      <c r="BM189" s="9">
        <v>33162.800000000003</v>
      </c>
      <c r="BN189" s="9">
        <v>3669.31</v>
      </c>
      <c r="BO189" s="11">
        <v>3465021</v>
      </c>
      <c r="BP189" s="11">
        <v>14956</v>
      </c>
      <c r="BQ189" s="11">
        <v>7758</v>
      </c>
      <c r="BR189" s="11">
        <v>18993</v>
      </c>
      <c r="BS189" s="11">
        <v>201809</v>
      </c>
      <c r="BT189" s="11">
        <v>0</v>
      </c>
      <c r="BU189" s="9">
        <v>0</v>
      </c>
      <c r="BV189" s="9">
        <v>84859</v>
      </c>
      <c r="BW189" s="11">
        <v>376179</v>
      </c>
      <c r="BX189" s="11">
        <v>0</v>
      </c>
      <c r="BY189" s="11">
        <v>0</v>
      </c>
      <c r="BZ189" s="11">
        <v>-1298.3</v>
      </c>
      <c r="CA189" s="9">
        <v>33726.42</v>
      </c>
      <c r="CB189" s="9">
        <v>294643.16134865169</v>
      </c>
      <c r="CC189" s="9">
        <v>40288.3802</v>
      </c>
      <c r="CD189" s="9">
        <v>7535</v>
      </c>
      <c r="CE189" s="11">
        <v>129437</v>
      </c>
      <c r="CF189" s="11">
        <v>156237</v>
      </c>
      <c r="CG189" s="11">
        <v>0</v>
      </c>
      <c r="CH189" s="11">
        <v>0</v>
      </c>
      <c r="CI189" s="11">
        <v>0</v>
      </c>
      <c r="CJ189" s="11">
        <v>122829</v>
      </c>
      <c r="CK189" s="11">
        <v>0</v>
      </c>
      <c r="CL189" s="11">
        <v>0</v>
      </c>
      <c r="CM189" s="11">
        <v>0</v>
      </c>
      <c r="CN189" s="9">
        <v>0</v>
      </c>
      <c r="CO189" s="9">
        <v>10377.353037250721</v>
      </c>
      <c r="CP189" s="9">
        <v>31506.673714285716</v>
      </c>
      <c r="CQ189" s="9">
        <v>33162.800000000003</v>
      </c>
      <c r="CR189" s="9">
        <v>3669.31</v>
      </c>
      <c r="CT189" s="11"/>
      <c r="CU189" s="11"/>
      <c r="CV189" s="15"/>
      <c r="CW189" s="15"/>
      <c r="CX189" s="11"/>
      <c r="CY189" s="11"/>
      <c r="CZ189" s="9"/>
      <c r="DA189" s="11"/>
      <c r="DB189" s="11"/>
      <c r="DC189" s="11"/>
      <c r="DD189" s="11"/>
      <c r="DE189" s="11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</row>
    <row r="190" spans="1:124" x14ac:dyDescent="0.3">
      <c r="A190" s="12">
        <v>553</v>
      </c>
      <c r="B190" s="12">
        <v>1</v>
      </c>
      <c r="C190" s="13" t="s">
        <v>213</v>
      </c>
      <c r="D190" s="14">
        <v>6</v>
      </c>
      <c r="E190" s="9">
        <v>698</v>
      </c>
      <c r="F190" s="9">
        <f t="shared" si="83"/>
        <v>8770.1443606289013</v>
      </c>
      <c r="G190" s="9">
        <f t="shared" si="84"/>
        <v>9209.510564751974</v>
      </c>
      <c r="H190" s="9">
        <f t="shared" si="85"/>
        <v>439.36620412307275</v>
      </c>
      <c r="I190" s="10">
        <f t="shared" si="80"/>
        <v>5.0097944350321513E-2</v>
      </c>
      <c r="J190" s="9">
        <f t="shared" si="86"/>
        <v>377.22703438395456</v>
      </c>
      <c r="K190" s="9">
        <f t="shared" si="87"/>
        <v>15.363896848137529</v>
      </c>
      <c r="L190" s="9">
        <f t="shared" si="88"/>
        <v>0</v>
      </c>
      <c r="M190" s="9">
        <f t="shared" si="89"/>
        <v>25.234598853868192</v>
      </c>
      <c r="N190" s="9">
        <f t="shared" si="90"/>
        <v>24.947957418199394</v>
      </c>
      <c r="O190" s="9">
        <f t="shared" si="91"/>
        <v>0</v>
      </c>
      <c r="P190" s="9">
        <f t="shared" si="92"/>
        <v>-3.4072833810888028</v>
      </c>
      <c r="Q190" s="15">
        <f t="shared" si="93"/>
        <v>6121560.7637189738</v>
      </c>
      <c r="R190" s="15">
        <f t="shared" si="94"/>
        <v>6428238.3741968768</v>
      </c>
      <c r="S190" s="9">
        <f t="shared" si="95"/>
        <v>306677.61047790293</v>
      </c>
      <c r="T190" s="9"/>
      <c r="U190" s="9">
        <f t="shared" si="103"/>
        <v>5921.4678080229223</v>
      </c>
      <c r="V190" s="9">
        <f t="shared" si="103"/>
        <v>467.65902578796562</v>
      </c>
      <c r="W190" s="9">
        <f t="shared" si="103"/>
        <v>573.61174785100286</v>
      </c>
      <c r="X190" s="9">
        <f t="shared" si="103"/>
        <v>694.32879656160458</v>
      </c>
      <c r="Y190" s="9">
        <f t="shared" si="103"/>
        <v>845.80016349423158</v>
      </c>
      <c r="Z190" s="9">
        <f t="shared" si="103"/>
        <v>0</v>
      </c>
      <c r="AA190" s="9">
        <f t="shared" si="103"/>
        <v>267.27681891117476</v>
      </c>
      <c r="AB190" s="9">
        <f t="shared" si="104"/>
        <v>6298.6948424068769</v>
      </c>
      <c r="AC190" s="9">
        <f t="shared" si="104"/>
        <v>483.02292263610315</v>
      </c>
      <c r="AD190" s="9">
        <f t="shared" si="104"/>
        <v>573.61174785100286</v>
      </c>
      <c r="AE190" s="9">
        <f t="shared" si="104"/>
        <v>719.56339541547277</v>
      </c>
      <c r="AF190" s="9">
        <f t="shared" si="104"/>
        <v>870.74812091243098</v>
      </c>
      <c r="AG190" s="9">
        <f t="shared" si="104"/>
        <v>0</v>
      </c>
      <c r="AH190" s="9">
        <f t="shared" si="104"/>
        <v>263.86953553008595</v>
      </c>
      <c r="AI190" s="9">
        <f t="shared" si="96"/>
        <v>9209.510564751974</v>
      </c>
      <c r="AJ190" s="3" t="s">
        <v>608</v>
      </c>
      <c r="AK190" s="11">
        <v>4158513</v>
      </c>
      <c r="AL190" s="11">
        <v>0</v>
      </c>
      <c r="AM190" s="11">
        <v>9552</v>
      </c>
      <c r="AN190" s="9">
        <v>23881</v>
      </c>
      <c r="AO190" s="11">
        <v>380646</v>
      </c>
      <c r="AP190" s="11">
        <v>19735</v>
      </c>
      <c r="AQ190" s="9">
        <v>0</v>
      </c>
      <c r="AR190" s="9">
        <v>91556</v>
      </c>
      <c r="AS190" s="11">
        <v>326426</v>
      </c>
      <c r="AT190" s="11">
        <v>0</v>
      </c>
      <c r="AU190" s="11">
        <v>0</v>
      </c>
      <c r="AV190" s="11">
        <v>-4642.5</v>
      </c>
      <c r="AW190" s="9">
        <v>0</v>
      </c>
      <c r="AX190" s="9">
        <v>590368.51411897363</v>
      </c>
      <c r="AY190" s="9">
        <v>41675.4</v>
      </c>
      <c r="AZ190" s="9">
        <v>-25328.47</v>
      </c>
      <c r="BA190" s="11">
        <v>158324</v>
      </c>
      <c r="BB190" s="11">
        <v>145035</v>
      </c>
      <c r="BC190" s="11">
        <v>0</v>
      </c>
      <c r="BD190" s="11">
        <v>0</v>
      </c>
      <c r="BE190" s="11">
        <v>0</v>
      </c>
      <c r="BF190" s="11">
        <v>84817</v>
      </c>
      <c r="BG190" s="11">
        <v>0</v>
      </c>
      <c r="BH190" s="11">
        <v>0</v>
      </c>
      <c r="BI190" s="9">
        <v>0</v>
      </c>
      <c r="BJ190" s="9">
        <v>0</v>
      </c>
      <c r="BK190" s="9">
        <v>38431.049999999996</v>
      </c>
      <c r="BL190" s="9">
        <v>38059.809600000001</v>
      </c>
      <c r="BM190" s="9">
        <v>37829.590000000004</v>
      </c>
      <c r="BN190" s="9">
        <v>6682.37</v>
      </c>
      <c r="BO190" s="11">
        <v>4396303</v>
      </c>
      <c r="BP190" s="11">
        <v>0</v>
      </c>
      <c r="BQ190" s="11">
        <v>9844</v>
      </c>
      <c r="BR190" s="11">
        <v>23881</v>
      </c>
      <c r="BS190" s="11">
        <v>400381</v>
      </c>
      <c r="BT190" s="11">
        <v>0</v>
      </c>
      <c r="BU190" s="9">
        <v>0</v>
      </c>
      <c r="BV190" s="9">
        <v>100816</v>
      </c>
      <c r="BW190" s="11">
        <v>337150</v>
      </c>
      <c r="BX190" s="11">
        <v>0</v>
      </c>
      <c r="BY190" s="11">
        <v>0</v>
      </c>
      <c r="BZ190" s="11">
        <v>-10932.75</v>
      </c>
      <c r="CA190" s="9">
        <v>0</v>
      </c>
      <c r="CB190" s="9">
        <v>607782.18839687679</v>
      </c>
      <c r="CC190" s="9">
        <v>39297.116200000004</v>
      </c>
      <c r="CD190" s="9">
        <v>186</v>
      </c>
      <c r="CE190" s="11">
        <v>163722</v>
      </c>
      <c r="CF190" s="11">
        <v>151789</v>
      </c>
      <c r="CG190" s="11">
        <v>0</v>
      </c>
      <c r="CH190" s="11">
        <v>0</v>
      </c>
      <c r="CI190" s="11">
        <v>0</v>
      </c>
      <c r="CJ190" s="11">
        <v>87017</v>
      </c>
      <c r="CK190" s="11">
        <v>0</v>
      </c>
      <c r="CL190" s="11">
        <v>0</v>
      </c>
      <c r="CM190" s="11">
        <v>0</v>
      </c>
      <c r="CN190" s="9">
        <v>0</v>
      </c>
      <c r="CO190" s="9">
        <v>38431.049999999996</v>
      </c>
      <c r="CP190" s="9">
        <v>38059.809600000001</v>
      </c>
      <c r="CQ190" s="9">
        <v>37829.590000000004</v>
      </c>
      <c r="CR190" s="9">
        <v>6682.37</v>
      </c>
      <c r="CT190" s="11"/>
      <c r="CU190" s="11"/>
      <c r="CV190" s="15"/>
      <c r="CW190" s="15"/>
      <c r="CX190" s="11"/>
      <c r="CY190" s="11"/>
      <c r="CZ190" s="9"/>
      <c r="DA190" s="11"/>
      <c r="DB190" s="11"/>
      <c r="DC190" s="11"/>
      <c r="DD190" s="11"/>
      <c r="DE190" s="11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</row>
    <row r="191" spans="1:124" x14ac:dyDescent="0.3">
      <c r="A191" s="12">
        <v>561</v>
      </c>
      <c r="B191" s="12">
        <v>1</v>
      </c>
      <c r="C191" s="13" t="s">
        <v>214</v>
      </c>
      <c r="D191" s="14">
        <v>6</v>
      </c>
      <c r="E191" s="9">
        <v>209</v>
      </c>
      <c r="F191" s="9">
        <f t="shared" si="83"/>
        <v>12162.798678775616</v>
      </c>
      <c r="G191" s="9">
        <f t="shared" si="84"/>
        <v>12651.067022056744</v>
      </c>
      <c r="H191" s="9">
        <f t="shared" si="85"/>
        <v>488.26834328112818</v>
      </c>
      <c r="I191" s="10">
        <f t="shared" si="80"/>
        <v>4.0144407235249931E-2</v>
      </c>
      <c r="J191" s="9">
        <f t="shared" si="86"/>
        <v>465.83933014354079</v>
      </c>
      <c r="K191" s="9">
        <f t="shared" si="87"/>
        <v>12.459330143540683</v>
      </c>
      <c r="L191" s="9">
        <f t="shared" si="88"/>
        <v>0</v>
      </c>
      <c r="M191" s="9">
        <f t="shared" si="89"/>
        <v>27.218325358851871</v>
      </c>
      <c r="N191" s="9">
        <f t="shared" si="90"/>
        <v>-1.8538423648039952</v>
      </c>
      <c r="O191" s="9">
        <f t="shared" si="91"/>
        <v>0</v>
      </c>
      <c r="P191" s="9">
        <f t="shared" si="92"/>
        <v>-15.394800000000004</v>
      </c>
      <c r="Q191" s="15">
        <f t="shared" si="93"/>
        <v>2542024.9238641039</v>
      </c>
      <c r="R191" s="15">
        <f t="shared" si="94"/>
        <v>2644073.0076098596</v>
      </c>
      <c r="S191" s="9">
        <f t="shared" si="95"/>
        <v>102048.08374575572</v>
      </c>
      <c r="T191" s="9"/>
      <c r="U191" s="9">
        <f t="shared" si="103"/>
        <v>5773.5290909090909</v>
      </c>
      <c r="V191" s="9">
        <f t="shared" si="103"/>
        <v>379.29186602870811</v>
      </c>
      <c r="W191" s="9">
        <f t="shared" si="103"/>
        <v>1783.6650717703349</v>
      </c>
      <c r="X191" s="9">
        <f t="shared" si="103"/>
        <v>2984.7990430622008</v>
      </c>
      <c r="Y191" s="9">
        <f t="shared" si="103"/>
        <v>1035.5971955220275</v>
      </c>
      <c r="Z191" s="9">
        <f t="shared" si="103"/>
        <v>0</v>
      </c>
      <c r="AA191" s="9">
        <f t="shared" si="103"/>
        <v>205.91641148325357</v>
      </c>
      <c r="AB191" s="9">
        <f t="shared" si="104"/>
        <v>6239.3684210526317</v>
      </c>
      <c r="AC191" s="9">
        <f t="shared" si="104"/>
        <v>391.7511961722488</v>
      </c>
      <c r="AD191" s="9">
        <f t="shared" si="104"/>
        <v>1783.6650717703349</v>
      </c>
      <c r="AE191" s="9">
        <f t="shared" si="104"/>
        <v>3012.0173684210527</v>
      </c>
      <c r="AF191" s="9">
        <f t="shared" si="104"/>
        <v>1033.7433531572235</v>
      </c>
      <c r="AG191" s="9">
        <f t="shared" si="104"/>
        <v>0</v>
      </c>
      <c r="AH191" s="9">
        <f t="shared" si="104"/>
        <v>190.52161148325357</v>
      </c>
      <c r="AI191" s="9">
        <f t="shared" si="96"/>
        <v>12651.067022056744</v>
      </c>
      <c r="AJ191" s="3" t="s">
        <v>608</v>
      </c>
      <c r="AK191" s="11">
        <v>1218237</v>
      </c>
      <c r="AL191" s="11">
        <v>0</v>
      </c>
      <c r="AM191" s="11">
        <v>2798</v>
      </c>
      <c r="AN191" s="9">
        <v>6996</v>
      </c>
      <c r="AO191" s="11">
        <v>302667</v>
      </c>
      <c r="AP191" s="11">
        <v>70119</v>
      </c>
      <c r="AQ191" s="9">
        <v>0</v>
      </c>
      <c r="AR191" s="9">
        <v>19231</v>
      </c>
      <c r="AS191" s="11">
        <v>79272</v>
      </c>
      <c r="AT191" s="11">
        <v>0</v>
      </c>
      <c r="AU191" s="11">
        <v>0</v>
      </c>
      <c r="AV191" s="11">
        <v>0</v>
      </c>
      <c r="AW191" s="9">
        <v>0</v>
      </c>
      <c r="AX191" s="9">
        <v>216439.81386410375</v>
      </c>
      <c r="AY191" s="9">
        <v>16075.82</v>
      </c>
      <c r="AZ191" s="9">
        <v>-11569.42</v>
      </c>
      <c r="BA191" s="11">
        <v>50891</v>
      </c>
      <c r="BB191" s="11">
        <v>108385</v>
      </c>
      <c r="BC191" s="11">
        <v>0</v>
      </c>
      <c r="BD191" s="11">
        <v>0</v>
      </c>
      <c r="BE191" s="11">
        <v>349104</v>
      </c>
      <c r="BF191" s="11">
        <v>93414</v>
      </c>
      <c r="BG191" s="11">
        <v>0</v>
      </c>
      <c r="BH191" s="11">
        <v>0</v>
      </c>
      <c r="BI191" s="9">
        <v>0</v>
      </c>
      <c r="BJ191" s="9">
        <v>0</v>
      </c>
      <c r="BK191" s="9">
        <v>0</v>
      </c>
      <c r="BL191" s="9">
        <v>13992</v>
      </c>
      <c r="BM191" s="9">
        <v>3000</v>
      </c>
      <c r="BN191" s="9">
        <v>2972.71</v>
      </c>
      <c r="BO191" s="11">
        <v>1304028</v>
      </c>
      <c r="BP191" s="11">
        <v>0</v>
      </c>
      <c r="BQ191" s="11">
        <v>2920</v>
      </c>
      <c r="BR191" s="11">
        <v>6996</v>
      </c>
      <c r="BS191" s="11">
        <v>372786</v>
      </c>
      <c r="BT191" s="11">
        <v>0</v>
      </c>
      <c r="BU191" s="9">
        <v>0</v>
      </c>
      <c r="BV191" s="9">
        <v>17849</v>
      </c>
      <c r="BW191" s="11">
        <v>81876</v>
      </c>
      <c r="BX191" s="11">
        <v>0</v>
      </c>
      <c r="BY191" s="11">
        <v>0</v>
      </c>
      <c r="BZ191" s="11">
        <v>-3345.37</v>
      </c>
      <c r="CA191" s="9">
        <v>0</v>
      </c>
      <c r="CB191" s="9">
        <v>216052.3608098597</v>
      </c>
      <c r="CC191" s="9">
        <v>12858.3068</v>
      </c>
      <c r="CD191" s="9">
        <v>0</v>
      </c>
      <c r="CE191" s="11">
        <v>53298</v>
      </c>
      <c r="CF191" s="11">
        <v>112614</v>
      </c>
      <c r="CG191" s="11">
        <v>0</v>
      </c>
      <c r="CH191" s="11">
        <v>0</v>
      </c>
      <c r="CI191" s="11">
        <v>352579</v>
      </c>
      <c r="CJ191" s="11">
        <v>93597</v>
      </c>
      <c r="CK191" s="11">
        <v>0</v>
      </c>
      <c r="CL191" s="11">
        <v>0</v>
      </c>
      <c r="CM191" s="11">
        <v>0</v>
      </c>
      <c r="CN191" s="9">
        <v>0</v>
      </c>
      <c r="CO191" s="9">
        <v>0</v>
      </c>
      <c r="CP191" s="9">
        <v>13992</v>
      </c>
      <c r="CQ191" s="9">
        <v>3000</v>
      </c>
      <c r="CR191" s="9">
        <v>2972.71</v>
      </c>
      <c r="CT191" s="11"/>
      <c r="CU191" s="11"/>
      <c r="CV191" s="15"/>
      <c r="CW191" s="15"/>
      <c r="CX191" s="11"/>
      <c r="CY191" s="11"/>
      <c r="CZ191" s="9"/>
      <c r="DA191" s="11"/>
      <c r="DB191" s="11"/>
      <c r="DC191" s="11"/>
      <c r="DD191" s="11"/>
      <c r="DE191" s="11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</row>
    <row r="192" spans="1:124" x14ac:dyDescent="0.3">
      <c r="A192" s="12">
        <v>564</v>
      </c>
      <c r="B192" s="12">
        <v>1</v>
      </c>
      <c r="C192" s="13" t="s">
        <v>215</v>
      </c>
      <c r="D192" s="14">
        <v>5</v>
      </c>
      <c r="E192" s="9">
        <v>1976</v>
      </c>
      <c r="F192" s="9">
        <f t="shared" si="83"/>
        <v>8887.9972081382093</v>
      </c>
      <c r="G192" s="9">
        <f t="shared" si="84"/>
        <v>9366.2579453068429</v>
      </c>
      <c r="H192" s="9">
        <f t="shared" si="85"/>
        <v>478.26073716863357</v>
      </c>
      <c r="I192" s="10">
        <f t="shared" si="80"/>
        <v>5.3809730805351591E-2</v>
      </c>
      <c r="J192" s="9">
        <f t="shared" si="86"/>
        <v>389.9983400809715</v>
      </c>
      <c r="K192" s="9">
        <f t="shared" si="87"/>
        <v>12.448380566801632</v>
      </c>
      <c r="L192" s="9">
        <f t="shared" si="88"/>
        <v>0</v>
      </c>
      <c r="M192" s="9">
        <f t="shared" si="89"/>
        <v>42.830359311740949</v>
      </c>
      <c r="N192" s="9">
        <f t="shared" si="90"/>
        <v>32.22463838320914</v>
      </c>
      <c r="O192" s="9">
        <f t="shared" si="91"/>
        <v>0</v>
      </c>
      <c r="P192" s="9">
        <f t="shared" si="92"/>
        <v>0.75901882591091407</v>
      </c>
      <c r="Q192" s="15">
        <f t="shared" si="93"/>
        <v>17562682.483281102</v>
      </c>
      <c r="R192" s="15">
        <f t="shared" si="94"/>
        <v>18507725.69992632</v>
      </c>
      <c r="S192" s="9">
        <f t="shared" si="95"/>
        <v>945043.21664521843</v>
      </c>
      <c r="T192" s="9"/>
      <c r="U192" s="9">
        <f t="shared" ref="U192:AA201" si="105">IF($E192=0,0,SUMIF($AK$4:$BN$4,U$4,$AK192:$BN192)/$E192)</f>
        <v>5929.021902834008</v>
      </c>
      <c r="V192" s="9">
        <f t="shared" si="105"/>
        <v>378.88006072874492</v>
      </c>
      <c r="W192" s="9">
        <f t="shared" si="105"/>
        <v>875.24139676113361</v>
      </c>
      <c r="X192" s="9">
        <f t="shared" si="105"/>
        <v>680.06477732793519</v>
      </c>
      <c r="Y192" s="9">
        <f t="shared" si="105"/>
        <v>747.20903506128627</v>
      </c>
      <c r="Z192" s="9">
        <f t="shared" si="105"/>
        <v>0</v>
      </c>
      <c r="AA192" s="9">
        <f t="shared" si="105"/>
        <v>277.58003542510124</v>
      </c>
      <c r="AB192" s="9">
        <f t="shared" ref="AB192:AH201" si="106">IF($E192=0,0,SUMIF($BO$4:$CR$4,AB$4,$BO192:$CR192)/$E192)</f>
        <v>6319.0202429149795</v>
      </c>
      <c r="AC192" s="9">
        <f t="shared" si="106"/>
        <v>391.32844129554655</v>
      </c>
      <c r="AD192" s="9">
        <f t="shared" si="106"/>
        <v>875.24139676113361</v>
      </c>
      <c r="AE192" s="9">
        <f t="shared" si="106"/>
        <v>722.89513663967614</v>
      </c>
      <c r="AF192" s="9">
        <f t="shared" si="106"/>
        <v>779.43367344449541</v>
      </c>
      <c r="AG192" s="9">
        <f t="shared" si="106"/>
        <v>0</v>
      </c>
      <c r="AH192" s="9">
        <f t="shared" si="106"/>
        <v>278.33905425101216</v>
      </c>
      <c r="AI192" s="9">
        <f t="shared" si="96"/>
        <v>9366.2579453068429</v>
      </c>
      <c r="AJ192" s="3" t="s">
        <v>608</v>
      </c>
      <c r="AK192" s="11">
        <v>11816113</v>
      </c>
      <c r="AL192" s="11">
        <v>0</v>
      </c>
      <c r="AM192" s="11">
        <v>27143</v>
      </c>
      <c r="AN192" s="9">
        <v>67857</v>
      </c>
      <c r="AO192" s="11">
        <v>1753297</v>
      </c>
      <c r="AP192" s="11">
        <v>-23820</v>
      </c>
      <c r="AQ192" s="9">
        <v>0</v>
      </c>
      <c r="AR192" s="9">
        <v>233479</v>
      </c>
      <c r="AS192" s="11">
        <v>748667</v>
      </c>
      <c r="AT192" s="11">
        <v>0</v>
      </c>
      <c r="AU192" s="11">
        <v>167890</v>
      </c>
      <c r="AV192" s="11">
        <v>0</v>
      </c>
      <c r="AW192" s="9">
        <v>0</v>
      </c>
      <c r="AX192" s="9">
        <v>1476485.0532811016</v>
      </c>
      <c r="AY192" s="9">
        <v>105404.16</v>
      </c>
      <c r="AZ192" s="9">
        <v>-100365.72</v>
      </c>
      <c r="BA192" s="11">
        <v>475303</v>
      </c>
      <c r="BB192" s="11">
        <v>355817</v>
      </c>
      <c r="BC192" s="11">
        <v>0</v>
      </c>
      <c r="BD192" s="11">
        <v>69729</v>
      </c>
      <c r="BE192" s="11">
        <v>0</v>
      </c>
      <c r="BF192" s="11">
        <v>0</v>
      </c>
      <c r="BG192" s="11">
        <v>0</v>
      </c>
      <c r="BH192" s="11">
        <v>0</v>
      </c>
      <c r="BI192" s="9">
        <v>14447</v>
      </c>
      <c r="BJ192" s="9">
        <v>0</v>
      </c>
      <c r="BK192" s="9">
        <v>44450</v>
      </c>
      <c r="BL192" s="9">
        <v>135713.4</v>
      </c>
      <c r="BM192" s="9">
        <v>185644.6</v>
      </c>
      <c r="BN192" s="9">
        <v>9428.99</v>
      </c>
      <c r="BO192" s="11">
        <v>12486384</v>
      </c>
      <c r="BP192" s="11">
        <v>0</v>
      </c>
      <c r="BQ192" s="11">
        <v>27958</v>
      </c>
      <c r="BR192" s="11">
        <v>67857</v>
      </c>
      <c r="BS192" s="11">
        <v>1729477</v>
      </c>
      <c r="BT192" s="11">
        <v>0</v>
      </c>
      <c r="BU192" s="9">
        <v>0</v>
      </c>
      <c r="BV192" s="9">
        <v>258229</v>
      </c>
      <c r="BW192" s="11">
        <v>773265</v>
      </c>
      <c r="BX192" s="11">
        <v>0</v>
      </c>
      <c r="BY192" s="11">
        <v>172585</v>
      </c>
      <c r="BZ192" s="11">
        <v>21313.79</v>
      </c>
      <c r="CA192" s="9">
        <v>0</v>
      </c>
      <c r="CB192" s="9">
        <v>1540160.938726323</v>
      </c>
      <c r="CC192" s="9">
        <v>106903.98120000001</v>
      </c>
      <c r="CD192" s="9">
        <v>0</v>
      </c>
      <c r="CE192" s="11">
        <v>491360</v>
      </c>
      <c r="CF192" s="11">
        <v>372739</v>
      </c>
      <c r="CG192" s="11">
        <v>0</v>
      </c>
      <c r="CH192" s="11">
        <v>69729</v>
      </c>
      <c r="CI192" s="11">
        <v>0</v>
      </c>
      <c r="CJ192" s="11">
        <v>0</v>
      </c>
      <c r="CK192" s="11">
        <v>0</v>
      </c>
      <c r="CL192" s="11">
        <v>0</v>
      </c>
      <c r="CM192" s="11">
        <v>14527</v>
      </c>
      <c r="CN192" s="9">
        <v>0</v>
      </c>
      <c r="CO192" s="9">
        <v>44450</v>
      </c>
      <c r="CP192" s="9">
        <v>135713.4</v>
      </c>
      <c r="CQ192" s="9">
        <v>185644.6</v>
      </c>
      <c r="CR192" s="9">
        <v>9428.99</v>
      </c>
      <c r="CT192" s="11"/>
      <c r="CU192" s="11"/>
      <c r="CV192" s="15"/>
      <c r="CW192" s="15"/>
      <c r="CX192" s="11"/>
      <c r="CY192" s="11"/>
      <c r="CZ192" s="9"/>
      <c r="DA192" s="11"/>
      <c r="DB192" s="11"/>
      <c r="DC192" s="11"/>
      <c r="DD192" s="11"/>
      <c r="DE192" s="11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</row>
    <row r="193" spans="1:124" x14ac:dyDescent="0.3">
      <c r="A193" s="12">
        <v>577</v>
      </c>
      <c r="B193" s="12">
        <v>1</v>
      </c>
      <c r="C193" s="13" t="s">
        <v>216</v>
      </c>
      <c r="D193" s="14">
        <v>6</v>
      </c>
      <c r="E193" s="9">
        <v>416</v>
      </c>
      <c r="F193" s="9">
        <f t="shared" si="83"/>
        <v>9482.0539117984736</v>
      </c>
      <c r="G193" s="9">
        <f t="shared" si="84"/>
        <v>10108.330367067783</v>
      </c>
      <c r="H193" s="9">
        <f t="shared" si="85"/>
        <v>626.27645526930974</v>
      </c>
      <c r="I193" s="10">
        <f t="shared" si="80"/>
        <v>6.6048607305431689E-2</v>
      </c>
      <c r="J193" s="9">
        <f t="shared" si="86"/>
        <v>375.57899038461437</v>
      </c>
      <c r="K193" s="9">
        <f t="shared" si="87"/>
        <v>22.151442307692378</v>
      </c>
      <c r="L193" s="9">
        <f t="shared" si="88"/>
        <v>169.01682692307691</v>
      </c>
      <c r="M193" s="9">
        <f t="shared" si="89"/>
        <v>29.213894230769256</v>
      </c>
      <c r="N193" s="9">
        <f t="shared" si="90"/>
        <v>19.767302384695427</v>
      </c>
      <c r="O193" s="9">
        <f t="shared" si="91"/>
        <v>13.520769230769229</v>
      </c>
      <c r="P193" s="9">
        <f t="shared" si="92"/>
        <v>-2.9727701923076495</v>
      </c>
      <c r="Q193" s="15">
        <f t="shared" si="93"/>
        <v>3944534.427308165</v>
      </c>
      <c r="R193" s="15">
        <f t="shared" si="94"/>
        <v>4205065.4327001991</v>
      </c>
      <c r="S193" s="9">
        <f t="shared" si="95"/>
        <v>260531.00539203407</v>
      </c>
      <c r="T193" s="9"/>
      <c r="U193" s="9">
        <f t="shared" si="105"/>
        <v>5988.1325480769237</v>
      </c>
      <c r="V193" s="9">
        <f t="shared" si="105"/>
        <v>674.16586538461536</v>
      </c>
      <c r="W193" s="9">
        <f t="shared" si="105"/>
        <v>158.38701923076923</v>
      </c>
      <c r="X193" s="9">
        <f t="shared" si="105"/>
        <v>1442.3774038461538</v>
      </c>
      <c r="Y193" s="9">
        <f t="shared" si="105"/>
        <v>970.9052752262038</v>
      </c>
      <c r="Z193" s="9">
        <f t="shared" si="105"/>
        <v>10.096153846153847</v>
      </c>
      <c r="AA193" s="9">
        <f t="shared" si="105"/>
        <v>237.98964618765487</v>
      </c>
      <c r="AB193" s="9">
        <f t="shared" si="106"/>
        <v>6363.7115384615381</v>
      </c>
      <c r="AC193" s="9">
        <f t="shared" si="106"/>
        <v>696.31730769230774</v>
      </c>
      <c r="AD193" s="9">
        <f t="shared" si="106"/>
        <v>327.40384615384613</v>
      </c>
      <c r="AE193" s="9">
        <f t="shared" si="106"/>
        <v>1471.5912980769231</v>
      </c>
      <c r="AF193" s="9">
        <f t="shared" si="106"/>
        <v>990.67257761089922</v>
      </c>
      <c r="AG193" s="9">
        <f t="shared" si="106"/>
        <v>23.616923076923076</v>
      </c>
      <c r="AH193" s="9">
        <f t="shared" si="106"/>
        <v>235.01687599534722</v>
      </c>
      <c r="AI193" s="9">
        <f t="shared" si="96"/>
        <v>10108.330367067783</v>
      </c>
      <c r="AJ193" s="3" t="s">
        <v>608</v>
      </c>
      <c r="AK193" s="11">
        <v>2509662</v>
      </c>
      <c r="AL193" s="11">
        <v>0</v>
      </c>
      <c r="AM193" s="11">
        <v>5765</v>
      </c>
      <c r="AN193" s="9">
        <v>14412</v>
      </c>
      <c r="AO193" s="11">
        <v>67868</v>
      </c>
      <c r="AP193" s="11">
        <v>-1979</v>
      </c>
      <c r="AQ193" s="9">
        <v>0</v>
      </c>
      <c r="AR193" s="9">
        <v>61680</v>
      </c>
      <c r="AS193" s="11">
        <v>280453</v>
      </c>
      <c r="AT193" s="11">
        <v>0</v>
      </c>
      <c r="AU193" s="11">
        <v>0</v>
      </c>
      <c r="AV193" s="11">
        <v>0</v>
      </c>
      <c r="AW193" s="9">
        <v>4200</v>
      </c>
      <c r="AX193" s="9">
        <v>403896.59449410078</v>
      </c>
      <c r="AY193" s="9">
        <v>24115.03</v>
      </c>
      <c r="AZ193" s="9">
        <v>-18598.86</v>
      </c>
      <c r="BA193" s="11">
        <v>95904</v>
      </c>
      <c r="BB193" s="11">
        <v>116979</v>
      </c>
      <c r="BC193" s="11">
        <v>0</v>
      </c>
      <c r="BD193" s="11">
        <v>23257</v>
      </c>
      <c r="BE193" s="11">
        <v>166044</v>
      </c>
      <c r="BF193" s="11">
        <v>130400</v>
      </c>
      <c r="BG193" s="11">
        <v>0</v>
      </c>
      <c r="BH193" s="11">
        <v>0</v>
      </c>
      <c r="BI193" s="9">
        <v>0</v>
      </c>
      <c r="BJ193" s="9">
        <v>0</v>
      </c>
      <c r="BK193" s="9">
        <v>10069.620014064438</v>
      </c>
      <c r="BL193" s="9">
        <v>23578.522799999999</v>
      </c>
      <c r="BM193" s="9">
        <v>24600.7</v>
      </c>
      <c r="BN193" s="9">
        <v>2227.8200000000002</v>
      </c>
      <c r="BO193" s="11">
        <v>2635924</v>
      </c>
      <c r="BP193" s="11">
        <v>11380</v>
      </c>
      <c r="BQ193" s="11">
        <v>5902</v>
      </c>
      <c r="BR193" s="11">
        <v>14412</v>
      </c>
      <c r="BS193" s="11">
        <v>136200</v>
      </c>
      <c r="BT193" s="11">
        <v>0</v>
      </c>
      <c r="BU193" s="9">
        <v>0</v>
      </c>
      <c r="BV193" s="9">
        <v>65376</v>
      </c>
      <c r="BW193" s="11">
        <v>289668</v>
      </c>
      <c r="BX193" s="11">
        <v>0</v>
      </c>
      <c r="BY193" s="11">
        <v>0</v>
      </c>
      <c r="BZ193" s="11">
        <v>-44.02</v>
      </c>
      <c r="CA193" s="9">
        <v>9824.64</v>
      </c>
      <c r="CB193" s="9">
        <v>412119.79228613409</v>
      </c>
      <c r="CC193" s="9">
        <v>22878.357600000003</v>
      </c>
      <c r="CD193" s="9">
        <v>0</v>
      </c>
      <c r="CE193" s="11">
        <v>98530</v>
      </c>
      <c r="CF193" s="11">
        <v>121288</v>
      </c>
      <c r="CG193" s="11">
        <v>0</v>
      </c>
      <c r="CH193" s="11">
        <v>23257</v>
      </c>
      <c r="CI193" s="11">
        <v>167696</v>
      </c>
      <c r="CJ193" s="11">
        <v>130177</v>
      </c>
      <c r="CK193" s="11">
        <v>0</v>
      </c>
      <c r="CL193" s="11">
        <v>0</v>
      </c>
      <c r="CM193" s="11">
        <v>0</v>
      </c>
      <c r="CN193" s="9">
        <v>0</v>
      </c>
      <c r="CO193" s="9">
        <v>10069.620014064438</v>
      </c>
      <c r="CP193" s="9">
        <v>23578.522799999999</v>
      </c>
      <c r="CQ193" s="9">
        <v>24600.7</v>
      </c>
      <c r="CR193" s="9">
        <v>2227.8200000000002</v>
      </c>
      <c r="CT193" s="11"/>
      <c r="CU193" s="11"/>
      <c r="CV193" s="15"/>
      <c r="CW193" s="15"/>
      <c r="CX193" s="11"/>
      <c r="CY193" s="11"/>
      <c r="CZ193" s="9"/>
      <c r="DA193" s="11"/>
      <c r="DB193" s="11"/>
      <c r="DC193" s="11"/>
      <c r="DD193" s="11"/>
      <c r="DE193" s="11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</row>
    <row r="194" spans="1:124" x14ac:dyDescent="0.3">
      <c r="A194" s="12">
        <v>578</v>
      </c>
      <c r="B194" s="12">
        <v>1</v>
      </c>
      <c r="C194" s="13" t="s">
        <v>217</v>
      </c>
      <c r="D194" s="14">
        <v>5</v>
      </c>
      <c r="E194" s="9">
        <v>1597</v>
      </c>
      <c r="F194" s="9">
        <f t="shared" si="83"/>
        <v>9972.4511304876651</v>
      </c>
      <c r="G194" s="9">
        <f t="shared" si="84"/>
        <v>10437.707033346309</v>
      </c>
      <c r="H194" s="9">
        <f t="shared" si="85"/>
        <v>465.25590285864382</v>
      </c>
      <c r="I194" s="10">
        <f t="shared" si="80"/>
        <v>4.665411710429633E-2</v>
      </c>
      <c r="J194" s="9">
        <f t="shared" si="86"/>
        <v>363.20888541014392</v>
      </c>
      <c r="K194" s="9">
        <f t="shared" si="87"/>
        <v>21.973700688791496</v>
      </c>
      <c r="L194" s="9">
        <f t="shared" si="88"/>
        <v>0</v>
      </c>
      <c r="M194" s="9">
        <f t="shared" si="89"/>
        <v>29.7123794614904</v>
      </c>
      <c r="N194" s="9">
        <f t="shared" si="90"/>
        <v>25.54161832514319</v>
      </c>
      <c r="O194" s="9">
        <f t="shared" si="91"/>
        <v>29.397639323731998</v>
      </c>
      <c r="P194" s="9">
        <f t="shared" si="92"/>
        <v>-4.5783203506574637</v>
      </c>
      <c r="Q194" s="15">
        <f t="shared" si="93"/>
        <v>15926004.455388803</v>
      </c>
      <c r="R194" s="15">
        <f t="shared" si="94"/>
        <v>16669018.132254055</v>
      </c>
      <c r="S194" s="9">
        <f t="shared" si="95"/>
        <v>743013.67686525173</v>
      </c>
      <c r="T194" s="9"/>
      <c r="U194" s="9">
        <f t="shared" si="105"/>
        <v>6004.8499749530374</v>
      </c>
      <c r="V194" s="9">
        <f t="shared" si="105"/>
        <v>668.80901690670009</v>
      </c>
      <c r="W194" s="9">
        <f t="shared" si="105"/>
        <v>971.15779586725114</v>
      </c>
      <c r="X194" s="9">
        <f t="shared" si="105"/>
        <v>542.6806512210394</v>
      </c>
      <c r="Y194" s="9">
        <f t="shared" si="105"/>
        <v>1454.9741173380082</v>
      </c>
      <c r="Z194" s="9">
        <f t="shared" si="105"/>
        <v>2.6299311208515967</v>
      </c>
      <c r="AA194" s="9">
        <f t="shared" si="105"/>
        <v>327.34964308077645</v>
      </c>
      <c r="AB194" s="9">
        <f t="shared" si="106"/>
        <v>6368.0588603631813</v>
      </c>
      <c r="AC194" s="9">
        <f t="shared" si="106"/>
        <v>690.78271759549159</v>
      </c>
      <c r="AD194" s="9">
        <f t="shared" si="106"/>
        <v>971.15779586725114</v>
      </c>
      <c r="AE194" s="9">
        <f t="shared" si="106"/>
        <v>572.3930306825298</v>
      </c>
      <c r="AF194" s="9">
        <f t="shared" si="106"/>
        <v>1480.5157356631514</v>
      </c>
      <c r="AG194" s="9">
        <f t="shared" si="106"/>
        <v>32.027570444583596</v>
      </c>
      <c r="AH194" s="9">
        <f t="shared" si="106"/>
        <v>322.77132273011898</v>
      </c>
      <c r="AI194" s="9">
        <f t="shared" si="96"/>
        <v>10437.707033346309</v>
      </c>
      <c r="AJ194" s="3" t="s">
        <v>608</v>
      </c>
      <c r="AK194" s="11">
        <v>9661004</v>
      </c>
      <c r="AL194" s="11">
        <v>0</v>
      </c>
      <c r="AM194" s="11">
        <v>22192</v>
      </c>
      <c r="AN194" s="9">
        <v>55481</v>
      </c>
      <c r="AO194" s="11">
        <v>1550939</v>
      </c>
      <c r="AP194" s="11">
        <v>0</v>
      </c>
      <c r="AQ194" s="9">
        <v>0</v>
      </c>
      <c r="AR194" s="9">
        <v>186234</v>
      </c>
      <c r="AS194" s="11">
        <v>1068088</v>
      </c>
      <c r="AT194" s="11">
        <v>0</v>
      </c>
      <c r="AU194" s="11">
        <v>23925</v>
      </c>
      <c r="AV194" s="11">
        <v>0</v>
      </c>
      <c r="AW194" s="9">
        <v>4200</v>
      </c>
      <c r="AX194" s="9">
        <v>2323593.6653887993</v>
      </c>
      <c r="AY194" s="9">
        <v>105640.81</v>
      </c>
      <c r="AZ194" s="9">
        <v>-71258.59</v>
      </c>
      <c r="BA194" s="11">
        <v>380853</v>
      </c>
      <c r="BB194" s="11">
        <v>239452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9">
        <v>14005</v>
      </c>
      <c r="BJ194" s="9">
        <v>0</v>
      </c>
      <c r="BK194" s="9">
        <v>62001.072</v>
      </c>
      <c r="BL194" s="9">
        <v>109629.46799999999</v>
      </c>
      <c r="BM194" s="9">
        <v>171911.57</v>
      </c>
      <c r="BN194" s="9">
        <v>18113.46</v>
      </c>
      <c r="BO194" s="11">
        <v>10169790</v>
      </c>
      <c r="BP194" s="11">
        <v>0</v>
      </c>
      <c r="BQ194" s="11">
        <v>22771</v>
      </c>
      <c r="BR194" s="11">
        <v>55481</v>
      </c>
      <c r="BS194" s="11">
        <v>1550939</v>
      </c>
      <c r="BT194" s="11">
        <v>0</v>
      </c>
      <c r="BU194" s="9">
        <v>0</v>
      </c>
      <c r="BV194" s="9">
        <v>203565</v>
      </c>
      <c r="BW194" s="11">
        <v>1103180</v>
      </c>
      <c r="BX194" s="11">
        <v>0</v>
      </c>
      <c r="BY194" s="11">
        <v>24082</v>
      </c>
      <c r="BZ194" s="11">
        <v>10898.67</v>
      </c>
      <c r="CA194" s="9">
        <v>51148.03</v>
      </c>
      <c r="CB194" s="9">
        <v>2364383.6298540528</v>
      </c>
      <c r="CC194" s="9">
        <v>98329.232400000008</v>
      </c>
      <c r="CD194" s="9">
        <v>0</v>
      </c>
      <c r="CE194" s="11">
        <v>392190</v>
      </c>
      <c r="CF194" s="11">
        <v>246520</v>
      </c>
      <c r="CG194" s="11">
        <v>0</v>
      </c>
      <c r="CH194" s="11">
        <v>0</v>
      </c>
      <c r="CI194" s="11">
        <v>0</v>
      </c>
      <c r="CJ194" s="11">
        <v>0</v>
      </c>
      <c r="CK194" s="11">
        <v>0</v>
      </c>
      <c r="CL194" s="11">
        <v>0</v>
      </c>
      <c r="CM194" s="11">
        <v>14085</v>
      </c>
      <c r="CN194" s="9">
        <v>0</v>
      </c>
      <c r="CO194" s="9">
        <v>62001.072</v>
      </c>
      <c r="CP194" s="9">
        <v>109629.46799999999</v>
      </c>
      <c r="CQ194" s="9">
        <v>171911.57</v>
      </c>
      <c r="CR194" s="9">
        <v>18113.46</v>
      </c>
      <c r="CT194" s="11"/>
      <c r="CU194" s="11"/>
      <c r="CV194" s="15"/>
      <c r="CW194" s="15"/>
      <c r="CX194" s="11"/>
      <c r="CY194" s="11"/>
      <c r="CZ194" s="9"/>
      <c r="DA194" s="11"/>
      <c r="DB194" s="11"/>
      <c r="DC194" s="11"/>
      <c r="DD194" s="11"/>
      <c r="DE194" s="11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</row>
    <row r="195" spans="1:124" x14ac:dyDescent="0.3">
      <c r="A195" s="12">
        <v>581</v>
      </c>
      <c r="B195" s="12">
        <v>1</v>
      </c>
      <c r="C195" s="13" t="s">
        <v>218</v>
      </c>
      <c r="D195" s="14">
        <v>6</v>
      </c>
      <c r="E195" s="9">
        <v>348</v>
      </c>
      <c r="F195" s="9">
        <f t="shared" si="83"/>
        <v>10985.700895662589</v>
      </c>
      <c r="G195" s="9">
        <f t="shared" si="84"/>
        <v>11349.579103799018</v>
      </c>
      <c r="H195" s="9">
        <f t="shared" si="85"/>
        <v>363.87820813642975</v>
      </c>
      <c r="I195" s="10">
        <f t="shared" si="80"/>
        <v>3.3122894168736872E-2</v>
      </c>
      <c r="J195" s="9">
        <f t="shared" si="86"/>
        <v>332.05798850574774</v>
      </c>
      <c r="K195" s="9">
        <f t="shared" si="87"/>
        <v>12.272988505747151</v>
      </c>
      <c r="L195" s="9">
        <f t="shared" si="88"/>
        <v>0</v>
      </c>
      <c r="M195" s="9">
        <f t="shared" si="89"/>
        <v>16.45123563218408</v>
      </c>
      <c r="N195" s="9">
        <f t="shared" si="90"/>
        <v>4.0636236536720389</v>
      </c>
      <c r="O195" s="9">
        <f t="shared" si="91"/>
        <v>0</v>
      </c>
      <c r="P195" s="9">
        <f t="shared" si="92"/>
        <v>-0.96762816091961668</v>
      </c>
      <c r="Q195" s="15">
        <f t="shared" si="93"/>
        <v>3823023.9116905811</v>
      </c>
      <c r="R195" s="15">
        <f t="shared" si="94"/>
        <v>3949653.5281220586</v>
      </c>
      <c r="S195" s="9">
        <f t="shared" si="95"/>
        <v>126629.61643147748</v>
      </c>
      <c r="T195" s="9"/>
      <c r="U195" s="9">
        <f t="shared" si="105"/>
        <v>5962.4218965517239</v>
      </c>
      <c r="V195" s="9">
        <f t="shared" si="105"/>
        <v>373.54885057471262</v>
      </c>
      <c r="W195" s="9">
        <f t="shared" si="105"/>
        <v>1073.7471264367816</v>
      </c>
      <c r="X195" s="9">
        <f t="shared" si="105"/>
        <v>1450.4080459770114</v>
      </c>
      <c r="Y195" s="9">
        <f t="shared" si="105"/>
        <v>1863.5162979614399</v>
      </c>
      <c r="Z195" s="9">
        <f t="shared" si="105"/>
        <v>0</v>
      </c>
      <c r="AA195" s="9">
        <f t="shared" si="105"/>
        <v>262.05867816091956</v>
      </c>
      <c r="AB195" s="9">
        <f t="shared" si="106"/>
        <v>6294.4798850574716</v>
      </c>
      <c r="AC195" s="9">
        <f t="shared" si="106"/>
        <v>385.82183908045977</v>
      </c>
      <c r="AD195" s="9">
        <f t="shared" si="106"/>
        <v>1073.7471264367816</v>
      </c>
      <c r="AE195" s="9">
        <f t="shared" si="106"/>
        <v>1466.8592816091955</v>
      </c>
      <c r="AF195" s="9">
        <f t="shared" si="106"/>
        <v>1867.579921615112</v>
      </c>
      <c r="AG195" s="9">
        <f t="shared" si="106"/>
        <v>0</v>
      </c>
      <c r="AH195" s="9">
        <f t="shared" si="106"/>
        <v>261.09104999999994</v>
      </c>
      <c r="AI195" s="9">
        <f t="shared" si="96"/>
        <v>11349.579103799018</v>
      </c>
      <c r="AJ195" s="3" t="s">
        <v>608</v>
      </c>
      <c r="AK195" s="11">
        <v>2085369</v>
      </c>
      <c r="AL195" s="11">
        <v>0</v>
      </c>
      <c r="AM195" s="11">
        <v>4790</v>
      </c>
      <c r="AN195" s="9">
        <v>11976</v>
      </c>
      <c r="AO195" s="11">
        <v>346658</v>
      </c>
      <c r="AP195" s="11">
        <v>27006</v>
      </c>
      <c r="AQ195" s="9">
        <v>0</v>
      </c>
      <c r="AR195" s="9">
        <v>39728</v>
      </c>
      <c r="AS195" s="11">
        <v>129995</v>
      </c>
      <c r="AT195" s="11">
        <v>0</v>
      </c>
      <c r="AU195" s="11">
        <v>0</v>
      </c>
      <c r="AV195" s="11">
        <v>0</v>
      </c>
      <c r="AW195" s="9">
        <v>0</v>
      </c>
      <c r="AX195" s="9">
        <v>648503.67169058113</v>
      </c>
      <c r="AY195" s="9">
        <v>18775.43</v>
      </c>
      <c r="AZ195" s="9">
        <v>-10446.18</v>
      </c>
      <c r="BA195" s="11">
        <v>87407</v>
      </c>
      <c r="BB195" s="11">
        <v>109608</v>
      </c>
      <c r="BC195" s="11">
        <v>0</v>
      </c>
      <c r="BD195" s="11">
        <v>6611</v>
      </c>
      <c r="BE195" s="11">
        <v>112835</v>
      </c>
      <c r="BF195" s="11">
        <v>125291</v>
      </c>
      <c r="BG195" s="11">
        <v>0</v>
      </c>
      <c r="BH195" s="11">
        <v>0</v>
      </c>
      <c r="BI195" s="9">
        <v>18472</v>
      </c>
      <c r="BJ195" s="9">
        <v>0</v>
      </c>
      <c r="BK195" s="9">
        <v>15991.499999999998</v>
      </c>
      <c r="BL195" s="9">
        <v>23951.4</v>
      </c>
      <c r="BM195" s="9">
        <v>11795.4</v>
      </c>
      <c r="BN195" s="9">
        <v>8706.69</v>
      </c>
      <c r="BO195" s="11">
        <v>2184217</v>
      </c>
      <c r="BP195" s="11">
        <v>3902</v>
      </c>
      <c r="BQ195" s="11">
        <v>4891</v>
      </c>
      <c r="BR195" s="11">
        <v>11976</v>
      </c>
      <c r="BS195" s="11">
        <v>373664</v>
      </c>
      <c r="BT195" s="11">
        <v>0</v>
      </c>
      <c r="BU195" s="9">
        <v>0</v>
      </c>
      <c r="BV195" s="9">
        <v>41796</v>
      </c>
      <c r="BW195" s="11">
        <v>134266</v>
      </c>
      <c r="BX195" s="11">
        <v>0</v>
      </c>
      <c r="BY195" s="11">
        <v>0</v>
      </c>
      <c r="BZ195" s="11">
        <v>-2677.97</v>
      </c>
      <c r="CA195" s="9">
        <v>0</v>
      </c>
      <c r="CB195" s="9">
        <v>649917.81272205897</v>
      </c>
      <c r="CC195" s="9">
        <v>18438.695400000001</v>
      </c>
      <c r="CD195" s="9">
        <v>2360</v>
      </c>
      <c r="CE195" s="11">
        <v>89572</v>
      </c>
      <c r="CF195" s="11">
        <v>113303</v>
      </c>
      <c r="CG195" s="11">
        <v>0</v>
      </c>
      <c r="CH195" s="11">
        <v>6611</v>
      </c>
      <c r="CI195" s="11">
        <v>113958</v>
      </c>
      <c r="CJ195" s="11">
        <v>124454</v>
      </c>
      <c r="CK195" s="11">
        <v>0</v>
      </c>
      <c r="CL195" s="11">
        <v>0</v>
      </c>
      <c r="CM195" s="11">
        <v>18560</v>
      </c>
      <c r="CN195" s="9">
        <v>0</v>
      </c>
      <c r="CO195" s="9">
        <v>15991.499999999998</v>
      </c>
      <c r="CP195" s="9">
        <v>23951.4</v>
      </c>
      <c r="CQ195" s="9">
        <v>11795.4</v>
      </c>
      <c r="CR195" s="9">
        <v>8706.69</v>
      </c>
      <c r="CT195" s="11"/>
      <c r="CU195" s="11"/>
      <c r="CV195" s="15"/>
      <c r="CW195" s="15"/>
      <c r="CX195" s="11"/>
      <c r="CY195" s="11"/>
      <c r="CZ195" s="9"/>
      <c r="DA195" s="11"/>
      <c r="DB195" s="11"/>
      <c r="DC195" s="11"/>
      <c r="DD195" s="11"/>
      <c r="DE195" s="11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</row>
    <row r="196" spans="1:124" x14ac:dyDescent="0.3">
      <c r="A196" s="12">
        <v>592</v>
      </c>
      <c r="B196" s="12">
        <v>1</v>
      </c>
      <c r="C196" s="13" t="s">
        <v>219</v>
      </c>
      <c r="D196" s="14">
        <v>6</v>
      </c>
      <c r="E196" s="9">
        <v>120</v>
      </c>
      <c r="F196" s="9">
        <f t="shared" si="83"/>
        <v>13259.690594765651</v>
      </c>
      <c r="G196" s="9">
        <f t="shared" si="84"/>
        <v>13812.375704573407</v>
      </c>
      <c r="H196" s="9">
        <f t="shared" si="85"/>
        <v>552.68510980775682</v>
      </c>
      <c r="I196" s="10">
        <f t="shared" si="80"/>
        <v>4.1681599269437923E-2</v>
      </c>
      <c r="J196" s="9">
        <f t="shared" si="86"/>
        <v>471.97075000000041</v>
      </c>
      <c r="K196" s="9">
        <f t="shared" si="87"/>
        <v>61.475000000000136</v>
      </c>
      <c r="L196" s="9">
        <f t="shared" si="88"/>
        <v>0</v>
      </c>
      <c r="M196" s="9">
        <f t="shared" si="89"/>
        <v>-13.274749999999813</v>
      </c>
      <c r="N196" s="9">
        <f t="shared" si="90"/>
        <v>18.782366474422929</v>
      </c>
      <c r="O196" s="9">
        <f t="shared" si="91"/>
        <v>0</v>
      </c>
      <c r="P196" s="9">
        <f t="shared" si="92"/>
        <v>13.731743333333327</v>
      </c>
      <c r="Q196" s="15">
        <f t="shared" si="93"/>
        <v>1591162.8713718781</v>
      </c>
      <c r="R196" s="15">
        <f t="shared" si="94"/>
        <v>1657485.0845488089</v>
      </c>
      <c r="S196" s="9">
        <f t="shared" si="95"/>
        <v>66322.213176930789</v>
      </c>
      <c r="T196" s="9"/>
      <c r="U196" s="9">
        <f t="shared" si="105"/>
        <v>6049.3292499999998</v>
      </c>
      <c r="V196" s="9">
        <f t="shared" si="105"/>
        <v>1870.9749999999999</v>
      </c>
      <c r="W196" s="9">
        <f t="shared" si="105"/>
        <v>2372.6666666666665</v>
      </c>
      <c r="X196" s="9">
        <f t="shared" si="105"/>
        <v>1692.1166666666666</v>
      </c>
      <c r="Y196" s="9">
        <f t="shared" si="105"/>
        <v>984.22792798178125</v>
      </c>
      <c r="Z196" s="9">
        <f t="shared" si="105"/>
        <v>0</v>
      </c>
      <c r="AA196" s="9">
        <f t="shared" si="105"/>
        <v>290.37508345053698</v>
      </c>
      <c r="AB196" s="9">
        <f t="shared" si="106"/>
        <v>6521.3</v>
      </c>
      <c r="AC196" s="9">
        <f t="shared" si="106"/>
        <v>1932.45</v>
      </c>
      <c r="AD196" s="9">
        <f t="shared" si="106"/>
        <v>2372.6666666666665</v>
      </c>
      <c r="AE196" s="9">
        <f t="shared" si="106"/>
        <v>1678.8419166666667</v>
      </c>
      <c r="AF196" s="9">
        <f t="shared" si="106"/>
        <v>1003.0102944562042</v>
      </c>
      <c r="AG196" s="9">
        <f t="shared" si="106"/>
        <v>0</v>
      </c>
      <c r="AH196" s="9">
        <f t="shared" si="106"/>
        <v>304.1068267838703</v>
      </c>
      <c r="AI196" s="9">
        <f t="shared" si="96"/>
        <v>13812.375704573407</v>
      </c>
      <c r="AJ196" s="3" t="s">
        <v>608</v>
      </c>
      <c r="AK196" s="11">
        <v>736009</v>
      </c>
      <c r="AL196" s="11">
        <v>0</v>
      </c>
      <c r="AM196" s="11">
        <v>1691</v>
      </c>
      <c r="AN196" s="9">
        <v>4227</v>
      </c>
      <c r="AO196" s="11">
        <v>287082</v>
      </c>
      <c r="AP196" s="11">
        <v>-2362</v>
      </c>
      <c r="AQ196" s="9">
        <v>0</v>
      </c>
      <c r="AR196" s="9">
        <v>6481</v>
      </c>
      <c r="AS196" s="11">
        <v>224517</v>
      </c>
      <c r="AT196" s="11">
        <v>0</v>
      </c>
      <c r="AU196" s="11">
        <v>0</v>
      </c>
      <c r="AV196" s="11">
        <v>0</v>
      </c>
      <c r="AW196" s="9">
        <v>0</v>
      </c>
      <c r="AX196" s="9">
        <v>118107.35135781375</v>
      </c>
      <c r="AY196" s="9">
        <v>9562.25</v>
      </c>
      <c r="AZ196" s="9">
        <v>-10089.49</v>
      </c>
      <c r="BA196" s="11">
        <v>31193</v>
      </c>
      <c r="BB196" s="11">
        <v>47514</v>
      </c>
      <c r="BC196" s="11">
        <v>0</v>
      </c>
      <c r="BD196" s="11">
        <v>11018</v>
      </c>
      <c r="BE196" s="11">
        <v>41926</v>
      </c>
      <c r="BF196" s="11">
        <v>63231</v>
      </c>
      <c r="BG196" s="11">
        <v>0</v>
      </c>
      <c r="BH196" s="11">
        <v>0</v>
      </c>
      <c r="BI196" s="9">
        <v>0</v>
      </c>
      <c r="BJ196" s="9">
        <v>0</v>
      </c>
      <c r="BK196" s="9">
        <v>10069.620014064438</v>
      </c>
      <c r="BL196" s="9">
        <v>8453.4</v>
      </c>
      <c r="BM196" s="9">
        <v>0</v>
      </c>
      <c r="BN196" s="9">
        <v>2532.7399999999998</v>
      </c>
      <c r="BO196" s="11">
        <v>761747</v>
      </c>
      <c r="BP196" s="11">
        <v>20809</v>
      </c>
      <c r="BQ196" s="11">
        <v>1706</v>
      </c>
      <c r="BR196" s="11">
        <v>4227</v>
      </c>
      <c r="BS196" s="11">
        <v>284720</v>
      </c>
      <c r="BT196" s="11">
        <v>0</v>
      </c>
      <c r="BU196" s="9">
        <v>0</v>
      </c>
      <c r="BV196" s="9">
        <v>6560</v>
      </c>
      <c r="BW196" s="11">
        <v>231894</v>
      </c>
      <c r="BX196" s="11">
        <v>0</v>
      </c>
      <c r="BY196" s="11">
        <v>0</v>
      </c>
      <c r="BZ196" s="11">
        <v>-1619.97</v>
      </c>
      <c r="CA196" s="9">
        <v>0</v>
      </c>
      <c r="CB196" s="9">
        <v>120361.2353347445</v>
      </c>
      <c r="CC196" s="9">
        <v>11210.059200000002</v>
      </c>
      <c r="CD196" s="9">
        <v>0</v>
      </c>
      <c r="CE196" s="11">
        <v>31587</v>
      </c>
      <c r="CF196" s="11">
        <v>48248</v>
      </c>
      <c r="CG196" s="11">
        <v>0</v>
      </c>
      <c r="CH196" s="11">
        <v>11018</v>
      </c>
      <c r="CI196" s="11">
        <v>42343</v>
      </c>
      <c r="CJ196" s="11">
        <v>61619</v>
      </c>
      <c r="CK196" s="11">
        <v>0</v>
      </c>
      <c r="CL196" s="11">
        <v>0</v>
      </c>
      <c r="CM196" s="11">
        <v>0</v>
      </c>
      <c r="CN196" s="9">
        <v>0</v>
      </c>
      <c r="CO196" s="9">
        <v>10069.620014064438</v>
      </c>
      <c r="CP196" s="9">
        <v>8453.4</v>
      </c>
      <c r="CQ196" s="9">
        <v>0</v>
      </c>
      <c r="CR196" s="9">
        <v>2532.7399999999998</v>
      </c>
      <c r="CT196" s="11"/>
      <c r="CU196" s="11"/>
      <c r="CV196" s="15"/>
      <c r="CW196" s="15"/>
      <c r="CX196" s="11"/>
      <c r="CY196" s="11"/>
      <c r="CZ196" s="9"/>
      <c r="DA196" s="11"/>
      <c r="DB196" s="11"/>
      <c r="DC196" s="11"/>
      <c r="DD196" s="11"/>
      <c r="DE196" s="11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</row>
    <row r="197" spans="1:124" x14ac:dyDescent="0.3">
      <c r="A197" s="12">
        <v>593</v>
      </c>
      <c r="B197" s="12">
        <v>1</v>
      </c>
      <c r="C197" s="13" t="s">
        <v>220</v>
      </c>
      <c r="D197" s="14">
        <v>5</v>
      </c>
      <c r="E197" s="9">
        <v>1231</v>
      </c>
      <c r="F197" s="9">
        <f t="shared" si="83"/>
        <v>10424.092183448223</v>
      </c>
      <c r="G197" s="9">
        <f t="shared" si="84"/>
        <v>10914.63951438303</v>
      </c>
      <c r="H197" s="9">
        <f t="shared" si="85"/>
        <v>490.54733093480718</v>
      </c>
      <c r="I197" s="10">
        <f t="shared" si="80"/>
        <v>4.7058997781477527E-2</v>
      </c>
      <c r="J197" s="9">
        <f t="shared" si="86"/>
        <v>388.67460601137373</v>
      </c>
      <c r="K197" s="9">
        <f t="shared" si="87"/>
        <v>22.270511779041385</v>
      </c>
      <c r="L197" s="9">
        <f t="shared" si="88"/>
        <v>0</v>
      </c>
      <c r="M197" s="9">
        <f t="shared" si="89"/>
        <v>34.370373679935028</v>
      </c>
      <c r="N197" s="9">
        <f t="shared" si="90"/>
        <v>44.54117691368333</v>
      </c>
      <c r="O197" s="9">
        <f t="shared" si="91"/>
        <v>0</v>
      </c>
      <c r="P197" s="9">
        <f t="shared" si="92"/>
        <v>0.69066255077171945</v>
      </c>
      <c r="Q197" s="15">
        <f t="shared" si="93"/>
        <v>12832057.477824764</v>
      </c>
      <c r="R197" s="15">
        <f t="shared" si="94"/>
        <v>13435921.242205508</v>
      </c>
      <c r="S197" s="9">
        <f t="shared" si="95"/>
        <v>603863.76438074373</v>
      </c>
      <c r="T197" s="9"/>
      <c r="U197" s="9">
        <f t="shared" si="105"/>
        <v>5967.2685296506897</v>
      </c>
      <c r="V197" s="9">
        <f t="shared" si="105"/>
        <v>677.83265637692932</v>
      </c>
      <c r="W197" s="9">
        <f t="shared" si="105"/>
        <v>1589.0649878147847</v>
      </c>
      <c r="X197" s="9">
        <f t="shared" si="105"/>
        <v>663.8854589764419</v>
      </c>
      <c r="Y197" s="9">
        <f t="shared" si="105"/>
        <v>1149.3909315750648</v>
      </c>
      <c r="Z197" s="9">
        <f t="shared" si="105"/>
        <v>0</v>
      </c>
      <c r="AA197" s="9">
        <f t="shared" si="105"/>
        <v>376.64961905431312</v>
      </c>
      <c r="AB197" s="9">
        <f t="shared" si="106"/>
        <v>6355.9431356620635</v>
      </c>
      <c r="AC197" s="9">
        <f t="shared" si="106"/>
        <v>700.10316815597071</v>
      </c>
      <c r="AD197" s="9">
        <f t="shared" si="106"/>
        <v>1589.0649878147847</v>
      </c>
      <c r="AE197" s="9">
        <f t="shared" si="106"/>
        <v>698.25583265637692</v>
      </c>
      <c r="AF197" s="9">
        <f t="shared" si="106"/>
        <v>1193.9321084887481</v>
      </c>
      <c r="AG197" s="9">
        <f t="shared" si="106"/>
        <v>0</v>
      </c>
      <c r="AH197" s="9">
        <f t="shared" si="106"/>
        <v>377.34028160508484</v>
      </c>
      <c r="AI197" s="9">
        <f t="shared" si="96"/>
        <v>10914.63951438303</v>
      </c>
      <c r="AJ197" s="3" t="s">
        <v>608</v>
      </c>
      <c r="AK197" s="11">
        <v>7432707</v>
      </c>
      <c r="AL197" s="11">
        <v>0</v>
      </c>
      <c r="AM197" s="11">
        <v>17074</v>
      </c>
      <c r="AN197" s="9">
        <v>42684</v>
      </c>
      <c r="AO197" s="11">
        <v>1969826</v>
      </c>
      <c r="AP197" s="11">
        <v>-13687</v>
      </c>
      <c r="AQ197" s="9">
        <v>0</v>
      </c>
      <c r="AR197" s="9">
        <v>112445</v>
      </c>
      <c r="AS197" s="11">
        <v>834412</v>
      </c>
      <c r="AT197" s="11">
        <v>0</v>
      </c>
      <c r="AU197" s="11">
        <v>23925</v>
      </c>
      <c r="AV197" s="11">
        <v>0</v>
      </c>
      <c r="AW197" s="9">
        <v>0</v>
      </c>
      <c r="AX197" s="9">
        <v>1414900.2367689048</v>
      </c>
      <c r="AY197" s="9">
        <v>77138.679999999993</v>
      </c>
      <c r="AZ197" s="9">
        <v>-86999.44</v>
      </c>
      <c r="BA197" s="11">
        <v>287986</v>
      </c>
      <c r="BB197" s="11">
        <v>277634</v>
      </c>
      <c r="BC197" s="11">
        <v>0</v>
      </c>
      <c r="BD197" s="11">
        <v>81925</v>
      </c>
      <c r="BE197" s="11">
        <v>0</v>
      </c>
      <c r="BF197" s="11">
        <v>0</v>
      </c>
      <c r="BG197" s="11">
        <v>0</v>
      </c>
      <c r="BH197" s="11">
        <v>0</v>
      </c>
      <c r="BI197" s="9">
        <v>16254</v>
      </c>
      <c r="BJ197" s="9">
        <v>0</v>
      </c>
      <c r="BK197" s="9">
        <v>36737.396198716575</v>
      </c>
      <c r="BL197" s="9">
        <v>79245.894857142848</v>
      </c>
      <c r="BM197" s="9">
        <v>207660.57</v>
      </c>
      <c r="BN197" s="9">
        <v>20189.14</v>
      </c>
      <c r="BO197" s="11">
        <v>7824166</v>
      </c>
      <c r="BP197" s="11">
        <v>0</v>
      </c>
      <c r="BQ197" s="11">
        <v>17519</v>
      </c>
      <c r="BR197" s="11">
        <v>42684</v>
      </c>
      <c r="BS197" s="11">
        <v>1956139</v>
      </c>
      <c r="BT197" s="11">
        <v>0</v>
      </c>
      <c r="BU197" s="9">
        <v>0</v>
      </c>
      <c r="BV197" s="9">
        <v>120407</v>
      </c>
      <c r="BW197" s="11">
        <v>861827</v>
      </c>
      <c r="BX197" s="11">
        <v>0</v>
      </c>
      <c r="BY197" s="11">
        <v>24082</v>
      </c>
      <c r="BZ197" s="11">
        <v>13345.93</v>
      </c>
      <c r="CA197" s="9">
        <v>0</v>
      </c>
      <c r="CB197" s="9">
        <v>1469730.4255496489</v>
      </c>
      <c r="CC197" s="9">
        <v>77988.885599999994</v>
      </c>
      <c r="CD197" s="9">
        <v>0</v>
      </c>
      <c r="CE197" s="11">
        <v>296546</v>
      </c>
      <c r="CF197" s="11">
        <v>289386</v>
      </c>
      <c r="CG197" s="11">
        <v>0</v>
      </c>
      <c r="CH197" s="11">
        <v>81925</v>
      </c>
      <c r="CI197" s="11">
        <v>0</v>
      </c>
      <c r="CJ197" s="11">
        <v>0</v>
      </c>
      <c r="CK197" s="11">
        <v>0</v>
      </c>
      <c r="CL197" s="11">
        <v>0</v>
      </c>
      <c r="CM197" s="11">
        <v>16342</v>
      </c>
      <c r="CN197" s="9">
        <v>0</v>
      </c>
      <c r="CO197" s="9">
        <v>36737.396198716575</v>
      </c>
      <c r="CP197" s="9">
        <v>79245.894857142848</v>
      </c>
      <c r="CQ197" s="9">
        <v>207660.57</v>
      </c>
      <c r="CR197" s="9">
        <v>20189.14</v>
      </c>
      <c r="CT197" s="11"/>
      <c r="CU197" s="11"/>
      <c r="CV197" s="15"/>
      <c r="CW197" s="15"/>
      <c r="CX197" s="11"/>
      <c r="CY197" s="11"/>
      <c r="CZ197" s="9"/>
      <c r="DA197" s="11"/>
      <c r="DB197" s="11"/>
      <c r="DC197" s="11"/>
      <c r="DD197" s="11"/>
      <c r="DE197" s="11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</row>
    <row r="198" spans="1:124" x14ac:dyDescent="0.3">
      <c r="A198" s="12">
        <v>595</v>
      </c>
      <c r="B198" s="12">
        <v>1</v>
      </c>
      <c r="C198" s="13" t="s">
        <v>221</v>
      </c>
      <c r="D198" s="14">
        <v>5</v>
      </c>
      <c r="E198" s="9">
        <v>1652</v>
      </c>
      <c r="F198" s="9">
        <f t="shared" si="83"/>
        <v>8803.2343968992591</v>
      </c>
      <c r="G198" s="9">
        <f t="shared" si="84"/>
        <v>9261.9555280840086</v>
      </c>
      <c r="H198" s="9">
        <f t="shared" si="85"/>
        <v>458.72113118474954</v>
      </c>
      <c r="I198" s="10">
        <f t="shared" si="80"/>
        <v>5.2108249139239518E-2</v>
      </c>
      <c r="J198" s="9">
        <f t="shared" si="86"/>
        <v>408.53670096852329</v>
      </c>
      <c r="K198" s="9">
        <f t="shared" si="87"/>
        <v>9.9122276029055456</v>
      </c>
      <c r="L198" s="9">
        <f t="shared" si="88"/>
        <v>0</v>
      </c>
      <c r="M198" s="9">
        <f t="shared" si="89"/>
        <v>18.994497578692517</v>
      </c>
      <c r="N198" s="9">
        <f t="shared" si="90"/>
        <v>24.413564961987959</v>
      </c>
      <c r="O198" s="9">
        <f t="shared" si="91"/>
        <v>0</v>
      </c>
      <c r="P198" s="9">
        <f t="shared" si="92"/>
        <v>-3.135859927360741</v>
      </c>
      <c r="Q198" s="15">
        <f t="shared" si="93"/>
        <v>14542943.223677577</v>
      </c>
      <c r="R198" s="15">
        <f t="shared" si="94"/>
        <v>15300750.532394784</v>
      </c>
      <c r="S198" s="9">
        <f t="shared" si="95"/>
        <v>757807.30871720612</v>
      </c>
      <c r="T198" s="9"/>
      <c r="U198" s="9">
        <f t="shared" si="105"/>
        <v>5958.3252845036313</v>
      </c>
      <c r="V198" s="9">
        <f t="shared" si="105"/>
        <v>301.71368038740923</v>
      </c>
      <c r="W198" s="9">
        <f t="shared" si="105"/>
        <v>676.5732445520581</v>
      </c>
      <c r="X198" s="9">
        <f t="shared" si="105"/>
        <v>518.7941888619855</v>
      </c>
      <c r="Y198" s="9">
        <f t="shared" si="105"/>
        <v>1021.6126718906135</v>
      </c>
      <c r="Z198" s="9">
        <f t="shared" si="105"/>
        <v>0</v>
      </c>
      <c r="AA198" s="9">
        <f t="shared" si="105"/>
        <v>326.21532670356277</v>
      </c>
      <c r="AB198" s="9">
        <f t="shared" si="106"/>
        <v>6366.8619854721546</v>
      </c>
      <c r="AC198" s="9">
        <f t="shared" si="106"/>
        <v>311.62590799031477</v>
      </c>
      <c r="AD198" s="9">
        <f t="shared" si="106"/>
        <v>676.5732445520581</v>
      </c>
      <c r="AE198" s="9">
        <f t="shared" si="106"/>
        <v>537.78868644067802</v>
      </c>
      <c r="AF198" s="9">
        <f t="shared" si="106"/>
        <v>1046.0262368526014</v>
      </c>
      <c r="AG198" s="9">
        <f t="shared" si="106"/>
        <v>0</v>
      </c>
      <c r="AH198" s="9">
        <f t="shared" si="106"/>
        <v>323.07946677620203</v>
      </c>
      <c r="AI198" s="9">
        <f t="shared" si="96"/>
        <v>9261.9555280840086</v>
      </c>
      <c r="AJ198" s="3" t="s">
        <v>608</v>
      </c>
      <c r="AK198" s="11">
        <v>9958668</v>
      </c>
      <c r="AL198" s="11">
        <v>0</v>
      </c>
      <c r="AM198" s="11">
        <v>22876</v>
      </c>
      <c r="AN198" s="9">
        <v>57190</v>
      </c>
      <c r="AO198" s="11">
        <v>1086449</v>
      </c>
      <c r="AP198" s="11">
        <v>31250</v>
      </c>
      <c r="AQ198" s="9">
        <v>0</v>
      </c>
      <c r="AR198" s="9">
        <v>212311</v>
      </c>
      <c r="AS198" s="11">
        <v>498431</v>
      </c>
      <c r="AT198" s="11">
        <v>0</v>
      </c>
      <c r="AU198" s="11">
        <v>0</v>
      </c>
      <c r="AV198" s="11">
        <v>0</v>
      </c>
      <c r="AW198" s="9">
        <v>0</v>
      </c>
      <c r="AX198" s="9">
        <v>1687704.1339632934</v>
      </c>
      <c r="AY198" s="9">
        <v>105317.37</v>
      </c>
      <c r="AZ198" s="9">
        <v>-115514.63</v>
      </c>
      <c r="BA198" s="11">
        <v>376119</v>
      </c>
      <c r="BB198" s="11">
        <v>231549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9">
        <v>14193</v>
      </c>
      <c r="BJ198" s="9">
        <v>0</v>
      </c>
      <c r="BK198" s="9">
        <v>98890.75</v>
      </c>
      <c r="BL198" s="9">
        <v>85948.249714285717</v>
      </c>
      <c r="BM198" s="9">
        <v>168102.5</v>
      </c>
      <c r="BN198" s="9">
        <v>23458.85</v>
      </c>
      <c r="BO198" s="11">
        <v>10464734</v>
      </c>
      <c r="BP198" s="11">
        <v>53322</v>
      </c>
      <c r="BQ198" s="11">
        <v>23431</v>
      </c>
      <c r="BR198" s="11">
        <v>57190</v>
      </c>
      <c r="BS198" s="11">
        <v>1117699</v>
      </c>
      <c r="BT198" s="11">
        <v>0</v>
      </c>
      <c r="BU198" s="9">
        <v>0</v>
      </c>
      <c r="BV198" s="9">
        <v>232163</v>
      </c>
      <c r="BW198" s="11">
        <v>514806</v>
      </c>
      <c r="BX198" s="11">
        <v>0</v>
      </c>
      <c r="BY198" s="11">
        <v>0</v>
      </c>
      <c r="BZ198" s="11">
        <v>-5889.09</v>
      </c>
      <c r="CA198" s="9">
        <v>0</v>
      </c>
      <c r="CB198" s="9">
        <v>1728035.3432804977</v>
      </c>
      <c r="CC198" s="9">
        <v>100136.92940000001</v>
      </c>
      <c r="CD198" s="9">
        <v>0</v>
      </c>
      <c r="CE198" s="11">
        <v>386591</v>
      </c>
      <c r="CF198" s="11">
        <v>237858</v>
      </c>
      <c r="CG198" s="11">
        <v>0</v>
      </c>
      <c r="CH198" s="11">
        <v>0</v>
      </c>
      <c r="CI198" s="11">
        <v>0</v>
      </c>
      <c r="CJ198" s="11">
        <v>0</v>
      </c>
      <c r="CK198" s="11">
        <v>0</v>
      </c>
      <c r="CL198" s="11">
        <v>0</v>
      </c>
      <c r="CM198" s="11">
        <v>14273</v>
      </c>
      <c r="CN198" s="9">
        <v>0</v>
      </c>
      <c r="CO198" s="9">
        <v>98890.75</v>
      </c>
      <c r="CP198" s="9">
        <v>85948.249714285717</v>
      </c>
      <c r="CQ198" s="9">
        <v>168102.5</v>
      </c>
      <c r="CR198" s="9">
        <v>23458.85</v>
      </c>
      <c r="CT198" s="11"/>
      <c r="CU198" s="11"/>
      <c r="CV198" s="15"/>
      <c r="CW198" s="15"/>
      <c r="CX198" s="11"/>
      <c r="CY198" s="11"/>
      <c r="CZ198" s="9"/>
      <c r="DA198" s="11"/>
      <c r="DB198" s="11"/>
      <c r="DC198" s="11"/>
      <c r="DD198" s="11"/>
      <c r="DE198" s="11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</row>
    <row r="199" spans="1:124" x14ac:dyDescent="0.3">
      <c r="A199" s="12">
        <v>599</v>
      </c>
      <c r="B199" s="12">
        <v>1</v>
      </c>
      <c r="C199" s="13" t="s">
        <v>222</v>
      </c>
      <c r="D199" s="14">
        <v>6</v>
      </c>
      <c r="E199" s="9">
        <v>446</v>
      </c>
      <c r="F199" s="9">
        <f t="shared" si="83"/>
        <v>11016.352502477659</v>
      </c>
      <c r="G199" s="9">
        <f t="shared" si="84"/>
        <v>11483.502220482464</v>
      </c>
      <c r="H199" s="9">
        <f t="shared" si="85"/>
        <v>467.14971800480453</v>
      </c>
      <c r="I199" s="10">
        <f t="shared" si="80"/>
        <v>4.2405117111107248E-2</v>
      </c>
      <c r="J199" s="9">
        <f t="shared" si="86"/>
        <v>374.35858744394591</v>
      </c>
      <c r="K199" s="9">
        <f t="shared" si="87"/>
        <v>11.923766816143484</v>
      </c>
      <c r="L199" s="9">
        <f t="shared" si="88"/>
        <v>0</v>
      </c>
      <c r="M199" s="9">
        <f t="shared" si="89"/>
        <v>28.010717488789169</v>
      </c>
      <c r="N199" s="9">
        <f t="shared" si="90"/>
        <v>36.343170471172243</v>
      </c>
      <c r="O199" s="9">
        <f t="shared" si="91"/>
        <v>0</v>
      </c>
      <c r="P199" s="9">
        <f t="shared" si="92"/>
        <v>16.513475784753325</v>
      </c>
      <c r="Q199" s="15">
        <f t="shared" si="93"/>
        <v>4913293.2161050364</v>
      </c>
      <c r="R199" s="15">
        <f t="shared" si="94"/>
        <v>5121641.9903351786</v>
      </c>
      <c r="S199" s="9">
        <f t="shared" si="95"/>
        <v>208348.77423014212</v>
      </c>
      <c r="T199" s="9"/>
      <c r="U199" s="9">
        <f t="shared" si="105"/>
        <v>6032.5494843049328</v>
      </c>
      <c r="V199" s="9">
        <f t="shared" si="105"/>
        <v>362.92152466367713</v>
      </c>
      <c r="W199" s="9">
        <f t="shared" si="105"/>
        <v>1311.6726457399104</v>
      </c>
      <c r="X199" s="9">
        <f t="shared" si="105"/>
        <v>1886.5201793721974</v>
      </c>
      <c r="Y199" s="9">
        <f t="shared" si="105"/>
        <v>1087.7417177242964</v>
      </c>
      <c r="Z199" s="9">
        <f t="shared" si="105"/>
        <v>0</v>
      </c>
      <c r="AA199" s="9">
        <f t="shared" si="105"/>
        <v>334.94695067264576</v>
      </c>
      <c r="AB199" s="9">
        <f t="shared" si="106"/>
        <v>6406.9080717488787</v>
      </c>
      <c r="AC199" s="9">
        <f t="shared" si="106"/>
        <v>374.84529147982062</v>
      </c>
      <c r="AD199" s="9">
        <f t="shared" si="106"/>
        <v>1311.6726457399104</v>
      </c>
      <c r="AE199" s="9">
        <f t="shared" si="106"/>
        <v>1914.5308968609866</v>
      </c>
      <c r="AF199" s="9">
        <f t="shared" si="106"/>
        <v>1124.0848881954687</v>
      </c>
      <c r="AG199" s="9">
        <f t="shared" si="106"/>
        <v>0</v>
      </c>
      <c r="AH199" s="9">
        <f t="shared" si="106"/>
        <v>351.46042645739908</v>
      </c>
      <c r="AI199" s="9">
        <f t="shared" si="96"/>
        <v>11483.502220482464</v>
      </c>
      <c r="AJ199" s="3" t="s">
        <v>608</v>
      </c>
      <c r="AK199" s="11">
        <v>2718047</v>
      </c>
      <c r="AL199" s="11">
        <v>0</v>
      </c>
      <c r="AM199" s="11">
        <v>6244</v>
      </c>
      <c r="AN199" s="9">
        <v>15609</v>
      </c>
      <c r="AO199" s="11">
        <v>572940</v>
      </c>
      <c r="AP199" s="11">
        <v>12066</v>
      </c>
      <c r="AQ199" s="9">
        <v>0</v>
      </c>
      <c r="AR199" s="9">
        <v>46972</v>
      </c>
      <c r="AS199" s="11">
        <v>161863</v>
      </c>
      <c r="AT199" s="11">
        <v>0</v>
      </c>
      <c r="AU199" s="11">
        <v>0</v>
      </c>
      <c r="AV199" s="11">
        <v>0</v>
      </c>
      <c r="AW199" s="9">
        <v>0</v>
      </c>
      <c r="AX199" s="9">
        <v>485132.80610503623</v>
      </c>
      <c r="AY199" s="9">
        <v>29577.93</v>
      </c>
      <c r="AZ199" s="9">
        <v>-27529.93</v>
      </c>
      <c r="BA199" s="11">
        <v>110595</v>
      </c>
      <c r="BB199" s="11">
        <v>169247</v>
      </c>
      <c r="BC199" s="11">
        <v>0</v>
      </c>
      <c r="BD199" s="11">
        <v>15110</v>
      </c>
      <c r="BE199" s="11">
        <v>362835</v>
      </c>
      <c r="BF199" s="11">
        <v>130385</v>
      </c>
      <c r="BG199" s="11">
        <v>0</v>
      </c>
      <c r="BH199" s="11">
        <v>0</v>
      </c>
      <c r="BI199" s="9">
        <v>0</v>
      </c>
      <c r="BJ199" s="9">
        <v>0</v>
      </c>
      <c r="BK199" s="9">
        <v>48429.149999999994</v>
      </c>
      <c r="BL199" s="9">
        <v>31217.999999999996</v>
      </c>
      <c r="BM199" s="9">
        <v>20883.5</v>
      </c>
      <c r="BN199" s="9">
        <v>3668.76</v>
      </c>
      <c r="BO199" s="11">
        <v>2829844</v>
      </c>
      <c r="BP199" s="11">
        <v>27637</v>
      </c>
      <c r="BQ199" s="11">
        <v>6336</v>
      </c>
      <c r="BR199" s="11">
        <v>15609</v>
      </c>
      <c r="BS199" s="11">
        <v>585006</v>
      </c>
      <c r="BT199" s="11">
        <v>0</v>
      </c>
      <c r="BU199" s="9">
        <v>0</v>
      </c>
      <c r="BV199" s="9">
        <v>49362</v>
      </c>
      <c r="BW199" s="11">
        <v>167181</v>
      </c>
      <c r="BX199" s="11">
        <v>0</v>
      </c>
      <c r="BY199" s="11">
        <v>0</v>
      </c>
      <c r="BZ199" s="11">
        <v>-445.22</v>
      </c>
      <c r="CA199" s="9">
        <v>0</v>
      </c>
      <c r="CB199" s="9">
        <v>501341.86013517907</v>
      </c>
      <c r="CC199" s="9">
        <v>36942.940199999997</v>
      </c>
      <c r="CD199" s="9">
        <v>0</v>
      </c>
      <c r="CE199" s="11">
        <v>112648</v>
      </c>
      <c r="CF199" s="11">
        <v>173894</v>
      </c>
      <c r="CG199" s="11">
        <v>0</v>
      </c>
      <c r="CH199" s="11">
        <v>15110</v>
      </c>
      <c r="CI199" s="11">
        <v>366447</v>
      </c>
      <c r="CJ199" s="11">
        <v>130529</v>
      </c>
      <c r="CK199" s="11">
        <v>0</v>
      </c>
      <c r="CL199" s="11">
        <v>0</v>
      </c>
      <c r="CM199" s="11">
        <v>0</v>
      </c>
      <c r="CN199" s="9">
        <v>0</v>
      </c>
      <c r="CO199" s="9">
        <v>48429.149999999994</v>
      </c>
      <c r="CP199" s="9">
        <v>31217.999999999996</v>
      </c>
      <c r="CQ199" s="9">
        <v>20883.5</v>
      </c>
      <c r="CR199" s="9">
        <v>3668.76</v>
      </c>
      <c r="CT199" s="11"/>
      <c r="CU199" s="11"/>
      <c r="CV199" s="15"/>
      <c r="CW199" s="15"/>
      <c r="CX199" s="11"/>
      <c r="CY199" s="11"/>
      <c r="CZ199" s="9"/>
      <c r="DA199" s="11"/>
      <c r="DB199" s="11"/>
      <c r="DC199" s="11"/>
      <c r="DD199" s="11"/>
      <c r="DE199" s="11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</row>
    <row r="200" spans="1:124" x14ac:dyDescent="0.3">
      <c r="A200" s="12">
        <v>600</v>
      </c>
      <c r="B200" s="12">
        <v>1</v>
      </c>
      <c r="C200" s="13" t="s">
        <v>223</v>
      </c>
      <c r="D200" s="14">
        <v>6</v>
      </c>
      <c r="E200" s="9">
        <v>257</v>
      </c>
      <c r="F200" s="9">
        <f t="shared" si="83"/>
        <v>9827.2833205029328</v>
      </c>
      <c r="G200" s="9">
        <f t="shared" si="84"/>
        <v>10232.778411664131</v>
      </c>
      <c r="H200" s="9">
        <f t="shared" si="85"/>
        <v>405.49509116119771</v>
      </c>
      <c r="I200" s="10">
        <f t="shared" si="80"/>
        <v>4.1262175713933279E-2</v>
      </c>
      <c r="J200" s="9">
        <f t="shared" si="86"/>
        <v>376.42568093385216</v>
      </c>
      <c r="K200" s="9">
        <f t="shared" si="87"/>
        <v>12.587548638132319</v>
      </c>
      <c r="L200" s="9">
        <f t="shared" si="88"/>
        <v>0</v>
      </c>
      <c r="M200" s="9">
        <f t="shared" si="89"/>
        <v>6.5869260700387713</v>
      </c>
      <c r="N200" s="9">
        <f t="shared" si="90"/>
        <v>2.8538639238443011</v>
      </c>
      <c r="O200" s="9">
        <f t="shared" si="91"/>
        <v>0</v>
      </c>
      <c r="P200" s="9">
        <f t="shared" si="92"/>
        <v>7.0410715953307204</v>
      </c>
      <c r="Q200" s="15">
        <f t="shared" si="93"/>
        <v>2525611.8133692537</v>
      </c>
      <c r="R200" s="15">
        <f t="shared" si="94"/>
        <v>2629824.0517976815</v>
      </c>
      <c r="S200" s="9">
        <f t="shared" si="95"/>
        <v>104212.23842842784</v>
      </c>
      <c r="T200" s="9"/>
      <c r="U200" s="9">
        <f t="shared" si="105"/>
        <v>5989.8428015564205</v>
      </c>
      <c r="V200" s="9">
        <f t="shared" si="105"/>
        <v>383.09727626459141</v>
      </c>
      <c r="W200" s="9">
        <f t="shared" si="105"/>
        <v>816.6536964980545</v>
      </c>
      <c r="X200" s="9">
        <f t="shared" si="105"/>
        <v>1220.2256809338521</v>
      </c>
      <c r="Y200" s="9">
        <f t="shared" si="105"/>
        <v>1159.4739118878956</v>
      </c>
      <c r="Z200" s="9">
        <f t="shared" si="105"/>
        <v>0</v>
      </c>
      <c r="AA200" s="9">
        <f t="shared" si="105"/>
        <v>257.98995336211846</v>
      </c>
      <c r="AB200" s="9">
        <f t="shared" si="106"/>
        <v>6366.2684824902726</v>
      </c>
      <c r="AC200" s="9">
        <f t="shared" si="106"/>
        <v>395.68482490272373</v>
      </c>
      <c r="AD200" s="9">
        <f t="shared" si="106"/>
        <v>816.6536964980545</v>
      </c>
      <c r="AE200" s="9">
        <f t="shared" si="106"/>
        <v>1226.8126070038909</v>
      </c>
      <c r="AF200" s="9">
        <f t="shared" si="106"/>
        <v>1162.3277758117399</v>
      </c>
      <c r="AG200" s="9">
        <f t="shared" si="106"/>
        <v>0</v>
      </c>
      <c r="AH200" s="9">
        <f t="shared" si="106"/>
        <v>265.03102495744918</v>
      </c>
      <c r="AI200" s="9">
        <f t="shared" si="96"/>
        <v>10232.778411664131</v>
      </c>
      <c r="AJ200" s="3" t="s">
        <v>608</v>
      </c>
      <c r="AK200" s="11">
        <v>1551685</v>
      </c>
      <c r="AL200" s="11">
        <v>0</v>
      </c>
      <c r="AM200" s="11">
        <v>3564</v>
      </c>
      <c r="AN200" s="9">
        <v>8911</v>
      </c>
      <c r="AO200" s="11">
        <v>159138</v>
      </c>
      <c r="AP200" s="11">
        <v>50742</v>
      </c>
      <c r="AQ200" s="9">
        <v>0</v>
      </c>
      <c r="AR200" s="9">
        <v>33483</v>
      </c>
      <c r="AS200" s="11">
        <v>98456</v>
      </c>
      <c r="AT200" s="11">
        <v>0</v>
      </c>
      <c r="AU200" s="11">
        <v>0</v>
      </c>
      <c r="AV200" s="11">
        <v>0</v>
      </c>
      <c r="AW200" s="9">
        <v>0</v>
      </c>
      <c r="AX200" s="9">
        <v>297984.79535518918</v>
      </c>
      <c r="AY200" s="9">
        <v>15150.7</v>
      </c>
      <c r="AZ200" s="9">
        <v>-12295.4</v>
      </c>
      <c r="BA200" s="11">
        <v>59213</v>
      </c>
      <c r="BB200" s="11">
        <v>103319</v>
      </c>
      <c r="BC200" s="11">
        <v>0</v>
      </c>
      <c r="BD200" s="11">
        <v>4940</v>
      </c>
      <c r="BE200" s="11">
        <v>0</v>
      </c>
      <c r="BF200" s="11">
        <v>109079</v>
      </c>
      <c r="BG200" s="11">
        <v>0</v>
      </c>
      <c r="BH200" s="11">
        <v>0</v>
      </c>
      <c r="BI200" s="9">
        <v>0</v>
      </c>
      <c r="BJ200" s="9">
        <v>0</v>
      </c>
      <c r="BK200" s="9">
        <v>10069.620014064438</v>
      </c>
      <c r="BL200" s="9">
        <v>14435.657999999999</v>
      </c>
      <c r="BM200" s="9">
        <v>9901.2999999999993</v>
      </c>
      <c r="BN200" s="9">
        <v>7835.14</v>
      </c>
      <c r="BO200" s="11">
        <v>1636131</v>
      </c>
      <c r="BP200" s="11">
        <v>0</v>
      </c>
      <c r="BQ200" s="11">
        <v>3663</v>
      </c>
      <c r="BR200" s="11">
        <v>8911</v>
      </c>
      <c r="BS200" s="11">
        <v>209880</v>
      </c>
      <c r="BT200" s="11">
        <v>0</v>
      </c>
      <c r="BU200" s="9">
        <v>0</v>
      </c>
      <c r="BV200" s="9">
        <v>34631</v>
      </c>
      <c r="BW200" s="11">
        <v>101691</v>
      </c>
      <c r="BX200" s="11">
        <v>0</v>
      </c>
      <c r="BY200" s="11">
        <v>0</v>
      </c>
      <c r="BZ200" s="11">
        <v>-4228.16</v>
      </c>
      <c r="CA200" s="9">
        <v>0</v>
      </c>
      <c r="CB200" s="9">
        <v>298718.23838361714</v>
      </c>
      <c r="CC200" s="9">
        <v>16960.255400000002</v>
      </c>
      <c r="CD200" s="9">
        <v>0</v>
      </c>
      <c r="CE200" s="11">
        <v>61072</v>
      </c>
      <c r="CF200" s="11">
        <v>106914</v>
      </c>
      <c r="CG200" s="11">
        <v>0</v>
      </c>
      <c r="CH200" s="11">
        <v>4940</v>
      </c>
      <c r="CI200" s="11">
        <v>0</v>
      </c>
      <c r="CJ200" s="11">
        <v>108299</v>
      </c>
      <c r="CK200" s="11">
        <v>0</v>
      </c>
      <c r="CL200" s="11">
        <v>0</v>
      </c>
      <c r="CM200" s="11">
        <v>0</v>
      </c>
      <c r="CN200" s="9">
        <v>0</v>
      </c>
      <c r="CO200" s="9">
        <v>10069.620014064438</v>
      </c>
      <c r="CP200" s="9">
        <v>14435.657999999999</v>
      </c>
      <c r="CQ200" s="9">
        <v>9901.2999999999993</v>
      </c>
      <c r="CR200" s="9">
        <v>7835.14</v>
      </c>
      <c r="CT200" s="11"/>
      <c r="CU200" s="11"/>
      <c r="CV200" s="15"/>
      <c r="CW200" s="15"/>
      <c r="CX200" s="11"/>
      <c r="CY200" s="11"/>
      <c r="CZ200" s="9"/>
      <c r="DA200" s="11"/>
      <c r="DB200" s="11"/>
      <c r="DC200" s="11"/>
      <c r="DD200" s="11"/>
      <c r="DE200" s="11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</row>
    <row r="201" spans="1:124" x14ac:dyDescent="0.3">
      <c r="A201" s="12">
        <v>601</v>
      </c>
      <c r="B201" s="12">
        <v>1</v>
      </c>
      <c r="C201" s="13" t="s">
        <v>224</v>
      </c>
      <c r="D201" s="14">
        <v>6</v>
      </c>
      <c r="E201" s="9">
        <v>655</v>
      </c>
      <c r="F201" s="9">
        <f t="shared" si="83"/>
        <v>9946.3520112775459</v>
      </c>
      <c r="G201" s="9">
        <f t="shared" si="84"/>
        <v>10406.67461489641</v>
      </c>
      <c r="H201" s="9">
        <f t="shared" si="85"/>
        <v>460.32260361886438</v>
      </c>
      <c r="I201" s="10">
        <f t="shared" si="80"/>
        <v>4.6280546183860516E-2</v>
      </c>
      <c r="J201" s="9">
        <f t="shared" si="86"/>
        <v>374.61254961832128</v>
      </c>
      <c r="K201" s="9">
        <f t="shared" si="87"/>
        <v>21.723664122137393</v>
      </c>
      <c r="L201" s="9">
        <f t="shared" si="88"/>
        <v>0</v>
      </c>
      <c r="M201" s="9">
        <f t="shared" si="89"/>
        <v>33.261251908396844</v>
      </c>
      <c r="N201" s="9">
        <f t="shared" si="90"/>
        <v>30.543096137947259</v>
      </c>
      <c r="O201" s="9">
        <f t="shared" si="91"/>
        <v>0</v>
      </c>
      <c r="P201" s="9">
        <f t="shared" si="92"/>
        <v>0.18204183206114521</v>
      </c>
      <c r="Q201" s="15">
        <f t="shared" si="93"/>
        <v>6514860.5673867939</v>
      </c>
      <c r="R201" s="15">
        <f t="shared" si="94"/>
        <v>6816371.8727571489</v>
      </c>
      <c r="S201" s="9">
        <f t="shared" si="95"/>
        <v>301511.30537035502</v>
      </c>
      <c r="T201" s="9"/>
      <c r="U201" s="9">
        <f t="shared" si="105"/>
        <v>5993.8698931297704</v>
      </c>
      <c r="V201" s="9">
        <f t="shared" si="105"/>
        <v>661.18473282442744</v>
      </c>
      <c r="W201" s="9">
        <f t="shared" si="105"/>
        <v>757.63816793893125</v>
      </c>
      <c r="X201" s="9">
        <f t="shared" si="105"/>
        <v>1199.4732824427481</v>
      </c>
      <c r="Y201" s="9">
        <f t="shared" si="105"/>
        <v>949.30286623937934</v>
      </c>
      <c r="Z201" s="9">
        <f t="shared" si="105"/>
        <v>0</v>
      </c>
      <c r="AA201" s="9">
        <f t="shared" si="105"/>
        <v>384.88306870229002</v>
      </c>
      <c r="AB201" s="9">
        <f t="shared" si="106"/>
        <v>6368.4824427480917</v>
      </c>
      <c r="AC201" s="9">
        <f t="shared" si="106"/>
        <v>682.90839694656484</v>
      </c>
      <c r="AD201" s="9">
        <f t="shared" si="106"/>
        <v>757.63816793893125</v>
      </c>
      <c r="AE201" s="9">
        <f t="shared" si="106"/>
        <v>1232.7345343511449</v>
      </c>
      <c r="AF201" s="9">
        <f t="shared" si="106"/>
        <v>979.8459623773266</v>
      </c>
      <c r="AG201" s="9">
        <f t="shared" si="106"/>
        <v>0</v>
      </c>
      <c r="AH201" s="9">
        <f t="shared" si="106"/>
        <v>385.06511053435116</v>
      </c>
      <c r="AI201" s="9">
        <f t="shared" si="96"/>
        <v>10406.67461489641</v>
      </c>
      <c r="AJ201" s="3" t="s">
        <v>608</v>
      </c>
      <c r="AK201" s="11">
        <v>3961202</v>
      </c>
      <c r="AL201" s="11">
        <v>0</v>
      </c>
      <c r="AM201" s="11">
        <v>9099</v>
      </c>
      <c r="AN201" s="9">
        <v>22748</v>
      </c>
      <c r="AO201" s="11">
        <v>461482</v>
      </c>
      <c r="AP201" s="11">
        <v>34771</v>
      </c>
      <c r="AQ201" s="9">
        <v>0</v>
      </c>
      <c r="AR201" s="9">
        <v>83285</v>
      </c>
      <c r="AS201" s="11">
        <v>433076</v>
      </c>
      <c r="AT201" s="11">
        <v>0</v>
      </c>
      <c r="AU201" s="11">
        <v>0</v>
      </c>
      <c r="AV201" s="11">
        <v>0</v>
      </c>
      <c r="AW201" s="9">
        <v>0</v>
      </c>
      <c r="AX201" s="9">
        <v>621793.37738679349</v>
      </c>
      <c r="AY201" s="9">
        <v>46493.71</v>
      </c>
      <c r="AZ201" s="9">
        <v>-35217.22</v>
      </c>
      <c r="BA201" s="11">
        <v>156181</v>
      </c>
      <c r="BB201" s="11">
        <v>193881</v>
      </c>
      <c r="BC201" s="11">
        <v>0</v>
      </c>
      <c r="BD201" s="11">
        <v>0</v>
      </c>
      <c r="BE201" s="11">
        <v>247455</v>
      </c>
      <c r="BF201" s="11">
        <v>95754</v>
      </c>
      <c r="BG201" s="11">
        <v>0</v>
      </c>
      <c r="BH201" s="11">
        <v>0</v>
      </c>
      <c r="BI201" s="9">
        <v>0</v>
      </c>
      <c r="BJ201" s="9">
        <v>0</v>
      </c>
      <c r="BK201" s="9">
        <v>26040</v>
      </c>
      <c r="BL201" s="9">
        <v>45496.2</v>
      </c>
      <c r="BM201" s="9">
        <v>107237</v>
      </c>
      <c r="BN201" s="9">
        <v>4083.5</v>
      </c>
      <c r="BO201" s="11">
        <v>4162902</v>
      </c>
      <c r="BP201" s="11">
        <v>8454</v>
      </c>
      <c r="BQ201" s="11">
        <v>9321</v>
      </c>
      <c r="BR201" s="11">
        <v>22748</v>
      </c>
      <c r="BS201" s="11">
        <v>496253</v>
      </c>
      <c r="BT201" s="11">
        <v>0</v>
      </c>
      <c r="BU201" s="9">
        <v>0</v>
      </c>
      <c r="BV201" s="9">
        <v>89905</v>
      </c>
      <c r="BW201" s="11">
        <v>447305</v>
      </c>
      <c r="BX201" s="11">
        <v>0</v>
      </c>
      <c r="BY201" s="11">
        <v>0</v>
      </c>
      <c r="BZ201" s="11">
        <v>-1544.88</v>
      </c>
      <c r="CA201" s="9">
        <v>0</v>
      </c>
      <c r="CB201" s="9">
        <v>641799.10535714892</v>
      </c>
      <c r="CC201" s="9">
        <v>46612.947400000005</v>
      </c>
      <c r="CD201" s="9">
        <v>0</v>
      </c>
      <c r="CE201" s="11">
        <v>160563</v>
      </c>
      <c r="CF201" s="11">
        <v>200548</v>
      </c>
      <c r="CG201" s="11">
        <v>0</v>
      </c>
      <c r="CH201" s="11">
        <v>0</v>
      </c>
      <c r="CI201" s="11">
        <v>249918</v>
      </c>
      <c r="CJ201" s="11">
        <v>98731</v>
      </c>
      <c r="CK201" s="11">
        <v>0</v>
      </c>
      <c r="CL201" s="11">
        <v>0</v>
      </c>
      <c r="CM201" s="11">
        <v>0</v>
      </c>
      <c r="CN201" s="9">
        <v>0</v>
      </c>
      <c r="CO201" s="9">
        <v>26040</v>
      </c>
      <c r="CP201" s="9">
        <v>45496.2</v>
      </c>
      <c r="CQ201" s="9">
        <v>107237</v>
      </c>
      <c r="CR201" s="9">
        <v>4083.5</v>
      </c>
      <c r="CT201" s="11"/>
      <c r="CU201" s="11"/>
      <c r="CV201" s="15"/>
      <c r="CW201" s="15"/>
      <c r="CX201" s="11"/>
      <c r="CY201" s="11"/>
      <c r="CZ201" s="9"/>
      <c r="DA201" s="11"/>
      <c r="DB201" s="11"/>
      <c r="DC201" s="11"/>
      <c r="DD201" s="11"/>
      <c r="DE201" s="11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</row>
    <row r="202" spans="1:124" x14ac:dyDescent="0.3">
      <c r="A202" s="12">
        <v>611</v>
      </c>
      <c r="B202" s="12">
        <v>1</v>
      </c>
      <c r="C202" s="13" t="s">
        <v>225</v>
      </c>
      <c r="D202" s="14">
        <v>6</v>
      </c>
      <c r="E202" s="9">
        <v>36</v>
      </c>
      <c r="F202" s="9">
        <f t="shared" si="83"/>
        <v>9066.9379205041969</v>
      </c>
      <c r="G202" s="9">
        <f t="shared" si="84"/>
        <v>9772.1382479224176</v>
      </c>
      <c r="H202" s="9">
        <f t="shared" si="85"/>
        <v>705.2003274182207</v>
      </c>
      <c r="I202" s="10">
        <f t="shared" si="80"/>
        <v>7.7777120964230201E-2</v>
      </c>
      <c r="J202" s="9">
        <f t="shared" si="86"/>
        <v>429.78111111111139</v>
      </c>
      <c r="K202" s="9">
        <f t="shared" si="87"/>
        <v>16.5</v>
      </c>
      <c r="L202" s="9">
        <f t="shared" si="88"/>
        <v>0</v>
      </c>
      <c r="M202" s="9">
        <f t="shared" si="89"/>
        <v>17.527777777777828</v>
      </c>
      <c r="N202" s="9">
        <f t="shared" si="90"/>
        <v>286.1374107515536</v>
      </c>
      <c r="O202" s="9">
        <f t="shared" si="91"/>
        <v>0</v>
      </c>
      <c r="P202" s="9">
        <f t="shared" si="92"/>
        <v>-44.745972222222235</v>
      </c>
      <c r="Q202" s="15">
        <f t="shared" si="93"/>
        <v>326409.76513815107</v>
      </c>
      <c r="R202" s="15">
        <f t="shared" si="94"/>
        <v>351796.97692520695</v>
      </c>
      <c r="S202" s="9">
        <f t="shared" si="95"/>
        <v>25387.211787055887</v>
      </c>
      <c r="T202" s="9"/>
      <c r="U202" s="9">
        <f t="shared" ref="U202:AA211" si="107">IF($E202=0,0,SUMIF($AK$4:$BN$4,U$4,$AK202:$BN202)/$E202)</f>
        <v>5987.7744444444443</v>
      </c>
      <c r="V202" s="9">
        <f t="shared" si="107"/>
        <v>502.5</v>
      </c>
      <c r="W202" s="9">
        <f t="shared" si="107"/>
        <v>1292.1666666666667</v>
      </c>
      <c r="X202" s="9">
        <f t="shared" si="107"/>
        <v>1536.8333333333333</v>
      </c>
      <c r="Y202" s="9">
        <f t="shared" si="107"/>
        <v>-1182.9931906069153</v>
      </c>
      <c r="Z202" s="9">
        <f t="shared" si="107"/>
        <v>0</v>
      </c>
      <c r="AA202" s="9">
        <f t="shared" si="107"/>
        <v>930.65666666666664</v>
      </c>
      <c r="AB202" s="9">
        <f t="shared" ref="AB202:AH211" si="108">IF($E202=0,0,SUMIF($BO$4:$CR$4,AB$4,$BO202:$CR202)/$E202)</f>
        <v>6417.5555555555557</v>
      </c>
      <c r="AC202" s="9">
        <f t="shared" si="108"/>
        <v>519</v>
      </c>
      <c r="AD202" s="9">
        <f t="shared" si="108"/>
        <v>1292.1666666666667</v>
      </c>
      <c r="AE202" s="9">
        <f t="shared" si="108"/>
        <v>1554.3611111111111</v>
      </c>
      <c r="AF202" s="9">
        <f t="shared" si="108"/>
        <v>-896.85577985536167</v>
      </c>
      <c r="AG202" s="9">
        <f t="shared" si="108"/>
        <v>0</v>
      </c>
      <c r="AH202" s="9">
        <f t="shared" si="108"/>
        <v>885.9106944444444</v>
      </c>
      <c r="AI202" s="9">
        <f t="shared" si="96"/>
        <v>9772.1382479224176</v>
      </c>
      <c r="AJ202" s="3" t="s">
        <v>608</v>
      </c>
      <c r="AK202" s="11">
        <v>218520</v>
      </c>
      <c r="AL202" s="11">
        <v>0</v>
      </c>
      <c r="AM202" s="11">
        <v>502</v>
      </c>
      <c r="AN202" s="9">
        <v>1255</v>
      </c>
      <c r="AO202" s="11">
        <v>46518</v>
      </c>
      <c r="AP202" s="11">
        <v>0</v>
      </c>
      <c r="AQ202" s="9">
        <v>0</v>
      </c>
      <c r="AR202" s="9">
        <v>3758</v>
      </c>
      <c r="AS202" s="11">
        <v>18090</v>
      </c>
      <c r="AT202" s="11">
        <v>0</v>
      </c>
      <c r="AU202" s="11">
        <v>0</v>
      </c>
      <c r="AV202" s="11">
        <v>0</v>
      </c>
      <c r="AW202" s="9">
        <v>0</v>
      </c>
      <c r="AX202" s="9">
        <v>-42587.754861848953</v>
      </c>
      <c r="AY202" s="9">
        <v>3450.34</v>
      </c>
      <c r="AZ202" s="9">
        <v>-2960.12</v>
      </c>
      <c r="BA202" s="11">
        <v>9328</v>
      </c>
      <c r="BB202" s="11">
        <v>20357</v>
      </c>
      <c r="BC202" s="11">
        <v>0</v>
      </c>
      <c r="BD202" s="11">
        <v>443</v>
      </c>
      <c r="BE202" s="11">
        <v>0</v>
      </c>
      <c r="BF202" s="11">
        <v>20938</v>
      </c>
      <c r="BG202" s="11">
        <v>0</v>
      </c>
      <c r="BH202" s="11">
        <v>0</v>
      </c>
      <c r="BI202" s="9">
        <v>0</v>
      </c>
      <c r="BJ202" s="9">
        <v>0</v>
      </c>
      <c r="BK202" s="9">
        <v>0</v>
      </c>
      <c r="BL202" s="9">
        <v>2509.7999999999997</v>
      </c>
      <c r="BM202" s="9">
        <v>26288.5</v>
      </c>
      <c r="BN202" s="9">
        <v>0</v>
      </c>
      <c r="BO202" s="11">
        <v>228756</v>
      </c>
      <c r="BP202" s="11">
        <v>2276</v>
      </c>
      <c r="BQ202" s="11">
        <v>512</v>
      </c>
      <c r="BR202" s="11">
        <v>1255</v>
      </c>
      <c r="BS202" s="11">
        <v>46518</v>
      </c>
      <c r="BT202" s="11">
        <v>0</v>
      </c>
      <c r="BU202" s="9">
        <v>0</v>
      </c>
      <c r="BV202" s="9">
        <v>4027</v>
      </c>
      <c r="BW202" s="11">
        <v>18684</v>
      </c>
      <c r="BX202" s="11">
        <v>0</v>
      </c>
      <c r="BY202" s="11">
        <v>0</v>
      </c>
      <c r="BZ202" s="11">
        <v>0</v>
      </c>
      <c r="CA202" s="9">
        <v>0</v>
      </c>
      <c r="CB202" s="9">
        <v>-32286.808074793022</v>
      </c>
      <c r="CC202" s="9">
        <v>1839.4850000000001</v>
      </c>
      <c r="CD202" s="9">
        <v>0</v>
      </c>
      <c r="CE202" s="11">
        <v>9555</v>
      </c>
      <c r="CF202" s="11">
        <v>20866</v>
      </c>
      <c r="CG202" s="11">
        <v>0</v>
      </c>
      <c r="CH202" s="11">
        <v>443</v>
      </c>
      <c r="CI202" s="11">
        <v>0</v>
      </c>
      <c r="CJ202" s="11">
        <v>20554</v>
      </c>
      <c r="CK202" s="11">
        <v>0</v>
      </c>
      <c r="CL202" s="11">
        <v>0</v>
      </c>
      <c r="CM202" s="11">
        <v>0</v>
      </c>
      <c r="CN202" s="9">
        <v>0</v>
      </c>
      <c r="CO202" s="9">
        <v>0</v>
      </c>
      <c r="CP202" s="9">
        <v>2509.7999999999997</v>
      </c>
      <c r="CQ202" s="9">
        <v>26288.5</v>
      </c>
      <c r="CR202" s="9">
        <v>0</v>
      </c>
      <c r="CT202" s="11"/>
      <c r="CU202" s="11"/>
      <c r="CV202" s="15"/>
      <c r="CW202" s="15"/>
      <c r="CX202" s="11"/>
      <c r="CY202" s="11"/>
      <c r="CZ202" s="9"/>
      <c r="DA202" s="11"/>
      <c r="DB202" s="11"/>
      <c r="DC202" s="11"/>
      <c r="DD202" s="11"/>
      <c r="DE202" s="11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</row>
    <row r="203" spans="1:124" x14ac:dyDescent="0.3">
      <c r="A203" s="12">
        <v>621</v>
      </c>
      <c r="B203" s="12">
        <v>1</v>
      </c>
      <c r="C203" s="13" t="s">
        <v>226</v>
      </c>
      <c r="D203" s="14">
        <v>3</v>
      </c>
      <c r="E203" s="9">
        <v>10048</v>
      </c>
      <c r="F203" s="9">
        <f t="shared" si="83"/>
        <v>11580.184447382153</v>
      </c>
      <c r="G203" s="9">
        <f t="shared" si="84"/>
        <v>12075.260624130813</v>
      </c>
      <c r="H203" s="9">
        <f t="shared" si="85"/>
        <v>495.07617674866015</v>
      </c>
      <c r="I203" s="10">
        <f t="shared" si="80"/>
        <v>4.2752011334377178E-2</v>
      </c>
      <c r="J203" s="9">
        <f t="shared" si="86"/>
        <v>377.32709693471315</v>
      </c>
      <c r="K203" s="9">
        <f t="shared" si="87"/>
        <v>12.039211783439498</v>
      </c>
      <c r="L203" s="9">
        <f t="shared" si="88"/>
        <v>0</v>
      </c>
      <c r="M203" s="9">
        <f t="shared" si="89"/>
        <v>14.635118431528667</v>
      </c>
      <c r="N203" s="9">
        <f t="shared" si="90"/>
        <v>43.736427485122704</v>
      </c>
      <c r="O203" s="9">
        <f t="shared" si="91"/>
        <v>43.451764530254778</v>
      </c>
      <c r="P203" s="9">
        <f t="shared" si="92"/>
        <v>3.8865575835988011</v>
      </c>
      <c r="Q203" s="15">
        <f t="shared" si="93"/>
        <v>116357693.32729588</v>
      </c>
      <c r="R203" s="15">
        <f t="shared" si="94"/>
        <v>121332218.7512664</v>
      </c>
      <c r="S203" s="9">
        <f t="shared" si="95"/>
        <v>4974525.4239705205</v>
      </c>
      <c r="T203" s="9"/>
      <c r="U203" s="9">
        <f t="shared" si="107"/>
        <v>5975.9900806130572</v>
      </c>
      <c r="V203" s="9">
        <f t="shared" si="107"/>
        <v>366.43212579617835</v>
      </c>
      <c r="W203" s="9">
        <f t="shared" si="107"/>
        <v>1766.3842555732483</v>
      </c>
      <c r="X203" s="9">
        <f t="shared" si="107"/>
        <v>735.34421775477711</v>
      </c>
      <c r="Y203" s="9">
        <f t="shared" si="107"/>
        <v>1687.5618375675792</v>
      </c>
      <c r="Z203" s="9">
        <f t="shared" si="107"/>
        <v>102.19944267515923</v>
      </c>
      <c r="AA203" s="9">
        <f t="shared" si="107"/>
        <v>946.27248740215521</v>
      </c>
      <c r="AB203" s="9">
        <f t="shared" si="108"/>
        <v>6353.3171775477704</v>
      </c>
      <c r="AC203" s="9">
        <f t="shared" si="108"/>
        <v>378.47133757961785</v>
      </c>
      <c r="AD203" s="9">
        <f t="shared" si="108"/>
        <v>1766.3842555732483</v>
      </c>
      <c r="AE203" s="9">
        <f t="shared" si="108"/>
        <v>749.97933618630577</v>
      </c>
      <c r="AF203" s="9">
        <f t="shared" si="108"/>
        <v>1731.2982650527019</v>
      </c>
      <c r="AG203" s="9">
        <f t="shared" si="108"/>
        <v>145.65120720541401</v>
      </c>
      <c r="AH203" s="9">
        <f t="shared" si="108"/>
        <v>950.15904498575401</v>
      </c>
      <c r="AI203" s="9">
        <f t="shared" si="96"/>
        <v>12075.260624130813</v>
      </c>
      <c r="AJ203" s="3" t="s">
        <v>608</v>
      </c>
      <c r="AK203" s="11">
        <v>60611982</v>
      </c>
      <c r="AL203" s="11">
        <v>0</v>
      </c>
      <c r="AM203" s="11">
        <v>139231</v>
      </c>
      <c r="AN203" s="9">
        <v>348078</v>
      </c>
      <c r="AO203" s="11">
        <v>17748629</v>
      </c>
      <c r="AP203" s="11">
        <v>0</v>
      </c>
      <c r="AQ203" s="9">
        <v>2734940</v>
      </c>
      <c r="AR203" s="9">
        <v>901067.5</v>
      </c>
      <c r="AS203" s="11">
        <v>3681910</v>
      </c>
      <c r="AT203" s="11">
        <v>0</v>
      </c>
      <c r="AU203" s="11">
        <v>840557</v>
      </c>
      <c r="AV203" s="11">
        <v>-3677.8</v>
      </c>
      <c r="AW203" s="9">
        <v>1026900</v>
      </c>
      <c r="AX203" s="9">
        <v>16956621.343879037</v>
      </c>
      <c r="AY203" s="9">
        <v>666654.15</v>
      </c>
      <c r="AZ203" s="9">
        <v>-565233.67000000004</v>
      </c>
      <c r="BA203" s="11">
        <v>2455374</v>
      </c>
      <c r="BB203" s="11">
        <v>2803</v>
      </c>
      <c r="BC203" s="11">
        <v>0</v>
      </c>
      <c r="BD203" s="11">
        <v>67875</v>
      </c>
      <c r="BE203" s="11">
        <v>0</v>
      </c>
      <c r="BF203" s="11">
        <v>0</v>
      </c>
      <c r="BG203" s="11">
        <v>0</v>
      </c>
      <c r="BH203" s="11">
        <v>-6791</v>
      </c>
      <c r="BI203" s="9">
        <v>257360</v>
      </c>
      <c r="BJ203" s="9">
        <v>0</v>
      </c>
      <c r="BK203" s="9">
        <v>192790.62209546968</v>
      </c>
      <c r="BL203" s="9">
        <v>7358423.0413213857</v>
      </c>
      <c r="BM203" s="9">
        <v>875068.24</v>
      </c>
      <c r="BN203" s="9">
        <v>67131.899999999994</v>
      </c>
      <c r="BO203" s="11">
        <v>63838131</v>
      </c>
      <c r="BP203" s="11">
        <v>0</v>
      </c>
      <c r="BQ203" s="11">
        <v>142938</v>
      </c>
      <c r="BR203" s="11">
        <v>348078</v>
      </c>
      <c r="BS203" s="11">
        <v>13086664</v>
      </c>
      <c r="BT203" s="11">
        <v>0</v>
      </c>
      <c r="BU203" s="9">
        <v>2734940</v>
      </c>
      <c r="BV203" s="9">
        <v>991846.25</v>
      </c>
      <c r="BW203" s="11">
        <v>3802880</v>
      </c>
      <c r="BX203" s="11">
        <v>0</v>
      </c>
      <c r="BY203" s="11">
        <v>831819</v>
      </c>
      <c r="BZ203" s="11">
        <v>-14754.88</v>
      </c>
      <c r="CA203" s="9">
        <v>1463503.33</v>
      </c>
      <c r="CB203" s="9">
        <v>17396084.96724955</v>
      </c>
      <c r="CC203" s="9">
        <v>705706.28060000006</v>
      </c>
      <c r="CD203" s="9">
        <v>0</v>
      </c>
      <c r="CE203" s="11">
        <v>2529985</v>
      </c>
      <c r="CF203" s="11">
        <v>0</v>
      </c>
      <c r="CG203" s="11">
        <v>0</v>
      </c>
      <c r="CH203" s="11">
        <v>67875</v>
      </c>
      <c r="CI203" s="11">
        <v>0</v>
      </c>
      <c r="CJ203" s="11">
        <v>0</v>
      </c>
      <c r="CK203" s="11">
        <v>0</v>
      </c>
      <c r="CL203" s="11">
        <v>-7548</v>
      </c>
      <c r="CM203" s="11">
        <v>258692</v>
      </c>
      <c r="CN203" s="9">
        <v>4661965</v>
      </c>
      <c r="CO203" s="9">
        <v>192790.62209546968</v>
      </c>
      <c r="CP203" s="9">
        <v>7358423.0413213857</v>
      </c>
      <c r="CQ203" s="9">
        <v>875068.24</v>
      </c>
      <c r="CR203" s="9">
        <v>67131.899999999994</v>
      </c>
      <c r="CT203" s="11"/>
      <c r="CU203" s="11"/>
      <c r="CV203" s="15"/>
      <c r="CW203" s="15"/>
      <c r="CX203" s="11"/>
      <c r="CY203" s="11"/>
      <c r="CZ203" s="9"/>
      <c r="DA203" s="11"/>
      <c r="DB203" s="11"/>
      <c r="DC203" s="11"/>
      <c r="DD203" s="11"/>
      <c r="DE203" s="11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</row>
    <row r="204" spans="1:124" x14ac:dyDescent="0.3">
      <c r="A204" s="12">
        <v>622</v>
      </c>
      <c r="B204" s="12">
        <v>1</v>
      </c>
      <c r="C204" s="13" t="s">
        <v>227</v>
      </c>
      <c r="D204" s="14">
        <v>2</v>
      </c>
      <c r="E204" s="9">
        <v>10230</v>
      </c>
      <c r="F204" s="9">
        <f t="shared" si="83"/>
        <v>10766.654597826286</v>
      </c>
      <c r="G204" s="9">
        <f t="shared" si="84"/>
        <v>11528.814927635096</v>
      </c>
      <c r="H204" s="9">
        <f t="shared" si="85"/>
        <v>762.16032980881027</v>
      </c>
      <c r="I204" s="10">
        <f t="shared" si="80"/>
        <v>7.0788964472091945E-2</v>
      </c>
      <c r="J204" s="9">
        <f t="shared" si="86"/>
        <v>378.6273049853371</v>
      </c>
      <c r="K204" s="9">
        <f t="shared" si="87"/>
        <v>24.624535679374389</v>
      </c>
      <c r="L204" s="9">
        <f t="shared" si="88"/>
        <v>0</v>
      </c>
      <c r="M204" s="9">
        <f t="shared" si="89"/>
        <v>240.90729521016613</v>
      </c>
      <c r="N204" s="9">
        <f t="shared" si="90"/>
        <v>42.582086465703014</v>
      </c>
      <c r="O204" s="9">
        <f t="shared" si="91"/>
        <v>70.11244086021506</v>
      </c>
      <c r="P204" s="9">
        <f t="shared" si="92"/>
        <v>5.3066666080155755</v>
      </c>
      <c r="Q204" s="15">
        <f t="shared" si="93"/>
        <v>110142876.53576291</v>
      </c>
      <c r="R204" s="15">
        <f t="shared" si="94"/>
        <v>117939776.70970704</v>
      </c>
      <c r="S204" s="9">
        <f t="shared" si="95"/>
        <v>7796900.1739441305</v>
      </c>
      <c r="T204" s="9"/>
      <c r="U204" s="9">
        <f t="shared" si="107"/>
        <v>6056.1506031280551</v>
      </c>
      <c r="V204" s="9">
        <f t="shared" si="107"/>
        <v>749.49042033235582</v>
      </c>
      <c r="W204" s="9">
        <f t="shared" si="107"/>
        <v>990.16764418377318</v>
      </c>
      <c r="X204" s="9">
        <f t="shared" si="107"/>
        <v>580.4740068426197</v>
      </c>
      <c r="Y204" s="9">
        <f t="shared" si="107"/>
        <v>1095.3675397530965</v>
      </c>
      <c r="Z204" s="9">
        <f t="shared" si="107"/>
        <v>118.91972043010753</v>
      </c>
      <c r="AA204" s="9">
        <f t="shared" si="107"/>
        <v>1176.0846631562774</v>
      </c>
      <c r="AB204" s="9">
        <f t="shared" si="108"/>
        <v>6434.7779081133922</v>
      </c>
      <c r="AC204" s="9">
        <f t="shared" si="108"/>
        <v>774.11495601173021</v>
      </c>
      <c r="AD204" s="9">
        <f t="shared" si="108"/>
        <v>990.16764418377318</v>
      </c>
      <c r="AE204" s="9">
        <f t="shared" si="108"/>
        <v>821.38130205278583</v>
      </c>
      <c r="AF204" s="9">
        <f t="shared" si="108"/>
        <v>1137.9496262187995</v>
      </c>
      <c r="AG204" s="9">
        <f t="shared" si="108"/>
        <v>189.03216129032259</v>
      </c>
      <c r="AH204" s="9">
        <f t="shared" si="108"/>
        <v>1181.391329764293</v>
      </c>
      <c r="AI204" s="9">
        <f t="shared" si="96"/>
        <v>11528.814927635096</v>
      </c>
      <c r="AJ204" s="3" t="s">
        <v>608</v>
      </c>
      <c r="AK204" s="11">
        <v>62442420</v>
      </c>
      <c r="AL204" s="11">
        <v>0</v>
      </c>
      <c r="AM204" s="11">
        <v>143436</v>
      </c>
      <c r="AN204" s="9">
        <v>358590</v>
      </c>
      <c r="AO204" s="11">
        <v>10129415</v>
      </c>
      <c r="AP204" s="11">
        <v>0</v>
      </c>
      <c r="AQ204" s="9">
        <v>2756000</v>
      </c>
      <c r="AR204" s="9">
        <v>1479328</v>
      </c>
      <c r="AS204" s="11">
        <v>7667287</v>
      </c>
      <c r="AT204" s="11">
        <v>0</v>
      </c>
      <c r="AU204" s="11">
        <v>945828</v>
      </c>
      <c r="AV204" s="11">
        <v>-2322485.91</v>
      </c>
      <c r="AW204" s="9">
        <v>1216548.74</v>
      </c>
      <c r="AX204" s="9">
        <v>11205609.931674177</v>
      </c>
      <c r="AY204" s="9">
        <v>609167.53</v>
      </c>
      <c r="AZ204" s="9">
        <v>-487999.33</v>
      </c>
      <c r="BA204" s="11">
        <v>2493034</v>
      </c>
      <c r="BB204" s="11">
        <v>2888</v>
      </c>
      <c r="BC204" s="11">
        <v>0</v>
      </c>
      <c r="BD204" s="11">
        <v>151444</v>
      </c>
      <c r="BE204" s="11">
        <v>0</v>
      </c>
      <c r="BF204" s="11">
        <v>0</v>
      </c>
      <c r="BG204" s="11">
        <v>0</v>
      </c>
      <c r="BH204" s="11">
        <v>-13582</v>
      </c>
      <c r="BI204" s="9">
        <v>302359</v>
      </c>
      <c r="BJ204" s="9">
        <v>0</v>
      </c>
      <c r="BK204" s="9">
        <v>422835.42</v>
      </c>
      <c r="BL204" s="9">
        <v>8515335.9540887196</v>
      </c>
      <c r="BM204" s="9">
        <v>2086213.2</v>
      </c>
      <c r="BN204" s="9">
        <v>39204</v>
      </c>
      <c r="BO204" s="11">
        <v>65235055</v>
      </c>
      <c r="BP204" s="11">
        <v>592723</v>
      </c>
      <c r="BQ204" s="11">
        <v>146065</v>
      </c>
      <c r="BR204" s="11">
        <v>358590</v>
      </c>
      <c r="BS204" s="11">
        <v>5365436</v>
      </c>
      <c r="BT204" s="11">
        <v>0</v>
      </c>
      <c r="BU204" s="9">
        <v>2756000</v>
      </c>
      <c r="BV204" s="9">
        <v>1708808.75</v>
      </c>
      <c r="BW204" s="11">
        <v>7919196</v>
      </c>
      <c r="BX204" s="11">
        <v>0</v>
      </c>
      <c r="BY204" s="11">
        <v>946206</v>
      </c>
      <c r="BZ204" s="11">
        <v>-142592.03</v>
      </c>
      <c r="CA204" s="9">
        <v>1933799.01</v>
      </c>
      <c r="CB204" s="9">
        <v>11641224.676218318</v>
      </c>
      <c r="CC204" s="9">
        <v>663454.72939999995</v>
      </c>
      <c r="CD204" s="9">
        <v>0</v>
      </c>
      <c r="CE204" s="11">
        <v>2547992</v>
      </c>
      <c r="CF204" s="11">
        <v>0</v>
      </c>
      <c r="CG204" s="11">
        <v>0</v>
      </c>
      <c r="CH204" s="11">
        <v>151444</v>
      </c>
      <c r="CI204" s="11">
        <v>0</v>
      </c>
      <c r="CJ204" s="11">
        <v>0</v>
      </c>
      <c r="CK204" s="11">
        <v>0</v>
      </c>
      <c r="CL204" s="11">
        <v>-15096</v>
      </c>
      <c r="CM204" s="11">
        <v>303903</v>
      </c>
      <c r="CN204" s="9">
        <v>4763979</v>
      </c>
      <c r="CO204" s="9">
        <v>422835.42</v>
      </c>
      <c r="CP204" s="9">
        <v>8515335.9540887196</v>
      </c>
      <c r="CQ204" s="9">
        <v>2086213.2</v>
      </c>
      <c r="CR204" s="9">
        <v>39204</v>
      </c>
      <c r="CT204" s="11"/>
      <c r="CU204" s="11"/>
      <c r="CV204" s="15"/>
      <c r="CW204" s="15"/>
      <c r="CX204" s="11"/>
      <c r="CY204" s="11"/>
      <c r="CZ204" s="9"/>
      <c r="DA204" s="11"/>
      <c r="DB204" s="11"/>
      <c r="DC204" s="11"/>
      <c r="DD204" s="11"/>
      <c r="DE204" s="11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</row>
    <row r="205" spans="1:124" x14ac:dyDescent="0.3">
      <c r="A205" s="12">
        <v>623</v>
      </c>
      <c r="B205" s="12">
        <v>1</v>
      </c>
      <c r="C205" s="13" t="s">
        <v>228</v>
      </c>
      <c r="D205" s="14">
        <v>2</v>
      </c>
      <c r="E205" s="9">
        <v>6763</v>
      </c>
      <c r="F205" s="9">
        <f t="shared" si="83"/>
        <v>10813.766586693413</v>
      </c>
      <c r="G205" s="9">
        <f t="shared" si="84"/>
        <v>11325.933366166229</v>
      </c>
      <c r="H205" s="9">
        <f t="shared" si="85"/>
        <v>512.16677947281642</v>
      </c>
      <c r="I205" s="10">
        <f t="shared" ref="I205:I268" si="109">IF(F205=0,0,H205/F205)</f>
        <v>4.7362477760806244E-2</v>
      </c>
      <c r="J205" s="9">
        <f t="shared" si="86"/>
        <v>362.20161171077962</v>
      </c>
      <c r="K205" s="9">
        <f t="shared" si="87"/>
        <v>22.983882892207589</v>
      </c>
      <c r="L205" s="9">
        <f t="shared" si="88"/>
        <v>0</v>
      </c>
      <c r="M205" s="9">
        <f t="shared" si="89"/>
        <v>19.80453496968812</v>
      </c>
      <c r="N205" s="9">
        <f t="shared" si="90"/>
        <v>33.101961256047616</v>
      </c>
      <c r="O205" s="9">
        <f t="shared" si="91"/>
        <v>72.174900192222395</v>
      </c>
      <c r="P205" s="9">
        <f t="shared" si="92"/>
        <v>1.8998884518704244</v>
      </c>
      <c r="Q205" s="15">
        <f t="shared" si="93"/>
        <v>73133503.425807551</v>
      </c>
      <c r="R205" s="15">
        <f t="shared" si="94"/>
        <v>76597287.355382204</v>
      </c>
      <c r="S205" s="9">
        <f t="shared" si="95"/>
        <v>3463783.9295746535</v>
      </c>
      <c r="T205" s="9"/>
      <c r="U205" s="9">
        <f t="shared" si="107"/>
        <v>5999.8832618660354</v>
      </c>
      <c r="V205" s="9">
        <f t="shared" si="107"/>
        <v>699.55345260978856</v>
      </c>
      <c r="W205" s="9">
        <f t="shared" si="107"/>
        <v>1675.3315096850511</v>
      </c>
      <c r="X205" s="9">
        <f t="shared" si="107"/>
        <v>830.14791660505682</v>
      </c>
      <c r="Y205" s="9">
        <f t="shared" si="107"/>
        <v>929.27793814455504</v>
      </c>
      <c r="Z205" s="9">
        <f t="shared" si="107"/>
        <v>116.5186159988171</v>
      </c>
      <c r="AA205" s="9">
        <f t="shared" si="107"/>
        <v>563.05389178410894</v>
      </c>
      <c r="AB205" s="9">
        <f t="shared" si="108"/>
        <v>6362.084873576815</v>
      </c>
      <c r="AC205" s="9">
        <f t="shared" si="108"/>
        <v>722.53733550199615</v>
      </c>
      <c r="AD205" s="9">
        <f t="shared" si="108"/>
        <v>1675.3315096850511</v>
      </c>
      <c r="AE205" s="9">
        <f t="shared" si="108"/>
        <v>849.95245157474494</v>
      </c>
      <c r="AF205" s="9">
        <f t="shared" si="108"/>
        <v>962.37989940060265</v>
      </c>
      <c r="AG205" s="9">
        <f t="shared" si="108"/>
        <v>188.69351619103949</v>
      </c>
      <c r="AH205" s="9">
        <f t="shared" si="108"/>
        <v>564.95378023597937</v>
      </c>
      <c r="AI205" s="9">
        <f t="shared" si="96"/>
        <v>11325.933366166229</v>
      </c>
      <c r="AJ205" s="3" t="s">
        <v>608</v>
      </c>
      <c r="AK205" s="11">
        <v>40958145</v>
      </c>
      <c r="AL205" s="11">
        <v>0</v>
      </c>
      <c r="AM205" s="11">
        <v>94085</v>
      </c>
      <c r="AN205" s="9">
        <v>235211</v>
      </c>
      <c r="AO205" s="11">
        <v>11330267</v>
      </c>
      <c r="AP205" s="11">
        <v>0</v>
      </c>
      <c r="AQ205" s="9">
        <v>1053520</v>
      </c>
      <c r="AR205" s="9">
        <v>653703.25</v>
      </c>
      <c r="AS205" s="11">
        <v>4731080</v>
      </c>
      <c r="AT205" s="11">
        <v>0</v>
      </c>
      <c r="AU205" s="11">
        <v>1295734</v>
      </c>
      <c r="AV205" s="11">
        <v>-1414.89</v>
      </c>
      <c r="AW205" s="9">
        <v>788015.4</v>
      </c>
      <c r="AX205" s="9">
        <v>6284706.6956716254</v>
      </c>
      <c r="AY205" s="9">
        <v>434341.27</v>
      </c>
      <c r="AZ205" s="9">
        <v>-380934.5</v>
      </c>
      <c r="BA205" s="11">
        <v>1694059</v>
      </c>
      <c r="BB205" s="11">
        <v>1894</v>
      </c>
      <c r="BC205" s="11">
        <v>0</v>
      </c>
      <c r="BD205" s="11">
        <v>178839</v>
      </c>
      <c r="BE205" s="11">
        <v>0</v>
      </c>
      <c r="BF205" s="11">
        <v>0</v>
      </c>
      <c r="BG205" s="11">
        <v>0</v>
      </c>
      <c r="BH205" s="11">
        <v>-6791</v>
      </c>
      <c r="BI205" s="9">
        <v>650662</v>
      </c>
      <c r="BJ205" s="9">
        <v>0</v>
      </c>
      <c r="BK205" s="9">
        <v>216079.61200000002</v>
      </c>
      <c r="BL205" s="9">
        <v>2296494.8381359288</v>
      </c>
      <c r="BM205" s="9">
        <v>614164.6399999999</v>
      </c>
      <c r="BN205" s="9">
        <v>11642.11</v>
      </c>
      <c r="BO205" s="11">
        <v>42962078</v>
      </c>
      <c r="BP205" s="11">
        <v>64702</v>
      </c>
      <c r="BQ205" s="11">
        <v>96195</v>
      </c>
      <c r="BR205" s="11">
        <v>235211</v>
      </c>
      <c r="BS205" s="11">
        <v>8192837</v>
      </c>
      <c r="BT205" s="11">
        <v>0</v>
      </c>
      <c r="BU205" s="9">
        <v>1053520</v>
      </c>
      <c r="BV205" s="9">
        <v>720835</v>
      </c>
      <c r="BW205" s="11">
        <v>4886520</v>
      </c>
      <c r="BX205" s="11">
        <v>0</v>
      </c>
      <c r="BY205" s="11">
        <v>1316461</v>
      </c>
      <c r="BZ205" s="11">
        <v>-2051.5700000000002</v>
      </c>
      <c r="CA205" s="9">
        <v>1276134.25</v>
      </c>
      <c r="CB205" s="9">
        <v>6508575.259646276</v>
      </c>
      <c r="CC205" s="9">
        <v>447190.2156</v>
      </c>
      <c r="CD205" s="9">
        <v>0</v>
      </c>
      <c r="CE205" s="11">
        <v>1738516</v>
      </c>
      <c r="CF205" s="11">
        <v>0</v>
      </c>
      <c r="CG205" s="11">
        <v>0</v>
      </c>
      <c r="CH205" s="11">
        <v>178839</v>
      </c>
      <c r="CI205" s="11">
        <v>0</v>
      </c>
      <c r="CJ205" s="11">
        <v>0</v>
      </c>
      <c r="CK205" s="11">
        <v>0</v>
      </c>
      <c r="CL205" s="11">
        <v>-7548</v>
      </c>
      <c r="CM205" s="11">
        <v>653462</v>
      </c>
      <c r="CN205" s="9">
        <v>3137430</v>
      </c>
      <c r="CO205" s="9">
        <v>216079.61200000002</v>
      </c>
      <c r="CP205" s="9">
        <v>2296494.8381359288</v>
      </c>
      <c r="CQ205" s="9">
        <v>614164.6399999999</v>
      </c>
      <c r="CR205" s="9">
        <v>11642.11</v>
      </c>
      <c r="CT205" s="11"/>
      <c r="CU205" s="11"/>
      <c r="CV205" s="15"/>
      <c r="CW205" s="15"/>
      <c r="CX205" s="11"/>
      <c r="CY205" s="11"/>
      <c r="CZ205" s="9"/>
      <c r="DA205" s="11"/>
      <c r="DB205" s="11"/>
      <c r="DC205" s="11"/>
      <c r="DD205" s="11"/>
      <c r="DE205" s="11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</row>
    <row r="206" spans="1:124" x14ac:dyDescent="0.3">
      <c r="A206" s="12">
        <v>624</v>
      </c>
      <c r="B206" s="12">
        <v>1</v>
      </c>
      <c r="C206" s="13" t="s">
        <v>229</v>
      </c>
      <c r="D206" s="14">
        <v>3</v>
      </c>
      <c r="E206" s="9">
        <v>7937</v>
      </c>
      <c r="F206" s="9">
        <f t="shared" si="83"/>
        <v>10616.084221893341</v>
      </c>
      <c r="G206" s="9">
        <f t="shared" si="84"/>
        <v>11109.938510403415</v>
      </c>
      <c r="H206" s="9">
        <f t="shared" si="85"/>
        <v>493.85428851007418</v>
      </c>
      <c r="I206" s="10">
        <f t="shared" si="109"/>
        <v>4.6519439577505255E-2</v>
      </c>
      <c r="J206" s="9">
        <f t="shared" si="86"/>
        <v>379.4069497291166</v>
      </c>
      <c r="K206" s="9">
        <f t="shared" si="87"/>
        <v>9.9504850699256622</v>
      </c>
      <c r="L206" s="9">
        <f t="shared" si="88"/>
        <v>0</v>
      </c>
      <c r="M206" s="9">
        <f t="shared" si="89"/>
        <v>28.595160640040319</v>
      </c>
      <c r="N206" s="9">
        <f t="shared" si="90"/>
        <v>48.342580459172723</v>
      </c>
      <c r="O206" s="9">
        <f t="shared" si="91"/>
        <v>30.120597202973414</v>
      </c>
      <c r="P206" s="9">
        <f t="shared" si="92"/>
        <v>-2.561484591155363</v>
      </c>
      <c r="Q206" s="15">
        <f t="shared" si="93"/>
        <v>84259860.469167456</v>
      </c>
      <c r="R206" s="15">
        <f t="shared" si="94"/>
        <v>88179581.957071885</v>
      </c>
      <c r="S206" s="9">
        <f t="shared" si="95"/>
        <v>3919721.4879044294</v>
      </c>
      <c r="T206" s="9"/>
      <c r="U206" s="9">
        <f t="shared" si="107"/>
        <v>5958.4363159884088</v>
      </c>
      <c r="V206" s="9">
        <f t="shared" si="107"/>
        <v>302.86203855360969</v>
      </c>
      <c r="W206" s="9">
        <f t="shared" si="107"/>
        <v>2021.1016756961069</v>
      </c>
      <c r="X206" s="9">
        <f t="shared" si="107"/>
        <v>373.69460753433287</v>
      </c>
      <c r="Y206" s="9">
        <f t="shared" si="107"/>
        <v>1115.452843797585</v>
      </c>
      <c r="Z206" s="9">
        <f t="shared" si="107"/>
        <v>77.808000503968756</v>
      </c>
      <c r="AA206" s="9">
        <f t="shared" si="107"/>
        <v>766.72873981932912</v>
      </c>
      <c r="AB206" s="9">
        <f t="shared" si="108"/>
        <v>6337.8432657175254</v>
      </c>
      <c r="AC206" s="9">
        <f t="shared" si="108"/>
        <v>312.81252362353536</v>
      </c>
      <c r="AD206" s="9">
        <f t="shared" si="108"/>
        <v>2021.1016756961069</v>
      </c>
      <c r="AE206" s="9">
        <f t="shared" si="108"/>
        <v>402.28976817437319</v>
      </c>
      <c r="AF206" s="9">
        <f t="shared" si="108"/>
        <v>1163.7954242567578</v>
      </c>
      <c r="AG206" s="9">
        <f t="shared" si="108"/>
        <v>107.92859770694217</v>
      </c>
      <c r="AH206" s="9">
        <f t="shared" si="108"/>
        <v>764.16725522817376</v>
      </c>
      <c r="AI206" s="9">
        <f t="shared" si="96"/>
        <v>11109.938510403415</v>
      </c>
      <c r="AJ206" s="3" t="s">
        <v>608</v>
      </c>
      <c r="AK206" s="11">
        <v>47674172</v>
      </c>
      <c r="AL206" s="11">
        <v>0</v>
      </c>
      <c r="AM206" s="11">
        <v>109512</v>
      </c>
      <c r="AN206" s="9">
        <v>273780</v>
      </c>
      <c r="AO206" s="11">
        <v>16041484</v>
      </c>
      <c r="AP206" s="11">
        <v>0</v>
      </c>
      <c r="AQ206" s="9">
        <v>0</v>
      </c>
      <c r="AR206" s="9">
        <v>419796</v>
      </c>
      <c r="AS206" s="11">
        <v>2403816</v>
      </c>
      <c r="AT206" s="11">
        <v>0</v>
      </c>
      <c r="AU206" s="11">
        <v>179439</v>
      </c>
      <c r="AV206" s="11">
        <v>-61.9</v>
      </c>
      <c r="AW206" s="9">
        <v>617562.1</v>
      </c>
      <c r="AX206" s="9">
        <v>8853349.2212214321</v>
      </c>
      <c r="AY206" s="9">
        <v>589160.62</v>
      </c>
      <c r="AZ206" s="9">
        <v>-382062.96</v>
      </c>
      <c r="BA206" s="11">
        <v>1949448</v>
      </c>
      <c r="BB206" s="11">
        <v>2205</v>
      </c>
      <c r="BC206" s="11">
        <v>0</v>
      </c>
      <c r="BD206" s="11">
        <v>112067</v>
      </c>
      <c r="BE206" s="11">
        <v>0</v>
      </c>
      <c r="BF206" s="11">
        <v>0</v>
      </c>
      <c r="BG206" s="11">
        <v>0</v>
      </c>
      <c r="BH206" s="11">
        <v>-12329</v>
      </c>
      <c r="BI206" s="9">
        <v>205938</v>
      </c>
      <c r="BJ206" s="9">
        <v>0</v>
      </c>
      <c r="BK206" s="9">
        <v>172207.80039568787</v>
      </c>
      <c r="BL206" s="9">
        <v>3907911.7075503273</v>
      </c>
      <c r="BM206" s="9">
        <v>1142465.8799999999</v>
      </c>
      <c r="BN206" s="9">
        <v>0</v>
      </c>
      <c r="BO206" s="11">
        <v>50292733</v>
      </c>
      <c r="BP206" s="11">
        <v>10729</v>
      </c>
      <c r="BQ206" s="11">
        <v>112609</v>
      </c>
      <c r="BR206" s="11">
        <v>273780</v>
      </c>
      <c r="BS206" s="11">
        <v>12368711</v>
      </c>
      <c r="BT206" s="11">
        <v>0</v>
      </c>
      <c r="BU206" s="9">
        <v>0</v>
      </c>
      <c r="BV206" s="9">
        <v>602643.75</v>
      </c>
      <c r="BW206" s="11">
        <v>2482793</v>
      </c>
      <c r="BX206" s="11">
        <v>0</v>
      </c>
      <c r="BY206" s="11">
        <v>180612</v>
      </c>
      <c r="BZ206" s="11">
        <v>-20221.86</v>
      </c>
      <c r="CA206" s="9">
        <v>856629.28</v>
      </c>
      <c r="CB206" s="9">
        <v>9237044.2823258862</v>
      </c>
      <c r="CC206" s="9">
        <v>568830.11680000008</v>
      </c>
      <c r="CD206" s="9">
        <v>0</v>
      </c>
      <c r="CE206" s="11">
        <v>2011964</v>
      </c>
      <c r="CF206" s="11">
        <v>0</v>
      </c>
      <c r="CG206" s="11">
        <v>0</v>
      </c>
      <c r="CH206" s="11">
        <v>112067</v>
      </c>
      <c r="CI206" s="11">
        <v>0</v>
      </c>
      <c r="CJ206" s="11">
        <v>0</v>
      </c>
      <c r="CK206" s="11">
        <v>0</v>
      </c>
      <c r="CL206" s="11">
        <v>-13702</v>
      </c>
      <c r="CM206" s="11">
        <v>207002</v>
      </c>
      <c r="CN206" s="9">
        <v>3672773</v>
      </c>
      <c r="CO206" s="9">
        <v>172207.80039568787</v>
      </c>
      <c r="CP206" s="9">
        <v>3907911.7075503273</v>
      </c>
      <c r="CQ206" s="9">
        <v>1142465.8799999999</v>
      </c>
      <c r="CR206" s="9">
        <v>0</v>
      </c>
      <c r="CT206" s="11"/>
      <c r="CU206" s="11"/>
      <c r="CV206" s="15"/>
      <c r="CW206" s="15"/>
      <c r="CX206" s="11"/>
      <c r="CY206" s="11"/>
      <c r="CZ206" s="9"/>
      <c r="DA206" s="11"/>
      <c r="DB206" s="11"/>
      <c r="DC206" s="11"/>
      <c r="DD206" s="11"/>
      <c r="DE206" s="11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</row>
    <row r="207" spans="1:124" x14ac:dyDescent="0.3">
      <c r="A207" s="12">
        <v>625</v>
      </c>
      <c r="B207" s="12">
        <v>1</v>
      </c>
      <c r="C207" s="13" t="s">
        <v>230</v>
      </c>
      <c r="D207" s="14">
        <v>1</v>
      </c>
      <c r="E207" s="9">
        <v>38592</v>
      </c>
      <c r="F207" s="9">
        <f t="shared" si="83"/>
        <v>12251.835171280234</v>
      </c>
      <c r="G207" s="9">
        <f t="shared" si="84"/>
        <v>12856.758784104097</v>
      </c>
      <c r="H207" s="9">
        <f t="shared" si="85"/>
        <v>604.92361282386264</v>
      </c>
      <c r="I207" s="10">
        <f t="shared" si="109"/>
        <v>4.9374122681790228E-2</v>
      </c>
      <c r="J207" s="9">
        <f t="shared" si="86"/>
        <v>355.3153586235494</v>
      </c>
      <c r="K207" s="9">
        <f t="shared" si="87"/>
        <v>58.200896558872273</v>
      </c>
      <c r="L207" s="9">
        <f t="shared" si="88"/>
        <v>0</v>
      </c>
      <c r="M207" s="9">
        <f t="shared" si="89"/>
        <v>28.355221548507416</v>
      </c>
      <c r="N207" s="9">
        <f t="shared" si="90"/>
        <v>66.838614845006532</v>
      </c>
      <c r="O207" s="9">
        <f t="shared" si="91"/>
        <v>90.324541355721351</v>
      </c>
      <c r="P207" s="9">
        <f t="shared" si="92"/>
        <v>5.8889798922056684</v>
      </c>
      <c r="Q207" s="15">
        <f t="shared" si="93"/>
        <v>472822822.93004686</v>
      </c>
      <c r="R207" s="15">
        <f t="shared" si="94"/>
        <v>496168034.99614531</v>
      </c>
      <c r="S207" s="9">
        <f t="shared" si="95"/>
        <v>23345212.066098452</v>
      </c>
      <c r="T207" s="9"/>
      <c r="U207" s="9">
        <f t="shared" si="107"/>
        <v>5986.1643781094526</v>
      </c>
      <c r="V207" s="9">
        <f t="shared" si="107"/>
        <v>1771.4438743781095</v>
      </c>
      <c r="W207" s="9">
        <f t="shared" si="107"/>
        <v>1118.0830483001657</v>
      </c>
      <c r="X207" s="9">
        <f t="shared" si="107"/>
        <v>1029.1888388785242</v>
      </c>
      <c r="Y207" s="9">
        <f t="shared" si="107"/>
        <v>1560.6750047508833</v>
      </c>
      <c r="Z207" s="9">
        <f t="shared" si="107"/>
        <v>354.33899875621893</v>
      </c>
      <c r="AA207" s="9">
        <f t="shared" si="107"/>
        <v>431.9410281068802</v>
      </c>
      <c r="AB207" s="9">
        <f t="shared" si="108"/>
        <v>6341.479736733002</v>
      </c>
      <c r="AC207" s="9">
        <f t="shared" si="108"/>
        <v>1829.6447709369818</v>
      </c>
      <c r="AD207" s="9">
        <f t="shared" si="108"/>
        <v>1118.0830483001657</v>
      </c>
      <c r="AE207" s="9">
        <f t="shared" si="108"/>
        <v>1057.5440604270316</v>
      </c>
      <c r="AF207" s="9">
        <f t="shared" si="108"/>
        <v>1627.5136195958898</v>
      </c>
      <c r="AG207" s="9">
        <f t="shared" si="108"/>
        <v>444.66354011194028</v>
      </c>
      <c r="AH207" s="9">
        <f t="shared" si="108"/>
        <v>437.83000799908586</v>
      </c>
      <c r="AI207" s="9">
        <f t="shared" si="96"/>
        <v>12856.758784104097</v>
      </c>
      <c r="AJ207" s="3" t="s">
        <v>608</v>
      </c>
      <c r="AK207" s="11">
        <v>230833619</v>
      </c>
      <c r="AL207" s="11">
        <v>0</v>
      </c>
      <c r="AM207" s="11">
        <v>530246</v>
      </c>
      <c r="AN207" s="9">
        <v>1325614</v>
      </c>
      <c r="AO207" s="11">
        <v>44949822</v>
      </c>
      <c r="AP207" s="11">
        <v>-1800761</v>
      </c>
      <c r="AQ207" s="9">
        <v>0</v>
      </c>
      <c r="AR207" s="9">
        <v>2032608</v>
      </c>
      <c r="AS207" s="11">
        <v>68363562</v>
      </c>
      <c r="AT207" s="11">
        <v>0</v>
      </c>
      <c r="AU207" s="11">
        <v>10155327</v>
      </c>
      <c r="AV207" s="11">
        <v>-18213.330000000002</v>
      </c>
      <c r="AW207" s="9">
        <v>13674650.640000001</v>
      </c>
      <c r="AX207" s="9">
        <v>60229569.783346087</v>
      </c>
      <c r="AY207" s="9">
        <v>2162934.02</v>
      </c>
      <c r="AZ207" s="9">
        <v>184436.68</v>
      </c>
      <c r="BA207" s="11">
        <v>9429123</v>
      </c>
      <c r="BB207" s="11">
        <v>10676</v>
      </c>
      <c r="BC207" s="11">
        <v>0</v>
      </c>
      <c r="BD207" s="11">
        <v>9947105</v>
      </c>
      <c r="BE207" s="11">
        <v>0</v>
      </c>
      <c r="BF207" s="11">
        <v>0</v>
      </c>
      <c r="BG207" s="11">
        <v>0</v>
      </c>
      <c r="BH207" s="11">
        <v>-33016</v>
      </c>
      <c r="BI207" s="9">
        <v>7664600</v>
      </c>
      <c r="BJ207" s="9">
        <v>0</v>
      </c>
      <c r="BK207" s="9">
        <v>925698.15099999984</v>
      </c>
      <c r="BL207" s="9">
        <v>8528369.3257007208</v>
      </c>
      <c r="BM207" s="9">
        <v>3726852.66</v>
      </c>
      <c r="BN207" s="9">
        <v>0</v>
      </c>
      <c r="BO207" s="11">
        <v>243198244</v>
      </c>
      <c r="BP207" s="11">
        <v>0</v>
      </c>
      <c r="BQ207" s="11">
        <v>544536</v>
      </c>
      <c r="BR207" s="11">
        <v>1325614</v>
      </c>
      <c r="BS207" s="11">
        <v>25388803</v>
      </c>
      <c r="BT207" s="11">
        <v>0</v>
      </c>
      <c r="BU207" s="9">
        <v>0</v>
      </c>
      <c r="BV207" s="9">
        <v>2094370</v>
      </c>
      <c r="BW207" s="11">
        <v>70609651</v>
      </c>
      <c r="BX207" s="11">
        <v>0</v>
      </c>
      <c r="BY207" s="11">
        <v>10553761</v>
      </c>
      <c r="BZ207" s="11">
        <v>293829.38</v>
      </c>
      <c r="CA207" s="9">
        <v>17160455.34</v>
      </c>
      <c r="CB207" s="9">
        <v>62809005.607444577</v>
      </c>
      <c r="CC207" s="9">
        <v>2390201.5320000001</v>
      </c>
      <c r="CD207" s="9">
        <v>1532142</v>
      </c>
      <c r="CE207" s="11">
        <v>9718961</v>
      </c>
      <c r="CF207" s="11">
        <v>0</v>
      </c>
      <c r="CG207" s="11">
        <v>0</v>
      </c>
      <c r="CH207" s="11">
        <v>9947105</v>
      </c>
      <c r="CI207" s="11">
        <v>0</v>
      </c>
      <c r="CJ207" s="11">
        <v>0</v>
      </c>
      <c r="CK207" s="11">
        <v>0</v>
      </c>
      <c r="CL207" s="11">
        <v>-36694</v>
      </c>
      <c r="CM207" s="11">
        <v>7696872</v>
      </c>
      <c r="CN207" s="9">
        <v>17760258</v>
      </c>
      <c r="CO207" s="9">
        <v>925698.15099999984</v>
      </c>
      <c r="CP207" s="9">
        <v>8528369.3257007208</v>
      </c>
      <c r="CQ207" s="9">
        <v>3726852.66</v>
      </c>
      <c r="CR207" s="9">
        <v>0</v>
      </c>
      <c r="CT207" s="11"/>
      <c r="CU207" s="11"/>
      <c r="CV207" s="15"/>
      <c r="CW207" s="15"/>
      <c r="CX207" s="11"/>
      <c r="CY207" s="11"/>
      <c r="CZ207" s="9"/>
      <c r="DA207" s="11"/>
      <c r="DB207" s="11"/>
      <c r="DC207" s="11"/>
      <c r="DD207" s="11"/>
      <c r="DE207" s="11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</row>
    <row r="208" spans="1:124" x14ac:dyDescent="0.3">
      <c r="A208" s="12">
        <v>627</v>
      </c>
      <c r="B208" s="12">
        <v>1</v>
      </c>
      <c r="C208" s="13" t="s">
        <v>231</v>
      </c>
      <c r="D208" s="14">
        <v>6</v>
      </c>
      <c r="E208" s="9">
        <v>236</v>
      </c>
      <c r="F208" s="9">
        <f t="shared" si="83"/>
        <v>10700.44082946514</v>
      </c>
      <c r="G208" s="9">
        <f t="shared" si="84"/>
        <v>11175.229020315943</v>
      </c>
      <c r="H208" s="9">
        <f t="shared" si="85"/>
        <v>474.78819085080249</v>
      </c>
      <c r="I208" s="10">
        <f t="shared" si="109"/>
        <v>4.4370900079500251E-2</v>
      </c>
      <c r="J208" s="9">
        <f t="shared" si="86"/>
        <v>323.12843220338982</v>
      </c>
      <c r="K208" s="9">
        <f t="shared" si="87"/>
        <v>19.008474576271169</v>
      </c>
      <c r="L208" s="9">
        <f t="shared" si="88"/>
        <v>0</v>
      </c>
      <c r="M208" s="9">
        <f t="shared" si="89"/>
        <v>27.273305084745971</v>
      </c>
      <c r="N208" s="9">
        <f t="shared" si="90"/>
        <v>67.775351867747474</v>
      </c>
      <c r="O208" s="9">
        <f t="shared" si="91"/>
        <v>0</v>
      </c>
      <c r="P208" s="9">
        <f t="shared" si="92"/>
        <v>37.602627118644079</v>
      </c>
      <c r="Q208" s="15">
        <f t="shared" si="93"/>
        <v>2525304.0357537735</v>
      </c>
      <c r="R208" s="15">
        <f t="shared" si="94"/>
        <v>2637354.048794562</v>
      </c>
      <c r="S208" s="9">
        <f t="shared" si="95"/>
        <v>112050.01304078847</v>
      </c>
      <c r="T208" s="9"/>
      <c r="U208" s="9">
        <f t="shared" si="107"/>
        <v>6029.0283474576272</v>
      </c>
      <c r="V208" s="9">
        <f t="shared" si="107"/>
        <v>578.49152542372883</v>
      </c>
      <c r="W208" s="9">
        <f t="shared" si="107"/>
        <v>1028.3474576271187</v>
      </c>
      <c r="X208" s="9">
        <f t="shared" si="107"/>
        <v>2641.2838983050847</v>
      </c>
      <c r="Y208" s="9">
        <f t="shared" si="107"/>
        <v>215.77855404141297</v>
      </c>
      <c r="Z208" s="9">
        <f t="shared" si="107"/>
        <v>0</v>
      </c>
      <c r="AA208" s="9">
        <f t="shared" si="107"/>
        <v>207.5110466101695</v>
      </c>
      <c r="AB208" s="9">
        <f t="shared" si="108"/>
        <v>6352.156779661017</v>
      </c>
      <c r="AC208" s="9">
        <f t="shared" si="108"/>
        <v>597.5</v>
      </c>
      <c r="AD208" s="9">
        <f t="shared" si="108"/>
        <v>1028.3474576271187</v>
      </c>
      <c r="AE208" s="9">
        <f t="shared" si="108"/>
        <v>2668.5572033898306</v>
      </c>
      <c r="AF208" s="9">
        <f t="shared" si="108"/>
        <v>283.55390590916045</v>
      </c>
      <c r="AG208" s="9">
        <f t="shared" si="108"/>
        <v>0</v>
      </c>
      <c r="AH208" s="9">
        <f t="shared" si="108"/>
        <v>245.11367372881358</v>
      </c>
      <c r="AI208" s="9">
        <f t="shared" si="96"/>
        <v>11175.229020315943</v>
      </c>
      <c r="AJ208" s="3" t="s">
        <v>608</v>
      </c>
      <c r="AK208" s="11">
        <v>1435242</v>
      </c>
      <c r="AL208" s="11">
        <v>0</v>
      </c>
      <c r="AM208" s="11">
        <v>3297</v>
      </c>
      <c r="AN208" s="9">
        <v>8242</v>
      </c>
      <c r="AO208" s="11">
        <v>242690</v>
      </c>
      <c r="AP208" s="11">
        <v>0</v>
      </c>
      <c r="AQ208" s="9">
        <v>0</v>
      </c>
      <c r="AR208" s="9">
        <v>27179</v>
      </c>
      <c r="AS208" s="11">
        <v>136524</v>
      </c>
      <c r="AT208" s="11">
        <v>0</v>
      </c>
      <c r="AU208" s="11">
        <v>0</v>
      </c>
      <c r="AV208" s="11">
        <v>0</v>
      </c>
      <c r="AW208" s="9">
        <v>0</v>
      </c>
      <c r="AX208" s="9">
        <v>50923.738753773461</v>
      </c>
      <c r="AY208" s="9">
        <v>0</v>
      </c>
      <c r="AZ208" s="9">
        <v>-12391.31</v>
      </c>
      <c r="BA208" s="11">
        <v>60011</v>
      </c>
      <c r="BB208" s="11">
        <v>97268</v>
      </c>
      <c r="BC208" s="11">
        <v>0</v>
      </c>
      <c r="BD208" s="11">
        <v>5341</v>
      </c>
      <c r="BE208" s="11">
        <v>326155</v>
      </c>
      <c r="BF208" s="11">
        <v>104092</v>
      </c>
      <c r="BG208" s="11">
        <v>0</v>
      </c>
      <c r="BH208" s="11">
        <v>0</v>
      </c>
      <c r="BI208" s="9">
        <v>0</v>
      </c>
      <c r="BJ208" s="9">
        <v>0</v>
      </c>
      <c r="BK208" s="9">
        <v>13339.906999999997</v>
      </c>
      <c r="BL208" s="9">
        <v>16484.400000000001</v>
      </c>
      <c r="BM208" s="9">
        <v>7998.9</v>
      </c>
      <c r="BN208" s="9">
        <v>2907.4</v>
      </c>
      <c r="BO208" s="11">
        <v>1499109</v>
      </c>
      <c r="BP208" s="11">
        <v>0</v>
      </c>
      <c r="BQ208" s="11">
        <v>3357</v>
      </c>
      <c r="BR208" s="11">
        <v>8242</v>
      </c>
      <c r="BS208" s="11">
        <v>242690</v>
      </c>
      <c r="BT208" s="11">
        <v>0</v>
      </c>
      <c r="BU208" s="9">
        <v>0</v>
      </c>
      <c r="BV208" s="9">
        <v>29339</v>
      </c>
      <c r="BW208" s="11">
        <v>141010</v>
      </c>
      <c r="BX208" s="11">
        <v>0</v>
      </c>
      <c r="BY208" s="11">
        <v>0</v>
      </c>
      <c r="BZ208" s="11">
        <v>-1735.5</v>
      </c>
      <c r="CA208" s="9">
        <v>0</v>
      </c>
      <c r="CB208" s="9">
        <v>66918.721794561861</v>
      </c>
      <c r="CC208" s="9">
        <v>8874.2199999999993</v>
      </c>
      <c r="CD208" s="9">
        <v>0</v>
      </c>
      <c r="CE208" s="11">
        <v>61327</v>
      </c>
      <c r="CF208" s="11">
        <v>100066</v>
      </c>
      <c r="CG208" s="11">
        <v>0</v>
      </c>
      <c r="CH208" s="11">
        <v>5341</v>
      </c>
      <c r="CI208" s="11">
        <v>329402</v>
      </c>
      <c r="CJ208" s="11">
        <v>102683</v>
      </c>
      <c r="CK208" s="11">
        <v>0</v>
      </c>
      <c r="CL208" s="11">
        <v>0</v>
      </c>
      <c r="CM208" s="11">
        <v>0</v>
      </c>
      <c r="CN208" s="9">
        <v>0</v>
      </c>
      <c r="CO208" s="9">
        <v>13339.906999999997</v>
      </c>
      <c r="CP208" s="9">
        <v>16484.400000000001</v>
      </c>
      <c r="CQ208" s="9">
        <v>7998.9</v>
      </c>
      <c r="CR208" s="9">
        <v>2907.4</v>
      </c>
      <c r="CT208" s="11"/>
      <c r="CU208" s="11"/>
      <c r="CV208" s="15"/>
      <c r="CW208" s="15"/>
      <c r="CX208" s="11"/>
      <c r="CY208" s="11"/>
      <c r="CZ208" s="9"/>
      <c r="DA208" s="11"/>
      <c r="DB208" s="11"/>
      <c r="DC208" s="11"/>
      <c r="DD208" s="11"/>
      <c r="DE208" s="11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</row>
    <row r="209" spans="1:124" x14ac:dyDescent="0.3">
      <c r="A209" s="12">
        <v>628</v>
      </c>
      <c r="B209" s="12">
        <v>1</v>
      </c>
      <c r="C209" s="13" t="s">
        <v>232</v>
      </c>
      <c r="D209" s="14">
        <v>6</v>
      </c>
      <c r="E209" s="9">
        <v>159</v>
      </c>
      <c r="F209" s="9">
        <f t="shared" si="83"/>
        <v>13152.179692502152</v>
      </c>
      <c r="G209" s="9">
        <f t="shared" si="84"/>
        <v>13573.606410078153</v>
      </c>
      <c r="H209" s="9">
        <f t="shared" si="85"/>
        <v>421.42671757600147</v>
      </c>
      <c r="I209" s="10">
        <f t="shared" si="109"/>
        <v>3.2042347917147919E-2</v>
      </c>
      <c r="J209" s="9">
        <f t="shared" si="86"/>
        <v>395.19893081760983</v>
      </c>
      <c r="K209" s="9">
        <f t="shared" si="87"/>
        <v>49.232704402515537</v>
      </c>
      <c r="L209" s="9">
        <f t="shared" si="88"/>
        <v>0</v>
      </c>
      <c r="M209" s="9">
        <f t="shared" si="89"/>
        <v>12.106163522012594</v>
      </c>
      <c r="N209" s="9">
        <f t="shared" si="90"/>
        <v>2.0902685193977959</v>
      </c>
      <c r="O209" s="9">
        <f t="shared" si="91"/>
        <v>0</v>
      </c>
      <c r="P209" s="9">
        <f t="shared" si="92"/>
        <v>-37.201349685534638</v>
      </c>
      <c r="Q209" s="15">
        <f t="shared" si="93"/>
        <v>2091196.5711078425</v>
      </c>
      <c r="R209" s="15">
        <f t="shared" si="94"/>
        <v>2158203.4192024264</v>
      </c>
      <c r="S209" s="9">
        <f t="shared" si="95"/>
        <v>67006.848094583955</v>
      </c>
      <c r="T209" s="9"/>
      <c r="U209" s="9">
        <f t="shared" si="107"/>
        <v>5943.6375471698111</v>
      </c>
      <c r="V209" s="9">
        <f t="shared" si="107"/>
        <v>1498.3459119496856</v>
      </c>
      <c r="W209" s="9">
        <f t="shared" si="107"/>
        <v>1439.1383647798741</v>
      </c>
      <c r="X209" s="9">
        <f t="shared" si="107"/>
        <v>1198.8490566037735</v>
      </c>
      <c r="Y209" s="9">
        <f t="shared" si="107"/>
        <v>2760.8512019361156</v>
      </c>
      <c r="Z209" s="9">
        <f t="shared" si="107"/>
        <v>0</v>
      </c>
      <c r="AA209" s="9">
        <f t="shared" si="107"/>
        <v>311.35761006289312</v>
      </c>
      <c r="AB209" s="9">
        <f t="shared" si="108"/>
        <v>6338.8364779874209</v>
      </c>
      <c r="AC209" s="9">
        <f t="shared" si="108"/>
        <v>1547.5786163522012</v>
      </c>
      <c r="AD209" s="9">
        <f t="shared" si="108"/>
        <v>1439.1383647798741</v>
      </c>
      <c r="AE209" s="9">
        <f t="shared" si="108"/>
        <v>1210.9552201257861</v>
      </c>
      <c r="AF209" s="9">
        <f t="shared" si="108"/>
        <v>2762.9414704555134</v>
      </c>
      <c r="AG209" s="9">
        <f t="shared" si="108"/>
        <v>0</v>
      </c>
      <c r="AH209" s="9">
        <f t="shared" si="108"/>
        <v>274.15626037735848</v>
      </c>
      <c r="AI209" s="9">
        <f t="shared" si="96"/>
        <v>13573.606410078153</v>
      </c>
      <c r="AJ209" s="3" t="s">
        <v>608</v>
      </c>
      <c r="AK209" s="11">
        <v>954529</v>
      </c>
      <c r="AL209" s="11">
        <v>0</v>
      </c>
      <c r="AM209" s="11">
        <v>2193</v>
      </c>
      <c r="AN209" s="9">
        <v>5482</v>
      </c>
      <c r="AO209" s="11">
        <v>228645</v>
      </c>
      <c r="AP209" s="11">
        <v>178</v>
      </c>
      <c r="AQ209" s="9">
        <v>0</v>
      </c>
      <c r="AR209" s="9">
        <v>15406</v>
      </c>
      <c r="AS209" s="11">
        <v>238237</v>
      </c>
      <c r="AT209" s="11">
        <v>0</v>
      </c>
      <c r="AU209" s="11">
        <v>0</v>
      </c>
      <c r="AV209" s="11">
        <v>0</v>
      </c>
      <c r="AW209" s="9">
        <v>0</v>
      </c>
      <c r="AX209" s="9">
        <v>438975.34110784234</v>
      </c>
      <c r="AY209" s="9">
        <v>25763.510000000002</v>
      </c>
      <c r="AZ209" s="9">
        <v>-9490.6299999999992</v>
      </c>
      <c r="BA209" s="11">
        <v>40180</v>
      </c>
      <c r="BB209" s="11">
        <v>54826</v>
      </c>
      <c r="BC209" s="11">
        <v>0</v>
      </c>
      <c r="BD209" s="11">
        <v>0</v>
      </c>
      <c r="BE209" s="11">
        <v>0</v>
      </c>
      <c r="BF209" s="11">
        <v>78012</v>
      </c>
      <c r="BG209" s="11">
        <v>0</v>
      </c>
      <c r="BH209" s="11">
        <v>0</v>
      </c>
      <c r="BI209" s="9">
        <v>0</v>
      </c>
      <c r="BJ209" s="9">
        <v>0</v>
      </c>
      <c r="BK209" s="9">
        <v>0</v>
      </c>
      <c r="BL209" s="9">
        <v>10963.2</v>
      </c>
      <c r="BM209" s="9">
        <v>5537.1</v>
      </c>
      <c r="BN209" s="9">
        <v>1760.05</v>
      </c>
      <c r="BO209" s="11">
        <v>997471</v>
      </c>
      <c r="BP209" s="11">
        <v>10404</v>
      </c>
      <c r="BQ209" s="11">
        <v>2233</v>
      </c>
      <c r="BR209" s="11">
        <v>5482</v>
      </c>
      <c r="BS209" s="11">
        <v>228823</v>
      </c>
      <c r="BT209" s="11">
        <v>0</v>
      </c>
      <c r="BU209" s="9">
        <v>0</v>
      </c>
      <c r="BV209" s="9">
        <v>16326</v>
      </c>
      <c r="BW209" s="11">
        <v>246065</v>
      </c>
      <c r="BX209" s="11">
        <v>0</v>
      </c>
      <c r="BY209" s="11">
        <v>0</v>
      </c>
      <c r="BZ209" s="11">
        <v>-322.12</v>
      </c>
      <c r="CA209" s="9">
        <v>0</v>
      </c>
      <c r="CB209" s="9">
        <v>439307.69380242663</v>
      </c>
      <c r="CC209" s="9">
        <v>19848.4954</v>
      </c>
      <c r="CD209" s="9">
        <v>0</v>
      </c>
      <c r="CE209" s="11">
        <v>41081</v>
      </c>
      <c r="CF209" s="11">
        <v>56490</v>
      </c>
      <c r="CG209" s="11">
        <v>0</v>
      </c>
      <c r="CH209" s="11">
        <v>0</v>
      </c>
      <c r="CI209" s="11">
        <v>0</v>
      </c>
      <c r="CJ209" s="11">
        <v>76734</v>
      </c>
      <c r="CK209" s="11">
        <v>0</v>
      </c>
      <c r="CL209" s="11">
        <v>0</v>
      </c>
      <c r="CM209" s="11">
        <v>0</v>
      </c>
      <c r="CN209" s="9">
        <v>0</v>
      </c>
      <c r="CO209" s="9">
        <v>0</v>
      </c>
      <c r="CP209" s="9">
        <v>10963.2</v>
      </c>
      <c r="CQ209" s="9">
        <v>5537.1</v>
      </c>
      <c r="CR209" s="9">
        <v>1760.05</v>
      </c>
      <c r="CT209" s="11"/>
      <c r="CU209" s="11"/>
      <c r="CV209" s="15"/>
      <c r="CW209" s="15"/>
      <c r="CX209" s="11"/>
      <c r="CY209" s="11"/>
      <c r="CZ209" s="9"/>
      <c r="DA209" s="11"/>
      <c r="DB209" s="11"/>
      <c r="DC209" s="11"/>
      <c r="DD209" s="11"/>
      <c r="DE209" s="11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</row>
    <row r="210" spans="1:124" x14ac:dyDescent="0.3">
      <c r="A210" s="12">
        <v>630</v>
      </c>
      <c r="B210" s="12">
        <v>1</v>
      </c>
      <c r="C210" s="13" t="s">
        <v>233</v>
      </c>
      <c r="D210" s="14">
        <v>6</v>
      </c>
      <c r="E210" s="9">
        <v>373</v>
      </c>
      <c r="F210" s="9">
        <f t="shared" si="83"/>
        <v>11088.368916921672</v>
      </c>
      <c r="G210" s="9">
        <f t="shared" si="84"/>
        <v>11499.466022507804</v>
      </c>
      <c r="H210" s="9">
        <f t="shared" si="85"/>
        <v>411.09710558613187</v>
      </c>
      <c r="I210" s="10">
        <f t="shared" si="109"/>
        <v>3.7074623749104092E-2</v>
      </c>
      <c r="J210" s="9">
        <f t="shared" si="86"/>
        <v>365.65477211796224</v>
      </c>
      <c r="K210" s="9">
        <f t="shared" si="87"/>
        <v>9.4530831099195893</v>
      </c>
      <c r="L210" s="9">
        <f t="shared" si="88"/>
        <v>0</v>
      </c>
      <c r="M210" s="9">
        <f t="shared" si="89"/>
        <v>11.836058981233236</v>
      </c>
      <c r="N210" s="9">
        <f t="shared" si="90"/>
        <v>33.913774218840672</v>
      </c>
      <c r="O210" s="9">
        <f t="shared" si="91"/>
        <v>0</v>
      </c>
      <c r="P210" s="9">
        <f t="shared" si="92"/>
        <v>-9.7605828418230658</v>
      </c>
      <c r="Q210" s="15">
        <f t="shared" si="93"/>
        <v>4135961.6060117837</v>
      </c>
      <c r="R210" s="15">
        <f t="shared" si="94"/>
        <v>4289300.8263954101</v>
      </c>
      <c r="S210" s="9">
        <f t="shared" si="95"/>
        <v>153339.22038362641</v>
      </c>
      <c r="T210" s="9"/>
      <c r="U210" s="9">
        <f t="shared" si="107"/>
        <v>6013.5355764075066</v>
      </c>
      <c r="V210" s="9">
        <f t="shared" si="107"/>
        <v>287.76407506702412</v>
      </c>
      <c r="W210" s="9">
        <f t="shared" si="107"/>
        <v>1810.6756032171581</v>
      </c>
      <c r="X210" s="9">
        <f t="shared" si="107"/>
        <v>1538.745308310992</v>
      </c>
      <c r="Y210" s="9">
        <f t="shared" si="107"/>
        <v>1034.6080590128249</v>
      </c>
      <c r="Z210" s="9">
        <f t="shared" si="107"/>
        <v>0</v>
      </c>
      <c r="AA210" s="9">
        <f t="shared" si="107"/>
        <v>403.0402949061662</v>
      </c>
      <c r="AB210" s="9">
        <f t="shared" si="108"/>
        <v>6379.1903485254688</v>
      </c>
      <c r="AC210" s="9">
        <f t="shared" si="108"/>
        <v>297.21715817694371</v>
      </c>
      <c r="AD210" s="9">
        <f t="shared" si="108"/>
        <v>1810.6756032171581</v>
      </c>
      <c r="AE210" s="9">
        <f t="shared" si="108"/>
        <v>1550.5813672922252</v>
      </c>
      <c r="AF210" s="9">
        <f t="shared" si="108"/>
        <v>1068.5218332316656</v>
      </c>
      <c r="AG210" s="9">
        <f t="shared" si="108"/>
        <v>0</v>
      </c>
      <c r="AH210" s="9">
        <f t="shared" si="108"/>
        <v>393.27971206434313</v>
      </c>
      <c r="AI210" s="9">
        <f t="shared" si="96"/>
        <v>11499.466022507804</v>
      </c>
      <c r="AJ210" s="3" t="s">
        <v>608</v>
      </c>
      <c r="AK210" s="11">
        <v>2258753</v>
      </c>
      <c r="AL210" s="11">
        <v>0</v>
      </c>
      <c r="AM210" s="11">
        <v>5189</v>
      </c>
      <c r="AN210" s="9">
        <v>12971</v>
      </c>
      <c r="AO210" s="11">
        <v>657296</v>
      </c>
      <c r="AP210" s="11">
        <v>18086</v>
      </c>
      <c r="AQ210" s="9">
        <v>0</v>
      </c>
      <c r="AR210" s="9">
        <v>31841</v>
      </c>
      <c r="AS210" s="11">
        <v>107336</v>
      </c>
      <c r="AT210" s="11">
        <v>0</v>
      </c>
      <c r="AU210" s="11">
        <v>0</v>
      </c>
      <c r="AV210" s="11">
        <v>0</v>
      </c>
      <c r="AW210" s="9">
        <v>0</v>
      </c>
      <c r="AX210" s="9">
        <v>385908.80601178372</v>
      </c>
      <c r="AY210" s="9">
        <v>23903.73</v>
      </c>
      <c r="AZ210" s="9">
        <v>-15704.23</v>
      </c>
      <c r="BA210" s="11">
        <v>90294</v>
      </c>
      <c r="BB210" s="11">
        <v>110989</v>
      </c>
      <c r="BC210" s="11">
        <v>0</v>
      </c>
      <c r="BD210" s="11">
        <v>0</v>
      </c>
      <c r="BE210" s="11">
        <v>207428</v>
      </c>
      <c r="BF210" s="11">
        <v>128211</v>
      </c>
      <c r="BG210" s="11">
        <v>0</v>
      </c>
      <c r="BH210" s="11">
        <v>0</v>
      </c>
      <c r="BI210" s="9">
        <v>0</v>
      </c>
      <c r="BJ210" s="9">
        <v>0</v>
      </c>
      <c r="BK210" s="9">
        <v>21152.39</v>
      </c>
      <c r="BL210" s="9">
        <v>25942.799999999999</v>
      </c>
      <c r="BM210" s="9">
        <v>62167.3</v>
      </c>
      <c r="BN210" s="9">
        <v>4196.8100000000004</v>
      </c>
      <c r="BO210" s="11">
        <v>2370009</v>
      </c>
      <c r="BP210" s="11">
        <v>9429</v>
      </c>
      <c r="BQ210" s="11">
        <v>5307</v>
      </c>
      <c r="BR210" s="11">
        <v>12971</v>
      </c>
      <c r="BS210" s="11">
        <v>675382</v>
      </c>
      <c r="BT210" s="11">
        <v>0</v>
      </c>
      <c r="BU210" s="9">
        <v>0</v>
      </c>
      <c r="BV210" s="9">
        <v>32540</v>
      </c>
      <c r="BW210" s="11">
        <v>110862</v>
      </c>
      <c r="BX210" s="11">
        <v>0</v>
      </c>
      <c r="BY210" s="11">
        <v>0</v>
      </c>
      <c r="BZ210" s="11">
        <v>-4014.15</v>
      </c>
      <c r="CA210" s="9">
        <v>0</v>
      </c>
      <c r="CB210" s="9">
        <v>398558.64379541128</v>
      </c>
      <c r="CC210" s="9">
        <v>20263.032599999999</v>
      </c>
      <c r="CD210" s="9">
        <v>0</v>
      </c>
      <c r="CE210" s="11">
        <v>92684</v>
      </c>
      <c r="CF210" s="11">
        <v>114719</v>
      </c>
      <c r="CG210" s="11">
        <v>0</v>
      </c>
      <c r="CH210" s="11">
        <v>0</v>
      </c>
      <c r="CI210" s="11">
        <v>209492</v>
      </c>
      <c r="CJ210" s="11">
        <v>127639</v>
      </c>
      <c r="CK210" s="11">
        <v>0</v>
      </c>
      <c r="CL210" s="11">
        <v>0</v>
      </c>
      <c r="CM210" s="11">
        <v>0</v>
      </c>
      <c r="CN210" s="9">
        <v>0</v>
      </c>
      <c r="CO210" s="9">
        <v>21152.39</v>
      </c>
      <c r="CP210" s="9">
        <v>25942.799999999999</v>
      </c>
      <c r="CQ210" s="9">
        <v>62167.3</v>
      </c>
      <c r="CR210" s="9">
        <v>4196.8100000000004</v>
      </c>
      <c r="CT210" s="11"/>
      <c r="CU210" s="11"/>
      <c r="CV210" s="15"/>
      <c r="CW210" s="15"/>
      <c r="CX210" s="11"/>
      <c r="CY210" s="11"/>
      <c r="CZ210" s="9"/>
      <c r="DA210" s="11"/>
      <c r="DB210" s="11"/>
      <c r="DC210" s="11"/>
      <c r="DD210" s="11"/>
      <c r="DE210" s="11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</row>
    <row r="211" spans="1:124" x14ac:dyDescent="0.3">
      <c r="A211" s="12">
        <v>635</v>
      </c>
      <c r="B211" s="12">
        <v>1</v>
      </c>
      <c r="C211" s="13" t="s">
        <v>234</v>
      </c>
      <c r="D211" s="14">
        <v>6</v>
      </c>
      <c r="E211" s="9">
        <v>45</v>
      </c>
      <c r="F211" s="9">
        <f t="shared" si="83"/>
        <v>12974.47024069193</v>
      </c>
      <c r="G211" s="9">
        <f t="shared" si="84"/>
        <v>13433.437357791157</v>
      </c>
      <c r="H211" s="9">
        <f t="shared" si="85"/>
        <v>458.96711709922783</v>
      </c>
      <c r="I211" s="10">
        <f t="shared" si="109"/>
        <v>3.5374632534881136E-2</v>
      </c>
      <c r="J211" s="9">
        <f t="shared" si="86"/>
        <v>328.7695555555556</v>
      </c>
      <c r="K211" s="9">
        <f t="shared" si="87"/>
        <v>9.6444444444444457</v>
      </c>
      <c r="L211" s="9">
        <f t="shared" si="88"/>
        <v>0</v>
      </c>
      <c r="M211" s="9">
        <f t="shared" si="89"/>
        <v>-33.422444444444409</v>
      </c>
      <c r="N211" s="9">
        <f t="shared" si="90"/>
        <v>144.76800598811695</v>
      </c>
      <c r="O211" s="9">
        <f t="shared" si="91"/>
        <v>9.2075555555555582</v>
      </c>
      <c r="P211" s="9">
        <f t="shared" si="92"/>
        <v>0</v>
      </c>
      <c r="Q211" s="15">
        <f t="shared" si="93"/>
        <v>583851.16083113698</v>
      </c>
      <c r="R211" s="15">
        <f t="shared" si="94"/>
        <v>604504.68110060226</v>
      </c>
      <c r="S211" s="9">
        <f t="shared" si="95"/>
        <v>20653.520269465283</v>
      </c>
      <c r="T211" s="9"/>
      <c r="U211" s="9">
        <f t="shared" si="107"/>
        <v>6541.3859999999995</v>
      </c>
      <c r="V211" s="9">
        <f t="shared" si="107"/>
        <v>293.68888888888887</v>
      </c>
      <c r="W211" s="9">
        <f t="shared" si="107"/>
        <v>3818.8</v>
      </c>
      <c r="X211" s="9">
        <f t="shared" si="107"/>
        <v>2048.5111111111109</v>
      </c>
      <c r="Y211" s="9">
        <f t="shared" si="107"/>
        <v>-140.02420375251322</v>
      </c>
      <c r="Z211" s="9">
        <f t="shared" si="107"/>
        <v>100.67866666666667</v>
      </c>
      <c r="AA211" s="9">
        <f t="shared" si="107"/>
        <v>311.42977777777776</v>
      </c>
      <c r="AB211" s="9">
        <f t="shared" si="108"/>
        <v>6870.1555555555551</v>
      </c>
      <c r="AC211" s="9">
        <f t="shared" si="108"/>
        <v>303.33333333333331</v>
      </c>
      <c r="AD211" s="9">
        <f t="shared" si="108"/>
        <v>3818.8</v>
      </c>
      <c r="AE211" s="9">
        <f t="shared" si="108"/>
        <v>2015.0886666666665</v>
      </c>
      <c r="AF211" s="9">
        <f t="shared" si="108"/>
        <v>4.7438022356037335</v>
      </c>
      <c r="AG211" s="9">
        <f t="shared" si="108"/>
        <v>109.88622222222223</v>
      </c>
      <c r="AH211" s="9">
        <f t="shared" si="108"/>
        <v>311.42977777777776</v>
      </c>
      <c r="AI211" s="9">
        <f t="shared" si="96"/>
        <v>13433.437357791157</v>
      </c>
      <c r="AJ211" s="3" t="s">
        <v>608</v>
      </c>
      <c r="AK211" s="11">
        <v>297977</v>
      </c>
      <c r="AL211" s="11">
        <v>0</v>
      </c>
      <c r="AM211" s="11">
        <v>684</v>
      </c>
      <c r="AN211" s="9">
        <v>1711</v>
      </c>
      <c r="AO211" s="11">
        <v>171846</v>
      </c>
      <c r="AP211" s="11">
        <v>0</v>
      </c>
      <c r="AQ211" s="9">
        <v>0</v>
      </c>
      <c r="AR211" s="9">
        <v>2624</v>
      </c>
      <c r="AS211" s="11">
        <v>13216</v>
      </c>
      <c r="AT211" s="11">
        <v>0</v>
      </c>
      <c r="AU211" s="11">
        <v>0</v>
      </c>
      <c r="AV211" s="11">
        <v>0</v>
      </c>
      <c r="AW211" s="9">
        <v>4530.54</v>
      </c>
      <c r="AX211" s="9">
        <v>-6301.0891688630945</v>
      </c>
      <c r="AY211" s="9">
        <v>0</v>
      </c>
      <c r="AZ211" s="9">
        <v>-3614.63</v>
      </c>
      <c r="BA211" s="11">
        <v>12525</v>
      </c>
      <c r="BB211" s="11">
        <v>19533</v>
      </c>
      <c r="BC211" s="11">
        <v>0</v>
      </c>
      <c r="BD211" s="11">
        <v>704</v>
      </c>
      <c r="BE211" s="11">
        <v>0</v>
      </c>
      <c r="BF211" s="11">
        <v>28098</v>
      </c>
      <c r="BG211" s="11">
        <v>28015</v>
      </c>
      <c r="BH211" s="11">
        <v>0</v>
      </c>
      <c r="BI211" s="9">
        <v>0</v>
      </c>
      <c r="BJ211" s="9">
        <v>0</v>
      </c>
      <c r="BK211" s="9">
        <v>0</v>
      </c>
      <c r="BL211" s="9">
        <v>3422.4</v>
      </c>
      <c r="BM211" s="9">
        <v>4689.8</v>
      </c>
      <c r="BN211" s="9">
        <v>4191.1400000000003</v>
      </c>
      <c r="BO211" s="11">
        <v>298428</v>
      </c>
      <c r="BP211" s="11">
        <v>10729</v>
      </c>
      <c r="BQ211" s="11">
        <v>668</v>
      </c>
      <c r="BR211" s="11">
        <v>1711</v>
      </c>
      <c r="BS211" s="11">
        <v>171846</v>
      </c>
      <c r="BT211" s="11">
        <v>0</v>
      </c>
      <c r="BU211" s="9">
        <v>0</v>
      </c>
      <c r="BV211" s="9">
        <v>2570</v>
      </c>
      <c r="BW211" s="11">
        <v>13650</v>
      </c>
      <c r="BX211" s="11">
        <v>0</v>
      </c>
      <c r="BY211" s="11">
        <v>0</v>
      </c>
      <c r="BZ211" s="11">
        <v>-1382.01</v>
      </c>
      <c r="CA211" s="9">
        <v>4944.88</v>
      </c>
      <c r="CB211" s="9">
        <v>213.47110060216801</v>
      </c>
      <c r="CC211" s="9">
        <v>0</v>
      </c>
      <c r="CD211" s="9">
        <v>0</v>
      </c>
      <c r="CE211" s="11">
        <v>12273</v>
      </c>
      <c r="CF211" s="11">
        <v>19146</v>
      </c>
      <c r="CG211" s="11">
        <v>0</v>
      </c>
      <c r="CH211" s="11">
        <v>704</v>
      </c>
      <c r="CI211" s="11">
        <v>0</v>
      </c>
      <c r="CJ211" s="11">
        <v>26464</v>
      </c>
      <c r="CK211" s="11">
        <v>30236</v>
      </c>
      <c r="CL211" s="11">
        <v>0</v>
      </c>
      <c r="CM211" s="11">
        <v>0</v>
      </c>
      <c r="CN211" s="9">
        <v>0</v>
      </c>
      <c r="CO211" s="9">
        <v>0</v>
      </c>
      <c r="CP211" s="9">
        <v>3422.4</v>
      </c>
      <c r="CQ211" s="9">
        <v>4689.8</v>
      </c>
      <c r="CR211" s="9">
        <v>4191.1400000000003</v>
      </c>
      <c r="CT211" s="11"/>
      <c r="CU211" s="11"/>
      <c r="CV211" s="15"/>
      <c r="CW211" s="15"/>
      <c r="CX211" s="11"/>
      <c r="CY211" s="11"/>
      <c r="CZ211" s="9"/>
      <c r="DA211" s="11"/>
      <c r="DB211" s="11"/>
      <c r="DC211" s="11"/>
      <c r="DD211" s="11"/>
      <c r="DE211" s="11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</row>
    <row r="212" spans="1:124" x14ac:dyDescent="0.3">
      <c r="A212" s="12">
        <v>640</v>
      </c>
      <c r="B212" s="12">
        <v>1</v>
      </c>
      <c r="C212" s="13" t="s">
        <v>235</v>
      </c>
      <c r="D212" s="14">
        <v>6</v>
      </c>
      <c r="E212" s="9">
        <v>338</v>
      </c>
      <c r="F212" s="9">
        <f t="shared" si="83"/>
        <v>9834.1566839908828</v>
      </c>
      <c r="G212" s="9">
        <f t="shared" si="84"/>
        <v>10267.249791364093</v>
      </c>
      <c r="H212" s="9">
        <f t="shared" si="85"/>
        <v>433.09310737320993</v>
      </c>
      <c r="I212" s="10">
        <f t="shared" si="109"/>
        <v>4.4039679383820099E-2</v>
      </c>
      <c r="J212" s="9">
        <f t="shared" si="86"/>
        <v>395.97437869822443</v>
      </c>
      <c r="K212" s="9">
        <f t="shared" si="87"/>
        <v>9.1627218934911525</v>
      </c>
      <c r="L212" s="9">
        <f t="shared" si="88"/>
        <v>0</v>
      </c>
      <c r="M212" s="9">
        <f t="shared" si="89"/>
        <v>1.9032248520709345</v>
      </c>
      <c r="N212" s="9">
        <f t="shared" si="90"/>
        <v>11.742764769659516</v>
      </c>
      <c r="O212" s="9">
        <f t="shared" si="91"/>
        <v>9.4937869822485368</v>
      </c>
      <c r="P212" s="9">
        <f t="shared" si="92"/>
        <v>4.8162301775147967</v>
      </c>
      <c r="Q212" s="15">
        <f t="shared" si="93"/>
        <v>3323944.9591889181</v>
      </c>
      <c r="R212" s="15">
        <f t="shared" si="94"/>
        <v>3470330.429481063</v>
      </c>
      <c r="S212" s="9">
        <f t="shared" si="95"/>
        <v>146385.47029214492</v>
      </c>
      <c r="T212" s="9"/>
      <c r="U212" s="9">
        <f t="shared" ref="U212:AA221" si="110">IF($E212=0,0,SUMIF($AK$4:$BN$4,U$4,$AK212:$BN212)/$E212)</f>
        <v>6256.2563905325451</v>
      </c>
      <c r="V212" s="9">
        <f t="shared" si="110"/>
        <v>278.93195266272187</v>
      </c>
      <c r="W212" s="9">
        <f t="shared" si="110"/>
        <v>1101.0473372781064</v>
      </c>
      <c r="X212" s="9">
        <f t="shared" si="110"/>
        <v>1165.5828402366865</v>
      </c>
      <c r="Y212" s="9">
        <f t="shared" si="110"/>
        <v>601.12944054202308</v>
      </c>
      <c r="Z212" s="9">
        <f t="shared" si="110"/>
        <v>82.840236686390526</v>
      </c>
      <c r="AA212" s="9">
        <f t="shared" si="110"/>
        <v>348.36848605240908</v>
      </c>
      <c r="AB212" s="9">
        <f t="shared" ref="AB212:AH221" si="111">IF($E212=0,0,SUMIF($BO$4:$CR$4,AB$4,$BO212:$CR212)/$E212)</f>
        <v>6652.2307692307695</v>
      </c>
      <c r="AC212" s="9">
        <f t="shared" si="111"/>
        <v>288.09467455621302</v>
      </c>
      <c r="AD212" s="9">
        <f t="shared" si="111"/>
        <v>1101.0473372781064</v>
      </c>
      <c r="AE212" s="9">
        <f t="shared" si="111"/>
        <v>1167.4860650887574</v>
      </c>
      <c r="AF212" s="9">
        <f t="shared" si="111"/>
        <v>612.87220531168259</v>
      </c>
      <c r="AG212" s="9">
        <f t="shared" si="111"/>
        <v>92.334023668639063</v>
      </c>
      <c r="AH212" s="9">
        <f t="shared" si="111"/>
        <v>353.18471622992388</v>
      </c>
      <c r="AI212" s="9">
        <f t="shared" si="96"/>
        <v>10267.249791364093</v>
      </c>
      <c r="AJ212" s="3" t="s">
        <v>608</v>
      </c>
      <c r="AK212" s="11">
        <v>2134161</v>
      </c>
      <c r="AL212" s="11">
        <v>0</v>
      </c>
      <c r="AM212" s="11">
        <v>4902</v>
      </c>
      <c r="AN212" s="9">
        <v>12256</v>
      </c>
      <c r="AO212" s="11">
        <v>357040</v>
      </c>
      <c r="AP212" s="11">
        <v>15114</v>
      </c>
      <c r="AQ212" s="9">
        <v>0</v>
      </c>
      <c r="AR212" s="9">
        <v>40567</v>
      </c>
      <c r="AS212" s="11">
        <v>94279</v>
      </c>
      <c r="AT212" s="11">
        <v>0</v>
      </c>
      <c r="AU212" s="11">
        <v>0</v>
      </c>
      <c r="AV212" s="11">
        <v>0</v>
      </c>
      <c r="AW212" s="9">
        <v>28000</v>
      </c>
      <c r="AX212" s="9">
        <v>203181.75090320379</v>
      </c>
      <c r="AY212" s="9">
        <v>25379.45</v>
      </c>
      <c r="AZ212" s="9">
        <v>-19546.34</v>
      </c>
      <c r="BA212" s="11">
        <v>83258</v>
      </c>
      <c r="BB212" s="11">
        <v>118766</v>
      </c>
      <c r="BC212" s="11">
        <v>0</v>
      </c>
      <c r="BD212" s="11">
        <v>6185</v>
      </c>
      <c r="BE212" s="11">
        <v>0</v>
      </c>
      <c r="BF212" s="11">
        <v>126229</v>
      </c>
      <c r="BG212" s="11">
        <v>0</v>
      </c>
      <c r="BH212" s="11">
        <v>0</v>
      </c>
      <c r="BI212" s="9">
        <v>14060</v>
      </c>
      <c r="BJ212" s="9">
        <v>0</v>
      </c>
      <c r="BK212" s="9">
        <v>14262.15</v>
      </c>
      <c r="BL212" s="9">
        <v>22971.05828571428</v>
      </c>
      <c r="BM212" s="9">
        <v>38993.599999999999</v>
      </c>
      <c r="BN212" s="9">
        <v>3886.29</v>
      </c>
      <c r="BO212" s="11">
        <v>2185378</v>
      </c>
      <c r="BP212" s="11">
        <v>63076</v>
      </c>
      <c r="BQ212" s="11">
        <v>4893</v>
      </c>
      <c r="BR212" s="11">
        <v>12256</v>
      </c>
      <c r="BS212" s="11">
        <v>372154</v>
      </c>
      <c r="BT212" s="11">
        <v>0</v>
      </c>
      <c r="BU212" s="9">
        <v>0</v>
      </c>
      <c r="BV212" s="9">
        <v>41899</v>
      </c>
      <c r="BW212" s="11">
        <v>97376</v>
      </c>
      <c r="BX212" s="11">
        <v>0</v>
      </c>
      <c r="BY212" s="11">
        <v>0</v>
      </c>
      <c r="BZ212" s="11">
        <v>-146.71</v>
      </c>
      <c r="CA212" s="9">
        <v>31208.9</v>
      </c>
      <c r="CB212" s="9">
        <v>207150.80539534873</v>
      </c>
      <c r="CC212" s="9">
        <v>27007.335800000001</v>
      </c>
      <c r="CD212" s="9">
        <v>0</v>
      </c>
      <c r="CE212" s="11">
        <v>83400</v>
      </c>
      <c r="CF212" s="11">
        <v>119762</v>
      </c>
      <c r="CG212" s="11">
        <v>0</v>
      </c>
      <c r="CH212" s="11">
        <v>6185</v>
      </c>
      <c r="CI212" s="11">
        <v>0</v>
      </c>
      <c r="CJ212" s="11">
        <v>124478</v>
      </c>
      <c r="CK212" s="11">
        <v>0</v>
      </c>
      <c r="CL212" s="11">
        <v>0</v>
      </c>
      <c r="CM212" s="11">
        <v>14140</v>
      </c>
      <c r="CN212" s="9">
        <v>0</v>
      </c>
      <c r="CO212" s="9">
        <v>14262.15</v>
      </c>
      <c r="CP212" s="9">
        <v>22971.05828571428</v>
      </c>
      <c r="CQ212" s="9">
        <v>38993.599999999999</v>
      </c>
      <c r="CR212" s="9">
        <v>3886.29</v>
      </c>
      <c r="CT212" s="11"/>
      <c r="CU212" s="11"/>
      <c r="CV212" s="15"/>
      <c r="CW212" s="15"/>
      <c r="CX212" s="11"/>
      <c r="CY212" s="11"/>
      <c r="CZ212" s="9"/>
      <c r="DA212" s="11"/>
      <c r="DB212" s="11"/>
      <c r="DC212" s="11"/>
      <c r="DD212" s="11"/>
      <c r="DE212" s="11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</row>
    <row r="213" spans="1:124" x14ac:dyDescent="0.3">
      <c r="A213" s="12">
        <v>656</v>
      </c>
      <c r="B213" s="12">
        <v>1</v>
      </c>
      <c r="C213" s="13" t="s">
        <v>236</v>
      </c>
      <c r="D213" s="14">
        <v>4</v>
      </c>
      <c r="E213" s="9">
        <v>3897</v>
      </c>
      <c r="F213" s="9">
        <f t="shared" si="83"/>
        <v>9817.2559084484801</v>
      </c>
      <c r="G213" s="9">
        <f t="shared" si="84"/>
        <v>10449.910428423187</v>
      </c>
      <c r="H213" s="9">
        <f t="shared" si="85"/>
        <v>632.654519974707</v>
      </c>
      <c r="I213" s="10">
        <f t="shared" si="109"/>
        <v>6.4443111789544025E-2</v>
      </c>
      <c r="J213" s="9">
        <f t="shared" si="86"/>
        <v>389.10246343341078</v>
      </c>
      <c r="K213" s="9">
        <f t="shared" si="87"/>
        <v>32.888888888888914</v>
      </c>
      <c r="L213" s="9">
        <f t="shared" si="88"/>
        <v>57.95971259943542</v>
      </c>
      <c r="M213" s="9">
        <f t="shared" si="89"/>
        <v>38.879725429817881</v>
      </c>
      <c r="N213" s="9">
        <f t="shared" si="90"/>
        <v>58.856614765571521</v>
      </c>
      <c r="O213" s="9">
        <f t="shared" si="91"/>
        <v>49.896484475237358</v>
      </c>
      <c r="P213" s="9">
        <f t="shared" si="92"/>
        <v>5.0706303823453709</v>
      </c>
      <c r="Q213" s="15">
        <f t="shared" si="93"/>
        <v>38257846.275223732</v>
      </c>
      <c r="R213" s="15">
        <f t="shared" si="94"/>
        <v>40723300.939565159</v>
      </c>
      <c r="S213" s="9">
        <f t="shared" si="95"/>
        <v>2465454.6643414274</v>
      </c>
      <c r="T213" s="9"/>
      <c r="U213" s="9">
        <f t="shared" si="110"/>
        <v>5956.5262253015135</v>
      </c>
      <c r="V213" s="9">
        <f t="shared" si="110"/>
        <v>1001.0300230946882</v>
      </c>
      <c r="W213" s="9">
        <f t="shared" si="110"/>
        <v>501.62714908904286</v>
      </c>
      <c r="X213" s="9">
        <f t="shared" si="110"/>
        <v>721.10477290223241</v>
      </c>
      <c r="Y213" s="9">
        <f t="shared" si="110"/>
        <v>1217.2943046812079</v>
      </c>
      <c r="Z213" s="9">
        <f t="shared" si="110"/>
        <v>98.717423659225048</v>
      </c>
      <c r="AA213" s="9">
        <f t="shared" si="110"/>
        <v>320.95600972057025</v>
      </c>
      <c r="AB213" s="9">
        <f t="shared" si="111"/>
        <v>6345.6286887349243</v>
      </c>
      <c r="AC213" s="9">
        <f t="shared" si="111"/>
        <v>1033.9189119835771</v>
      </c>
      <c r="AD213" s="9">
        <f t="shared" si="111"/>
        <v>559.58686168847828</v>
      </c>
      <c r="AE213" s="9">
        <f t="shared" si="111"/>
        <v>759.98449833205029</v>
      </c>
      <c r="AF213" s="9">
        <f t="shared" si="111"/>
        <v>1276.1509194467794</v>
      </c>
      <c r="AG213" s="9">
        <f t="shared" si="111"/>
        <v>148.61390813446241</v>
      </c>
      <c r="AH213" s="9">
        <f t="shared" si="111"/>
        <v>326.02664010291562</v>
      </c>
      <c r="AI213" s="9">
        <f t="shared" si="96"/>
        <v>10449.910428423187</v>
      </c>
      <c r="AJ213" s="3" t="s">
        <v>608</v>
      </c>
      <c r="AK213" s="11">
        <v>23445208</v>
      </c>
      <c r="AL213" s="11">
        <v>0</v>
      </c>
      <c r="AM213" s="11">
        <v>53856</v>
      </c>
      <c r="AN213" s="9">
        <v>134639</v>
      </c>
      <c r="AO213" s="11">
        <v>2026267</v>
      </c>
      <c r="AP213" s="11">
        <v>-71426</v>
      </c>
      <c r="AQ213" s="9">
        <v>0</v>
      </c>
      <c r="AR213" s="9">
        <v>520937</v>
      </c>
      <c r="AS213" s="11">
        <v>3901014</v>
      </c>
      <c r="AT213" s="11">
        <v>0</v>
      </c>
      <c r="AU213" s="11">
        <v>238240</v>
      </c>
      <c r="AV213" s="11">
        <v>-804.7</v>
      </c>
      <c r="AW213" s="9">
        <v>384701.8</v>
      </c>
      <c r="AX213" s="9">
        <v>4743795.9053426674</v>
      </c>
      <c r="AY213" s="9">
        <v>232073.28</v>
      </c>
      <c r="AZ213" s="9">
        <v>-232625.3</v>
      </c>
      <c r="BA213" s="11">
        <v>924474</v>
      </c>
      <c r="BB213" s="11">
        <v>363603</v>
      </c>
      <c r="BC213" s="11">
        <v>0</v>
      </c>
      <c r="BD213" s="11">
        <v>52868</v>
      </c>
      <c r="BE213" s="11">
        <v>0</v>
      </c>
      <c r="BF213" s="11">
        <v>0</v>
      </c>
      <c r="BG213" s="11">
        <v>181972</v>
      </c>
      <c r="BH213" s="11">
        <v>0</v>
      </c>
      <c r="BI213" s="9">
        <v>475000</v>
      </c>
      <c r="BJ213" s="9">
        <v>0</v>
      </c>
      <c r="BK213" s="9">
        <v>53904.463881062271</v>
      </c>
      <c r="BL213" s="9">
        <v>255430.17600000001</v>
      </c>
      <c r="BM213" s="9">
        <v>574718.64999999991</v>
      </c>
      <c r="BN213" s="9">
        <v>0</v>
      </c>
      <c r="BO213" s="11">
        <v>24728915</v>
      </c>
      <c r="BP213" s="11">
        <v>0</v>
      </c>
      <c r="BQ213" s="11">
        <v>55370</v>
      </c>
      <c r="BR213" s="11">
        <v>134639</v>
      </c>
      <c r="BS213" s="11">
        <v>1277760</v>
      </c>
      <c r="BT213" s="11">
        <v>0</v>
      </c>
      <c r="BU213" s="9">
        <v>0</v>
      </c>
      <c r="BV213" s="9">
        <v>613325</v>
      </c>
      <c r="BW213" s="11">
        <v>4029182</v>
      </c>
      <c r="BX213" s="11">
        <v>0</v>
      </c>
      <c r="BY213" s="11">
        <v>243826</v>
      </c>
      <c r="BZ213" s="11">
        <v>-7711.41</v>
      </c>
      <c r="CA213" s="9">
        <v>579148.4</v>
      </c>
      <c r="CB213" s="9">
        <v>4973160.1330840997</v>
      </c>
      <c r="CC213" s="9">
        <v>251833.52660000004</v>
      </c>
      <c r="CD213" s="9">
        <v>0</v>
      </c>
      <c r="CE213" s="11">
        <v>953876</v>
      </c>
      <c r="CF213" s="11">
        <v>377617</v>
      </c>
      <c r="CG213" s="11">
        <v>0</v>
      </c>
      <c r="CH213" s="11">
        <v>52868</v>
      </c>
      <c r="CI213" s="11">
        <v>0</v>
      </c>
      <c r="CJ213" s="11">
        <v>0</v>
      </c>
      <c r="CK213" s="11">
        <v>195489</v>
      </c>
      <c r="CL213" s="11">
        <v>0</v>
      </c>
      <c r="CM213" s="11">
        <v>477000</v>
      </c>
      <c r="CN213" s="9">
        <v>902950</v>
      </c>
      <c r="CO213" s="9">
        <v>53904.463881062271</v>
      </c>
      <c r="CP213" s="9">
        <v>255430.17600000001</v>
      </c>
      <c r="CQ213" s="9">
        <v>574718.64999999991</v>
      </c>
      <c r="CR213" s="9">
        <v>0</v>
      </c>
      <c r="CT213" s="11"/>
      <c r="CU213" s="11"/>
      <c r="CV213" s="15"/>
      <c r="CW213" s="15"/>
      <c r="CX213" s="11"/>
      <c r="CY213" s="11"/>
      <c r="CZ213" s="9"/>
      <c r="DA213" s="11"/>
      <c r="DB213" s="11"/>
      <c r="DC213" s="11"/>
      <c r="DD213" s="11"/>
      <c r="DE213" s="11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</row>
    <row r="214" spans="1:124" x14ac:dyDescent="0.3">
      <c r="A214" s="12">
        <v>659</v>
      </c>
      <c r="B214" s="12">
        <v>1</v>
      </c>
      <c r="C214" s="13" t="s">
        <v>237</v>
      </c>
      <c r="D214" s="14">
        <v>3</v>
      </c>
      <c r="E214" s="9">
        <v>3451</v>
      </c>
      <c r="F214" s="9">
        <f t="shared" ref="F214:F277" si="112">SUM(U214:AA214)</f>
        <v>10219.576155792029</v>
      </c>
      <c r="G214" s="9">
        <f t="shared" ref="G214:G277" si="113">F214+H214</f>
        <v>10668.459375462297</v>
      </c>
      <c r="H214" s="9">
        <f t="shared" ref="H214:H277" si="114">AI214-F214</f>
        <v>448.88321967026786</v>
      </c>
      <c r="I214" s="10">
        <f t="shared" si="109"/>
        <v>4.3923858761584708E-2</v>
      </c>
      <c r="J214" s="9">
        <f t="shared" ref="J214:J277" si="115">AB214-U214</f>
        <v>361.64166908142488</v>
      </c>
      <c r="K214" s="9">
        <f t="shared" ref="K214:K277" si="116">AC214-V214</f>
        <v>8.5778035352071811</v>
      </c>
      <c r="L214" s="9">
        <f t="shared" ref="L214:L277" si="117">AD214-W214</f>
        <v>0</v>
      </c>
      <c r="M214" s="9">
        <f t="shared" ref="M214:M277" si="118">AE214-X214</f>
        <v>36.318177339901467</v>
      </c>
      <c r="N214" s="9">
        <f t="shared" ref="N214:N277" si="119">AF214-Y214</f>
        <v>40.023356152445331</v>
      </c>
      <c r="O214" s="9">
        <f t="shared" ref="O214:O277" si="120">AG214-Z214</f>
        <v>0</v>
      </c>
      <c r="P214" s="9">
        <f t="shared" ref="P214:P277" si="121">AH214-AA214</f>
        <v>2.32221356128656</v>
      </c>
      <c r="Q214" s="15">
        <f t="shared" si="93"/>
        <v>35267757.313638292</v>
      </c>
      <c r="R214" s="15">
        <f t="shared" si="94"/>
        <v>36816853.304720379</v>
      </c>
      <c r="S214" s="9">
        <f t="shared" si="95"/>
        <v>1549095.9910820872</v>
      </c>
      <c r="T214" s="9"/>
      <c r="U214" s="9">
        <f t="shared" si="110"/>
        <v>6070.1343378730808</v>
      </c>
      <c r="V214" s="9">
        <f t="shared" si="110"/>
        <v>261.0840336134454</v>
      </c>
      <c r="W214" s="9">
        <f t="shared" si="110"/>
        <v>1946.7638365691105</v>
      </c>
      <c r="X214" s="9">
        <f t="shared" si="110"/>
        <v>547.87403651115619</v>
      </c>
      <c r="Y214" s="9">
        <f t="shared" si="110"/>
        <v>1083.1596895093937</v>
      </c>
      <c r="Z214" s="9">
        <f t="shared" si="110"/>
        <v>0</v>
      </c>
      <c r="AA214" s="9">
        <f t="shared" si="110"/>
        <v>310.56022171584249</v>
      </c>
      <c r="AB214" s="9">
        <f t="shared" si="111"/>
        <v>6431.7760069545056</v>
      </c>
      <c r="AC214" s="9">
        <f t="shared" si="111"/>
        <v>269.66183714865258</v>
      </c>
      <c r="AD214" s="9">
        <f t="shared" si="111"/>
        <v>1946.7638365691105</v>
      </c>
      <c r="AE214" s="9">
        <f t="shared" si="111"/>
        <v>584.19221385105766</v>
      </c>
      <c r="AF214" s="9">
        <f t="shared" si="111"/>
        <v>1123.1830456618391</v>
      </c>
      <c r="AG214" s="9">
        <f t="shared" si="111"/>
        <v>0</v>
      </c>
      <c r="AH214" s="9">
        <f t="shared" si="111"/>
        <v>312.88243527712905</v>
      </c>
      <c r="AI214" s="9">
        <f t="shared" si="96"/>
        <v>10668.459375462297</v>
      </c>
      <c r="AJ214" s="3" t="s">
        <v>608</v>
      </c>
      <c r="AK214" s="11">
        <v>21102975</v>
      </c>
      <c r="AL214" s="11">
        <v>0</v>
      </c>
      <c r="AM214" s="11">
        <v>48475</v>
      </c>
      <c r="AN214" s="9">
        <v>121189</v>
      </c>
      <c r="AO214" s="11">
        <v>6718282</v>
      </c>
      <c r="AP214" s="11">
        <v>0</v>
      </c>
      <c r="AQ214" s="9">
        <v>0</v>
      </c>
      <c r="AR214" s="9">
        <v>274564</v>
      </c>
      <c r="AS214" s="11">
        <v>901001</v>
      </c>
      <c r="AT214" s="11">
        <v>0</v>
      </c>
      <c r="AU214" s="11">
        <v>234927</v>
      </c>
      <c r="AV214" s="11">
        <v>-185.7</v>
      </c>
      <c r="AW214" s="9">
        <v>0</v>
      </c>
      <c r="AX214" s="9">
        <v>3737984.0884969174</v>
      </c>
      <c r="AY214" s="9">
        <v>247995.98</v>
      </c>
      <c r="AZ214" s="9">
        <v>-154941.4</v>
      </c>
      <c r="BA214" s="11">
        <v>816775</v>
      </c>
      <c r="BB214" s="11">
        <v>334538</v>
      </c>
      <c r="BC214" s="11">
        <v>0</v>
      </c>
      <c r="BD214" s="11">
        <v>0</v>
      </c>
      <c r="BE214" s="11">
        <v>0</v>
      </c>
      <c r="BF214" s="11">
        <v>0</v>
      </c>
      <c r="BG214" s="11">
        <v>120870</v>
      </c>
      <c r="BH214" s="11">
        <v>-58666</v>
      </c>
      <c r="BI214" s="9">
        <v>119416</v>
      </c>
      <c r="BJ214" s="9">
        <v>0</v>
      </c>
      <c r="BK214" s="9">
        <v>23334.974798515203</v>
      </c>
      <c r="BL214" s="9">
        <v>212668.68034285714</v>
      </c>
      <c r="BM214" s="9">
        <v>466554.69000000006</v>
      </c>
      <c r="BN214" s="9">
        <v>0</v>
      </c>
      <c r="BO214" s="11">
        <v>22068606</v>
      </c>
      <c r="BP214" s="11">
        <v>127453</v>
      </c>
      <c r="BQ214" s="11">
        <v>49413</v>
      </c>
      <c r="BR214" s="11">
        <v>121189</v>
      </c>
      <c r="BS214" s="11">
        <v>5106658</v>
      </c>
      <c r="BT214" s="11">
        <v>0</v>
      </c>
      <c r="BU214" s="9">
        <v>0</v>
      </c>
      <c r="BV214" s="9">
        <v>359111</v>
      </c>
      <c r="BW214" s="11">
        <v>930603</v>
      </c>
      <c r="BX214" s="11">
        <v>0</v>
      </c>
      <c r="BY214" s="11">
        <v>237806</v>
      </c>
      <c r="BZ214" s="11">
        <v>4940.33</v>
      </c>
      <c r="CA214" s="9">
        <v>0</v>
      </c>
      <c r="CB214" s="9">
        <v>3876104.6905790064</v>
      </c>
      <c r="CC214" s="9">
        <v>256009.93900000001</v>
      </c>
      <c r="CD214" s="9">
        <v>0</v>
      </c>
      <c r="CE214" s="11">
        <v>835544</v>
      </c>
      <c r="CF214" s="11">
        <v>344549</v>
      </c>
      <c r="CG214" s="11">
        <v>0</v>
      </c>
      <c r="CH214" s="11">
        <v>0</v>
      </c>
      <c r="CI214" s="11">
        <v>0</v>
      </c>
      <c r="CJ214" s="11">
        <v>0</v>
      </c>
      <c r="CK214" s="11">
        <v>129869</v>
      </c>
      <c r="CL214" s="11">
        <v>-65201</v>
      </c>
      <c r="CM214" s="11">
        <v>120016</v>
      </c>
      <c r="CN214" s="9">
        <v>1611624</v>
      </c>
      <c r="CO214" s="9">
        <v>23334.974798515203</v>
      </c>
      <c r="CP214" s="9">
        <v>212668.68034285714</v>
      </c>
      <c r="CQ214" s="9">
        <v>466554.69000000006</v>
      </c>
      <c r="CR214" s="9">
        <v>0</v>
      </c>
      <c r="CT214" s="11"/>
      <c r="CU214" s="11"/>
      <c r="CV214" s="15"/>
      <c r="CW214" s="15"/>
      <c r="CX214" s="11"/>
      <c r="CY214" s="11"/>
      <c r="CZ214" s="9"/>
      <c r="DA214" s="11"/>
      <c r="DB214" s="11"/>
      <c r="DC214" s="11"/>
      <c r="DD214" s="11"/>
      <c r="DE214" s="11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</row>
    <row r="215" spans="1:124" x14ac:dyDescent="0.3">
      <c r="A215" s="12">
        <v>671</v>
      </c>
      <c r="B215" s="12">
        <v>1</v>
      </c>
      <c r="C215" s="13" t="s">
        <v>238</v>
      </c>
      <c r="D215" s="14">
        <v>6</v>
      </c>
      <c r="E215" s="9">
        <v>349</v>
      </c>
      <c r="F215" s="9">
        <f t="shared" si="112"/>
        <v>9993.8343177918778</v>
      </c>
      <c r="G215" s="9">
        <f t="shared" si="113"/>
        <v>10442.12658639242</v>
      </c>
      <c r="H215" s="9">
        <f t="shared" si="114"/>
        <v>448.29226860054223</v>
      </c>
      <c r="I215" s="10">
        <f t="shared" si="109"/>
        <v>4.4856884189330017E-2</v>
      </c>
      <c r="J215" s="9">
        <f t="shared" si="115"/>
        <v>397.73659025787947</v>
      </c>
      <c r="K215" s="9">
        <f t="shared" si="116"/>
        <v>8.911174785100286</v>
      </c>
      <c r="L215" s="9">
        <f t="shared" si="117"/>
        <v>0</v>
      </c>
      <c r="M215" s="9">
        <f t="shared" si="118"/>
        <v>24.123209169054462</v>
      </c>
      <c r="N215" s="9">
        <f t="shared" si="119"/>
        <v>36.424007282490606</v>
      </c>
      <c r="O215" s="9">
        <f t="shared" si="120"/>
        <v>0</v>
      </c>
      <c r="P215" s="9">
        <f t="shared" si="121"/>
        <v>-18.902712893982795</v>
      </c>
      <c r="Q215" s="15">
        <f t="shared" ref="Q215:Q278" si="122">SUM(AK215:BN215)</f>
        <v>3487848.1769093657</v>
      </c>
      <c r="R215" s="15">
        <f t="shared" ref="R215:R278" si="123">SUM(BO215:CR215)</f>
        <v>3644302.1786509547</v>
      </c>
      <c r="S215" s="9">
        <f t="shared" ref="S215:S278" si="124">R215-Q215</f>
        <v>156454.00174158905</v>
      </c>
      <c r="T215" s="9"/>
      <c r="U215" s="9">
        <f t="shared" si="110"/>
        <v>5870.7476504297993</v>
      </c>
      <c r="V215" s="9">
        <f t="shared" si="110"/>
        <v>271.26074498567334</v>
      </c>
      <c r="W215" s="9">
        <f t="shared" si="110"/>
        <v>1734.9971346704872</v>
      </c>
      <c r="X215" s="9">
        <f t="shared" si="110"/>
        <v>1028.1489971346705</v>
      </c>
      <c r="Y215" s="9">
        <f t="shared" si="110"/>
        <v>851.39947475392751</v>
      </c>
      <c r="Z215" s="9">
        <f t="shared" si="110"/>
        <v>0</v>
      </c>
      <c r="AA215" s="9">
        <f t="shared" si="110"/>
        <v>237.28031581732026</v>
      </c>
      <c r="AB215" s="9">
        <f t="shared" si="111"/>
        <v>6268.4842406876787</v>
      </c>
      <c r="AC215" s="9">
        <f t="shared" si="111"/>
        <v>280.17191977077363</v>
      </c>
      <c r="AD215" s="9">
        <f t="shared" si="111"/>
        <v>1734.9971346704872</v>
      </c>
      <c r="AE215" s="9">
        <f t="shared" si="111"/>
        <v>1052.2722063037249</v>
      </c>
      <c r="AF215" s="9">
        <f t="shared" si="111"/>
        <v>887.82348203641811</v>
      </c>
      <c r="AG215" s="9">
        <f t="shared" si="111"/>
        <v>0</v>
      </c>
      <c r="AH215" s="9">
        <f t="shared" si="111"/>
        <v>218.37760292333746</v>
      </c>
      <c r="AI215" s="9">
        <f t="shared" ref="AI215:AI278" si="125">SUM(AB215:AH215)</f>
        <v>10442.12658639242</v>
      </c>
      <c r="AJ215" s="3" t="s">
        <v>608</v>
      </c>
      <c r="AK215" s="11">
        <v>2065308</v>
      </c>
      <c r="AL215" s="11">
        <v>0</v>
      </c>
      <c r="AM215" s="11">
        <v>4744</v>
      </c>
      <c r="AN215" s="9">
        <v>11861</v>
      </c>
      <c r="AO215" s="11">
        <v>606696</v>
      </c>
      <c r="AP215" s="11">
        <v>-1182</v>
      </c>
      <c r="AQ215" s="9">
        <v>0</v>
      </c>
      <c r="AR215" s="9">
        <v>28888</v>
      </c>
      <c r="AS215" s="11">
        <v>94670</v>
      </c>
      <c r="AT215" s="11">
        <v>0</v>
      </c>
      <c r="AU215" s="11">
        <v>5981</v>
      </c>
      <c r="AV215" s="11">
        <v>0</v>
      </c>
      <c r="AW215" s="9">
        <v>0</v>
      </c>
      <c r="AX215" s="9">
        <v>297138.4166891207</v>
      </c>
      <c r="AY215" s="9">
        <v>26086.87</v>
      </c>
      <c r="AZ215" s="9">
        <v>-16417.07</v>
      </c>
      <c r="BA215" s="11">
        <v>73666</v>
      </c>
      <c r="BB215" s="11">
        <v>78606</v>
      </c>
      <c r="BC215" s="11">
        <v>0</v>
      </c>
      <c r="BD215" s="11">
        <v>0</v>
      </c>
      <c r="BE215" s="11">
        <v>42060</v>
      </c>
      <c r="BF215" s="11">
        <v>124879</v>
      </c>
      <c r="BG215" s="11">
        <v>0</v>
      </c>
      <c r="BH215" s="11">
        <v>0</v>
      </c>
      <c r="BI215" s="9">
        <v>0</v>
      </c>
      <c r="BJ215" s="9">
        <v>0</v>
      </c>
      <c r="BK215" s="9">
        <v>10218.242220244781</v>
      </c>
      <c r="BL215" s="9">
        <v>10389.797999999999</v>
      </c>
      <c r="BM215" s="9">
        <v>11736</v>
      </c>
      <c r="BN215" s="9">
        <v>12518.92</v>
      </c>
      <c r="BO215" s="11">
        <v>2187701</v>
      </c>
      <c r="BP215" s="11">
        <v>0</v>
      </c>
      <c r="BQ215" s="11">
        <v>4898</v>
      </c>
      <c r="BR215" s="11">
        <v>11861</v>
      </c>
      <c r="BS215" s="11">
        <v>605514</v>
      </c>
      <c r="BT215" s="11">
        <v>0</v>
      </c>
      <c r="BU215" s="9">
        <v>0</v>
      </c>
      <c r="BV215" s="9">
        <v>30888</v>
      </c>
      <c r="BW215" s="11">
        <v>97780</v>
      </c>
      <c r="BX215" s="11">
        <v>0</v>
      </c>
      <c r="BY215" s="11">
        <v>6020</v>
      </c>
      <c r="BZ215" s="11">
        <v>0</v>
      </c>
      <c r="CA215" s="9">
        <v>0</v>
      </c>
      <c r="CB215" s="9">
        <v>309850.39523070992</v>
      </c>
      <c r="CC215" s="9">
        <v>19489.823199999999</v>
      </c>
      <c r="CD215" s="9">
        <v>0</v>
      </c>
      <c r="CE215" s="11">
        <v>76313</v>
      </c>
      <c r="CF215" s="11">
        <v>82121</v>
      </c>
      <c r="CG215" s="11">
        <v>0</v>
      </c>
      <c r="CH215" s="11">
        <v>0</v>
      </c>
      <c r="CI215" s="11">
        <v>42478</v>
      </c>
      <c r="CJ215" s="11">
        <v>124525</v>
      </c>
      <c r="CK215" s="11">
        <v>0</v>
      </c>
      <c r="CL215" s="11">
        <v>0</v>
      </c>
      <c r="CM215" s="11">
        <v>0</v>
      </c>
      <c r="CN215" s="9">
        <v>0</v>
      </c>
      <c r="CO215" s="9">
        <v>10218.242220244781</v>
      </c>
      <c r="CP215" s="9">
        <v>10389.797999999999</v>
      </c>
      <c r="CQ215" s="9">
        <v>11736</v>
      </c>
      <c r="CR215" s="9">
        <v>12518.92</v>
      </c>
      <c r="CT215" s="11"/>
      <c r="CU215" s="11"/>
      <c r="CV215" s="15"/>
      <c r="CW215" s="15"/>
      <c r="CX215" s="11"/>
      <c r="CY215" s="11"/>
      <c r="CZ215" s="9"/>
      <c r="DA215" s="11"/>
      <c r="DB215" s="11"/>
      <c r="DC215" s="11"/>
      <c r="DD215" s="11"/>
      <c r="DE215" s="11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</row>
    <row r="216" spans="1:124" x14ac:dyDescent="0.3">
      <c r="A216" s="12">
        <v>676</v>
      </c>
      <c r="B216" s="12">
        <v>1</v>
      </c>
      <c r="C216" s="13" t="s">
        <v>239</v>
      </c>
      <c r="D216" s="14">
        <v>6</v>
      </c>
      <c r="E216" s="9">
        <v>209</v>
      </c>
      <c r="F216" s="9">
        <f t="shared" si="112"/>
        <v>11243.083360474095</v>
      </c>
      <c r="G216" s="9">
        <f t="shared" si="113"/>
        <v>11620.37760315404</v>
      </c>
      <c r="H216" s="9">
        <f t="shared" si="114"/>
        <v>377.29424267994546</v>
      </c>
      <c r="I216" s="10">
        <f t="shared" si="109"/>
        <v>3.3557897827774873E-2</v>
      </c>
      <c r="J216" s="9">
        <f t="shared" si="115"/>
        <v>370.63995215311024</v>
      </c>
      <c r="K216" s="9">
        <f t="shared" si="116"/>
        <v>20.980861244019138</v>
      </c>
      <c r="L216" s="9">
        <f t="shared" si="117"/>
        <v>0</v>
      </c>
      <c r="M216" s="9">
        <f t="shared" si="118"/>
        <v>-18.396698564593407</v>
      </c>
      <c r="N216" s="9">
        <f t="shared" si="119"/>
        <v>16.820934545973159</v>
      </c>
      <c r="O216" s="9">
        <f t="shared" si="120"/>
        <v>0</v>
      </c>
      <c r="P216" s="9">
        <f t="shared" si="121"/>
        <v>-12.750806698564588</v>
      </c>
      <c r="Q216" s="15">
        <f t="shared" si="122"/>
        <v>2349804.4223390855</v>
      </c>
      <c r="R216" s="15">
        <f t="shared" si="123"/>
        <v>2428658.9190591942</v>
      </c>
      <c r="S216" s="9">
        <f t="shared" si="124"/>
        <v>78854.496720108669</v>
      </c>
      <c r="T216" s="9"/>
      <c r="U216" s="9">
        <f t="shared" si="110"/>
        <v>6084.2978468899519</v>
      </c>
      <c r="V216" s="9">
        <f t="shared" si="110"/>
        <v>638.57416267942585</v>
      </c>
      <c r="W216" s="9">
        <f t="shared" si="110"/>
        <v>2198</v>
      </c>
      <c r="X216" s="9">
        <f t="shared" si="110"/>
        <v>1457.3588516746411</v>
      </c>
      <c r="Y216" s="9">
        <f t="shared" si="110"/>
        <v>520.00882985208489</v>
      </c>
      <c r="Z216" s="9">
        <f t="shared" si="110"/>
        <v>0</v>
      </c>
      <c r="AA216" s="9">
        <f t="shared" si="110"/>
        <v>344.84366937799041</v>
      </c>
      <c r="AB216" s="9">
        <f t="shared" si="111"/>
        <v>6454.9377990430621</v>
      </c>
      <c r="AC216" s="9">
        <f t="shared" si="111"/>
        <v>659.55502392344499</v>
      </c>
      <c r="AD216" s="9">
        <f t="shared" si="111"/>
        <v>2198</v>
      </c>
      <c r="AE216" s="9">
        <f t="shared" si="111"/>
        <v>1438.9621531100477</v>
      </c>
      <c r="AF216" s="9">
        <f t="shared" si="111"/>
        <v>536.82976439805805</v>
      </c>
      <c r="AG216" s="9">
        <f t="shared" si="111"/>
        <v>0</v>
      </c>
      <c r="AH216" s="9">
        <f t="shared" si="111"/>
        <v>332.09286267942582</v>
      </c>
      <c r="AI216" s="9">
        <f t="shared" si="125"/>
        <v>11620.37760315404</v>
      </c>
      <c r="AJ216" s="3" t="s">
        <v>608</v>
      </c>
      <c r="AK216" s="11">
        <v>1281290</v>
      </c>
      <c r="AL216" s="11">
        <v>0</v>
      </c>
      <c r="AM216" s="11">
        <v>2943</v>
      </c>
      <c r="AN216" s="9">
        <v>7358</v>
      </c>
      <c r="AO216" s="11">
        <v>447420</v>
      </c>
      <c r="AP216" s="11">
        <v>11962</v>
      </c>
      <c r="AQ216" s="9">
        <v>0</v>
      </c>
      <c r="AR216" s="9">
        <v>15101</v>
      </c>
      <c r="AS216" s="11">
        <v>133462</v>
      </c>
      <c r="AT216" s="11">
        <v>0</v>
      </c>
      <c r="AU216" s="11">
        <v>0</v>
      </c>
      <c r="AV216" s="11">
        <v>0</v>
      </c>
      <c r="AW216" s="9">
        <v>0</v>
      </c>
      <c r="AX216" s="9">
        <v>108681.84543908574</v>
      </c>
      <c r="AY216" s="9">
        <v>18550.34</v>
      </c>
      <c r="AZ216" s="9">
        <v>-9671.75</v>
      </c>
      <c r="BA216" s="11">
        <v>50528</v>
      </c>
      <c r="BB216" s="11">
        <v>83196</v>
      </c>
      <c r="BC216" s="11">
        <v>0</v>
      </c>
      <c r="BD216" s="11">
        <v>7662</v>
      </c>
      <c r="BE216" s="11">
        <v>48455</v>
      </c>
      <c r="BF216" s="11">
        <v>96703</v>
      </c>
      <c r="BG216" s="11">
        <v>0</v>
      </c>
      <c r="BH216" s="11">
        <v>0</v>
      </c>
      <c r="BI216" s="9">
        <v>0</v>
      </c>
      <c r="BJ216" s="9">
        <v>0</v>
      </c>
      <c r="BK216" s="9">
        <v>19144.702499999999</v>
      </c>
      <c r="BL216" s="9">
        <v>12685.364400000002</v>
      </c>
      <c r="BM216" s="9">
        <v>7722.0999999999995</v>
      </c>
      <c r="BN216" s="9">
        <v>6611.82</v>
      </c>
      <c r="BO216" s="11">
        <v>1337702</v>
      </c>
      <c r="BP216" s="11">
        <v>11380</v>
      </c>
      <c r="BQ216" s="11">
        <v>2995</v>
      </c>
      <c r="BR216" s="11">
        <v>7358</v>
      </c>
      <c r="BS216" s="11">
        <v>459382</v>
      </c>
      <c r="BT216" s="11">
        <v>0</v>
      </c>
      <c r="BU216" s="9">
        <v>0</v>
      </c>
      <c r="BV216" s="9">
        <v>11520</v>
      </c>
      <c r="BW216" s="11">
        <v>137847</v>
      </c>
      <c r="BX216" s="11">
        <v>0</v>
      </c>
      <c r="BY216" s="11">
        <v>0</v>
      </c>
      <c r="BZ216" s="11">
        <v>-2577.91</v>
      </c>
      <c r="CA216" s="9">
        <v>0</v>
      </c>
      <c r="CB216" s="9">
        <v>112197.42075919412</v>
      </c>
      <c r="CC216" s="9">
        <v>15885.421400000001</v>
      </c>
      <c r="CD216" s="9">
        <v>0</v>
      </c>
      <c r="CE216" s="11">
        <v>51605</v>
      </c>
      <c r="CF216" s="11">
        <v>85345</v>
      </c>
      <c r="CG216" s="11">
        <v>0</v>
      </c>
      <c r="CH216" s="11">
        <v>7662</v>
      </c>
      <c r="CI216" s="11">
        <v>48937</v>
      </c>
      <c r="CJ216" s="11">
        <v>95257</v>
      </c>
      <c r="CK216" s="11">
        <v>0</v>
      </c>
      <c r="CL216" s="11">
        <v>0</v>
      </c>
      <c r="CM216" s="11">
        <v>0</v>
      </c>
      <c r="CN216" s="9">
        <v>0</v>
      </c>
      <c r="CO216" s="9">
        <v>19144.702499999999</v>
      </c>
      <c r="CP216" s="9">
        <v>12685.364400000002</v>
      </c>
      <c r="CQ216" s="9">
        <v>7722.0999999999995</v>
      </c>
      <c r="CR216" s="9">
        <v>6611.82</v>
      </c>
      <c r="CT216" s="11"/>
      <c r="CU216" s="11"/>
      <c r="CV216" s="15"/>
      <c r="CW216" s="15"/>
      <c r="CX216" s="11"/>
      <c r="CY216" s="11"/>
      <c r="CZ216" s="9"/>
      <c r="DA216" s="11"/>
      <c r="DB216" s="11"/>
      <c r="DC216" s="11"/>
      <c r="DD216" s="11"/>
      <c r="DE216" s="11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</row>
    <row r="217" spans="1:124" x14ac:dyDescent="0.3">
      <c r="A217" s="12">
        <v>682</v>
      </c>
      <c r="B217" s="12">
        <v>1</v>
      </c>
      <c r="C217" s="13" t="s">
        <v>240</v>
      </c>
      <c r="D217" s="14">
        <v>5</v>
      </c>
      <c r="E217" s="9">
        <v>1201</v>
      </c>
      <c r="F217" s="9">
        <f t="shared" si="112"/>
        <v>9023.4530059807221</v>
      </c>
      <c r="G217" s="9">
        <f t="shared" si="113"/>
        <v>9449.8132303440543</v>
      </c>
      <c r="H217" s="9">
        <f t="shared" si="114"/>
        <v>426.36022436333224</v>
      </c>
      <c r="I217" s="10">
        <f t="shared" si="109"/>
        <v>4.7250229383445752E-2</v>
      </c>
      <c r="J217" s="9">
        <f t="shared" si="115"/>
        <v>373.21457951706907</v>
      </c>
      <c r="K217" s="9">
        <f t="shared" si="116"/>
        <v>5.1315570358034961</v>
      </c>
      <c r="L217" s="9">
        <f t="shared" si="117"/>
        <v>0</v>
      </c>
      <c r="M217" s="9">
        <f t="shared" si="118"/>
        <v>17.829833472106543</v>
      </c>
      <c r="N217" s="9">
        <f t="shared" si="119"/>
        <v>32.387641349177443</v>
      </c>
      <c r="O217" s="9">
        <f t="shared" si="120"/>
        <v>0</v>
      </c>
      <c r="P217" s="9">
        <f t="shared" si="121"/>
        <v>-2.2033870108242013</v>
      </c>
      <c r="Q217" s="15">
        <f t="shared" si="122"/>
        <v>10837167.060182847</v>
      </c>
      <c r="R217" s="15">
        <f t="shared" si="123"/>
        <v>11349225.68964321</v>
      </c>
      <c r="S217" s="9">
        <f t="shared" si="124"/>
        <v>512058.62946036272</v>
      </c>
      <c r="T217" s="9"/>
      <c r="U217" s="9">
        <f t="shared" si="110"/>
        <v>6005.3224729392177</v>
      </c>
      <c r="V217" s="9">
        <f t="shared" si="110"/>
        <v>156.19150707743546</v>
      </c>
      <c r="W217" s="9">
        <f t="shared" si="110"/>
        <v>811.51623646960866</v>
      </c>
      <c r="X217" s="9">
        <f t="shared" si="110"/>
        <v>694.3580349708576</v>
      </c>
      <c r="Y217" s="9">
        <f t="shared" si="110"/>
        <v>965.99157712381702</v>
      </c>
      <c r="Z217" s="9">
        <f t="shared" si="110"/>
        <v>0</v>
      </c>
      <c r="AA217" s="9">
        <f t="shared" si="110"/>
        <v>390.07317739978583</v>
      </c>
      <c r="AB217" s="9">
        <f t="shared" si="111"/>
        <v>6378.5370524562868</v>
      </c>
      <c r="AC217" s="9">
        <f t="shared" si="111"/>
        <v>161.32306411323896</v>
      </c>
      <c r="AD217" s="9">
        <f t="shared" si="111"/>
        <v>811.51623646960866</v>
      </c>
      <c r="AE217" s="9">
        <f t="shared" si="111"/>
        <v>712.18786844296415</v>
      </c>
      <c r="AF217" s="9">
        <f t="shared" si="111"/>
        <v>998.37921847299447</v>
      </c>
      <c r="AG217" s="9">
        <f t="shared" si="111"/>
        <v>0</v>
      </c>
      <c r="AH217" s="9">
        <f t="shared" si="111"/>
        <v>387.86979038896163</v>
      </c>
      <c r="AI217" s="9">
        <f t="shared" si="125"/>
        <v>9449.8132303440543</v>
      </c>
      <c r="AJ217" s="3" t="s">
        <v>608</v>
      </c>
      <c r="AK217" s="11">
        <v>7273532</v>
      </c>
      <c r="AL217" s="11">
        <v>0</v>
      </c>
      <c r="AM217" s="11">
        <v>16708</v>
      </c>
      <c r="AN217" s="9">
        <v>41770</v>
      </c>
      <c r="AO217" s="11">
        <v>974631</v>
      </c>
      <c r="AP217" s="11">
        <v>0</v>
      </c>
      <c r="AQ217" s="9">
        <v>0</v>
      </c>
      <c r="AR217" s="9">
        <v>147875</v>
      </c>
      <c r="AS217" s="11">
        <v>187586</v>
      </c>
      <c r="AT217" s="11">
        <v>0</v>
      </c>
      <c r="AU217" s="11">
        <v>0</v>
      </c>
      <c r="AV217" s="11">
        <v>0</v>
      </c>
      <c r="AW217" s="9">
        <v>0</v>
      </c>
      <c r="AX217" s="9">
        <v>1160155.8841257042</v>
      </c>
      <c r="AY217" s="9">
        <v>79822.39</v>
      </c>
      <c r="AZ217" s="9">
        <v>-61139.71</v>
      </c>
      <c r="BA217" s="11">
        <v>278800</v>
      </c>
      <c r="BB217" s="11">
        <v>376425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9">
        <v>14116</v>
      </c>
      <c r="BJ217" s="9">
        <v>0</v>
      </c>
      <c r="BK217" s="9">
        <v>44349.899999999994</v>
      </c>
      <c r="BL217" s="9">
        <v>70268.906057142856</v>
      </c>
      <c r="BM217" s="9">
        <v>220732.61</v>
      </c>
      <c r="BN217" s="9">
        <v>11534.08</v>
      </c>
      <c r="BO217" s="11">
        <v>7620956</v>
      </c>
      <c r="BP217" s="11">
        <v>39667</v>
      </c>
      <c r="BQ217" s="11">
        <v>17064</v>
      </c>
      <c r="BR217" s="11">
        <v>41770</v>
      </c>
      <c r="BS217" s="11">
        <v>974631</v>
      </c>
      <c r="BT217" s="11">
        <v>0</v>
      </c>
      <c r="BU217" s="9">
        <v>0</v>
      </c>
      <c r="BV217" s="9">
        <v>161449</v>
      </c>
      <c r="BW217" s="11">
        <v>193749</v>
      </c>
      <c r="BX217" s="11">
        <v>0</v>
      </c>
      <c r="BY217" s="11">
        <v>0</v>
      </c>
      <c r="BZ217" s="11">
        <v>-11982.37</v>
      </c>
      <c r="CA217" s="9">
        <v>0</v>
      </c>
      <c r="CB217" s="9">
        <v>1199053.4413860664</v>
      </c>
      <c r="CC217" s="9">
        <v>77176.122200000013</v>
      </c>
      <c r="CD217" s="9">
        <v>0</v>
      </c>
      <c r="CE217" s="11">
        <v>285742</v>
      </c>
      <c r="CF217" s="11">
        <v>388869</v>
      </c>
      <c r="CG217" s="11">
        <v>0</v>
      </c>
      <c r="CH217" s="11">
        <v>0</v>
      </c>
      <c r="CI217" s="11">
        <v>0</v>
      </c>
      <c r="CJ217" s="11">
        <v>0</v>
      </c>
      <c r="CK217" s="11">
        <v>0</v>
      </c>
      <c r="CL217" s="11">
        <v>0</v>
      </c>
      <c r="CM217" s="11">
        <v>14196</v>
      </c>
      <c r="CN217" s="9">
        <v>0</v>
      </c>
      <c r="CO217" s="9">
        <v>44349.899999999994</v>
      </c>
      <c r="CP217" s="9">
        <v>70268.906057142856</v>
      </c>
      <c r="CQ217" s="9">
        <v>220732.61</v>
      </c>
      <c r="CR217" s="9">
        <v>11534.08</v>
      </c>
      <c r="CT217" s="11"/>
      <c r="CU217" s="11"/>
      <c r="CV217" s="15"/>
      <c r="CW217" s="15"/>
      <c r="CX217" s="11"/>
      <c r="CY217" s="11"/>
      <c r="CZ217" s="9"/>
      <c r="DA217" s="11"/>
      <c r="DB217" s="11"/>
      <c r="DC217" s="11"/>
      <c r="DD217" s="11"/>
      <c r="DE217" s="11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</row>
    <row r="218" spans="1:124" x14ac:dyDescent="0.3">
      <c r="A218" s="12">
        <v>690</v>
      </c>
      <c r="B218" s="12">
        <v>1</v>
      </c>
      <c r="C218" s="13" t="s">
        <v>241</v>
      </c>
      <c r="D218" s="14">
        <v>5</v>
      </c>
      <c r="E218" s="9">
        <v>998</v>
      </c>
      <c r="F218" s="9">
        <f t="shared" si="112"/>
        <v>9417.9443624942523</v>
      </c>
      <c r="G218" s="9">
        <f t="shared" si="113"/>
        <v>9873.9841426274961</v>
      </c>
      <c r="H218" s="9">
        <f t="shared" si="114"/>
        <v>456.03978013324377</v>
      </c>
      <c r="I218" s="10">
        <f t="shared" si="109"/>
        <v>4.8422433025763385E-2</v>
      </c>
      <c r="J218" s="9">
        <f t="shared" si="115"/>
        <v>377.39619238477007</v>
      </c>
      <c r="K218" s="9">
        <f t="shared" si="116"/>
        <v>16.74549098196394</v>
      </c>
      <c r="L218" s="9">
        <f t="shared" si="117"/>
        <v>0</v>
      </c>
      <c r="M218" s="9">
        <f t="shared" si="118"/>
        <v>39.030430861723403</v>
      </c>
      <c r="N218" s="9">
        <f t="shared" si="119"/>
        <v>31.447474922823744</v>
      </c>
      <c r="O218" s="9">
        <f t="shared" si="120"/>
        <v>0</v>
      </c>
      <c r="P218" s="9">
        <f t="shared" si="121"/>
        <v>-8.5798090180360305</v>
      </c>
      <c r="Q218" s="15">
        <f t="shared" si="122"/>
        <v>9399108.4737692624</v>
      </c>
      <c r="R218" s="15">
        <f t="shared" si="123"/>
        <v>9854236.1743422411</v>
      </c>
      <c r="S218" s="9">
        <f t="shared" si="124"/>
        <v>455127.70057297871</v>
      </c>
      <c r="T218" s="9"/>
      <c r="U218" s="9">
        <f t="shared" si="110"/>
        <v>5966.2460921843685</v>
      </c>
      <c r="V218" s="9">
        <f t="shared" si="110"/>
        <v>509.70140280561122</v>
      </c>
      <c r="W218" s="9">
        <f t="shared" si="110"/>
        <v>686.99298597194388</v>
      </c>
      <c r="X218" s="9">
        <f t="shared" si="110"/>
        <v>822.43687374749504</v>
      </c>
      <c r="Y218" s="9">
        <f t="shared" si="110"/>
        <v>920.10382278626446</v>
      </c>
      <c r="Z218" s="9">
        <f t="shared" si="110"/>
        <v>0</v>
      </c>
      <c r="AA218" s="9">
        <f t="shared" si="110"/>
        <v>512.46318499856852</v>
      </c>
      <c r="AB218" s="9">
        <f t="shared" si="111"/>
        <v>6343.6422845691386</v>
      </c>
      <c r="AC218" s="9">
        <f t="shared" si="111"/>
        <v>526.44689378757516</v>
      </c>
      <c r="AD218" s="9">
        <f t="shared" si="111"/>
        <v>686.99298597194388</v>
      </c>
      <c r="AE218" s="9">
        <f t="shared" si="111"/>
        <v>861.46730460921844</v>
      </c>
      <c r="AF218" s="9">
        <f t="shared" si="111"/>
        <v>951.5512977090882</v>
      </c>
      <c r="AG218" s="9">
        <f t="shared" si="111"/>
        <v>0</v>
      </c>
      <c r="AH218" s="9">
        <f t="shared" si="111"/>
        <v>503.88337598053249</v>
      </c>
      <c r="AI218" s="9">
        <f t="shared" si="125"/>
        <v>9873.9841426274961</v>
      </c>
      <c r="AJ218" s="3" t="s">
        <v>608</v>
      </c>
      <c r="AK218" s="11">
        <v>6019197</v>
      </c>
      <c r="AL218" s="11">
        <v>0</v>
      </c>
      <c r="AM218" s="11">
        <v>13827</v>
      </c>
      <c r="AN218" s="9">
        <v>34567</v>
      </c>
      <c r="AO218" s="11">
        <v>679169</v>
      </c>
      <c r="AP218" s="11">
        <v>6450</v>
      </c>
      <c r="AQ218" s="9">
        <v>0</v>
      </c>
      <c r="AR218" s="9">
        <v>127432</v>
      </c>
      <c r="AS218" s="11">
        <v>508682</v>
      </c>
      <c r="AT218" s="11">
        <v>0</v>
      </c>
      <c r="AU218" s="11">
        <v>0</v>
      </c>
      <c r="AV218" s="11">
        <v>1857</v>
      </c>
      <c r="AW218" s="9">
        <v>0</v>
      </c>
      <c r="AX218" s="9">
        <v>918263.61514069198</v>
      </c>
      <c r="AY218" s="9">
        <v>79840.639999999999</v>
      </c>
      <c r="AZ218" s="9">
        <v>-64883.4</v>
      </c>
      <c r="BA218" s="11">
        <v>236101</v>
      </c>
      <c r="BB218" s="11">
        <v>393458</v>
      </c>
      <c r="BC218" s="11">
        <v>0</v>
      </c>
      <c r="BD218" s="11">
        <v>807</v>
      </c>
      <c r="BE218" s="11">
        <v>33085</v>
      </c>
      <c r="BF218" s="11">
        <v>0</v>
      </c>
      <c r="BG218" s="11">
        <v>0</v>
      </c>
      <c r="BH218" s="11">
        <v>0</v>
      </c>
      <c r="BI218" s="9">
        <v>14225</v>
      </c>
      <c r="BJ218" s="9">
        <v>0</v>
      </c>
      <c r="BK218" s="9">
        <v>36887.549999999996</v>
      </c>
      <c r="BL218" s="9">
        <v>64906.198628571423</v>
      </c>
      <c r="BM218" s="9">
        <v>284064.02</v>
      </c>
      <c r="BN218" s="9">
        <v>11172.85</v>
      </c>
      <c r="BO218" s="11">
        <v>6311122</v>
      </c>
      <c r="BP218" s="11">
        <v>19833</v>
      </c>
      <c r="BQ218" s="11">
        <v>14131</v>
      </c>
      <c r="BR218" s="11">
        <v>34567</v>
      </c>
      <c r="BS218" s="11">
        <v>685619</v>
      </c>
      <c r="BT218" s="11">
        <v>0</v>
      </c>
      <c r="BU218" s="9">
        <v>0</v>
      </c>
      <c r="BV218" s="9">
        <v>139466</v>
      </c>
      <c r="BW218" s="11">
        <v>525394</v>
      </c>
      <c r="BX218" s="11">
        <v>0</v>
      </c>
      <c r="BY218" s="11">
        <v>0</v>
      </c>
      <c r="BZ218" s="11">
        <v>9825.3700000000008</v>
      </c>
      <c r="CA218" s="9">
        <v>0</v>
      </c>
      <c r="CB218" s="9">
        <v>949648.19511367008</v>
      </c>
      <c r="CC218" s="9">
        <v>71277.990600000005</v>
      </c>
      <c r="CD218" s="9">
        <v>0</v>
      </c>
      <c r="CE218" s="11">
        <v>242166</v>
      </c>
      <c r="CF218" s="11">
        <v>405629</v>
      </c>
      <c r="CG218" s="11">
        <v>0</v>
      </c>
      <c r="CH218" s="11">
        <v>807</v>
      </c>
      <c r="CI218" s="11">
        <v>33415</v>
      </c>
      <c r="CJ218" s="11">
        <v>0</v>
      </c>
      <c r="CK218" s="11">
        <v>0</v>
      </c>
      <c r="CL218" s="11">
        <v>0</v>
      </c>
      <c r="CM218" s="11">
        <v>14305</v>
      </c>
      <c r="CN218" s="9">
        <v>0</v>
      </c>
      <c r="CO218" s="9">
        <v>36887.549999999996</v>
      </c>
      <c r="CP218" s="9">
        <v>64906.198628571423</v>
      </c>
      <c r="CQ218" s="9">
        <v>284064.02</v>
      </c>
      <c r="CR218" s="9">
        <v>11172.85</v>
      </c>
      <c r="CT218" s="11"/>
      <c r="CU218" s="11"/>
      <c r="CV218" s="15"/>
      <c r="CW218" s="15"/>
      <c r="CX218" s="11"/>
      <c r="CY218" s="11"/>
      <c r="CZ218" s="9"/>
      <c r="DA218" s="11"/>
      <c r="DB218" s="11"/>
      <c r="DC218" s="11"/>
      <c r="DD218" s="11"/>
      <c r="DE218" s="11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</row>
    <row r="219" spans="1:124" x14ac:dyDescent="0.3">
      <c r="A219" s="12">
        <v>695</v>
      </c>
      <c r="B219" s="12">
        <v>1</v>
      </c>
      <c r="C219" s="13" t="s">
        <v>242</v>
      </c>
      <c r="D219" s="14">
        <v>6</v>
      </c>
      <c r="E219" s="9">
        <v>700</v>
      </c>
      <c r="F219" s="9">
        <f t="shared" si="112"/>
        <v>9333.3309712239843</v>
      </c>
      <c r="G219" s="9">
        <f t="shared" si="113"/>
        <v>9850.3793425489348</v>
      </c>
      <c r="H219" s="9">
        <f t="shared" si="114"/>
        <v>517.04837132495049</v>
      </c>
      <c r="I219" s="10">
        <f t="shared" si="109"/>
        <v>5.5398053805129785E-2</v>
      </c>
      <c r="J219" s="9">
        <f t="shared" si="115"/>
        <v>409.1758142857143</v>
      </c>
      <c r="K219" s="9">
        <f t="shared" si="116"/>
        <v>23.887142857142862</v>
      </c>
      <c r="L219" s="9">
        <f t="shared" si="117"/>
        <v>0</v>
      </c>
      <c r="M219" s="9">
        <f t="shared" si="118"/>
        <v>30.030499999999961</v>
      </c>
      <c r="N219" s="9">
        <f t="shared" si="119"/>
        <v>58.829163896381715</v>
      </c>
      <c r="O219" s="9">
        <f t="shared" si="120"/>
        <v>0</v>
      </c>
      <c r="P219" s="9">
        <f t="shared" si="121"/>
        <v>-4.8742497142857815</v>
      </c>
      <c r="Q219" s="15">
        <f t="shared" si="122"/>
        <v>6533331.6798567865</v>
      </c>
      <c r="R219" s="15">
        <f t="shared" si="123"/>
        <v>6895265.5397842536</v>
      </c>
      <c r="S219" s="9">
        <f t="shared" si="124"/>
        <v>361933.85992746707</v>
      </c>
      <c r="T219" s="9"/>
      <c r="U219" s="9">
        <f t="shared" si="110"/>
        <v>5900.3870428571427</v>
      </c>
      <c r="V219" s="9">
        <f t="shared" si="110"/>
        <v>727.04428571428571</v>
      </c>
      <c r="W219" s="9">
        <f t="shared" si="110"/>
        <v>1052.3</v>
      </c>
      <c r="X219" s="9">
        <f t="shared" si="110"/>
        <v>615.82485714285713</v>
      </c>
      <c r="Y219" s="9">
        <f t="shared" si="110"/>
        <v>738.58331408112565</v>
      </c>
      <c r="Z219" s="9">
        <f t="shared" si="110"/>
        <v>0</v>
      </c>
      <c r="AA219" s="9">
        <f t="shared" si="110"/>
        <v>299.19147142857145</v>
      </c>
      <c r="AB219" s="9">
        <f t="shared" si="111"/>
        <v>6309.562857142857</v>
      </c>
      <c r="AC219" s="9">
        <f t="shared" si="111"/>
        <v>750.93142857142857</v>
      </c>
      <c r="AD219" s="9">
        <f t="shared" si="111"/>
        <v>1052.3</v>
      </c>
      <c r="AE219" s="9">
        <f t="shared" si="111"/>
        <v>645.85535714285709</v>
      </c>
      <c r="AF219" s="9">
        <f t="shared" si="111"/>
        <v>797.41247797750736</v>
      </c>
      <c r="AG219" s="9">
        <f t="shared" si="111"/>
        <v>0</v>
      </c>
      <c r="AH219" s="9">
        <f t="shared" si="111"/>
        <v>294.31722171428567</v>
      </c>
      <c r="AI219" s="9">
        <f t="shared" si="125"/>
        <v>9850.3793425489348</v>
      </c>
      <c r="AJ219" s="3" t="s">
        <v>608</v>
      </c>
      <c r="AK219" s="11">
        <v>4171782</v>
      </c>
      <c r="AL219" s="11">
        <v>0</v>
      </c>
      <c r="AM219" s="11">
        <v>9583</v>
      </c>
      <c r="AN219" s="9">
        <v>23957</v>
      </c>
      <c r="AO219" s="11">
        <v>777876</v>
      </c>
      <c r="AP219" s="11">
        <v>-41266</v>
      </c>
      <c r="AQ219" s="9">
        <v>0</v>
      </c>
      <c r="AR219" s="9">
        <v>76125</v>
      </c>
      <c r="AS219" s="11">
        <v>508931</v>
      </c>
      <c r="AT219" s="11">
        <v>0</v>
      </c>
      <c r="AU219" s="11">
        <v>11963</v>
      </c>
      <c r="AV219" s="11">
        <v>-15103.6</v>
      </c>
      <c r="AW219" s="9">
        <v>0</v>
      </c>
      <c r="AX219" s="9">
        <v>517008.31985678792</v>
      </c>
      <c r="AY219" s="9">
        <v>51389.06</v>
      </c>
      <c r="AZ219" s="9">
        <v>-41511.07</v>
      </c>
      <c r="BA219" s="11">
        <v>178083</v>
      </c>
      <c r="BB219" s="11">
        <v>86399</v>
      </c>
      <c r="BC219" s="11">
        <v>0</v>
      </c>
      <c r="BD219" s="11">
        <v>0</v>
      </c>
      <c r="BE219" s="11">
        <v>0</v>
      </c>
      <c r="BF219" s="11">
        <v>84028</v>
      </c>
      <c r="BG219" s="11">
        <v>0</v>
      </c>
      <c r="BH219" s="11">
        <v>0</v>
      </c>
      <c r="BI219" s="9">
        <v>0</v>
      </c>
      <c r="BJ219" s="9">
        <v>0</v>
      </c>
      <c r="BK219" s="9">
        <v>17012.099999999999</v>
      </c>
      <c r="BL219" s="9">
        <v>47914.8</v>
      </c>
      <c r="BM219" s="9">
        <v>55946.8</v>
      </c>
      <c r="BN219" s="9">
        <v>13214.27</v>
      </c>
      <c r="BO219" s="11">
        <v>4407915</v>
      </c>
      <c r="BP219" s="11">
        <v>8779</v>
      </c>
      <c r="BQ219" s="11">
        <v>9870</v>
      </c>
      <c r="BR219" s="11">
        <v>23957</v>
      </c>
      <c r="BS219" s="11">
        <v>736610</v>
      </c>
      <c r="BT219" s="11">
        <v>0</v>
      </c>
      <c r="BU219" s="9">
        <v>0</v>
      </c>
      <c r="BV219" s="9">
        <v>85176</v>
      </c>
      <c r="BW219" s="11">
        <v>525652</v>
      </c>
      <c r="BX219" s="11">
        <v>0</v>
      </c>
      <c r="BY219" s="11">
        <v>12041</v>
      </c>
      <c r="BZ219" s="11">
        <v>-14806.25</v>
      </c>
      <c r="CA219" s="9">
        <v>0</v>
      </c>
      <c r="CB219" s="9">
        <v>558188.73458425514</v>
      </c>
      <c r="CC219" s="9">
        <v>47977.085200000001</v>
      </c>
      <c r="CD219" s="9">
        <v>0</v>
      </c>
      <c r="CE219" s="11">
        <v>184106</v>
      </c>
      <c r="CF219" s="11">
        <v>89325</v>
      </c>
      <c r="CG219" s="11">
        <v>0</v>
      </c>
      <c r="CH219" s="11">
        <v>0</v>
      </c>
      <c r="CI219" s="11">
        <v>0</v>
      </c>
      <c r="CJ219" s="11">
        <v>86387</v>
      </c>
      <c r="CK219" s="11">
        <v>0</v>
      </c>
      <c r="CL219" s="11">
        <v>0</v>
      </c>
      <c r="CM219" s="11">
        <v>0</v>
      </c>
      <c r="CN219" s="9">
        <v>0</v>
      </c>
      <c r="CO219" s="9">
        <v>17012.099999999999</v>
      </c>
      <c r="CP219" s="9">
        <v>47914.8</v>
      </c>
      <c r="CQ219" s="9">
        <v>55946.8</v>
      </c>
      <c r="CR219" s="9">
        <v>13214.27</v>
      </c>
      <c r="CT219" s="11"/>
      <c r="CU219" s="11"/>
      <c r="CV219" s="15"/>
      <c r="CW219" s="15"/>
      <c r="CX219" s="11"/>
      <c r="CY219" s="11"/>
      <c r="CZ219" s="9"/>
      <c r="DA219" s="11"/>
      <c r="DB219" s="11"/>
      <c r="DC219" s="11"/>
      <c r="DD219" s="11"/>
      <c r="DE219" s="11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</row>
    <row r="220" spans="1:124" x14ac:dyDescent="0.3">
      <c r="A220" s="12">
        <v>696</v>
      </c>
      <c r="B220" s="12">
        <v>1</v>
      </c>
      <c r="C220" s="13" t="s">
        <v>243</v>
      </c>
      <c r="D220" s="14">
        <v>6</v>
      </c>
      <c r="E220" s="9">
        <v>501</v>
      </c>
      <c r="F220" s="9">
        <f t="shared" si="112"/>
        <v>10458.310756559446</v>
      </c>
      <c r="G220" s="9">
        <f t="shared" si="113"/>
        <v>10900.083491240775</v>
      </c>
      <c r="H220" s="9">
        <f t="shared" si="114"/>
        <v>441.77273468132989</v>
      </c>
      <c r="I220" s="10">
        <f t="shared" si="109"/>
        <v>4.2241308846579291E-2</v>
      </c>
      <c r="J220" s="9">
        <f t="shared" si="115"/>
        <v>378.9066067864278</v>
      </c>
      <c r="K220" s="9">
        <f t="shared" si="116"/>
        <v>12.922155688622752</v>
      </c>
      <c r="L220" s="9">
        <f t="shared" si="117"/>
        <v>0</v>
      </c>
      <c r="M220" s="9">
        <f t="shared" si="118"/>
        <v>26.455349301397064</v>
      </c>
      <c r="N220" s="9">
        <f t="shared" si="119"/>
        <v>21.417790569554313</v>
      </c>
      <c r="O220" s="9">
        <f t="shared" si="120"/>
        <v>0</v>
      </c>
      <c r="P220" s="9">
        <f t="shared" si="121"/>
        <v>2.0708323353293281</v>
      </c>
      <c r="Q220" s="15">
        <f t="shared" si="122"/>
        <v>5239613.6890362818</v>
      </c>
      <c r="R220" s="15">
        <f t="shared" si="123"/>
        <v>5460941.8291116292</v>
      </c>
      <c r="S220" s="9">
        <f t="shared" si="124"/>
        <v>221328.14007534739</v>
      </c>
      <c r="T220" s="9"/>
      <c r="U220" s="9">
        <f t="shared" si="110"/>
        <v>5987.2510778443111</v>
      </c>
      <c r="V220" s="9">
        <f t="shared" si="110"/>
        <v>393.35329341317367</v>
      </c>
      <c r="W220" s="9">
        <f t="shared" si="110"/>
        <v>1098.9960079840318</v>
      </c>
      <c r="X220" s="9">
        <f t="shared" si="110"/>
        <v>1636.3324351297406</v>
      </c>
      <c r="Y220" s="9">
        <f t="shared" si="110"/>
        <v>813.49420965325692</v>
      </c>
      <c r="Z220" s="9">
        <f t="shared" si="110"/>
        <v>0</v>
      </c>
      <c r="AA220" s="9">
        <f t="shared" si="110"/>
        <v>528.88373253493012</v>
      </c>
      <c r="AB220" s="9">
        <f t="shared" si="111"/>
        <v>6366.1576846307389</v>
      </c>
      <c r="AC220" s="9">
        <f t="shared" si="111"/>
        <v>406.27544910179643</v>
      </c>
      <c r="AD220" s="9">
        <f t="shared" si="111"/>
        <v>1098.9960079840318</v>
      </c>
      <c r="AE220" s="9">
        <f t="shared" si="111"/>
        <v>1662.7877844311377</v>
      </c>
      <c r="AF220" s="9">
        <f t="shared" si="111"/>
        <v>834.91200022281123</v>
      </c>
      <c r="AG220" s="9">
        <f t="shared" si="111"/>
        <v>0</v>
      </c>
      <c r="AH220" s="9">
        <f t="shared" si="111"/>
        <v>530.95456487025945</v>
      </c>
      <c r="AI220" s="9">
        <f t="shared" si="125"/>
        <v>10900.083491240775</v>
      </c>
      <c r="AJ220" s="3" t="s">
        <v>608</v>
      </c>
      <c r="AK220" s="11">
        <v>3038487</v>
      </c>
      <c r="AL220" s="11">
        <v>0</v>
      </c>
      <c r="AM220" s="11">
        <v>6980</v>
      </c>
      <c r="AN220" s="9">
        <v>17449</v>
      </c>
      <c r="AO220" s="11">
        <v>550597</v>
      </c>
      <c r="AP220" s="11">
        <v>0</v>
      </c>
      <c r="AQ220" s="9">
        <v>140140</v>
      </c>
      <c r="AR220" s="9">
        <v>56078</v>
      </c>
      <c r="AS220" s="11">
        <v>197070</v>
      </c>
      <c r="AT220" s="11">
        <v>0</v>
      </c>
      <c r="AU220" s="11">
        <v>0</v>
      </c>
      <c r="AV220" s="11">
        <v>-8975.4500000000007</v>
      </c>
      <c r="AW220" s="9">
        <v>0</v>
      </c>
      <c r="AX220" s="9">
        <v>407560.5990362817</v>
      </c>
      <c r="AY220" s="9">
        <v>34715.81</v>
      </c>
      <c r="AZ220" s="9">
        <v>-38874.21</v>
      </c>
      <c r="BA220" s="11">
        <v>129147</v>
      </c>
      <c r="BB220" s="11">
        <v>148530</v>
      </c>
      <c r="BC220" s="11">
        <v>0</v>
      </c>
      <c r="BD220" s="11">
        <v>0</v>
      </c>
      <c r="BE220" s="11">
        <v>220785</v>
      </c>
      <c r="BF220" s="11">
        <v>127118</v>
      </c>
      <c r="BG220" s="11">
        <v>0</v>
      </c>
      <c r="BH220" s="11">
        <v>0</v>
      </c>
      <c r="BI220" s="9">
        <v>0</v>
      </c>
      <c r="BJ220" s="9">
        <v>0</v>
      </c>
      <c r="BK220" s="9">
        <v>0</v>
      </c>
      <c r="BL220" s="9">
        <v>34898.400000000001</v>
      </c>
      <c r="BM220" s="9">
        <v>154985.66999999998</v>
      </c>
      <c r="BN220" s="9">
        <v>22921.87</v>
      </c>
      <c r="BO220" s="11">
        <v>3179366</v>
      </c>
      <c r="BP220" s="11">
        <v>10079</v>
      </c>
      <c r="BQ220" s="11">
        <v>7119</v>
      </c>
      <c r="BR220" s="11">
        <v>17449</v>
      </c>
      <c r="BS220" s="11">
        <v>550597</v>
      </c>
      <c r="BT220" s="11">
        <v>0</v>
      </c>
      <c r="BU220" s="9">
        <v>140140</v>
      </c>
      <c r="BV220" s="9">
        <v>60521</v>
      </c>
      <c r="BW220" s="11">
        <v>203544</v>
      </c>
      <c r="BX220" s="11">
        <v>0</v>
      </c>
      <c r="BY220" s="11">
        <v>0</v>
      </c>
      <c r="BZ220" s="11">
        <v>-11124.32</v>
      </c>
      <c r="CA220" s="9">
        <v>0</v>
      </c>
      <c r="CB220" s="9">
        <v>418290.91211162845</v>
      </c>
      <c r="CC220" s="9">
        <v>35753.296999999999</v>
      </c>
      <c r="CD220" s="9">
        <v>0</v>
      </c>
      <c r="CE220" s="11">
        <v>132220</v>
      </c>
      <c r="CF220" s="11">
        <v>153228</v>
      </c>
      <c r="CG220" s="11">
        <v>0</v>
      </c>
      <c r="CH220" s="11">
        <v>0</v>
      </c>
      <c r="CI220" s="11">
        <v>222983</v>
      </c>
      <c r="CJ220" s="11">
        <v>127970</v>
      </c>
      <c r="CK220" s="11">
        <v>0</v>
      </c>
      <c r="CL220" s="11">
        <v>0</v>
      </c>
      <c r="CM220" s="11">
        <v>0</v>
      </c>
      <c r="CN220" s="9">
        <v>0</v>
      </c>
      <c r="CO220" s="9">
        <v>0</v>
      </c>
      <c r="CP220" s="9">
        <v>34898.400000000001</v>
      </c>
      <c r="CQ220" s="9">
        <v>154985.66999999998</v>
      </c>
      <c r="CR220" s="9">
        <v>22921.87</v>
      </c>
      <c r="CT220" s="11"/>
      <c r="CU220" s="11"/>
      <c r="CV220" s="15"/>
      <c r="CW220" s="15"/>
      <c r="CX220" s="11"/>
      <c r="CY220" s="11"/>
      <c r="CZ220" s="9"/>
      <c r="DA220" s="11"/>
      <c r="DB220" s="11"/>
      <c r="DC220" s="11"/>
      <c r="DD220" s="11"/>
      <c r="DE220" s="11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</row>
    <row r="221" spans="1:124" x14ac:dyDescent="0.3">
      <c r="A221" s="12">
        <v>698</v>
      </c>
      <c r="B221" s="12">
        <v>1</v>
      </c>
      <c r="C221" s="13" t="s">
        <v>244</v>
      </c>
      <c r="D221" s="14">
        <v>6</v>
      </c>
      <c r="E221" s="9">
        <v>325</v>
      </c>
      <c r="F221" s="9">
        <f t="shared" si="112"/>
        <v>10609.006026441213</v>
      </c>
      <c r="G221" s="9">
        <f t="shared" si="113"/>
        <v>11358.31820192454</v>
      </c>
      <c r="H221" s="9">
        <f t="shared" si="114"/>
        <v>749.31217548332643</v>
      </c>
      <c r="I221" s="10">
        <f t="shared" si="109"/>
        <v>7.062981900620928E-2</v>
      </c>
      <c r="J221" s="9">
        <f t="shared" si="115"/>
        <v>387.48363076923033</v>
      </c>
      <c r="K221" s="9">
        <f t="shared" si="116"/>
        <v>18.480000000000018</v>
      </c>
      <c r="L221" s="9">
        <f t="shared" si="117"/>
        <v>283.05230769230769</v>
      </c>
      <c r="M221" s="9">
        <f t="shared" si="118"/>
        <v>31.441429039115974</v>
      </c>
      <c r="N221" s="9">
        <f t="shared" si="119"/>
        <v>22.105566751903098</v>
      </c>
      <c r="O221" s="9">
        <f t="shared" si="120"/>
        <v>0</v>
      </c>
      <c r="P221" s="9">
        <f t="shared" si="121"/>
        <v>6.7492412307692007</v>
      </c>
      <c r="Q221" s="15">
        <f t="shared" si="122"/>
        <v>3447926.9585933941</v>
      </c>
      <c r="R221" s="15">
        <f t="shared" si="123"/>
        <v>3691453.4156254758</v>
      </c>
      <c r="S221" s="9">
        <f t="shared" si="124"/>
        <v>243526.45703208167</v>
      </c>
      <c r="T221" s="9"/>
      <c r="U221" s="9">
        <f t="shared" si="110"/>
        <v>5995.9009846153849</v>
      </c>
      <c r="V221" s="9">
        <f t="shared" si="110"/>
        <v>562.53846153846155</v>
      </c>
      <c r="W221" s="9">
        <f t="shared" si="110"/>
        <v>45.747692307692304</v>
      </c>
      <c r="X221" s="9">
        <f t="shared" si="110"/>
        <v>2231.3376478839609</v>
      </c>
      <c r="Y221" s="9">
        <f t="shared" si="110"/>
        <v>1499.7369631726356</v>
      </c>
      <c r="Z221" s="9">
        <f t="shared" si="110"/>
        <v>0</v>
      </c>
      <c r="AA221" s="9">
        <f t="shared" si="110"/>
        <v>273.74427692307694</v>
      </c>
      <c r="AB221" s="9">
        <f t="shared" si="111"/>
        <v>6383.3846153846152</v>
      </c>
      <c r="AC221" s="9">
        <f t="shared" si="111"/>
        <v>581.01846153846157</v>
      </c>
      <c r="AD221" s="9">
        <f t="shared" si="111"/>
        <v>328.8</v>
      </c>
      <c r="AE221" s="9">
        <f t="shared" si="111"/>
        <v>2262.7790769230769</v>
      </c>
      <c r="AF221" s="9">
        <f t="shared" si="111"/>
        <v>1521.8425299245387</v>
      </c>
      <c r="AG221" s="9">
        <f t="shared" si="111"/>
        <v>0</v>
      </c>
      <c r="AH221" s="9">
        <f t="shared" si="111"/>
        <v>280.49351815384614</v>
      </c>
      <c r="AI221" s="9">
        <f t="shared" si="125"/>
        <v>11358.31820192454</v>
      </c>
      <c r="AJ221" s="3" t="s">
        <v>608</v>
      </c>
      <c r="AK221" s="11">
        <v>1965530</v>
      </c>
      <c r="AL221" s="11">
        <v>0</v>
      </c>
      <c r="AM221" s="11">
        <v>4515</v>
      </c>
      <c r="AN221" s="9">
        <v>11288</v>
      </c>
      <c r="AO221" s="11">
        <v>0</v>
      </c>
      <c r="AP221" s="11">
        <v>14868</v>
      </c>
      <c r="AQ221" s="9">
        <v>0</v>
      </c>
      <c r="AR221" s="9">
        <v>48058.735562287256</v>
      </c>
      <c r="AS221" s="11">
        <v>182825</v>
      </c>
      <c r="AT221" s="11">
        <v>0</v>
      </c>
      <c r="AU221" s="11">
        <v>0</v>
      </c>
      <c r="AV221" s="11">
        <v>0</v>
      </c>
      <c r="AW221" s="9">
        <v>0</v>
      </c>
      <c r="AX221" s="9">
        <v>487414.51303110656</v>
      </c>
      <c r="AY221" s="9">
        <v>15548.220000000001</v>
      </c>
      <c r="AZ221" s="9">
        <v>-16862.18</v>
      </c>
      <c r="BA221" s="11">
        <v>74377</v>
      </c>
      <c r="BB221" s="11">
        <v>149235</v>
      </c>
      <c r="BC221" s="11">
        <v>0</v>
      </c>
      <c r="BD221" s="11">
        <v>4545</v>
      </c>
      <c r="BE221" s="11">
        <v>321854</v>
      </c>
      <c r="BF221" s="11">
        <v>122600</v>
      </c>
      <c r="BG221" s="11">
        <v>0</v>
      </c>
      <c r="BH221" s="11">
        <v>0</v>
      </c>
      <c r="BI221" s="9">
        <v>0</v>
      </c>
      <c r="BJ221" s="9">
        <v>0</v>
      </c>
      <c r="BK221" s="9">
        <v>18900</v>
      </c>
      <c r="BL221" s="9">
        <v>17208.599999999999</v>
      </c>
      <c r="BM221" s="9">
        <v>23532.410000000003</v>
      </c>
      <c r="BN221" s="9">
        <v>2489.66</v>
      </c>
      <c r="BO221" s="11">
        <v>2068097</v>
      </c>
      <c r="BP221" s="11">
        <v>6503</v>
      </c>
      <c r="BQ221" s="11">
        <v>4631</v>
      </c>
      <c r="BR221" s="11">
        <v>11288</v>
      </c>
      <c r="BS221" s="11">
        <v>106860</v>
      </c>
      <c r="BT221" s="11">
        <v>0</v>
      </c>
      <c r="BU221" s="9">
        <v>0</v>
      </c>
      <c r="BV221" s="9">
        <v>51293</v>
      </c>
      <c r="BW221" s="11">
        <v>188831</v>
      </c>
      <c r="BX221" s="11">
        <v>0</v>
      </c>
      <c r="BY221" s="11">
        <v>0</v>
      </c>
      <c r="BZ221" s="11">
        <v>-2563.8000000000002</v>
      </c>
      <c r="CA221" s="9">
        <v>0</v>
      </c>
      <c r="CB221" s="9">
        <v>494598.8222254751</v>
      </c>
      <c r="CC221" s="9">
        <v>17741.723400000003</v>
      </c>
      <c r="CD221" s="9">
        <v>0</v>
      </c>
      <c r="CE221" s="11">
        <v>76548</v>
      </c>
      <c r="CF221" s="11">
        <v>154018</v>
      </c>
      <c r="CG221" s="11">
        <v>0</v>
      </c>
      <c r="CH221" s="11">
        <v>4545</v>
      </c>
      <c r="CI221" s="11">
        <v>325057</v>
      </c>
      <c r="CJ221" s="11">
        <v>121875</v>
      </c>
      <c r="CK221" s="11">
        <v>0</v>
      </c>
      <c r="CL221" s="11">
        <v>0</v>
      </c>
      <c r="CM221" s="11">
        <v>0</v>
      </c>
      <c r="CN221" s="9">
        <v>0</v>
      </c>
      <c r="CO221" s="9">
        <v>18900</v>
      </c>
      <c r="CP221" s="9">
        <v>17208.599999999999</v>
      </c>
      <c r="CQ221" s="9">
        <v>23532.410000000003</v>
      </c>
      <c r="CR221" s="9">
        <v>2489.66</v>
      </c>
      <c r="CT221" s="11"/>
      <c r="CU221" s="11"/>
      <c r="CV221" s="15"/>
      <c r="CW221" s="15"/>
      <c r="CX221" s="11"/>
      <c r="CY221" s="11"/>
      <c r="CZ221" s="9"/>
      <c r="DA221" s="11"/>
      <c r="DB221" s="11"/>
      <c r="DC221" s="11"/>
      <c r="DD221" s="11"/>
      <c r="DE221" s="11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</row>
    <row r="222" spans="1:124" x14ac:dyDescent="0.3">
      <c r="A222" s="12">
        <v>700</v>
      </c>
      <c r="B222" s="12">
        <v>1</v>
      </c>
      <c r="C222" s="13" t="s">
        <v>245</v>
      </c>
      <c r="D222" s="14">
        <v>4</v>
      </c>
      <c r="E222" s="9">
        <v>2072</v>
      </c>
      <c r="F222" s="9">
        <f t="shared" si="112"/>
        <v>7931.0056802726449</v>
      </c>
      <c r="G222" s="9">
        <f t="shared" si="113"/>
        <v>8807.8567559106068</v>
      </c>
      <c r="H222" s="9">
        <f t="shared" si="114"/>
        <v>876.85107563796191</v>
      </c>
      <c r="I222" s="10">
        <f t="shared" si="109"/>
        <v>0.11055988496124974</v>
      </c>
      <c r="J222" s="9">
        <f t="shared" si="115"/>
        <v>335.57523166023202</v>
      </c>
      <c r="K222" s="9">
        <f t="shared" si="116"/>
        <v>2.7784749034749012</v>
      </c>
      <c r="L222" s="9">
        <f t="shared" si="117"/>
        <v>559.75</v>
      </c>
      <c r="M222" s="9">
        <f t="shared" si="118"/>
        <v>-40.592388996138993</v>
      </c>
      <c r="N222" s="9">
        <f t="shared" si="119"/>
        <v>19.951672163058902</v>
      </c>
      <c r="O222" s="9">
        <f t="shared" si="120"/>
        <v>0</v>
      </c>
      <c r="P222" s="9">
        <f t="shared" si="121"/>
        <v>-0.61191409266407959</v>
      </c>
      <c r="Q222" s="15">
        <f t="shared" si="122"/>
        <v>16433043.769524921</v>
      </c>
      <c r="R222" s="15">
        <f t="shared" si="123"/>
        <v>18249879.198246777</v>
      </c>
      <c r="S222" s="9">
        <f t="shared" si="124"/>
        <v>1816835.4287218563</v>
      </c>
      <c r="T222" s="9"/>
      <c r="U222" s="9">
        <f t="shared" ref="U222:AA231" si="126">IF($E222=0,0,SUMIF($AK$4:$BN$4,U$4,$AK222:$BN222)/$E222)</f>
        <v>6026.9633783783784</v>
      </c>
      <c r="V222" s="9">
        <f t="shared" si="126"/>
        <v>84.558397683397686</v>
      </c>
      <c r="W222" s="9">
        <f t="shared" si="126"/>
        <v>1.0284749034749034</v>
      </c>
      <c r="X222" s="9">
        <f t="shared" si="126"/>
        <v>553.37548262548262</v>
      </c>
      <c r="Y222" s="9">
        <f t="shared" si="126"/>
        <v>1024.1011291143436</v>
      </c>
      <c r="Z222" s="9">
        <f t="shared" si="126"/>
        <v>0</v>
      </c>
      <c r="AA222" s="9">
        <f t="shared" si="126"/>
        <v>240.97881756756755</v>
      </c>
      <c r="AB222" s="9">
        <f t="shared" ref="AB222:AH231" si="127">IF($E222=0,0,SUMIF($BO$4:$CR$4,AB$4,$BO222:$CR222)/$E222)</f>
        <v>6362.5386100386104</v>
      </c>
      <c r="AC222" s="9">
        <f t="shared" si="127"/>
        <v>87.336872586872587</v>
      </c>
      <c r="AD222" s="9">
        <f t="shared" si="127"/>
        <v>560.77847490347494</v>
      </c>
      <c r="AE222" s="9">
        <f t="shared" si="127"/>
        <v>512.78309362934363</v>
      </c>
      <c r="AF222" s="9">
        <f t="shared" si="127"/>
        <v>1044.0528012774025</v>
      </c>
      <c r="AG222" s="9">
        <f t="shared" si="127"/>
        <v>0</v>
      </c>
      <c r="AH222" s="9">
        <f t="shared" si="127"/>
        <v>240.36690347490347</v>
      </c>
      <c r="AI222" s="9">
        <f t="shared" si="125"/>
        <v>8807.8567559106068</v>
      </c>
      <c r="AJ222" s="3" t="s">
        <v>608</v>
      </c>
      <c r="AK222" s="11">
        <v>12557608</v>
      </c>
      <c r="AL222" s="11">
        <v>0</v>
      </c>
      <c r="AM222" s="11">
        <v>28846</v>
      </c>
      <c r="AN222" s="9">
        <v>72115</v>
      </c>
      <c r="AO222" s="11">
        <v>2131</v>
      </c>
      <c r="AP222" s="11">
        <v>0</v>
      </c>
      <c r="AQ222" s="9">
        <v>0</v>
      </c>
      <c r="AR222" s="9">
        <v>422028</v>
      </c>
      <c r="AS222" s="11">
        <v>175205</v>
      </c>
      <c r="AT222" s="11">
        <v>0</v>
      </c>
      <c r="AU222" s="11">
        <v>0</v>
      </c>
      <c r="AV222" s="11">
        <v>0</v>
      </c>
      <c r="AW222" s="9">
        <v>0</v>
      </c>
      <c r="AX222" s="9">
        <v>2121937.5395249198</v>
      </c>
      <c r="AY222" s="9">
        <v>135980.04999999999</v>
      </c>
      <c r="AZ222" s="9">
        <v>-69739.88</v>
      </c>
      <c r="BA222" s="11">
        <v>497425</v>
      </c>
      <c r="BB222" s="11">
        <v>198295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9">
        <v>0</v>
      </c>
      <c r="BJ222" s="9">
        <v>0</v>
      </c>
      <c r="BK222" s="9">
        <v>10444</v>
      </c>
      <c r="BL222" s="9">
        <v>144229.79999999999</v>
      </c>
      <c r="BM222" s="9">
        <v>132695.47</v>
      </c>
      <c r="BN222" s="9">
        <v>3843.79</v>
      </c>
      <c r="BO222" s="11">
        <v>13176136</v>
      </c>
      <c r="BP222" s="11">
        <v>0</v>
      </c>
      <c r="BQ222" s="11">
        <v>29502</v>
      </c>
      <c r="BR222" s="11">
        <v>72115</v>
      </c>
      <c r="BS222" s="11">
        <v>680820</v>
      </c>
      <c r="BT222" s="11">
        <v>0</v>
      </c>
      <c r="BU222" s="9">
        <v>0</v>
      </c>
      <c r="BV222" s="9">
        <v>326794</v>
      </c>
      <c r="BW222" s="11">
        <v>180962</v>
      </c>
      <c r="BX222" s="11">
        <v>0</v>
      </c>
      <c r="BY222" s="11">
        <v>0</v>
      </c>
      <c r="BZ222" s="11">
        <v>-9513.43</v>
      </c>
      <c r="CA222" s="9">
        <v>0</v>
      </c>
      <c r="CB222" s="9">
        <v>2163277.4042467782</v>
      </c>
      <c r="CC222" s="9">
        <v>134712.16399999999</v>
      </c>
      <c r="CD222" s="9">
        <v>7044</v>
      </c>
      <c r="CE222" s="11">
        <v>510578</v>
      </c>
      <c r="CF222" s="11">
        <v>205126</v>
      </c>
      <c r="CG222" s="11">
        <v>0</v>
      </c>
      <c r="CH222" s="11">
        <v>0</v>
      </c>
      <c r="CI222" s="11">
        <v>0</v>
      </c>
      <c r="CJ222" s="11">
        <v>0</v>
      </c>
      <c r="CK222" s="11">
        <v>0</v>
      </c>
      <c r="CL222" s="11">
        <v>0</v>
      </c>
      <c r="CM222" s="11">
        <v>0</v>
      </c>
      <c r="CN222" s="9">
        <v>481113</v>
      </c>
      <c r="CO222" s="9">
        <v>10444</v>
      </c>
      <c r="CP222" s="9">
        <v>144229.79999999999</v>
      </c>
      <c r="CQ222" s="9">
        <v>132695.47</v>
      </c>
      <c r="CR222" s="9">
        <v>3843.79</v>
      </c>
      <c r="CT222" s="11"/>
      <c r="CU222" s="11"/>
      <c r="CV222" s="15"/>
      <c r="CW222" s="15"/>
      <c r="CX222" s="11"/>
      <c r="CY222" s="11"/>
      <c r="CZ222" s="9"/>
      <c r="DA222" s="11"/>
      <c r="DB222" s="11"/>
      <c r="DC222" s="11"/>
      <c r="DD222" s="11"/>
      <c r="DE222" s="11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</row>
    <row r="223" spans="1:124" x14ac:dyDescent="0.3">
      <c r="A223" s="12">
        <v>701</v>
      </c>
      <c r="B223" s="12">
        <v>1</v>
      </c>
      <c r="C223" s="13" t="s">
        <v>246</v>
      </c>
      <c r="D223" s="14">
        <v>4</v>
      </c>
      <c r="E223" s="9">
        <v>2357</v>
      </c>
      <c r="F223" s="9">
        <f t="shared" si="112"/>
        <v>8907.7985139543089</v>
      </c>
      <c r="G223" s="9">
        <f t="shared" si="113"/>
        <v>9383.881730896288</v>
      </c>
      <c r="H223" s="9">
        <f t="shared" si="114"/>
        <v>476.08321694197912</v>
      </c>
      <c r="I223" s="10">
        <f t="shared" si="109"/>
        <v>5.3445665188338265E-2</v>
      </c>
      <c r="J223" s="9">
        <f t="shared" si="115"/>
        <v>397.4050742469235</v>
      </c>
      <c r="K223" s="9">
        <f t="shared" si="116"/>
        <v>22.22528638099277</v>
      </c>
      <c r="L223" s="9">
        <f t="shared" si="117"/>
        <v>0</v>
      </c>
      <c r="M223" s="9">
        <f t="shared" si="118"/>
        <v>35.643542638947793</v>
      </c>
      <c r="N223" s="9">
        <f t="shared" si="119"/>
        <v>27.910875915250358</v>
      </c>
      <c r="O223" s="9">
        <f t="shared" si="120"/>
        <v>0</v>
      </c>
      <c r="P223" s="9">
        <f t="shared" si="121"/>
        <v>-7.1015622401357632</v>
      </c>
      <c r="Q223" s="15">
        <f t="shared" si="122"/>
        <v>20995681.097390305</v>
      </c>
      <c r="R223" s="15">
        <f t="shared" si="123"/>
        <v>22117809.23972255</v>
      </c>
      <c r="S223" s="9">
        <f t="shared" si="124"/>
        <v>1122128.1423322447</v>
      </c>
      <c r="T223" s="9"/>
      <c r="U223" s="9">
        <f t="shared" si="126"/>
        <v>5924.4099448451425</v>
      </c>
      <c r="V223" s="9">
        <f t="shared" si="126"/>
        <v>676.46202800169704</v>
      </c>
      <c r="W223" s="9">
        <f t="shared" si="126"/>
        <v>772.42638947815021</v>
      </c>
      <c r="X223" s="9">
        <f t="shared" si="126"/>
        <v>558.07454815443361</v>
      </c>
      <c r="Y223" s="9">
        <f t="shared" si="126"/>
        <v>791.1453129374861</v>
      </c>
      <c r="Z223" s="9">
        <f t="shared" si="126"/>
        <v>0</v>
      </c>
      <c r="AA223" s="9">
        <f t="shared" si="126"/>
        <v>185.28029053739894</v>
      </c>
      <c r="AB223" s="9">
        <f t="shared" si="127"/>
        <v>6321.815019092066</v>
      </c>
      <c r="AC223" s="9">
        <f t="shared" si="127"/>
        <v>698.68731438268981</v>
      </c>
      <c r="AD223" s="9">
        <f t="shared" si="127"/>
        <v>772.42638947815021</v>
      </c>
      <c r="AE223" s="9">
        <f t="shared" si="127"/>
        <v>593.71809079338141</v>
      </c>
      <c r="AF223" s="9">
        <f t="shared" si="127"/>
        <v>819.05618885273645</v>
      </c>
      <c r="AG223" s="9">
        <f t="shared" si="127"/>
        <v>0</v>
      </c>
      <c r="AH223" s="9">
        <f t="shared" si="127"/>
        <v>178.17872829726318</v>
      </c>
      <c r="AI223" s="9">
        <f t="shared" si="125"/>
        <v>9383.881730896288</v>
      </c>
      <c r="AJ223" s="3" t="s">
        <v>608</v>
      </c>
      <c r="AK223" s="11">
        <v>14130241</v>
      </c>
      <c r="AL223" s="11">
        <v>0</v>
      </c>
      <c r="AM223" s="11">
        <v>32458</v>
      </c>
      <c r="AN223" s="9">
        <v>81146</v>
      </c>
      <c r="AO223" s="11">
        <v>1784979</v>
      </c>
      <c r="AP223" s="11">
        <v>35630</v>
      </c>
      <c r="AQ223" s="9">
        <v>0</v>
      </c>
      <c r="AR223" s="9">
        <v>291581</v>
      </c>
      <c r="AS223" s="11">
        <v>1594421</v>
      </c>
      <c r="AT223" s="11">
        <v>0</v>
      </c>
      <c r="AU223" s="11">
        <v>17944</v>
      </c>
      <c r="AV223" s="11">
        <v>-2909.29</v>
      </c>
      <c r="AW223" s="9">
        <v>0</v>
      </c>
      <c r="AX223" s="9">
        <v>1864729.5025936547</v>
      </c>
      <c r="AY223" s="9">
        <v>138939.82</v>
      </c>
      <c r="AZ223" s="9">
        <v>-166406.76</v>
      </c>
      <c r="BA223" s="11">
        <v>593025</v>
      </c>
      <c r="BB223" s="11">
        <v>366571</v>
      </c>
      <c r="BC223" s="11">
        <v>0</v>
      </c>
      <c r="BD223" s="11">
        <v>2711</v>
      </c>
      <c r="BE223" s="11">
        <v>0</v>
      </c>
      <c r="BF223" s="11">
        <v>0</v>
      </c>
      <c r="BG223" s="11">
        <v>0</v>
      </c>
      <c r="BH223" s="11">
        <v>0</v>
      </c>
      <c r="BI223" s="9">
        <v>14001</v>
      </c>
      <c r="BJ223" s="9">
        <v>0</v>
      </c>
      <c r="BK223" s="9">
        <v>26880.054796649245</v>
      </c>
      <c r="BL223" s="9">
        <v>162292.19999999998</v>
      </c>
      <c r="BM223" s="9">
        <v>13966.36</v>
      </c>
      <c r="BN223" s="9">
        <v>13481.21</v>
      </c>
      <c r="BO223" s="11">
        <v>14900518</v>
      </c>
      <c r="BP223" s="11">
        <v>0</v>
      </c>
      <c r="BQ223" s="11">
        <v>33363</v>
      </c>
      <c r="BR223" s="11">
        <v>81146</v>
      </c>
      <c r="BS223" s="11">
        <v>1276532</v>
      </c>
      <c r="BT223" s="11">
        <v>0</v>
      </c>
      <c r="BU223" s="9">
        <v>0</v>
      </c>
      <c r="BV223" s="9">
        <v>345519</v>
      </c>
      <c r="BW223" s="11">
        <v>1646806</v>
      </c>
      <c r="BX223" s="11">
        <v>0</v>
      </c>
      <c r="BY223" s="11">
        <v>18061</v>
      </c>
      <c r="BZ223" s="11">
        <v>-3832.46</v>
      </c>
      <c r="CA223" s="9">
        <v>0</v>
      </c>
      <c r="CB223" s="9">
        <v>1930515.4371258998</v>
      </c>
      <c r="CC223" s="9">
        <v>122201.4378</v>
      </c>
      <c r="CD223" s="9">
        <v>0</v>
      </c>
      <c r="CE223" s="11">
        <v>611844</v>
      </c>
      <c r="CF223" s="11">
        <v>377647</v>
      </c>
      <c r="CG223" s="11">
        <v>0</v>
      </c>
      <c r="CH223" s="11">
        <v>2711</v>
      </c>
      <c r="CI223" s="11">
        <v>0</v>
      </c>
      <c r="CJ223" s="11">
        <v>0</v>
      </c>
      <c r="CK223" s="11">
        <v>0</v>
      </c>
      <c r="CL223" s="11">
        <v>0</v>
      </c>
      <c r="CM223" s="11">
        <v>14081</v>
      </c>
      <c r="CN223" s="9">
        <v>544077</v>
      </c>
      <c r="CO223" s="9">
        <v>26880.054796649245</v>
      </c>
      <c r="CP223" s="9">
        <v>162292.19999999998</v>
      </c>
      <c r="CQ223" s="9">
        <v>13966.36</v>
      </c>
      <c r="CR223" s="9">
        <v>13481.21</v>
      </c>
      <c r="CT223" s="11"/>
      <c r="CU223" s="11"/>
      <c r="CV223" s="15"/>
      <c r="CW223" s="15"/>
      <c r="CX223" s="11"/>
      <c r="CY223" s="11"/>
      <c r="CZ223" s="9"/>
      <c r="DA223" s="11"/>
      <c r="DB223" s="11"/>
      <c r="DC223" s="11"/>
      <c r="DD223" s="11"/>
      <c r="DE223" s="11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</row>
    <row r="224" spans="1:124" x14ac:dyDescent="0.3">
      <c r="A224" s="12">
        <v>704</v>
      </c>
      <c r="B224" s="12">
        <v>1</v>
      </c>
      <c r="C224" s="13" t="s">
        <v>247</v>
      </c>
      <c r="D224" s="14">
        <v>5</v>
      </c>
      <c r="E224" s="9">
        <v>1704</v>
      </c>
      <c r="F224" s="9">
        <f t="shared" si="112"/>
        <v>8418.9383227770377</v>
      </c>
      <c r="G224" s="9">
        <f t="shared" si="113"/>
        <v>9092.9579711787137</v>
      </c>
      <c r="H224" s="9">
        <f t="shared" si="114"/>
        <v>674.01964840167602</v>
      </c>
      <c r="I224" s="10">
        <f t="shared" si="109"/>
        <v>8.0059934229254046E-2</v>
      </c>
      <c r="J224" s="9">
        <f t="shared" si="115"/>
        <v>365.18000000000029</v>
      </c>
      <c r="K224" s="9">
        <f t="shared" si="116"/>
        <v>8.7975352112675864</v>
      </c>
      <c r="L224" s="9">
        <f t="shared" si="117"/>
        <v>328.5</v>
      </c>
      <c r="M224" s="9">
        <f t="shared" si="118"/>
        <v>-57.824958920187782</v>
      </c>
      <c r="N224" s="9">
        <f t="shared" si="119"/>
        <v>35.658549458013113</v>
      </c>
      <c r="O224" s="9">
        <f t="shared" si="120"/>
        <v>0</v>
      </c>
      <c r="P224" s="9">
        <f t="shared" si="121"/>
        <v>-6.2914773474178105</v>
      </c>
      <c r="Q224" s="15">
        <f t="shared" si="122"/>
        <v>14345870.902012071</v>
      </c>
      <c r="R224" s="15">
        <f t="shared" si="123"/>
        <v>15494400.382888528</v>
      </c>
      <c r="S224" s="9">
        <f t="shared" si="124"/>
        <v>1148529.4808764569</v>
      </c>
      <c r="T224" s="9"/>
      <c r="U224" s="9">
        <f t="shared" si="126"/>
        <v>6014.6052112676052</v>
      </c>
      <c r="V224" s="9">
        <f t="shared" si="126"/>
        <v>267.77230046948358</v>
      </c>
      <c r="W224" s="9">
        <f t="shared" si="126"/>
        <v>1.147887323943662</v>
      </c>
      <c r="X224" s="9">
        <f t="shared" si="126"/>
        <v>879.1381690140845</v>
      </c>
      <c r="Y224" s="9">
        <f t="shared" si="126"/>
        <v>839.67159558052538</v>
      </c>
      <c r="Z224" s="9">
        <f t="shared" si="126"/>
        <v>0</v>
      </c>
      <c r="AA224" s="9">
        <f t="shared" si="126"/>
        <v>416.60315912139504</v>
      </c>
      <c r="AB224" s="9">
        <f t="shared" si="127"/>
        <v>6379.7852112676055</v>
      </c>
      <c r="AC224" s="9">
        <f t="shared" si="127"/>
        <v>276.56983568075117</v>
      </c>
      <c r="AD224" s="9">
        <f t="shared" si="127"/>
        <v>329.64788732394368</v>
      </c>
      <c r="AE224" s="9">
        <f t="shared" si="127"/>
        <v>821.31321009389671</v>
      </c>
      <c r="AF224" s="9">
        <f t="shared" si="127"/>
        <v>875.33014503853849</v>
      </c>
      <c r="AG224" s="9">
        <f t="shared" si="127"/>
        <v>0</v>
      </c>
      <c r="AH224" s="9">
        <f t="shared" si="127"/>
        <v>410.31168177397723</v>
      </c>
      <c r="AI224" s="9">
        <f t="shared" si="125"/>
        <v>9092.9579711787137</v>
      </c>
      <c r="AJ224" s="3" t="s">
        <v>608</v>
      </c>
      <c r="AK224" s="11">
        <v>10356841</v>
      </c>
      <c r="AL224" s="11">
        <v>0</v>
      </c>
      <c r="AM224" s="11">
        <v>23791</v>
      </c>
      <c r="AN224" s="9">
        <v>59477</v>
      </c>
      <c r="AO224" s="11">
        <v>1955</v>
      </c>
      <c r="AP224" s="11">
        <v>1</v>
      </c>
      <c r="AQ224" s="9">
        <v>445640</v>
      </c>
      <c r="AR224" s="9">
        <v>365583</v>
      </c>
      <c r="AS224" s="11">
        <v>456284</v>
      </c>
      <c r="AT224" s="11">
        <v>0</v>
      </c>
      <c r="AU224" s="11">
        <v>0</v>
      </c>
      <c r="AV224" s="11">
        <v>-116.56</v>
      </c>
      <c r="AW224" s="9">
        <v>0</v>
      </c>
      <c r="AX224" s="9">
        <v>1430800.3988692153</v>
      </c>
      <c r="AY224" s="9">
        <v>114938.65</v>
      </c>
      <c r="AZ224" s="9">
        <v>-107953.72</v>
      </c>
      <c r="BA224" s="11">
        <v>405015</v>
      </c>
      <c r="BB224" s="11">
        <v>214952</v>
      </c>
      <c r="BC224" s="11">
        <v>0</v>
      </c>
      <c r="BD224" s="11">
        <v>29124</v>
      </c>
      <c r="BE224" s="11">
        <v>0</v>
      </c>
      <c r="BF224" s="11">
        <v>0</v>
      </c>
      <c r="BG224" s="11">
        <v>0</v>
      </c>
      <c r="BH224" s="11">
        <v>0</v>
      </c>
      <c r="BI224" s="9">
        <v>14063</v>
      </c>
      <c r="BJ224" s="9">
        <v>0</v>
      </c>
      <c r="BK224" s="9">
        <v>31231.928</v>
      </c>
      <c r="BL224" s="9">
        <v>111170.07514285714</v>
      </c>
      <c r="BM224" s="9">
        <v>377031.73</v>
      </c>
      <c r="BN224" s="9">
        <v>16042.4</v>
      </c>
      <c r="BO224" s="11">
        <v>10871154</v>
      </c>
      <c r="BP224" s="11">
        <v>0</v>
      </c>
      <c r="BQ224" s="11">
        <v>24341</v>
      </c>
      <c r="BR224" s="11">
        <v>59477</v>
      </c>
      <c r="BS224" s="11">
        <v>561720</v>
      </c>
      <c r="BT224" s="11">
        <v>0</v>
      </c>
      <c r="BU224" s="9">
        <v>445640</v>
      </c>
      <c r="BV224" s="9">
        <v>269626</v>
      </c>
      <c r="BW224" s="11">
        <v>471275</v>
      </c>
      <c r="BX224" s="11">
        <v>0</v>
      </c>
      <c r="BY224" s="11">
        <v>0</v>
      </c>
      <c r="BZ224" s="11">
        <v>-20440.29</v>
      </c>
      <c r="CA224" s="9">
        <v>0</v>
      </c>
      <c r="CB224" s="9">
        <v>1491562.5671456696</v>
      </c>
      <c r="CC224" s="9">
        <v>104217.97260000001</v>
      </c>
      <c r="CD224" s="9">
        <v>0</v>
      </c>
      <c r="CE224" s="11">
        <v>415871</v>
      </c>
      <c r="CF224" s="11">
        <v>221213</v>
      </c>
      <c r="CG224" s="11">
        <v>0</v>
      </c>
      <c r="CH224" s="11">
        <v>29124</v>
      </c>
      <c r="CI224" s="11">
        <v>0</v>
      </c>
      <c r="CJ224" s="11">
        <v>0</v>
      </c>
      <c r="CK224" s="11">
        <v>0</v>
      </c>
      <c r="CL224" s="11">
        <v>0</v>
      </c>
      <c r="CM224" s="11">
        <v>14143</v>
      </c>
      <c r="CN224" s="9">
        <v>0</v>
      </c>
      <c r="CO224" s="9">
        <v>31231.928</v>
      </c>
      <c r="CP224" s="9">
        <v>111170.07514285714</v>
      </c>
      <c r="CQ224" s="9">
        <v>377031.73</v>
      </c>
      <c r="CR224" s="9">
        <v>16042.4</v>
      </c>
      <c r="CT224" s="11"/>
      <c r="CU224" s="11"/>
      <c r="CV224" s="15"/>
      <c r="CW224" s="15"/>
      <c r="CX224" s="11"/>
      <c r="CY224" s="11"/>
      <c r="CZ224" s="9"/>
      <c r="DA224" s="11"/>
      <c r="DB224" s="11"/>
      <c r="DC224" s="11"/>
      <c r="DD224" s="11"/>
      <c r="DE224" s="11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</row>
    <row r="225" spans="1:124" x14ac:dyDescent="0.3">
      <c r="A225" s="12">
        <v>706</v>
      </c>
      <c r="B225" s="12">
        <v>1</v>
      </c>
      <c r="C225" s="13" t="s">
        <v>248</v>
      </c>
      <c r="D225" s="14">
        <v>5</v>
      </c>
      <c r="E225" s="9">
        <v>1718</v>
      </c>
      <c r="F225" s="9">
        <f t="shared" si="112"/>
        <v>9119.475778812166</v>
      </c>
      <c r="G225" s="9">
        <f t="shared" si="113"/>
        <v>9562.4212539875625</v>
      </c>
      <c r="H225" s="9">
        <f t="shared" si="114"/>
        <v>442.9454751753965</v>
      </c>
      <c r="I225" s="10">
        <f t="shared" si="109"/>
        <v>4.8571374706046014E-2</v>
      </c>
      <c r="J225" s="9">
        <f t="shared" si="115"/>
        <v>370.57487776484322</v>
      </c>
      <c r="K225" s="9">
        <f t="shared" si="116"/>
        <v>18.78928987194422</v>
      </c>
      <c r="L225" s="9">
        <f t="shared" si="117"/>
        <v>0</v>
      </c>
      <c r="M225" s="9">
        <f t="shared" si="118"/>
        <v>22.910948777648514</v>
      </c>
      <c r="N225" s="9">
        <f t="shared" si="119"/>
        <v>35.620378551416934</v>
      </c>
      <c r="O225" s="9">
        <f t="shared" si="120"/>
        <v>0</v>
      </c>
      <c r="P225" s="9">
        <f t="shared" si="121"/>
        <v>-4.9500197904540642</v>
      </c>
      <c r="Q225" s="15">
        <f t="shared" si="122"/>
        <v>15667259.387999298</v>
      </c>
      <c r="R225" s="15">
        <f t="shared" si="123"/>
        <v>16428239.714350633</v>
      </c>
      <c r="S225" s="9">
        <f t="shared" si="124"/>
        <v>760980.32635133527</v>
      </c>
      <c r="T225" s="9"/>
      <c r="U225" s="9">
        <f t="shared" si="126"/>
        <v>5955.1940395809079</v>
      </c>
      <c r="V225" s="9">
        <f t="shared" si="126"/>
        <v>571.90046565774151</v>
      </c>
      <c r="W225" s="9">
        <f t="shared" si="126"/>
        <v>772.85157159487778</v>
      </c>
      <c r="X225" s="9">
        <f t="shared" si="126"/>
        <v>531.39298020954595</v>
      </c>
      <c r="Y225" s="9">
        <f t="shared" si="126"/>
        <v>1025.8870186259014</v>
      </c>
      <c r="Z225" s="9">
        <f t="shared" si="126"/>
        <v>0</v>
      </c>
      <c r="AA225" s="9">
        <f t="shared" si="126"/>
        <v>262.24970314318978</v>
      </c>
      <c r="AB225" s="9">
        <f t="shared" si="127"/>
        <v>6325.7689173457511</v>
      </c>
      <c r="AC225" s="9">
        <f t="shared" si="127"/>
        <v>590.68975552968573</v>
      </c>
      <c r="AD225" s="9">
        <f t="shared" si="127"/>
        <v>772.85157159487778</v>
      </c>
      <c r="AE225" s="9">
        <f t="shared" si="127"/>
        <v>554.30392898719447</v>
      </c>
      <c r="AF225" s="9">
        <f t="shared" si="127"/>
        <v>1061.5073971773184</v>
      </c>
      <c r="AG225" s="9">
        <f t="shared" si="127"/>
        <v>0</v>
      </c>
      <c r="AH225" s="9">
        <f t="shared" si="127"/>
        <v>257.29968335273571</v>
      </c>
      <c r="AI225" s="9">
        <f t="shared" si="125"/>
        <v>9562.4212539875625</v>
      </c>
      <c r="AJ225" s="3" t="s">
        <v>608</v>
      </c>
      <c r="AK225" s="11">
        <v>10315310</v>
      </c>
      <c r="AL225" s="11">
        <v>0</v>
      </c>
      <c r="AM225" s="11">
        <v>23695</v>
      </c>
      <c r="AN225" s="9">
        <v>59238</v>
      </c>
      <c r="AO225" s="11">
        <v>1225632</v>
      </c>
      <c r="AP225" s="11">
        <v>102127</v>
      </c>
      <c r="AQ225" s="9">
        <v>0</v>
      </c>
      <c r="AR225" s="9">
        <v>215934</v>
      </c>
      <c r="AS225" s="11">
        <v>982525</v>
      </c>
      <c r="AT225" s="11">
        <v>0</v>
      </c>
      <c r="AU225" s="11">
        <v>17944</v>
      </c>
      <c r="AV225" s="11">
        <v>-18631.86</v>
      </c>
      <c r="AW225" s="9">
        <v>0</v>
      </c>
      <c r="AX225" s="9">
        <v>1762473.8979992988</v>
      </c>
      <c r="AY225" s="9">
        <v>98357.68</v>
      </c>
      <c r="AZ225" s="9">
        <v>-84286.64</v>
      </c>
      <c r="BA225" s="11">
        <v>420432</v>
      </c>
      <c r="BB225" s="11">
        <v>241462</v>
      </c>
      <c r="BC225" s="11">
        <v>0</v>
      </c>
      <c r="BD225" s="11">
        <v>4877</v>
      </c>
      <c r="BE225" s="11">
        <v>0</v>
      </c>
      <c r="BF225" s="11">
        <v>0</v>
      </c>
      <c r="BG225" s="11">
        <v>0</v>
      </c>
      <c r="BH225" s="11">
        <v>-6791</v>
      </c>
      <c r="BI225" s="9">
        <v>14012</v>
      </c>
      <c r="BJ225" s="9">
        <v>0</v>
      </c>
      <c r="BK225" s="9">
        <v>36750</v>
      </c>
      <c r="BL225" s="9">
        <v>118476</v>
      </c>
      <c r="BM225" s="9">
        <v>129215.8</v>
      </c>
      <c r="BN225" s="9">
        <v>8507.51</v>
      </c>
      <c r="BO225" s="11">
        <v>10867671</v>
      </c>
      <c r="BP225" s="11">
        <v>0</v>
      </c>
      <c r="BQ225" s="11">
        <v>24333</v>
      </c>
      <c r="BR225" s="11">
        <v>59238</v>
      </c>
      <c r="BS225" s="11">
        <v>1327759</v>
      </c>
      <c r="BT225" s="11">
        <v>0</v>
      </c>
      <c r="BU225" s="9">
        <v>0</v>
      </c>
      <c r="BV225" s="9">
        <v>233176</v>
      </c>
      <c r="BW225" s="11">
        <v>1014805</v>
      </c>
      <c r="BX225" s="11">
        <v>0</v>
      </c>
      <c r="BY225" s="11">
        <v>18061</v>
      </c>
      <c r="BZ225" s="11">
        <v>-16784.849999999999</v>
      </c>
      <c r="CA225" s="9">
        <v>0</v>
      </c>
      <c r="CB225" s="9">
        <v>1823669.7083506328</v>
      </c>
      <c r="CC225" s="9">
        <v>89853.546000000002</v>
      </c>
      <c r="CD225" s="9">
        <v>0</v>
      </c>
      <c r="CE225" s="11">
        <v>433346</v>
      </c>
      <c r="CF225" s="11">
        <v>248742</v>
      </c>
      <c r="CG225" s="11">
        <v>0</v>
      </c>
      <c r="CH225" s="11">
        <v>4877</v>
      </c>
      <c r="CI225" s="11">
        <v>0</v>
      </c>
      <c r="CJ225" s="11">
        <v>0</v>
      </c>
      <c r="CK225" s="11">
        <v>0</v>
      </c>
      <c r="CL225" s="11">
        <v>-7548</v>
      </c>
      <c r="CM225" s="11">
        <v>14092</v>
      </c>
      <c r="CN225" s="9">
        <v>0</v>
      </c>
      <c r="CO225" s="9">
        <v>36750</v>
      </c>
      <c r="CP225" s="9">
        <v>118476</v>
      </c>
      <c r="CQ225" s="9">
        <v>129215.8</v>
      </c>
      <c r="CR225" s="9">
        <v>8507.51</v>
      </c>
      <c r="CT225" s="11"/>
      <c r="CU225" s="11"/>
      <c r="CV225" s="15"/>
      <c r="CW225" s="15"/>
      <c r="CX225" s="11"/>
      <c r="CY225" s="11"/>
      <c r="CZ225" s="9"/>
      <c r="DA225" s="11"/>
      <c r="DB225" s="11"/>
      <c r="DC225" s="11"/>
      <c r="DD225" s="11"/>
      <c r="DE225" s="11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</row>
    <row r="226" spans="1:124" x14ac:dyDescent="0.3">
      <c r="A226" s="12">
        <v>707</v>
      </c>
      <c r="B226" s="12">
        <v>1</v>
      </c>
      <c r="C226" s="13" t="s">
        <v>249</v>
      </c>
      <c r="D226" s="14">
        <v>6</v>
      </c>
      <c r="E226" s="9">
        <v>121</v>
      </c>
      <c r="F226" s="9">
        <f t="shared" si="112"/>
        <v>10564.116750389321</v>
      </c>
      <c r="G226" s="9">
        <f t="shared" si="113"/>
        <v>11047.460373382297</v>
      </c>
      <c r="H226" s="9">
        <f t="shared" si="114"/>
        <v>483.34362299297572</v>
      </c>
      <c r="I226" s="10">
        <f t="shared" si="109"/>
        <v>4.5753339764553716E-2</v>
      </c>
      <c r="J226" s="9">
        <f t="shared" si="115"/>
        <v>338.07421487603278</v>
      </c>
      <c r="K226" s="9">
        <f t="shared" si="116"/>
        <v>32.719008264462786</v>
      </c>
      <c r="L226" s="9">
        <f t="shared" si="117"/>
        <v>0</v>
      </c>
      <c r="M226" s="9">
        <f t="shared" si="118"/>
        <v>21.685289256198757</v>
      </c>
      <c r="N226" s="9">
        <f t="shared" si="119"/>
        <v>126.42640481115831</v>
      </c>
      <c r="O226" s="9">
        <f t="shared" si="120"/>
        <v>0</v>
      </c>
      <c r="P226" s="9">
        <f t="shared" si="121"/>
        <v>-35.561294214876057</v>
      </c>
      <c r="Q226" s="15">
        <f t="shared" si="122"/>
        <v>1278258.1267971077</v>
      </c>
      <c r="R226" s="15">
        <f t="shared" si="123"/>
        <v>1336742.705179258</v>
      </c>
      <c r="S226" s="9">
        <f t="shared" si="124"/>
        <v>58484.57838215027</v>
      </c>
      <c r="T226" s="9"/>
      <c r="U226" s="9">
        <f t="shared" si="126"/>
        <v>5941.62</v>
      </c>
      <c r="V226" s="9">
        <f t="shared" si="126"/>
        <v>996.09090909090912</v>
      </c>
      <c r="W226" s="9">
        <f t="shared" si="126"/>
        <v>654.33057851239664</v>
      </c>
      <c r="X226" s="9">
        <f t="shared" si="126"/>
        <v>2353.8644628099173</v>
      </c>
      <c r="Y226" s="9">
        <f t="shared" si="126"/>
        <v>274.10687978719631</v>
      </c>
      <c r="Z226" s="9">
        <f t="shared" si="126"/>
        <v>0</v>
      </c>
      <c r="AA226" s="9">
        <f t="shared" si="126"/>
        <v>344.10392018890201</v>
      </c>
      <c r="AB226" s="9">
        <f t="shared" si="127"/>
        <v>6279.6942148760327</v>
      </c>
      <c r="AC226" s="9">
        <f t="shared" si="127"/>
        <v>1028.8099173553719</v>
      </c>
      <c r="AD226" s="9">
        <f t="shared" si="127"/>
        <v>654.33057851239664</v>
      </c>
      <c r="AE226" s="9">
        <f t="shared" si="127"/>
        <v>2375.5497520661161</v>
      </c>
      <c r="AF226" s="9">
        <f t="shared" si="127"/>
        <v>400.53328459835461</v>
      </c>
      <c r="AG226" s="9">
        <f t="shared" si="127"/>
        <v>0</v>
      </c>
      <c r="AH226" s="9">
        <f t="shared" si="127"/>
        <v>308.54262597402595</v>
      </c>
      <c r="AI226" s="9">
        <f t="shared" si="125"/>
        <v>11047.460373382297</v>
      </c>
      <c r="AJ226" s="3" t="s">
        <v>608</v>
      </c>
      <c r="AK226" s="11">
        <v>723942</v>
      </c>
      <c r="AL226" s="11">
        <v>0</v>
      </c>
      <c r="AM226" s="11">
        <v>1663</v>
      </c>
      <c r="AN226" s="9">
        <v>4157</v>
      </c>
      <c r="AO226" s="11">
        <v>68632</v>
      </c>
      <c r="AP226" s="11">
        <v>10542</v>
      </c>
      <c r="AQ226" s="9">
        <v>0</v>
      </c>
      <c r="AR226" s="9">
        <v>15845</v>
      </c>
      <c r="AS226" s="11">
        <v>120527</v>
      </c>
      <c r="AT226" s="11">
        <v>0</v>
      </c>
      <c r="AU226" s="11">
        <v>0</v>
      </c>
      <c r="AV226" s="11">
        <v>-371.4</v>
      </c>
      <c r="AW226" s="9">
        <v>0</v>
      </c>
      <c r="AX226" s="9">
        <v>33166.932454250753</v>
      </c>
      <c r="AY226" s="9">
        <v>8129.97</v>
      </c>
      <c r="AZ226" s="9">
        <v>-5005.9799999999996</v>
      </c>
      <c r="BA226" s="11">
        <v>26980</v>
      </c>
      <c r="BB226" s="11">
        <v>48959</v>
      </c>
      <c r="BC226" s="11">
        <v>0</v>
      </c>
      <c r="BD226" s="11">
        <v>9917</v>
      </c>
      <c r="BE226" s="11">
        <v>119463</v>
      </c>
      <c r="BF226" s="11">
        <v>62362</v>
      </c>
      <c r="BG226" s="11">
        <v>0</v>
      </c>
      <c r="BH226" s="11">
        <v>0</v>
      </c>
      <c r="BI226" s="9">
        <v>0</v>
      </c>
      <c r="BJ226" s="9">
        <v>0</v>
      </c>
      <c r="BK226" s="9">
        <v>0</v>
      </c>
      <c r="BL226" s="9">
        <v>4986.5043428571435</v>
      </c>
      <c r="BM226" s="9">
        <v>23072.33</v>
      </c>
      <c r="BN226" s="9">
        <v>1290.77</v>
      </c>
      <c r="BO226" s="11">
        <v>755941</v>
      </c>
      <c r="BP226" s="11">
        <v>3902</v>
      </c>
      <c r="BQ226" s="11">
        <v>1693</v>
      </c>
      <c r="BR226" s="11">
        <v>4157</v>
      </c>
      <c r="BS226" s="11">
        <v>79174</v>
      </c>
      <c r="BT226" s="11">
        <v>0</v>
      </c>
      <c r="BU226" s="9">
        <v>0</v>
      </c>
      <c r="BV226" s="9">
        <v>16845</v>
      </c>
      <c r="BW226" s="11">
        <v>124486</v>
      </c>
      <c r="BX226" s="11">
        <v>0</v>
      </c>
      <c r="BY226" s="11">
        <v>0</v>
      </c>
      <c r="BZ226" s="11">
        <v>-851.48</v>
      </c>
      <c r="CA226" s="9">
        <v>0</v>
      </c>
      <c r="CB226" s="9">
        <v>48464.527436400909</v>
      </c>
      <c r="CC226" s="9">
        <v>3827.0534000000007</v>
      </c>
      <c r="CD226" s="9">
        <v>0</v>
      </c>
      <c r="CE226" s="11">
        <v>27556</v>
      </c>
      <c r="CF226" s="11">
        <v>50407</v>
      </c>
      <c r="CG226" s="11">
        <v>0</v>
      </c>
      <c r="CH226" s="11">
        <v>9917</v>
      </c>
      <c r="CI226" s="11">
        <v>120652</v>
      </c>
      <c r="CJ226" s="11">
        <v>61223</v>
      </c>
      <c r="CK226" s="11">
        <v>0</v>
      </c>
      <c r="CL226" s="11">
        <v>0</v>
      </c>
      <c r="CM226" s="11">
        <v>0</v>
      </c>
      <c r="CN226" s="9">
        <v>0</v>
      </c>
      <c r="CO226" s="9">
        <v>0</v>
      </c>
      <c r="CP226" s="9">
        <v>4986.5043428571435</v>
      </c>
      <c r="CQ226" s="9">
        <v>23072.33</v>
      </c>
      <c r="CR226" s="9">
        <v>1290.77</v>
      </c>
      <c r="CT226" s="11"/>
      <c r="CU226" s="11"/>
      <c r="CV226" s="15"/>
      <c r="CW226" s="15"/>
      <c r="CX226" s="11"/>
      <c r="CY226" s="11"/>
      <c r="CZ226" s="9"/>
      <c r="DA226" s="11"/>
      <c r="DB226" s="11"/>
      <c r="DC226" s="11"/>
      <c r="DD226" s="11"/>
      <c r="DE226" s="11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</row>
    <row r="227" spans="1:124" x14ac:dyDescent="0.3">
      <c r="A227" s="12">
        <v>709</v>
      </c>
      <c r="B227" s="12">
        <v>1</v>
      </c>
      <c r="C227" s="13" t="s">
        <v>250</v>
      </c>
      <c r="D227" s="14">
        <v>4</v>
      </c>
      <c r="E227" s="9">
        <v>8369</v>
      </c>
      <c r="F227" s="9">
        <f t="shared" si="112"/>
        <v>10410.096514416158</v>
      </c>
      <c r="G227" s="9">
        <f t="shared" si="113"/>
        <v>10952.251734531828</v>
      </c>
      <c r="H227" s="9">
        <f t="shared" si="114"/>
        <v>542.15522011567009</v>
      </c>
      <c r="I227" s="10">
        <f t="shared" si="109"/>
        <v>5.2079749631992384E-2</v>
      </c>
      <c r="J227" s="9">
        <f t="shared" si="115"/>
        <v>371.69595053172361</v>
      </c>
      <c r="K227" s="9">
        <f t="shared" si="116"/>
        <v>28.791970366830014</v>
      </c>
      <c r="L227" s="9">
        <f t="shared" si="117"/>
        <v>35.241127972278719</v>
      </c>
      <c r="M227" s="9">
        <f t="shared" si="118"/>
        <v>16.809428844545323</v>
      </c>
      <c r="N227" s="9">
        <f t="shared" si="119"/>
        <v>64.235697114116874</v>
      </c>
      <c r="O227" s="9">
        <f t="shared" si="120"/>
        <v>25.328075038833788</v>
      </c>
      <c r="P227" s="9">
        <f t="shared" si="121"/>
        <v>5.2970247341477261E-2</v>
      </c>
      <c r="Q227" s="15">
        <f t="shared" si="122"/>
        <v>87122097.72914882</v>
      </c>
      <c r="R227" s="15">
        <f t="shared" si="123"/>
        <v>91659394.766296849</v>
      </c>
      <c r="S227" s="9">
        <f t="shared" si="124"/>
        <v>4537297.0371480286</v>
      </c>
      <c r="T227" s="9"/>
      <c r="U227" s="9">
        <f t="shared" si="126"/>
        <v>6010.7365981598759</v>
      </c>
      <c r="V227" s="9">
        <f t="shared" si="126"/>
        <v>876.33289520850758</v>
      </c>
      <c r="W227" s="9">
        <f t="shared" si="126"/>
        <v>522.14087704624205</v>
      </c>
      <c r="X227" s="9">
        <f t="shared" si="126"/>
        <v>460.59103835583699</v>
      </c>
      <c r="Y227" s="9">
        <f t="shared" si="126"/>
        <v>1477.355828364093</v>
      </c>
      <c r="Z227" s="9">
        <f t="shared" si="126"/>
        <v>169.083244115187</v>
      </c>
      <c r="AA227" s="9">
        <f t="shared" si="126"/>
        <v>893.85603316641539</v>
      </c>
      <c r="AB227" s="9">
        <f t="shared" si="127"/>
        <v>6382.4325486915995</v>
      </c>
      <c r="AC227" s="9">
        <f t="shared" si="127"/>
        <v>905.12486557533759</v>
      </c>
      <c r="AD227" s="9">
        <f t="shared" si="127"/>
        <v>557.38200501852077</v>
      </c>
      <c r="AE227" s="9">
        <f t="shared" si="127"/>
        <v>477.40046720038231</v>
      </c>
      <c r="AF227" s="9">
        <f t="shared" si="127"/>
        <v>1541.5915254782099</v>
      </c>
      <c r="AG227" s="9">
        <f t="shared" si="127"/>
        <v>194.41131915402079</v>
      </c>
      <c r="AH227" s="9">
        <f t="shared" si="127"/>
        <v>893.90900341375686</v>
      </c>
      <c r="AI227" s="9">
        <f t="shared" si="125"/>
        <v>10952.251734531828</v>
      </c>
      <c r="AJ227" s="3" t="s">
        <v>608</v>
      </c>
      <c r="AK227" s="11">
        <v>50288836</v>
      </c>
      <c r="AL227" s="11">
        <v>0</v>
      </c>
      <c r="AM227" s="11">
        <v>115518</v>
      </c>
      <c r="AN227" s="9">
        <v>288795</v>
      </c>
      <c r="AO227" s="11">
        <v>4369797</v>
      </c>
      <c r="AP227" s="11">
        <v>0</v>
      </c>
      <c r="AQ227" s="9">
        <v>0</v>
      </c>
      <c r="AR227" s="9">
        <v>442819</v>
      </c>
      <c r="AS227" s="11">
        <v>7334030</v>
      </c>
      <c r="AT227" s="11">
        <v>0</v>
      </c>
      <c r="AU227" s="11">
        <v>276290</v>
      </c>
      <c r="AV227" s="11">
        <v>-247.6</v>
      </c>
      <c r="AW227" s="9">
        <v>1415057.67</v>
      </c>
      <c r="AX227" s="9">
        <v>12363990.927579094</v>
      </c>
      <c r="AY227" s="9">
        <v>543640.93999999994</v>
      </c>
      <c r="AZ227" s="9">
        <v>15018.59</v>
      </c>
      <c r="BA227" s="11">
        <v>1950869</v>
      </c>
      <c r="BB227" s="11">
        <v>639717</v>
      </c>
      <c r="BC227" s="11">
        <v>0</v>
      </c>
      <c r="BD227" s="11">
        <v>442819</v>
      </c>
      <c r="BE227" s="11">
        <v>0</v>
      </c>
      <c r="BF227" s="11">
        <v>0</v>
      </c>
      <c r="BG227" s="11">
        <v>0</v>
      </c>
      <c r="BH227" s="11">
        <v>-27165</v>
      </c>
      <c r="BI227" s="9">
        <v>14067</v>
      </c>
      <c r="BJ227" s="9">
        <v>0</v>
      </c>
      <c r="BK227" s="9">
        <v>264010.69533829542</v>
      </c>
      <c r="BL227" s="9">
        <v>5094777.5162314354</v>
      </c>
      <c r="BM227" s="9">
        <v>1223190.44</v>
      </c>
      <c r="BN227" s="9">
        <v>66266.55</v>
      </c>
      <c r="BO227" s="11">
        <v>52897305</v>
      </c>
      <c r="BP227" s="11">
        <v>208087</v>
      </c>
      <c r="BQ227" s="11">
        <v>118440</v>
      </c>
      <c r="BR227" s="11">
        <v>288795</v>
      </c>
      <c r="BS227" s="11">
        <v>2733240</v>
      </c>
      <c r="BT227" s="11">
        <v>0</v>
      </c>
      <c r="BU227" s="9">
        <v>0</v>
      </c>
      <c r="BV227" s="9">
        <v>455540</v>
      </c>
      <c r="BW227" s="11">
        <v>7574990</v>
      </c>
      <c r="BX227" s="11">
        <v>0</v>
      </c>
      <c r="BY227" s="11">
        <v>285969</v>
      </c>
      <c r="BZ227" s="11">
        <v>37132.51</v>
      </c>
      <c r="CA227" s="9">
        <v>1627028.33</v>
      </c>
      <c r="CB227" s="9">
        <v>12901579.476727139</v>
      </c>
      <c r="CC227" s="9">
        <v>544084.24800000002</v>
      </c>
      <c r="CD227" s="9">
        <v>309186</v>
      </c>
      <c r="CE227" s="11">
        <v>2007353</v>
      </c>
      <c r="CF227" s="11">
        <v>664155</v>
      </c>
      <c r="CG227" s="11">
        <v>0</v>
      </c>
      <c r="CH227" s="11">
        <v>442819</v>
      </c>
      <c r="CI227" s="11">
        <v>0</v>
      </c>
      <c r="CJ227" s="11">
        <v>0</v>
      </c>
      <c r="CK227" s="11">
        <v>0</v>
      </c>
      <c r="CL227" s="11">
        <v>-30191</v>
      </c>
      <c r="CM227" s="11">
        <v>14147</v>
      </c>
      <c r="CN227" s="9">
        <v>1931490</v>
      </c>
      <c r="CO227" s="9">
        <v>264010.69533829542</v>
      </c>
      <c r="CP227" s="9">
        <v>5094777.5162314354</v>
      </c>
      <c r="CQ227" s="9">
        <v>1223190.44</v>
      </c>
      <c r="CR227" s="9">
        <v>66266.55</v>
      </c>
      <c r="CT227" s="11"/>
      <c r="CU227" s="11"/>
      <c r="CV227" s="15"/>
      <c r="CW227" s="15"/>
      <c r="CX227" s="11"/>
      <c r="CY227" s="11"/>
      <c r="CZ227" s="9"/>
      <c r="DA227" s="11"/>
      <c r="DB227" s="11"/>
      <c r="DC227" s="11"/>
      <c r="DD227" s="11"/>
      <c r="DE227" s="11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</row>
    <row r="228" spans="1:124" x14ac:dyDescent="0.3">
      <c r="A228" s="12">
        <v>712</v>
      </c>
      <c r="B228" s="12">
        <v>1</v>
      </c>
      <c r="C228" s="13" t="s">
        <v>251</v>
      </c>
      <c r="D228" s="14">
        <v>6</v>
      </c>
      <c r="E228" s="9">
        <v>484</v>
      </c>
      <c r="F228" s="9">
        <f t="shared" si="112"/>
        <v>11438.025763780124</v>
      </c>
      <c r="G228" s="9">
        <f t="shared" si="113"/>
        <v>11898.882139418271</v>
      </c>
      <c r="H228" s="9">
        <f t="shared" si="114"/>
        <v>460.85637563814635</v>
      </c>
      <c r="I228" s="10">
        <f t="shared" si="109"/>
        <v>4.0291601466531324E-2</v>
      </c>
      <c r="J228" s="9">
        <f t="shared" si="115"/>
        <v>389.01599173553768</v>
      </c>
      <c r="K228" s="9">
        <f t="shared" si="116"/>
        <v>33.665289256198548</v>
      </c>
      <c r="L228" s="9">
        <f t="shared" si="117"/>
        <v>0</v>
      </c>
      <c r="M228" s="9">
        <f t="shared" si="118"/>
        <v>29.239628099173501</v>
      </c>
      <c r="N228" s="9">
        <f t="shared" si="119"/>
        <v>2.9547161340142338</v>
      </c>
      <c r="O228" s="9">
        <f t="shared" si="120"/>
        <v>0</v>
      </c>
      <c r="P228" s="9">
        <f t="shared" si="121"/>
        <v>5.980750413223177</v>
      </c>
      <c r="Q228" s="15">
        <f t="shared" si="122"/>
        <v>5536004.4696695795</v>
      </c>
      <c r="R228" s="15">
        <f t="shared" si="123"/>
        <v>5759058.9554784438</v>
      </c>
      <c r="S228" s="9">
        <f t="shared" si="124"/>
        <v>223054.48580886424</v>
      </c>
      <c r="T228" s="9"/>
      <c r="U228" s="9">
        <f t="shared" si="126"/>
        <v>6007.1802892561982</v>
      </c>
      <c r="V228" s="9">
        <f t="shared" si="126"/>
        <v>1024.7086776859503</v>
      </c>
      <c r="W228" s="9">
        <f t="shared" si="126"/>
        <v>747.61363636363637</v>
      </c>
      <c r="X228" s="9">
        <f t="shared" si="126"/>
        <v>888.06522727272727</v>
      </c>
      <c r="Y228" s="9">
        <f t="shared" si="126"/>
        <v>2407.0246687388026</v>
      </c>
      <c r="Z228" s="9">
        <f t="shared" si="126"/>
        <v>0</v>
      </c>
      <c r="AA228" s="9">
        <f t="shared" si="126"/>
        <v>363.43326446280986</v>
      </c>
      <c r="AB228" s="9">
        <f t="shared" si="127"/>
        <v>6396.1962809917359</v>
      </c>
      <c r="AC228" s="9">
        <f t="shared" si="127"/>
        <v>1058.3739669421489</v>
      </c>
      <c r="AD228" s="9">
        <f t="shared" si="127"/>
        <v>747.61363636363637</v>
      </c>
      <c r="AE228" s="9">
        <f t="shared" si="127"/>
        <v>917.30485537190077</v>
      </c>
      <c r="AF228" s="9">
        <f t="shared" si="127"/>
        <v>2409.9793848728168</v>
      </c>
      <c r="AG228" s="9">
        <f t="shared" si="127"/>
        <v>0</v>
      </c>
      <c r="AH228" s="9">
        <f t="shared" si="127"/>
        <v>369.41401487603304</v>
      </c>
      <c r="AI228" s="9">
        <f t="shared" si="125"/>
        <v>11898.882139418271</v>
      </c>
      <c r="AJ228" s="3" t="s">
        <v>608</v>
      </c>
      <c r="AK228" s="11">
        <v>2944560</v>
      </c>
      <c r="AL228" s="11">
        <v>0</v>
      </c>
      <c r="AM228" s="11">
        <v>6764</v>
      </c>
      <c r="AN228" s="9">
        <v>16910</v>
      </c>
      <c r="AO228" s="11">
        <v>371986</v>
      </c>
      <c r="AP228" s="11">
        <v>-10141</v>
      </c>
      <c r="AQ228" s="9">
        <v>0</v>
      </c>
      <c r="AR228" s="9">
        <v>60761</v>
      </c>
      <c r="AS228" s="11">
        <v>495959</v>
      </c>
      <c r="AT228" s="11">
        <v>0</v>
      </c>
      <c r="AU228" s="11">
        <v>11963</v>
      </c>
      <c r="AV228" s="11">
        <v>-4094.43</v>
      </c>
      <c r="AW228" s="9">
        <v>0</v>
      </c>
      <c r="AX228" s="9">
        <v>1164999.9396695804</v>
      </c>
      <c r="AY228" s="9">
        <v>34988.39</v>
      </c>
      <c r="AZ228" s="9">
        <v>-37084.74</v>
      </c>
      <c r="BA228" s="11">
        <v>119671</v>
      </c>
      <c r="BB228" s="11">
        <v>91322</v>
      </c>
      <c r="BC228" s="11">
        <v>0</v>
      </c>
      <c r="BD228" s="11">
        <v>14954</v>
      </c>
      <c r="BE228" s="11">
        <v>0</v>
      </c>
      <c r="BF228" s="11">
        <v>128483</v>
      </c>
      <c r="BG228" s="11">
        <v>0</v>
      </c>
      <c r="BH228" s="11">
        <v>0</v>
      </c>
      <c r="BI228" s="9">
        <v>0</v>
      </c>
      <c r="BJ228" s="9">
        <v>0</v>
      </c>
      <c r="BK228" s="9">
        <v>19120.5</v>
      </c>
      <c r="BL228" s="9">
        <v>33819.599999999999</v>
      </c>
      <c r="BM228" s="9">
        <v>51962.16</v>
      </c>
      <c r="BN228" s="9">
        <v>19101.05</v>
      </c>
      <c r="BO228" s="11">
        <v>3095759</v>
      </c>
      <c r="BP228" s="11">
        <v>0</v>
      </c>
      <c r="BQ228" s="11">
        <v>6932</v>
      </c>
      <c r="BR228" s="11">
        <v>16910</v>
      </c>
      <c r="BS228" s="11">
        <v>361845</v>
      </c>
      <c r="BT228" s="11">
        <v>0</v>
      </c>
      <c r="BU228" s="9">
        <v>0</v>
      </c>
      <c r="BV228" s="9">
        <v>67200</v>
      </c>
      <c r="BW228" s="11">
        <v>512253</v>
      </c>
      <c r="BX228" s="11">
        <v>0</v>
      </c>
      <c r="BY228" s="11">
        <v>12041</v>
      </c>
      <c r="BZ228" s="11">
        <v>-4373.45</v>
      </c>
      <c r="CA228" s="9">
        <v>0</v>
      </c>
      <c r="CB228" s="9">
        <v>1166430.0222784434</v>
      </c>
      <c r="CC228" s="9">
        <v>37883.073199999999</v>
      </c>
      <c r="CD228" s="9">
        <v>0</v>
      </c>
      <c r="CE228" s="11">
        <v>123088</v>
      </c>
      <c r="CF228" s="11">
        <v>95178</v>
      </c>
      <c r="CG228" s="11">
        <v>0</v>
      </c>
      <c r="CH228" s="11">
        <v>14954</v>
      </c>
      <c r="CI228" s="11">
        <v>0</v>
      </c>
      <c r="CJ228" s="11">
        <v>128956</v>
      </c>
      <c r="CK228" s="11">
        <v>0</v>
      </c>
      <c r="CL228" s="11">
        <v>0</v>
      </c>
      <c r="CM228" s="11">
        <v>0</v>
      </c>
      <c r="CN228" s="9">
        <v>0</v>
      </c>
      <c r="CO228" s="9">
        <v>19120.5</v>
      </c>
      <c r="CP228" s="9">
        <v>33819.599999999999</v>
      </c>
      <c r="CQ228" s="9">
        <v>51962.16</v>
      </c>
      <c r="CR228" s="9">
        <v>19101.05</v>
      </c>
      <c r="CT228" s="11"/>
      <c r="CU228" s="11"/>
      <c r="CV228" s="15"/>
      <c r="CW228" s="15"/>
      <c r="CX228" s="11"/>
      <c r="CY228" s="11"/>
      <c r="CZ228" s="9"/>
      <c r="DA228" s="11"/>
      <c r="DB228" s="11"/>
      <c r="DC228" s="11"/>
      <c r="DD228" s="11"/>
      <c r="DE228" s="11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</row>
    <row r="229" spans="1:124" x14ac:dyDescent="0.3">
      <c r="A229" s="12">
        <v>716</v>
      </c>
      <c r="B229" s="12">
        <v>1</v>
      </c>
      <c r="C229" s="13" t="s">
        <v>252</v>
      </c>
      <c r="D229" s="14">
        <v>3</v>
      </c>
      <c r="E229" s="9">
        <v>1640</v>
      </c>
      <c r="F229" s="9">
        <f t="shared" si="112"/>
        <v>8129.2163667433824</v>
      </c>
      <c r="G229" s="9">
        <f t="shared" si="113"/>
        <v>8910.6226836350525</v>
      </c>
      <c r="H229" s="9">
        <f t="shared" si="114"/>
        <v>781.40631689167003</v>
      </c>
      <c r="I229" s="10">
        <f t="shared" si="109"/>
        <v>9.6123203226377713E-2</v>
      </c>
      <c r="J229" s="9">
        <f t="shared" si="115"/>
        <v>362.15161585365877</v>
      </c>
      <c r="K229" s="9">
        <f t="shared" si="116"/>
        <v>4.0109756097561018</v>
      </c>
      <c r="L229" s="9">
        <f t="shared" si="117"/>
        <v>402.76341463414633</v>
      </c>
      <c r="M229" s="9">
        <f t="shared" si="118"/>
        <v>-39.436536585365843</v>
      </c>
      <c r="N229" s="9">
        <f t="shared" si="119"/>
        <v>34.830197013619113</v>
      </c>
      <c r="O229" s="9">
        <f t="shared" si="120"/>
        <v>20.016499999999997</v>
      </c>
      <c r="P229" s="9">
        <f t="shared" si="121"/>
        <v>-2.9298496341463363</v>
      </c>
      <c r="Q229" s="15">
        <f t="shared" si="122"/>
        <v>13331914.841459148</v>
      </c>
      <c r="R229" s="15">
        <f t="shared" si="123"/>
        <v>14613421.201161485</v>
      </c>
      <c r="S229" s="9">
        <f t="shared" si="124"/>
        <v>1281506.3597023375</v>
      </c>
      <c r="T229" s="9"/>
      <c r="U229" s="9">
        <f t="shared" si="126"/>
        <v>5966.4038719512191</v>
      </c>
      <c r="V229" s="9">
        <f t="shared" si="126"/>
        <v>122.08109756097561</v>
      </c>
      <c r="W229" s="9">
        <f t="shared" si="126"/>
        <v>385.51341463414633</v>
      </c>
      <c r="X229" s="9">
        <f t="shared" si="126"/>
        <v>546.4958841463415</v>
      </c>
      <c r="Y229" s="9">
        <f t="shared" si="126"/>
        <v>833.68067110945935</v>
      </c>
      <c r="Z229" s="9">
        <f t="shared" si="126"/>
        <v>19.591463414634145</v>
      </c>
      <c r="AA229" s="9">
        <f t="shared" si="126"/>
        <v>255.44996392660715</v>
      </c>
      <c r="AB229" s="9">
        <f t="shared" si="127"/>
        <v>6328.5554878048779</v>
      </c>
      <c r="AC229" s="9">
        <f t="shared" si="127"/>
        <v>126.09207317073171</v>
      </c>
      <c r="AD229" s="9">
        <f t="shared" si="127"/>
        <v>788.27682926829266</v>
      </c>
      <c r="AE229" s="9">
        <f t="shared" si="127"/>
        <v>507.05934756097565</v>
      </c>
      <c r="AF229" s="9">
        <f t="shared" si="127"/>
        <v>868.51086812307847</v>
      </c>
      <c r="AG229" s="9">
        <f t="shared" si="127"/>
        <v>39.607963414634142</v>
      </c>
      <c r="AH229" s="9">
        <f t="shared" si="127"/>
        <v>252.52011429246082</v>
      </c>
      <c r="AI229" s="9">
        <f t="shared" si="125"/>
        <v>8910.6226836350525</v>
      </c>
      <c r="AJ229" s="3" t="s">
        <v>608</v>
      </c>
      <c r="AK229" s="11">
        <v>9833396</v>
      </c>
      <c r="AL229" s="11">
        <v>0</v>
      </c>
      <c r="AM229" s="11">
        <v>22588</v>
      </c>
      <c r="AN229" s="9">
        <v>56471</v>
      </c>
      <c r="AO229" s="11">
        <v>633057</v>
      </c>
      <c r="AP229" s="11">
        <v>-815</v>
      </c>
      <c r="AQ229" s="9">
        <v>0</v>
      </c>
      <c r="AR229" s="9">
        <v>297974.25</v>
      </c>
      <c r="AS229" s="11">
        <v>200213</v>
      </c>
      <c r="AT229" s="11">
        <v>0</v>
      </c>
      <c r="AU229" s="11">
        <v>0</v>
      </c>
      <c r="AV229" s="11">
        <v>0</v>
      </c>
      <c r="AW229" s="9">
        <v>32130</v>
      </c>
      <c r="AX229" s="9">
        <v>1367236.3006195133</v>
      </c>
      <c r="AY229" s="9">
        <v>107836.7</v>
      </c>
      <c r="AZ229" s="9">
        <v>-48493.65</v>
      </c>
      <c r="BA229" s="11">
        <v>376075</v>
      </c>
      <c r="BB229" s="11">
        <v>177634</v>
      </c>
      <c r="BC229" s="11">
        <v>0</v>
      </c>
      <c r="BD229" s="11">
        <v>7718</v>
      </c>
      <c r="BE229" s="11">
        <v>0</v>
      </c>
      <c r="BF229" s="11">
        <v>0</v>
      </c>
      <c r="BG229" s="11">
        <v>0</v>
      </c>
      <c r="BH229" s="11">
        <v>0</v>
      </c>
      <c r="BI229" s="9">
        <v>14264</v>
      </c>
      <c r="BJ229" s="9">
        <v>0</v>
      </c>
      <c r="BK229" s="9">
        <v>56793.421125349996</v>
      </c>
      <c r="BL229" s="9">
        <v>92902.039714285696</v>
      </c>
      <c r="BM229" s="9">
        <v>91657.02</v>
      </c>
      <c r="BN229" s="9">
        <v>13277.76</v>
      </c>
      <c r="BO229" s="11">
        <v>10367194</v>
      </c>
      <c r="BP229" s="11">
        <v>0</v>
      </c>
      <c r="BQ229" s="11">
        <v>23213</v>
      </c>
      <c r="BR229" s="11">
        <v>56471</v>
      </c>
      <c r="BS229" s="11">
        <v>535680</v>
      </c>
      <c r="BT229" s="11">
        <v>0</v>
      </c>
      <c r="BU229" s="9">
        <v>0</v>
      </c>
      <c r="BV229" s="9">
        <v>299087.5</v>
      </c>
      <c r="BW229" s="11">
        <v>206791</v>
      </c>
      <c r="BX229" s="11">
        <v>0</v>
      </c>
      <c r="BY229" s="11">
        <v>0</v>
      </c>
      <c r="BZ229" s="11">
        <v>-84493.17</v>
      </c>
      <c r="CA229" s="9">
        <v>64957.06</v>
      </c>
      <c r="CB229" s="9">
        <v>1424357.8237218487</v>
      </c>
      <c r="CC229" s="9">
        <v>103031.74660000001</v>
      </c>
      <c r="CD229" s="9">
        <v>11637</v>
      </c>
      <c r="CE229" s="11">
        <v>387834</v>
      </c>
      <c r="CF229" s="11">
        <v>183874</v>
      </c>
      <c r="CG229" s="11">
        <v>0</v>
      </c>
      <c r="CH229" s="11">
        <v>7718</v>
      </c>
      <c r="CI229" s="11">
        <v>0</v>
      </c>
      <c r="CJ229" s="11">
        <v>0</v>
      </c>
      <c r="CK229" s="11">
        <v>0</v>
      </c>
      <c r="CL229" s="11">
        <v>0</v>
      </c>
      <c r="CM229" s="11">
        <v>14344</v>
      </c>
      <c r="CN229" s="9">
        <v>757094</v>
      </c>
      <c r="CO229" s="9">
        <v>56793.421125349996</v>
      </c>
      <c r="CP229" s="9">
        <v>92902.039714285696</v>
      </c>
      <c r="CQ229" s="9">
        <v>91657.02</v>
      </c>
      <c r="CR229" s="9">
        <v>13277.76</v>
      </c>
      <c r="CT229" s="11"/>
      <c r="CU229" s="11"/>
      <c r="CV229" s="15"/>
      <c r="CW229" s="15"/>
      <c r="CX229" s="11"/>
      <c r="CY229" s="11"/>
      <c r="CZ229" s="9"/>
      <c r="DA229" s="11"/>
      <c r="DB229" s="11"/>
      <c r="DC229" s="11"/>
      <c r="DD229" s="11"/>
      <c r="DE229" s="11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</row>
    <row r="230" spans="1:124" x14ac:dyDescent="0.3">
      <c r="A230" s="12">
        <v>717</v>
      </c>
      <c r="B230" s="12">
        <v>1</v>
      </c>
      <c r="C230" s="13" t="s">
        <v>253</v>
      </c>
      <c r="D230" s="14">
        <v>3</v>
      </c>
      <c r="E230" s="9">
        <v>1775</v>
      </c>
      <c r="F230" s="9">
        <f t="shared" si="112"/>
        <v>8397.7889896396809</v>
      </c>
      <c r="G230" s="9">
        <f t="shared" si="113"/>
        <v>8950.9211248366664</v>
      </c>
      <c r="H230" s="9">
        <f t="shared" si="114"/>
        <v>553.13213519698547</v>
      </c>
      <c r="I230" s="10">
        <f t="shared" si="109"/>
        <v>6.5866400772796554E-2</v>
      </c>
      <c r="J230" s="9">
        <f t="shared" si="115"/>
        <v>355.32447887323906</v>
      </c>
      <c r="K230" s="9">
        <f t="shared" si="116"/>
        <v>6.8338028169013967</v>
      </c>
      <c r="L230" s="9">
        <f t="shared" si="117"/>
        <v>121.9408450704226</v>
      </c>
      <c r="M230" s="9">
        <f t="shared" si="118"/>
        <v>-20.034388732394405</v>
      </c>
      <c r="N230" s="9">
        <f t="shared" si="119"/>
        <v>41.883788267408249</v>
      </c>
      <c r="O230" s="9">
        <f t="shared" si="120"/>
        <v>47.007943661971836</v>
      </c>
      <c r="P230" s="9">
        <f t="shared" si="121"/>
        <v>0.17566523943668244</v>
      </c>
      <c r="Q230" s="15">
        <f t="shared" si="122"/>
        <v>14906075.456610432</v>
      </c>
      <c r="R230" s="15">
        <f t="shared" si="123"/>
        <v>15887884.996585082</v>
      </c>
      <c r="S230" s="9">
        <f t="shared" si="124"/>
        <v>981809.53997465037</v>
      </c>
      <c r="T230" s="9"/>
      <c r="U230" s="9">
        <f t="shared" si="126"/>
        <v>6001.4231267605637</v>
      </c>
      <c r="V230" s="9">
        <f t="shared" si="126"/>
        <v>207.98985915492958</v>
      </c>
      <c r="W230" s="9">
        <f t="shared" si="126"/>
        <v>668.87098591549295</v>
      </c>
      <c r="X230" s="9">
        <f t="shared" si="126"/>
        <v>519.08647887323946</v>
      </c>
      <c r="Y230" s="9">
        <f t="shared" si="126"/>
        <v>737.54792820321677</v>
      </c>
      <c r="Z230" s="9">
        <f t="shared" si="126"/>
        <v>5.0478873239436624</v>
      </c>
      <c r="AA230" s="9">
        <f t="shared" si="126"/>
        <v>257.82272340829377</v>
      </c>
      <c r="AB230" s="9">
        <f t="shared" si="127"/>
        <v>6356.7476056338028</v>
      </c>
      <c r="AC230" s="9">
        <f t="shared" si="127"/>
        <v>214.82366197183097</v>
      </c>
      <c r="AD230" s="9">
        <f t="shared" si="127"/>
        <v>790.81183098591555</v>
      </c>
      <c r="AE230" s="9">
        <f t="shared" si="127"/>
        <v>499.05209014084505</v>
      </c>
      <c r="AF230" s="9">
        <f t="shared" si="127"/>
        <v>779.43171647062502</v>
      </c>
      <c r="AG230" s="9">
        <f t="shared" si="127"/>
        <v>52.055830985915499</v>
      </c>
      <c r="AH230" s="9">
        <f t="shared" si="127"/>
        <v>257.99838864773045</v>
      </c>
      <c r="AI230" s="9">
        <f t="shared" si="125"/>
        <v>8950.9211248366664</v>
      </c>
      <c r="AJ230" s="3" t="s">
        <v>608</v>
      </c>
      <c r="AK230" s="11">
        <v>10690446</v>
      </c>
      <c r="AL230" s="11">
        <v>0</v>
      </c>
      <c r="AM230" s="11">
        <v>24557</v>
      </c>
      <c r="AN230" s="9">
        <v>61392</v>
      </c>
      <c r="AO230" s="11">
        <v>1206183</v>
      </c>
      <c r="AP230" s="11">
        <v>-18937</v>
      </c>
      <c r="AQ230" s="9">
        <v>0</v>
      </c>
      <c r="AR230" s="9">
        <v>288947.5</v>
      </c>
      <c r="AS230" s="11">
        <v>369182</v>
      </c>
      <c r="AT230" s="11">
        <v>0</v>
      </c>
      <c r="AU230" s="11">
        <v>0</v>
      </c>
      <c r="AV230" s="11">
        <v>0</v>
      </c>
      <c r="AW230" s="9">
        <v>8960</v>
      </c>
      <c r="AX230" s="9">
        <v>1309147.5725607097</v>
      </c>
      <c r="AY230" s="9">
        <v>112464.58</v>
      </c>
      <c r="AZ230" s="9">
        <v>-37919.949999999997</v>
      </c>
      <c r="BA230" s="11">
        <v>410571</v>
      </c>
      <c r="BB230" s="11">
        <v>145367</v>
      </c>
      <c r="BC230" s="11">
        <v>0</v>
      </c>
      <c r="BD230" s="11">
        <v>29816</v>
      </c>
      <c r="BE230" s="11">
        <v>0</v>
      </c>
      <c r="BF230" s="11">
        <v>0</v>
      </c>
      <c r="BG230" s="11">
        <v>0</v>
      </c>
      <c r="BH230" s="11">
        <v>0</v>
      </c>
      <c r="BI230" s="9">
        <v>22120</v>
      </c>
      <c r="BJ230" s="9">
        <v>0</v>
      </c>
      <c r="BK230" s="9">
        <v>67264.39982115</v>
      </c>
      <c r="BL230" s="9">
        <v>103945.93422857144</v>
      </c>
      <c r="BM230" s="9">
        <v>105401.20999999999</v>
      </c>
      <c r="BN230" s="9">
        <v>7167.21</v>
      </c>
      <c r="BO230" s="11">
        <v>11256673</v>
      </c>
      <c r="BP230" s="11">
        <v>0</v>
      </c>
      <c r="BQ230" s="11">
        <v>25204</v>
      </c>
      <c r="BR230" s="11">
        <v>61392</v>
      </c>
      <c r="BS230" s="11">
        <v>581640</v>
      </c>
      <c r="BT230" s="11">
        <v>0</v>
      </c>
      <c r="BU230" s="9">
        <v>0</v>
      </c>
      <c r="BV230" s="9">
        <v>324748.75</v>
      </c>
      <c r="BW230" s="11">
        <v>381312</v>
      </c>
      <c r="BX230" s="11">
        <v>0</v>
      </c>
      <c r="BY230" s="11">
        <v>0</v>
      </c>
      <c r="BZ230" s="11">
        <v>-89987.29</v>
      </c>
      <c r="CA230" s="9">
        <v>92399.1</v>
      </c>
      <c r="CB230" s="9">
        <v>1383491.2967353594</v>
      </c>
      <c r="CC230" s="9">
        <v>112776.38580000002</v>
      </c>
      <c r="CD230" s="9">
        <v>26554</v>
      </c>
      <c r="CE230" s="11">
        <v>422885</v>
      </c>
      <c r="CF230" s="11">
        <v>150911</v>
      </c>
      <c r="CG230" s="11">
        <v>0</v>
      </c>
      <c r="CH230" s="11">
        <v>29816</v>
      </c>
      <c r="CI230" s="11">
        <v>0</v>
      </c>
      <c r="CJ230" s="11">
        <v>0</v>
      </c>
      <c r="CK230" s="11">
        <v>0</v>
      </c>
      <c r="CL230" s="11">
        <v>0</v>
      </c>
      <c r="CM230" s="11">
        <v>22240</v>
      </c>
      <c r="CN230" s="9">
        <v>822051</v>
      </c>
      <c r="CO230" s="9">
        <v>67264.39982115</v>
      </c>
      <c r="CP230" s="9">
        <v>103945.93422857144</v>
      </c>
      <c r="CQ230" s="9">
        <v>105401.20999999999</v>
      </c>
      <c r="CR230" s="9">
        <v>7167.21</v>
      </c>
      <c r="CT230" s="11"/>
      <c r="CU230" s="11"/>
      <c r="CV230" s="15"/>
      <c r="CW230" s="15"/>
      <c r="CX230" s="11"/>
      <c r="CY230" s="11"/>
      <c r="CZ230" s="9"/>
      <c r="DA230" s="11"/>
      <c r="DB230" s="11"/>
      <c r="DC230" s="11"/>
      <c r="DD230" s="11"/>
      <c r="DE230" s="11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</row>
    <row r="231" spans="1:124" x14ac:dyDescent="0.3">
      <c r="A231" s="12">
        <v>719</v>
      </c>
      <c r="B231" s="12">
        <v>1</v>
      </c>
      <c r="C231" s="13" t="s">
        <v>254</v>
      </c>
      <c r="D231" s="14">
        <v>3</v>
      </c>
      <c r="E231" s="9">
        <v>7152</v>
      </c>
      <c r="F231" s="9">
        <f t="shared" si="112"/>
        <v>8835.9115733287017</v>
      </c>
      <c r="G231" s="9">
        <f t="shared" si="113"/>
        <v>9308.4989487130533</v>
      </c>
      <c r="H231" s="9">
        <f t="shared" si="114"/>
        <v>472.58737538435162</v>
      </c>
      <c r="I231" s="10">
        <f t="shared" si="109"/>
        <v>5.3484846635503E-2</v>
      </c>
      <c r="J231" s="9">
        <f t="shared" si="115"/>
        <v>350.31081935122984</v>
      </c>
      <c r="K231" s="9">
        <f t="shared" si="116"/>
        <v>3.0857102908277341</v>
      </c>
      <c r="L231" s="9">
        <f t="shared" si="117"/>
        <v>0</v>
      </c>
      <c r="M231" s="9">
        <f t="shared" si="118"/>
        <v>28.575601230425036</v>
      </c>
      <c r="N231" s="9">
        <f t="shared" si="119"/>
        <v>31.206379215449942</v>
      </c>
      <c r="O231" s="9">
        <f t="shared" si="120"/>
        <v>61.195675335570471</v>
      </c>
      <c r="P231" s="9">
        <f t="shared" si="121"/>
        <v>-1.7868100391499127</v>
      </c>
      <c r="Q231" s="15">
        <f t="shared" si="122"/>
        <v>63194439.572446868</v>
      </c>
      <c r="R231" s="15">
        <f t="shared" si="123"/>
        <v>66574384.481195755</v>
      </c>
      <c r="S231" s="9">
        <f t="shared" si="124"/>
        <v>3379944.9087488875</v>
      </c>
      <c r="T231" s="9"/>
      <c r="U231" s="9">
        <f t="shared" si="126"/>
        <v>6046.8840911633115</v>
      </c>
      <c r="V231" s="9">
        <f t="shared" si="126"/>
        <v>93.921140939597322</v>
      </c>
      <c r="W231" s="9">
        <f t="shared" si="126"/>
        <v>1201.7302852348994</v>
      </c>
      <c r="X231" s="9">
        <f t="shared" si="126"/>
        <v>390.10266778523493</v>
      </c>
      <c r="Y231" s="9">
        <f t="shared" si="126"/>
        <v>861.06909745151279</v>
      </c>
      <c r="Z231" s="9">
        <f t="shared" si="126"/>
        <v>1.8106823266219239</v>
      </c>
      <c r="AA231" s="9">
        <f t="shared" si="126"/>
        <v>240.39360842752279</v>
      </c>
      <c r="AB231" s="9">
        <f t="shared" si="127"/>
        <v>6397.1949105145413</v>
      </c>
      <c r="AC231" s="9">
        <f t="shared" si="127"/>
        <v>97.006851230425056</v>
      </c>
      <c r="AD231" s="9">
        <f t="shared" si="127"/>
        <v>1201.7302852348994</v>
      </c>
      <c r="AE231" s="9">
        <f t="shared" si="127"/>
        <v>418.67826901565996</v>
      </c>
      <c r="AF231" s="9">
        <f t="shared" si="127"/>
        <v>892.27547666696273</v>
      </c>
      <c r="AG231" s="9">
        <f t="shared" si="127"/>
        <v>63.006357662192393</v>
      </c>
      <c r="AH231" s="9">
        <f t="shared" si="127"/>
        <v>238.60679838837288</v>
      </c>
      <c r="AI231" s="9">
        <f t="shared" si="125"/>
        <v>9308.4989487130533</v>
      </c>
      <c r="AJ231" s="3" t="s">
        <v>608</v>
      </c>
      <c r="AK231" s="11">
        <v>43367924</v>
      </c>
      <c r="AL231" s="11">
        <v>0</v>
      </c>
      <c r="AM231" s="11">
        <v>99620</v>
      </c>
      <c r="AN231" s="9">
        <v>249050</v>
      </c>
      <c r="AO231" s="11">
        <v>8594775</v>
      </c>
      <c r="AP231" s="11">
        <v>0</v>
      </c>
      <c r="AQ231" s="9">
        <v>0</v>
      </c>
      <c r="AR231" s="9">
        <v>922047</v>
      </c>
      <c r="AS231" s="11">
        <v>671724</v>
      </c>
      <c r="AT231" s="11">
        <v>0</v>
      </c>
      <c r="AU231" s="11">
        <v>0</v>
      </c>
      <c r="AV231" s="11">
        <v>-3030.72</v>
      </c>
      <c r="AW231" s="9">
        <v>12950</v>
      </c>
      <c r="AX231" s="9">
        <v>6158366.1849732194</v>
      </c>
      <c r="AY231" s="9">
        <v>519519.34</v>
      </c>
      <c r="AZ231" s="9">
        <v>-120608.98</v>
      </c>
      <c r="BA231" s="11">
        <v>1615398</v>
      </c>
      <c r="BB231" s="11">
        <v>51923</v>
      </c>
      <c r="BC231" s="11">
        <v>0</v>
      </c>
      <c r="BD231" s="11">
        <v>21999</v>
      </c>
      <c r="BE231" s="11">
        <v>0</v>
      </c>
      <c r="BF231" s="11">
        <v>0</v>
      </c>
      <c r="BG231" s="11">
        <v>0</v>
      </c>
      <c r="BH231" s="11">
        <v>-25911</v>
      </c>
      <c r="BI231" s="9">
        <v>107969</v>
      </c>
      <c r="BJ231" s="9">
        <v>0</v>
      </c>
      <c r="BK231" s="9">
        <v>130095.29861649999</v>
      </c>
      <c r="BL231" s="9">
        <v>331592.41885714285</v>
      </c>
      <c r="BM231" s="9">
        <v>483134.60000000003</v>
      </c>
      <c r="BN231" s="9">
        <v>5903.43</v>
      </c>
      <c r="BO231" s="11">
        <v>45613097</v>
      </c>
      <c r="BP231" s="11">
        <v>0</v>
      </c>
      <c r="BQ231" s="11">
        <v>102131</v>
      </c>
      <c r="BR231" s="11">
        <v>249050</v>
      </c>
      <c r="BS231" s="11">
        <v>5263746</v>
      </c>
      <c r="BT231" s="11">
        <v>0</v>
      </c>
      <c r="BU231" s="9">
        <v>0</v>
      </c>
      <c r="BV231" s="9">
        <v>1063526.25</v>
      </c>
      <c r="BW231" s="11">
        <v>693793</v>
      </c>
      <c r="BX231" s="11">
        <v>0</v>
      </c>
      <c r="BY231" s="11">
        <v>0</v>
      </c>
      <c r="BZ231" s="11">
        <v>-491.27</v>
      </c>
      <c r="CA231" s="9">
        <v>450621.47</v>
      </c>
      <c r="CB231" s="9">
        <v>6381554.2091221176</v>
      </c>
      <c r="CC231" s="9">
        <v>506740.07460000005</v>
      </c>
      <c r="CD231" s="9">
        <v>139641</v>
      </c>
      <c r="CE231" s="11">
        <v>1661827</v>
      </c>
      <c r="CF231" s="11">
        <v>65644</v>
      </c>
      <c r="CG231" s="11">
        <v>0</v>
      </c>
      <c r="CH231" s="11">
        <v>21999</v>
      </c>
      <c r="CI231" s="11">
        <v>0</v>
      </c>
      <c r="CJ231" s="11">
        <v>0</v>
      </c>
      <c r="CK231" s="11">
        <v>0</v>
      </c>
      <c r="CL231" s="11">
        <v>-28798</v>
      </c>
      <c r="CM231" s="11">
        <v>108549</v>
      </c>
      <c r="CN231" s="9">
        <v>3331029</v>
      </c>
      <c r="CO231" s="9">
        <v>130095.29861649999</v>
      </c>
      <c r="CP231" s="9">
        <v>331592.41885714285</v>
      </c>
      <c r="CQ231" s="9">
        <v>483134.60000000003</v>
      </c>
      <c r="CR231" s="9">
        <v>5903.43</v>
      </c>
      <c r="CT231" s="11"/>
      <c r="CU231" s="11"/>
      <c r="CV231" s="15"/>
      <c r="CW231" s="15"/>
      <c r="CX231" s="11"/>
      <c r="CY231" s="11"/>
      <c r="CZ231" s="9"/>
      <c r="DA231" s="11"/>
      <c r="DB231" s="11"/>
      <c r="DC231" s="11"/>
      <c r="DD231" s="11"/>
      <c r="DE231" s="11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</row>
    <row r="232" spans="1:124" x14ac:dyDescent="0.3">
      <c r="A232" s="12">
        <v>720</v>
      </c>
      <c r="B232" s="12">
        <v>1</v>
      </c>
      <c r="C232" s="13" t="s">
        <v>255</v>
      </c>
      <c r="D232" s="14">
        <v>3</v>
      </c>
      <c r="E232" s="9">
        <v>8492</v>
      </c>
      <c r="F232" s="9">
        <f t="shared" si="112"/>
        <v>8609.5971310357854</v>
      </c>
      <c r="G232" s="9">
        <f t="shared" si="113"/>
        <v>9400.9926450574785</v>
      </c>
      <c r="H232" s="9">
        <f t="shared" si="114"/>
        <v>791.39551402169309</v>
      </c>
      <c r="I232" s="10">
        <f t="shared" si="109"/>
        <v>9.1920156306603343E-2</v>
      </c>
      <c r="J232" s="9">
        <f t="shared" si="115"/>
        <v>350.70588082901577</v>
      </c>
      <c r="K232" s="9">
        <f t="shared" si="116"/>
        <v>10.040155440414537</v>
      </c>
      <c r="L232" s="9">
        <f t="shared" si="117"/>
        <v>168.90402731983045</v>
      </c>
      <c r="M232" s="9">
        <f t="shared" si="118"/>
        <v>81.855559349976545</v>
      </c>
      <c r="N232" s="9">
        <f t="shared" si="119"/>
        <v>37.012308322214039</v>
      </c>
      <c r="O232" s="9">
        <f t="shared" si="120"/>
        <v>145.16262482336316</v>
      </c>
      <c r="P232" s="9">
        <f t="shared" si="121"/>
        <v>-2.2850420631181692</v>
      </c>
      <c r="Q232" s="15">
        <f t="shared" si="122"/>
        <v>73112698.836755887</v>
      </c>
      <c r="R232" s="15">
        <f t="shared" si="123"/>
        <v>79833229.541828126</v>
      </c>
      <c r="S232" s="9">
        <f t="shared" si="124"/>
        <v>6720530.705072239</v>
      </c>
      <c r="T232" s="9"/>
      <c r="U232" s="9">
        <f t="shared" ref="U232:AA241" si="128">IF($E232=0,0,SUMIF($AK$4:$BN$4,U$4,$AK232:$BN232)/$E232)</f>
        <v>5998.1208973151197</v>
      </c>
      <c r="V232" s="9">
        <f t="shared" si="128"/>
        <v>305.58937823834196</v>
      </c>
      <c r="W232" s="9">
        <f t="shared" si="128"/>
        <v>620.06158737635417</v>
      </c>
      <c r="X232" s="9">
        <f t="shared" si="128"/>
        <v>475.00941827602452</v>
      </c>
      <c r="Y232" s="9">
        <f t="shared" si="128"/>
        <v>965.13457344133792</v>
      </c>
      <c r="Z232" s="9">
        <f t="shared" si="128"/>
        <v>3.709373528026378</v>
      </c>
      <c r="AA232" s="9">
        <f t="shared" si="128"/>
        <v>241.97190286057966</v>
      </c>
      <c r="AB232" s="9">
        <f t="shared" ref="AB232:AH241" si="129">IF($E232=0,0,SUMIF($BO$4:$CR$4,AB$4,$BO232:$CR232)/$E232)</f>
        <v>6348.8267781441355</v>
      </c>
      <c r="AC232" s="9">
        <f t="shared" si="129"/>
        <v>315.6295336787565</v>
      </c>
      <c r="AD232" s="9">
        <f t="shared" si="129"/>
        <v>788.96561469618462</v>
      </c>
      <c r="AE232" s="9">
        <f t="shared" si="129"/>
        <v>556.86497762600106</v>
      </c>
      <c r="AF232" s="9">
        <f t="shared" si="129"/>
        <v>1002.146881763552</v>
      </c>
      <c r="AG232" s="9">
        <f t="shared" si="129"/>
        <v>148.87199835138955</v>
      </c>
      <c r="AH232" s="9">
        <f t="shared" si="129"/>
        <v>239.68686079746149</v>
      </c>
      <c r="AI232" s="9">
        <f t="shared" si="125"/>
        <v>9400.9926450574785</v>
      </c>
      <c r="AJ232" s="3" t="s">
        <v>608</v>
      </c>
      <c r="AK232" s="11">
        <v>51046943</v>
      </c>
      <c r="AL232" s="11">
        <v>0</v>
      </c>
      <c r="AM232" s="11">
        <v>117259</v>
      </c>
      <c r="AN232" s="9">
        <v>293149</v>
      </c>
      <c r="AO232" s="11">
        <v>5283960</v>
      </c>
      <c r="AP232" s="11">
        <v>-18397</v>
      </c>
      <c r="AQ232" s="9">
        <v>0</v>
      </c>
      <c r="AR232" s="9">
        <v>1411856.25</v>
      </c>
      <c r="AS232" s="11">
        <v>2595065</v>
      </c>
      <c r="AT232" s="11">
        <v>0</v>
      </c>
      <c r="AU232" s="11">
        <v>761005</v>
      </c>
      <c r="AV232" s="11">
        <v>-927008.27</v>
      </c>
      <c r="AW232" s="9">
        <v>31500</v>
      </c>
      <c r="AX232" s="9">
        <v>8195922.7976638414</v>
      </c>
      <c r="AY232" s="9">
        <v>554790.92999999993</v>
      </c>
      <c r="AZ232" s="9">
        <v>-110900.34</v>
      </c>
      <c r="BA232" s="11">
        <v>1899701</v>
      </c>
      <c r="BB232" s="11">
        <v>9005</v>
      </c>
      <c r="BC232" s="11">
        <v>0</v>
      </c>
      <c r="BD232" s="11">
        <v>174228</v>
      </c>
      <c r="BE232" s="11">
        <v>0</v>
      </c>
      <c r="BF232" s="11">
        <v>0</v>
      </c>
      <c r="BG232" s="11">
        <v>0</v>
      </c>
      <c r="BH232" s="11">
        <v>-31762</v>
      </c>
      <c r="BI232" s="9">
        <v>619496</v>
      </c>
      <c r="BJ232" s="9">
        <v>0</v>
      </c>
      <c r="BK232" s="9">
        <v>112132.0290349</v>
      </c>
      <c r="BL232" s="9">
        <v>392149.07005714288</v>
      </c>
      <c r="BM232" s="9">
        <v>696700.94</v>
      </c>
      <c r="BN232" s="9">
        <v>5903.43</v>
      </c>
      <c r="BO232" s="11">
        <v>53728724</v>
      </c>
      <c r="BP232" s="11">
        <v>0</v>
      </c>
      <c r="BQ232" s="11">
        <v>120302</v>
      </c>
      <c r="BR232" s="11">
        <v>293149</v>
      </c>
      <c r="BS232" s="11">
        <v>2776200</v>
      </c>
      <c r="BT232" s="11">
        <v>0</v>
      </c>
      <c r="BU232" s="9">
        <v>0</v>
      </c>
      <c r="BV232" s="9">
        <v>1550045</v>
      </c>
      <c r="BW232" s="11">
        <v>2680326</v>
      </c>
      <c r="BX232" s="11">
        <v>0</v>
      </c>
      <c r="BY232" s="11">
        <v>764591</v>
      </c>
      <c r="BZ232" s="11">
        <v>-441625.61</v>
      </c>
      <c r="CA232" s="9">
        <v>1264221.01</v>
      </c>
      <c r="CB232" s="9">
        <v>8510231.3199360836</v>
      </c>
      <c r="CC232" s="9">
        <v>535386.35279999999</v>
      </c>
      <c r="CD232" s="9">
        <v>185513</v>
      </c>
      <c r="CE232" s="11">
        <v>1955712</v>
      </c>
      <c r="CF232" s="11">
        <v>23974</v>
      </c>
      <c r="CG232" s="11">
        <v>0</v>
      </c>
      <c r="CH232" s="11">
        <v>174228</v>
      </c>
      <c r="CI232" s="11">
        <v>0</v>
      </c>
      <c r="CJ232" s="11">
        <v>0</v>
      </c>
      <c r="CK232" s="11">
        <v>0</v>
      </c>
      <c r="CL232" s="11">
        <v>-35300</v>
      </c>
      <c r="CM232" s="11">
        <v>616971</v>
      </c>
      <c r="CN232" s="9">
        <v>3923696</v>
      </c>
      <c r="CO232" s="9">
        <v>112132.0290349</v>
      </c>
      <c r="CP232" s="9">
        <v>392149.07005714288</v>
      </c>
      <c r="CQ232" s="9">
        <v>696700.94</v>
      </c>
      <c r="CR232" s="9">
        <v>5903.43</v>
      </c>
      <c r="CT232" s="11"/>
      <c r="CU232" s="11"/>
      <c r="CV232" s="15"/>
      <c r="CW232" s="15"/>
      <c r="CX232" s="11"/>
      <c r="CY232" s="11"/>
      <c r="CZ232" s="9"/>
      <c r="DA232" s="11"/>
      <c r="DB232" s="11"/>
      <c r="DC232" s="11"/>
      <c r="DD232" s="11"/>
      <c r="DE232" s="11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</row>
    <row r="233" spans="1:124" x14ac:dyDescent="0.3">
      <c r="A233" s="12">
        <v>721</v>
      </c>
      <c r="B233" s="12">
        <v>1</v>
      </c>
      <c r="C233" s="13" t="s">
        <v>256</v>
      </c>
      <c r="D233" s="14">
        <v>3</v>
      </c>
      <c r="E233" s="9">
        <v>3959</v>
      </c>
      <c r="F233" s="9">
        <f t="shared" si="112"/>
        <v>8601.5539610133164</v>
      </c>
      <c r="G233" s="9">
        <f t="shared" si="113"/>
        <v>8950.7100767786396</v>
      </c>
      <c r="H233" s="9">
        <f t="shared" si="114"/>
        <v>349.15611576532319</v>
      </c>
      <c r="I233" s="10">
        <f t="shared" si="109"/>
        <v>4.0592213610224269E-2</v>
      </c>
      <c r="J233" s="9">
        <f t="shared" si="115"/>
        <v>339.40007577671076</v>
      </c>
      <c r="K233" s="9">
        <f t="shared" si="116"/>
        <v>2.4781510482445128</v>
      </c>
      <c r="L233" s="9">
        <f t="shared" si="117"/>
        <v>0</v>
      </c>
      <c r="M233" s="9">
        <f t="shared" si="118"/>
        <v>-7.5507047234150377</v>
      </c>
      <c r="N233" s="9">
        <f t="shared" si="119"/>
        <v>16.757552996948107</v>
      </c>
      <c r="O233" s="9">
        <f t="shared" si="120"/>
        <v>0</v>
      </c>
      <c r="P233" s="9">
        <f t="shared" si="121"/>
        <v>-1.9289593331649257</v>
      </c>
      <c r="Q233" s="15">
        <f t="shared" si="122"/>
        <v>34053552.131651722</v>
      </c>
      <c r="R233" s="15">
        <f t="shared" si="123"/>
        <v>35435861.193966635</v>
      </c>
      <c r="S233" s="9">
        <f t="shared" si="124"/>
        <v>1382309.0623149127</v>
      </c>
      <c r="T233" s="9"/>
      <c r="U233" s="9">
        <f t="shared" si="128"/>
        <v>6025.9078302601674</v>
      </c>
      <c r="V233" s="9">
        <f t="shared" si="128"/>
        <v>75.428896185905529</v>
      </c>
      <c r="W233" s="9">
        <f t="shared" si="128"/>
        <v>925.17554938115688</v>
      </c>
      <c r="X233" s="9">
        <f t="shared" si="128"/>
        <v>516.99058600656736</v>
      </c>
      <c r="Y233" s="9">
        <f t="shared" si="128"/>
        <v>785.97111264883222</v>
      </c>
      <c r="Z233" s="9">
        <f t="shared" si="128"/>
        <v>0</v>
      </c>
      <c r="AA233" s="9">
        <f t="shared" si="128"/>
        <v>272.07998653068773</v>
      </c>
      <c r="AB233" s="9">
        <f t="shared" si="129"/>
        <v>6365.3079060368782</v>
      </c>
      <c r="AC233" s="9">
        <f t="shared" si="129"/>
        <v>77.907047234150042</v>
      </c>
      <c r="AD233" s="9">
        <f t="shared" si="129"/>
        <v>925.17554938115688</v>
      </c>
      <c r="AE233" s="9">
        <f t="shared" si="129"/>
        <v>509.43988128315232</v>
      </c>
      <c r="AF233" s="9">
        <f t="shared" si="129"/>
        <v>802.72866564578032</v>
      </c>
      <c r="AG233" s="9">
        <f t="shared" si="129"/>
        <v>0</v>
      </c>
      <c r="AH233" s="9">
        <f t="shared" si="129"/>
        <v>270.15102719752281</v>
      </c>
      <c r="AI233" s="9">
        <f t="shared" si="125"/>
        <v>8950.7100767786396</v>
      </c>
      <c r="AJ233" s="3" t="s">
        <v>608</v>
      </c>
      <c r="AK233" s="11">
        <v>23925607</v>
      </c>
      <c r="AL233" s="11">
        <v>0</v>
      </c>
      <c r="AM233" s="11">
        <v>54959</v>
      </c>
      <c r="AN233" s="9">
        <v>137398</v>
      </c>
      <c r="AO233" s="11">
        <v>3604285</v>
      </c>
      <c r="AP233" s="11">
        <v>58485</v>
      </c>
      <c r="AQ233" s="9">
        <v>0</v>
      </c>
      <c r="AR233" s="9">
        <v>585537</v>
      </c>
      <c r="AS233" s="11">
        <v>298623</v>
      </c>
      <c r="AT233" s="11">
        <v>0</v>
      </c>
      <c r="AU233" s="11">
        <v>154410</v>
      </c>
      <c r="AV233" s="11">
        <v>-743.27</v>
      </c>
      <c r="AW233" s="9">
        <v>0</v>
      </c>
      <c r="AX233" s="9">
        <v>3111659.634976727</v>
      </c>
      <c r="AY233" s="9">
        <v>266081.76</v>
      </c>
      <c r="AZ233" s="9">
        <v>-69037.899999999994</v>
      </c>
      <c r="BA233" s="11">
        <v>902157</v>
      </c>
      <c r="BB233" s="11">
        <v>348625</v>
      </c>
      <c r="BC233" s="11">
        <v>0</v>
      </c>
      <c r="BD233" s="11">
        <v>6229</v>
      </c>
      <c r="BE233" s="11">
        <v>0</v>
      </c>
      <c r="BF233" s="11">
        <v>0</v>
      </c>
      <c r="BG233" s="11">
        <v>0</v>
      </c>
      <c r="BH233" s="11">
        <v>-25911</v>
      </c>
      <c r="BI233" s="9">
        <v>21503</v>
      </c>
      <c r="BJ233" s="9">
        <v>0</v>
      </c>
      <c r="BK233" s="9">
        <v>75461.524617849995</v>
      </c>
      <c r="BL233" s="9">
        <v>203977.44205714285</v>
      </c>
      <c r="BM233" s="9">
        <v>371515.53</v>
      </c>
      <c r="BN233" s="9">
        <v>22730.41</v>
      </c>
      <c r="BO233" s="11">
        <v>25126046</v>
      </c>
      <c r="BP233" s="11">
        <v>0</v>
      </c>
      <c r="BQ233" s="11">
        <v>56259</v>
      </c>
      <c r="BR233" s="11">
        <v>137398</v>
      </c>
      <c r="BS233" s="11">
        <v>1827868</v>
      </c>
      <c r="BT233" s="11">
        <v>0</v>
      </c>
      <c r="BU233" s="9">
        <v>0</v>
      </c>
      <c r="BV233" s="9">
        <v>678893.75</v>
      </c>
      <c r="BW233" s="11">
        <v>308434</v>
      </c>
      <c r="BX233" s="11">
        <v>0</v>
      </c>
      <c r="BY233" s="11">
        <v>157534</v>
      </c>
      <c r="BZ233" s="11">
        <v>-162442.26</v>
      </c>
      <c r="CA233" s="9">
        <v>0</v>
      </c>
      <c r="CB233" s="9">
        <v>3178002.7872916441</v>
      </c>
      <c r="CC233" s="9">
        <v>258445.01</v>
      </c>
      <c r="CD233" s="9">
        <v>74208</v>
      </c>
      <c r="CE233" s="11">
        <v>926704</v>
      </c>
      <c r="CF233" s="11">
        <v>360870</v>
      </c>
      <c r="CG233" s="11">
        <v>0</v>
      </c>
      <c r="CH233" s="11">
        <v>6229</v>
      </c>
      <c r="CI233" s="11">
        <v>0</v>
      </c>
      <c r="CJ233" s="11">
        <v>0</v>
      </c>
      <c r="CK233" s="11">
        <v>0</v>
      </c>
      <c r="CL233" s="11">
        <v>-28798</v>
      </c>
      <c r="CM233" s="11">
        <v>21623</v>
      </c>
      <c r="CN233" s="9">
        <v>1834902</v>
      </c>
      <c r="CO233" s="9">
        <v>75461.524617849995</v>
      </c>
      <c r="CP233" s="9">
        <v>203977.44205714285</v>
      </c>
      <c r="CQ233" s="9">
        <v>371515.53</v>
      </c>
      <c r="CR233" s="9">
        <v>22730.41</v>
      </c>
      <c r="CT233" s="11"/>
      <c r="CU233" s="11"/>
      <c r="CV233" s="15"/>
      <c r="CW233" s="15"/>
      <c r="CX233" s="11"/>
      <c r="CY233" s="11"/>
      <c r="CZ233" s="9"/>
      <c r="DA233" s="11"/>
      <c r="DB233" s="11"/>
      <c r="DC233" s="11"/>
      <c r="DD233" s="11"/>
      <c r="DE233" s="11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</row>
    <row r="234" spans="1:124" x14ac:dyDescent="0.3">
      <c r="A234" s="12">
        <v>726</v>
      </c>
      <c r="B234" s="12">
        <v>1</v>
      </c>
      <c r="C234" s="13" t="s">
        <v>257</v>
      </c>
      <c r="D234" s="14">
        <v>4</v>
      </c>
      <c r="E234" s="9">
        <v>2770</v>
      </c>
      <c r="F234" s="9">
        <f t="shared" si="112"/>
        <v>8358.257561561797</v>
      </c>
      <c r="G234" s="9">
        <f t="shared" si="113"/>
        <v>8790.6957479687499</v>
      </c>
      <c r="H234" s="9">
        <f t="shared" si="114"/>
        <v>432.43818640695281</v>
      </c>
      <c r="I234" s="10">
        <f t="shared" si="109"/>
        <v>5.1737839283113547E-2</v>
      </c>
      <c r="J234" s="9">
        <f t="shared" si="115"/>
        <v>362.89270397111886</v>
      </c>
      <c r="K234" s="9">
        <f t="shared" si="116"/>
        <v>3.3841155234657094</v>
      </c>
      <c r="L234" s="9">
        <f t="shared" si="117"/>
        <v>0</v>
      </c>
      <c r="M234" s="9">
        <f t="shared" si="118"/>
        <v>32.389956678700344</v>
      </c>
      <c r="N234" s="9">
        <f t="shared" si="119"/>
        <v>25.093384313090837</v>
      </c>
      <c r="O234" s="9">
        <f t="shared" si="120"/>
        <v>11.012440433213001</v>
      </c>
      <c r="P234" s="9">
        <f t="shared" si="121"/>
        <v>-2.3344145126353908</v>
      </c>
      <c r="Q234" s="15">
        <f t="shared" si="122"/>
        <v>23152373.445526179</v>
      </c>
      <c r="R234" s="15">
        <f t="shared" si="123"/>
        <v>24350227.221873444</v>
      </c>
      <c r="S234" s="9">
        <f t="shared" si="124"/>
        <v>1197853.7763472646</v>
      </c>
      <c r="T234" s="9"/>
      <c r="U234" s="9">
        <f t="shared" si="128"/>
        <v>6049.9773321299645</v>
      </c>
      <c r="V234" s="9">
        <f t="shared" si="128"/>
        <v>103.00072202166065</v>
      </c>
      <c r="W234" s="9">
        <f t="shared" si="128"/>
        <v>908.1819494584837</v>
      </c>
      <c r="X234" s="9">
        <f t="shared" si="128"/>
        <v>449.60004332129967</v>
      </c>
      <c r="Y234" s="9">
        <f t="shared" si="128"/>
        <v>535.71555294806546</v>
      </c>
      <c r="Z234" s="9">
        <f t="shared" si="128"/>
        <v>73.91696750902527</v>
      </c>
      <c r="AA234" s="9">
        <f t="shared" si="128"/>
        <v>237.86499417329864</v>
      </c>
      <c r="AB234" s="9">
        <f t="shared" si="129"/>
        <v>6412.8700361010833</v>
      </c>
      <c r="AC234" s="9">
        <f t="shared" si="129"/>
        <v>106.38483754512636</v>
      </c>
      <c r="AD234" s="9">
        <f t="shared" si="129"/>
        <v>908.1819494584837</v>
      </c>
      <c r="AE234" s="9">
        <f t="shared" si="129"/>
        <v>481.99</v>
      </c>
      <c r="AF234" s="9">
        <f t="shared" si="129"/>
        <v>560.8089372611563</v>
      </c>
      <c r="AG234" s="9">
        <f t="shared" si="129"/>
        <v>84.929407942238271</v>
      </c>
      <c r="AH234" s="9">
        <f t="shared" si="129"/>
        <v>235.53057966066325</v>
      </c>
      <c r="AI234" s="9">
        <f t="shared" si="125"/>
        <v>8790.6957479687499</v>
      </c>
      <c r="AJ234" s="3" t="s">
        <v>608</v>
      </c>
      <c r="AK234" s="11">
        <v>16816004</v>
      </c>
      <c r="AL234" s="11">
        <v>0</v>
      </c>
      <c r="AM234" s="11">
        <v>38628</v>
      </c>
      <c r="AN234" s="9">
        <v>96570</v>
      </c>
      <c r="AO234" s="11">
        <v>2513430</v>
      </c>
      <c r="AP234" s="11">
        <v>2234</v>
      </c>
      <c r="AQ234" s="9">
        <v>0</v>
      </c>
      <c r="AR234" s="9">
        <v>331551</v>
      </c>
      <c r="AS234" s="11">
        <v>285312</v>
      </c>
      <c r="AT234" s="11">
        <v>0</v>
      </c>
      <c r="AU234" s="11">
        <v>31747</v>
      </c>
      <c r="AV234" s="11">
        <v>-46765.88</v>
      </c>
      <c r="AW234" s="9">
        <v>204750</v>
      </c>
      <c r="AX234" s="9">
        <v>1483932.0816661413</v>
      </c>
      <c r="AY234" s="9">
        <v>205915.49</v>
      </c>
      <c r="AZ234" s="9">
        <v>-57566.79</v>
      </c>
      <c r="BA234" s="11">
        <v>635010</v>
      </c>
      <c r="BB234" s="11">
        <v>237225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9">
        <v>17997</v>
      </c>
      <c r="BJ234" s="9">
        <v>0</v>
      </c>
      <c r="BK234" s="9">
        <v>29051.388488608638</v>
      </c>
      <c r="BL234" s="9">
        <v>144964.91537142856</v>
      </c>
      <c r="BM234" s="9">
        <v>176265.9</v>
      </c>
      <c r="BN234" s="9">
        <v>6118.34</v>
      </c>
      <c r="BO234" s="11">
        <v>17669980</v>
      </c>
      <c r="BP234" s="11">
        <v>49096</v>
      </c>
      <c r="BQ234" s="11">
        <v>39564</v>
      </c>
      <c r="BR234" s="11">
        <v>96570</v>
      </c>
      <c r="BS234" s="11">
        <v>1870463</v>
      </c>
      <c r="BT234" s="11">
        <v>0</v>
      </c>
      <c r="BU234" s="9">
        <v>0</v>
      </c>
      <c r="BV234" s="9">
        <v>392811</v>
      </c>
      <c r="BW234" s="11">
        <v>294686</v>
      </c>
      <c r="BX234" s="11">
        <v>0</v>
      </c>
      <c r="BY234" s="11">
        <v>32109</v>
      </c>
      <c r="BZ234" s="11">
        <v>-45987.7</v>
      </c>
      <c r="CA234" s="9">
        <v>235254.46</v>
      </c>
      <c r="CB234" s="9">
        <v>1553440.7562134028</v>
      </c>
      <c r="CC234" s="9">
        <v>199449.1618</v>
      </c>
      <c r="CD234" s="9">
        <v>44574</v>
      </c>
      <c r="CE234" s="11">
        <v>652670</v>
      </c>
      <c r="CF234" s="11">
        <v>245849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  <c r="CL234" s="11">
        <v>0</v>
      </c>
      <c r="CM234" s="11">
        <v>18097</v>
      </c>
      <c r="CN234" s="9">
        <v>645201</v>
      </c>
      <c r="CO234" s="9">
        <v>29051.388488608638</v>
      </c>
      <c r="CP234" s="9">
        <v>144964.91537142856</v>
      </c>
      <c r="CQ234" s="9">
        <v>176265.9</v>
      </c>
      <c r="CR234" s="9">
        <v>6118.34</v>
      </c>
      <c r="CT234" s="11"/>
      <c r="CU234" s="11"/>
      <c r="CV234" s="15"/>
      <c r="CW234" s="15"/>
      <c r="CX234" s="11"/>
      <c r="CY234" s="11"/>
      <c r="CZ234" s="9"/>
      <c r="DA234" s="11"/>
      <c r="DB234" s="11"/>
      <c r="DC234" s="11"/>
      <c r="DD234" s="11"/>
      <c r="DE234" s="11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</row>
    <row r="235" spans="1:124" x14ac:dyDescent="0.3">
      <c r="A235" s="12">
        <v>727</v>
      </c>
      <c r="B235" s="12">
        <v>1</v>
      </c>
      <c r="C235" s="13" t="s">
        <v>258</v>
      </c>
      <c r="D235" s="14">
        <v>4</v>
      </c>
      <c r="E235" s="9">
        <v>3379</v>
      </c>
      <c r="F235" s="9">
        <f t="shared" si="112"/>
        <v>8499.339272312096</v>
      </c>
      <c r="G235" s="9">
        <f t="shared" si="113"/>
        <v>8934.2626670010523</v>
      </c>
      <c r="H235" s="9">
        <f t="shared" si="114"/>
        <v>434.92339468895625</v>
      </c>
      <c r="I235" s="10">
        <f t="shared" si="109"/>
        <v>5.1171435890997555E-2</v>
      </c>
      <c r="J235" s="9">
        <f t="shared" si="115"/>
        <v>341.41433560224868</v>
      </c>
      <c r="K235" s="9">
        <f t="shared" si="116"/>
        <v>8.2814442142645532</v>
      </c>
      <c r="L235" s="9">
        <f t="shared" si="117"/>
        <v>0</v>
      </c>
      <c r="M235" s="9">
        <f t="shared" si="118"/>
        <v>37.597898786623318</v>
      </c>
      <c r="N235" s="9">
        <f t="shared" si="119"/>
        <v>47.590969770341303</v>
      </c>
      <c r="O235" s="9">
        <f t="shared" si="120"/>
        <v>0</v>
      </c>
      <c r="P235" s="9">
        <f t="shared" si="121"/>
        <v>3.8746315477936832E-2</v>
      </c>
      <c r="Q235" s="15">
        <f t="shared" si="122"/>
        <v>28719267.401142567</v>
      </c>
      <c r="R235" s="15">
        <f t="shared" si="123"/>
        <v>30188873.551796556</v>
      </c>
      <c r="S235" s="9">
        <f t="shared" si="124"/>
        <v>1469606.1506539881</v>
      </c>
      <c r="T235" s="9"/>
      <c r="U235" s="9">
        <f t="shared" si="128"/>
        <v>6026.4853388576503</v>
      </c>
      <c r="V235" s="9">
        <f t="shared" si="128"/>
        <v>252.06066883693401</v>
      </c>
      <c r="W235" s="9">
        <f t="shared" si="128"/>
        <v>621.87807043503994</v>
      </c>
      <c r="X235" s="9">
        <f t="shared" si="128"/>
        <v>688.330328499556</v>
      </c>
      <c r="Y235" s="9">
        <f t="shared" si="128"/>
        <v>685.77607304773142</v>
      </c>
      <c r="Z235" s="9">
        <f t="shared" si="128"/>
        <v>0</v>
      </c>
      <c r="AA235" s="9">
        <f t="shared" si="128"/>
        <v>224.80879263518369</v>
      </c>
      <c r="AB235" s="9">
        <f t="shared" si="129"/>
        <v>6367.899674459899</v>
      </c>
      <c r="AC235" s="9">
        <f t="shared" si="129"/>
        <v>260.34211305119857</v>
      </c>
      <c r="AD235" s="9">
        <f t="shared" si="129"/>
        <v>621.87807043503994</v>
      </c>
      <c r="AE235" s="9">
        <f t="shared" si="129"/>
        <v>725.92822728617932</v>
      </c>
      <c r="AF235" s="9">
        <f t="shared" si="129"/>
        <v>733.36704281807272</v>
      </c>
      <c r="AG235" s="9">
        <f t="shared" si="129"/>
        <v>0</v>
      </c>
      <c r="AH235" s="9">
        <f t="shared" si="129"/>
        <v>224.84753895066163</v>
      </c>
      <c r="AI235" s="9">
        <f t="shared" si="125"/>
        <v>8934.2626670010523</v>
      </c>
      <c r="AJ235" s="3" t="s">
        <v>608</v>
      </c>
      <c r="AK235" s="11">
        <v>20407452</v>
      </c>
      <c r="AL235" s="11">
        <v>0</v>
      </c>
      <c r="AM235" s="11">
        <v>46878</v>
      </c>
      <c r="AN235" s="9">
        <v>117194</v>
      </c>
      <c r="AO235" s="11">
        <v>2180866</v>
      </c>
      <c r="AP235" s="11">
        <v>-79540</v>
      </c>
      <c r="AQ235" s="9">
        <v>874120</v>
      </c>
      <c r="AR235" s="9">
        <v>436878</v>
      </c>
      <c r="AS235" s="11">
        <v>851713</v>
      </c>
      <c r="AT235" s="11">
        <v>0</v>
      </c>
      <c r="AU235" s="11">
        <v>161725</v>
      </c>
      <c r="AV235" s="11">
        <v>-163848.82</v>
      </c>
      <c r="AW235" s="9">
        <v>0</v>
      </c>
      <c r="AX235" s="9">
        <v>2317237.3508282844</v>
      </c>
      <c r="AY235" s="9">
        <v>231051.31</v>
      </c>
      <c r="AZ235" s="9">
        <v>-43958.04</v>
      </c>
      <c r="BA235" s="11">
        <v>751294</v>
      </c>
      <c r="BB235" s="11">
        <v>151495</v>
      </c>
      <c r="BC235" s="11">
        <v>0</v>
      </c>
      <c r="BD235" s="11">
        <v>31447</v>
      </c>
      <c r="BE235" s="11">
        <v>0</v>
      </c>
      <c r="BF235" s="11">
        <v>0</v>
      </c>
      <c r="BG235" s="11">
        <v>0</v>
      </c>
      <c r="BH235" s="11">
        <v>0</v>
      </c>
      <c r="BI235" s="9">
        <v>35880</v>
      </c>
      <c r="BJ235" s="9">
        <v>0</v>
      </c>
      <c r="BK235" s="9">
        <v>49837.766999999993</v>
      </c>
      <c r="BL235" s="9">
        <v>142776.26331428572</v>
      </c>
      <c r="BM235" s="9">
        <v>213156.8</v>
      </c>
      <c r="BN235" s="9">
        <v>5612.77</v>
      </c>
      <c r="BO235" s="11">
        <v>21439236</v>
      </c>
      <c r="BP235" s="11">
        <v>0</v>
      </c>
      <c r="BQ235" s="11">
        <v>48004</v>
      </c>
      <c r="BR235" s="11">
        <v>117194</v>
      </c>
      <c r="BS235" s="11">
        <v>1318495</v>
      </c>
      <c r="BT235" s="11">
        <v>0</v>
      </c>
      <c r="BU235" s="9">
        <v>874120</v>
      </c>
      <c r="BV235" s="9">
        <v>521735</v>
      </c>
      <c r="BW235" s="11">
        <v>879696</v>
      </c>
      <c r="BX235" s="11">
        <v>0</v>
      </c>
      <c r="BY235" s="11">
        <v>162551</v>
      </c>
      <c r="BZ235" s="11">
        <v>-153441.51999999999</v>
      </c>
      <c r="CA235" s="9">
        <v>0</v>
      </c>
      <c r="CB235" s="9">
        <v>2478047.2376822676</v>
      </c>
      <c r="CC235" s="9">
        <v>231182.23379999999</v>
      </c>
      <c r="CD235" s="9">
        <v>77897</v>
      </c>
      <c r="CE235" s="11">
        <v>771971</v>
      </c>
      <c r="CF235" s="11">
        <v>160449</v>
      </c>
      <c r="CG235" s="11">
        <v>0</v>
      </c>
      <c r="CH235" s="11">
        <v>31447</v>
      </c>
      <c r="CI235" s="11">
        <v>0</v>
      </c>
      <c r="CJ235" s="11">
        <v>0</v>
      </c>
      <c r="CK235" s="11">
        <v>0</v>
      </c>
      <c r="CL235" s="11">
        <v>0</v>
      </c>
      <c r="CM235" s="11">
        <v>36076</v>
      </c>
      <c r="CN235" s="9">
        <v>782831</v>
      </c>
      <c r="CO235" s="9">
        <v>49837.766999999993</v>
      </c>
      <c r="CP235" s="9">
        <v>142776.26331428572</v>
      </c>
      <c r="CQ235" s="9">
        <v>213156.8</v>
      </c>
      <c r="CR235" s="9">
        <v>5612.77</v>
      </c>
      <c r="CT235" s="11"/>
      <c r="CU235" s="11"/>
      <c r="CV235" s="15"/>
      <c r="CW235" s="15"/>
      <c r="CX235" s="11"/>
      <c r="CY235" s="11"/>
      <c r="CZ235" s="9"/>
      <c r="DA235" s="11"/>
      <c r="DB235" s="11"/>
      <c r="DC235" s="11"/>
      <c r="DD235" s="11"/>
      <c r="DE235" s="11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</row>
    <row r="236" spans="1:124" x14ac:dyDescent="0.3">
      <c r="A236" s="12">
        <v>728</v>
      </c>
      <c r="B236" s="12">
        <v>1</v>
      </c>
      <c r="C236" s="13" t="s">
        <v>259</v>
      </c>
      <c r="D236" s="14">
        <v>4</v>
      </c>
      <c r="E236" s="9">
        <v>12516</v>
      </c>
      <c r="F236" s="9">
        <f t="shared" si="112"/>
        <v>9516.2142883490633</v>
      </c>
      <c r="G236" s="9">
        <f t="shared" si="113"/>
        <v>9965.4861520735085</v>
      </c>
      <c r="H236" s="9">
        <f t="shared" si="114"/>
        <v>449.27186372444521</v>
      </c>
      <c r="I236" s="10">
        <f t="shared" si="109"/>
        <v>4.7211196607300013E-2</v>
      </c>
      <c r="J236" s="9">
        <f t="shared" si="115"/>
        <v>340.15065755832529</v>
      </c>
      <c r="K236" s="9">
        <f t="shared" si="116"/>
        <v>4.8461968680089456</v>
      </c>
      <c r="L236" s="9">
        <f t="shared" si="117"/>
        <v>0</v>
      </c>
      <c r="M236" s="9">
        <f t="shared" si="118"/>
        <v>46.527997762863606</v>
      </c>
      <c r="N236" s="9">
        <f t="shared" si="119"/>
        <v>42.196006741382234</v>
      </c>
      <c r="O236" s="9">
        <f t="shared" si="120"/>
        <v>18.614581335890065</v>
      </c>
      <c r="P236" s="9">
        <f t="shared" si="121"/>
        <v>-3.063576542026226</v>
      </c>
      <c r="Q236" s="15">
        <f t="shared" si="122"/>
        <v>119104938.0329769</v>
      </c>
      <c r="R236" s="15">
        <f t="shared" si="123"/>
        <v>124728024.67935203</v>
      </c>
      <c r="S236" s="9">
        <f t="shared" si="124"/>
        <v>5623086.6463751346</v>
      </c>
      <c r="T236" s="9"/>
      <c r="U236" s="9">
        <f t="shared" si="128"/>
        <v>6019.08655880473</v>
      </c>
      <c r="V236" s="9">
        <f t="shared" si="128"/>
        <v>147.50415468200703</v>
      </c>
      <c r="W236" s="9">
        <f t="shared" si="128"/>
        <v>859.54410354745926</v>
      </c>
      <c r="X236" s="9">
        <f t="shared" si="128"/>
        <v>484.63524129114728</v>
      </c>
      <c r="Y236" s="9">
        <f t="shared" si="128"/>
        <v>1183.5896808032678</v>
      </c>
      <c r="Z236" s="9">
        <f t="shared" si="128"/>
        <v>74.19095078299776</v>
      </c>
      <c r="AA236" s="9">
        <f t="shared" si="128"/>
        <v>747.66359843745533</v>
      </c>
      <c r="AB236" s="9">
        <f t="shared" si="129"/>
        <v>6359.2372163630553</v>
      </c>
      <c r="AC236" s="9">
        <f t="shared" si="129"/>
        <v>152.35035155001597</v>
      </c>
      <c r="AD236" s="9">
        <f t="shared" si="129"/>
        <v>859.54410354745926</v>
      </c>
      <c r="AE236" s="9">
        <f t="shared" si="129"/>
        <v>531.16323905401089</v>
      </c>
      <c r="AF236" s="9">
        <f t="shared" si="129"/>
        <v>1225.78568754465</v>
      </c>
      <c r="AG236" s="9">
        <f t="shared" si="129"/>
        <v>92.805532118887825</v>
      </c>
      <c r="AH236" s="9">
        <f t="shared" si="129"/>
        <v>744.60002189542911</v>
      </c>
      <c r="AI236" s="9">
        <f t="shared" si="125"/>
        <v>9965.4861520735085</v>
      </c>
      <c r="AJ236" s="3" t="s">
        <v>608</v>
      </c>
      <c r="AK236" s="11">
        <v>75601780</v>
      </c>
      <c r="AL236" s="11">
        <v>0</v>
      </c>
      <c r="AM236" s="11">
        <v>173664</v>
      </c>
      <c r="AN236" s="9">
        <v>434160</v>
      </c>
      <c r="AO236" s="11">
        <v>11011044</v>
      </c>
      <c r="AP236" s="11">
        <v>-252990</v>
      </c>
      <c r="AQ236" s="9">
        <v>0</v>
      </c>
      <c r="AR236" s="9">
        <v>1502063</v>
      </c>
      <c r="AS236" s="11">
        <v>1846162</v>
      </c>
      <c r="AT236" s="11">
        <v>0</v>
      </c>
      <c r="AU236" s="11">
        <v>724888</v>
      </c>
      <c r="AV236" s="11">
        <v>-9034.32</v>
      </c>
      <c r="AW236" s="9">
        <v>928573.94</v>
      </c>
      <c r="AX236" s="9">
        <v>14813808.444933699</v>
      </c>
      <c r="AY236" s="9">
        <v>902108.87</v>
      </c>
      <c r="AZ236" s="9">
        <v>-266892.63</v>
      </c>
      <c r="BA236" s="11">
        <v>2872682</v>
      </c>
      <c r="BB236" s="11">
        <v>393542</v>
      </c>
      <c r="BC236" s="11">
        <v>0</v>
      </c>
      <c r="BD236" s="11">
        <v>76557</v>
      </c>
      <c r="BE236" s="11">
        <v>0</v>
      </c>
      <c r="BF236" s="11">
        <v>0</v>
      </c>
      <c r="BG236" s="11">
        <v>140520</v>
      </c>
      <c r="BH236" s="11">
        <v>0</v>
      </c>
      <c r="BI236" s="9">
        <v>190813</v>
      </c>
      <c r="BJ236" s="9">
        <v>0</v>
      </c>
      <c r="BK236" s="9">
        <v>169133.3</v>
      </c>
      <c r="BL236" s="9">
        <v>6514228.1480431901</v>
      </c>
      <c r="BM236" s="9">
        <v>1311916.8</v>
      </c>
      <c r="BN236" s="9">
        <v>26210.48</v>
      </c>
      <c r="BO236" s="11">
        <v>79401695</v>
      </c>
      <c r="BP236" s="11">
        <v>0</v>
      </c>
      <c r="BQ236" s="11">
        <v>177785</v>
      </c>
      <c r="BR236" s="11">
        <v>434160</v>
      </c>
      <c r="BS236" s="11">
        <v>4959515</v>
      </c>
      <c r="BT236" s="11">
        <v>0</v>
      </c>
      <c r="BU236" s="9">
        <v>0</v>
      </c>
      <c r="BV236" s="9">
        <v>1928654</v>
      </c>
      <c r="BW236" s="11">
        <v>1906817</v>
      </c>
      <c r="BX236" s="11">
        <v>0</v>
      </c>
      <c r="BY236" s="11">
        <v>737499</v>
      </c>
      <c r="BZ236" s="11">
        <v>10571.1</v>
      </c>
      <c r="CA236" s="9">
        <v>1161554.04</v>
      </c>
      <c r="CB236" s="9">
        <v>15341933.665308841</v>
      </c>
      <c r="CC236" s="9">
        <v>863765.14599999995</v>
      </c>
      <c r="CD236" s="9">
        <v>190518</v>
      </c>
      <c r="CE236" s="11">
        <v>2951180</v>
      </c>
      <c r="CF236" s="11">
        <v>422954</v>
      </c>
      <c r="CG236" s="11">
        <v>0</v>
      </c>
      <c r="CH236" s="11">
        <v>76557</v>
      </c>
      <c r="CI236" s="11">
        <v>0</v>
      </c>
      <c r="CJ236" s="11">
        <v>0</v>
      </c>
      <c r="CK236" s="11">
        <v>151002</v>
      </c>
      <c r="CL236" s="11">
        <v>0</v>
      </c>
      <c r="CM236" s="11">
        <v>191837</v>
      </c>
      <c r="CN236" s="9">
        <v>5798539</v>
      </c>
      <c r="CO236" s="9">
        <v>169133.3</v>
      </c>
      <c r="CP236" s="9">
        <v>6514228.1480431901</v>
      </c>
      <c r="CQ236" s="9">
        <v>1311916.8</v>
      </c>
      <c r="CR236" s="9">
        <v>26210.48</v>
      </c>
      <c r="CT236" s="11"/>
      <c r="CU236" s="11"/>
      <c r="CV236" s="15"/>
      <c r="CW236" s="15"/>
      <c r="CX236" s="11"/>
      <c r="CY236" s="11"/>
      <c r="CZ236" s="9"/>
      <c r="DA236" s="11"/>
      <c r="DB236" s="11"/>
      <c r="DC236" s="11"/>
      <c r="DD236" s="11"/>
      <c r="DE236" s="11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</row>
    <row r="237" spans="1:124" x14ac:dyDescent="0.3">
      <c r="A237" s="12">
        <v>738</v>
      </c>
      <c r="B237" s="12">
        <v>1</v>
      </c>
      <c r="C237" s="13" t="s">
        <v>260</v>
      </c>
      <c r="D237" s="14">
        <v>5</v>
      </c>
      <c r="E237" s="9">
        <v>956</v>
      </c>
      <c r="F237" s="9">
        <f t="shared" si="112"/>
        <v>8128.5103327932784</v>
      </c>
      <c r="G237" s="9">
        <f t="shared" si="113"/>
        <v>8490.889568044422</v>
      </c>
      <c r="H237" s="9">
        <f t="shared" si="114"/>
        <v>362.37923525114365</v>
      </c>
      <c r="I237" s="10">
        <f t="shared" si="109"/>
        <v>4.4581260331204596E-2</v>
      </c>
      <c r="J237" s="9">
        <f t="shared" si="115"/>
        <v>362.83491631799188</v>
      </c>
      <c r="K237" s="9">
        <f t="shared" si="116"/>
        <v>5.8054393305439191</v>
      </c>
      <c r="L237" s="9">
        <f t="shared" si="117"/>
        <v>0</v>
      </c>
      <c r="M237" s="9">
        <f t="shared" si="118"/>
        <v>-24.577970711297212</v>
      </c>
      <c r="N237" s="9">
        <f t="shared" si="119"/>
        <v>17.368506799258057</v>
      </c>
      <c r="O237" s="9">
        <f t="shared" si="120"/>
        <v>9.6633158995815904</v>
      </c>
      <c r="P237" s="9">
        <f t="shared" si="121"/>
        <v>-8.7149723849372549</v>
      </c>
      <c r="Q237" s="15">
        <f t="shared" si="122"/>
        <v>7770855.8781503746</v>
      </c>
      <c r="R237" s="15">
        <f t="shared" si="123"/>
        <v>8117290.4270504657</v>
      </c>
      <c r="S237" s="9">
        <f t="shared" si="124"/>
        <v>346434.54890009109</v>
      </c>
      <c r="T237" s="9"/>
      <c r="U237" s="9">
        <f t="shared" si="128"/>
        <v>6054.471569037657</v>
      </c>
      <c r="V237" s="9">
        <f t="shared" si="128"/>
        <v>176.68305439330544</v>
      </c>
      <c r="W237" s="9">
        <f t="shared" si="128"/>
        <v>477.19665271966528</v>
      </c>
      <c r="X237" s="9">
        <f t="shared" si="128"/>
        <v>553.25732217573227</v>
      </c>
      <c r="Y237" s="9">
        <f t="shared" si="128"/>
        <v>531.7236527667302</v>
      </c>
      <c r="Z237" s="9">
        <f t="shared" si="128"/>
        <v>66.789989539748959</v>
      </c>
      <c r="AA237" s="9">
        <f t="shared" si="128"/>
        <v>268.38809216043984</v>
      </c>
      <c r="AB237" s="9">
        <f t="shared" si="129"/>
        <v>6417.3064853556489</v>
      </c>
      <c r="AC237" s="9">
        <f t="shared" si="129"/>
        <v>182.48849372384936</v>
      </c>
      <c r="AD237" s="9">
        <f t="shared" si="129"/>
        <v>477.19665271966528</v>
      </c>
      <c r="AE237" s="9">
        <f t="shared" si="129"/>
        <v>528.67935146443506</v>
      </c>
      <c r="AF237" s="9">
        <f t="shared" si="129"/>
        <v>549.09215956598825</v>
      </c>
      <c r="AG237" s="9">
        <f t="shared" si="129"/>
        <v>76.453305439330549</v>
      </c>
      <c r="AH237" s="9">
        <f t="shared" si="129"/>
        <v>259.67311977550258</v>
      </c>
      <c r="AI237" s="9">
        <f t="shared" si="125"/>
        <v>8490.889568044422</v>
      </c>
      <c r="AJ237" s="3" t="s">
        <v>608</v>
      </c>
      <c r="AK237" s="11">
        <v>5834686</v>
      </c>
      <c r="AL237" s="11">
        <v>0</v>
      </c>
      <c r="AM237" s="11">
        <v>13403</v>
      </c>
      <c r="AN237" s="9">
        <v>33507</v>
      </c>
      <c r="AO237" s="11">
        <v>418345</v>
      </c>
      <c r="AP237" s="11">
        <v>37855</v>
      </c>
      <c r="AQ237" s="9">
        <v>0</v>
      </c>
      <c r="AR237" s="9">
        <v>133054</v>
      </c>
      <c r="AS237" s="11">
        <v>168909</v>
      </c>
      <c r="AT237" s="11">
        <v>0</v>
      </c>
      <c r="AU237" s="11">
        <v>0</v>
      </c>
      <c r="AV237" s="11">
        <v>0</v>
      </c>
      <c r="AW237" s="9">
        <v>63851.23</v>
      </c>
      <c r="AX237" s="9">
        <v>508327.81204499403</v>
      </c>
      <c r="AY237" s="9">
        <v>76170.679999999993</v>
      </c>
      <c r="AZ237" s="9">
        <v>-46611.18</v>
      </c>
      <c r="BA237" s="11">
        <v>225960</v>
      </c>
      <c r="BB237" s="11">
        <v>156497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9">
        <v>0</v>
      </c>
      <c r="BJ237" s="9">
        <v>0</v>
      </c>
      <c r="BK237" s="9">
        <v>22531.116391094798</v>
      </c>
      <c r="BL237" s="9">
        <v>59948.80971428573</v>
      </c>
      <c r="BM237" s="9">
        <v>58494.86</v>
      </c>
      <c r="BN237" s="9">
        <v>5926.55</v>
      </c>
      <c r="BO237" s="11">
        <v>6102106</v>
      </c>
      <c r="BP237" s="11">
        <v>32839</v>
      </c>
      <c r="BQ237" s="11">
        <v>13663</v>
      </c>
      <c r="BR237" s="11">
        <v>33507</v>
      </c>
      <c r="BS237" s="11">
        <v>456200</v>
      </c>
      <c r="BT237" s="11">
        <v>0</v>
      </c>
      <c r="BU237" s="9">
        <v>0</v>
      </c>
      <c r="BV237" s="9">
        <v>144657</v>
      </c>
      <c r="BW237" s="11">
        <v>174459</v>
      </c>
      <c r="BX237" s="11">
        <v>0</v>
      </c>
      <c r="BY237" s="11">
        <v>0</v>
      </c>
      <c r="BZ237" s="11">
        <v>-43977.54</v>
      </c>
      <c r="CA237" s="9">
        <v>73089.36</v>
      </c>
      <c r="CB237" s="9">
        <v>524932.10454508476</v>
      </c>
      <c r="CC237" s="9">
        <v>67839.166400000002</v>
      </c>
      <c r="CD237" s="9">
        <v>0</v>
      </c>
      <c r="CE237" s="11">
        <v>231165</v>
      </c>
      <c r="CF237" s="11">
        <v>159910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0</v>
      </c>
      <c r="CM237" s="11">
        <v>0</v>
      </c>
      <c r="CN237" s="9">
        <v>0</v>
      </c>
      <c r="CO237" s="9">
        <v>22531.116391094798</v>
      </c>
      <c r="CP237" s="9">
        <v>59948.80971428573</v>
      </c>
      <c r="CQ237" s="9">
        <v>58494.86</v>
      </c>
      <c r="CR237" s="9">
        <v>5926.55</v>
      </c>
      <c r="CT237" s="11"/>
      <c r="CU237" s="11"/>
      <c r="CV237" s="15"/>
      <c r="CW237" s="15"/>
      <c r="CX237" s="11"/>
      <c r="CY237" s="11"/>
      <c r="CZ237" s="9"/>
      <c r="DA237" s="11"/>
      <c r="DB237" s="11"/>
      <c r="DC237" s="11"/>
      <c r="DD237" s="11"/>
      <c r="DE237" s="11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</row>
    <row r="238" spans="1:124" x14ac:dyDescent="0.3">
      <c r="A238" s="12">
        <v>739</v>
      </c>
      <c r="B238" s="12">
        <v>1</v>
      </c>
      <c r="C238" s="13" t="s">
        <v>261</v>
      </c>
      <c r="D238" s="14">
        <v>6</v>
      </c>
      <c r="E238" s="9">
        <v>652</v>
      </c>
      <c r="F238" s="9">
        <f t="shared" si="112"/>
        <v>9383.391786185819</v>
      </c>
      <c r="G238" s="9">
        <f t="shared" si="113"/>
        <v>9785.6396165450296</v>
      </c>
      <c r="H238" s="9">
        <f t="shared" si="114"/>
        <v>402.24783035921064</v>
      </c>
      <c r="I238" s="10">
        <f t="shared" si="109"/>
        <v>4.2868063012289202E-2</v>
      </c>
      <c r="J238" s="9">
        <f t="shared" si="115"/>
        <v>386.54438650306747</v>
      </c>
      <c r="K238" s="9">
        <f t="shared" si="116"/>
        <v>8.8450920245398947</v>
      </c>
      <c r="L238" s="9">
        <f t="shared" si="117"/>
        <v>0</v>
      </c>
      <c r="M238" s="9">
        <f t="shared" si="118"/>
        <v>-31.804049079754577</v>
      </c>
      <c r="N238" s="9">
        <f t="shared" si="119"/>
        <v>25.219950911358524</v>
      </c>
      <c r="O238" s="9">
        <f t="shared" si="120"/>
        <v>12.902377300613509</v>
      </c>
      <c r="P238" s="9">
        <f t="shared" si="121"/>
        <v>0.54007269938648506</v>
      </c>
      <c r="Q238" s="15">
        <f t="shared" si="122"/>
        <v>6117971.444593153</v>
      </c>
      <c r="R238" s="15">
        <f t="shared" si="123"/>
        <v>6380237.0299873585</v>
      </c>
      <c r="S238" s="9">
        <f t="shared" si="124"/>
        <v>262265.58539420553</v>
      </c>
      <c r="T238" s="9"/>
      <c r="U238" s="9">
        <f t="shared" si="128"/>
        <v>5985.16726993865</v>
      </c>
      <c r="V238" s="9">
        <f t="shared" si="128"/>
        <v>269.25</v>
      </c>
      <c r="W238" s="9">
        <f t="shared" si="128"/>
        <v>1152.5552147239264</v>
      </c>
      <c r="X238" s="9">
        <f t="shared" si="128"/>
        <v>684.13803680981596</v>
      </c>
      <c r="Y238" s="9">
        <f t="shared" si="128"/>
        <v>935.29176129537086</v>
      </c>
      <c r="Z238" s="9">
        <f t="shared" si="128"/>
        <v>62.292484662576683</v>
      </c>
      <c r="AA238" s="9">
        <f t="shared" si="128"/>
        <v>294.69701875547764</v>
      </c>
      <c r="AB238" s="9">
        <f t="shared" si="129"/>
        <v>6371.7116564417174</v>
      </c>
      <c r="AC238" s="9">
        <f t="shared" si="129"/>
        <v>278.09509202453989</v>
      </c>
      <c r="AD238" s="9">
        <f t="shared" si="129"/>
        <v>1152.5552147239264</v>
      </c>
      <c r="AE238" s="9">
        <f t="shared" si="129"/>
        <v>652.33398773006138</v>
      </c>
      <c r="AF238" s="9">
        <f t="shared" si="129"/>
        <v>960.51171220672938</v>
      </c>
      <c r="AG238" s="9">
        <f t="shared" si="129"/>
        <v>75.194861963190192</v>
      </c>
      <c r="AH238" s="9">
        <f t="shared" si="129"/>
        <v>295.23709145486413</v>
      </c>
      <c r="AI238" s="9">
        <f t="shared" si="125"/>
        <v>9785.6396165450296</v>
      </c>
      <c r="AJ238" s="3" t="s">
        <v>608</v>
      </c>
      <c r="AK238" s="11">
        <v>3948456</v>
      </c>
      <c r="AL238" s="11">
        <v>0</v>
      </c>
      <c r="AM238" s="11">
        <v>9070</v>
      </c>
      <c r="AN238" s="9">
        <v>22675</v>
      </c>
      <c r="AO238" s="11">
        <v>763160</v>
      </c>
      <c r="AP238" s="11">
        <v>-11694</v>
      </c>
      <c r="AQ238" s="9">
        <v>0</v>
      </c>
      <c r="AR238" s="9">
        <v>70980</v>
      </c>
      <c r="AS238" s="11">
        <v>175551</v>
      </c>
      <c r="AT238" s="11">
        <v>0</v>
      </c>
      <c r="AU238" s="11">
        <v>0</v>
      </c>
      <c r="AV238" s="11">
        <v>0</v>
      </c>
      <c r="AW238" s="9">
        <v>40614.699999999997</v>
      </c>
      <c r="AX238" s="9">
        <v>609810.22836458182</v>
      </c>
      <c r="AY238" s="9">
        <v>38203.39</v>
      </c>
      <c r="AZ238" s="9">
        <v>-46126.94</v>
      </c>
      <c r="BA238" s="11">
        <v>154310</v>
      </c>
      <c r="BB238" s="11">
        <v>107496</v>
      </c>
      <c r="BC238" s="11">
        <v>0</v>
      </c>
      <c r="BD238" s="11">
        <v>7793</v>
      </c>
      <c r="BE238" s="11">
        <v>0</v>
      </c>
      <c r="BF238" s="11">
        <v>96409</v>
      </c>
      <c r="BG238" s="11">
        <v>0</v>
      </c>
      <c r="BH238" s="11">
        <v>0</v>
      </c>
      <c r="BI238" s="9">
        <v>0</v>
      </c>
      <c r="BJ238" s="9">
        <v>0</v>
      </c>
      <c r="BK238" s="9">
        <v>32815.299999999996</v>
      </c>
      <c r="BL238" s="9">
        <v>42965.696228571425</v>
      </c>
      <c r="BM238" s="9">
        <v>52254.16</v>
      </c>
      <c r="BN238" s="9">
        <v>3228.91</v>
      </c>
      <c r="BO238" s="11">
        <v>4150129</v>
      </c>
      <c r="BP238" s="11">
        <v>4227</v>
      </c>
      <c r="BQ238" s="11">
        <v>9292</v>
      </c>
      <c r="BR238" s="11">
        <v>22675</v>
      </c>
      <c r="BS238" s="11">
        <v>751466</v>
      </c>
      <c r="BT238" s="11">
        <v>0</v>
      </c>
      <c r="BU238" s="9">
        <v>0</v>
      </c>
      <c r="BV238" s="9">
        <v>77445</v>
      </c>
      <c r="BW238" s="11">
        <v>181318</v>
      </c>
      <c r="BX238" s="11">
        <v>0</v>
      </c>
      <c r="BY238" s="11">
        <v>0</v>
      </c>
      <c r="BZ238" s="11">
        <v>-37598.239999999998</v>
      </c>
      <c r="CA238" s="9">
        <v>49027.05</v>
      </c>
      <c r="CB238" s="9">
        <v>626253.63635878754</v>
      </c>
      <c r="CC238" s="9">
        <v>38555.517400000004</v>
      </c>
      <c r="CD238" s="9">
        <v>0</v>
      </c>
      <c r="CE238" s="11">
        <v>158660</v>
      </c>
      <c r="CF238" s="11">
        <v>110411</v>
      </c>
      <c r="CG238" s="11">
        <v>0</v>
      </c>
      <c r="CH238" s="11">
        <v>7793</v>
      </c>
      <c r="CI238" s="11">
        <v>0</v>
      </c>
      <c r="CJ238" s="11">
        <v>99319</v>
      </c>
      <c r="CK238" s="11">
        <v>0</v>
      </c>
      <c r="CL238" s="11">
        <v>0</v>
      </c>
      <c r="CM238" s="11">
        <v>0</v>
      </c>
      <c r="CN238" s="9">
        <v>0</v>
      </c>
      <c r="CO238" s="9">
        <v>32815.299999999996</v>
      </c>
      <c r="CP238" s="9">
        <v>42965.696228571425</v>
      </c>
      <c r="CQ238" s="9">
        <v>52254.16</v>
      </c>
      <c r="CR238" s="9">
        <v>3228.91</v>
      </c>
      <c r="CT238" s="11"/>
      <c r="CU238" s="11"/>
      <c r="CV238" s="15"/>
      <c r="CW238" s="15"/>
      <c r="CX238" s="11"/>
      <c r="CY238" s="11"/>
      <c r="CZ238" s="9"/>
      <c r="DA238" s="11"/>
      <c r="DB238" s="11"/>
      <c r="DC238" s="11"/>
      <c r="DD238" s="11"/>
      <c r="DE238" s="11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</row>
    <row r="239" spans="1:124" x14ac:dyDescent="0.3">
      <c r="A239" s="12">
        <v>740</v>
      </c>
      <c r="B239" s="12">
        <v>1</v>
      </c>
      <c r="C239" s="13" t="s">
        <v>262</v>
      </c>
      <c r="D239" s="14">
        <v>5</v>
      </c>
      <c r="E239" s="9">
        <v>1284</v>
      </c>
      <c r="F239" s="9">
        <f t="shared" si="112"/>
        <v>9297.5157704816866</v>
      </c>
      <c r="G239" s="9">
        <f t="shared" si="113"/>
        <v>9785.7661544780931</v>
      </c>
      <c r="H239" s="9">
        <f t="shared" si="114"/>
        <v>488.25038399640653</v>
      </c>
      <c r="I239" s="10">
        <f t="shared" si="109"/>
        <v>5.2514068924360773E-2</v>
      </c>
      <c r="J239" s="9">
        <f t="shared" si="115"/>
        <v>358.58508566978162</v>
      </c>
      <c r="K239" s="9">
        <f t="shared" si="116"/>
        <v>17.101246105918904</v>
      </c>
      <c r="L239" s="9">
        <f t="shared" si="117"/>
        <v>0</v>
      </c>
      <c r="M239" s="9">
        <f t="shared" si="118"/>
        <v>17.438574766355259</v>
      </c>
      <c r="N239" s="9">
        <f t="shared" si="119"/>
        <v>44.124867952792329</v>
      </c>
      <c r="O239" s="9">
        <f t="shared" si="120"/>
        <v>34.467110591900308</v>
      </c>
      <c r="P239" s="9">
        <f t="shared" si="121"/>
        <v>16.533498909657339</v>
      </c>
      <c r="Q239" s="15">
        <f t="shared" si="122"/>
        <v>11938010.249298485</v>
      </c>
      <c r="R239" s="15">
        <f t="shared" si="123"/>
        <v>12564923.742349871</v>
      </c>
      <c r="S239" s="9">
        <f t="shared" si="124"/>
        <v>626913.49305138551</v>
      </c>
      <c r="T239" s="9"/>
      <c r="U239" s="9">
        <f t="shared" si="128"/>
        <v>6192.0660046728972</v>
      </c>
      <c r="V239" s="9">
        <f t="shared" si="128"/>
        <v>520.52414330218073</v>
      </c>
      <c r="W239" s="9">
        <f t="shared" si="128"/>
        <v>837.91043613707166</v>
      </c>
      <c r="X239" s="9">
        <f t="shared" si="128"/>
        <v>563.38624610591899</v>
      </c>
      <c r="Y239" s="9">
        <f t="shared" si="128"/>
        <v>734.28462450927839</v>
      </c>
      <c r="Z239" s="9">
        <f t="shared" si="128"/>
        <v>77.992211838006227</v>
      </c>
      <c r="AA239" s="9">
        <f t="shared" si="128"/>
        <v>371.35210391633291</v>
      </c>
      <c r="AB239" s="9">
        <f t="shared" si="129"/>
        <v>6550.6510903426788</v>
      </c>
      <c r="AC239" s="9">
        <f t="shared" si="129"/>
        <v>537.62538940809964</v>
      </c>
      <c r="AD239" s="9">
        <f t="shared" si="129"/>
        <v>837.91043613707166</v>
      </c>
      <c r="AE239" s="9">
        <f t="shared" si="129"/>
        <v>580.82482087227424</v>
      </c>
      <c r="AF239" s="9">
        <f t="shared" si="129"/>
        <v>778.40949246207072</v>
      </c>
      <c r="AG239" s="9">
        <f t="shared" si="129"/>
        <v>112.45932242990654</v>
      </c>
      <c r="AH239" s="9">
        <f t="shared" si="129"/>
        <v>387.88560282599025</v>
      </c>
      <c r="AI239" s="9">
        <f t="shared" si="125"/>
        <v>9785.7661544780931</v>
      </c>
      <c r="AJ239" s="3" t="s">
        <v>608</v>
      </c>
      <c r="AK239" s="11">
        <v>8024586</v>
      </c>
      <c r="AL239" s="11">
        <v>0</v>
      </c>
      <c r="AM239" s="11">
        <v>18433</v>
      </c>
      <c r="AN239" s="9">
        <v>46083</v>
      </c>
      <c r="AO239" s="11">
        <v>1076180</v>
      </c>
      <c r="AP239" s="11">
        <v>-303</v>
      </c>
      <c r="AQ239" s="9">
        <v>0</v>
      </c>
      <c r="AR239" s="9">
        <v>163109</v>
      </c>
      <c r="AS239" s="11">
        <v>668353</v>
      </c>
      <c r="AT239" s="11">
        <v>0</v>
      </c>
      <c r="AU239" s="11">
        <v>0</v>
      </c>
      <c r="AV239" s="11">
        <v>-61328.06</v>
      </c>
      <c r="AW239" s="9">
        <v>100142</v>
      </c>
      <c r="AX239" s="9">
        <v>942821.45786991343</v>
      </c>
      <c r="AY239" s="9">
        <v>71300.31</v>
      </c>
      <c r="AZ239" s="9">
        <v>-73973.25</v>
      </c>
      <c r="BA239" s="11">
        <v>311214</v>
      </c>
      <c r="BB239" s="11">
        <v>215083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9">
        <v>76877</v>
      </c>
      <c r="BJ239" s="9">
        <v>0</v>
      </c>
      <c r="BK239" s="9">
        <v>40155.5</v>
      </c>
      <c r="BL239" s="9">
        <v>83212.731428571438</v>
      </c>
      <c r="BM239" s="9">
        <v>231618.05</v>
      </c>
      <c r="BN239" s="9">
        <v>4446.51</v>
      </c>
      <c r="BO239" s="11">
        <v>8311870</v>
      </c>
      <c r="BP239" s="11">
        <v>99166</v>
      </c>
      <c r="BQ239" s="11">
        <v>18611</v>
      </c>
      <c r="BR239" s="11">
        <v>46083</v>
      </c>
      <c r="BS239" s="11">
        <v>1075877</v>
      </c>
      <c r="BT239" s="11">
        <v>0</v>
      </c>
      <c r="BU239" s="9">
        <v>0</v>
      </c>
      <c r="BV239" s="9">
        <v>175474</v>
      </c>
      <c r="BW239" s="11">
        <v>690311</v>
      </c>
      <c r="BX239" s="11">
        <v>0</v>
      </c>
      <c r="BY239" s="11">
        <v>0</v>
      </c>
      <c r="BZ239" s="11">
        <v>-59062.93</v>
      </c>
      <c r="CA239" s="9">
        <v>144397.76999999999</v>
      </c>
      <c r="CB239" s="9">
        <v>999477.78832129878</v>
      </c>
      <c r="CC239" s="9">
        <v>92529.322600000014</v>
      </c>
      <c r="CD239" s="9">
        <v>0</v>
      </c>
      <c r="CE239" s="11">
        <v>315330</v>
      </c>
      <c r="CF239" s="11">
        <v>218190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77237</v>
      </c>
      <c r="CN239" s="9">
        <v>0</v>
      </c>
      <c r="CO239" s="9">
        <v>40155.5</v>
      </c>
      <c r="CP239" s="9">
        <v>83212.731428571438</v>
      </c>
      <c r="CQ239" s="9">
        <v>231618.05</v>
      </c>
      <c r="CR239" s="9">
        <v>4446.51</v>
      </c>
      <c r="CT239" s="11"/>
      <c r="CU239" s="11"/>
      <c r="CV239" s="15"/>
      <c r="CW239" s="15"/>
      <c r="CX239" s="11"/>
      <c r="CY239" s="11"/>
      <c r="CZ239" s="9"/>
      <c r="DA239" s="11"/>
      <c r="DB239" s="11"/>
      <c r="DC239" s="11"/>
      <c r="DD239" s="11"/>
      <c r="DE239" s="11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</row>
    <row r="240" spans="1:124" x14ac:dyDescent="0.3">
      <c r="A240" s="12">
        <v>741</v>
      </c>
      <c r="B240" s="12">
        <v>1</v>
      </c>
      <c r="C240" s="13" t="s">
        <v>263</v>
      </c>
      <c r="D240" s="14">
        <v>5</v>
      </c>
      <c r="E240" s="9">
        <v>980</v>
      </c>
      <c r="F240" s="9">
        <f t="shared" si="112"/>
        <v>9143.0095090536033</v>
      </c>
      <c r="G240" s="9">
        <f t="shared" si="113"/>
        <v>9600.6069009608073</v>
      </c>
      <c r="H240" s="9">
        <f t="shared" si="114"/>
        <v>457.59739190720393</v>
      </c>
      <c r="I240" s="10">
        <f t="shared" si="109"/>
        <v>5.0048880672614551E-2</v>
      </c>
      <c r="J240" s="9">
        <f t="shared" si="115"/>
        <v>384.68225510204138</v>
      </c>
      <c r="K240" s="9">
        <f t="shared" si="116"/>
        <v>13.198979591836746</v>
      </c>
      <c r="L240" s="9">
        <f t="shared" si="117"/>
        <v>0</v>
      </c>
      <c r="M240" s="9">
        <f t="shared" si="118"/>
        <v>21.498683673469372</v>
      </c>
      <c r="N240" s="9">
        <f t="shared" si="119"/>
        <v>36.727216601083228</v>
      </c>
      <c r="O240" s="9">
        <f t="shared" si="120"/>
        <v>0</v>
      </c>
      <c r="P240" s="9">
        <f t="shared" si="121"/>
        <v>1.4902569387755307</v>
      </c>
      <c r="Q240" s="15">
        <f t="shared" si="122"/>
        <v>8960149.3188725319</v>
      </c>
      <c r="R240" s="15">
        <f t="shared" si="123"/>
        <v>9408594.7629415914</v>
      </c>
      <c r="S240" s="9">
        <f t="shared" si="124"/>
        <v>448445.44406905957</v>
      </c>
      <c r="T240" s="9"/>
      <c r="U240" s="9">
        <f t="shared" si="128"/>
        <v>5966.607540816326</v>
      </c>
      <c r="V240" s="9">
        <f t="shared" si="128"/>
        <v>401.74081632653059</v>
      </c>
      <c r="W240" s="9">
        <f t="shared" si="128"/>
        <v>826.3122448979592</v>
      </c>
      <c r="X240" s="9">
        <f t="shared" si="128"/>
        <v>554.16868367346945</v>
      </c>
      <c r="Y240" s="9">
        <f t="shared" si="128"/>
        <v>1092.6350906862554</v>
      </c>
      <c r="Z240" s="9">
        <f t="shared" si="128"/>
        <v>0</v>
      </c>
      <c r="AA240" s="9">
        <f t="shared" si="128"/>
        <v>301.54513265306122</v>
      </c>
      <c r="AB240" s="9">
        <f t="shared" si="129"/>
        <v>6351.2897959183674</v>
      </c>
      <c r="AC240" s="9">
        <f t="shared" si="129"/>
        <v>414.93979591836734</v>
      </c>
      <c r="AD240" s="9">
        <f t="shared" si="129"/>
        <v>826.3122448979592</v>
      </c>
      <c r="AE240" s="9">
        <f t="shared" si="129"/>
        <v>575.66736734693882</v>
      </c>
      <c r="AF240" s="9">
        <f t="shared" si="129"/>
        <v>1129.3623072873386</v>
      </c>
      <c r="AG240" s="9">
        <f t="shared" si="129"/>
        <v>0</v>
      </c>
      <c r="AH240" s="9">
        <f t="shared" si="129"/>
        <v>303.03538959183675</v>
      </c>
      <c r="AI240" s="9">
        <f t="shared" si="125"/>
        <v>9600.6069009608073</v>
      </c>
      <c r="AJ240" s="3" t="s">
        <v>608</v>
      </c>
      <c r="AK240" s="11">
        <v>5913829</v>
      </c>
      <c r="AL240" s="11">
        <v>0</v>
      </c>
      <c r="AM240" s="11">
        <v>13585</v>
      </c>
      <c r="AN240" s="9">
        <v>33962</v>
      </c>
      <c r="AO240" s="11">
        <v>807663</v>
      </c>
      <c r="AP240" s="11">
        <v>2123</v>
      </c>
      <c r="AQ240" s="9">
        <v>0</v>
      </c>
      <c r="AR240" s="9">
        <v>119627</v>
      </c>
      <c r="AS240" s="11">
        <v>393706</v>
      </c>
      <c r="AT240" s="11">
        <v>0</v>
      </c>
      <c r="AU240" s="11">
        <v>16011</v>
      </c>
      <c r="AV240" s="11">
        <v>-15697.69</v>
      </c>
      <c r="AW240" s="9">
        <v>0</v>
      </c>
      <c r="AX240" s="9">
        <v>1070782.3888725303</v>
      </c>
      <c r="AY240" s="9">
        <v>64310.78</v>
      </c>
      <c r="AZ240" s="9">
        <v>-66553.61</v>
      </c>
      <c r="BA240" s="11">
        <v>234753</v>
      </c>
      <c r="BB240" s="11">
        <v>160750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9">
        <v>14057</v>
      </c>
      <c r="BJ240" s="9">
        <v>0</v>
      </c>
      <c r="BK240" s="9">
        <v>68928.299999999988</v>
      </c>
      <c r="BL240" s="9">
        <v>67923</v>
      </c>
      <c r="BM240" s="9">
        <v>54217.4</v>
      </c>
      <c r="BN240" s="9">
        <v>6172.75</v>
      </c>
      <c r="BO240" s="11">
        <v>6211259</v>
      </c>
      <c r="BP240" s="11">
        <v>13005</v>
      </c>
      <c r="BQ240" s="11">
        <v>13907</v>
      </c>
      <c r="BR240" s="11">
        <v>33962</v>
      </c>
      <c r="BS240" s="11">
        <v>809786</v>
      </c>
      <c r="BT240" s="11">
        <v>0</v>
      </c>
      <c r="BU240" s="9">
        <v>0</v>
      </c>
      <c r="BV240" s="9">
        <v>130852</v>
      </c>
      <c r="BW240" s="11">
        <v>406641</v>
      </c>
      <c r="BX240" s="11">
        <v>0</v>
      </c>
      <c r="BY240" s="11">
        <v>16054</v>
      </c>
      <c r="BZ240" s="11">
        <v>-16975.98</v>
      </c>
      <c r="CA240" s="9">
        <v>0</v>
      </c>
      <c r="CB240" s="9">
        <v>1106775.0611415918</v>
      </c>
      <c r="CC240" s="9">
        <v>65771.231800000009</v>
      </c>
      <c r="CD240" s="9">
        <v>0</v>
      </c>
      <c r="CE240" s="11">
        <v>241201</v>
      </c>
      <c r="CF240" s="11">
        <v>164979</v>
      </c>
      <c r="CG240" s="11">
        <v>0</v>
      </c>
      <c r="CH240" s="11">
        <v>0</v>
      </c>
      <c r="CI240" s="11">
        <v>0</v>
      </c>
      <c r="CJ240" s="11">
        <v>0</v>
      </c>
      <c r="CK240" s="11">
        <v>0</v>
      </c>
      <c r="CL240" s="11">
        <v>0</v>
      </c>
      <c r="CM240" s="11">
        <v>14137</v>
      </c>
      <c r="CN240" s="9">
        <v>0</v>
      </c>
      <c r="CO240" s="9">
        <v>68928.299999999988</v>
      </c>
      <c r="CP240" s="9">
        <v>67923</v>
      </c>
      <c r="CQ240" s="9">
        <v>54217.4</v>
      </c>
      <c r="CR240" s="9">
        <v>6172.75</v>
      </c>
      <c r="CT240" s="11"/>
      <c r="CU240" s="11"/>
      <c r="CV240" s="15"/>
      <c r="CW240" s="15"/>
      <c r="CX240" s="11"/>
      <c r="CY240" s="11"/>
      <c r="CZ240" s="9"/>
      <c r="DA240" s="11"/>
      <c r="DB240" s="11"/>
      <c r="DC240" s="11"/>
      <c r="DD240" s="11"/>
      <c r="DE240" s="11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</row>
    <row r="241" spans="1:124" x14ac:dyDescent="0.3">
      <c r="A241" s="12">
        <v>742</v>
      </c>
      <c r="B241" s="12">
        <v>1</v>
      </c>
      <c r="C241" s="13" t="s">
        <v>264</v>
      </c>
      <c r="D241" s="14">
        <v>4</v>
      </c>
      <c r="E241" s="9">
        <v>9382</v>
      </c>
      <c r="F241" s="9">
        <f t="shared" si="112"/>
        <v>10623.126177200902</v>
      </c>
      <c r="G241" s="9">
        <f t="shared" si="113"/>
        <v>11299.809756872608</v>
      </c>
      <c r="H241" s="9">
        <f t="shared" si="114"/>
        <v>676.68357967170596</v>
      </c>
      <c r="I241" s="10">
        <f t="shared" si="109"/>
        <v>6.3699100282173807E-2</v>
      </c>
      <c r="J241" s="9">
        <f t="shared" si="115"/>
        <v>383.00690364527873</v>
      </c>
      <c r="K241" s="9">
        <f t="shared" si="116"/>
        <v>33.488701769345653</v>
      </c>
      <c r="L241" s="9">
        <f t="shared" si="117"/>
        <v>0</v>
      </c>
      <c r="M241" s="9">
        <f t="shared" si="118"/>
        <v>149.7433297804306</v>
      </c>
      <c r="N241" s="9">
        <f t="shared" si="119"/>
        <v>61.21918790022778</v>
      </c>
      <c r="O241" s="9">
        <f t="shared" si="120"/>
        <v>47.334220848433191</v>
      </c>
      <c r="P241" s="9">
        <f t="shared" si="121"/>
        <v>1.8912357279897378</v>
      </c>
      <c r="Q241" s="15">
        <f t="shared" si="122"/>
        <v>99666169.794498876</v>
      </c>
      <c r="R241" s="15">
        <f t="shared" si="123"/>
        <v>106014815.13897881</v>
      </c>
      <c r="S241" s="9">
        <f t="shared" si="124"/>
        <v>6348645.3444799334</v>
      </c>
      <c r="T241" s="9"/>
      <c r="U241" s="9">
        <f t="shared" si="128"/>
        <v>5944.5899840119373</v>
      </c>
      <c r="V241" s="9">
        <f t="shared" si="128"/>
        <v>1019.2848006821573</v>
      </c>
      <c r="W241" s="9">
        <f t="shared" si="128"/>
        <v>637.5850564911533</v>
      </c>
      <c r="X241" s="9">
        <f t="shared" si="128"/>
        <v>545.56690897463227</v>
      </c>
      <c r="Y241" s="9">
        <f t="shared" si="128"/>
        <v>1748.2765804204303</v>
      </c>
      <c r="Z241" s="9">
        <f t="shared" si="128"/>
        <v>97.607994031123425</v>
      </c>
      <c r="AA241" s="9">
        <f t="shared" si="128"/>
        <v>630.21485258946859</v>
      </c>
      <c r="AB241" s="9">
        <f t="shared" si="129"/>
        <v>6327.596887657216</v>
      </c>
      <c r="AC241" s="9">
        <f t="shared" si="129"/>
        <v>1052.773502451503</v>
      </c>
      <c r="AD241" s="9">
        <f t="shared" si="129"/>
        <v>637.5850564911533</v>
      </c>
      <c r="AE241" s="9">
        <f t="shared" si="129"/>
        <v>695.31023875506287</v>
      </c>
      <c r="AF241" s="9">
        <f t="shared" si="129"/>
        <v>1809.495768320658</v>
      </c>
      <c r="AG241" s="9">
        <f t="shared" si="129"/>
        <v>144.94221487955662</v>
      </c>
      <c r="AH241" s="9">
        <f t="shared" si="129"/>
        <v>632.10608831745833</v>
      </c>
      <c r="AI241" s="9">
        <f t="shared" si="125"/>
        <v>11299.809756872608</v>
      </c>
      <c r="AJ241" s="3" t="s">
        <v>608</v>
      </c>
      <c r="AK241" s="11">
        <v>56304585</v>
      </c>
      <c r="AL241" s="11">
        <v>0</v>
      </c>
      <c r="AM241" s="11">
        <v>129337</v>
      </c>
      <c r="AN241" s="9">
        <v>323342</v>
      </c>
      <c r="AO241" s="11">
        <v>5981823</v>
      </c>
      <c r="AP241" s="11">
        <v>0</v>
      </c>
      <c r="AQ241" s="9">
        <v>0</v>
      </c>
      <c r="AR241" s="9">
        <v>1206756</v>
      </c>
      <c r="AS241" s="11">
        <v>9562930</v>
      </c>
      <c r="AT241" s="11">
        <v>0</v>
      </c>
      <c r="AU241" s="11">
        <v>1473470</v>
      </c>
      <c r="AV241" s="11">
        <v>-1481044.26</v>
      </c>
      <c r="AW241" s="9">
        <v>915758.2</v>
      </c>
      <c r="AX241" s="9">
        <v>16402330.877504477</v>
      </c>
      <c r="AY241" s="9">
        <v>566954.90999999992</v>
      </c>
      <c r="AZ241" s="9">
        <v>-532441.77</v>
      </c>
      <c r="BA241" s="11">
        <v>2295000</v>
      </c>
      <c r="BB241" s="11">
        <v>598799</v>
      </c>
      <c r="BC241" s="11">
        <v>0</v>
      </c>
      <c r="BD241" s="11">
        <v>0</v>
      </c>
      <c r="BE241" s="11">
        <v>0</v>
      </c>
      <c r="BF241" s="11">
        <v>0</v>
      </c>
      <c r="BG241" s="11">
        <v>164334</v>
      </c>
      <c r="BH241" s="11">
        <v>-33956</v>
      </c>
      <c r="BI241" s="9">
        <v>765813</v>
      </c>
      <c r="BJ241" s="9">
        <v>0</v>
      </c>
      <c r="BK241" s="9">
        <v>201561.15</v>
      </c>
      <c r="BL241" s="9">
        <v>3489096.8669943949</v>
      </c>
      <c r="BM241" s="9">
        <v>1327290.3</v>
      </c>
      <c r="BN241" s="9">
        <v>4430.5200000000004</v>
      </c>
      <c r="BO241" s="11">
        <v>59275776</v>
      </c>
      <c r="BP241" s="11">
        <v>89738</v>
      </c>
      <c r="BQ241" s="11">
        <v>132722</v>
      </c>
      <c r="BR241" s="11">
        <v>323342</v>
      </c>
      <c r="BS241" s="11">
        <v>3817430</v>
      </c>
      <c r="BT241" s="11">
        <v>0</v>
      </c>
      <c r="BU241" s="9">
        <v>0</v>
      </c>
      <c r="BV241" s="9">
        <v>1434343</v>
      </c>
      <c r="BW241" s="11">
        <v>9877121</v>
      </c>
      <c r="BX241" s="11">
        <v>0</v>
      </c>
      <c r="BY241" s="11">
        <v>1494063</v>
      </c>
      <c r="BZ241" s="11">
        <v>-435000.34</v>
      </c>
      <c r="CA241" s="9">
        <v>1359847.86</v>
      </c>
      <c r="CB241" s="9">
        <v>16976689.298384413</v>
      </c>
      <c r="CC241" s="9">
        <v>584698.48359999992</v>
      </c>
      <c r="CD241" s="9">
        <v>0</v>
      </c>
      <c r="CE241" s="11">
        <v>2363754</v>
      </c>
      <c r="CF241" s="11">
        <v>625524</v>
      </c>
      <c r="CG241" s="11">
        <v>0</v>
      </c>
      <c r="CH241" s="11">
        <v>0</v>
      </c>
      <c r="CI241" s="11">
        <v>0</v>
      </c>
      <c r="CJ241" s="11">
        <v>0</v>
      </c>
      <c r="CK241" s="11">
        <v>176521</v>
      </c>
      <c r="CL241" s="11">
        <v>-37739</v>
      </c>
      <c r="CM241" s="11">
        <v>769213</v>
      </c>
      <c r="CN241" s="9">
        <v>2164393</v>
      </c>
      <c r="CO241" s="9">
        <v>201561.15</v>
      </c>
      <c r="CP241" s="9">
        <v>3489096.8669943949</v>
      </c>
      <c r="CQ241" s="9">
        <v>1327290.3</v>
      </c>
      <c r="CR241" s="9">
        <v>4430.5200000000004</v>
      </c>
      <c r="CT241" s="11"/>
      <c r="CU241" s="11"/>
      <c r="CV241" s="15"/>
      <c r="CW241" s="15"/>
      <c r="CX241" s="11"/>
      <c r="CY241" s="11"/>
      <c r="CZ241" s="9"/>
      <c r="DA241" s="11"/>
      <c r="DB241" s="11"/>
      <c r="DC241" s="11"/>
      <c r="DD241" s="11"/>
      <c r="DE241" s="11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</row>
    <row r="242" spans="1:124" x14ac:dyDescent="0.3">
      <c r="A242" s="12">
        <v>743</v>
      </c>
      <c r="B242" s="12">
        <v>1</v>
      </c>
      <c r="C242" s="13" t="s">
        <v>265</v>
      </c>
      <c r="D242" s="14">
        <v>5</v>
      </c>
      <c r="E242" s="9">
        <v>863</v>
      </c>
      <c r="F242" s="9">
        <f t="shared" si="112"/>
        <v>9955.907625944501</v>
      </c>
      <c r="G242" s="9">
        <f t="shared" si="113"/>
        <v>10409.788004077769</v>
      </c>
      <c r="H242" s="9">
        <f t="shared" si="114"/>
        <v>453.8803781332681</v>
      </c>
      <c r="I242" s="10">
        <f t="shared" si="109"/>
        <v>4.5589050761226727E-2</v>
      </c>
      <c r="J242" s="9">
        <f t="shared" si="115"/>
        <v>362.64548088064839</v>
      </c>
      <c r="K242" s="9">
        <f t="shared" si="116"/>
        <v>15.14252607184244</v>
      </c>
      <c r="L242" s="9">
        <f t="shared" si="117"/>
        <v>0</v>
      </c>
      <c r="M242" s="9">
        <f t="shared" si="118"/>
        <v>12.936778679026702</v>
      </c>
      <c r="N242" s="9">
        <f t="shared" si="119"/>
        <v>39.85468890963034</v>
      </c>
      <c r="O242" s="9">
        <f t="shared" si="120"/>
        <v>14.603742757821564</v>
      </c>
      <c r="P242" s="9">
        <f t="shared" si="121"/>
        <v>8.6971608342989839</v>
      </c>
      <c r="Q242" s="15">
        <f t="shared" si="122"/>
        <v>8591948.2811901029</v>
      </c>
      <c r="R242" s="15">
        <f t="shared" si="123"/>
        <v>8983647.0475191139</v>
      </c>
      <c r="S242" s="9">
        <f t="shared" si="124"/>
        <v>391698.76632901095</v>
      </c>
      <c r="T242" s="9"/>
      <c r="U242" s="9">
        <f t="shared" ref="U242:AA251" si="130">IF($E242=0,0,SUMIF($AK$4:$BN$4,U$4,$AK242:$BN242)/$E242)</f>
        <v>6169.9987833140212</v>
      </c>
      <c r="V242" s="9">
        <f t="shared" si="130"/>
        <v>460.88412514484355</v>
      </c>
      <c r="W242" s="9">
        <f t="shared" si="130"/>
        <v>1493.8551564310544</v>
      </c>
      <c r="X242" s="9">
        <f t="shared" si="130"/>
        <v>526.21244495944381</v>
      </c>
      <c r="Y242" s="9">
        <f t="shared" si="130"/>
        <v>954.64430887778974</v>
      </c>
      <c r="Z242" s="9">
        <f t="shared" si="130"/>
        <v>82.87899188876014</v>
      </c>
      <c r="AA242" s="9">
        <f t="shared" si="130"/>
        <v>267.43381532858797</v>
      </c>
      <c r="AB242" s="9">
        <f t="shared" ref="AB242:AH251" si="131">IF($E242=0,0,SUMIF($BO$4:$CR$4,AB$4,$BO242:$CR242)/$E242)</f>
        <v>6532.6442641946696</v>
      </c>
      <c r="AC242" s="9">
        <f t="shared" si="131"/>
        <v>476.02665121668599</v>
      </c>
      <c r="AD242" s="9">
        <f t="shared" si="131"/>
        <v>1493.8551564310544</v>
      </c>
      <c r="AE242" s="9">
        <f t="shared" si="131"/>
        <v>539.14922363847052</v>
      </c>
      <c r="AF242" s="9">
        <f t="shared" si="131"/>
        <v>994.49899778742008</v>
      </c>
      <c r="AG242" s="9">
        <f t="shared" si="131"/>
        <v>97.482734646581704</v>
      </c>
      <c r="AH242" s="9">
        <f t="shared" si="131"/>
        <v>276.13097616288695</v>
      </c>
      <c r="AI242" s="9">
        <f t="shared" si="125"/>
        <v>10409.788004077769</v>
      </c>
      <c r="AJ242" s="3" t="s">
        <v>608</v>
      </c>
      <c r="AK242" s="11">
        <v>5375339</v>
      </c>
      <c r="AL242" s="11">
        <v>0</v>
      </c>
      <c r="AM242" s="11">
        <v>12348</v>
      </c>
      <c r="AN242" s="9">
        <v>30869</v>
      </c>
      <c r="AO242" s="11">
        <v>1306415</v>
      </c>
      <c r="AP242" s="11">
        <v>-17218</v>
      </c>
      <c r="AQ242" s="9">
        <v>0</v>
      </c>
      <c r="AR242" s="9">
        <v>86012</v>
      </c>
      <c r="AS242" s="11">
        <v>397743</v>
      </c>
      <c r="AT242" s="11">
        <v>0</v>
      </c>
      <c r="AU242" s="11">
        <v>0</v>
      </c>
      <c r="AV242" s="11">
        <v>-21193.66</v>
      </c>
      <c r="AW242" s="9">
        <v>71524.570000000007</v>
      </c>
      <c r="AX242" s="9">
        <v>823858.03856153251</v>
      </c>
      <c r="AY242" s="9">
        <v>56419.15</v>
      </c>
      <c r="AZ242" s="9">
        <v>-50630.05</v>
      </c>
      <c r="BA242" s="11">
        <v>211515</v>
      </c>
      <c r="BB242" s="11">
        <v>150777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9">
        <v>14663</v>
      </c>
      <c r="BJ242" s="9">
        <v>0</v>
      </c>
      <c r="BK242" s="9">
        <v>30929.360000000001</v>
      </c>
      <c r="BL242" s="9">
        <v>60962.062628571439</v>
      </c>
      <c r="BM242" s="9">
        <v>47169.3</v>
      </c>
      <c r="BN242" s="9">
        <v>4446.51</v>
      </c>
      <c r="BO242" s="11">
        <v>5574921</v>
      </c>
      <c r="BP242" s="11">
        <v>62751</v>
      </c>
      <c r="BQ242" s="11">
        <v>12483</v>
      </c>
      <c r="BR242" s="11">
        <v>30869</v>
      </c>
      <c r="BS242" s="11">
        <v>1289197</v>
      </c>
      <c r="BT242" s="11">
        <v>0</v>
      </c>
      <c r="BU242" s="9">
        <v>0</v>
      </c>
      <c r="BV242" s="9">
        <v>90758</v>
      </c>
      <c r="BW242" s="11">
        <v>410811</v>
      </c>
      <c r="BX242" s="11">
        <v>0</v>
      </c>
      <c r="BY242" s="11">
        <v>0</v>
      </c>
      <c r="BZ242" s="11">
        <v>-20231.22</v>
      </c>
      <c r="CA242" s="9">
        <v>84127.6</v>
      </c>
      <c r="CB242" s="9">
        <v>858252.63509054354</v>
      </c>
      <c r="CC242" s="9">
        <v>63924.799800000008</v>
      </c>
      <c r="CD242" s="9">
        <v>0</v>
      </c>
      <c r="CE242" s="11">
        <v>214595</v>
      </c>
      <c r="CF242" s="11">
        <v>152938</v>
      </c>
      <c r="CG242" s="11">
        <v>0</v>
      </c>
      <c r="CH242" s="11">
        <v>0</v>
      </c>
      <c r="CI242" s="11">
        <v>0</v>
      </c>
      <c r="CJ242" s="11">
        <v>0</v>
      </c>
      <c r="CK242" s="11">
        <v>0</v>
      </c>
      <c r="CL242" s="11">
        <v>0</v>
      </c>
      <c r="CM242" s="11">
        <v>14743</v>
      </c>
      <c r="CN242" s="9">
        <v>0</v>
      </c>
      <c r="CO242" s="9">
        <v>30929.360000000001</v>
      </c>
      <c r="CP242" s="9">
        <v>60962.062628571439</v>
      </c>
      <c r="CQ242" s="9">
        <v>47169.3</v>
      </c>
      <c r="CR242" s="9">
        <v>4446.51</v>
      </c>
      <c r="CT242" s="11"/>
      <c r="CU242" s="11"/>
      <c r="CV242" s="15"/>
      <c r="CW242" s="15"/>
      <c r="CX242" s="11"/>
      <c r="CY242" s="11"/>
      <c r="CZ242" s="9"/>
      <c r="DA242" s="11"/>
      <c r="DB242" s="11"/>
      <c r="DC242" s="11"/>
      <c r="DD242" s="11"/>
      <c r="DE242" s="11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</row>
    <row r="243" spans="1:124" x14ac:dyDescent="0.3">
      <c r="A243" s="12">
        <v>745</v>
      </c>
      <c r="B243" s="12">
        <v>1</v>
      </c>
      <c r="C243" s="13" t="s">
        <v>266</v>
      </c>
      <c r="D243" s="14">
        <v>5</v>
      </c>
      <c r="E243" s="9">
        <v>1667</v>
      </c>
      <c r="F243" s="9">
        <f t="shared" si="112"/>
        <v>8305.1134947340597</v>
      </c>
      <c r="G243" s="9">
        <f t="shared" si="113"/>
        <v>8696.6776881521728</v>
      </c>
      <c r="H243" s="9">
        <f t="shared" si="114"/>
        <v>391.56419341811306</v>
      </c>
      <c r="I243" s="10">
        <f t="shared" si="109"/>
        <v>4.7147362124116458E-2</v>
      </c>
      <c r="J243" s="9">
        <f t="shared" si="115"/>
        <v>341.40525494901067</v>
      </c>
      <c r="K243" s="9">
        <f t="shared" si="116"/>
        <v>4.7684463107378576</v>
      </c>
      <c r="L243" s="9">
        <f t="shared" si="117"/>
        <v>0</v>
      </c>
      <c r="M243" s="9">
        <f t="shared" si="118"/>
        <v>21.762039592081578</v>
      </c>
      <c r="N243" s="9">
        <f t="shared" si="119"/>
        <v>21.913035169763248</v>
      </c>
      <c r="O243" s="9">
        <f t="shared" si="120"/>
        <v>0</v>
      </c>
      <c r="P243" s="9">
        <f t="shared" si="121"/>
        <v>1.7154173965207065</v>
      </c>
      <c r="Q243" s="15">
        <f t="shared" si="122"/>
        <v>13844624.195721677</v>
      </c>
      <c r="R243" s="15">
        <f t="shared" si="123"/>
        <v>14497361.706149673</v>
      </c>
      <c r="S243" s="9">
        <f t="shared" si="124"/>
        <v>652737.51042799652</v>
      </c>
      <c r="T243" s="9"/>
      <c r="U243" s="9">
        <f t="shared" si="130"/>
        <v>6030.9150809838029</v>
      </c>
      <c r="V243" s="9">
        <f t="shared" si="130"/>
        <v>145.14577084583084</v>
      </c>
      <c r="W243" s="9">
        <f t="shared" si="130"/>
        <v>460.97240551889621</v>
      </c>
      <c r="X243" s="9">
        <f t="shared" si="130"/>
        <v>528.58777444511099</v>
      </c>
      <c r="Y243" s="9">
        <f t="shared" si="130"/>
        <v>853.71390302954353</v>
      </c>
      <c r="Z243" s="9">
        <f t="shared" si="130"/>
        <v>0</v>
      </c>
      <c r="AA243" s="9">
        <f t="shared" si="130"/>
        <v>285.77855991087495</v>
      </c>
      <c r="AB243" s="9">
        <f t="shared" si="131"/>
        <v>6372.3203359328136</v>
      </c>
      <c r="AC243" s="9">
        <f t="shared" si="131"/>
        <v>149.9142171565687</v>
      </c>
      <c r="AD243" s="9">
        <f t="shared" si="131"/>
        <v>460.97240551889621</v>
      </c>
      <c r="AE243" s="9">
        <f t="shared" si="131"/>
        <v>550.34981403719257</v>
      </c>
      <c r="AF243" s="9">
        <f t="shared" si="131"/>
        <v>875.62693819930678</v>
      </c>
      <c r="AG243" s="9">
        <f t="shared" si="131"/>
        <v>0</v>
      </c>
      <c r="AH243" s="9">
        <f t="shared" si="131"/>
        <v>287.49397730739565</v>
      </c>
      <c r="AI243" s="9">
        <f t="shared" si="125"/>
        <v>8696.6776881521728</v>
      </c>
      <c r="AJ243" s="3" t="s">
        <v>608</v>
      </c>
      <c r="AK243" s="11">
        <v>10126620</v>
      </c>
      <c r="AL243" s="11">
        <v>0</v>
      </c>
      <c r="AM243" s="11">
        <v>23262</v>
      </c>
      <c r="AN243" s="9">
        <v>58154</v>
      </c>
      <c r="AO243" s="11">
        <v>760720</v>
      </c>
      <c r="AP243" s="11">
        <v>7721</v>
      </c>
      <c r="AQ243" s="9">
        <v>0</v>
      </c>
      <c r="AR243" s="9">
        <v>229552</v>
      </c>
      <c r="AS243" s="11">
        <v>241958</v>
      </c>
      <c r="AT243" s="11">
        <v>0</v>
      </c>
      <c r="AU243" s="11">
        <v>57006</v>
      </c>
      <c r="AV243" s="11">
        <v>-56433.18</v>
      </c>
      <c r="AW243" s="9">
        <v>0</v>
      </c>
      <c r="AX243" s="9">
        <v>1423141.0763502491</v>
      </c>
      <c r="AY243" s="9">
        <v>109617.35</v>
      </c>
      <c r="AZ243" s="9">
        <v>-73084.56</v>
      </c>
      <c r="BA243" s="11">
        <v>390778</v>
      </c>
      <c r="BB243" s="11">
        <v>214609</v>
      </c>
      <c r="BC243" s="11">
        <v>0</v>
      </c>
      <c r="BD243" s="11">
        <v>8297</v>
      </c>
      <c r="BE243" s="11">
        <v>0</v>
      </c>
      <c r="BF243" s="11">
        <v>0</v>
      </c>
      <c r="BG243" s="11">
        <v>0</v>
      </c>
      <c r="BH243" s="11">
        <v>0</v>
      </c>
      <c r="BI243" s="9">
        <v>14085</v>
      </c>
      <c r="BJ243" s="9">
        <v>0</v>
      </c>
      <c r="BK243" s="9">
        <v>60837.7</v>
      </c>
      <c r="BL243" s="9">
        <v>98231.089371428563</v>
      </c>
      <c r="BM243" s="9">
        <v>145106.21000000002</v>
      </c>
      <c r="BN243" s="9">
        <v>4446.51</v>
      </c>
      <c r="BO243" s="11">
        <v>10622658</v>
      </c>
      <c r="BP243" s="11">
        <v>0</v>
      </c>
      <c r="BQ243" s="11">
        <v>23785</v>
      </c>
      <c r="BR243" s="11">
        <v>58154</v>
      </c>
      <c r="BS243" s="11">
        <v>768441</v>
      </c>
      <c r="BT243" s="11">
        <v>0</v>
      </c>
      <c r="BU243" s="9">
        <v>0</v>
      </c>
      <c r="BV243" s="9">
        <v>253042</v>
      </c>
      <c r="BW243" s="11">
        <v>249907</v>
      </c>
      <c r="BX243" s="11">
        <v>0</v>
      </c>
      <c r="BY243" s="11">
        <v>61207</v>
      </c>
      <c r="BZ243" s="11">
        <v>-64965.86</v>
      </c>
      <c r="CA243" s="9">
        <v>0</v>
      </c>
      <c r="CB243" s="9">
        <v>1459670.1059782444</v>
      </c>
      <c r="CC243" s="9">
        <v>112476.95080000001</v>
      </c>
      <c r="CD243" s="9">
        <v>0</v>
      </c>
      <c r="CE243" s="11">
        <v>400981</v>
      </c>
      <c r="CF243" s="11">
        <v>220922</v>
      </c>
      <c r="CG243" s="11">
        <v>0</v>
      </c>
      <c r="CH243" s="11">
        <v>8297</v>
      </c>
      <c r="CI243" s="11">
        <v>0</v>
      </c>
      <c r="CJ243" s="11">
        <v>0</v>
      </c>
      <c r="CK243" s="11">
        <v>0</v>
      </c>
      <c r="CL243" s="11">
        <v>0</v>
      </c>
      <c r="CM243" s="11">
        <v>14165</v>
      </c>
      <c r="CN243" s="9">
        <v>0</v>
      </c>
      <c r="CO243" s="9">
        <v>60837.7</v>
      </c>
      <c r="CP243" s="9">
        <v>98231.089371428563</v>
      </c>
      <c r="CQ243" s="9">
        <v>145106.21000000002</v>
      </c>
      <c r="CR243" s="9">
        <v>4446.51</v>
      </c>
      <c r="CT243" s="11"/>
      <c r="CU243" s="11"/>
      <c r="CV243" s="15"/>
      <c r="CW243" s="15"/>
      <c r="CX243" s="11"/>
      <c r="CY243" s="11"/>
      <c r="CZ243" s="9"/>
      <c r="DA243" s="11"/>
      <c r="DB243" s="11"/>
      <c r="DC243" s="11"/>
      <c r="DD243" s="11"/>
      <c r="DE243" s="11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</row>
    <row r="244" spans="1:124" x14ac:dyDescent="0.3">
      <c r="A244" s="12">
        <v>748</v>
      </c>
      <c r="B244" s="12">
        <v>1</v>
      </c>
      <c r="C244" s="13" t="s">
        <v>267</v>
      </c>
      <c r="D244" s="14">
        <v>4</v>
      </c>
      <c r="E244" s="9">
        <v>3752</v>
      </c>
      <c r="F244" s="9">
        <f t="shared" si="112"/>
        <v>8229.0660540896824</v>
      </c>
      <c r="G244" s="9">
        <f t="shared" si="113"/>
        <v>8591.7101598455392</v>
      </c>
      <c r="H244" s="9">
        <f t="shared" si="114"/>
        <v>362.6441057558568</v>
      </c>
      <c r="I244" s="10">
        <f t="shared" si="109"/>
        <v>4.4068683295552094E-2</v>
      </c>
      <c r="J244" s="9">
        <f t="shared" si="115"/>
        <v>352.25558368869952</v>
      </c>
      <c r="K244" s="9">
        <f t="shared" si="116"/>
        <v>2.4602878464818758</v>
      </c>
      <c r="L244" s="9">
        <f t="shared" si="117"/>
        <v>0</v>
      </c>
      <c r="M244" s="9">
        <f t="shared" si="118"/>
        <v>-11.857611940298511</v>
      </c>
      <c r="N244" s="9">
        <f t="shared" si="119"/>
        <v>23.934887312359365</v>
      </c>
      <c r="O244" s="9">
        <f t="shared" si="120"/>
        <v>0</v>
      </c>
      <c r="P244" s="9">
        <f t="shared" si="121"/>
        <v>-4.1490411513859158</v>
      </c>
      <c r="Q244" s="15">
        <f t="shared" si="122"/>
        <v>30875455.834944487</v>
      </c>
      <c r="R244" s="15">
        <f t="shared" si="123"/>
        <v>32236096.519740459</v>
      </c>
      <c r="S244" s="9">
        <f t="shared" si="124"/>
        <v>1360640.684795972</v>
      </c>
      <c r="T244" s="9"/>
      <c r="U244" s="9">
        <f t="shared" si="130"/>
        <v>6009.9672308102345</v>
      </c>
      <c r="V244" s="9">
        <f t="shared" si="130"/>
        <v>74.888059701492537</v>
      </c>
      <c r="W244" s="9">
        <f t="shared" si="130"/>
        <v>785.15591684434969</v>
      </c>
      <c r="X244" s="9">
        <f t="shared" si="130"/>
        <v>400.66391257995735</v>
      </c>
      <c r="Y244" s="9">
        <f t="shared" si="130"/>
        <v>713.4622947841699</v>
      </c>
      <c r="Z244" s="9">
        <f t="shared" si="130"/>
        <v>0</v>
      </c>
      <c r="AA244" s="9">
        <f t="shared" si="130"/>
        <v>244.92863936947913</v>
      </c>
      <c r="AB244" s="9">
        <f t="shared" si="131"/>
        <v>6362.222814498934</v>
      </c>
      <c r="AC244" s="9">
        <f t="shared" si="131"/>
        <v>77.348347547974413</v>
      </c>
      <c r="AD244" s="9">
        <f t="shared" si="131"/>
        <v>785.15591684434969</v>
      </c>
      <c r="AE244" s="9">
        <f t="shared" si="131"/>
        <v>388.80630063965884</v>
      </c>
      <c r="AF244" s="9">
        <f t="shared" si="131"/>
        <v>737.39718209652926</v>
      </c>
      <c r="AG244" s="9">
        <f t="shared" si="131"/>
        <v>0</v>
      </c>
      <c r="AH244" s="9">
        <f t="shared" si="131"/>
        <v>240.77959821809321</v>
      </c>
      <c r="AI244" s="9">
        <f t="shared" si="125"/>
        <v>8591.7101598455392</v>
      </c>
      <c r="AJ244" s="3" t="s">
        <v>608</v>
      </c>
      <c r="AK244" s="11">
        <v>22626293</v>
      </c>
      <c r="AL244" s="11">
        <v>0</v>
      </c>
      <c r="AM244" s="11">
        <v>51975</v>
      </c>
      <c r="AN244" s="9">
        <v>129937</v>
      </c>
      <c r="AO244" s="11">
        <v>2898476</v>
      </c>
      <c r="AP244" s="11">
        <v>47429</v>
      </c>
      <c r="AQ244" s="9">
        <v>0</v>
      </c>
      <c r="AR244" s="9">
        <v>465300</v>
      </c>
      <c r="AS244" s="11">
        <v>280980</v>
      </c>
      <c r="AT244" s="11">
        <v>0</v>
      </c>
      <c r="AU244" s="11">
        <v>0</v>
      </c>
      <c r="AV244" s="11">
        <v>-619</v>
      </c>
      <c r="AW244" s="9">
        <v>0</v>
      </c>
      <c r="AX244" s="9">
        <v>2676910.5300302054</v>
      </c>
      <c r="AY244" s="9">
        <v>256753.95</v>
      </c>
      <c r="AZ244" s="9">
        <v>-76895.95</v>
      </c>
      <c r="BA244" s="11">
        <v>853077</v>
      </c>
      <c r="BB244" s="11">
        <v>126198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-6791</v>
      </c>
      <c r="BI244" s="9">
        <v>14151</v>
      </c>
      <c r="BJ244" s="9">
        <v>0</v>
      </c>
      <c r="BK244" s="9">
        <v>87009.65</v>
      </c>
      <c r="BL244" s="9">
        <v>192751.66491428573</v>
      </c>
      <c r="BM244" s="9">
        <v>241424.66</v>
      </c>
      <c r="BN244" s="9">
        <v>11095.33</v>
      </c>
      <c r="BO244" s="11">
        <v>23811567</v>
      </c>
      <c r="BP244" s="11">
        <v>0</v>
      </c>
      <c r="BQ244" s="11">
        <v>53316</v>
      </c>
      <c r="BR244" s="11">
        <v>129937</v>
      </c>
      <c r="BS244" s="11">
        <v>2076451</v>
      </c>
      <c r="BT244" s="11">
        <v>0</v>
      </c>
      <c r="BU244" s="9">
        <v>0</v>
      </c>
      <c r="BV244" s="9">
        <v>550420</v>
      </c>
      <c r="BW244" s="11">
        <v>290211</v>
      </c>
      <c r="BX244" s="11">
        <v>0</v>
      </c>
      <c r="BY244" s="11">
        <v>0</v>
      </c>
      <c r="BZ244" s="11">
        <v>-164825.76</v>
      </c>
      <c r="CA244" s="9">
        <v>0</v>
      </c>
      <c r="CB244" s="9">
        <v>2766714.2272261777</v>
      </c>
      <c r="CC244" s="9">
        <v>241186.7476</v>
      </c>
      <c r="CD244" s="9">
        <v>59493</v>
      </c>
      <c r="CE244" s="11">
        <v>878134</v>
      </c>
      <c r="CF244" s="11">
        <v>135074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-7548</v>
      </c>
      <c r="CM244" s="11">
        <v>14231</v>
      </c>
      <c r="CN244" s="9">
        <v>869454</v>
      </c>
      <c r="CO244" s="9">
        <v>87009.65</v>
      </c>
      <c r="CP244" s="9">
        <v>192751.66491428573</v>
      </c>
      <c r="CQ244" s="9">
        <v>241424.66</v>
      </c>
      <c r="CR244" s="9">
        <v>11095.33</v>
      </c>
      <c r="CT244" s="11"/>
      <c r="CU244" s="11"/>
      <c r="CV244" s="15"/>
      <c r="CW244" s="15"/>
      <c r="CX244" s="11"/>
      <c r="CY244" s="11"/>
      <c r="CZ244" s="9"/>
      <c r="DA244" s="11"/>
      <c r="DB244" s="11"/>
      <c r="DC244" s="11"/>
      <c r="DD244" s="11"/>
      <c r="DE244" s="11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</row>
    <row r="245" spans="1:124" x14ac:dyDescent="0.3">
      <c r="A245" s="12">
        <v>750</v>
      </c>
      <c r="B245" s="12">
        <v>1</v>
      </c>
      <c r="C245" s="13" t="s">
        <v>268</v>
      </c>
      <c r="D245" s="14">
        <v>4</v>
      </c>
      <c r="E245" s="9">
        <v>1988</v>
      </c>
      <c r="F245" s="9">
        <f t="shared" si="112"/>
        <v>8282.8868845388151</v>
      </c>
      <c r="G245" s="9">
        <f t="shared" si="113"/>
        <v>8720.1391788028886</v>
      </c>
      <c r="H245" s="9">
        <f t="shared" si="114"/>
        <v>437.2522942640735</v>
      </c>
      <c r="I245" s="10">
        <f t="shared" si="109"/>
        <v>5.2789842522208898E-2</v>
      </c>
      <c r="J245" s="9">
        <f t="shared" si="115"/>
        <v>353.66020120724352</v>
      </c>
      <c r="K245" s="9">
        <f t="shared" si="116"/>
        <v>5.9381287726357925</v>
      </c>
      <c r="L245" s="9">
        <f t="shared" si="117"/>
        <v>128.45523138833005</v>
      </c>
      <c r="M245" s="9">
        <f t="shared" si="118"/>
        <v>-79.38376760563375</v>
      </c>
      <c r="N245" s="9">
        <f t="shared" si="119"/>
        <v>19.11722535059414</v>
      </c>
      <c r="O245" s="9">
        <f t="shared" si="120"/>
        <v>0</v>
      </c>
      <c r="P245" s="9">
        <f t="shared" si="121"/>
        <v>9.4652751509053985</v>
      </c>
      <c r="Q245" s="15">
        <f t="shared" si="122"/>
        <v>16466379.126463164</v>
      </c>
      <c r="R245" s="15">
        <f t="shared" si="123"/>
        <v>17335636.687460143</v>
      </c>
      <c r="S245" s="9">
        <f t="shared" si="124"/>
        <v>869257.56099697948</v>
      </c>
      <c r="T245" s="9"/>
      <c r="U245" s="9">
        <f t="shared" si="130"/>
        <v>6117.0742052313881</v>
      </c>
      <c r="V245" s="9">
        <f t="shared" si="130"/>
        <v>180.74044265593562</v>
      </c>
      <c r="W245" s="9">
        <f t="shared" si="130"/>
        <v>440.46227364185108</v>
      </c>
      <c r="X245" s="9">
        <f t="shared" si="130"/>
        <v>528.56237424547282</v>
      </c>
      <c r="Y245" s="9">
        <f t="shared" si="130"/>
        <v>786.62656654513785</v>
      </c>
      <c r="Z245" s="9">
        <f t="shared" si="130"/>
        <v>0</v>
      </c>
      <c r="AA245" s="9">
        <f t="shared" si="130"/>
        <v>229.42102221902846</v>
      </c>
      <c r="AB245" s="9">
        <f t="shared" si="131"/>
        <v>6470.7344064386316</v>
      </c>
      <c r="AC245" s="9">
        <f t="shared" si="131"/>
        <v>186.67857142857142</v>
      </c>
      <c r="AD245" s="9">
        <f t="shared" si="131"/>
        <v>568.91750503018113</v>
      </c>
      <c r="AE245" s="9">
        <f t="shared" si="131"/>
        <v>449.17860663983907</v>
      </c>
      <c r="AF245" s="9">
        <f t="shared" si="131"/>
        <v>805.74379189573199</v>
      </c>
      <c r="AG245" s="9">
        <f t="shared" si="131"/>
        <v>0</v>
      </c>
      <c r="AH245" s="9">
        <f t="shared" si="131"/>
        <v>238.88629736993386</v>
      </c>
      <c r="AI245" s="9">
        <f t="shared" si="125"/>
        <v>8720.1391788028886</v>
      </c>
      <c r="AJ245" s="3" t="s">
        <v>608</v>
      </c>
      <c r="AK245" s="11">
        <v>12256967</v>
      </c>
      <c r="AL245" s="11">
        <v>0</v>
      </c>
      <c r="AM245" s="11">
        <v>28155</v>
      </c>
      <c r="AN245" s="9">
        <v>70388</v>
      </c>
      <c r="AO245" s="11">
        <v>873322</v>
      </c>
      <c r="AP245" s="11">
        <v>2317</v>
      </c>
      <c r="AQ245" s="9">
        <v>0</v>
      </c>
      <c r="AR245" s="9">
        <v>279727</v>
      </c>
      <c r="AS245" s="11">
        <v>359312</v>
      </c>
      <c r="AT245" s="11">
        <v>0</v>
      </c>
      <c r="AU245" s="11">
        <v>0</v>
      </c>
      <c r="AV245" s="11">
        <v>0</v>
      </c>
      <c r="AW245" s="9">
        <v>0</v>
      </c>
      <c r="AX245" s="9">
        <v>1563813.6142917341</v>
      </c>
      <c r="AY245" s="9">
        <v>108887.74</v>
      </c>
      <c r="AZ245" s="9">
        <v>-96223.48</v>
      </c>
      <c r="BA245" s="11">
        <v>475873</v>
      </c>
      <c r="BB245" s="11">
        <v>219779</v>
      </c>
      <c r="BC245" s="11">
        <v>0</v>
      </c>
      <c r="BD245" s="11">
        <v>12740</v>
      </c>
      <c r="BE245" s="11">
        <v>0</v>
      </c>
      <c r="BF245" s="11">
        <v>0</v>
      </c>
      <c r="BG245" s="11">
        <v>0</v>
      </c>
      <c r="BH245" s="11">
        <v>0</v>
      </c>
      <c r="BI245" s="9">
        <v>34508</v>
      </c>
      <c r="BJ245" s="9">
        <v>0</v>
      </c>
      <c r="BK245" s="9">
        <v>27615</v>
      </c>
      <c r="BL245" s="9">
        <v>127986.22217142858</v>
      </c>
      <c r="BM245" s="9">
        <v>110385.56</v>
      </c>
      <c r="BN245" s="9">
        <v>10826.47</v>
      </c>
      <c r="BO245" s="11">
        <v>12825454</v>
      </c>
      <c r="BP245" s="11">
        <v>38366</v>
      </c>
      <c r="BQ245" s="11">
        <v>28717</v>
      </c>
      <c r="BR245" s="11">
        <v>70388</v>
      </c>
      <c r="BS245" s="11">
        <v>662700</v>
      </c>
      <c r="BT245" s="11">
        <v>0</v>
      </c>
      <c r="BU245" s="9">
        <v>0</v>
      </c>
      <c r="BV245" s="9">
        <v>318096</v>
      </c>
      <c r="BW245" s="11">
        <v>371117</v>
      </c>
      <c r="BX245" s="11">
        <v>0</v>
      </c>
      <c r="BY245" s="11">
        <v>0</v>
      </c>
      <c r="BZ245" s="11">
        <v>-214587.93</v>
      </c>
      <c r="CA245" s="9">
        <v>0</v>
      </c>
      <c r="CB245" s="9">
        <v>1601818.6582887152</v>
      </c>
      <c r="CC245" s="9">
        <v>127704.70700000001</v>
      </c>
      <c r="CD245" s="9">
        <v>0</v>
      </c>
      <c r="CE245" s="11">
        <v>487093</v>
      </c>
      <c r="CF245" s="11">
        <v>226217</v>
      </c>
      <c r="CG245" s="11">
        <v>0</v>
      </c>
      <c r="CH245" s="11">
        <v>12740</v>
      </c>
      <c r="CI245" s="11">
        <v>0</v>
      </c>
      <c r="CJ245" s="11">
        <v>0</v>
      </c>
      <c r="CK245" s="11">
        <v>0</v>
      </c>
      <c r="CL245" s="11">
        <v>0</v>
      </c>
      <c r="CM245" s="11">
        <v>34692</v>
      </c>
      <c r="CN245" s="9">
        <v>468308</v>
      </c>
      <c r="CO245" s="9">
        <v>27615</v>
      </c>
      <c r="CP245" s="9">
        <v>127986.22217142858</v>
      </c>
      <c r="CQ245" s="9">
        <v>110385.56</v>
      </c>
      <c r="CR245" s="9">
        <v>10826.47</v>
      </c>
      <c r="CT245" s="11"/>
      <c r="CU245" s="11"/>
      <c r="CV245" s="15"/>
      <c r="CW245" s="15"/>
      <c r="CX245" s="11"/>
      <c r="CY245" s="11"/>
      <c r="CZ245" s="9"/>
      <c r="DA245" s="11"/>
      <c r="DB245" s="11"/>
      <c r="DC245" s="11"/>
      <c r="DD245" s="11"/>
      <c r="DE245" s="11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</row>
    <row r="246" spans="1:124" x14ac:dyDescent="0.3">
      <c r="A246" s="12">
        <v>756</v>
      </c>
      <c r="B246" s="12">
        <v>1</v>
      </c>
      <c r="C246" s="13" t="s">
        <v>269</v>
      </c>
      <c r="D246" s="14">
        <v>6</v>
      </c>
      <c r="E246" s="9">
        <v>718</v>
      </c>
      <c r="F246" s="9">
        <f t="shared" si="112"/>
        <v>9073.8751068982656</v>
      </c>
      <c r="G246" s="9">
        <f t="shared" si="113"/>
        <v>9539.2135460481932</v>
      </c>
      <c r="H246" s="9">
        <f t="shared" si="114"/>
        <v>465.33843914992758</v>
      </c>
      <c r="I246" s="10">
        <f t="shared" si="109"/>
        <v>5.1283319823981446E-2</v>
      </c>
      <c r="J246" s="9">
        <f t="shared" si="115"/>
        <v>384.21481894150384</v>
      </c>
      <c r="K246" s="9">
        <f t="shared" si="116"/>
        <v>14.019498607242383</v>
      </c>
      <c r="L246" s="9">
        <f t="shared" si="117"/>
        <v>0</v>
      </c>
      <c r="M246" s="9">
        <f t="shared" si="118"/>
        <v>28.508314763231283</v>
      </c>
      <c r="N246" s="9">
        <f t="shared" si="119"/>
        <v>34.965621601181965</v>
      </c>
      <c r="O246" s="9">
        <f t="shared" si="120"/>
        <v>0</v>
      </c>
      <c r="P246" s="9">
        <f t="shared" si="121"/>
        <v>3.6301852367687957</v>
      </c>
      <c r="Q246" s="15">
        <f t="shared" si="122"/>
        <v>6515042.3267529523</v>
      </c>
      <c r="R246" s="15">
        <f t="shared" si="123"/>
        <v>6849155.3260626011</v>
      </c>
      <c r="S246" s="9">
        <f t="shared" si="124"/>
        <v>334112.99930964876</v>
      </c>
      <c r="T246" s="9"/>
      <c r="U246" s="9">
        <f t="shared" si="130"/>
        <v>5934.4592757660166</v>
      </c>
      <c r="V246" s="9">
        <f t="shared" si="130"/>
        <v>426.73537604456823</v>
      </c>
      <c r="W246" s="9">
        <f t="shared" si="130"/>
        <v>875.27855153203348</v>
      </c>
      <c r="X246" s="9">
        <f t="shared" si="130"/>
        <v>676.59094707520887</v>
      </c>
      <c r="Y246" s="9">
        <f t="shared" si="130"/>
        <v>900.57549199575715</v>
      </c>
      <c r="Z246" s="9">
        <f t="shared" si="130"/>
        <v>0</v>
      </c>
      <c r="AA246" s="9">
        <f t="shared" si="130"/>
        <v>260.23546448467971</v>
      </c>
      <c r="AB246" s="9">
        <f t="shared" si="131"/>
        <v>6318.6740947075205</v>
      </c>
      <c r="AC246" s="9">
        <f t="shared" si="131"/>
        <v>440.75487465181061</v>
      </c>
      <c r="AD246" s="9">
        <f t="shared" si="131"/>
        <v>875.27855153203348</v>
      </c>
      <c r="AE246" s="9">
        <f t="shared" si="131"/>
        <v>705.09926183844016</v>
      </c>
      <c r="AF246" s="9">
        <f t="shared" si="131"/>
        <v>935.54111359693911</v>
      </c>
      <c r="AG246" s="9">
        <f t="shared" si="131"/>
        <v>0</v>
      </c>
      <c r="AH246" s="9">
        <f t="shared" si="131"/>
        <v>263.86564972144851</v>
      </c>
      <c r="AI246" s="9">
        <f t="shared" si="125"/>
        <v>9539.2135460481932</v>
      </c>
      <c r="AJ246" s="3" t="s">
        <v>608</v>
      </c>
      <c r="AK246" s="11">
        <v>4309696</v>
      </c>
      <c r="AL246" s="11">
        <v>0</v>
      </c>
      <c r="AM246" s="11">
        <v>9900</v>
      </c>
      <c r="AN246" s="9">
        <v>24749</v>
      </c>
      <c r="AO246" s="11">
        <v>632137</v>
      </c>
      <c r="AP246" s="11">
        <v>-3687</v>
      </c>
      <c r="AQ246" s="9">
        <v>0</v>
      </c>
      <c r="AR246" s="9">
        <v>85448</v>
      </c>
      <c r="AS246" s="11">
        <v>306396</v>
      </c>
      <c r="AT246" s="11">
        <v>0</v>
      </c>
      <c r="AU246" s="11">
        <v>0</v>
      </c>
      <c r="AV246" s="11">
        <v>-1423.7</v>
      </c>
      <c r="AW246" s="9">
        <v>0</v>
      </c>
      <c r="AX246" s="9">
        <v>646613.20325295359</v>
      </c>
      <c r="AY246" s="9">
        <v>45341.26</v>
      </c>
      <c r="AZ246" s="9">
        <v>-48754.239999999998</v>
      </c>
      <c r="BA246" s="11">
        <v>174706</v>
      </c>
      <c r="BB246" s="11">
        <v>134217</v>
      </c>
      <c r="BC246" s="11">
        <v>0</v>
      </c>
      <c r="BD246" s="11">
        <v>0</v>
      </c>
      <c r="BE246" s="11">
        <v>0</v>
      </c>
      <c r="BF246" s="11">
        <v>75428</v>
      </c>
      <c r="BG246" s="11">
        <v>0</v>
      </c>
      <c r="BH246" s="11">
        <v>-6791</v>
      </c>
      <c r="BI246" s="9">
        <v>14308</v>
      </c>
      <c r="BJ246" s="9">
        <v>0</v>
      </c>
      <c r="BK246" s="9">
        <v>38068.733499999995</v>
      </c>
      <c r="BL246" s="9">
        <v>49498.8</v>
      </c>
      <c r="BM246" s="9">
        <v>29191.27</v>
      </c>
      <c r="BN246" s="9">
        <v>0</v>
      </c>
      <c r="BO246" s="11">
        <v>4536808</v>
      </c>
      <c r="BP246" s="11">
        <v>0</v>
      </c>
      <c r="BQ246" s="11">
        <v>10158</v>
      </c>
      <c r="BR246" s="11">
        <v>24749</v>
      </c>
      <c r="BS246" s="11">
        <v>628450</v>
      </c>
      <c r="BT246" s="11">
        <v>0</v>
      </c>
      <c r="BU246" s="9">
        <v>0</v>
      </c>
      <c r="BV246" s="9">
        <v>93822</v>
      </c>
      <c r="BW246" s="11">
        <v>316462</v>
      </c>
      <c r="BX246" s="11">
        <v>0</v>
      </c>
      <c r="BY246" s="11">
        <v>0</v>
      </c>
      <c r="BZ246" s="11">
        <v>-3925.73</v>
      </c>
      <c r="CA246" s="9">
        <v>0</v>
      </c>
      <c r="CB246" s="9">
        <v>671718.51956260228</v>
      </c>
      <c r="CC246" s="9">
        <v>47947.733</v>
      </c>
      <c r="CD246" s="9">
        <v>0</v>
      </c>
      <c r="CE246" s="11">
        <v>179925</v>
      </c>
      <c r="CF246" s="11">
        <v>140359</v>
      </c>
      <c r="CG246" s="11">
        <v>0</v>
      </c>
      <c r="CH246" s="11">
        <v>0</v>
      </c>
      <c r="CI246" s="11">
        <v>0</v>
      </c>
      <c r="CJ246" s="11">
        <v>79083</v>
      </c>
      <c r="CK246" s="11">
        <v>0</v>
      </c>
      <c r="CL246" s="11">
        <v>-7548</v>
      </c>
      <c r="CM246" s="11">
        <v>14388</v>
      </c>
      <c r="CN246" s="9">
        <v>0</v>
      </c>
      <c r="CO246" s="9">
        <v>38068.733499999995</v>
      </c>
      <c r="CP246" s="9">
        <v>49498.8</v>
      </c>
      <c r="CQ246" s="9">
        <v>29191.27</v>
      </c>
      <c r="CR246" s="9">
        <v>0</v>
      </c>
      <c r="CT246" s="11"/>
      <c r="CU246" s="11"/>
      <c r="CV246" s="15"/>
      <c r="CW246" s="15"/>
      <c r="CX246" s="11"/>
      <c r="CY246" s="11"/>
      <c r="CZ246" s="9"/>
      <c r="DA246" s="11"/>
      <c r="DB246" s="11"/>
      <c r="DC246" s="11"/>
      <c r="DD246" s="11"/>
      <c r="DE246" s="11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</row>
    <row r="247" spans="1:124" x14ac:dyDescent="0.3">
      <c r="A247" s="12">
        <v>761</v>
      </c>
      <c r="B247" s="12">
        <v>1</v>
      </c>
      <c r="C247" s="13" t="s">
        <v>270</v>
      </c>
      <c r="D247" s="14">
        <v>4</v>
      </c>
      <c r="E247" s="9">
        <v>4723</v>
      </c>
      <c r="F247" s="9">
        <f t="shared" si="112"/>
        <v>9349.4036070106285</v>
      </c>
      <c r="G247" s="9">
        <f t="shared" si="113"/>
        <v>9782.8691853799337</v>
      </c>
      <c r="H247" s="9">
        <f t="shared" si="114"/>
        <v>433.46557836930515</v>
      </c>
      <c r="I247" s="10">
        <f t="shared" si="109"/>
        <v>4.6362912180224203E-2</v>
      </c>
      <c r="J247" s="9">
        <f t="shared" si="115"/>
        <v>337.83604488672427</v>
      </c>
      <c r="K247" s="9">
        <f t="shared" si="116"/>
        <v>18.424730044463331</v>
      </c>
      <c r="L247" s="9">
        <f t="shared" si="117"/>
        <v>0</v>
      </c>
      <c r="M247" s="9">
        <f t="shared" si="118"/>
        <v>37.620656362481554</v>
      </c>
      <c r="N247" s="9">
        <f t="shared" si="119"/>
        <v>37.634429565579239</v>
      </c>
      <c r="O247" s="9">
        <f t="shared" si="120"/>
        <v>0</v>
      </c>
      <c r="P247" s="9">
        <f t="shared" si="121"/>
        <v>1.9497175100572122</v>
      </c>
      <c r="Q247" s="15">
        <f t="shared" si="122"/>
        <v>44157233.235911191</v>
      </c>
      <c r="R247" s="15">
        <f t="shared" si="123"/>
        <v>46204491.162549421</v>
      </c>
      <c r="S247" s="9">
        <f t="shared" si="124"/>
        <v>2047257.9266382307</v>
      </c>
      <c r="T247" s="9"/>
      <c r="U247" s="9">
        <f t="shared" si="130"/>
        <v>6018.4984882489944</v>
      </c>
      <c r="V247" s="9">
        <f t="shared" si="130"/>
        <v>560.78488248994279</v>
      </c>
      <c r="W247" s="9">
        <f t="shared" si="130"/>
        <v>812.14376455642605</v>
      </c>
      <c r="X247" s="9">
        <f t="shared" si="130"/>
        <v>616.02519585009532</v>
      </c>
      <c r="Y247" s="9">
        <f t="shared" si="130"/>
        <v>1013.8187626320546</v>
      </c>
      <c r="Z247" s="9">
        <f t="shared" si="130"/>
        <v>0</v>
      </c>
      <c r="AA247" s="9">
        <f t="shared" si="130"/>
        <v>328.13251323311454</v>
      </c>
      <c r="AB247" s="9">
        <f t="shared" si="131"/>
        <v>6356.3345331357186</v>
      </c>
      <c r="AC247" s="9">
        <f t="shared" si="131"/>
        <v>579.20961253440612</v>
      </c>
      <c r="AD247" s="9">
        <f t="shared" si="131"/>
        <v>812.14376455642605</v>
      </c>
      <c r="AE247" s="9">
        <f t="shared" si="131"/>
        <v>653.64585221257687</v>
      </c>
      <c r="AF247" s="9">
        <f t="shared" si="131"/>
        <v>1051.4531921976338</v>
      </c>
      <c r="AG247" s="9">
        <f t="shared" si="131"/>
        <v>0</v>
      </c>
      <c r="AH247" s="9">
        <f t="shared" si="131"/>
        <v>330.08223074317175</v>
      </c>
      <c r="AI247" s="9">
        <f t="shared" si="125"/>
        <v>9782.8691853799337</v>
      </c>
      <c r="AJ247" s="3" t="s">
        <v>608</v>
      </c>
      <c r="AK247" s="11">
        <v>28630080</v>
      </c>
      <c r="AL247" s="11">
        <v>0</v>
      </c>
      <c r="AM247" s="11">
        <v>65766</v>
      </c>
      <c r="AN247" s="9">
        <v>164415</v>
      </c>
      <c r="AO247" s="11">
        <v>3857282</v>
      </c>
      <c r="AP247" s="11">
        <v>-21527</v>
      </c>
      <c r="AQ247" s="9">
        <v>0</v>
      </c>
      <c r="AR247" s="9">
        <v>581235</v>
      </c>
      <c r="AS247" s="11">
        <v>2648587</v>
      </c>
      <c r="AT247" s="11">
        <v>0</v>
      </c>
      <c r="AU247" s="11">
        <v>306979</v>
      </c>
      <c r="AV247" s="11">
        <v>0</v>
      </c>
      <c r="AW247" s="9">
        <v>0</v>
      </c>
      <c r="AX247" s="9">
        <v>4788266.0159111936</v>
      </c>
      <c r="AY247" s="9">
        <v>282675.26</v>
      </c>
      <c r="AZ247" s="9">
        <v>-204711.64</v>
      </c>
      <c r="BA247" s="11">
        <v>1173438</v>
      </c>
      <c r="BB247" s="11">
        <v>442348</v>
      </c>
      <c r="BC247" s="11">
        <v>0</v>
      </c>
      <c r="BD247" s="11">
        <v>184693</v>
      </c>
      <c r="BE247" s="11">
        <v>0</v>
      </c>
      <c r="BF247" s="11">
        <v>0</v>
      </c>
      <c r="BG247" s="11">
        <v>0</v>
      </c>
      <c r="BH247" s="11">
        <v>-31762</v>
      </c>
      <c r="BI247" s="9">
        <v>186790</v>
      </c>
      <c r="BJ247" s="9">
        <v>0</v>
      </c>
      <c r="BK247" s="9">
        <v>226966.59999999998</v>
      </c>
      <c r="BL247" s="9">
        <v>328829.39999999997</v>
      </c>
      <c r="BM247" s="9">
        <v>546883.6</v>
      </c>
      <c r="BN247" s="9">
        <v>0</v>
      </c>
      <c r="BO247" s="11">
        <v>29938058</v>
      </c>
      <c r="BP247" s="11">
        <v>82910</v>
      </c>
      <c r="BQ247" s="11">
        <v>67033</v>
      </c>
      <c r="BR247" s="11">
        <v>164415</v>
      </c>
      <c r="BS247" s="11">
        <v>2742598</v>
      </c>
      <c r="BT247" s="11">
        <v>0</v>
      </c>
      <c r="BU247" s="9">
        <v>0</v>
      </c>
      <c r="BV247" s="9">
        <v>685778</v>
      </c>
      <c r="BW247" s="11">
        <v>2735607</v>
      </c>
      <c r="BX247" s="11">
        <v>0</v>
      </c>
      <c r="BY247" s="11">
        <v>335136</v>
      </c>
      <c r="BZ247" s="11">
        <v>5126.3599999999997</v>
      </c>
      <c r="CA247" s="9">
        <v>0</v>
      </c>
      <c r="CB247" s="9">
        <v>4966013.4267494241</v>
      </c>
      <c r="CC247" s="9">
        <v>291883.7758</v>
      </c>
      <c r="CD247" s="9">
        <v>0</v>
      </c>
      <c r="CE247" s="11">
        <v>1200490</v>
      </c>
      <c r="CF247" s="11">
        <v>456499</v>
      </c>
      <c r="CG247" s="11">
        <v>0</v>
      </c>
      <c r="CH247" s="11">
        <v>184693</v>
      </c>
      <c r="CI247" s="11">
        <v>0</v>
      </c>
      <c r="CJ247" s="11">
        <v>0</v>
      </c>
      <c r="CK247" s="11">
        <v>0</v>
      </c>
      <c r="CL247" s="11">
        <v>-35300</v>
      </c>
      <c r="CM247" s="11">
        <v>187714</v>
      </c>
      <c r="CN247" s="9">
        <v>1093157</v>
      </c>
      <c r="CO247" s="9">
        <v>226966.59999999998</v>
      </c>
      <c r="CP247" s="9">
        <v>328829.39999999997</v>
      </c>
      <c r="CQ247" s="9">
        <v>546883.6</v>
      </c>
      <c r="CR247" s="9">
        <v>0</v>
      </c>
      <c r="CT247" s="11"/>
      <c r="CU247" s="11"/>
      <c r="CV247" s="15"/>
      <c r="CW247" s="15"/>
      <c r="CX247" s="11"/>
      <c r="CY247" s="11"/>
      <c r="CZ247" s="9"/>
      <c r="DA247" s="11"/>
      <c r="DB247" s="11"/>
      <c r="DC247" s="11"/>
      <c r="DD247" s="11"/>
      <c r="DE247" s="11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</row>
    <row r="248" spans="1:124" x14ac:dyDescent="0.3">
      <c r="A248" s="12">
        <v>763</v>
      </c>
      <c r="B248" s="12">
        <v>1</v>
      </c>
      <c r="C248" s="13" t="s">
        <v>271</v>
      </c>
      <c r="D248" s="14">
        <v>6</v>
      </c>
      <c r="E248" s="9">
        <v>861</v>
      </c>
      <c r="F248" s="9">
        <f t="shared" si="112"/>
        <v>7465.518634100009</v>
      </c>
      <c r="G248" s="9">
        <f t="shared" si="113"/>
        <v>8186.6550046564089</v>
      </c>
      <c r="H248" s="9">
        <f t="shared" si="114"/>
        <v>721.13637055639992</v>
      </c>
      <c r="I248" s="10">
        <f t="shared" si="109"/>
        <v>9.6595615911061902E-2</v>
      </c>
      <c r="J248" s="9">
        <f t="shared" si="115"/>
        <v>377.53725900116206</v>
      </c>
      <c r="K248" s="9">
        <f t="shared" si="116"/>
        <v>8.5737514518002627</v>
      </c>
      <c r="L248" s="9">
        <f t="shared" si="117"/>
        <v>280.87688734030195</v>
      </c>
      <c r="M248" s="9">
        <f t="shared" si="118"/>
        <v>20.488946059161663</v>
      </c>
      <c r="N248" s="9">
        <f t="shared" si="119"/>
        <v>34.544178736494359</v>
      </c>
      <c r="O248" s="9">
        <f t="shared" si="120"/>
        <v>0</v>
      </c>
      <c r="P248" s="9">
        <f t="shared" si="121"/>
        <v>-0.88465203252033575</v>
      </c>
      <c r="Q248" s="15">
        <f t="shared" si="122"/>
        <v>6427811.5439601075</v>
      </c>
      <c r="R248" s="15">
        <f t="shared" si="123"/>
        <v>7048709.9590091677</v>
      </c>
      <c r="S248" s="9">
        <f t="shared" si="124"/>
        <v>620898.41504906025</v>
      </c>
      <c r="T248" s="9"/>
      <c r="U248" s="9">
        <f t="shared" si="130"/>
        <v>5979.2223228803714</v>
      </c>
      <c r="V248" s="9">
        <f t="shared" si="130"/>
        <v>260.92799070847849</v>
      </c>
      <c r="W248" s="9">
        <f t="shared" si="130"/>
        <v>46.788617886178862</v>
      </c>
      <c r="X248" s="9">
        <f t="shared" si="130"/>
        <v>539.04405045651777</v>
      </c>
      <c r="Y248" s="9">
        <f t="shared" si="130"/>
        <v>436.41709399715847</v>
      </c>
      <c r="Z248" s="9">
        <f t="shared" si="130"/>
        <v>0</v>
      </c>
      <c r="AA248" s="9">
        <f t="shared" si="130"/>
        <v>203.11855817130433</v>
      </c>
      <c r="AB248" s="9">
        <f t="shared" si="131"/>
        <v>6356.7595818815334</v>
      </c>
      <c r="AC248" s="9">
        <f t="shared" si="131"/>
        <v>269.50174216027875</v>
      </c>
      <c r="AD248" s="9">
        <f t="shared" si="131"/>
        <v>327.66550522648083</v>
      </c>
      <c r="AE248" s="9">
        <f t="shared" si="131"/>
        <v>559.53299651567943</v>
      </c>
      <c r="AF248" s="9">
        <f t="shared" si="131"/>
        <v>470.96127273365283</v>
      </c>
      <c r="AG248" s="9">
        <f t="shared" si="131"/>
        <v>0</v>
      </c>
      <c r="AH248" s="9">
        <f t="shared" si="131"/>
        <v>202.23390613878399</v>
      </c>
      <c r="AI248" s="9">
        <f t="shared" si="125"/>
        <v>8186.6550046564089</v>
      </c>
      <c r="AJ248" s="3" t="s">
        <v>608</v>
      </c>
      <c r="AK248" s="11">
        <v>5165857</v>
      </c>
      <c r="AL248" s="11">
        <v>0</v>
      </c>
      <c r="AM248" s="11">
        <v>11866</v>
      </c>
      <c r="AN248" s="9">
        <v>29666</v>
      </c>
      <c r="AO248" s="11">
        <v>0</v>
      </c>
      <c r="AP248" s="11">
        <v>40285</v>
      </c>
      <c r="AQ248" s="9">
        <v>0</v>
      </c>
      <c r="AR248" s="9">
        <v>126277.92744306185</v>
      </c>
      <c r="AS248" s="11">
        <v>224659</v>
      </c>
      <c r="AT248" s="11">
        <v>0</v>
      </c>
      <c r="AU248" s="11">
        <v>0</v>
      </c>
      <c r="AV248" s="11">
        <v>0</v>
      </c>
      <c r="AW248" s="9">
        <v>0</v>
      </c>
      <c r="AX248" s="9">
        <v>375755.11793155345</v>
      </c>
      <c r="AY248" s="9">
        <v>63407.29</v>
      </c>
      <c r="AZ248" s="9">
        <v>-17746.580000000002</v>
      </c>
      <c r="BA248" s="11">
        <v>180963</v>
      </c>
      <c r="BB248" s="11">
        <v>122547</v>
      </c>
      <c r="BC248" s="11">
        <v>0</v>
      </c>
      <c r="BD248" s="11">
        <v>15931</v>
      </c>
      <c r="BE248" s="11">
        <v>0</v>
      </c>
      <c r="BF248" s="11">
        <v>5750</v>
      </c>
      <c r="BG248" s="11">
        <v>0</v>
      </c>
      <c r="BH248" s="11">
        <v>-13582</v>
      </c>
      <c r="BI248" s="9">
        <v>14364</v>
      </c>
      <c r="BJ248" s="9">
        <v>0</v>
      </c>
      <c r="BK248" s="9">
        <v>10069.620014064438</v>
      </c>
      <c r="BL248" s="9">
        <v>20342.468571428573</v>
      </c>
      <c r="BM248" s="9">
        <v>51399.7</v>
      </c>
      <c r="BN248" s="9">
        <v>0</v>
      </c>
      <c r="BO248" s="11">
        <v>5459962</v>
      </c>
      <c r="BP248" s="11">
        <v>0</v>
      </c>
      <c r="BQ248" s="11">
        <v>12225</v>
      </c>
      <c r="BR248" s="11">
        <v>29666</v>
      </c>
      <c r="BS248" s="11">
        <v>282120</v>
      </c>
      <c r="BT248" s="11">
        <v>0</v>
      </c>
      <c r="BU248" s="9">
        <v>0</v>
      </c>
      <c r="BV248" s="9">
        <v>135418</v>
      </c>
      <c r="BW248" s="11">
        <v>232041</v>
      </c>
      <c r="BX248" s="11">
        <v>0</v>
      </c>
      <c r="BY248" s="11">
        <v>0</v>
      </c>
      <c r="BZ248" s="11">
        <v>-5360.09</v>
      </c>
      <c r="CA248" s="9">
        <v>0</v>
      </c>
      <c r="CB248" s="9">
        <v>405497.6558236751</v>
      </c>
      <c r="CC248" s="9">
        <v>62645.604600000006</v>
      </c>
      <c r="CD248" s="9">
        <v>13208</v>
      </c>
      <c r="CE248" s="11">
        <v>187046</v>
      </c>
      <c r="CF248" s="11">
        <v>126705</v>
      </c>
      <c r="CG248" s="11">
        <v>0</v>
      </c>
      <c r="CH248" s="11">
        <v>15931</v>
      </c>
      <c r="CI248" s="11">
        <v>0</v>
      </c>
      <c r="CJ248" s="11">
        <v>10445</v>
      </c>
      <c r="CK248" s="11">
        <v>0</v>
      </c>
      <c r="CL248" s="11">
        <v>-15096</v>
      </c>
      <c r="CM248" s="11">
        <v>14444</v>
      </c>
      <c r="CN248" s="9">
        <v>0</v>
      </c>
      <c r="CO248" s="9">
        <v>10069.620014064438</v>
      </c>
      <c r="CP248" s="9">
        <v>20342.468571428573</v>
      </c>
      <c r="CQ248" s="9">
        <v>51399.7</v>
      </c>
      <c r="CR248" s="9">
        <v>0</v>
      </c>
      <c r="CT248" s="11"/>
      <c r="CU248" s="11"/>
      <c r="CV248" s="15"/>
      <c r="CW248" s="15"/>
      <c r="CX248" s="11"/>
      <c r="CY248" s="11"/>
      <c r="CZ248" s="9"/>
      <c r="DA248" s="11"/>
      <c r="DB248" s="11"/>
      <c r="DC248" s="11"/>
      <c r="DD248" s="11"/>
      <c r="DE248" s="11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</row>
    <row r="249" spans="1:124" x14ac:dyDescent="0.3">
      <c r="A249" s="12">
        <v>768</v>
      </c>
      <c r="B249" s="12">
        <v>1</v>
      </c>
      <c r="C249" s="13" t="s">
        <v>272</v>
      </c>
      <c r="D249" s="14">
        <v>6</v>
      </c>
      <c r="E249" s="9">
        <v>295</v>
      </c>
      <c r="F249" s="9">
        <f t="shared" si="112"/>
        <v>9328.8931177073118</v>
      </c>
      <c r="G249" s="9">
        <f t="shared" si="113"/>
        <v>9708.973291596436</v>
      </c>
      <c r="H249" s="9">
        <f t="shared" si="114"/>
        <v>380.08017388912413</v>
      </c>
      <c r="I249" s="10">
        <f t="shared" si="109"/>
        <v>4.0742258389442607E-2</v>
      </c>
      <c r="J249" s="9">
        <f t="shared" si="115"/>
        <v>351.15623728813625</v>
      </c>
      <c r="K249" s="9">
        <f t="shared" si="116"/>
        <v>5.8610169491525426</v>
      </c>
      <c r="L249" s="9">
        <f t="shared" si="117"/>
        <v>0</v>
      </c>
      <c r="M249" s="9">
        <f t="shared" si="118"/>
        <v>13.760644067796648</v>
      </c>
      <c r="N249" s="9">
        <f t="shared" si="119"/>
        <v>12.706878295903607</v>
      </c>
      <c r="O249" s="9">
        <f t="shared" si="120"/>
        <v>0</v>
      </c>
      <c r="P249" s="9">
        <f t="shared" si="121"/>
        <v>-3.4046027118644133</v>
      </c>
      <c r="Q249" s="15">
        <f t="shared" si="122"/>
        <v>2752023.4697236572</v>
      </c>
      <c r="R249" s="15">
        <f t="shared" si="123"/>
        <v>2864147.121020949</v>
      </c>
      <c r="S249" s="9">
        <f t="shared" si="124"/>
        <v>112123.65129729174</v>
      </c>
      <c r="T249" s="9"/>
      <c r="U249" s="9">
        <f t="shared" si="130"/>
        <v>5974.4302033898302</v>
      </c>
      <c r="V249" s="9">
        <f t="shared" si="130"/>
        <v>178.33898305084745</v>
      </c>
      <c r="W249" s="9">
        <f t="shared" si="130"/>
        <v>1132.6881355932203</v>
      </c>
      <c r="X249" s="9">
        <f t="shared" si="130"/>
        <v>1089.277966101695</v>
      </c>
      <c r="Y249" s="9">
        <f t="shared" si="130"/>
        <v>613.89132109714285</v>
      </c>
      <c r="Z249" s="9">
        <f t="shared" si="130"/>
        <v>0</v>
      </c>
      <c r="AA249" s="9">
        <f t="shared" si="130"/>
        <v>340.26650847457626</v>
      </c>
      <c r="AB249" s="9">
        <f t="shared" si="131"/>
        <v>6325.5864406779665</v>
      </c>
      <c r="AC249" s="9">
        <f t="shared" si="131"/>
        <v>184.2</v>
      </c>
      <c r="AD249" s="9">
        <f t="shared" si="131"/>
        <v>1132.6881355932203</v>
      </c>
      <c r="AE249" s="9">
        <f t="shared" si="131"/>
        <v>1103.0386101694917</v>
      </c>
      <c r="AF249" s="9">
        <f t="shared" si="131"/>
        <v>626.59819939304646</v>
      </c>
      <c r="AG249" s="9">
        <f t="shared" si="131"/>
        <v>0</v>
      </c>
      <c r="AH249" s="9">
        <f t="shared" si="131"/>
        <v>336.86190576271184</v>
      </c>
      <c r="AI249" s="9">
        <f t="shared" si="125"/>
        <v>9708.973291596436</v>
      </c>
      <c r="AJ249" s="3" t="s">
        <v>608</v>
      </c>
      <c r="AK249" s="11">
        <v>1773809</v>
      </c>
      <c r="AL249" s="11">
        <v>0</v>
      </c>
      <c r="AM249" s="11">
        <v>4075</v>
      </c>
      <c r="AN249" s="9">
        <v>10187</v>
      </c>
      <c r="AO249" s="11">
        <v>285890</v>
      </c>
      <c r="AP249" s="11">
        <v>48253</v>
      </c>
      <c r="AQ249" s="9">
        <v>0</v>
      </c>
      <c r="AR249" s="9">
        <v>34148</v>
      </c>
      <c r="AS249" s="11">
        <v>52610</v>
      </c>
      <c r="AT249" s="11">
        <v>0</v>
      </c>
      <c r="AU249" s="11">
        <v>0</v>
      </c>
      <c r="AV249" s="11">
        <v>0</v>
      </c>
      <c r="AW249" s="9">
        <v>0</v>
      </c>
      <c r="AX249" s="9">
        <v>181097.93972365712</v>
      </c>
      <c r="AY249" s="9">
        <v>20726.150000000001</v>
      </c>
      <c r="AZ249" s="9">
        <v>-11352.09</v>
      </c>
      <c r="BA249" s="11">
        <v>72215</v>
      </c>
      <c r="BB249" s="11">
        <v>76401</v>
      </c>
      <c r="BC249" s="11">
        <v>0</v>
      </c>
      <c r="BD249" s="11">
        <v>3280</v>
      </c>
      <c r="BE249" s="11">
        <v>0</v>
      </c>
      <c r="BF249" s="11">
        <v>117151</v>
      </c>
      <c r="BG249" s="11">
        <v>0</v>
      </c>
      <c r="BH249" s="11">
        <v>0</v>
      </c>
      <c r="BI249" s="9">
        <v>14067</v>
      </c>
      <c r="BJ249" s="9">
        <v>0</v>
      </c>
      <c r="BK249" s="9">
        <v>32900</v>
      </c>
      <c r="BL249" s="9">
        <v>20373</v>
      </c>
      <c r="BM249" s="9">
        <v>11026.6</v>
      </c>
      <c r="BN249" s="9">
        <v>5165.87</v>
      </c>
      <c r="BO249" s="11">
        <v>1866048</v>
      </c>
      <c r="BP249" s="11">
        <v>0</v>
      </c>
      <c r="BQ249" s="11">
        <v>4178</v>
      </c>
      <c r="BR249" s="11">
        <v>10187</v>
      </c>
      <c r="BS249" s="11">
        <v>334143</v>
      </c>
      <c r="BT249" s="11">
        <v>0</v>
      </c>
      <c r="BU249" s="9">
        <v>0</v>
      </c>
      <c r="BV249" s="9">
        <v>35000</v>
      </c>
      <c r="BW249" s="11">
        <v>54339</v>
      </c>
      <c r="BX249" s="11">
        <v>0</v>
      </c>
      <c r="BY249" s="11">
        <v>0</v>
      </c>
      <c r="BZ249" s="11">
        <v>-844.61</v>
      </c>
      <c r="CA249" s="9">
        <v>0</v>
      </c>
      <c r="CB249" s="9">
        <v>184846.46882094871</v>
      </c>
      <c r="CC249" s="9">
        <v>19721.7922</v>
      </c>
      <c r="CD249" s="9">
        <v>0</v>
      </c>
      <c r="CE249" s="11">
        <v>74324</v>
      </c>
      <c r="CF249" s="11">
        <v>79006</v>
      </c>
      <c r="CG249" s="11">
        <v>0</v>
      </c>
      <c r="CH249" s="11">
        <v>3280</v>
      </c>
      <c r="CI249" s="11">
        <v>0</v>
      </c>
      <c r="CJ249" s="11">
        <v>116306</v>
      </c>
      <c r="CK249" s="11">
        <v>0</v>
      </c>
      <c r="CL249" s="11">
        <v>0</v>
      </c>
      <c r="CM249" s="11">
        <v>14147</v>
      </c>
      <c r="CN249" s="9">
        <v>0</v>
      </c>
      <c r="CO249" s="9">
        <v>32900</v>
      </c>
      <c r="CP249" s="9">
        <v>20373</v>
      </c>
      <c r="CQ249" s="9">
        <v>11026.6</v>
      </c>
      <c r="CR249" s="9">
        <v>5165.87</v>
      </c>
      <c r="CT249" s="11"/>
      <c r="CU249" s="11"/>
      <c r="CV249" s="15"/>
      <c r="CW249" s="15"/>
      <c r="CX249" s="11"/>
      <c r="CY249" s="11"/>
      <c r="CZ249" s="9"/>
      <c r="DA249" s="11"/>
      <c r="DB249" s="11"/>
      <c r="DC249" s="11"/>
      <c r="DD249" s="11"/>
      <c r="DE249" s="11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</row>
    <row r="250" spans="1:124" x14ac:dyDescent="0.3">
      <c r="A250" s="12">
        <v>769</v>
      </c>
      <c r="B250" s="12">
        <v>1</v>
      </c>
      <c r="C250" s="13" t="s">
        <v>273</v>
      </c>
      <c r="D250" s="14">
        <v>6</v>
      </c>
      <c r="E250" s="9">
        <v>983</v>
      </c>
      <c r="F250" s="9">
        <f t="shared" si="112"/>
        <v>9188.2506127878787</v>
      </c>
      <c r="G250" s="9">
        <f t="shared" si="113"/>
        <v>9596.3406775535695</v>
      </c>
      <c r="H250" s="9">
        <f t="shared" si="114"/>
        <v>408.09006476569084</v>
      </c>
      <c r="I250" s="10">
        <f t="shared" si="109"/>
        <v>4.4414337610439759E-2</v>
      </c>
      <c r="J250" s="9">
        <f t="shared" si="115"/>
        <v>356.7834181078324</v>
      </c>
      <c r="K250" s="9">
        <f t="shared" si="116"/>
        <v>8.7192268565615336</v>
      </c>
      <c r="L250" s="9">
        <f t="shared" si="117"/>
        <v>0</v>
      </c>
      <c r="M250" s="9">
        <f t="shared" si="118"/>
        <v>17.75959308240067</v>
      </c>
      <c r="N250" s="9">
        <f t="shared" si="119"/>
        <v>24.459070055620714</v>
      </c>
      <c r="O250" s="9">
        <f t="shared" si="120"/>
        <v>0</v>
      </c>
      <c r="P250" s="9">
        <f t="shared" si="121"/>
        <v>0.36875666327568979</v>
      </c>
      <c r="Q250" s="15">
        <f t="shared" si="122"/>
        <v>9032050.3523704819</v>
      </c>
      <c r="R250" s="15">
        <f t="shared" si="123"/>
        <v>9433202.8860351574</v>
      </c>
      <c r="S250" s="9">
        <f t="shared" si="124"/>
        <v>401152.53366467543</v>
      </c>
      <c r="T250" s="9"/>
      <c r="U250" s="9">
        <f t="shared" si="130"/>
        <v>5976.114852492371</v>
      </c>
      <c r="V250" s="9">
        <f t="shared" si="130"/>
        <v>265.38758901322484</v>
      </c>
      <c r="W250" s="9">
        <f t="shared" si="130"/>
        <v>946.69888097660225</v>
      </c>
      <c r="X250" s="9">
        <f t="shared" si="130"/>
        <v>570.23804679552393</v>
      </c>
      <c r="Y250" s="9">
        <f t="shared" si="130"/>
        <v>1174.7360730407479</v>
      </c>
      <c r="Z250" s="9">
        <f t="shared" si="130"/>
        <v>0</v>
      </c>
      <c r="AA250" s="9">
        <f t="shared" si="130"/>
        <v>255.07517046940853</v>
      </c>
      <c r="AB250" s="9">
        <f t="shared" si="131"/>
        <v>6332.8982706002034</v>
      </c>
      <c r="AC250" s="9">
        <f t="shared" si="131"/>
        <v>274.10681586978637</v>
      </c>
      <c r="AD250" s="9">
        <f t="shared" si="131"/>
        <v>946.69888097660225</v>
      </c>
      <c r="AE250" s="9">
        <f t="shared" si="131"/>
        <v>587.9976398779246</v>
      </c>
      <c r="AF250" s="9">
        <f t="shared" si="131"/>
        <v>1199.1951430963686</v>
      </c>
      <c r="AG250" s="9">
        <f t="shared" si="131"/>
        <v>0</v>
      </c>
      <c r="AH250" s="9">
        <f t="shared" si="131"/>
        <v>255.44392713268422</v>
      </c>
      <c r="AI250" s="9">
        <f t="shared" si="125"/>
        <v>9596.3406775535695</v>
      </c>
      <c r="AJ250" s="3" t="s">
        <v>608</v>
      </c>
      <c r="AK250" s="11">
        <v>5931068</v>
      </c>
      <c r="AL250" s="11">
        <v>0</v>
      </c>
      <c r="AM250" s="11">
        <v>13624</v>
      </c>
      <c r="AN250" s="9">
        <v>34061</v>
      </c>
      <c r="AO250" s="11">
        <v>911269</v>
      </c>
      <c r="AP250" s="11">
        <v>19336</v>
      </c>
      <c r="AQ250" s="9">
        <v>0</v>
      </c>
      <c r="AR250" s="9">
        <v>115956</v>
      </c>
      <c r="AS250" s="11">
        <v>260876</v>
      </c>
      <c r="AT250" s="11">
        <v>0</v>
      </c>
      <c r="AU250" s="11">
        <v>0</v>
      </c>
      <c r="AV250" s="11">
        <v>0</v>
      </c>
      <c r="AW250" s="9">
        <v>0</v>
      </c>
      <c r="AX250" s="9">
        <v>1154765.5597990551</v>
      </c>
      <c r="AY250" s="9">
        <v>65629.649999999994</v>
      </c>
      <c r="AZ250" s="9">
        <v>-56547.1</v>
      </c>
      <c r="BA250" s="11">
        <v>225583</v>
      </c>
      <c r="BB250" s="11">
        <v>190884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9">
        <v>14497</v>
      </c>
      <c r="BJ250" s="9">
        <v>0</v>
      </c>
      <c r="BK250" s="9">
        <v>50783.6</v>
      </c>
      <c r="BL250" s="9">
        <v>53893.442571428568</v>
      </c>
      <c r="BM250" s="9">
        <v>39663.5</v>
      </c>
      <c r="BN250" s="9">
        <v>6707.7</v>
      </c>
      <c r="BO250" s="11">
        <v>6219387</v>
      </c>
      <c r="BP250" s="11">
        <v>5852</v>
      </c>
      <c r="BQ250" s="11">
        <v>13926</v>
      </c>
      <c r="BR250" s="11">
        <v>34061</v>
      </c>
      <c r="BS250" s="11">
        <v>930605</v>
      </c>
      <c r="BT250" s="11">
        <v>0</v>
      </c>
      <c r="BU250" s="9">
        <v>0</v>
      </c>
      <c r="BV250" s="9">
        <v>125340</v>
      </c>
      <c r="BW250" s="11">
        <v>269447</v>
      </c>
      <c r="BX250" s="11">
        <v>0</v>
      </c>
      <c r="BY250" s="11">
        <v>0</v>
      </c>
      <c r="BZ250" s="11">
        <v>-6242.32</v>
      </c>
      <c r="CA250" s="9">
        <v>0</v>
      </c>
      <c r="CB250" s="9">
        <v>1178808.8256637303</v>
      </c>
      <c r="CC250" s="9">
        <v>65992.137799999997</v>
      </c>
      <c r="CD250" s="9">
        <v>0</v>
      </c>
      <c r="CE250" s="11">
        <v>231381</v>
      </c>
      <c r="CF250" s="11">
        <v>199020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  <c r="CL250" s="11">
        <v>0</v>
      </c>
      <c r="CM250" s="11">
        <v>14577</v>
      </c>
      <c r="CN250" s="9">
        <v>0</v>
      </c>
      <c r="CO250" s="9">
        <v>50783.6</v>
      </c>
      <c r="CP250" s="9">
        <v>53893.442571428568</v>
      </c>
      <c r="CQ250" s="9">
        <v>39663.5</v>
      </c>
      <c r="CR250" s="9">
        <v>6707.7</v>
      </c>
      <c r="CT250" s="11"/>
      <c r="CU250" s="11"/>
      <c r="CV250" s="15"/>
      <c r="CW250" s="15"/>
      <c r="CX250" s="11"/>
      <c r="CY250" s="11"/>
      <c r="CZ250" s="9"/>
      <c r="DA250" s="11"/>
      <c r="DB250" s="11"/>
      <c r="DC250" s="11"/>
      <c r="DD250" s="11"/>
      <c r="DE250" s="11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</row>
    <row r="251" spans="1:124" x14ac:dyDescent="0.3">
      <c r="A251" s="12">
        <v>771</v>
      </c>
      <c r="B251" s="12">
        <v>1</v>
      </c>
      <c r="C251" s="13" t="s">
        <v>274</v>
      </c>
      <c r="D251" s="14">
        <v>6</v>
      </c>
      <c r="E251" s="9">
        <v>150</v>
      </c>
      <c r="F251" s="9">
        <f t="shared" si="112"/>
        <v>11862.398555070091</v>
      </c>
      <c r="G251" s="9">
        <f t="shared" si="113"/>
        <v>12407.349887630347</v>
      </c>
      <c r="H251" s="9">
        <f t="shared" si="114"/>
        <v>544.95133256025656</v>
      </c>
      <c r="I251" s="10">
        <f t="shared" si="109"/>
        <v>4.5939388229991621E-2</v>
      </c>
      <c r="J251" s="9">
        <f t="shared" si="115"/>
        <v>445.85586666666677</v>
      </c>
      <c r="K251" s="9">
        <f t="shared" si="116"/>
        <v>16.019999999999982</v>
      </c>
      <c r="L251" s="9">
        <f t="shared" si="117"/>
        <v>0</v>
      </c>
      <c r="M251" s="9">
        <f t="shared" si="118"/>
        <v>30.766666666666879</v>
      </c>
      <c r="N251" s="9">
        <f t="shared" si="119"/>
        <v>38.743048560257108</v>
      </c>
      <c r="O251" s="9">
        <f t="shared" si="120"/>
        <v>0</v>
      </c>
      <c r="P251" s="9">
        <f t="shared" si="121"/>
        <v>13.565750666666645</v>
      </c>
      <c r="Q251" s="15">
        <f t="shared" si="122"/>
        <v>1779359.783260514</v>
      </c>
      <c r="R251" s="15">
        <f t="shared" si="123"/>
        <v>1861102.4831445524</v>
      </c>
      <c r="S251" s="9">
        <f t="shared" si="124"/>
        <v>81742.699884038419</v>
      </c>
      <c r="T251" s="9"/>
      <c r="U251" s="9">
        <f t="shared" si="130"/>
        <v>5878.8108000000002</v>
      </c>
      <c r="V251" s="9">
        <f t="shared" si="130"/>
        <v>487.63333333333333</v>
      </c>
      <c r="W251" s="9">
        <f t="shared" si="130"/>
        <v>3723</v>
      </c>
      <c r="X251" s="9">
        <f t="shared" si="130"/>
        <v>1521.3733333333332</v>
      </c>
      <c r="Y251" s="9">
        <f t="shared" si="130"/>
        <v>-56.752311690338729</v>
      </c>
      <c r="Z251" s="9">
        <f t="shared" si="130"/>
        <v>0</v>
      </c>
      <c r="AA251" s="9">
        <f t="shared" si="130"/>
        <v>308.33340009376292</v>
      </c>
      <c r="AB251" s="9">
        <f t="shared" si="131"/>
        <v>6324.666666666667</v>
      </c>
      <c r="AC251" s="9">
        <f t="shared" si="131"/>
        <v>503.65333333333331</v>
      </c>
      <c r="AD251" s="9">
        <f t="shared" si="131"/>
        <v>3723</v>
      </c>
      <c r="AE251" s="9">
        <f t="shared" si="131"/>
        <v>1552.14</v>
      </c>
      <c r="AF251" s="9">
        <f t="shared" si="131"/>
        <v>-18.009263130081624</v>
      </c>
      <c r="AG251" s="9">
        <f t="shared" si="131"/>
        <v>0</v>
      </c>
      <c r="AH251" s="9">
        <f t="shared" si="131"/>
        <v>321.89915076042956</v>
      </c>
      <c r="AI251" s="9">
        <f t="shared" si="125"/>
        <v>12407.349887630347</v>
      </c>
      <c r="AJ251" s="3" t="s">
        <v>608</v>
      </c>
      <c r="AK251" s="11">
        <v>893983</v>
      </c>
      <c r="AL251" s="11">
        <v>0</v>
      </c>
      <c r="AM251" s="11">
        <v>2054</v>
      </c>
      <c r="AN251" s="9">
        <v>5134</v>
      </c>
      <c r="AO251" s="11">
        <v>558450</v>
      </c>
      <c r="AP251" s="11">
        <v>0</v>
      </c>
      <c r="AQ251" s="9">
        <v>0</v>
      </c>
      <c r="AR251" s="9">
        <v>7872</v>
      </c>
      <c r="AS251" s="11">
        <v>73145</v>
      </c>
      <c r="AT251" s="11">
        <v>0</v>
      </c>
      <c r="AU251" s="11">
        <v>0</v>
      </c>
      <c r="AV251" s="11">
        <v>0</v>
      </c>
      <c r="AW251" s="9">
        <v>0</v>
      </c>
      <c r="AX251" s="9">
        <v>-8512.8467535508098</v>
      </c>
      <c r="AY251" s="9">
        <v>8031.24</v>
      </c>
      <c r="AZ251" s="9">
        <v>-12161.38</v>
      </c>
      <c r="BA251" s="11">
        <v>37772</v>
      </c>
      <c r="BB251" s="11">
        <v>63629</v>
      </c>
      <c r="BC251" s="11">
        <v>0</v>
      </c>
      <c r="BD251" s="11">
        <v>0</v>
      </c>
      <c r="BE251" s="11">
        <v>42779</v>
      </c>
      <c r="BF251" s="11">
        <v>74100</v>
      </c>
      <c r="BG251" s="11">
        <v>0</v>
      </c>
      <c r="BH251" s="11">
        <v>0</v>
      </c>
      <c r="BI251" s="9">
        <v>0</v>
      </c>
      <c r="BJ251" s="9">
        <v>0</v>
      </c>
      <c r="BK251" s="9">
        <v>10069.620014064438</v>
      </c>
      <c r="BL251" s="9">
        <v>10267.799999999999</v>
      </c>
      <c r="BM251" s="9">
        <v>10190</v>
      </c>
      <c r="BN251" s="9">
        <v>2557.35</v>
      </c>
      <c r="BO251" s="11">
        <v>948700</v>
      </c>
      <c r="BP251" s="11">
        <v>0</v>
      </c>
      <c r="BQ251" s="11">
        <v>2124</v>
      </c>
      <c r="BR251" s="11">
        <v>5134</v>
      </c>
      <c r="BS251" s="11">
        <v>558450</v>
      </c>
      <c r="BT251" s="11">
        <v>0</v>
      </c>
      <c r="BU251" s="9">
        <v>0</v>
      </c>
      <c r="BV251" s="9">
        <v>8170</v>
      </c>
      <c r="BW251" s="11">
        <v>75548</v>
      </c>
      <c r="BX251" s="11">
        <v>0</v>
      </c>
      <c r="BY251" s="11">
        <v>0</v>
      </c>
      <c r="BZ251" s="11">
        <v>0</v>
      </c>
      <c r="CA251" s="9">
        <v>0</v>
      </c>
      <c r="CB251" s="9">
        <v>-2701.3894695122435</v>
      </c>
      <c r="CC251" s="9">
        <v>10066.1026</v>
      </c>
      <c r="CD251" s="9">
        <v>0</v>
      </c>
      <c r="CE251" s="11">
        <v>39218</v>
      </c>
      <c r="CF251" s="11">
        <v>66344</v>
      </c>
      <c r="CG251" s="11">
        <v>0</v>
      </c>
      <c r="CH251" s="11">
        <v>0</v>
      </c>
      <c r="CI251" s="11">
        <v>43205</v>
      </c>
      <c r="CJ251" s="11">
        <v>73760</v>
      </c>
      <c r="CK251" s="11">
        <v>0</v>
      </c>
      <c r="CL251" s="11">
        <v>0</v>
      </c>
      <c r="CM251" s="11">
        <v>0</v>
      </c>
      <c r="CN251" s="9">
        <v>0</v>
      </c>
      <c r="CO251" s="9">
        <v>10069.620014064438</v>
      </c>
      <c r="CP251" s="9">
        <v>10267.799999999999</v>
      </c>
      <c r="CQ251" s="9">
        <v>10190</v>
      </c>
      <c r="CR251" s="9">
        <v>2557.35</v>
      </c>
      <c r="CT251" s="11"/>
      <c r="CU251" s="11"/>
      <c r="CV251" s="15"/>
      <c r="CW251" s="15"/>
      <c r="CX251" s="11"/>
      <c r="CY251" s="11"/>
      <c r="CZ251" s="9"/>
      <c r="DA251" s="11"/>
      <c r="DB251" s="11"/>
      <c r="DC251" s="11"/>
      <c r="DD251" s="11"/>
      <c r="DE251" s="11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</row>
    <row r="252" spans="1:124" x14ac:dyDescent="0.3">
      <c r="A252" s="12">
        <v>775</v>
      </c>
      <c r="B252" s="12">
        <v>1</v>
      </c>
      <c r="C252" s="13" t="s">
        <v>275</v>
      </c>
      <c r="D252" s="14">
        <v>6</v>
      </c>
      <c r="E252" s="9">
        <v>588</v>
      </c>
      <c r="F252" s="9">
        <f t="shared" si="112"/>
        <v>9688.0585221687797</v>
      </c>
      <c r="G252" s="9">
        <f t="shared" si="113"/>
        <v>10079.392786878732</v>
      </c>
      <c r="H252" s="9">
        <f t="shared" si="114"/>
        <v>391.33426470995255</v>
      </c>
      <c r="I252" s="10">
        <f t="shared" si="109"/>
        <v>4.0393466225919127E-2</v>
      </c>
      <c r="J252" s="9">
        <f t="shared" si="115"/>
        <v>367.82617346938787</v>
      </c>
      <c r="K252" s="9">
        <f t="shared" si="116"/>
        <v>17.311224489795904</v>
      </c>
      <c r="L252" s="9">
        <f t="shared" si="117"/>
        <v>0</v>
      </c>
      <c r="M252" s="9">
        <f t="shared" si="118"/>
        <v>-15.999608843537317</v>
      </c>
      <c r="N252" s="9">
        <f t="shared" si="119"/>
        <v>7.9973823970261719</v>
      </c>
      <c r="O252" s="9">
        <f t="shared" si="120"/>
        <v>17.512074829931976</v>
      </c>
      <c r="P252" s="9">
        <f t="shared" si="121"/>
        <v>-3.3129816326530204</v>
      </c>
      <c r="Q252" s="15">
        <f t="shared" si="122"/>
        <v>5696578.4110352425</v>
      </c>
      <c r="R252" s="15">
        <f t="shared" si="123"/>
        <v>5926682.958684694</v>
      </c>
      <c r="S252" s="9">
        <f t="shared" si="124"/>
        <v>230104.54764945153</v>
      </c>
      <c r="T252" s="9"/>
      <c r="U252" s="9">
        <f t="shared" ref="U252:AA261" si="132">IF($E252=0,0,SUMIF($AK$4:$BN$4,U$4,$AK252:$BN252)/$E252)</f>
        <v>5917.1874319727895</v>
      </c>
      <c r="V252" s="9">
        <f t="shared" si="132"/>
        <v>526.89115646258506</v>
      </c>
      <c r="W252" s="9">
        <f t="shared" si="132"/>
        <v>726.34353741496602</v>
      </c>
      <c r="X252" s="9">
        <f t="shared" si="132"/>
        <v>1321.6377551020407</v>
      </c>
      <c r="Y252" s="9">
        <f t="shared" si="132"/>
        <v>828.55943324749774</v>
      </c>
      <c r="Z252" s="9">
        <f t="shared" si="132"/>
        <v>70.062380952380948</v>
      </c>
      <c r="AA252" s="9">
        <f t="shared" si="132"/>
        <v>297.37682701652085</v>
      </c>
      <c r="AB252" s="9">
        <f t="shared" ref="AB252:AH261" si="133">IF($E252=0,0,SUMIF($BO$4:$CR$4,AB$4,$BO252:$CR252)/$E252)</f>
        <v>6285.0136054421773</v>
      </c>
      <c r="AC252" s="9">
        <f t="shared" si="133"/>
        <v>544.20238095238096</v>
      </c>
      <c r="AD252" s="9">
        <f t="shared" si="133"/>
        <v>726.34353741496602</v>
      </c>
      <c r="AE252" s="9">
        <f t="shared" si="133"/>
        <v>1305.6381462585034</v>
      </c>
      <c r="AF252" s="9">
        <f t="shared" si="133"/>
        <v>836.55681564452391</v>
      </c>
      <c r="AG252" s="9">
        <f t="shared" si="133"/>
        <v>87.574455782312924</v>
      </c>
      <c r="AH252" s="9">
        <f t="shared" si="133"/>
        <v>294.06384538386783</v>
      </c>
      <c r="AI252" s="9">
        <f t="shared" si="125"/>
        <v>10079.392786878732</v>
      </c>
      <c r="AJ252" s="3" t="s">
        <v>608</v>
      </c>
      <c r="AK252" s="11">
        <v>3507028</v>
      </c>
      <c r="AL252" s="11">
        <v>0</v>
      </c>
      <c r="AM252" s="11">
        <v>8056</v>
      </c>
      <c r="AN252" s="9">
        <v>20140</v>
      </c>
      <c r="AO252" s="11">
        <v>390152</v>
      </c>
      <c r="AP252" s="11">
        <v>36938</v>
      </c>
      <c r="AQ252" s="9">
        <v>0</v>
      </c>
      <c r="AR252" s="9">
        <v>74467</v>
      </c>
      <c r="AS252" s="11">
        <v>309812</v>
      </c>
      <c r="AT252" s="11">
        <v>0</v>
      </c>
      <c r="AU252" s="11">
        <v>63586</v>
      </c>
      <c r="AV252" s="11">
        <v>0</v>
      </c>
      <c r="AW252" s="9">
        <v>41196.68</v>
      </c>
      <c r="AX252" s="9">
        <v>487192.9467495287</v>
      </c>
      <c r="AY252" s="9">
        <v>37810.449999999997</v>
      </c>
      <c r="AZ252" s="9">
        <v>-27721.79</v>
      </c>
      <c r="BA252" s="11">
        <v>136549</v>
      </c>
      <c r="BB252" s="11">
        <v>180862</v>
      </c>
      <c r="BC252" s="11">
        <v>0</v>
      </c>
      <c r="BD252" s="11">
        <v>0</v>
      </c>
      <c r="BE252" s="11">
        <v>184156</v>
      </c>
      <c r="BF252" s="11">
        <v>115265</v>
      </c>
      <c r="BG252" s="11">
        <v>0</v>
      </c>
      <c r="BH252" s="11">
        <v>0</v>
      </c>
      <c r="BI252" s="9">
        <v>14182</v>
      </c>
      <c r="BJ252" s="9">
        <v>0</v>
      </c>
      <c r="BK252" s="9">
        <v>46023.557999999997</v>
      </c>
      <c r="BL252" s="9">
        <v>37287.586285714286</v>
      </c>
      <c r="BM252" s="9">
        <v>20648.18</v>
      </c>
      <c r="BN252" s="9">
        <v>12947.8</v>
      </c>
      <c r="BO252" s="11">
        <v>3694938</v>
      </c>
      <c r="BP252" s="11">
        <v>650</v>
      </c>
      <c r="BQ252" s="11">
        <v>8273</v>
      </c>
      <c r="BR252" s="11">
        <v>20140</v>
      </c>
      <c r="BS252" s="11">
        <v>427090</v>
      </c>
      <c r="BT252" s="11">
        <v>0</v>
      </c>
      <c r="BU252" s="9">
        <v>0</v>
      </c>
      <c r="BV252" s="9">
        <v>80434</v>
      </c>
      <c r="BW252" s="11">
        <v>319991</v>
      </c>
      <c r="BX252" s="11">
        <v>0</v>
      </c>
      <c r="BY252" s="11">
        <v>66224</v>
      </c>
      <c r="BZ252" s="11">
        <v>-32606.77</v>
      </c>
      <c r="CA252" s="9">
        <v>51493.78</v>
      </c>
      <c r="CB252" s="9">
        <v>491895.40759898006</v>
      </c>
      <c r="CC252" s="9">
        <v>35862.416799999999</v>
      </c>
      <c r="CD252" s="9">
        <v>0</v>
      </c>
      <c r="CE252" s="11">
        <v>140731</v>
      </c>
      <c r="CF252" s="11">
        <v>187710</v>
      </c>
      <c r="CG252" s="11">
        <v>0</v>
      </c>
      <c r="CH252" s="11">
        <v>0</v>
      </c>
      <c r="CI252" s="11">
        <v>185989</v>
      </c>
      <c r="CJ252" s="11">
        <v>116699</v>
      </c>
      <c r="CK252" s="11">
        <v>0</v>
      </c>
      <c r="CL252" s="11">
        <v>0</v>
      </c>
      <c r="CM252" s="11">
        <v>14262</v>
      </c>
      <c r="CN252" s="9">
        <v>0</v>
      </c>
      <c r="CO252" s="9">
        <v>46023.557999999997</v>
      </c>
      <c r="CP252" s="9">
        <v>37287.586285714286</v>
      </c>
      <c r="CQ252" s="9">
        <v>20648.18</v>
      </c>
      <c r="CR252" s="9">
        <v>12947.8</v>
      </c>
      <c r="CT252" s="11"/>
      <c r="CU252" s="11"/>
      <c r="CV252" s="15"/>
      <c r="CW252" s="15"/>
      <c r="CX252" s="11"/>
      <c r="CY252" s="11"/>
      <c r="CZ252" s="9"/>
      <c r="DA252" s="11"/>
      <c r="DB252" s="11"/>
      <c r="DC252" s="11"/>
      <c r="DD252" s="11"/>
      <c r="DE252" s="11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</row>
    <row r="253" spans="1:124" x14ac:dyDescent="0.3">
      <c r="A253" s="12">
        <v>777</v>
      </c>
      <c r="B253" s="12">
        <v>1</v>
      </c>
      <c r="C253" s="13" t="s">
        <v>276</v>
      </c>
      <c r="D253" s="14">
        <v>6</v>
      </c>
      <c r="E253" s="9">
        <v>866</v>
      </c>
      <c r="F253" s="9">
        <f t="shared" si="112"/>
        <v>9920.6997178184192</v>
      </c>
      <c r="G253" s="9">
        <f t="shared" si="113"/>
        <v>10410.802118027719</v>
      </c>
      <c r="H253" s="9">
        <f t="shared" si="114"/>
        <v>490.10240020929996</v>
      </c>
      <c r="I253" s="10">
        <f t="shared" si="109"/>
        <v>4.9401999269167919E-2</v>
      </c>
      <c r="J253" s="9">
        <f t="shared" si="115"/>
        <v>371.01849884526473</v>
      </c>
      <c r="K253" s="9">
        <f t="shared" si="116"/>
        <v>12.530023094688204</v>
      </c>
      <c r="L253" s="9">
        <f t="shared" si="117"/>
        <v>0</v>
      </c>
      <c r="M253" s="9">
        <f t="shared" si="118"/>
        <v>80.751535796766802</v>
      </c>
      <c r="N253" s="9">
        <f t="shared" si="119"/>
        <v>35.75984847719883</v>
      </c>
      <c r="O253" s="9">
        <f t="shared" si="120"/>
        <v>0</v>
      </c>
      <c r="P253" s="9">
        <f t="shared" si="121"/>
        <v>-9.9575060046189492</v>
      </c>
      <c r="Q253" s="15">
        <f t="shared" si="122"/>
        <v>8591325.9556307513</v>
      </c>
      <c r="R253" s="15">
        <f t="shared" si="123"/>
        <v>9015754.634212004</v>
      </c>
      <c r="S253" s="9">
        <f t="shared" si="124"/>
        <v>424428.67858125269</v>
      </c>
      <c r="T253" s="9"/>
      <c r="U253" s="9">
        <f t="shared" si="132"/>
        <v>6050.2828868360284</v>
      </c>
      <c r="V253" s="9">
        <f t="shared" si="132"/>
        <v>381.39953810623558</v>
      </c>
      <c r="W253" s="9">
        <f t="shared" si="132"/>
        <v>795.68244803695154</v>
      </c>
      <c r="X253" s="9">
        <f t="shared" si="132"/>
        <v>781.43071593533489</v>
      </c>
      <c r="Y253" s="9">
        <f t="shared" si="132"/>
        <v>1552.8199025759238</v>
      </c>
      <c r="Z253" s="9">
        <f t="shared" si="132"/>
        <v>0</v>
      </c>
      <c r="AA253" s="9">
        <f t="shared" si="132"/>
        <v>359.08422632794458</v>
      </c>
      <c r="AB253" s="9">
        <f t="shared" si="133"/>
        <v>6421.3013856812931</v>
      </c>
      <c r="AC253" s="9">
        <f t="shared" si="133"/>
        <v>393.92956120092379</v>
      </c>
      <c r="AD253" s="9">
        <f t="shared" si="133"/>
        <v>795.68244803695154</v>
      </c>
      <c r="AE253" s="9">
        <f t="shared" si="133"/>
        <v>862.18225173210169</v>
      </c>
      <c r="AF253" s="9">
        <f t="shared" si="133"/>
        <v>1588.5797510531227</v>
      </c>
      <c r="AG253" s="9">
        <f t="shared" si="133"/>
        <v>0</v>
      </c>
      <c r="AH253" s="9">
        <f t="shared" si="133"/>
        <v>349.12672032332563</v>
      </c>
      <c r="AI253" s="9">
        <f t="shared" si="125"/>
        <v>10410.802118027719</v>
      </c>
      <c r="AJ253" s="3" t="s">
        <v>608</v>
      </c>
      <c r="AK253" s="11">
        <v>5293740</v>
      </c>
      <c r="AL253" s="11">
        <v>0</v>
      </c>
      <c r="AM253" s="11">
        <v>12160</v>
      </c>
      <c r="AN253" s="9">
        <v>30401</v>
      </c>
      <c r="AO253" s="11">
        <v>693264</v>
      </c>
      <c r="AP253" s="11">
        <v>-4203</v>
      </c>
      <c r="AQ253" s="9">
        <v>0</v>
      </c>
      <c r="AR253" s="9">
        <v>108263</v>
      </c>
      <c r="AS253" s="11">
        <v>330292</v>
      </c>
      <c r="AT253" s="11">
        <v>0</v>
      </c>
      <c r="AU253" s="11">
        <v>83002</v>
      </c>
      <c r="AV253" s="11">
        <v>0</v>
      </c>
      <c r="AW253" s="9">
        <v>0</v>
      </c>
      <c r="AX253" s="9">
        <v>1344742.03563075</v>
      </c>
      <c r="AY253" s="9">
        <v>65074.720000000001</v>
      </c>
      <c r="AZ253" s="9">
        <v>-54195.02</v>
      </c>
      <c r="BA253" s="11">
        <v>221394</v>
      </c>
      <c r="BB253" s="11">
        <v>237878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9">
        <v>14022</v>
      </c>
      <c r="BJ253" s="9">
        <v>0</v>
      </c>
      <c r="BK253" s="9">
        <v>101500</v>
      </c>
      <c r="BL253" s="9">
        <v>60801</v>
      </c>
      <c r="BM253" s="9">
        <v>45401.3</v>
      </c>
      <c r="BN253" s="9">
        <v>7788.92</v>
      </c>
      <c r="BO253" s="11">
        <v>5521506</v>
      </c>
      <c r="BP253" s="11">
        <v>39341</v>
      </c>
      <c r="BQ253" s="11">
        <v>12363</v>
      </c>
      <c r="BR253" s="11">
        <v>30401</v>
      </c>
      <c r="BS253" s="11">
        <v>689061</v>
      </c>
      <c r="BT253" s="11">
        <v>0</v>
      </c>
      <c r="BU253" s="9">
        <v>0</v>
      </c>
      <c r="BV253" s="9">
        <v>117783</v>
      </c>
      <c r="BW253" s="11">
        <v>341143</v>
      </c>
      <c r="BX253" s="11">
        <v>0</v>
      </c>
      <c r="BY253" s="11">
        <v>83282</v>
      </c>
      <c r="BZ253" s="11">
        <v>42925.83</v>
      </c>
      <c r="CA253" s="9">
        <v>0</v>
      </c>
      <c r="CB253" s="9">
        <v>1375710.0644120043</v>
      </c>
      <c r="CC253" s="9">
        <v>56451.519800000002</v>
      </c>
      <c r="CD253" s="9">
        <v>0</v>
      </c>
      <c r="CE253" s="11">
        <v>225934</v>
      </c>
      <c r="CF253" s="11">
        <v>245410</v>
      </c>
      <c r="CG253" s="11">
        <v>0</v>
      </c>
      <c r="CH253" s="11">
        <v>0</v>
      </c>
      <c r="CI253" s="11">
        <v>0</v>
      </c>
      <c r="CJ253" s="11">
        <v>4850</v>
      </c>
      <c r="CK253" s="11">
        <v>0</v>
      </c>
      <c r="CL253" s="11">
        <v>0</v>
      </c>
      <c r="CM253" s="11">
        <v>14102</v>
      </c>
      <c r="CN253" s="9">
        <v>0</v>
      </c>
      <c r="CO253" s="9">
        <v>101500</v>
      </c>
      <c r="CP253" s="9">
        <v>60801</v>
      </c>
      <c r="CQ253" s="9">
        <v>45401.3</v>
      </c>
      <c r="CR253" s="9">
        <v>7788.92</v>
      </c>
      <c r="CT253" s="11"/>
      <c r="CU253" s="11"/>
      <c r="CV253" s="15"/>
      <c r="CW253" s="15"/>
      <c r="CX253" s="11"/>
      <c r="CY253" s="11"/>
      <c r="CZ253" s="9"/>
      <c r="DA253" s="11"/>
      <c r="DB253" s="11"/>
      <c r="DC253" s="11"/>
      <c r="DD253" s="11"/>
      <c r="DE253" s="11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</row>
    <row r="254" spans="1:124" x14ac:dyDescent="0.3">
      <c r="A254" s="12">
        <v>786</v>
      </c>
      <c r="B254" s="12">
        <v>1</v>
      </c>
      <c r="C254" s="13" t="s">
        <v>277</v>
      </c>
      <c r="D254" s="14">
        <v>6</v>
      </c>
      <c r="E254" s="9">
        <v>391</v>
      </c>
      <c r="F254" s="9">
        <f t="shared" si="112"/>
        <v>9859.7306129024146</v>
      </c>
      <c r="G254" s="9">
        <f t="shared" si="113"/>
        <v>10357.700976159636</v>
      </c>
      <c r="H254" s="9">
        <f t="shared" si="114"/>
        <v>497.97036325722183</v>
      </c>
      <c r="I254" s="10">
        <f t="shared" si="109"/>
        <v>5.0505473507113804E-2</v>
      </c>
      <c r="J254" s="9">
        <f t="shared" si="115"/>
        <v>416.4240664961635</v>
      </c>
      <c r="K254" s="9">
        <f t="shared" si="116"/>
        <v>33.007672634270989</v>
      </c>
      <c r="L254" s="9">
        <f t="shared" si="117"/>
        <v>0</v>
      </c>
      <c r="M254" s="9">
        <f t="shared" si="118"/>
        <v>16.847749360613875</v>
      </c>
      <c r="N254" s="9">
        <f t="shared" si="119"/>
        <v>27.894278858244547</v>
      </c>
      <c r="O254" s="9">
        <f t="shared" si="120"/>
        <v>0</v>
      </c>
      <c r="P254" s="9">
        <f t="shared" si="121"/>
        <v>3.7965959079284062</v>
      </c>
      <c r="Q254" s="15">
        <f t="shared" si="122"/>
        <v>3855154.6696448443</v>
      </c>
      <c r="R254" s="15">
        <f t="shared" si="123"/>
        <v>4049861.081678418</v>
      </c>
      <c r="S254" s="9">
        <f t="shared" si="124"/>
        <v>194706.41203357372</v>
      </c>
      <c r="T254" s="9"/>
      <c r="U254" s="9">
        <f t="shared" si="132"/>
        <v>5966.0772122762146</v>
      </c>
      <c r="V254" s="9">
        <f t="shared" si="132"/>
        <v>1004.6265984654732</v>
      </c>
      <c r="W254" s="9">
        <f t="shared" si="132"/>
        <v>768.58823529411768</v>
      </c>
      <c r="X254" s="9">
        <f t="shared" si="132"/>
        <v>915.61813299232733</v>
      </c>
      <c r="Y254" s="9">
        <f t="shared" si="132"/>
        <v>917.23861801750365</v>
      </c>
      <c r="Z254" s="9">
        <f t="shared" si="132"/>
        <v>0</v>
      </c>
      <c r="AA254" s="9">
        <f t="shared" si="132"/>
        <v>287.5818158567775</v>
      </c>
      <c r="AB254" s="9">
        <f t="shared" si="133"/>
        <v>6382.5012787723781</v>
      </c>
      <c r="AC254" s="9">
        <f t="shared" si="133"/>
        <v>1037.6342710997442</v>
      </c>
      <c r="AD254" s="9">
        <f t="shared" si="133"/>
        <v>768.58823529411768</v>
      </c>
      <c r="AE254" s="9">
        <f t="shared" si="133"/>
        <v>932.46588235294121</v>
      </c>
      <c r="AF254" s="9">
        <f t="shared" si="133"/>
        <v>945.1328968757482</v>
      </c>
      <c r="AG254" s="9">
        <f t="shared" si="133"/>
        <v>0</v>
      </c>
      <c r="AH254" s="9">
        <f t="shared" si="133"/>
        <v>291.3784117647059</v>
      </c>
      <c r="AI254" s="9">
        <f t="shared" si="125"/>
        <v>10357.700976159636</v>
      </c>
      <c r="AJ254" s="3" t="s">
        <v>608</v>
      </c>
      <c r="AK254" s="11">
        <v>2359472</v>
      </c>
      <c r="AL254" s="11">
        <v>0</v>
      </c>
      <c r="AM254" s="11">
        <v>5420</v>
      </c>
      <c r="AN254" s="9">
        <v>13550</v>
      </c>
      <c r="AO254" s="11">
        <v>244174</v>
      </c>
      <c r="AP254" s="11">
        <v>56344</v>
      </c>
      <c r="AQ254" s="9">
        <v>0</v>
      </c>
      <c r="AR254" s="9">
        <v>50827</v>
      </c>
      <c r="AS254" s="11">
        <v>392809</v>
      </c>
      <c r="AT254" s="11">
        <v>0</v>
      </c>
      <c r="AU254" s="11">
        <v>0</v>
      </c>
      <c r="AV254" s="11">
        <v>-35563.31</v>
      </c>
      <c r="AW254" s="9">
        <v>0</v>
      </c>
      <c r="AX254" s="9">
        <v>358640.29964484391</v>
      </c>
      <c r="AY254" s="9">
        <v>21300.86</v>
      </c>
      <c r="AZ254" s="9">
        <v>-26735.81</v>
      </c>
      <c r="BA254" s="11">
        <v>94067</v>
      </c>
      <c r="BB254" s="11">
        <v>113877</v>
      </c>
      <c r="BC254" s="11">
        <v>0</v>
      </c>
      <c r="BD254" s="11">
        <v>0</v>
      </c>
      <c r="BE254" s="11">
        <v>0</v>
      </c>
      <c r="BF254" s="11">
        <v>129379</v>
      </c>
      <c r="BG254" s="11">
        <v>0</v>
      </c>
      <c r="BH254" s="11">
        <v>0</v>
      </c>
      <c r="BI254" s="9">
        <v>0</v>
      </c>
      <c r="BJ254" s="9">
        <v>0</v>
      </c>
      <c r="BK254" s="9">
        <v>26250</v>
      </c>
      <c r="BL254" s="9">
        <v>27099.600000000002</v>
      </c>
      <c r="BM254" s="9">
        <v>23146.949999999997</v>
      </c>
      <c r="BN254" s="9">
        <v>1097.08</v>
      </c>
      <c r="BO254" s="11">
        <v>2486129</v>
      </c>
      <c r="BP254" s="11">
        <v>9429</v>
      </c>
      <c r="BQ254" s="11">
        <v>5567</v>
      </c>
      <c r="BR254" s="11">
        <v>13550</v>
      </c>
      <c r="BS254" s="11">
        <v>300518</v>
      </c>
      <c r="BT254" s="11">
        <v>0</v>
      </c>
      <c r="BU254" s="9">
        <v>0</v>
      </c>
      <c r="BV254" s="9">
        <v>53495</v>
      </c>
      <c r="BW254" s="11">
        <v>405715</v>
      </c>
      <c r="BX254" s="11">
        <v>0</v>
      </c>
      <c r="BY254" s="11">
        <v>0</v>
      </c>
      <c r="BZ254" s="11">
        <v>-38751.839999999997</v>
      </c>
      <c r="CA254" s="9">
        <v>0</v>
      </c>
      <c r="CB254" s="9">
        <v>369546.96267841756</v>
      </c>
      <c r="CC254" s="9">
        <v>22785.329000000002</v>
      </c>
      <c r="CD254" s="9">
        <v>0</v>
      </c>
      <c r="CE254" s="11">
        <v>96963</v>
      </c>
      <c r="CF254" s="11">
        <v>118282</v>
      </c>
      <c r="CG254" s="11">
        <v>0</v>
      </c>
      <c r="CH254" s="11">
        <v>0</v>
      </c>
      <c r="CI254" s="11">
        <v>0</v>
      </c>
      <c r="CJ254" s="11">
        <v>129039</v>
      </c>
      <c r="CK254" s="11">
        <v>0</v>
      </c>
      <c r="CL254" s="11">
        <v>0</v>
      </c>
      <c r="CM254" s="11">
        <v>0</v>
      </c>
      <c r="CN254" s="9">
        <v>0</v>
      </c>
      <c r="CO254" s="9">
        <v>26250</v>
      </c>
      <c r="CP254" s="9">
        <v>27099.600000000002</v>
      </c>
      <c r="CQ254" s="9">
        <v>23146.949999999997</v>
      </c>
      <c r="CR254" s="9">
        <v>1097.08</v>
      </c>
      <c r="CT254" s="11"/>
      <c r="CU254" s="11"/>
      <c r="CV254" s="15"/>
      <c r="CW254" s="15"/>
      <c r="CX254" s="11"/>
      <c r="CY254" s="11"/>
      <c r="CZ254" s="9"/>
      <c r="DA254" s="11"/>
      <c r="DB254" s="11"/>
      <c r="DC254" s="11"/>
      <c r="DD254" s="11"/>
      <c r="DE254" s="11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</row>
    <row r="255" spans="1:124" x14ac:dyDescent="0.3">
      <c r="A255" s="12">
        <v>787</v>
      </c>
      <c r="B255" s="12">
        <v>1</v>
      </c>
      <c r="C255" s="13" t="s">
        <v>278</v>
      </c>
      <c r="D255" s="14">
        <v>6</v>
      </c>
      <c r="E255" s="9">
        <v>375</v>
      </c>
      <c r="F255" s="9">
        <f t="shared" si="112"/>
        <v>10134.44908377452</v>
      </c>
      <c r="G255" s="9">
        <f t="shared" si="113"/>
        <v>10538.67182711289</v>
      </c>
      <c r="H255" s="9">
        <f t="shared" si="114"/>
        <v>404.22274333837049</v>
      </c>
      <c r="I255" s="10">
        <f t="shared" si="109"/>
        <v>3.9886010576099314E-2</v>
      </c>
      <c r="J255" s="9">
        <f t="shared" si="115"/>
        <v>363.60258666666687</v>
      </c>
      <c r="K255" s="9">
        <f t="shared" si="116"/>
        <v>20.701333333333309</v>
      </c>
      <c r="L255" s="9">
        <f t="shared" si="117"/>
        <v>60.360000000000014</v>
      </c>
      <c r="M255" s="9">
        <f t="shared" si="118"/>
        <v>-7.4946933333333163</v>
      </c>
      <c r="N255" s="9">
        <f t="shared" si="119"/>
        <v>-42.997460928295823</v>
      </c>
      <c r="O255" s="9">
        <f t="shared" si="120"/>
        <v>0</v>
      </c>
      <c r="P255" s="9">
        <f t="shared" si="121"/>
        <v>10.05097760000001</v>
      </c>
      <c r="Q255" s="15">
        <f t="shared" si="122"/>
        <v>3800418.4064154448</v>
      </c>
      <c r="R255" s="15">
        <f t="shared" si="123"/>
        <v>3952001.935167334</v>
      </c>
      <c r="S255" s="9">
        <f t="shared" si="124"/>
        <v>151583.52875188924</v>
      </c>
      <c r="T255" s="9"/>
      <c r="U255" s="9">
        <f t="shared" si="132"/>
        <v>6183.0880799999995</v>
      </c>
      <c r="V255" s="9">
        <f t="shared" si="132"/>
        <v>630.04533333333336</v>
      </c>
      <c r="W255" s="9">
        <f t="shared" si="132"/>
        <v>273.88</v>
      </c>
      <c r="X255" s="9">
        <f t="shared" si="132"/>
        <v>1027.17832</v>
      </c>
      <c r="Y255" s="9">
        <f t="shared" si="132"/>
        <v>1663.1576437745209</v>
      </c>
      <c r="Z255" s="9">
        <f t="shared" si="132"/>
        <v>0</v>
      </c>
      <c r="AA255" s="9">
        <f t="shared" si="132"/>
        <v>357.09970666666663</v>
      </c>
      <c r="AB255" s="9">
        <f t="shared" si="133"/>
        <v>6546.6906666666664</v>
      </c>
      <c r="AC255" s="9">
        <f t="shared" si="133"/>
        <v>650.74666666666667</v>
      </c>
      <c r="AD255" s="9">
        <f t="shared" si="133"/>
        <v>334.24</v>
      </c>
      <c r="AE255" s="9">
        <f t="shared" si="133"/>
        <v>1019.6836266666667</v>
      </c>
      <c r="AF255" s="9">
        <f t="shared" si="133"/>
        <v>1620.1601828462251</v>
      </c>
      <c r="AG255" s="9">
        <f t="shared" si="133"/>
        <v>0</v>
      </c>
      <c r="AH255" s="9">
        <f t="shared" si="133"/>
        <v>367.15068426666664</v>
      </c>
      <c r="AI255" s="9">
        <f t="shared" si="125"/>
        <v>10538.67182711289</v>
      </c>
      <c r="AJ255" s="3" t="s">
        <v>608</v>
      </c>
      <c r="AK255" s="11">
        <v>2339830</v>
      </c>
      <c r="AL255" s="11">
        <v>0</v>
      </c>
      <c r="AM255" s="11">
        <v>5375</v>
      </c>
      <c r="AN255" s="9">
        <v>13437</v>
      </c>
      <c r="AO255" s="11">
        <v>32543</v>
      </c>
      <c r="AP255" s="11">
        <v>70162</v>
      </c>
      <c r="AQ255" s="9">
        <v>0</v>
      </c>
      <c r="AR255" s="9">
        <v>58726</v>
      </c>
      <c r="AS255" s="11">
        <v>236267</v>
      </c>
      <c r="AT255" s="11">
        <v>0</v>
      </c>
      <c r="AU255" s="11">
        <v>0</v>
      </c>
      <c r="AV255" s="11">
        <v>-15791.13</v>
      </c>
      <c r="AW255" s="9">
        <v>0</v>
      </c>
      <c r="AX255" s="9">
        <v>623684.11641544534</v>
      </c>
      <c r="AY255" s="9">
        <v>23557.15</v>
      </c>
      <c r="AZ255" s="9">
        <v>-21171.97</v>
      </c>
      <c r="BA255" s="11">
        <v>93244</v>
      </c>
      <c r="BB255" s="11">
        <v>114456</v>
      </c>
      <c r="BC255" s="11">
        <v>0</v>
      </c>
      <c r="BD255" s="11">
        <v>0</v>
      </c>
      <c r="BE255" s="11">
        <v>0</v>
      </c>
      <c r="BF255" s="11">
        <v>129182</v>
      </c>
      <c r="BG255" s="11">
        <v>0</v>
      </c>
      <c r="BH255" s="11">
        <v>0</v>
      </c>
      <c r="BI255" s="9">
        <v>0</v>
      </c>
      <c r="BJ255" s="9">
        <v>0</v>
      </c>
      <c r="BK255" s="9">
        <v>44356.899999999994</v>
      </c>
      <c r="BL255" s="9">
        <v>26874</v>
      </c>
      <c r="BM255" s="9">
        <v>24568.05</v>
      </c>
      <c r="BN255" s="9">
        <v>1119.29</v>
      </c>
      <c r="BO255" s="11">
        <v>2425747</v>
      </c>
      <c r="BP255" s="11">
        <v>29262</v>
      </c>
      <c r="BQ255" s="11">
        <v>5431</v>
      </c>
      <c r="BR255" s="11">
        <v>13437</v>
      </c>
      <c r="BS255" s="11">
        <v>125340</v>
      </c>
      <c r="BT255" s="11">
        <v>0</v>
      </c>
      <c r="BU255" s="9">
        <v>0</v>
      </c>
      <c r="BV255" s="9">
        <v>60163</v>
      </c>
      <c r="BW255" s="11">
        <v>244030</v>
      </c>
      <c r="BX255" s="11">
        <v>0</v>
      </c>
      <c r="BY255" s="11">
        <v>0</v>
      </c>
      <c r="BZ255" s="11">
        <v>-23719.64</v>
      </c>
      <c r="CA255" s="9">
        <v>0</v>
      </c>
      <c r="CB255" s="9">
        <v>607560.06856733444</v>
      </c>
      <c r="CC255" s="9">
        <v>27326.266600000003</v>
      </c>
      <c r="CD255" s="9">
        <v>0</v>
      </c>
      <c r="CE255" s="11">
        <v>94567</v>
      </c>
      <c r="CF255" s="11">
        <v>117572</v>
      </c>
      <c r="CG255" s="11">
        <v>0</v>
      </c>
      <c r="CH255" s="11">
        <v>0</v>
      </c>
      <c r="CI255" s="11">
        <v>0</v>
      </c>
      <c r="CJ255" s="11">
        <v>128368</v>
      </c>
      <c r="CK255" s="11">
        <v>0</v>
      </c>
      <c r="CL255" s="11">
        <v>0</v>
      </c>
      <c r="CM255" s="11">
        <v>0</v>
      </c>
      <c r="CN255" s="9">
        <v>0</v>
      </c>
      <c r="CO255" s="9">
        <v>44356.899999999994</v>
      </c>
      <c r="CP255" s="9">
        <v>26874</v>
      </c>
      <c r="CQ255" s="9">
        <v>24568.05</v>
      </c>
      <c r="CR255" s="9">
        <v>1119.29</v>
      </c>
      <c r="CT255" s="11"/>
      <c r="CU255" s="11"/>
      <c r="CV255" s="15"/>
      <c r="CW255" s="15"/>
      <c r="CX255" s="11"/>
      <c r="CY255" s="11"/>
      <c r="CZ255" s="9"/>
      <c r="DA255" s="11"/>
      <c r="DB255" s="11"/>
      <c r="DC255" s="11"/>
      <c r="DD255" s="11"/>
      <c r="DE255" s="11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</row>
    <row r="256" spans="1:124" x14ac:dyDescent="0.3">
      <c r="A256" s="12">
        <v>801</v>
      </c>
      <c r="B256" s="12">
        <v>1</v>
      </c>
      <c r="C256" s="13" t="s">
        <v>279</v>
      </c>
      <c r="D256" s="14">
        <v>6</v>
      </c>
      <c r="E256" s="9">
        <v>108</v>
      </c>
      <c r="F256" s="9">
        <f t="shared" si="112"/>
        <v>12176.546162757551</v>
      </c>
      <c r="G256" s="9">
        <f t="shared" si="113"/>
        <v>12716.031799045339</v>
      </c>
      <c r="H256" s="9">
        <f t="shared" si="114"/>
        <v>539.4856362877872</v>
      </c>
      <c r="I256" s="10">
        <f t="shared" si="109"/>
        <v>4.4305308671010943E-2</v>
      </c>
      <c r="J256" s="9">
        <f t="shared" si="115"/>
        <v>471.43675925925982</v>
      </c>
      <c r="K256" s="9">
        <f t="shared" si="116"/>
        <v>47.5</v>
      </c>
      <c r="L256" s="9">
        <f t="shared" si="117"/>
        <v>0</v>
      </c>
      <c r="M256" s="9">
        <f t="shared" si="118"/>
        <v>24.648148148148266</v>
      </c>
      <c r="N256" s="9">
        <f t="shared" si="119"/>
        <v>38.267043695191433</v>
      </c>
      <c r="O256" s="9">
        <f t="shared" si="120"/>
        <v>0</v>
      </c>
      <c r="P256" s="9">
        <f t="shared" si="121"/>
        <v>-42.366314814814814</v>
      </c>
      <c r="Q256" s="15">
        <f t="shared" si="122"/>
        <v>1315066.9855778159</v>
      </c>
      <c r="R256" s="15">
        <f t="shared" si="123"/>
        <v>1373331.4342968964</v>
      </c>
      <c r="S256" s="9">
        <f t="shared" si="124"/>
        <v>58264.448719080538</v>
      </c>
      <c r="T256" s="9"/>
      <c r="U256" s="9">
        <f t="shared" si="132"/>
        <v>5776.2484259259254</v>
      </c>
      <c r="V256" s="9">
        <f t="shared" si="132"/>
        <v>1445.6388888888889</v>
      </c>
      <c r="W256" s="9">
        <f t="shared" si="132"/>
        <v>1448.3333333333333</v>
      </c>
      <c r="X256" s="9">
        <f t="shared" si="132"/>
        <v>2179.1666666666665</v>
      </c>
      <c r="Y256" s="9">
        <f t="shared" si="132"/>
        <v>1066.024218313109</v>
      </c>
      <c r="Z256" s="9">
        <f t="shared" si="132"/>
        <v>0</v>
      </c>
      <c r="AA256" s="9">
        <f t="shared" si="132"/>
        <v>261.13462962962961</v>
      </c>
      <c r="AB256" s="9">
        <f t="shared" si="133"/>
        <v>6247.6851851851852</v>
      </c>
      <c r="AC256" s="9">
        <f t="shared" si="133"/>
        <v>1493.1388888888889</v>
      </c>
      <c r="AD256" s="9">
        <f t="shared" si="133"/>
        <v>1448.3333333333333</v>
      </c>
      <c r="AE256" s="9">
        <f t="shared" si="133"/>
        <v>2203.8148148148148</v>
      </c>
      <c r="AF256" s="9">
        <f t="shared" si="133"/>
        <v>1104.2912620083005</v>
      </c>
      <c r="AG256" s="9">
        <f t="shared" si="133"/>
        <v>0</v>
      </c>
      <c r="AH256" s="9">
        <f t="shared" si="133"/>
        <v>218.7683148148148</v>
      </c>
      <c r="AI256" s="9">
        <f t="shared" si="125"/>
        <v>12716.031799045339</v>
      </c>
      <c r="AJ256" s="3" t="s">
        <v>608</v>
      </c>
      <c r="AK256" s="11">
        <v>632626</v>
      </c>
      <c r="AL256" s="11">
        <v>0</v>
      </c>
      <c r="AM256" s="11">
        <v>1453</v>
      </c>
      <c r="AN256" s="9">
        <v>3633</v>
      </c>
      <c r="AO256" s="11">
        <v>155995</v>
      </c>
      <c r="AP256" s="11">
        <v>425</v>
      </c>
      <c r="AQ256" s="9">
        <v>0</v>
      </c>
      <c r="AR256" s="9">
        <v>10034</v>
      </c>
      <c r="AS256" s="11">
        <v>156129</v>
      </c>
      <c r="AT256" s="11">
        <v>0</v>
      </c>
      <c r="AU256" s="11">
        <v>0</v>
      </c>
      <c r="AV256" s="11">
        <v>0</v>
      </c>
      <c r="AW256" s="9">
        <v>0</v>
      </c>
      <c r="AX256" s="9">
        <v>115130.61557781577</v>
      </c>
      <c r="AY256" s="9">
        <v>11736.79</v>
      </c>
      <c r="AZ256" s="9">
        <v>-8791.17</v>
      </c>
      <c r="BA256" s="11">
        <v>26786</v>
      </c>
      <c r="BB256" s="11">
        <v>30880</v>
      </c>
      <c r="BC256" s="11">
        <v>0</v>
      </c>
      <c r="BD256" s="11">
        <v>0</v>
      </c>
      <c r="BE256" s="11">
        <v>110595</v>
      </c>
      <c r="BF256" s="11">
        <v>55602</v>
      </c>
      <c r="BG256" s="11">
        <v>0</v>
      </c>
      <c r="BH256" s="11">
        <v>0</v>
      </c>
      <c r="BI256" s="9">
        <v>0</v>
      </c>
      <c r="BJ256" s="9">
        <v>0</v>
      </c>
      <c r="BK256" s="9">
        <v>0</v>
      </c>
      <c r="BL256" s="9">
        <v>7266</v>
      </c>
      <c r="BM256" s="9">
        <v>3806.7</v>
      </c>
      <c r="BN256" s="9">
        <v>1760.05</v>
      </c>
      <c r="BO256" s="11">
        <v>663045</v>
      </c>
      <c r="BP256" s="11">
        <v>11705</v>
      </c>
      <c r="BQ256" s="11">
        <v>1485</v>
      </c>
      <c r="BR256" s="11">
        <v>3633</v>
      </c>
      <c r="BS256" s="11">
        <v>156420</v>
      </c>
      <c r="BT256" s="11">
        <v>0</v>
      </c>
      <c r="BU256" s="9">
        <v>0</v>
      </c>
      <c r="BV256" s="9">
        <v>10647</v>
      </c>
      <c r="BW256" s="11">
        <v>161259</v>
      </c>
      <c r="BX256" s="11">
        <v>0</v>
      </c>
      <c r="BY256" s="11">
        <v>0</v>
      </c>
      <c r="BZ256" s="11">
        <v>0</v>
      </c>
      <c r="CA256" s="9">
        <v>0</v>
      </c>
      <c r="CB256" s="9">
        <v>119263.45629689645</v>
      </c>
      <c r="CC256" s="9">
        <v>7161.2280000000001</v>
      </c>
      <c r="CD256" s="9">
        <v>0</v>
      </c>
      <c r="CE256" s="11">
        <v>27468</v>
      </c>
      <c r="CF256" s="11">
        <v>31981</v>
      </c>
      <c r="CG256" s="11">
        <v>0</v>
      </c>
      <c r="CH256" s="11">
        <v>0</v>
      </c>
      <c r="CI256" s="11">
        <v>111696</v>
      </c>
      <c r="CJ256" s="11">
        <v>54735</v>
      </c>
      <c r="CK256" s="11">
        <v>0</v>
      </c>
      <c r="CL256" s="11">
        <v>0</v>
      </c>
      <c r="CM256" s="11">
        <v>0</v>
      </c>
      <c r="CN256" s="9">
        <v>0</v>
      </c>
      <c r="CO256" s="9">
        <v>0</v>
      </c>
      <c r="CP256" s="9">
        <v>7266</v>
      </c>
      <c r="CQ256" s="9">
        <v>3806.7</v>
      </c>
      <c r="CR256" s="9">
        <v>1760.05</v>
      </c>
      <c r="CT256" s="11"/>
      <c r="CU256" s="11"/>
      <c r="CV256" s="15"/>
      <c r="CW256" s="15"/>
      <c r="CX256" s="11"/>
      <c r="CY256" s="11"/>
      <c r="CZ256" s="9"/>
      <c r="DA256" s="11"/>
      <c r="DB256" s="11"/>
      <c r="DC256" s="11"/>
      <c r="DD256" s="11"/>
      <c r="DE256" s="11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</row>
    <row r="257" spans="1:124" x14ac:dyDescent="0.3">
      <c r="A257" s="12">
        <v>803</v>
      </c>
      <c r="B257" s="12">
        <v>1</v>
      </c>
      <c r="C257" s="13" t="s">
        <v>280</v>
      </c>
      <c r="D257" s="14">
        <v>6</v>
      </c>
      <c r="E257" s="9">
        <v>352</v>
      </c>
      <c r="F257" s="9">
        <f t="shared" si="112"/>
        <v>11050.058671906832</v>
      </c>
      <c r="G257" s="9">
        <f t="shared" si="113"/>
        <v>11492.119500143412</v>
      </c>
      <c r="H257" s="9">
        <f t="shared" si="114"/>
        <v>442.06082823657925</v>
      </c>
      <c r="I257" s="10">
        <f t="shared" si="109"/>
        <v>4.0005292402695979E-2</v>
      </c>
      <c r="J257" s="9">
        <f t="shared" si="115"/>
        <v>401.12585227272666</v>
      </c>
      <c r="K257" s="9">
        <f t="shared" si="116"/>
        <v>8.8409090909091219</v>
      </c>
      <c r="L257" s="9">
        <f t="shared" si="117"/>
        <v>0</v>
      </c>
      <c r="M257" s="9">
        <f t="shared" si="118"/>
        <v>32.888977272727061</v>
      </c>
      <c r="N257" s="9">
        <f t="shared" si="119"/>
        <v>4.0632719865800482</v>
      </c>
      <c r="O257" s="9">
        <f t="shared" si="120"/>
        <v>0</v>
      </c>
      <c r="P257" s="9">
        <f t="shared" si="121"/>
        <v>-4.8581823863636089</v>
      </c>
      <c r="Q257" s="15">
        <f t="shared" si="122"/>
        <v>3889620.6525112041</v>
      </c>
      <c r="R257" s="15">
        <f t="shared" si="123"/>
        <v>4045226.0640504807</v>
      </c>
      <c r="S257" s="9">
        <f t="shared" si="124"/>
        <v>155605.4115392766</v>
      </c>
      <c r="T257" s="9"/>
      <c r="U257" s="9">
        <f t="shared" si="132"/>
        <v>5969.3769886363643</v>
      </c>
      <c r="V257" s="9">
        <f t="shared" si="132"/>
        <v>269.09090909090907</v>
      </c>
      <c r="W257" s="9">
        <f t="shared" si="132"/>
        <v>1668.8892045454545</v>
      </c>
      <c r="X257" s="9">
        <f t="shared" si="132"/>
        <v>1966.2102272727273</v>
      </c>
      <c r="Y257" s="9">
        <f t="shared" si="132"/>
        <v>918.76299004869293</v>
      </c>
      <c r="Z257" s="9">
        <f t="shared" si="132"/>
        <v>0</v>
      </c>
      <c r="AA257" s="9">
        <f t="shared" si="132"/>
        <v>257.72835231268306</v>
      </c>
      <c r="AB257" s="9">
        <f t="shared" si="133"/>
        <v>6370.502840909091</v>
      </c>
      <c r="AC257" s="9">
        <f t="shared" si="133"/>
        <v>277.93181818181819</v>
      </c>
      <c r="AD257" s="9">
        <f t="shared" si="133"/>
        <v>1668.8892045454545</v>
      </c>
      <c r="AE257" s="9">
        <f t="shared" si="133"/>
        <v>1999.0992045454543</v>
      </c>
      <c r="AF257" s="9">
        <f t="shared" si="133"/>
        <v>922.82626203527298</v>
      </c>
      <c r="AG257" s="9">
        <f t="shared" si="133"/>
        <v>0</v>
      </c>
      <c r="AH257" s="9">
        <f t="shared" si="133"/>
        <v>252.87016992631945</v>
      </c>
      <c r="AI257" s="9">
        <f t="shared" si="125"/>
        <v>11492.119500143412</v>
      </c>
      <c r="AJ257" s="3" t="s">
        <v>608</v>
      </c>
      <c r="AK257" s="11">
        <v>2124549</v>
      </c>
      <c r="AL257" s="11">
        <v>0</v>
      </c>
      <c r="AM257" s="11">
        <v>4880</v>
      </c>
      <c r="AN257" s="9">
        <v>12201</v>
      </c>
      <c r="AO257" s="11">
        <v>582312</v>
      </c>
      <c r="AP257" s="11">
        <v>5137</v>
      </c>
      <c r="AQ257" s="9">
        <v>0</v>
      </c>
      <c r="AR257" s="9">
        <v>31376</v>
      </c>
      <c r="AS257" s="11">
        <v>94720</v>
      </c>
      <c r="AT257" s="11">
        <v>0</v>
      </c>
      <c r="AU257" s="11">
        <v>0</v>
      </c>
      <c r="AV257" s="11">
        <v>0</v>
      </c>
      <c r="AW257" s="9">
        <v>0</v>
      </c>
      <c r="AX257" s="9">
        <v>323404.57249713992</v>
      </c>
      <c r="AY257" s="9">
        <v>25030.78</v>
      </c>
      <c r="AZ257" s="9">
        <v>-23328.3</v>
      </c>
      <c r="BA257" s="11">
        <v>87613</v>
      </c>
      <c r="BB257" s="11">
        <v>132441</v>
      </c>
      <c r="BC257" s="11">
        <v>0</v>
      </c>
      <c r="BD257" s="11">
        <v>1798</v>
      </c>
      <c r="BE257" s="11">
        <v>293890</v>
      </c>
      <c r="BF257" s="11">
        <v>126052</v>
      </c>
      <c r="BG257" s="11">
        <v>0</v>
      </c>
      <c r="BH257" s="11">
        <v>0</v>
      </c>
      <c r="BI257" s="9">
        <v>14056</v>
      </c>
      <c r="BJ257" s="9">
        <v>0</v>
      </c>
      <c r="BK257" s="9">
        <v>10069.620014064438</v>
      </c>
      <c r="BL257" s="9">
        <v>24401.4</v>
      </c>
      <c r="BM257" s="9">
        <v>12572.7</v>
      </c>
      <c r="BN257" s="9">
        <v>6444.88</v>
      </c>
      <c r="BO257" s="11">
        <v>2241116</v>
      </c>
      <c r="BP257" s="11">
        <v>1301</v>
      </c>
      <c r="BQ257" s="11">
        <v>5018</v>
      </c>
      <c r="BR257" s="11">
        <v>12201</v>
      </c>
      <c r="BS257" s="11">
        <v>587449</v>
      </c>
      <c r="BT257" s="11">
        <v>0</v>
      </c>
      <c r="BU257" s="9">
        <v>0</v>
      </c>
      <c r="BV257" s="9">
        <v>33201</v>
      </c>
      <c r="BW257" s="11">
        <v>97832</v>
      </c>
      <c r="BX257" s="11">
        <v>0</v>
      </c>
      <c r="BY257" s="11">
        <v>0</v>
      </c>
      <c r="BZ257" s="11">
        <v>-371.08</v>
      </c>
      <c r="CA257" s="9">
        <v>0</v>
      </c>
      <c r="CB257" s="9">
        <v>324834.8442364161</v>
      </c>
      <c r="CC257" s="9">
        <v>23320.699800000002</v>
      </c>
      <c r="CD257" s="9">
        <v>0</v>
      </c>
      <c r="CE257" s="11">
        <v>90420</v>
      </c>
      <c r="CF257" s="11">
        <v>137112</v>
      </c>
      <c r="CG257" s="11">
        <v>0</v>
      </c>
      <c r="CH257" s="11">
        <v>1798</v>
      </c>
      <c r="CI257" s="11">
        <v>296816</v>
      </c>
      <c r="CJ257" s="11">
        <v>125553</v>
      </c>
      <c r="CK257" s="11">
        <v>0</v>
      </c>
      <c r="CL257" s="11">
        <v>0</v>
      </c>
      <c r="CM257" s="11">
        <v>14136</v>
      </c>
      <c r="CN257" s="9">
        <v>0</v>
      </c>
      <c r="CO257" s="9">
        <v>10069.620014064438</v>
      </c>
      <c r="CP257" s="9">
        <v>24401.4</v>
      </c>
      <c r="CQ257" s="9">
        <v>12572.7</v>
      </c>
      <c r="CR257" s="9">
        <v>6444.88</v>
      </c>
      <c r="CT257" s="11"/>
      <c r="CU257" s="11"/>
      <c r="CV257" s="15"/>
      <c r="CW257" s="15"/>
      <c r="CX257" s="11"/>
      <c r="CY257" s="11"/>
      <c r="CZ257" s="9"/>
      <c r="DA257" s="11"/>
      <c r="DB257" s="11"/>
      <c r="DC257" s="11"/>
      <c r="DD257" s="11"/>
      <c r="DE257" s="11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</row>
    <row r="258" spans="1:124" x14ac:dyDescent="0.3">
      <c r="A258" s="12">
        <v>811</v>
      </c>
      <c r="B258" s="12">
        <v>1</v>
      </c>
      <c r="C258" s="13" t="s">
        <v>281</v>
      </c>
      <c r="D258" s="14">
        <v>6</v>
      </c>
      <c r="E258" s="9">
        <v>561</v>
      </c>
      <c r="F258" s="9">
        <f t="shared" si="112"/>
        <v>9835.9772836377269</v>
      </c>
      <c r="G258" s="9">
        <f t="shared" si="113"/>
        <v>10298.897565203753</v>
      </c>
      <c r="H258" s="9">
        <f t="shared" si="114"/>
        <v>462.92028156602646</v>
      </c>
      <c r="I258" s="10">
        <f t="shared" si="109"/>
        <v>4.706398441323164E-2</v>
      </c>
      <c r="J258" s="9">
        <f t="shared" si="115"/>
        <v>388.8781105169337</v>
      </c>
      <c r="K258" s="9">
        <f t="shared" si="116"/>
        <v>11.272727272727309</v>
      </c>
      <c r="L258" s="9">
        <f t="shared" si="117"/>
        <v>0</v>
      </c>
      <c r="M258" s="9">
        <f t="shared" si="118"/>
        <v>-4.562923351158588</v>
      </c>
      <c r="N258" s="9">
        <f t="shared" si="119"/>
        <v>57.663124346774225</v>
      </c>
      <c r="O258" s="9">
        <f t="shared" si="120"/>
        <v>0</v>
      </c>
      <c r="P258" s="9">
        <f t="shared" si="121"/>
        <v>9.6692427807486752</v>
      </c>
      <c r="Q258" s="15">
        <f t="shared" si="122"/>
        <v>5517983.2561207647</v>
      </c>
      <c r="R258" s="15">
        <f t="shared" si="123"/>
        <v>5777681.5340793058</v>
      </c>
      <c r="S258" s="9">
        <f t="shared" si="124"/>
        <v>259698.27795854118</v>
      </c>
      <c r="T258" s="9"/>
      <c r="U258" s="9">
        <f t="shared" si="132"/>
        <v>6107.5496969696969</v>
      </c>
      <c r="V258" s="9">
        <f t="shared" si="132"/>
        <v>343.13368983957218</v>
      </c>
      <c r="W258" s="9">
        <f t="shared" si="132"/>
        <v>1236.1265597147951</v>
      </c>
      <c r="X258" s="9">
        <f t="shared" si="132"/>
        <v>862.39928698752226</v>
      </c>
      <c r="Y258" s="9">
        <f t="shared" si="132"/>
        <v>1014.5302403222196</v>
      </c>
      <c r="Z258" s="9">
        <f t="shared" si="132"/>
        <v>0</v>
      </c>
      <c r="AA258" s="9">
        <f t="shared" si="132"/>
        <v>272.23780980392155</v>
      </c>
      <c r="AB258" s="9">
        <f t="shared" si="133"/>
        <v>6496.4278074866306</v>
      </c>
      <c r="AC258" s="9">
        <f t="shared" si="133"/>
        <v>354.40641711229949</v>
      </c>
      <c r="AD258" s="9">
        <f t="shared" si="133"/>
        <v>1236.1265597147951</v>
      </c>
      <c r="AE258" s="9">
        <f t="shared" si="133"/>
        <v>857.83636363636367</v>
      </c>
      <c r="AF258" s="9">
        <f t="shared" si="133"/>
        <v>1072.1933646689938</v>
      </c>
      <c r="AG258" s="9">
        <f t="shared" si="133"/>
        <v>0</v>
      </c>
      <c r="AH258" s="9">
        <f t="shared" si="133"/>
        <v>281.90705258467023</v>
      </c>
      <c r="AI258" s="9">
        <f t="shared" si="125"/>
        <v>10298.897565203753</v>
      </c>
      <c r="AJ258" s="3" t="s">
        <v>608</v>
      </c>
      <c r="AK258" s="11">
        <v>3467012</v>
      </c>
      <c r="AL258" s="11">
        <v>0</v>
      </c>
      <c r="AM258" s="11">
        <v>7964</v>
      </c>
      <c r="AN258" s="9">
        <v>19910</v>
      </c>
      <c r="AO258" s="11">
        <v>693467</v>
      </c>
      <c r="AP258" s="11">
        <v>0</v>
      </c>
      <c r="AQ258" s="9">
        <v>0</v>
      </c>
      <c r="AR258" s="9">
        <v>61398</v>
      </c>
      <c r="AS258" s="11">
        <v>192498</v>
      </c>
      <c r="AT258" s="11">
        <v>0</v>
      </c>
      <c r="AU258" s="11">
        <v>0</v>
      </c>
      <c r="AV258" s="11">
        <v>0</v>
      </c>
      <c r="AW258" s="9">
        <v>0</v>
      </c>
      <c r="AX258" s="9">
        <v>569151.46482076519</v>
      </c>
      <c r="AY258" s="9">
        <v>37915.539999999994</v>
      </c>
      <c r="AZ258" s="9">
        <v>-40676.620000000003</v>
      </c>
      <c r="BA258" s="11">
        <v>135448</v>
      </c>
      <c r="BB258" s="11">
        <v>103389</v>
      </c>
      <c r="BC258" s="11">
        <v>0</v>
      </c>
      <c r="BD258" s="11">
        <v>0</v>
      </c>
      <c r="BE258" s="11">
        <v>65792</v>
      </c>
      <c r="BF258" s="11">
        <v>116606</v>
      </c>
      <c r="BG258" s="11">
        <v>0</v>
      </c>
      <c r="BH258" s="11">
        <v>-6791</v>
      </c>
      <c r="BI258" s="9">
        <v>0</v>
      </c>
      <c r="BJ258" s="9">
        <v>0</v>
      </c>
      <c r="BK258" s="9">
        <v>36792.416499999999</v>
      </c>
      <c r="BL258" s="9">
        <v>37647.154799999997</v>
      </c>
      <c r="BM258" s="9">
        <v>20460.3</v>
      </c>
      <c r="BN258" s="9">
        <v>0</v>
      </c>
      <c r="BO258" s="11">
        <v>3611332</v>
      </c>
      <c r="BP258" s="11">
        <v>33164</v>
      </c>
      <c r="BQ258" s="11">
        <v>8086</v>
      </c>
      <c r="BR258" s="11">
        <v>19910</v>
      </c>
      <c r="BS258" s="11">
        <v>693467</v>
      </c>
      <c r="BT258" s="11">
        <v>0</v>
      </c>
      <c r="BU258" s="9">
        <v>0</v>
      </c>
      <c r="BV258" s="9">
        <v>65513</v>
      </c>
      <c r="BW258" s="11">
        <v>198822</v>
      </c>
      <c r="BX258" s="11">
        <v>0</v>
      </c>
      <c r="BY258" s="11">
        <v>0</v>
      </c>
      <c r="BZ258" s="11">
        <v>-15330.8</v>
      </c>
      <c r="CA258" s="9">
        <v>0</v>
      </c>
      <c r="CB258" s="9">
        <v>601500.47757930553</v>
      </c>
      <c r="CC258" s="9">
        <v>43339.985200000003</v>
      </c>
      <c r="CD258" s="9">
        <v>0</v>
      </c>
      <c r="CE258" s="11">
        <v>138014</v>
      </c>
      <c r="CF258" s="11">
        <v>106931</v>
      </c>
      <c r="CG258" s="11">
        <v>0</v>
      </c>
      <c r="CH258" s="11">
        <v>0</v>
      </c>
      <c r="CI258" s="11">
        <v>66447</v>
      </c>
      <c r="CJ258" s="11">
        <v>119134</v>
      </c>
      <c r="CK258" s="11">
        <v>0</v>
      </c>
      <c r="CL258" s="11">
        <v>-7548</v>
      </c>
      <c r="CM258" s="11">
        <v>0</v>
      </c>
      <c r="CN258" s="9">
        <v>0</v>
      </c>
      <c r="CO258" s="9">
        <v>36792.416499999999</v>
      </c>
      <c r="CP258" s="9">
        <v>37647.154799999997</v>
      </c>
      <c r="CQ258" s="9">
        <v>20460.3</v>
      </c>
      <c r="CR258" s="9">
        <v>0</v>
      </c>
      <c r="CT258" s="11"/>
      <c r="CU258" s="11"/>
      <c r="CV258" s="15"/>
      <c r="CW258" s="15"/>
      <c r="CX258" s="11"/>
      <c r="CY258" s="11"/>
      <c r="CZ258" s="9"/>
      <c r="DA258" s="11"/>
      <c r="DB258" s="11"/>
      <c r="DC258" s="11"/>
      <c r="DD258" s="11"/>
      <c r="DE258" s="11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</row>
    <row r="259" spans="1:124" x14ac:dyDescent="0.3">
      <c r="A259" s="12">
        <v>813</v>
      </c>
      <c r="B259" s="12">
        <v>1</v>
      </c>
      <c r="C259" s="13" t="s">
        <v>282</v>
      </c>
      <c r="D259" s="14">
        <v>5</v>
      </c>
      <c r="E259" s="9">
        <v>1192</v>
      </c>
      <c r="F259" s="9">
        <f t="shared" si="112"/>
        <v>8771.5682019388387</v>
      </c>
      <c r="G259" s="9">
        <f t="shared" si="113"/>
        <v>9183.2884910287794</v>
      </c>
      <c r="H259" s="9">
        <f t="shared" si="114"/>
        <v>411.72028908994071</v>
      </c>
      <c r="I259" s="10">
        <f t="shared" si="109"/>
        <v>4.693804797629407E-2</v>
      </c>
      <c r="J259" s="9">
        <f t="shared" si="115"/>
        <v>372.70971476510113</v>
      </c>
      <c r="K259" s="9">
        <f t="shared" si="116"/>
        <v>8.9001677852348848</v>
      </c>
      <c r="L259" s="9">
        <f t="shared" si="117"/>
        <v>0</v>
      </c>
      <c r="M259" s="9">
        <f t="shared" si="118"/>
        <v>5.2012164429530685</v>
      </c>
      <c r="N259" s="9">
        <f t="shared" si="119"/>
        <v>28.292932378532669</v>
      </c>
      <c r="O259" s="9">
        <f t="shared" si="120"/>
        <v>0</v>
      </c>
      <c r="P259" s="9">
        <f t="shared" si="121"/>
        <v>-3.383742281879222</v>
      </c>
      <c r="Q259" s="15">
        <f t="shared" si="122"/>
        <v>10455709.296711097</v>
      </c>
      <c r="R259" s="15">
        <f t="shared" si="123"/>
        <v>10946479.881306307</v>
      </c>
      <c r="S259" s="9">
        <f t="shared" si="124"/>
        <v>490770.58459521085</v>
      </c>
      <c r="T259" s="9"/>
      <c r="U259" s="9">
        <f t="shared" si="132"/>
        <v>5993.3548825503349</v>
      </c>
      <c r="V259" s="9">
        <f t="shared" si="132"/>
        <v>270.88171140939596</v>
      </c>
      <c r="W259" s="9">
        <f t="shared" si="132"/>
        <v>987.01677852348996</v>
      </c>
      <c r="X259" s="9">
        <f t="shared" si="132"/>
        <v>554.80033557046977</v>
      </c>
      <c r="Y259" s="9">
        <f t="shared" si="132"/>
        <v>732.55722000858816</v>
      </c>
      <c r="Z259" s="9">
        <f t="shared" si="132"/>
        <v>0</v>
      </c>
      <c r="AA259" s="9">
        <f t="shared" si="132"/>
        <v>232.95727387656029</v>
      </c>
      <c r="AB259" s="9">
        <f t="shared" si="133"/>
        <v>6366.064597315436</v>
      </c>
      <c r="AC259" s="9">
        <f t="shared" si="133"/>
        <v>279.78187919463085</v>
      </c>
      <c r="AD259" s="9">
        <f t="shared" si="133"/>
        <v>987.01677852348996</v>
      </c>
      <c r="AE259" s="9">
        <f t="shared" si="133"/>
        <v>560.00155201342284</v>
      </c>
      <c r="AF259" s="9">
        <f t="shared" si="133"/>
        <v>760.85015238712083</v>
      </c>
      <c r="AG259" s="9">
        <f t="shared" si="133"/>
        <v>0</v>
      </c>
      <c r="AH259" s="9">
        <f t="shared" si="133"/>
        <v>229.57353159468107</v>
      </c>
      <c r="AI259" s="9">
        <f t="shared" si="125"/>
        <v>9183.2884910287794</v>
      </c>
      <c r="AJ259" s="3" t="s">
        <v>608</v>
      </c>
      <c r="AK259" s="11">
        <v>7209486</v>
      </c>
      <c r="AL259" s="11">
        <v>0</v>
      </c>
      <c r="AM259" s="11">
        <v>16561</v>
      </c>
      <c r="AN259" s="9">
        <v>41402</v>
      </c>
      <c r="AO259" s="11">
        <v>1176524</v>
      </c>
      <c r="AP259" s="11">
        <v>0</v>
      </c>
      <c r="AQ259" s="9">
        <v>0</v>
      </c>
      <c r="AR259" s="9">
        <v>138216</v>
      </c>
      <c r="AS259" s="11">
        <v>322891</v>
      </c>
      <c r="AT259" s="11">
        <v>0</v>
      </c>
      <c r="AU259" s="11">
        <v>0</v>
      </c>
      <c r="AV259" s="11">
        <v>0</v>
      </c>
      <c r="AW259" s="9">
        <v>0</v>
      </c>
      <c r="AX259" s="9">
        <v>873208.20625023707</v>
      </c>
      <c r="AY259" s="9">
        <v>79748.22</v>
      </c>
      <c r="AZ259" s="9">
        <v>-65406.98</v>
      </c>
      <c r="BA259" s="11">
        <v>295708</v>
      </c>
      <c r="BB259" s="11">
        <v>193917</v>
      </c>
      <c r="BC259" s="11">
        <v>0</v>
      </c>
      <c r="BD259" s="11">
        <v>2443</v>
      </c>
      <c r="BE259" s="11">
        <v>0</v>
      </c>
      <c r="BF259" s="11">
        <v>0</v>
      </c>
      <c r="BG259" s="11">
        <v>0</v>
      </c>
      <c r="BH259" s="11">
        <v>0</v>
      </c>
      <c r="BI259" s="9">
        <v>14477</v>
      </c>
      <c r="BJ259" s="9">
        <v>0</v>
      </c>
      <c r="BK259" s="9">
        <v>26110.45046085984</v>
      </c>
      <c r="BL259" s="9">
        <v>82804.2</v>
      </c>
      <c r="BM259" s="9">
        <v>47620.2</v>
      </c>
      <c r="BN259" s="9">
        <v>0</v>
      </c>
      <c r="BO259" s="11">
        <v>7583797</v>
      </c>
      <c r="BP259" s="11">
        <v>4552</v>
      </c>
      <c r="BQ259" s="11">
        <v>16981</v>
      </c>
      <c r="BR259" s="11">
        <v>41402</v>
      </c>
      <c r="BS259" s="11">
        <v>1176524</v>
      </c>
      <c r="BT259" s="11">
        <v>0</v>
      </c>
      <c r="BU259" s="9">
        <v>0</v>
      </c>
      <c r="BV259" s="9">
        <v>150855</v>
      </c>
      <c r="BW259" s="11">
        <v>333500</v>
      </c>
      <c r="BX259" s="11">
        <v>0</v>
      </c>
      <c r="BY259" s="11">
        <v>0</v>
      </c>
      <c r="BZ259" s="11">
        <v>-21155.15</v>
      </c>
      <c r="CA259" s="9">
        <v>0</v>
      </c>
      <c r="CB259" s="9">
        <v>906933.38164544804</v>
      </c>
      <c r="CC259" s="9">
        <v>75714.799199999994</v>
      </c>
      <c r="CD259" s="9">
        <v>0</v>
      </c>
      <c r="CE259" s="11">
        <v>304324</v>
      </c>
      <c r="CF259" s="11">
        <v>199517</v>
      </c>
      <c r="CG259" s="11">
        <v>0</v>
      </c>
      <c r="CH259" s="11">
        <v>2443</v>
      </c>
      <c r="CI259" s="11">
        <v>0</v>
      </c>
      <c r="CJ259" s="11">
        <v>0</v>
      </c>
      <c r="CK259" s="11">
        <v>0</v>
      </c>
      <c r="CL259" s="11">
        <v>0</v>
      </c>
      <c r="CM259" s="11">
        <v>14557</v>
      </c>
      <c r="CN259" s="9">
        <v>0</v>
      </c>
      <c r="CO259" s="9">
        <v>26110.45046085984</v>
      </c>
      <c r="CP259" s="9">
        <v>82804.2</v>
      </c>
      <c r="CQ259" s="9">
        <v>47620.2</v>
      </c>
      <c r="CR259" s="9">
        <v>0</v>
      </c>
      <c r="CT259" s="11"/>
      <c r="CU259" s="11"/>
      <c r="CV259" s="15"/>
      <c r="CW259" s="15"/>
      <c r="CX259" s="11"/>
      <c r="CY259" s="11"/>
      <c r="CZ259" s="9"/>
      <c r="DA259" s="11"/>
      <c r="DB259" s="11"/>
      <c r="DC259" s="11"/>
      <c r="DD259" s="11"/>
      <c r="DE259" s="11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</row>
    <row r="260" spans="1:124" x14ac:dyDescent="0.3">
      <c r="A260" s="12">
        <v>815</v>
      </c>
      <c r="B260" s="12">
        <v>2</v>
      </c>
      <c r="C260" s="13" t="s">
        <v>283</v>
      </c>
      <c r="D260" s="14">
        <v>6</v>
      </c>
      <c r="E260" s="9">
        <v>0</v>
      </c>
      <c r="F260" s="9">
        <f t="shared" si="112"/>
        <v>0</v>
      </c>
      <c r="G260" s="9">
        <f t="shared" si="113"/>
        <v>0</v>
      </c>
      <c r="H260" s="9">
        <f t="shared" si="114"/>
        <v>0</v>
      </c>
      <c r="I260" s="10">
        <f t="shared" si="109"/>
        <v>0</v>
      </c>
      <c r="J260" s="9">
        <f t="shared" si="115"/>
        <v>0</v>
      </c>
      <c r="K260" s="9">
        <f t="shared" si="116"/>
        <v>0</v>
      </c>
      <c r="L260" s="9">
        <f t="shared" si="117"/>
        <v>0</v>
      </c>
      <c r="M260" s="9">
        <f t="shared" si="118"/>
        <v>0</v>
      </c>
      <c r="N260" s="9">
        <f t="shared" si="119"/>
        <v>0</v>
      </c>
      <c r="O260" s="9">
        <f t="shared" si="120"/>
        <v>0</v>
      </c>
      <c r="P260" s="9">
        <f t="shared" si="121"/>
        <v>0</v>
      </c>
      <c r="Q260" s="15">
        <f t="shared" si="122"/>
        <v>-11852.096349226649</v>
      </c>
      <c r="R260" s="15">
        <f t="shared" si="123"/>
        <v>-7608.4632444620001</v>
      </c>
      <c r="S260" s="9">
        <f t="shared" si="124"/>
        <v>4243.633104764649</v>
      </c>
      <c r="T260" s="9"/>
      <c r="U260" s="9">
        <f t="shared" si="132"/>
        <v>0</v>
      </c>
      <c r="V260" s="9">
        <f t="shared" si="132"/>
        <v>0</v>
      </c>
      <c r="W260" s="9">
        <f t="shared" si="132"/>
        <v>0</v>
      </c>
      <c r="X260" s="9">
        <f t="shared" si="132"/>
        <v>0</v>
      </c>
      <c r="Y260" s="9">
        <f t="shared" si="132"/>
        <v>0</v>
      </c>
      <c r="Z260" s="9">
        <f t="shared" si="132"/>
        <v>0</v>
      </c>
      <c r="AA260" s="9">
        <f t="shared" si="132"/>
        <v>0</v>
      </c>
      <c r="AB260" s="9">
        <f t="shared" si="133"/>
        <v>0</v>
      </c>
      <c r="AC260" s="9">
        <f t="shared" si="133"/>
        <v>0</v>
      </c>
      <c r="AD260" s="9">
        <f t="shared" si="133"/>
        <v>0</v>
      </c>
      <c r="AE260" s="9">
        <f t="shared" si="133"/>
        <v>0</v>
      </c>
      <c r="AF260" s="9">
        <f t="shared" si="133"/>
        <v>0</v>
      </c>
      <c r="AG260" s="9">
        <f t="shared" si="133"/>
        <v>0</v>
      </c>
      <c r="AH260" s="9">
        <f t="shared" si="133"/>
        <v>0</v>
      </c>
      <c r="AI260" s="9">
        <f t="shared" si="125"/>
        <v>0</v>
      </c>
      <c r="AJ260" s="3" t="s">
        <v>608</v>
      </c>
      <c r="AK260" s="11">
        <v>0</v>
      </c>
      <c r="AL260" s="11">
        <v>0</v>
      </c>
      <c r="AM260" s="11">
        <v>0</v>
      </c>
      <c r="AN260" s="9">
        <v>0</v>
      </c>
      <c r="AO260" s="11">
        <v>0</v>
      </c>
      <c r="AP260" s="11">
        <v>0</v>
      </c>
      <c r="AQ260" s="9">
        <v>0</v>
      </c>
      <c r="AR260" s="9">
        <v>2974.8091552368464</v>
      </c>
      <c r="AS260" s="11">
        <v>0</v>
      </c>
      <c r="AT260" s="11">
        <v>0</v>
      </c>
      <c r="AU260" s="11">
        <v>0</v>
      </c>
      <c r="AV260" s="11">
        <v>0</v>
      </c>
      <c r="AW260" s="9">
        <v>0</v>
      </c>
      <c r="AX260" s="9">
        <v>-12834.585504463495</v>
      </c>
      <c r="AY260" s="9">
        <v>0</v>
      </c>
      <c r="AZ260" s="9">
        <v>-1992.32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9">
        <v>0</v>
      </c>
      <c r="BJ260" s="9">
        <v>0</v>
      </c>
      <c r="BK260" s="9">
        <v>0</v>
      </c>
      <c r="BL260" s="9">
        <v>0</v>
      </c>
      <c r="BM260" s="9">
        <v>0</v>
      </c>
      <c r="BN260" s="9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11">
        <v>0</v>
      </c>
      <c r="BU260" s="9">
        <v>0</v>
      </c>
      <c r="BV260" s="9">
        <v>0</v>
      </c>
      <c r="BW260" s="11">
        <v>0</v>
      </c>
      <c r="BX260" s="11">
        <v>0</v>
      </c>
      <c r="BY260" s="11">
        <v>0</v>
      </c>
      <c r="BZ260" s="11">
        <v>0</v>
      </c>
      <c r="CA260" s="9">
        <v>0</v>
      </c>
      <c r="CB260" s="9">
        <v>-10583.272399698846</v>
      </c>
      <c r="CC260" s="9">
        <v>0</v>
      </c>
      <c r="CD260" s="9">
        <v>0</v>
      </c>
      <c r="CE260" s="11">
        <v>0</v>
      </c>
      <c r="CF260" s="11">
        <v>0</v>
      </c>
      <c r="CG260" s="11">
        <v>0</v>
      </c>
      <c r="CH260" s="11">
        <v>2974.8091552368464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9">
        <v>0</v>
      </c>
      <c r="CO260" s="9">
        <v>0</v>
      </c>
      <c r="CP260" s="9">
        <v>0</v>
      </c>
      <c r="CQ260" s="9">
        <v>0</v>
      </c>
      <c r="CR260" s="9">
        <v>0</v>
      </c>
      <c r="CT260" s="11"/>
      <c r="CU260" s="11"/>
      <c r="CV260" s="15"/>
      <c r="CW260" s="15"/>
      <c r="CX260" s="11"/>
      <c r="CY260" s="11"/>
      <c r="CZ260" s="9"/>
      <c r="DA260" s="11"/>
      <c r="DB260" s="11"/>
      <c r="DC260" s="11"/>
      <c r="DD260" s="11"/>
      <c r="DE260" s="11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</row>
    <row r="261" spans="1:124" x14ac:dyDescent="0.3">
      <c r="A261" s="12">
        <v>818</v>
      </c>
      <c r="B261" s="12">
        <v>1</v>
      </c>
      <c r="C261" s="13" t="s">
        <v>284</v>
      </c>
      <c r="D261" s="14">
        <v>6</v>
      </c>
      <c r="E261" s="9">
        <v>478</v>
      </c>
      <c r="F261" s="9">
        <f t="shared" si="112"/>
        <v>9564.0405729255435</v>
      </c>
      <c r="G261" s="9">
        <f t="shared" si="113"/>
        <v>10072.562380185171</v>
      </c>
      <c r="H261" s="9">
        <f t="shared" si="114"/>
        <v>508.52180725962717</v>
      </c>
      <c r="I261" s="10">
        <f t="shared" si="109"/>
        <v>5.3170185067928408E-2</v>
      </c>
      <c r="J261" s="9">
        <f t="shared" si="115"/>
        <v>359.96460251046028</v>
      </c>
      <c r="K261" s="9">
        <f t="shared" si="116"/>
        <v>32.966527196652805</v>
      </c>
      <c r="L261" s="9">
        <f t="shared" si="117"/>
        <v>133.15481171548117</v>
      </c>
      <c r="M261" s="9">
        <f t="shared" si="118"/>
        <v>-5.0712199872340307</v>
      </c>
      <c r="N261" s="9">
        <f t="shared" si="119"/>
        <v>-14.195038443514477</v>
      </c>
      <c r="O261" s="9">
        <f t="shared" si="120"/>
        <v>0</v>
      </c>
      <c r="P261" s="9">
        <f t="shared" si="121"/>
        <v>1.7021242677824944</v>
      </c>
      <c r="Q261" s="15">
        <f t="shared" si="122"/>
        <v>4571611.3938584095</v>
      </c>
      <c r="R261" s="15">
        <f t="shared" si="123"/>
        <v>4814684.817728512</v>
      </c>
      <c r="S261" s="9">
        <f t="shared" si="124"/>
        <v>243073.4238701025</v>
      </c>
      <c r="T261" s="9"/>
      <c r="U261" s="9">
        <f t="shared" si="132"/>
        <v>5992.6253556485353</v>
      </c>
      <c r="V261" s="9">
        <f t="shared" si="132"/>
        <v>1003.3577405857741</v>
      </c>
      <c r="W261" s="9">
        <f t="shared" si="132"/>
        <v>193.3305439330544</v>
      </c>
      <c r="X261" s="9">
        <f t="shared" si="132"/>
        <v>881.2956342131755</v>
      </c>
      <c r="Y261" s="9">
        <f t="shared" si="132"/>
        <v>1208.8591228127868</v>
      </c>
      <c r="Z261" s="9">
        <f t="shared" si="132"/>
        <v>0</v>
      </c>
      <c r="AA261" s="9">
        <f t="shared" si="132"/>
        <v>284.57217573221749</v>
      </c>
      <c r="AB261" s="9">
        <f t="shared" si="133"/>
        <v>6352.5899581589956</v>
      </c>
      <c r="AC261" s="9">
        <f t="shared" si="133"/>
        <v>1036.3242677824269</v>
      </c>
      <c r="AD261" s="9">
        <f t="shared" si="133"/>
        <v>326.48535564853557</v>
      </c>
      <c r="AE261" s="9">
        <f t="shared" si="133"/>
        <v>876.22441422594147</v>
      </c>
      <c r="AF261" s="9">
        <f t="shared" si="133"/>
        <v>1194.6640843692724</v>
      </c>
      <c r="AG261" s="9">
        <f t="shared" si="133"/>
        <v>0</v>
      </c>
      <c r="AH261" s="9">
        <f t="shared" si="133"/>
        <v>286.27429999999998</v>
      </c>
      <c r="AI261" s="9">
        <f t="shared" si="125"/>
        <v>10072.562380185171</v>
      </c>
      <c r="AJ261" s="3" t="s">
        <v>608</v>
      </c>
      <c r="AK261" s="11">
        <v>2883021</v>
      </c>
      <c r="AL261" s="11">
        <v>0</v>
      </c>
      <c r="AM261" s="11">
        <v>6623</v>
      </c>
      <c r="AN261" s="9">
        <v>16556</v>
      </c>
      <c r="AO261" s="11">
        <v>0</v>
      </c>
      <c r="AP261" s="11">
        <v>92412</v>
      </c>
      <c r="AQ261" s="9">
        <v>0</v>
      </c>
      <c r="AR261" s="9">
        <v>62680.063153897914</v>
      </c>
      <c r="AS261" s="11">
        <v>479605</v>
      </c>
      <c r="AT261" s="11">
        <v>0</v>
      </c>
      <c r="AU261" s="11">
        <v>0</v>
      </c>
      <c r="AV261" s="11">
        <v>-31393.75</v>
      </c>
      <c r="AW261" s="9">
        <v>0</v>
      </c>
      <c r="AX261" s="9">
        <v>577834.66070451215</v>
      </c>
      <c r="AY261" s="9">
        <v>30994.019999999997</v>
      </c>
      <c r="AZ261" s="9">
        <v>-18546.080000000002</v>
      </c>
      <c r="BA261" s="11">
        <v>117114</v>
      </c>
      <c r="BB261" s="11">
        <v>119111</v>
      </c>
      <c r="BC261" s="11">
        <v>0</v>
      </c>
      <c r="BD261" s="11">
        <v>17931</v>
      </c>
      <c r="BE261" s="11">
        <v>0</v>
      </c>
      <c r="BF261" s="11">
        <v>129194</v>
      </c>
      <c r="BG261" s="11">
        <v>0</v>
      </c>
      <c r="BH261" s="11">
        <v>0</v>
      </c>
      <c r="BI261" s="9">
        <v>0</v>
      </c>
      <c r="BJ261" s="9">
        <v>0</v>
      </c>
      <c r="BK261" s="9">
        <v>22487.5</v>
      </c>
      <c r="BL261" s="9">
        <v>33112.800000000003</v>
      </c>
      <c r="BM261" s="9">
        <v>30857.41</v>
      </c>
      <c r="BN261" s="9">
        <v>2017.77</v>
      </c>
      <c r="BO261" s="11">
        <v>3020281</v>
      </c>
      <c r="BP261" s="11">
        <v>16257</v>
      </c>
      <c r="BQ261" s="11">
        <v>6763</v>
      </c>
      <c r="BR261" s="11">
        <v>16556</v>
      </c>
      <c r="BS261" s="11">
        <v>156060</v>
      </c>
      <c r="BT261" s="11">
        <v>0</v>
      </c>
      <c r="BU261" s="9">
        <v>0</v>
      </c>
      <c r="BV261" s="9">
        <v>74909</v>
      </c>
      <c r="BW261" s="11">
        <v>495363</v>
      </c>
      <c r="BX261" s="11">
        <v>0</v>
      </c>
      <c r="BY261" s="11">
        <v>0</v>
      </c>
      <c r="BZ261" s="11">
        <v>-53408.73</v>
      </c>
      <c r="CA261" s="9">
        <v>0</v>
      </c>
      <c r="CB261" s="9">
        <v>571049.43232851219</v>
      </c>
      <c r="CC261" s="9">
        <v>31807.635399999999</v>
      </c>
      <c r="CD261" s="9">
        <v>0</v>
      </c>
      <c r="CE261" s="11">
        <v>120030</v>
      </c>
      <c r="CF261" s="11">
        <v>122967</v>
      </c>
      <c r="CG261" s="11">
        <v>0</v>
      </c>
      <c r="CH261" s="11">
        <v>17931</v>
      </c>
      <c r="CI261" s="11">
        <v>0</v>
      </c>
      <c r="CJ261" s="11">
        <v>129644</v>
      </c>
      <c r="CK261" s="11">
        <v>0</v>
      </c>
      <c r="CL261" s="11">
        <v>0</v>
      </c>
      <c r="CM261" s="11">
        <v>0</v>
      </c>
      <c r="CN261" s="9">
        <v>0</v>
      </c>
      <c r="CO261" s="9">
        <v>22487.5</v>
      </c>
      <c r="CP261" s="9">
        <v>33112.800000000003</v>
      </c>
      <c r="CQ261" s="9">
        <v>30857.41</v>
      </c>
      <c r="CR261" s="9">
        <v>2017.77</v>
      </c>
      <c r="CT261" s="11"/>
      <c r="CU261" s="11"/>
      <c r="CV261" s="15"/>
      <c r="CW261" s="15"/>
      <c r="CX261" s="11"/>
      <c r="CY261" s="11"/>
      <c r="CZ261" s="9"/>
      <c r="DA261" s="11"/>
      <c r="DB261" s="11"/>
      <c r="DC261" s="11"/>
      <c r="DD261" s="11"/>
      <c r="DE261" s="11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</row>
    <row r="262" spans="1:124" x14ac:dyDescent="0.3">
      <c r="A262" s="12">
        <v>820</v>
      </c>
      <c r="B262" s="12">
        <v>1</v>
      </c>
      <c r="C262" s="13" t="s">
        <v>285</v>
      </c>
      <c r="D262" s="14">
        <v>6</v>
      </c>
      <c r="E262" s="9">
        <v>480</v>
      </c>
      <c r="F262" s="9">
        <f t="shared" si="112"/>
        <v>9933.48761795063</v>
      </c>
      <c r="G262" s="9">
        <f t="shared" si="113"/>
        <v>10416.572879433532</v>
      </c>
      <c r="H262" s="9">
        <f t="shared" si="114"/>
        <v>483.08526148290184</v>
      </c>
      <c r="I262" s="10">
        <f t="shared" si="109"/>
        <v>4.8631989092121783E-2</v>
      </c>
      <c r="J262" s="9">
        <f t="shared" si="115"/>
        <v>392.2915624999996</v>
      </c>
      <c r="K262" s="9">
        <f t="shared" si="116"/>
        <v>23.962500000000091</v>
      </c>
      <c r="L262" s="9">
        <f t="shared" si="117"/>
        <v>0</v>
      </c>
      <c r="M262" s="9">
        <f t="shared" si="118"/>
        <v>30.44995833333337</v>
      </c>
      <c r="N262" s="9">
        <f t="shared" si="119"/>
        <v>29.792167316235805</v>
      </c>
      <c r="O262" s="9">
        <f t="shared" si="120"/>
        <v>0</v>
      </c>
      <c r="P262" s="9">
        <f t="shared" si="121"/>
        <v>6.5890733333333742</v>
      </c>
      <c r="Q262" s="15">
        <f t="shared" si="122"/>
        <v>4768074.0566163026</v>
      </c>
      <c r="R262" s="15">
        <f t="shared" si="123"/>
        <v>4999954.9821280967</v>
      </c>
      <c r="S262" s="9">
        <f t="shared" si="124"/>
        <v>231880.92551179416</v>
      </c>
      <c r="T262" s="9"/>
      <c r="U262" s="9">
        <f t="shared" ref="U262:AA271" si="134">IF($E262=0,0,SUMIF($AK$4:$BN$4,U$4,$AK262:$BN262)/$E262)</f>
        <v>5993.0501041666666</v>
      </c>
      <c r="V262" s="9">
        <f t="shared" si="134"/>
        <v>729.32291666666663</v>
      </c>
      <c r="W262" s="9">
        <f t="shared" si="134"/>
        <v>933.35625000000005</v>
      </c>
      <c r="X262" s="9">
        <f t="shared" si="134"/>
        <v>1126.2207708333333</v>
      </c>
      <c r="Y262" s="9">
        <f t="shared" si="134"/>
        <v>685.7792044089631</v>
      </c>
      <c r="Z262" s="9">
        <f t="shared" si="134"/>
        <v>0</v>
      </c>
      <c r="AA262" s="9">
        <f t="shared" si="134"/>
        <v>465.75837187499997</v>
      </c>
      <c r="AB262" s="9">
        <f t="shared" ref="AB262:AH271" si="135">IF($E262=0,0,SUMIF($BO$4:$CR$4,AB$4,$BO262:$CR262)/$E262)</f>
        <v>6385.3416666666662</v>
      </c>
      <c r="AC262" s="9">
        <f t="shared" si="135"/>
        <v>753.28541666666672</v>
      </c>
      <c r="AD262" s="9">
        <f t="shared" si="135"/>
        <v>933.35625000000005</v>
      </c>
      <c r="AE262" s="9">
        <f t="shared" si="135"/>
        <v>1156.6707291666667</v>
      </c>
      <c r="AF262" s="9">
        <f t="shared" si="135"/>
        <v>715.5713717251989</v>
      </c>
      <c r="AG262" s="9">
        <f t="shared" si="135"/>
        <v>0</v>
      </c>
      <c r="AH262" s="9">
        <f t="shared" si="135"/>
        <v>472.34744520833334</v>
      </c>
      <c r="AI262" s="9">
        <f t="shared" si="125"/>
        <v>10416.572879433532</v>
      </c>
      <c r="AJ262" s="3" t="s">
        <v>608</v>
      </c>
      <c r="AK262" s="11">
        <v>2903760</v>
      </c>
      <c r="AL262" s="11">
        <v>0</v>
      </c>
      <c r="AM262" s="11">
        <v>6670</v>
      </c>
      <c r="AN262" s="9">
        <v>16676</v>
      </c>
      <c r="AO262" s="11">
        <v>451608</v>
      </c>
      <c r="AP262" s="11">
        <v>-3597</v>
      </c>
      <c r="AQ262" s="9">
        <v>84162</v>
      </c>
      <c r="AR262" s="9">
        <v>56553</v>
      </c>
      <c r="AS262" s="11">
        <v>350075</v>
      </c>
      <c r="AT262" s="11">
        <v>0</v>
      </c>
      <c r="AU262" s="11">
        <v>45918</v>
      </c>
      <c r="AV262" s="11">
        <v>-51431.03</v>
      </c>
      <c r="AW262" s="9">
        <v>0</v>
      </c>
      <c r="AX262" s="9">
        <v>329174.01811630226</v>
      </c>
      <c r="AY262" s="9">
        <v>33090.6</v>
      </c>
      <c r="AZ262" s="9">
        <v>-27095.95</v>
      </c>
      <c r="BA262" s="11">
        <v>119736</v>
      </c>
      <c r="BB262" s="11">
        <v>142308</v>
      </c>
      <c r="BC262" s="11">
        <v>0</v>
      </c>
      <c r="BD262" s="11">
        <v>7699</v>
      </c>
      <c r="BE262" s="11">
        <v>0</v>
      </c>
      <c r="BF262" s="11">
        <v>128971</v>
      </c>
      <c r="BG262" s="11">
        <v>0</v>
      </c>
      <c r="BH262" s="11">
        <v>0</v>
      </c>
      <c r="BI262" s="9">
        <v>0</v>
      </c>
      <c r="BJ262" s="9">
        <v>0</v>
      </c>
      <c r="BK262" s="9">
        <v>91139.968500000003</v>
      </c>
      <c r="BL262" s="9">
        <v>33351</v>
      </c>
      <c r="BM262" s="9">
        <v>47288.67</v>
      </c>
      <c r="BN262" s="9">
        <v>2017.78</v>
      </c>
      <c r="BO262" s="11">
        <v>3035377</v>
      </c>
      <c r="BP262" s="11">
        <v>29587</v>
      </c>
      <c r="BQ262" s="11">
        <v>6796</v>
      </c>
      <c r="BR262" s="11">
        <v>16676</v>
      </c>
      <c r="BS262" s="11">
        <v>448011</v>
      </c>
      <c r="BT262" s="11">
        <v>0</v>
      </c>
      <c r="BU262" s="9">
        <v>84162</v>
      </c>
      <c r="BV262" s="9">
        <v>61465</v>
      </c>
      <c r="BW262" s="11">
        <v>361577</v>
      </c>
      <c r="BX262" s="11">
        <v>0</v>
      </c>
      <c r="BY262" s="11">
        <v>48163</v>
      </c>
      <c r="BZ262" s="11">
        <v>-51786.05</v>
      </c>
      <c r="CA262" s="9">
        <v>0</v>
      </c>
      <c r="CB262" s="9">
        <v>343474.25842809549</v>
      </c>
      <c r="CC262" s="9">
        <v>36253.355199999998</v>
      </c>
      <c r="CD262" s="9">
        <v>0</v>
      </c>
      <c r="CE262" s="11">
        <v>122454</v>
      </c>
      <c r="CF262" s="11">
        <v>146727</v>
      </c>
      <c r="CG262" s="11">
        <v>0</v>
      </c>
      <c r="CH262" s="11">
        <v>7699</v>
      </c>
      <c r="CI262" s="11">
        <v>0</v>
      </c>
      <c r="CJ262" s="11">
        <v>129522</v>
      </c>
      <c r="CK262" s="11">
        <v>0</v>
      </c>
      <c r="CL262" s="11">
        <v>0</v>
      </c>
      <c r="CM262" s="11">
        <v>0</v>
      </c>
      <c r="CN262" s="9">
        <v>0</v>
      </c>
      <c r="CO262" s="9">
        <v>91139.968500000003</v>
      </c>
      <c r="CP262" s="9">
        <v>33351</v>
      </c>
      <c r="CQ262" s="9">
        <v>47288.67</v>
      </c>
      <c r="CR262" s="9">
        <v>2017.78</v>
      </c>
      <c r="CT262" s="11"/>
      <c r="CU262" s="11"/>
      <c r="CV262" s="15"/>
      <c r="CW262" s="15"/>
      <c r="CX262" s="11"/>
      <c r="CY262" s="11"/>
      <c r="CZ262" s="9"/>
      <c r="DA262" s="11"/>
      <c r="DB262" s="11"/>
      <c r="DC262" s="11"/>
      <c r="DD262" s="11"/>
      <c r="DE262" s="11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</row>
    <row r="263" spans="1:124" x14ac:dyDescent="0.3">
      <c r="A263" s="12">
        <v>821</v>
      </c>
      <c r="B263" s="12">
        <v>1</v>
      </c>
      <c r="C263" s="13" t="s">
        <v>286</v>
      </c>
      <c r="D263" s="14">
        <v>6</v>
      </c>
      <c r="E263" s="9">
        <v>930</v>
      </c>
      <c r="F263" s="9">
        <f t="shared" si="112"/>
        <v>8309.4500651540675</v>
      </c>
      <c r="G263" s="9">
        <f t="shared" si="113"/>
        <v>8997.8184483837977</v>
      </c>
      <c r="H263" s="9">
        <f t="shared" si="114"/>
        <v>688.36838322973017</v>
      </c>
      <c r="I263" s="10">
        <f t="shared" si="109"/>
        <v>8.2841629449874665E-2</v>
      </c>
      <c r="J263" s="9">
        <f t="shared" si="115"/>
        <v>335.29384946236587</v>
      </c>
      <c r="K263" s="9">
        <f t="shared" si="116"/>
        <v>25.313978494623598</v>
      </c>
      <c r="L263" s="9">
        <f t="shared" si="117"/>
        <v>323.67741935483872</v>
      </c>
      <c r="M263" s="9">
        <f t="shared" si="118"/>
        <v>1.438906381080983</v>
      </c>
      <c r="N263" s="9">
        <f t="shared" si="119"/>
        <v>12.742753407787404</v>
      </c>
      <c r="O263" s="9">
        <f t="shared" si="120"/>
        <v>0</v>
      </c>
      <c r="P263" s="9">
        <f t="shared" si="121"/>
        <v>-10.098523870967711</v>
      </c>
      <c r="Q263" s="15">
        <f t="shared" si="122"/>
        <v>7727788.5605932809</v>
      </c>
      <c r="R263" s="15">
        <f t="shared" si="123"/>
        <v>8367971.1569969291</v>
      </c>
      <c r="S263" s="9">
        <f t="shared" si="124"/>
        <v>640182.59640364815</v>
      </c>
      <c r="T263" s="9"/>
      <c r="U263" s="9">
        <f t="shared" si="134"/>
        <v>5939.2179784946238</v>
      </c>
      <c r="V263" s="9">
        <f t="shared" si="134"/>
        <v>770.48387096774195</v>
      </c>
      <c r="W263" s="9">
        <f t="shared" si="134"/>
        <v>0</v>
      </c>
      <c r="X263" s="9">
        <f t="shared" si="134"/>
        <v>673.08874953289751</v>
      </c>
      <c r="Y263" s="9">
        <f t="shared" si="134"/>
        <v>543.52401468414973</v>
      </c>
      <c r="Z263" s="9">
        <f t="shared" si="134"/>
        <v>0</v>
      </c>
      <c r="AA263" s="9">
        <f t="shared" si="134"/>
        <v>383.13545147465436</v>
      </c>
      <c r="AB263" s="9">
        <f t="shared" si="135"/>
        <v>6274.5118279569897</v>
      </c>
      <c r="AC263" s="9">
        <f t="shared" si="135"/>
        <v>795.79784946236555</v>
      </c>
      <c r="AD263" s="9">
        <f t="shared" si="135"/>
        <v>323.67741935483872</v>
      </c>
      <c r="AE263" s="9">
        <f t="shared" si="135"/>
        <v>674.52765591397849</v>
      </c>
      <c r="AF263" s="9">
        <f t="shared" si="135"/>
        <v>556.26676809193714</v>
      </c>
      <c r="AG263" s="9">
        <f t="shared" si="135"/>
        <v>0</v>
      </c>
      <c r="AH263" s="9">
        <f t="shared" si="135"/>
        <v>373.03692760368665</v>
      </c>
      <c r="AI263" s="9">
        <f t="shared" si="125"/>
        <v>8997.8184483837977</v>
      </c>
      <c r="AJ263" s="3" t="s">
        <v>608</v>
      </c>
      <c r="AK263" s="11">
        <v>5547261</v>
      </c>
      <c r="AL263" s="11">
        <v>0</v>
      </c>
      <c r="AM263" s="11">
        <v>12743</v>
      </c>
      <c r="AN263" s="9">
        <v>31856</v>
      </c>
      <c r="AO263" s="11">
        <v>0</v>
      </c>
      <c r="AP263" s="11">
        <v>0</v>
      </c>
      <c r="AQ263" s="9">
        <v>0</v>
      </c>
      <c r="AR263" s="9">
        <v>149926.48706559464</v>
      </c>
      <c r="AS263" s="11">
        <v>716550</v>
      </c>
      <c r="AT263" s="11">
        <v>0</v>
      </c>
      <c r="AU263" s="11">
        <v>80379</v>
      </c>
      <c r="AV263" s="11">
        <v>-70284.95</v>
      </c>
      <c r="AW263" s="9">
        <v>0</v>
      </c>
      <c r="AX263" s="9">
        <v>505477.33365625923</v>
      </c>
      <c r="AY263" s="9">
        <v>62431.7</v>
      </c>
      <c r="AZ263" s="9">
        <v>-23788.28</v>
      </c>
      <c r="BA263" s="11">
        <v>213788</v>
      </c>
      <c r="BB263" s="11">
        <v>184734</v>
      </c>
      <c r="BC263" s="11">
        <v>0</v>
      </c>
      <c r="BD263" s="11">
        <v>54687</v>
      </c>
      <c r="BE263" s="11">
        <v>0</v>
      </c>
      <c r="BF263" s="11">
        <v>0</v>
      </c>
      <c r="BG263" s="11">
        <v>0</v>
      </c>
      <c r="BH263" s="11">
        <v>0</v>
      </c>
      <c r="BI263" s="9">
        <v>0</v>
      </c>
      <c r="BJ263" s="9">
        <v>0</v>
      </c>
      <c r="BK263" s="9">
        <v>20214.232499999998</v>
      </c>
      <c r="BL263" s="9">
        <v>53445.937371428583</v>
      </c>
      <c r="BM263" s="9">
        <v>186192.96</v>
      </c>
      <c r="BN263" s="9">
        <v>2175.14</v>
      </c>
      <c r="BO263" s="11">
        <v>5825740</v>
      </c>
      <c r="BP263" s="11">
        <v>0</v>
      </c>
      <c r="BQ263" s="11">
        <v>13044</v>
      </c>
      <c r="BR263" s="11">
        <v>31856</v>
      </c>
      <c r="BS263" s="11">
        <v>301020</v>
      </c>
      <c r="BT263" s="11">
        <v>0</v>
      </c>
      <c r="BU263" s="9">
        <v>0</v>
      </c>
      <c r="BV263" s="9">
        <v>144490</v>
      </c>
      <c r="BW263" s="11">
        <v>740092</v>
      </c>
      <c r="BX263" s="11">
        <v>0</v>
      </c>
      <c r="BY263" s="11">
        <v>80272</v>
      </c>
      <c r="BZ263" s="11">
        <v>-77671.28</v>
      </c>
      <c r="CA263" s="9">
        <v>0</v>
      </c>
      <c r="CB263" s="9">
        <v>517328.09432550159</v>
      </c>
      <c r="CC263" s="9">
        <v>53040.072799999994</v>
      </c>
      <c r="CD263" s="9">
        <v>9556</v>
      </c>
      <c r="CE263" s="11">
        <v>219624</v>
      </c>
      <c r="CF263" s="11">
        <v>192865</v>
      </c>
      <c r="CG263" s="11">
        <v>0</v>
      </c>
      <c r="CH263" s="11">
        <v>54687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9">
        <v>0</v>
      </c>
      <c r="CO263" s="9">
        <v>20214.232499999998</v>
      </c>
      <c r="CP263" s="9">
        <v>53445.937371428583</v>
      </c>
      <c r="CQ263" s="9">
        <v>186192.96</v>
      </c>
      <c r="CR263" s="9">
        <v>2175.14</v>
      </c>
      <c r="CT263" s="11"/>
      <c r="CU263" s="11"/>
      <c r="CV263" s="15"/>
      <c r="CW263" s="15"/>
      <c r="CX263" s="11"/>
      <c r="CY263" s="11"/>
      <c r="CZ263" s="9"/>
      <c r="DA263" s="11"/>
      <c r="DB263" s="11"/>
      <c r="DC263" s="11"/>
      <c r="DD263" s="11"/>
      <c r="DE263" s="11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</row>
    <row r="264" spans="1:124" x14ac:dyDescent="0.3">
      <c r="A264" s="12">
        <v>829</v>
      </c>
      <c r="B264" s="12">
        <v>1</v>
      </c>
      <c r="C264" s="13" t="s">
        <v>287</v>
      </c>
      <c r="D264" s="14">
        <v>5</v>
      </c>
      <c r="E264" s="9">
        <v>1739</v>
      </c>
      <c r="F264" s="9">
        <f t="shared" si="112"/>
        <v>9988.4716773065411</v>
      </c>
      <c r="G264" s="9">
        <f t="shared" si="113"/>
        <v>10494.788072144989</v>
      </c>
      <c r="H264" s="9">
        <f t="shared" si="114"/>
        <v>506.3163948384481</v>
      </c>
      <c r="I264" s="10">
        <f t="shared" si="109"/>
        <v>5.0690076639930942E-2</v>
      </c>
      <c r="J264" s="9">
        <f t="shared" si="115"/>
        <v>337.59641748131071</v>
      </c>
      <c r="K264" s="9">
        <f t="shared" si="116"/>
        <v>16.891891891891873</v>
      </c>
      <c r="L264" s="9">
        <f t="shared" si="117"/>
        <v>0</v>
      </c>
      <c r="M264" s="9">
        <f t="shared" si="118"/>
        <v>96.167964347326006</v>
      </c>
      <c r="N264" s="9">
        <f t="shared" si="119"/>
        <v>54.087393343336998</v>
      </c>
      <c r="O264" s="9">
        <f t="shared" si="120"/>
        <v>0</v>
      </c>
      <c r="P264" s="9">
        <f t="shared" si="121"/>
        <v>1.5727277745831429</v>
      </c>
      <c r="Q264" s="15">
        <f t="shared" si="122"/>
        <v>17369952.246836074</v>
      </c>
      <c r="R264" s="15">
        <f t="shared" si="123"/>
        <v>18250436.457460135</v>
      </c>
      <c r="S264" s="9">
        <f t="shared" si="124"/>
        <v>880484.21062406152</v>
      </c>
      <c r="T264" s="9"/>
      <c r="U264" s="9">
        <f t="shared" si="134"/>
        <v>6141.2454456584246</v>
      </c>
      <c r="V264" s="9">
        <f t="shared" si="134"/>
        <v>514.132259919494</v>
      </c>
      <c r="W264" s="9">
        <f t="shared" si="134"/>
        <v>846.4278320874065</v>
      </c>
      <c r="X264" s="9">
        <f t="shared" si="134"/>
        <v>649.81368602645193</v>
      </c>
      <c r="Y264" s="9">
        <f t="shared" si="134"/>
        <v>1565.9993023784211</v>
      </c>
      <c r="Z264" s="9">
        <f t="shared" si="134"/>
        <v>0</v>
      </c>
      <c r="AA264" s="9">
        <f t="shared" si="134"/>
        <v>270.85315123634268</v>
      </c>
      <c r="AB264" s="9">
        <f t="shared" si="135"/>
        <v>6478.8418631397353</v>
      </c>
      <c r="AC264" s="9">
        <f t="shared" si="135"/>
        <v>531.02415181138588</v>
      </c>
      <c r="AD264" s="9">
        <f t="shared" si="135"/>
        <v>846.4278320874065</v>
      </c>
      <c r="AE264" s="9">
        <f t="shared" si="135"/>
        <v>745.98165037377794</v>
      </c>
      <c r="AF264" s="9">
        <f t="shared" si="135"/>
        <v>1620.0866957217581</v>
      </c>
      <c r="AG264" s="9">
        <f t="shared" si="135"/>
        <v>0</v>
      </c>
      <c r="AH264" s="9">
        <f t="shared" si="135"/>
        <v>272.42587901092583</v>
      </c>
      <c r="AI264" s="9">
        <f t="shared" si="125"/>
        <v>10494.788072144989</v>
      </c>
      <c r="AJ264" s="3" t="s">
        <v>608</v>
      </c>
      <c r="AK264" s="11">
        <v>10776746</v>
      </c>
      <c r="AL264" s="11">
        <v>0</v>
      </c>
      <c r="AM264" s="11">
        <v>24755</v>
      </c>
      <c r="AN264" s="9">
        <v>61888</v>
      </c>
      <c r="AO264" s="11">
        <v>1487563</v>
      </c>
      <c r="AP264" s="11">
        <v>-15625</v>
      </c>
      <c r="AQ264" s="9">
        <v>0</v>
      </c>
      <c r="AR264" s="9">
        <v>217370</v>
      </c>
      <c r="AS264" s="11">
        <v>894076</v>
      </c>
      <c r="AT264" s="11">
        <v>0</v>
      </c>
      <c r="AU264" s="11">
        <v>159517</v>
      </c>
      <c r="AV264" s="11">
        <v>0</v>
      </c>
      <c r="AW264" s="9">
        <v>0</v>
      </c>
      <c r="AX264" s="9">
        <v>2723272.7868360742</v>
      </c>
      <c r="AY264" s="9">
        <v>111683.17</v>
      </c>
      <c r="AZ264" s="9">
        <v>-97120.17</v>
      </c>
      <c r="BA264" s="11">
        <v>437890</v>
      </c>
      <c r="BB264" s="11">
        <v>217278</v>
      </c>
      <c r="BC264" s="11">
        <v>0</v>
      </c>
      <c r="BD264" s="11">
        <v>11305</v>
      </c>
      <c r="BE264" s="11">
        <v>0</v>
      </c>
      <c r="BF264" s="11">
        <v>0</v>
      </c>
      <c r="BG264" s="11">
        <v>56256</v>
      </c>
      <c r="BH264" s="11">
        <v>-12642</v>
      </c>
      <c r="BI264" s="9">
        <v>18297</v>
      </c>
      <c r="BJ264" s="9">
        <v>0</v>
      </c>
      <c r="BK264" s="9">
        <v>63339.499999999993</v>
      </c>
      <c r="BL264" s="9">
        <v>123775.79999999999</v>
      </c>
      <c r="BM264" s="9">
        <v>92067.1</v>
      </c>
      <c r="BN264" s="9">
        <v>18260.060000000001</v>
      </c>
      <c r="BO264" s="11">
        <v>11205580</v>
      </c>
      <c r="BP264" s="11">
        <v>61126</v>
      </c>
      <c r="BQ264" s="11">
        <v>25090</v>
      </c>
      <c r="BR264" s="11">
        <v>61888</v>
      </c>
      <c r="BS264" s="11">
        <v>1471938</v>
      </c>
      <c r="BT264" s="11">
        <v>0</v>
      </c>
      <c r="BU264" s="9">
        <v>0</v>
      </c>
      <c r="BV264" s="9">
        <v>235544</v>
      </c>
      <c r="BW264" s="11">
        <v>923451</v>
      </c>
      <c r="BX264" s="11">
        <v>0</v>
      </c>
      <c r="BY264" s="11">
        <v>160544</v>
      </c>
      <c r="BZ264" s="11">
        <v>132921.09</v>
      </c>
      <c r="CA264" s="9">
        <v>0</v>
      </c>
      <c r="CB264" s="9">
        <v>2817330.7638601372</v>
      </c>
      <c r="CC264" s="9">
        <v>114418.14360000001</v>
      </c>
      <c r="CD264" s="9">
        <v>0</v>
      </c>
      <c r="CE264" s="11">
        <v>445462</v>
      </c>
      <c r="CF264" s="11">
        <v>221608</v>
      </c>
      <c r="CG264" s="11">
        <v>0</v>
      </c>
      <c r="CH264" s="11">
        <v>11305</v>
      </c>
      <c r="CI264" s="11">
        <v>0</v>
      </c>
      <c r="CJ264" s="11">
        <v>0</v>
      </c>
      <c r="CK264" s="11">
        <v>60442</v>
      </c>
      <c r="CL264" s="11">
        <v>-14051</v>
      </c>
      <c r="CM264" s="11">
        <v>18397</v>
      </c>
      <c r="CN264" s="9">
        <v>0</v>
      </c>
      <c r="CO264" s="9">
        <v>63339.499999999993</v>
      </c>
      <c r="CP264" s="9">
        <v>123775.79999999999</v>
      </c>
      <c r="CQ264" s="9">
        <v>92067.1</v>
      </c>
      <c r="CR264" s="9">
        <v>18260.060000000001</v>
      </c>
      <c r="CT264" s="11"/>
      <c r="CU264" s="11"/>
      <c r="CV264" s="15"/>
      <c r="CW264" s="15"/>
      <c r="CX264" s="11"/>
      <c r="CY264" s="11"/>
      <c r="CZ264" s="9"/>
      <c r="DA264" s="11"/>
      <c r="DB264" s="11"/>
      <c r="DC264" s="11"/>
      <c r="DD264" s="11"/>
      <c r="DE264" s="11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</row>
    <row r="265" spans="1:124" x14ac:dyDescent="0.3">
      <c r="A265" s="12">
        <v>831</v>
      </c>
      <c r="B265" s="12">
        <v>1</v>
      </c>
      <c r="C265" s="13" t="s">
        <v>288</v>
      </c>
      <c r="D265" s="14">
        <v>3</v>
      </c>
      <c r="E265" s="9">
        <v>6735</v>
      </c>
      <c r="F265" s="9">
        <f t="shared" si="112"/>
        <v>9189.0013664645212</v>
      </c>
      <c r="G265" s="9">
        <f t="shared" si="113"/>
        <v>9683.8194761527611</v>
      </c>
      <c r="H265" s="9">
        <f t="shared" si="114"/>
        <v>494.81810968823993</v>
      </c>
      <c r="I265" s="10">
        <f t="shared" si="109"/>
        <v>5.384895376053489E-2</v>
      </c>
      <c r="J265" s="9">
        <f t="shared" si="115"/>
        <v>388.59426132145563</v>
      </c>
      <c r="K265" s="9">
        <f t="shared" si="116"/>
        <v>6.339123979213042</v>
      </c>
      <c r="L265" s="9">
        <f t="shared" si="117"/>
        <v>0</v>
      </c>
      <c r="M265" s="9">
        <f t="shared" si="118"/>
        <v>47.02740163325916</v>
      </c>
      <c r="N265" s="9">
        <f t="shared" si="119"/>
        <v>39.93175334079956</v>
      </c>
      <c r="O265" s="9">
        <f t="shared" si="120"/>
        <v>16.023085374907197</v>
      </c>
      <c r="P265" s="9">
        <f t="shared" si="121"/>
        <v>-3.0975159613956862</v>
      </c>
      <c r="Q265" s="15">
        <f t="shared" si="122"/>
        <v>61887924.203138553</v>
      </c>
      <c r="R265" s="15">
        <f t="shared" si="123"/>
        <v>65220524.171888843</v>
      </c>
      <c r="S265" s="9">
        <f t="shared" si="124"/>
        <v>3332599.9687502906</v>
      </c>
      <c r="T265" s="9"/>
      <c r="U265" s="9">
        <f t="shared" si="134"/>
        <v>5973.0231106161837</v>
      </c>
      <c r="V265" s="9">
        <f t="shared" si="134"/>
        <v>192.94149962880476</v>
      </c>
      <c r="W265" s="9">
        <f t="shared" si="134"/>
        <v>904.09175946547884</v>
      </c>
      <c r="X265" s="9">
        <f t="shared" si="134"/>
        <v>662.50055827765402</v>
      </c>
      <c r="Y265" s="9">
        <f t="shared" si="134"/>
        <v>1090.95492370283</v>
      </c>
      <c r="Z265" s="9">
        <f t="shared" si="134"/>
        <v>66.008908685968819</v>
      </c>
      <c r="AA265" s="9">
        <f t="shared" si="134"/>
        <v>299.48060608760204</v>
      </c>
      <c r="AB265" s="9">
        <f t="shared" si="135"/>
        <v>6361.6173719376393</v>
      </c>
      <c r="AC265" s="9">
        <f t="shared" si="135"/>
        <v>199.28062360801781</v>
      </c>
      <c r="AD265" s="9">
        <f t="shared" si="135"/>
        <v>904.09175946547884</v>
      </c>
      <c r="AE265" s="9">
        <f t="shared" si="135"/>
        <v>709.52795991091318</v>
      </c>
      <c r="AF265" s="9">
        <f t="shared" si="135"/>
        <v>1130.8866770436296</v>
      </c>
      <c r="AG265" s="9">
        <f t="shared" si="135"/>
        <v>82.031994060876016</v>
      </c>
      <c r="AH265" s="9">
        <f t="shared" si="135"/>
        <v>296.38309012620635</v>
      </c>
      <c r="AI265" s="9">
        <f t="shared" si="125"/>
        <v>9683.8194761527611</v>
      </c>
      <c r="AJ265" s="3" t="s">
        <v>608</v>
      </c>
      <c r="AK265" s="11">
        <v>40569845</v>
      </c>
      <c r="AL265" s="11">
        <v>0</v>
      </c>
      <c r="AM265" s="11">
        <v>93193</v>
      </c>
      <c r="AN265" s="9">
        <v>232982</v>
      </c>
      <c r="AO265" s="11">
        <v>6089058</v>
      </c>
      <c r="AP265" s="11">
        <v>0</v>
      </c>
      <c r="AQ265" s="9">
        <v>0</v>
      </c>
      <c r="AR265" s="9">
        <v>994401.75</v>
      </c>
      <c r="AS265" s="11">
        <v>1299461</v>
      </c>
      <c r="AT265" s="11">
        <v>0</v>
      </c>
      <c r="AU265" s="11">
        <v>741175</v>
      </c>
      <c r="AV265" s="11">
        <v>-309.49</v>
      </c>
      <c r="AW265" s="9">
        <v>444570</v>
      </c>
      <c r="AX265" s="9">
        <v>7347581.4111385597</v>
      </c>
      <c r="AY265" s="9">
        <v>453574.37</v>
      </c>
      <c r="AZ265" s="9">
        <v>-341534.35</v>
      </c>
      <c r="BA265" s="11">
        <v>1599174</v>
      </c>
      <c r="BB265" s="11">
        <v>466164</v>
      </c>
      <c r="BC265" s="11">
        <v>0</v>
      </c>
      <c r="BD265" s="11">
        <v>148254</v>
      </c>
      <c r="BE265" s="11">
        <v>0</v>
      </c>
      <c r="BF265" s="11">
        <v>0</v>
      </c>
      <c r="BG265" s="11">
        <v>379128</v>
      </c>
      <c r="BH265" s="11">
        <v>-13582</v>
      </c>
      <c r="BI265" s="9">
        <v>54343</v>
      </c>
      <c r="BJ265" s="9">
        <v>0</v>
      </c>
      <c r="BK265" s="9">
        <v>282550.8</v>
      </c>
      <c r="BL265" s="9">
        <v>463167.22200000001</v>
      </c>
      <c r="BM265" s="9">
        <v>550459.31999999995</v>
      </c>
      <c r="BN265" s="9">
        <v>34268.17</v>
      </c>
      <c r="BO265" s="11">
        <v>42708936</v>
      </c>
      <c r="BP265" s="11">
        <v>136557</v>
      </c>
      <c r="BQ265" s="11">
        <v>95628</v>
      </c>
      <c r="BR265" s="11">
        <v>232982</v>
      </c>
      <c r="BS265" s="11">
        <v>2970114</v>
      </c>
      <c r="BT265" s="11">
        <v>0</v>
      </c>
      <c r="BU265" s="9">
        <v>0</v>
      </c>
      <c r="BV265" s="9">
        <v>1165853.75</v>
      </c>
      <c r="BW265" s="11">
        <v>1342155</v>
      </c>
      <c r="BX265" s="11">
        <v>0</v>
      </c>
      <c r="BY265" s="11">
        <v>732482</v>
      </c>
      <c r="BZ265" s="11">
        <v>57311.06</v>
      </c>
      <c r="CA265" s="9">
        <v>552485.48</v>
      </c>
      <c r="CB265" s="9">
        <v>7616521.7698888443</v>
      </c>
      <c r="CC265" s="9">
        <v>432712.6</v>
      </c>
      <c r="CD265" s="9">
        <v>0</v>
      </c>
      <c r="CE265" s="11">
        <v>1646873</v>
      </c>
      <c r="CF265" s="11">
        <v>485555</v>
      </c>
      <c r="CG265" s="11">
        <v>0</v>
      </c>
      <c r="CH265" s="11">
        <v>148254</v>
      </c>
      <c r="CI265" s="11">
        <v>0</v>
      </c>
      <c r="CJ265" s="11">
        <v>0</v>
      </c>
      <c r="CK265" s="11">
        <v>407167</v>
      </c>
      <c r="CL265" s="11">
        <v>-15096</v>
      </c>
      <c r="CM265" s="11">
        <v>54643</v>
      </c>
      <c r="CN265" s="9">
        <v>3118944</v>
      </c>
      <c r="CO265" s="9">
        <v>282550.8</v>
      </c>
      <c r="CP265" s="9">
        <v>463167.22200000001</v>
      </c>
      <c r="CQ265" s="9">
        <v>550459.31999999995</v>
      </c>
      <c r="CR265" s="9">
        <v>34268.17</v>
      </c>
      <c r="CT265" s="11"/>
      <c r="CU265" s="11"/>
      <c r="CV265" s="15"/>
      <c r="CW265" s="15"/>
      <c r="CX265" s="11"/>
      <c r="CY265" s="11"/>
      <c r="CZ265" s="9"/>
      <c r="DA265" s="11"/>
      <c r="DB265" s="11"/>
      <c r="DC265" s="11"/>
      <c r="DD265" s="11"/>
      <c r="DE265" s="11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</row>
    <row r="266" spans="1:124" x14ac:dyDescent="0.3">
      <c r="A266" s="12">
        <v>832</v>
      </c>
      <c r="B266" s="12">
        <v>1</v>
      </c>
      <c r="C266" s="13" t="s">
        <v>289</v>
      </c>
      <c r="D266" s="14">
        <v>3</v>
      </c>
      <c r="E266" s="9">
        <v>3284</v>
      </c>
      <c r="F266" s="9">
        <f t="shared" si="112"/>
        <v>9272.6014173548847</v>
      </c>
      <c r="G266" s="9">
        <f t="shared" si="113"/>
        <v>9642.9650562857005</v>
      </c>
      <c r="H266" s="9">
        <f t="shared" si="114"/>
        <v>370.3636389308158</v>
      </c>
      <c r="I266" s="10">
        <f t="shared" si="109"/>
        <v>3.9941718861940069E-2</v>
      </c>
      <c r="J266" s="9">
        <f t="shared" si="115"/>
        <v>320.31627588306947</v>
      </c>
      <c r="K266" s="9">
        <f t="shared" si="116"/>
        <v>0.95097442143727307</v>
      </c>
      <c r="L266" s="9">
        <f t="shared" si="117"/>
        <v>0</v>
      </c>
      <c r="M266" s="9">
        <f t="shared" si="118"/>
        <v>6.2756181485992784</v>
      </c>
      <c r="N266" s="9">
        <f t="shared" si="119"/>
        <v>16.713269868694169</v>
      </c>
      <c r="O266" s="9">
        <f t="shared" si="120"/>
        <v>18.785066991473812</v>
      </c>
      <c r="P266" s="9">
        <f t="shared" si="121"/>
        <v>7.3224336175396161</v>
      </c>
      <c r="Q266" s="15">
        <f t="shared" si="122"/>
        <v>30451223.054593451</v>
      </c>
      <c r="R266" s="15">
        <f t="shared" si="123"/>
        <v>31667497.244842242</v>
      </c>
      <c r="S266" s="9">
        <f t="shared" si="124"/>
        <v>1216274.1902487911</v>
      </c>
      <c r="T266" s="9"/>
      <c r="U266" s="9">
        <f t="shared" si="134"/>
        <v>6112.4023599269185</v>
      </c>
      <c r="V266" s="9">
        <f t="shared" si="134"/>
        <v>28.94183922046285</v>
      </c>
      <c r="W266" s="9">
        <f t="shared" si="134"/>
        <v>961.85931790499387</v>
      </c>
      <c r="X266" s="9">
        <f t="shared" si="134"/>
        <v>709.30808465286236</v>
      </c>
      <c r="Y266" s="9">
        <f t="shared" si="134"/>
        <v>1078.0423612386514</v>
      </c>
      <c r="Z266" s="9">
        <f t="shared" si="134"/>
        <v>75.158909866017055</v>
      </c>
      <c r="AA266" s="9">
        <f t="shared" si="134"/>
        <v>306.88854454497999</v>
      </c>
      <c r="AB266" s="9">
        <f t="shared" si="135"/>
        <v>6432.718635809988</v>
      </c>
      <c r="AC266" s="9">
        <f t="shared" si="135"/>
        <v>29.892813641900123</v>
      </c>
      <c r="AD266" s="9">
        <f t="shared" si="135"/>
        <v>961.85931790499387</v>
      </c>
      <c r="AE266" s="9">
        <f t="shared" si="135"/>
        <v>715.58370280146164</v>
      </c>
      <c r="AF266" s="9">
        <f t="shared" si="135"/>
        <v>1094.7556311073456</v>
      </c>
      <c r="AG266" s="9">
        <f t="shared" si="135"/>
        <v>93.943976857490867</v>
      </c>
      <c r="AH266" s="9">
        <f t="shared" si="135"/>
        <v>314.21097816251961</v>
      </c>
      <c r="AI266" s="9">
        <f t="shared" si="125"/>
        <v>9642.9650562857005</v>
      </c>
      <c r="AJ266" s="3" t="s">
        <v>608</v>
      </c>
      <c r="AK266" s="11">
        <v>20187626</v>
      </c>
      <c r="AL266" s="11">
        <v>0</v>
      </c>
      <c r="AM266" s="11">
        <v>46373</v>
      </c>
      <c r="AN266" s="9">
        <v>115932</v>
      </c>
      <c r="AO266" s="11">
        <v>2954433</v>
      </c>
      <c r="AP266" s="11">
        <v>204313</v>
      </c>
      <c r="AQ266" s="9">
        <v>860080</v>
      </c>
      <c r="AR266" s="9">
        <v>499915.75</v>
      </c>
      <c r="AS266" s="11">
        <v>95045</v>
      </c>
      <c r="AT266" s="11">
        <v>0</v>
      </c>
      <c r="AU266" s="11">
        <v>0</v>
      </c>
      <c r="AV266" s="11">
        <v>0</v>
      </c>
      <c r="AW266" s="9">
        <v>246821.86</v>
      </c>
      <c r="AX266" s="9">
        <v>3540291.1143077314</v>
      </c>
      <c r="AY266" s="9">
        <v>214356.36</v>
      </c>
      <c r="AZ266" s="9">
        <v>-114496.65</v>
      </c>
      <c r="BA266" s="11">
        <v>788144</v>
      </c>
      <c r="BB266" s="11">
        <v>100384</v>
      </c>
      <c r="BC266" s="11">
        <v>0</v>
      </c>
      <c r="BD266" s="11">
        <v>21138</v>
      </c>
      <c r="BE266" s="11">
        <v>0</v>
      </c>
      <c r="BF266" s="11">
        <v>0</v>
      </c>
      <c r="BG266" s="11">
        <v>0</v>
      </c>
      <c r="BH266" s="11">
        <v>-6791</v>
      </c>
      <c r="BI266" s="9">
        <v>20124</v>
      </c>
      <c r="BJ266" s="9">
        <v>0</v>
      </c>
      <c r="BK266" s="9">
        <v>66342.275999999998</v>
      </c>
      <c r="BL266" s="9">
        <v>218283.39428571431</v>
      </c>
      <c r="BM266" s="9">
        <v>380944.42000000004</v>
      </c>
      <c r="BN266" s="9">
        <v>11963.53</v>
      </c>
      <c r="BO266" s="11">
        <v>21115261</v>
      </c>
      <c r="BP266" s="11">
        <v>0</v>
      </c>
      <c r="BQ266" s="11">
        <v>47278</v>
      </c>
      <c r="BR266" s="11">
        <v>115932</v>
      </c>
      <c r="BS266" s="11">
        <v>1616743</v>
      </c>
      <c r="BT266" s="11">
        <v>0</v>
      </c>
      <c r="BU266" s="9">
        <v>860080</v>
      </c>
      <c r="BV266" s="9">
        <v>563520</v>
      </c>
      <c r="BW266" s="11">
        <v>98168</v>
      </c>
      <c r="BX266" s="11">
        <v>0</v>
      </c>
      <c r="BY266" s="11">
        <v>0</v>
      </c>
      <c r="BZ266" s="11">
        <v>-69190.12</v>
      </c>
      <c r="CA266" s="9">
        <v>308512.02</v>
      </c>
      <c r="CB266" s="9">
        <v>3595177.4925565231</v>
      </c>
      <c r="CC266" s="9">
        <v>238403.23200000002</v>
      </c>
      <c r="CD266" s="9">
        <v>9787</v>
      </c>
      <c r="CE266" s="11">
        <v>806408</v>
      </c>
      <c r="CF266" s="11">
        <v>108055</v>
      </c>
      <c r="CG266" s="11">
        <v>0</v>
      </c>
      <c r="CH266" s="11">
        <v>21138</v>
      </c>
      <c r="CI266" s="11">
        <v>0</v>
      </c>
      <c r="CJ266" s="11">
        <v>0</v>
      </c>
      <c r="CK266" s="11">
        <v>0</v>
      </c>
      <c r="CL266" s="11">
        <v>-7548</v>
      </c>
      <c r="CM266" s="11">
        <v>20236</v>
      </c>
      <c r="CN266" s="9">
        <v>1542003</v>
      </c>
      <c r="CO266" s="9">
        <v>66342.275999999998</v>
      </c>
      <c r="CP266" s="9">
        <v>218283.39428571431</v>
      </c>
      <c r="CQ266" s="9">
        <v>380944.42000000004</v>
      </c>
      <c r="CR266" s="9">
        <v>11963.53</v>
      </c>
      <c r="CT266" s="11"/>
      <c r="CU266" s="11"/>
      <c r="CV266" s="15"/>
      <c r="CW266" s="15"/>
      <c r="CX266" s="11"/>
      <c r="CY266" s="11"/>
      <c r="CZ266" s="9"/>
      <c r="DA266" s="11"/>
      <c r="DB266" s="11"/>
      <c r="DC266" s="11"/>
      <c r="DD266" s="11"/>
      <c r="DE266" s="11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</row>
    <row r="267" spans="1:124" x14ac:dyDescent="0.3">
      <c r="A267" s="12">
        <v>833</v>
      </c>
      <c r="B267" s="12">
        <v>1</v>
      </c>
      <c r="C267" s="13" t="s">
        <v>290</v>
      </c>
      <c r="D267" s="14">
        <v>2</v>
      </c>
      <c r="E267" s="9">
        <v>16990</v>
      </c>
      <c r="F267" s="9">
        <f t="shared" si="112"/>
        <v>9240.2482535858671</v>
      </c>
      <c r="G267" s="9">
        <f t="shared" si="113"/>
        <v>9657.6905239088428</v>
      </c>
      <c r="H267" s="9">
        <f t="shared" si="114"/>
        <v>417.44227032297567</v>
      </c>
      <c r="I267" s="10">
        <f t="shared" si="109"/>
        <v>4.5176521113594395E-2</v>
      </c>
      <c r="J267" s="9">
        <f t="shared" si="115"/>
        <v>364.99617363154812</v>
      </c>
      <c r="K267" s="9">
        <f t="shared" si="116"/>
        <v>13.08163625662155</v>
      </c>
      <c r="L267" s="9">
        <f t="shared" si="117"/>
        <v>0</v>
      </c>
      <c r="M267" s="9">
        <f t="shared" si="118"/>
        <v>-28.616034137728207</v>
      </c>
      <c r="N267" s="9">
        <f t="shared" si="119"/>
        <v>30.786921800316804</v>
      </c>
      <c r="O267" s="9">
        <f t="shared" si="120"/>
        <v>37.189961742201277</v>
      </c>
      <c r="P267" s="9">
        <f t="shared" si="121"/>
        <v>3.6110300176233068E-3</v>
      </c>
      <c r="Q267" s="15">
        <f t="shared" si="122"/>
        <v>156991817.82842386</v>
      </c>
      <c r="R267" s="15">
        <f t="shared" si="123"/>
        <v>164084162.00121126</v>
      </c>
      <c r="S267" s="9">
        <f t="shared" si="124"/>
        <v>7092344.1727873981</v>
      </c>
      <c r="T267" s="9"/>
      <c r="U267" s="9">
        <f t="shared" si="134"/>
        <v>6037.8099476162452</v>
      </c>
      <c r="V267" s="9">
        <f t="shared" si="134"/>
        <v>151.1860506180106</v>
      </c>
      <c r="W267" s="9">
        <f t="shared" si="134"/>
        <v>1123.5207769276044</v>
      </c>
      <c r="X267" s="9">
        <f t="shared" si="134"/>
        <v>610.96934726309598</v>
      </c>
      <c r="Y267" s="9">
        <f t="shared" si="134"/>
        <v>739.6493072827044</v>
      </c>
      <c r="Z267" s="9">
        <f t="shared" si="134"/>
        <v>105.8684696880518</v>
      </c>
      <c r="AA267" s="9">
        <f t="shared" si="134"/>
        <v>471.24435419015327</v>
      </c>
      <c r="AB267" s="9">
        <f t="shared" si="135"/>
        <v>6402.8061212477933</v>
      </c>
      <c r="AC267" s="9">
        <f t="shared" si="135"/>
        <v>164.26768687463215</v>
      </c>
      <c r="AD267" s="9">
        <f t="shared" si="135"/>
        <v>1123.5207769276044</v>
      </c>
      <c r="AE267" s="9">
        <f t="shared" si="135"/>
        <v>582.35331312536778</v>
      </c>
      <c r="AF267" s="9">
        <f t="shared" si="135"/>
        <v>770.4362290830212</v>
      </c>
      <c r="AG267" s="9">
        <f t="shared" si="135"/>
        <v>143.05843143025308</v>
      </c>
      <c r="AH267" s="9">
        <f t="shared" si="135"/>
        <v>471.2479652201709</v>
      </c>
      <c r="AI267" s="9">
        <f t="shared" si="125"/>
        <v>9657.6905239088428</v>
      </c>
      <c r="AJ267" s="3" t="s">
        <v>608</v>
      </c>
      <c r="AK267" s="11">
        <v>103019265</v>
      </c>
      <c r="AL267" s="11">
        <v>0</v>
      </c>
      <c r="AM267" s="11">
        <v>236645</v>
      </c>
      <c r="AN267" s="9">
        <v>591611</v>
      </c>
      <c r="AO267" s="11">
        <v>19229565</v>
      </c>
      <c r="AP267" s="11">
        <v>-140947</v>
      </c>
      <c r="AQ267" s="9">
        <v>2949050</v>
      </c>
      <c r="AR267" s="9">
        <v>2270513.25</v>
      </c>
      <c r="AS267" s="11">
        <v>2503651</v>
      </c>
      <c r="AT267" s="11">
        <v>65000</v>
      </c>
      <c r="AU267" s="11">
        <v>299065</v>
      </c>
      <c r="AV267" s="11">
        <v>-4333.04</v>
      </c>
      <c r="AW267" s="9">
        <v>1798705.3</v>
      </c>
      <c r="AX267" s="9">
        <v>12566641.730733147</v>
      </c>
      <c r="AY267" s="9">
        <v>1195092.7999999998</v>
      </c>
      <c r="AZ267" s="9">
        <v>-436873.99</v>
      </c>
      <c r="BA267" s="11">
        <v>3949203</v>
      </c>
      <c r="BB267" s="11">
        <v>4765</v>
      </c>
      <c r="BC267" s="11">
        <v>0</v>
      </c>
      <c r="BD267" s="11">
        <v>166440</v>
      </c>
      <c r="BE267" s="11">
        <v>0</v>
      </c>
      <c r="BF267" s="11">
        <v>0</v>
      </c>
      <c r="BG267" s="11">
        <v>144951</v>
      </c>
      <c r="BH267" s="11">
        <v>-6791</v>
      </c>
      <c r="BI267" s="9">
        <v>370861</v>
      </c>
      <c r="BJ267" s="9">
        <v>0</v>
      </c>
      <c r="BK267" s="9">
        <v>398932.7475</v>
      </c>
      <c r="BL267" s="9">
        <v>3231198.4701907034</v>
      </c>
      <c r="BM267" s="9">
        <v>2555121.6500000004</v>
      </c>
      <c r="BN267" s="9">
        <v>34484.910000000003</v>
      </c>
      <c r="BO267" s="11">
        <v>108083335</v>
      </c>
      <c r="BP267" s="11">
        <v>505261</v>
      </c>
      <c r="BQ267" s="11">
        <v>242005</v>
      </c>
      <c r="BR267" s="11">
        <v>591611</v>
      </c>
      <c r="BS267" s="11">
        <v>11195519</v>
      </c>
      <c r="BT267" s="11">
        <v>0</v>
      </c>
      <c r="BU267" s="9">
        <v>2949050</v>
      </c>
      <c r="BV267" s="9">
        <v>2630992.5</v>
      </c>
      <c r="BW267" s="11">
        <v>2585908</v>
      </c>
      <c r="BX267" s="11">
        <v>205000</v>
      </c>
      <c r="BY267" s="11">
        <v>301020</v>
      </c>
      <c r="BZ267" s="11">
        <v>-968131.71</v>
      </c>
      <c r="CA267" s="9">
        <v>2430562.75</v>
      </c>
      <c r="CB267" s="9">
        <v>13089711.53212053</v>
      </c>
      <c r="CC267" s="9">
        <v>1195154.1514000001</v>
      </c>
      <c r="CD267" s="9">
        <v>195080</v>
      </c>
      <c r="CE267" s="11">
        <v>4052909</v>
      </c>
      <c r="CF267" s="11">
        <v>0</v>
      </c>
      <c r="CG267" s="11">
        <v>0</v>
      </c>
      <c r="CH267" s="11">
        <v>166440</v>
      </c>
      <c r="CI267" s="11">
        <v>0</v>
      </c>
      <c r="CJ267" s="11">
        <v>0</v>
      </c>
      <c r="CK267" s="11">
        <v>154641</v>
      </c>
      <c r="CL267" s="11">
        <v>-7548</v>
      </c>
      <c r="CM267" s="11">
        <v>372805</v>
      </c>
      <c r="CN267" s="9">
        <v>7893099</v>
      </c>
      <c r="CO267" s="9">
        <v>398932.7475</v>
      </c>
      <c r="CP267" s="9">
        <v>3231198.4701907034</v>
      </c>
      <c r="CQ267" s="9">
        <v>2555121.6500000004</v>
      </c>
      <c r="CR267" s="9">
        <v>34484.910000000003</v>
      </c>
      <c r="CT267" s="11"/>
      <c r="CU267" s="11"/>
      <c r="CV267" s="15"/>
      <c r="CW267" s="15"/>
      <c r="CX267" s="11"/>
      <c r="CY267" s="11"/>
      <c r="CZ267" s="9"/>
      <c r="DA267" s="11"/>
      <c r="DB267" s="11"/>
      <c r="DC267" s="11"/>
      <c r="DD267" s="11"/>
      <c r="DE267" s="11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</row>
    <row r="268" spans="1:124" x14ac:dyDescent="0.3">
      <c r="A268" s="12">
        <v>834</v>
      </c>
      <c r="B268" s="12">
        <v>1</v>
      </c>
      <c r="C268" s="13" t="s">
        <v>291</v>
      </c>
      <c r="D268" s="14">
        <v>3</v>
      </c>
      <c r="E268" s="9">
        <v>8088</v>
      </c>
      <c r="F268" s="9">
        <f t="shared" si="112"/>
        <v>10429.568404273059</v>
      </c>
      <c r="G268" s="9">
        <f t="shared" si="113"/>
        <v>10885.434223966884</v>
      </c>
      <c r="H268" s="9">
        <f t="shared" si="114"/>
        <v>455.86581969382496</v>
      </c>
      <c r="I268" s="10">
        <f t="shared" si="109"/>
        <v>4.3708982195951068E-2</v>
      </c>
      <c r="J268" s="9">
        <f t="shared" si="115"/>
        <v>366.22285484668737</v>
      </c>
      <c r="K268" s="9">
        <f t="shared" si="116"/>
        <v>2.6702522255192918</v>
      </c>
      <c r="L268" s="9">
        <f t="shared" si="117"/>
        <v>0</v>
      </c>
      <c r="M268" s="9">
        <f t="shared" si="118"/>
        <v>26.495806132542043</v>
      </c>
      <c r="N268" s="9">
        <f t="shared" si="119"/>
        <v>41.094569718551611</v>
      </c>
      <c r="O268" s="9">
        <f t="shared" si="120"/>
        <v>19.95264836795252</v>
      </c>
      <c r="P268" s="9">
        <f t="shared" si="121"/>
        <v>-0.5703115974283719</v>
      </c>
      <c r="Q268" s="15">
        <f t="shared" si="122"/>
        <v>84354349.253760517</v>
      </c>
      <c r="R268" s="15">
        <f t="shared" si="123"/>
        <v>88041392.00344415</v>
      </c>
      <c r="S268" s="9">
        <f t="shared" si="124"/>
        <v>3687042.7496836334</v>
      </c>
      <c r="T268" s="9"/>
      <c r="U268" s="9">
        <f t="shared" si="134"/>
        <v>6061.1282826409488</v>
      </c>
      <c r="V268" s="9">
        <f t="shared" si="134"/>
        <v>81.271389713155287</v>
      </c>
      <c r="W268" s="9">
        <f t="shared" si="134"/>
        <v>1370.5583580613254</v>
      </c>
      <c r="X268" s="9">
        <f t="shared" si="134"/>
        <v>508.68681998021759</v>
      </c>
      <c r="Y268" s="9">
        <f t="shared" si="134"/>
        <v>1013.0778050399824</v>
      </c>
      <c r="Z268" s="9">
        <f t="shared" si="134"/>
        <v>79.07392433234422</v>
      </c>
      <c r="AA268" s="9">
        <f t="shared" si="134"/>
        <v>1315.7718245050849</v>
      </c>
      <c r="AB268" s="9">
        <f t="shared" si="135"/>
        <v>6427.3511374876362</v>
      </c>
      <c r="AC268" s="9">
        <f t="shared" si="135"/>
        <v>83.941641938674579</v>
      </c>
      <c r="AD268" s="9">
        <f t="shared" si="135"/>
        <v>1370.5583580613254</v>
      </c>
      <c r="AE268" s="9">
        <f t="shared" si="135"/>
        <v>535.18262611275964</v>
      </c>
      <c r="AF268" s="9">
        <f t="shared" si="135"/>
        <v>1054.172374758534</v>
      </c>
      <c r="AG268" s="9">
        <f t="shared" si="135"/>
        <v>99.02657270029674</v>
      </c>
      <c r="AH268" s="9">
        <f t="shared" si="135"/>
        <v>1315.2015129076565</v>
      </c>
      <c r="AI268" s="9">
        <f t="shared" si="125"/>
        <v>10885.434223966884</v>
      </c>
      <c r="AJ268" s="3" t="s">
        <v>608</v>
      </c>
      <c r="AK268" s="11">
        <v>49406816</v>
      </c>
      <c r="AL268" s="11">
        <v>0</v>
      </c>
      <c r="AM268" s="11">
        <v>113492</v>
      </c>
      <c r="AN268" s="9">
        <v>283730</v>
      </c>
      <c r="AO268" s="11">
        <v>11085076</v>
      </c>
      <c r="AP268" s="11">
        <v>0</v>
      </c>
      <c r="AQ268" s="9">
        <v>0</v>
      </c>
      <c r="AR268" s="9">
        <v>963042</v>
      </c>
      <c r="AS268" s="11">
        <v>657323</v>
      </c>
      <c r="AT268" s="11">
        <v>0</v>
      </c>
      <c r="AU268" s="11">
        <v>232857</v>
      </c>
      <c r="AV268" s="11">
        <v>0</v>
      </c>
      <c r="AW268" s="9">
        <v>639549.9</v>
      </c>
      <c r="AX268" s="9">
        <v>8193773.2871633777</v>
      </c>
      <c r="AY268" s="9">
        <v>543073.34</v>
      </c>
      <c r="AZ268" s="9">
        <v>-384410.45</v>
      </c>
      <c r="BA268" s="11">
        <v>1958238</v>
      </c>
      <c r="BB268" s="11">
        <v>353507</v>
      </c>
      <c r="BC268" s="11">
        <v>0</v>
      </c>
      <c r="BD268" s="11">
        <v>27427</v>
      </c>
      <c r="BE268" s="11">
        <v>0</v>
      </c>
      <c r="BF268" s="11">
        <v>0</v>
      </c>
      <c r="BG268" s="11">
        <v>423620</v>
      </c>
      <c r="BH268" s="11">
        <v>-6791</v>
      </c>
      <c r="BI268" s="9">
        <v>48867</v>
      </c>
      <c r="BJ268" s="9">
        <v>0</v>
      </c>
      <c r="BK268" s="9">
        <v>155852.82498223605</v>
      </c>
      <c r="BL268" s="9">
        <v>8095482.8516148897</v>
      </c>
      <c r="BM268" s="9">
        <v>1505092.89</v>
      </c>
      <c r="BN268" s="9">
        <v>58730.61</v>
      </c>
      <c r="BO268" s="11">
        <v>51552635</v>
      </c>
      <c r="BP268" s="11">
        <v>431781</v>
      </c>
      <c r="BQ268" s="11">
        <v>115430</v>
      </c>
      <c r="BR268" s="11">
        <v>283730</v>
      </c>
      <c r="BS268" s="11">
        <v>7320295</v>
      </c>
      <c r="BT268" s="11">
        <v>0</v>
      </c>
      <c r="BU268" s="9">
        <v>0</v>
      </c>
      <c r="BV268" s="9">
        <v>1082966.25</v>
      </c>
      <c r="BW268" s="11">
        <v>678920</v>
      </c>
      <c r="BX268" s="11">
        <v>0</v>
      </c>
      <c r="BY268" s="11">
        <v>233792</v>
      </c>
      <c r="BZ268" s="11">
        <v>784.83</v>
      </c>
      <c r="CA268" s="9">
        <v>800926.92</v>
      </c>
      <c r="CB268" s="9">
        <v>8526146.1670470238</v>
      </c>
      <c r="CC268" s="9">
        <v>538460.65980000002</v>
      </c>
      <c r="CD268" s="9">
        <v>0</v>
      </c>
      <c r="CE268" s="11">
        <v>1998899</v>
      </c>
      <c r="CF268" s="11">
        <v>372352</v>
      </c>
      <c r="CG268" s="11">
        <v>0</v>
      </c>
      <c r="CH268" s="11">
        <v>27427</v>
      </c>
      <c r="CI268" s="11">
        <v>0</v>
      </c>
      <c r="CJ268" s="11">
        <v>0</v>
      </c>
      <c r="CK268" s="11">
        <v>455315</v>
      </c>
      <c r="CL268" s="11">
        <v>-7548</v>
      </c>
      <c r="CM268" s="11">
        <v>49139</v>
      </c>
      <c r="CN268" s="9">
        <v>3764781</v>
      </c>
      <c r="CO268" s="9">
        <v>155852.82498223605</v>
      </c>
      <c r="CP268" s="9">
        <v>8095482.8516148897</v>
      </c>
      <c r="CQ268" s="9">
        <v>1505092.89</v>
      </c>
      <c r="CR268" s="9">
        <v>58730.61</v>
      </c>
      <c r="CT268" s="11"/>
      <c r="CU268" s="11"/>
      <c r="CV268" s="15"/>
      <c r="CW268" s="15"/>
      <c r="CX268" s="11"/>
      <c r="CY268" s="11"/>
      <c r="CZ268" s="9"/>
      <c r="DA268" s="11"/>
      <c r="DB268" s="11"/>
      <c r="DC268" s="11"/>
      <c r="DD268" s="11"/>
      <c r="DE268" s="11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</row>
    <row r="269" spans="1:124" x14ac:dyDescent="0.3">
      <c r="A269" s="12">
        <v>836</v>
      </c>
      <c r="B269" s="12">
        <v>1</v>
      </c>
      <c r="C269" s="13" t="s">
        <v>292</v>
      </c>
      <c r="D269" s="14">
        <v>6</v>
      </c>
      <c r="E269" s="9">
        <v>200</v>
      </c>
      <c r="F269" s="9">
        <f t="shared" si="112"/>
        <v>11952.304515948616</v>
      </c>
      <c r="G269" s="9">
        <f t="shared" si="113"/>
        <v>12480.326673441274</v>
      </c>
      <c r="H269" s="9">
        <f t="shared" si="114"/>
        <v>528.02215749265815</v>
      </c>
      <c r="I269" s="10">
        <f t="shared" ref="I269:I332" si="136">IF(F269=0,0,H269/F269)</f>
        <v>4.4177435137139391E-2</v>
      </c>
      <c r="J269" s="9">
        <f t="shared" si="115"/>
        <v>356.54944999999952</v>
      </c>
      <c r="K269" s="9">
        <f t="shared" si="116"/>
        <v>51.769999999999982</v>
      </c>
      <c r="L269" s="9">
        <f t="shared" si="117"/>
        <v>0</v>
      </c>
      <c r="M269" s="9">
        <f t="shared" si="118"/>
        <v>0.2609500000000935</v>
      </c>
      <c r="N269" s="9">
        <f t="shared" si="119"/>
        <v>18.759721492657263</v>
      </c>
      <c r="O269" s="9">
        <f t="shared" si="120"/>
        <v>73.365549999999999</v>
      </c>
      <c r="P269" s="9">
        <f t="shared" si="121"/>
        <v>27.316486000000054</v>
      </c>
      <c r="Q269" s="15">
        <f t="shared" si="122"/>
        <v>2390460.9031897234</v>
      </c>
      <c r="R269" s="15">
        <f t="shared" si="123"/>
        <v>2496065.3346882551</v>
      </c>
      <c r="S269" s="9">
        <f t="shared" si="124"/>
        <v>105604.43149853172</v>
      </c>
      <c r="T269" s="9"/>
      <c r="U269" s="9">
        <f t="shared" si="134"/>
        <v>6205.3905500000001</v>
      </c>
      <c r="V269" s="9">
        <f t="shared" si="134"/>
        <v>1575.71</v>
      </c>
      <c r="W269" s="9">
        <f t="shared" si="134"/>
        <v>1555.625</v>
      </c>
      <c r="X269" s="9">
        <f t="shared" si="134"/>
        <v>1239.6125500000001</v>
      </c>
      <c r="Y269" s="9">
        <f t="shared" si="134"/>
        <v>961.65004344861768</v>
      </c>
      <c r="Z269" s="9">
        <f t="shared" si="134"/>
        <v>102.2735</v>
      </c>
      <c r="AA269" s="9">
        <f t="shared" si="134"/>
        <v>312.04287249999999</v>
      </c>
      <c r="AB269" s="9">
        <f t="shared" si="135"/>
        <v>6561.94</v>
      </c>
      <c r="AC269" s="9">
        <f t="shared" si="135"/>
        <v>1627.48</v>
      </c>
      <c r="AD269" s="9">
        <f t="shared" si="135"/>
        <v>1555.625</v>
      </c>
      <c r="AE269" s="9">
        <f t="shared" si="135"/>
        <v>1239.8735000000001</v>
      </c>
      <c r="AF269" s="9">
        <f t="shared" si="135"/>
        <v>980.40976494127494</v>
      </c>
      <c r="AG269" s="9">
        <f t="shared" si="135"/>
        <v>175.63905</v>
      </c>
      <c r="AH269" s="9">
        <f t="shared" si="135"/>
        <v>339.35935850000004</v>
      </c>
      <c r="AI269" s="9">
        <f t="shared" si="125"/>
        <v>12480.326673441274</v>
      </c>
      <c r="AJ269" s="3" t="s">
        <v>608</v>
      </c>
      <c r="AK269" s="11">
        <v>1253447</v>
      </c>
      <c r="AL269" s="11">
        <v>0</v>
      </c>
      <c r="AM269" s="11">
        <v>2879</v>
      </c>
      <c r="AN269" s="9">
        <v>7198</v>
      </c>
      <c r="AO269" s="11">
        <v>311125</v>
      </c>
      <c r="AP269" s="11">
        <v>0</v>
      </c>
      <c r="AQ269" s="9">
        <v>0</v>
      </c>
      <c r="AR269" s="9">
        <v>19799</v>
      </c>
      <c r="AS269" s="11">
        <v>315142</v>
      </c>
      <c r="AT269" s="11">
        <v>0</v>
      </c>
      <c r="AU269" s="11">
        <v>0</v>
      </c>
      <c r="AV269" s="11">
        <v>-928.49</v>
      </c>
      <c r="AW269" s="9">
        <v>20454.7</v>
      </c>
      <c r="AX269" s="9">
        <v>192330.00868972353</v>
      </c>
      <c r="AY269" s="9">
        <v>13598.91</v>
      </c>
      <c r="AZ269" s="9">
        <v>-12368.89</v>
      </c>
      <c r="BA269" s="11">
        <v>53507</v>
      </c>
      <c r="BB269" s="11">
        <v>56595</v>
      </c>
      <c r="BC269" s="11">
        <v>0</v>
      </c>
      <c r="BD269" s="11">
        <v>0</v>
      </c>
      <c r="BE269" s="11">
        <v>0</v>
      </c>
      <c r="BF269" s="11">
        <v>95269</v>
      </c>
      <c r="BG269" s="11">
        <v>0</v>
      </c>
      <c r="BH269" s="11">
        <v>0</v>
      </c>
      <c r="BI269" s="9">
        <v>20802</v>
      </c>
      <c r="BJ269" s="9">
        <v>0</v>
      </c>
      <c r="BK269" s="9">
        <v>5449.4544999999998</v>
      </c>
      <c r="BL269" s="9">
        <v>14396.4</v>
      </c>
      <c r="BM269" s="9">
        <v>21765.81</v>
      </c>
      <c r="BN269" s="9">
        <v>0</v>
      </c>
      <c r="BO269" s="11">
        <v>1299383</v>
      </c>
      <c r="BP269" s="11">
        <v>13005</v>
      </c>
      <c r="BQ269" s="11">
        <v>2909</v>
      </c>
      <c r="BR269" s="11">
        <v>7198</v>
      </c>
      <c r="BS269" s="11">
        <v>311125</v>
      </c>
      <c r="BT269" s="11">
        <v>0</v>
      </c>
      <c r="BU269" s="9">
        <v>0</v>
      </c>
      <c r="BV269" s="9">
        <v>20648</v>
      </c>
      <c r="BW269" s="11">
        <v>325496</v>
      </c>
      <c r="BX269" s="11">
        <v>0</v>
      </c>
      <c r="BY269" s="11">
        <v>0</v>
      </c>
      <c r="BZ269" s="11">
        <v>-2242.3000000000002</v>
      </c>
      <c r="CA269" s="9">
        <v>35127.81</v>
      </c>
      <c r="CB269" s="9">
        <v>196081.95298825498</v>
      </c>
      <c r="CC269" s="9">
        <v>19062.207200000001</v>
      </c>
      <c r="CD269" s="9">
        <v>0</v>
      </c>
      <c r="CE269" s="11">
        <v>54272</v>
      </c>
      <c r="CF269" s="11">
        <v>58133</v>
      </c>
      <c r="CG269" s="11">
        <v>0</v>
      </c>
      <c r="CH269" s="11">
        <v>0</v>
      </c>
      <c r="CI269" s="11">
        <v>0</v>
      </c>
      <c r="CJ269" s="11">
        <v>93365</v>
      </c>
      <c r="CK269" s="11">
        <v>0</v>
      </c>
      <c r="CL269" s="11">
        <v>0</v>
      </c>
      <c r="CM269" s="11">
        <v>20890</v>
      </c>
      <c r="CN269" s="9">
        <v>0</v>
      </c>
      <c r="CO269" s="9">
        <v>5449.4544999999998</v>
      </c>
      <c r="CP269" s="9">
        <v>14396.4</v>
      </c>
      <c r="CQ269" s="9">
        <v>21765.81</v>
      </c>
      <c r="CR269" s="9">
        <v>0</v>
      </c>
      <c r="CT269" s="11"/>
      <c r="CU269" s="11"/>
      <c r="CV269" s="15"/>
      <c r="CW269" s="15"/>
      <c r="CX269" s="11"/>
      <c r="CY269" s="11"/>
      <c r="CZ269" s="9"/>
      <c r="DA269" s="11"/>
      <c r="DB269" s="11"/>
      <c r="DC269" s="11"/>
      <c r="DD269" s="11"/>
      <c r="DE269" s="11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</row>
    <row r="270" spans="1:124" x14ac:dyDescent="0.3">
      <c r="A270" s="12">
        <v>837</v>
      </c>
      <c r="B270" s="12">
        <v>1</v>
      </c>
      <c r="C270" s="13" t="s">
        <v>293</v>
      </c>
      <c r="D270" s="14">
        <v>6</v>
      </c>
      <c r="E270" s="9">
        <v>496</v>
      </c>
      <c r="F270" s="9">
        <f t="shared" si="112"/>
        <v>10644.710459977743</v>
      </c>
      <c r="G270" s="9">
        <f t="shared" si="113"/>
        <v>11168.555884236643</v>
      </c>
      <c r="H270" s="9">
        <f t="shared" si="114"/>
        <v>523.84542425889958</v>
      </c>
      <c r="I270" s="10">
        <f t="shared" si="136"/>
        <v>4.9211805828675861E-2</v>
      </c>
      <c r="J270" s="9">
        <f t="shared" si="115"/>
        <v>379.96167338709711</v>
      </c>
      <c r="K270" s="9">
        <f t="shared" si="116"/>
        <v>26.14112903225805</v>
      </c>
      <c r="L270" s="9">
        <f t="shared" si="117"/>
        <v>0</v>
      </c>
      <c r="M270" s="9">
        <f t="shared" si="118"/>
        <v>22.83306451612907</v>
      </c>
      <c r="N270" s="9">
        <f t="shared" si="119"/>
        <v>53.831894823415269</v>
      </c>
      <c r="O270" s="9">
        <f t="shared" si="120"/>
        <v>54.544697580645177</v>
      </c>
      <c r="P270" s="9">
        <f t="shared" si="121"/>
        <v>-13.467035080645189</v>
      </c>
      <c r="Q270" s="15">
        <f t="shared" si="122"/>
        <v>5279776.3881489616</v>
      </c>
      <c r="R270" s="15">
        <f t="shared" si="123"/>
        <v>5539603.7185813747</v>
      </c>
      <c r="S270" s="9">
        <f t="shared" si="124"/>
        <v>259827.33043241315</v>
      </c>
      <c r="T270" s="9"/>
      <c r="U270" s="9">
        <f t="shared" si="134"/>
        <v>6067.7883266129029</v>
      </c>
      <c r="V270" s="9">
        <f t="shared" si="134"/>
        <v>795.6572580645161</v>
      </c>
      <c r="W270" s="9">
        <f t="shared" si="134"/>
        <v>1417.7358870967741</v>
      </c>
      <c r="X270" s="9">
        <f t="shared" si="134"/>
        <v>905.77060483870957</v>
      </c>
      <c r="Y270" s="9">
        <f t="shared" si="134"/>
        <v>1038.6074284897284</v>
      </c>
      <c r="Z270" s="9">
        <f t="shared" si="134"/>
        <v>111.49193548387096</v>
      </c>
      <c r="AA270" s="9">
        <f t="shared" si="134"/>
        <v>307.65901939124086</v>
      </c>
      <c r="AB270" s="9">
        <f t="shared" si="135"/>
        <v>6447.75</v>
      </c>
      <c r="AC270" s="9">
        <f t="shared" si="135"/>
        <v>821.79838709677415</v>
      </c>
      <c r="AD270" s="9">
        <f t="shared" si="135"/>
        <v>1417.7358870967741</v>
      </c>
      <c r="AE270" s="9">
        <f t="shared" si="135"/>
        <v>928.60366935483864</v>
      </c>
      <c r="AF270" s="9">
        <f t="shared" si="135"/>
        <v>1092.4393233131436</v>
      </c>
      <c r="AG270" s="9">
        <f t="shared" si="135"/>
        <v>166.03663306451614</v>
      </c>
      <c r="AH270" s="9">
        <f t="shared" si="135"/>
        <v>294.19198431059567</v>
      </c>
      <c r="AI270" s="9">
        <f t="shared" si="125"/>
        <v>11168.555884236643</v>
      </c>
      <c r="AJ270" s="3" t="s">
        <v>608</v>
      </c>
      <c r="AK270" s="11">
        <v>3040472</v>
      </c>
      <c r="AL270" s="11">
        <v>0</v>
      </c>
      <c r="AM270" s="11">
        <v>6984</v>
      </c>
      <c r="AN270" s="9">
        <v>17461</v>
      </c>
      <c r="AO270" s="11">
        <v>703197</v>
      </c>
      <c r="AP270" s="11">
        <v>0</v>
      </c>
      <c r="AQ270" s="9">
        <v>0</v>
      </c>
      <c r="AR270" s="9">
        <v>50071</v>
      </c>
      <c r="AS270" s="11">
        <v>394646</v>
      </c>
      <c r="AT270" s="11">
        <v>0</v>
      </c>
      <c r="AU270" s="11">
        <v>0</v>
      </c>
      <c r="AV270" s="11">
        <v>-26946.78</v>
      </c>
      <c r="AW270" s="9">
        <v>55300</v>
      </c>
      <c r="AX270" s="9">
        <v>515149.28453090531</v>
      </c>
      <c r="AY270" s="9">
        <v>32329.15</v>
      </c>
      <c r="AZ270" s="9">
        <v>-30848.99</v>
      </c>
      <c r="BA270" s="11">
        <v>122765</v>
      </c>
      <c r="BB270" s="11">
        <v>105746</v>
      </c>
      <c r="BC270" s="11">
        <v>0</v>
      </c>
      <c r="BD270" s="11">
        <v>22879</v>
      </c>
      <c r="BE270" s="11">
        <v>0</v>
      </c>
      <c r="BF270" s="11">
        <v>127086</v>
      </c>
      <c r="BG270" s="11">
        <v>0</v>
      </c>
      <c r="BH270" s="11">
        <v>0</v>
      </c>
      <c r="BI270" s="9">
        <v>40678</v>
      </c>
      <c r="BJ270" s="9">
        <v>0</v>
      </c>
      <c r="BK270" s="9">
        <v>13327.853618055487</v>
      </c>
      <c r="BL270" s="9">
        <v>34921.199999999997</v>
      </c>
      <c r="BM270" s="9">
        <v>44030.899999999994</v>
      </c>
      <c r="BN270" s="9">
        <v>10528.77</v>
      </c>
      <c r="BO270" s="11">
        <v>3180527</v>
      </c>
      <c r="BP270" s="11">
        <v>17557</v>
      </c>
      <c r="BQ270" s="11">
        <v>7121</v>
      </c>
      <c r="BR270" s="11">
        <v>17461</v>
      </c>
      <c r="BS270" s="11">
        <v>703197</v>
      </c>
      <c r="BT270" s="11">
        <v>0</v>
      </c>
      <c r="BU270" s="9">
        <v>0</v>
      </c>
      <c r="BV270" s="9">
        <v>53310</v>
      </c>
      <c r="BW270" s="11">
        <v>407612</v>
      </c>
      <c r="BX270" s="11">
        <v>0</v>
      </c>
      <c r="BY270" s="11">
        <v>0</v>
      </c>
      <c r="BZ270" s="11">
        <v>-26915.58</v>
      </c>
      <c r="CA270" s="9">
        <v>82354.17</v>
      </c>
      <c r="CB270" s="9">
        <v>541849.90436331928</v>
      </c>
      <c r="CC270" s="9">
        <v>25649.500599999999</v>
      </c>
      <c r="CD270" s="9">
        <v>0</v>
      </c>
      <c r="CE270" s="11">
        <v>125634</v>
      </c>
      <c r="CF270" s="11">
        <v>109746</v>
      </c>
      <c r="CG270" s="11">
        <v>0</v>
      </c>
      <c r="CH270" s="11">
        <v>22879</v>
      </c>
      <c r="CI270" s="11">
        <v>0</v>
      </c>
      <c r="CJ270" s="11">
        <v>127955</v>
      </c>
      <c r="CK270" s="11">
        <v>0</v>
      </c>
      <c r="CL270" s="11">
        <v>0</v>
      </c>
      <c r="CM270" s="11">
        <v>40858</v>
      </c>
      <c r="CN270" s="9">
        <v>0</v>
      </c>
      <c r="CO270" s="9">
        <v>13327.853618055487</v>
      </c>
      <c r="CP270" s="9">
        <v>34921.199999999997</v>
      </c>
      <c r="CQ270" s="9">
        <v>44030.899999999994</v>
      </c>
      <c r="CR270" s="9">
        <v>10528.77</v>
      </c>
      <c r="CT270" s="11"/>
      <c r="CU270" s="11"/>
      <c r="CV270" s="15"/>
      <c r="CW270" s="15"/>
      <c r="CX270" s="11"/>
      <c r="CY270" s="11"/>
      <c r="CZ270" s="9"/>
      <c r="DA270" s="11"/>
      <c r="DB270" s="11"/>
      <c r="DC270" s="11"/>
      <c r="DD270" s="11"/>
      <c r="DE270" s="11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</row>
    <row r="271" spans="1:124" x14ac:dyDescent="0.3">
      <c r="A271" s="12">
        <v>840</v>
      </c>
      <c r="B271" s="12">
        <v>1</v>
      </c>
      <c r="C271" s="13" t="s">
        <v>294</v>
      </c>
      <c r="D271" s="14">
        <v>5</v>
      </c>
      <c r="E271" s="9">
        <v>1009</v>
      </c>
      <c r="F271" s="9">
        <f t="shared" si="112"/>
        <v>9801.3350595944612</v>
      </c>
      <c r="G271" s="9">
        <f t="shared" si="113"/>
        <v>10389.379182066856</v>
      </c>
      <c r="H271" s="9">
        <f t="shared" si="114"/>
        <v>588.04412247239452</v>
      </c>
      <c r="I271" s="10">
        <f t="shared" si="136"/>
        <v>5.9996328958957693E-2</v>
      </c>
      <c r="J271" s="9">
        <f t="shared" si="115"/>
        <v>396.69998017839407</v>
      </c>
      <c r="K271" s="9">
        <f t="shared" si="116"/>
        <v>30.2566897918731</v>
      </c>
      <c r="L271" s="9">
        <f t="shared" si="117"/>
        <v>0</v>
      </c>
      <c r="M271" s="9">
        <f t="shared" si="118"/>
        <v>24.241833498513415</v>
      </c>
      <c r="N271" s="9">
        <f t="shared" si="119"/>
        <v>47.153288775664578</v>
      </c>
      <c r="O271" s="9">
        <f t="shared" si="120"/>
        <v>80.620713577799805</v>
      </c>
      <c r="P271" s="9">
        <f t="shared" si="121"/>
        <v>9.0716166501486555</v>
      </c>
      <c r="Q271" s="15">
        <f t="shared" si="122"/>
        <v>9889547.075130811</v>
      </c>
      <c r="R271" s="15">
        <f t="shared" si="123"/>
        <v>10482883.594705455</v>
      </c>
      <c r="S271" s="9">
        <f t="shared" si="124"/>
        <v>593336.51957464404</v>
      </c>
      <c r="T271" s="9"/>
      <c r="U271" s="9">
        <f t="shared" si="134"/>
        <v>5990.2455104063429</v>
      </c>
      <c r="V271" s="9">
        <f t="shared" si="134"/>
        <v>920.92566897918732</v>
      </c>
      <c r="W271" s="9">
        <f t="shared" si="134"/>
        <v>1007.1952428146679</v>
      </c>
      <c r="X271" s="9">
        <f t="shared" si="134"/>
        <v>660.00398414271558</v>
      </c>
      <c r="Y271" s="9">
        <f t="shared" si="134"/>
        <v>714.44852837543226</v>
      </c>
      <c r="Z271" s="9">
        <f t="shared" si="134"/>
        <v>99.336868186323088</v>
      </c>
      <c r="AA271" s="9">
        <f t="shared" si="134"/>
        <v>409.17925668979188</v>
      </c>
      <c r="AB271" s="9">
        <f t="shared" si="135"/>
        <v>6386.9454905847369</v>
      </c>
      <c r="AC271" s="9">
        <f t="shared" si="135"/>
        <v>951.18235877106042</v>
      </c>
      <c r="AD271" s="9">
        <f t="shared" si="135"/>
        <v>1007.1952428146679</v>
      </c>
      <c r="AE271" s="9">
        <f t="shared" si="135"/>
        <v>684.245817641229</v>
      </c>
      <c r="AF271" s="9">
        <f t="shared" si="135"/>
        <v>761.60181715109684</v>
      </c>
      <c r="AG271" s="9">
        <f t="shared" si="135"/>
        <v>179.95758176412289</v>
      </c>
      <c r="AH271" s="9">
        <f t="shared" si="135"/>
        <v>418.25087333994054</v>
      </c>
      <c r="AI271" s="9">
        <f t="shared" si="125"/>
        <v>10389.379182066856</v>
      </c>
      <c r="AJ271" s="3" t="s">
        <v>608</v>
      </c>
      <c r="AK271" s="11">
        <v>6107849</v>
      </c>
      <c r="AL271" s="11">
        <v>0</v>
      </c>
      <c r="AM271" s="11">
        <v>14030</v>
      </c>
      <c r="AN271" s="9">
        <v>35076</v>
      </c>
      <c r="AO271" s="11">
        <v>1016260</v>
      </c>
      <c r="AP271" s="11">
        <v>0</v>
      </c>
      <c r="AQ271" s="9">
        <v>0</v>
      </c>
      <c r="AR271" s="9">
        <v>116322</v>
      </c>
      <c r="AS271" s="11">
        <v>929214</v>
      </c>
      <c r="AT271" s="11">
        <v>0</v>
      </c>
      <c r="AU271" s="11">
        <v>0</v>
      </c>
      <c r="AV271" s="11">
        <v>-8764.98</v>
      </c>
      <c r="AW271" s="9">
        <v>100230.9</v>
      </c>
      <c r="AX271" s="9">
        <v>720878.56513081118</v>
      </c>
      <c r="AY271" s="9">
        <v>58421.369999999995</v>
      </c>
      <c r="AZ271" s="9">
        <v>-63691.28</v>
      </c>
      <c r="BA271" s="11">
        <v>256205</v>
      </c>
      <c r="BB271" s="11">
        <v>179916</v>
      </c>
      <c r="BC271" s="11">
        <v>0</v>
      </c>
      <c r="BD271" s="11">
        <v>1027</v>
      </c>
      <c r="BE271" s="11">
        <v>0</v>
      </c>
      <c r="BF271" s="11">
        <v>0</v>
      </c>
      <c r="BG271" s="11">
        <v>0</v>
      </c>
      <c r="BH271" s="11">
        <v>-6791</v>
      </c>
      <c r="BI271" s="9">
        <v>114000</v>
      </c>
      <c r="BJ271" s="9">
        <v>0</v>
      </c>
      <c r="BK271" s="9">
        <v>12829.53</v>
      </c>
      <c r="BL271" s="9">
        <v>70151.400000000009</v>
      </c>
      <c r="BM271" s="9">
        <v>221653</v>
      </c>
      <c r="BN271" s="9">
        <v>14730.57</v>
      </c>
      <c r="BO271" s="11">
        <v>6433048</v>
      </c>
      <c r="BP271" s="11">
        <v>11380</v>
      </c>
      <c r="BQ271" s="11">
        <v>14404</v>
      </c>
      <c r="BR271" s="11">
        <v>35076</v>
      </c>
      <c r="BS271" s="11">
        <v>1016260</v>
      </c>
      <c r="BT271" s="11">
        <v>0</v>
      </c>
      <c r="BU271" s="9">
        <v>0</v>
      </c>
      <c r="BV271" s="9">
        <v>127098</v>
      </c>
      <c r="BW271" s="11">
        <v>959743</v>
      </c>
      <c r="BX271" s="11">
        <v>0</v>
      </c>
      <c r="BY271" s="11">
        <v>0</v>
      </c>
      <c r="BZ271" s="11">
        <v>-8356.9699999999993</v>
      </c>
      <c r="CA271" s="9">
        <v>181577.2</v>
      </c>
      <c r="CB271" s="9">
        <v>768456.23350545671</v>
      </c>
      <c r="CC271" s="9">
        <v>67574.631200000003</v>
      </c>
      <c r="CD271" s="9">
        <v>0</v>
      </c>
      <c r="CE271" s="11">
        <v>264016</v>
      </c>
      <c r="CF271" s="11">
        <v>185284</v>
      </c>
      <c r="CG271" s="11">
        <v>0</v>
      </c>
      <c r="CH271" s="11">
        <v>1027</v>
      </c>
      <c r="CI271" s="11">
        <v>0</v>
      </c>
      <c r="CJ271" s="11">
        <v>0</v>
      </c>
      <c r="CK271" s="11">
        <v>0</v>
      </c>
      <c r="CL271" s="11">
        <v>-7548</v>
      </c>
      <c r="CM271" s="11">
        <v>114480</v>
      </c>
      <c r="CN271" s="9">
        <v>0</v>
      </c>
      <c r="CO271" s="9">
        <v>12829.53</v>
      </c>
      <c r="CP271" s="9">
        <v>70151.400000000009</v>
      </c>
      <c r="CQ271" s="9">
        <v>221653</v>
      </c>
      <c r="CR271" s="9">
        <v>14730.57</v>
      </c>
      <c r="CT271" s="11"/>
      <c r="CU271" s="11"/>
      <c r="CV271" s="15"/>
      <c r="CW271" s="15"/>
      <c r="CX271" s="11"/>
      <c r="CY271" s="11"/>
      <c r="CZ271" s="9"/>
      <c r="DA271" s="11"/>
      <c r="DB271" s="11"/>
      <c r="DC271" s="11"/>
      <c r="DD271" s="11"/>
      <c r="DE271" s="11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</row>
    <row r="272" spans="1:124" x14ac:dyDescent="0.3">
      <c r="A272" s="12">
        <v>846</v>
      </c>
      <c r="B272" s="12">
        <v>1</v>
      </c>
      <c r="C272" s="13" t="s">
        <v>295</v>
      </c>
      <c r="D272" s="14">
        <v>6</v>
      </c>
      <c r="E272" s="9">
        <v>690</v>
      </c>
      <c r="F272" s="9">
        <f t="shared" si="112"/>
        <v>9216.5667989628109</v>
      </c>
      <c r="G272" s="9">
        <f t="shared" si="113"/>
        <v>9669.640741664105</v>
      </c>
      <c r="H272" s="9">
        <f t="shared" si="114"/>
        <v>453.07394270129407</v>
      </c>
      <c r="I272" s="10">
        <f t="shared" si="136"/>
        <v>4.9158645793385983E-2</v>
      </c>
      <c r="J272" s="9">
        <f t="shared" si="115"/>
        <v>365.75094202898526</v>
      </c>
      <c r="K272" s="9">
        <f t="shared" si="116"/>
        <v>12.94202898550725</v>
      </c>
      <c r="L272" s="9">
        <f t="shared" si="117"/>
        <v>0</v>
      </c>
      <c r="M272" s="9">
        <f t="shared" si="118"/>
        <v>20.227159420289809</v>
      </c>
      <c r="N272" s="9">
        <f t="shared" si="119"/>
        <v>44.252891976656201</v>
      </c>
      <c r="O272" s="9">
        <f t="shared" si="120"/>
        <v>0</v>
      </c>
      <c r="P272" s="9">
        <f t="shared" si="121"/>
        <v>9.900920289855037</v>
      </c>
      <c r="Q272" s="15">
        <f t="shared" si="122"/>
        <v>6359431.0912843402</v>
      </c>
      <c r="R272" s="15">
        <f t="shared" si="123"/>
        <v>6672052.1117482334</v>
      </c>
      <c r="S272" s="9">
        <f t="shared" si="124"/>
        <v>312621.02046389319</v>
      </c>
      <c r="T272" s="9"/>
      <c r="U272" s="9">
        <f t="shared" ref="U272:AA281" si="137">IF($E272=0,0,SUMIF($AK$4:$BN$4,U$4,$AK272:$BN272)/$E272)</f>
        <v>6069.3838405797105</v>
      </c>
      <c r="V272" s="9">
        <f t="shared" si="137"/>
        <v>393.87536231884059</v>
      </c>
      <c r="W272" s="9">
        <f t="shared" si="137"/>
        <v>839.65362318840585</v>
      </c>
      <c r="X272" s="9">
        <f t="shared" si="137"/>
        <v>901.12173913043478</v>
      </c>
      <c r="Y272" s="9">
        <f t="shared" si="137"/>
        <v>710.53704533962343</v>
      </c>
      <c r="Z272" s="9">
        <f t="shared" si="137"/>
        <v>0</v>
      </c>
      <c r="AA272" s="9">
        <f t="shared" si="137"/>
        <v>301.99518840579714</v>
      </c>
      <c r="AB272" s="9">
        <f t="shared" ref="AB272:AH281" si="138">IF($E272=0,0,SUMIF($BO$4:$CR$4,AB$4,$BO272:$CR272)/$E272)</f>
        <v>6435.1347826086958</v>
      </c>
      <c r="AC272" s="9">
        <f t="shared" si="138"/>
        <v>406.81739130434784</v>
      </c>
      <c r="AD272" s="9">
        <f t="shared" si="138"/>
        <v>839.65362318840585</v>
      </c>
      <c r="AE272" s="9">
        <f t="shared" si="138"/>
        <v>921.34889855072458</v>
      </c>
      <c r="AF272" s="9">
        <f t="shared" si="138"/>
        <v>754.78993731627963</v>
      </c>
      <c r="AG272" s="9">
        <f t="shared" si="138"/>
        <v>0</v>
      </c>
      <c r="AH272" s="9">
        <f t="shared" si="138"/>
        <v>311.89610869565217</v>
      </c>
      <c r="AI272" s="9">
        <f t="shared" si="125"/>
        <v>9669.640741664105</v>
      </c>
      <c r="AJ272" s="3" t="s">
        <v>608</v>
      </c>
      <c r="AK272" s="11">
        <v>4232224</v>
      </c>
      <c r="AL272" s="11">
        <v>0</v>
      </c>
      <c r="AM272" s="11">
        <v>9722</v>
      </c>
      <c r="AN272" s="9">
        <v>24305</v>
      </c>
      <c r="AO272" s="11">
        <v>590681</v>
      </c>
      <c r="AP272" s="11">
        <v>-11320</v>
      </c>
      <c r="AQ272" s="9">
        <v>0</v>
      </c>
      <c r="AR272" s="9">
        <v>85108</v>
      </c>
      <c r="AS272" s="11">
        <v>271774</v>
      </c>
      <c r="AT272" s="11">
        <v>0</v>
      </c>
      <c r="AU272" s="11">
        <v>0</v>
      </c>
      <c r="AV272" s="11">
        <v>0</v>
      </c>
      <c r="AW272" s="9">
        <v>0</v>
      </c>
      <c r="AX272" s="9">
        <v>490270.56128434016</v>
      </c>
      <c r="AY272" s="9">
        <v>36799.65</v>
      </c>
      <c r="AZ272" s="9">
        <v>-44349.15</v>
      </c>
      <c r="BA272" s="11">
        <v>175122</v>
      </c>
      <c r="BB272" s="11">
        <v>194365</v>
      </c>
      <c r="BC272" s="11">
        <v>0</v>
      </c>
      <c r="BD272" s="11">
        <v>0</v>
      </c>
      <c r="BE272" s="11">
        <v>61848</v>
      </c>
      <c r="BF272" s="11">
        <v>80349</v>
      </c>
      <c r="BG272" s="11">
        <v>0</v>
      </c>
      <c r="BH272" s="11">
        <v>0</v>
      </c>
      <c r="BI272" s="9">
        <v>15260</v>
      </c>
      <c r="BJ272" s="9">
        <v>0</v>
      </c>
      <c r="BK272" s="9">
        <v>37370.549999999996</v>
      </c>
      <c r="BL272" s="9">
        <v>48609</v>
      </c>
      <c r="BM272" s="9">
        <v>56228</v>
      </c>
      <c r="BN272" s="9">
        <v>5064.4799999999996</v>
      </c>
      <c r="BO272" s="11">
        <v>4423011</v>
      </c>
      <c r="BP272" s="11">
        <v>17232</v>
      </c>
      <c r="BQ272" s="11">
        <v>9903</v>
      </c>
      <c r="BR272" s="11">
        <v>24305</v>
      </c>
      <c r="BS272" s="11">
        <v>579361</v>
      </c>
      <c r="BT272" s="11">
        <v>0</v>
      </c>
      <c r="BU272" s="9">
        <v>0</v>
      </c>
      <c r="BV272" s="9">
        <v>93050</v>
      </c>
      <c r="BW272" s="11">
        <v>280704</v>
      </c>
      <c r="BX272" s="11">
        <v>0</v>
      </c>
      <c r="BY272" s="11">
        <v>0</v>
      </c>
      <c r="BZ272" s="11">
        <v>-10619.26</v>
      </c>
      <c r="CA272" s="9">
        <v>0</v>
      </c>
      <c r="CB272" s="9">
        <v>520805.05674823298</v>
      </c>
      <c r="CC272" s="9">
        <v>43631.285000000003</v>
      </c>
      <c r="CD272" s="9">
        <v>0</v>
      </c>
      <c r="CE272" s="11">
        <v>179057</v>
      </c>
      <c r="CF272" s="11">
        <v>200976</v>
      </c>
      <c r="CG272" s="11">
        <v>0</v>
      </c>
      <c r="CH272" s="11">
        <v>0</v>
      </c>
      <c r="CI272" s="11">
        <v>62464</v>
      </c>
      <c r="CJ272" s="11">
        <v>85560</v>
      </c>
      <c r="CK272" s="11">
        <v>0</v>
      </c>
      <c r="CL272" s="11">
        <v>0</v>
      </c>
      <c r="CM272" s="11">
        <v>15340</v>
      </c>
      <c r="CN272" s="9">
        <v>0</v>
      </c>
      <c r="CO272" s="9">
        <v>37370.549999999996</v>
      </c>
      <c r="CP272" s="9">
        <v>48609</v>
      </c>
      <c r="CQ272" s="9">
        <v>56228</v>
      </c>
      <c r="CR272" s="9">
        <v>5064.4799999999996</v>
      </c>
      <c r="CT272" s="11"/>
      <c r="CU272" s="11"/>
      <c r="CV272" s="15"/>
      <c r="CW272" s="15"/>
      <c r="CX272" s="11"/>
      <c r="CY272" s="11"/>
      <c r="CZ272" s="9"/>
      <c r="DA272" s="11"/>
      <c r="DB272" s="11"/>
      <c r="DC272" s="11"/>
      <c r="DD272" s="11"/>
      <c r="DE272" s="11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</row>
    <row r="273" spans="1:124" x14ac:dyDescent="0.3">
      <c r="A273" s="12">
        <v>850</v>
      </c>
      <c r="B273" s="12">
        <v>1</v>
      </c>
      <c r="C273" s="13" t="s">
        <v>296</v>
      </c>
      <c r="D273" s="14">
        <v>6</v>
      </c>
      <c r="E273" s="9">
        <v>277</v>
      </c>
      <c r="F273" s="9">
        <f t="shared" si="112"/>
        <v>10096.037045288364</v>
      </c>
      <c r="G273" s="9">
        <f t="shared" si="113"/>
        <v>10613.107079067262</v>
      </c>
      <c r="H273" s="9">
        <f t="shared" si="114"/>
        <v>517.07003377889851</v>
      </c>
      <c r="I273" s="10">
        <f t="shared" si="136"/>
        <v>5.1215148226917973E-2</v>
      </c>
      <c r="J273" s="9">
        <f t="shared" si="115"/>
        <v>463.60523465703864</v>
      </c>
      <c r="K273" s="9">
        <f t="shared" si="116"/>
        <v>17.108303249097503</v>
      </c>
      <c r="L273" s="9">
        <f t="shared" si="117"/>
        <v>0</v>
      </c>
      <c r="M273" s="9">
        <f t="shared" si="118"/>
        <v>29.808592057761643</v>
      </c>
      <c r="N273" s="9">
        <f t="shared" si="119"/>
        <v>7.3090604937008266</v>
      </c>
      <c r="O273" s="9">
        <f t="shared" si="120"/>
        <v>0</v>
      </c>
      <c r="P273" s="9">
        <f t="shared" si="121"/>
        <v>-0.76115667870033121</v>
      </c>
      <c r="Q273" s="15">
        <f t="shared" si="122"/>
        <v>2796602.2615448763</v>
      </c>
      <c r="R273" s="15">
        <f t="shared" si="123"/>
        <v>2939830.6609016312</v>
      </c>
      <c r="S273" s="9">
        <f t="shared" si="124"/>
        <v>143228.39935675496</v>
      </c>
      <c r="T273" s="9"/>
      <c r="U273" s="9">
        <f t="shared" si="137"/>
        <v>5761.6005415162463</v>
      </c>
      <c r="V273" s="9">
        <f t="shared" si="137"/>
        <v>520.71841155234654</v>
      </c>
      <c r="W273" s="9">
        <f t="shared" si="137"/>
        <v>1955.7870036101083</v>
      </c>
      <c r="X273" s="9">
        <f t="shared" si="137"/>
        <v>1185.4223826714801</v>
      </c>
      <c r="Y273" s="9">
        <f t="shared" si="137"/>
        <v>383.33501099233325</v>
      </c>
      <c r="Z273" s="9">
        <f t="shared" si="137"/>
        <v>0</v>
      </c>
      <c r="AA273" s="9">
        <f t="shared" si="137"/>
        <v>289.17369494584835</v>
      </c>
      <c r="AB273" s="9">
        <f t="shared" si="138"/>
        <v>6225.2057761732849</v>
      </c>
      <c r="AC273" s="9">
        <f t="shared" si="138"/>
        <v>537.82671480144404</v>
      </c>
      <c r="AD273" s="9">
        <f t="shared" si="138"/>
        <v>1955.7870036101083</v>
      </c>
      <c r="AE273" s="9">
        <f t="shared" si="138"/>
        <v>1215.2309747292418</v>
      </c>
      <c r="AF273" s="9">
        <f t="shared" si="138"/>
        <v>390.64407148603408</v>
      </c>
      <c r="AG273" s="9">
        <f t="shared" si="138"/>
        <v>0</v>
      </c>
      <c r="AH273" s="9">
        <f t="shared" si="138"/>
        <v>288.41253826714802</v>
      </c>
      <c r="AI273" s="9">
        <f t="shared" si="125"/>
        <v>10613.107079067262</v>
      </c>
      <c r="AJ273" s="3" t="s">
        <v>608</v>
      </c>
      <c r="AK273" s="11">
        <v>1607634</v>
      </c>
      <c r="AL273" s="11">
        <v>0</v>
      </c>
      <c r="AM273" s="11">
        <v>3693</v>
      </c>
      <c r="AN273" s="9">
        <v>9232</v>
      </c>
      <c r="AO273" s="11">
        <v>515160</v>
      </c>
      <c r="AP273" s="11">
        <v>26593</v>
      </c>
      <c r="AQ273" s="9">
        <v>0</v>
      </c>
      <c r="AR273" s="9">
        <v>20783</v>
      </c>
      <c r="AS273" s="11">
        <v>144239</v>
      </c>
      <c r="AT273" s="11">
        <v>0</v>
      </c>
      <c r="AU273" s="11">
        <v>0</v>
      </c>
      <c r="AV273" s="11">
        <v>0</v>
      </c>
      <c r="AW273" s="9">
        <v>0</v>
      </c>
      <c r="AX273" s="9">
        <v>106183.79804487631</v>
      </c>
      <c r="AY273" s="9">
        <v>11477.23</v>
      </c>
      <c r="AZ273" s="9">
        <v>-11670.65</v>
      </c>
      <c r="BA273" s="11">
        <v>66967</v>
      </c>
      <c r="BB273" s="11">
        <v>100554</v>
      </c>
      <c r="BC273" s="11">
        <v>0</v>
      </c>
      <c r="BD273" s="11">
        <v>0</v>
      </c>
      <c r="BE273" s="11">
        <v>25075</v>
      </c>
      <c r="BF273" s="11">
        <v>111290</v>
      </c>
      <c r="BG273" s="11">
        <v>0</v>
      </c>
      <c r="BH273" s="11">
        <v>0</v>
      </c>
      <c r="BI273" s="9">
        <v>0</v>
      </c>
      <c r="BJ273" s="9">
        <v>0</v>
      </c>
      <c r="BK273" s="9">
        <v>17903.833499999997</v>
      </c>
      <c r="BL273" s="9">
        <v>18464.400000000001</v>
      </c>
      <c r="BM273" s="9">
        <v>18884.099999999999</v>
      </c>
      <c r="BN273" s="9">
        <v>4139.55</v>
      </c>
      <c r="BO273" s="11">
        <v>1724382</v>
      </c>
      <c r="BP273" s="11">
        <v>0</v>
      </c>
      <c r="BQ273" s="11">
        <v>3861</v>
      </c>
      <c r="BR273" s="11">
        <v>9232</v>
      </c>
      <c r="BS273" s="11">
        <v>541753</v>
      </c>
      <c r="BT273" s="11">
        <v>0</v>
      </c>
      <c r="BU273" s="9">
        <v>0</v>
      </c>
      <c r="BV273" s="9">
        <v>21286</v>
      </c>
      <c r="BW273" s="11">
        <v>148978</v>
      </c>
      <c r="BX273" s="11">
        <v>0</v>
      </c>
      <c r="BY273" s="11">
        <v>0</v>
      </c>
      <c r="BZ273" s="11">
        <v>-855.02</v>
      </c>
      <c r="CA273" s="9">
        <v>0</v>
      </c>
      <c r="CB273" s="9">
        <v>108208.40780163145</v>
      </c>
      <c r="CC273" s="9">
        <v>11266.389599999999</v>
      </c>
      <c r="CD273" s="9">
        <v>0</v>
      </c>
      <c r="CE273" s="11">
        <v>70278</v>
      </c>
      <c r="CF273" s="11">
        <v>105141</v>
      </c>
      <c r="CG273" s="11">
        <v>0</v>
      </c>
      <c r="CH273" s="11">
        <v>0</v>
      </c>
      <c r="CI273" s="11">
        <v>25325</v>
      </c>
      <c r="CJ273" s="11">
        <v>111583</v>
      </c>
      <c r="CK273" s="11">
        <v>0</v>
      </c>
      <c r="CL273" s="11">
        <v>0</v>
      </c>
      <c r="CM273" s="11">
        <v>0</v>
      </c>
      <c r="CN273" s="9">
        <v>0</v>
      </c>
      <c r="CO273" s="9">
        <v>17903.833499999997</v>
      </c>
      <c r="CP273" s="9">
        <v>18464.400000000001</v>
      </c>
      <c r="CQ273" s="9">
        <v>18884.099999999999</v>
      </c>
      <c r="CR273" s="9">
        <v>4139.55</v>
      </c>
      <c r="CT273" s="11"/>
      <c r="CU273" s="11"/>
      <c r="CV273" s="15"/>
      <c r="CW273" s="15"/>
      <c r="CX273" s="11"/>
      <c r="CY273" s="11"/>
      <c r="CZ273" s="9"/>
      <c r="DA273" s="11"/>
      <c r="DB273" s="11"/>
      <c r="DC273" s="11"/>
      <c r="DD273" s="11"/>
      <c r="DE273" s="11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</row>
    <row r="274" spans="1:124" x14ac:dyDescent="0.3">
      <c r="A274" s="12">
        <v>852</v>
      </c>
      <c r="B274" s="12">
        <v>1</v>
      </c>
      <c r="C274" s="13" t="s">
        <v>297</v>
      </c>
      <c r="D274" s="14">
        <v>6</v>
      </c>
      <c r="E274" s="9">
        <v>119</v>
      </c>
      <c r="F274" s="9">
        <f t="shared" si="112"/>
        <v>15026.691011257259</v>
      </c>
      <c r="G274" s="9">
        <f t="shared" si="113"/>
        <v>15488.944864798899</v>
      </c>
      <c r="H274" s="9">
        <f t="shared" si="114"/>
        <v>462.25385354164064</v>
      </c>
      <c r="I274" s="10">
        <f t="shared" si="136"/>
        <v>3.0762185313808792E-2</v>
      </c>
      <c r="J274" s="9">
        <f t="shared" si="115"/>
        <v>439.76277310924343</v>
      </c>
      <c r="K274" s="9">
        <f t="shared" si="116"/>
        <v>33.344537815126046</v>
      </c>
      <c r="L274" s="9">
        <f t="shared" si="117"/>
        <v>0</v>
      </c>
      <c r="M274" s="9">
        <f t="shared" si="118"/>
        <v>2.4510924369747045</v>
      </c>
      <c r="N274" s="9">
        <f t="shared" si="119"/>
        <v>-21.058191836510332</v>
      </c>
      <c r="O274" s="9">
        <f t="shared" si="120"/>
        <v>0</v>
      </c>
      <c r="P274" s="9">
        <f t="shared" si="121"/>
        <v>7.7536420168066797</v>
      </c>
      <c r="Q274" s="15">
        <f t="shared" si="122"/>
        <v>1788176.2303396137</v>
      </c>
      <c r="R274" s="15">
        <f t="shared" si="123"/>
        <v>1843184.438911069</v>
      </c>
      <c r="S274" s="9">
        <f t="shared" si="124"/>
        <v>55008.208571455209</v>
      </c>
      <c r="T274" s="9"/>
      <c r="U274" s="9">
        <f t="shared" si="137"/>
        <v>5964.2036134453783</v>
      </c>
      <c r="V274" s="9">
        <f t="shared" si="137"/>
        <v>1014.8151260504202</v>
      </c>
      <c r="W274" s="9">
        <f t="shared" si="137"/>
        <v>3855.5966386554624</v>
      </c>
      <c r="X274" s="9">
        <f t="shared" si="137"/>
        <v>2537.9915966386557</v>
      </c>
      <c r="Y274" s="9">
        <f t="shared" si="137"/>
        <v>1251.5386583160814</v>
      </c>
      <c r="Z274" s="9">
        <f t="shared" si="137"/>
        <v>0</v>
      </c>
      <c r="AA274" s="9">
        <f t="shared" si="137"/>
        <v>402.54537815126054</v>
      </c>
      <c r="AB274" s="9">
        <f t="shared" si="138"/>
        <v>6403.9663865546217</v>
      </c>
      <c r="AC274" s="9">
        <f t="shared" si="138"/>
        <v>1048.1596638655462</v>
      </c>
      <c r="AD274" s="9">
        <f t="shared" si="138"/>
        <v>3855.5966386554624</v>
      </c>
      <c r="AE274" s="9">
        <f t="shared" si="138"/>
        <v>2540.4426890756304</v>
      </c>
      <c r="AF274" s="9">
        <f t="shared" si="138"/>
        <v>1230.4804664795711</v>
      </c>
      <c r="AG274" s="9">
        <f t="shared" si="138"/>
        <v>0</v>
      </c>
      <c r="AH274" s="9">
        <f t="shared" si="138"/>
        <v>410.29902016806722</v>
      </c>
      <c r="AI274" s="9">
        <f t="shared" si="125"/>
        <v>15488.944864798899</v>
      </c>
      <c r="AJ274" s="3" t="s">
        <v>608</v>
      </c>
      <c r="AK274" s="11">
        <v>721643</v>
      </c>
      <c r="AL274" s="11">
        <v>0</v>
      </c>
      <c r="AM274" s="11">
        <v>1658</v>
      </c>
      <c r="AN274" s="9">
        <v>4144</v>
      </c>
      <c r="AO274" s="11">
        <v>458816</v>
      </c>
      <c r="AP274" s="11">
        <v>0</v>
      </c>
      <c r="AQ274" s="9">
        <v>0</v>
      </c>
      <c r="AR274" s="9">
        <v>6354</v>
      </c>
      <c r="AS274" s="11">
        <v>120763</v>
      </c>
      <c r="AT274" s="11">
        <v>0</v>
      </c>
      <c r="AU274" s="11">
        <v>0</v>
      </c>
      <c r="AV274" s="11">
        <v>0</v>
      </c>
      <c r="AW274" s="9">
        <v>0</v>
      </c>
      <c r="AX274" s="9">
        <v>148933.10033961368</v>
      </c>
      <c r="AY274" s="9">
        <v>6569.1</v>
      </c>
      <c r="AZ274" s="9">
        <v>-11902.77</v>
      </c>
      <c r="BA274" s="11">
        <v>30007</v>
      </c>
      <c r="BB274" s="11">
        <v>67951</v>
      </c>
      <c r="BC274" s="11">
        <v>0</v>
      </c>
      <c r="BD274" s="11">
        <v>0</v>
      </c>
      <c r="BE274" s="11">
        <v>118671</v>
      </c>
      <c r="BF274" s="11">
        <v>62196</v>
      </c>
      <c r="BG274" s="11">
        <v>0</v>
      </c>
      <c r="BH274" s="11">
        <v>0</v>
      </c>
      <c r="BI274" s="9">
        <v>15184</v>
      </c>
      <c r="BJ274" s="9">
        <v>0</v>
      </c>
      <c r="BK274" s="9">
        <v>14677.249999999998</v>
      </c>
      <c r="BL274" s="9">
        <v>8288.4</v>
      </c>
      <c r="BM274" s="9">
        <v>10038.299999999999</v>
      </c>
      <c r="BN274" s="9">
        <v>4185.8500000000004</v>
      </c>
      <c r="BO274" s="11">
        <v>761747</v>
      </c>
      <c r="BP274" s="11">
        <v>325</v>
      </c>
      <c r="BQ274" s="11">
        <v>1706</v>
      </c>
      <c r="BR274" s="11">
        <v>4144</v>
      </c>
      <c r="BS274" s="11">
        <v>458816</v>
      </c>
      <c r="BT274" s="11">
        <v>0</v>
      </c>
      <c r="BU274" s="9">
        <v>0</v>
      </c>
      <c r="BV274" s="9">
        <v>6560</v>
      </c>
      <c r="BW274" s="11">
        <v>124731</v>
      </c>
      <c r="BX274" s="11">
        <v>0</v>
      </c>
      <c r="BY274" s="11">
        <v>0</v>
      </c>
      <c r="BZ274" s="11">
        <v>-4304.32</v>
      </c>
      <c r="CA274" s="9">
        <v>0</v>
      </c>
      <c r="CB274" s="9">
        <v>146427.17551106896</v>
      </c>
      <c r="CC274" s="9">
        <v>7491.7834000000003</v>
      </c>
      <c r="CD274" s="9">
        <v>0</v>
      </c>
      <c r="CE274" s="11">
        <v>30989</v>
      </c>
      <c r="CF274" s="11">
        <v>70627</v>
      </c>
      <c r="CG274" s="11">
        <v>0</v>
      </c>
      <c r="CH274" s="11">
        <v>0</v>
      </c>
      <c r="CI274" s="11">
        <v>119852</v>
      </c>
      <c r="CJ274" s="11">
        <v>61619</v>
      </c>
      <c r="CK274" s="11">
        <v>0</v>
      </c>
      <c r="CL274" s="11">
        <v>0</v>
      </c>
      <c r="CM274" s="11">
        <v>15264</v>
      </c>
      <c r="CN274" s="9">
        <v>0</v>
      </c>
      <c r="CO274" s="9">
        <v>14677.249999999998</v>
      </c>
      <c r="CP274" s="9">
        <v>8288.4</v>
      </c>
      <c r="CQ274" s="9">
        <v>10038.299999999999</v>
      </c>
      <c r="CR274" s="9">
        <v>4185.8500000000004</v>
      </c>
      <c r="CT274" s="11"/>
      <c r="CU274" s="11"/>
      <c r="CV274" s="15"/>
      <c r="CW274" s="15"/>
      <c r="CX274" s="11"/>
      <c r="CY274" s="11"/>
      <c r="CZ274" s="9"/>
      <c r="DA274" s="11"/>
      <c r="DB274" s="11"/>
      <c r="DC274" s="11"/>
      <c r="DD274" s="11"/>
      <c r="DE274" s="11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</row>
    <row r="275" spans="1:124" x14ac:dyDescent="0.3">
      <c r="A275" s="12">
        <v>857</v>
      </c>
      <c r="B275" s="12">
        <v>1</v>
      </c>
      <c r="C275" s="13" t="s">
        <v>298</v>
      </c>
      <c r="D275" s="14">
        <v>6</v>
      </c>
      <c r="E275" s="9">
        <v>761</v>
      </c>
      <c r="F275" s="9">
        <f t="shared" si="112"/>
        <v>9049.2831777498122</v>
      </c>
      <c r="G275" s="9">
        <f t="shared" si="113"/>
        <v>9445.9815558855134</v>
      </c>
      <c r="H275" s="9">
        <f t="shared" si="114"/>
        <v>396.6983781357012</v>
      </c>
      <c r="I275" s="10">
        <f t="shared" si="136"/>
        <v>4.3837547167392757E-2</v>
      </c>
      <c r="J275" s="9">
        <f t="shared" si="115"/>
        <v>355.06399474375849</v>
      </c>
      <c r="K275" s="9">
        <f t="shared" si="116"/>
        <v>11.130091984231285</v>
      </c>
      <c r="L275" s="9">
        <f t="shared" si="117"/>
        <v>0</v>
      </c>
      <c r="M275" s="9">
        <f t="shared" si="118"/>
        <v>-1.7779763469120553</v>
      </c>
      <c r="N275" s="9">
        <f t="shared" si="119"/>
        <v>26.003486677095566</v>
      </c>
      <c r="O275" s="9">
        <f t="shared" si="120"/>
        <v>0</v>
      </c>
      <c r="P275" s="9">
        <f t="shared" si="121"/>
        <v>6.2787810775295156</v>
      </c>
      <c r="Q275" s="15">
        <f t="shared" si="122"/>
        <v>6886504.4982676068</v>
      </c>
      <c r="R275" s="15">
        <f t="shared" si="123"/>
        <v>7188391.9640288772</v>
      </c>
      <c r="S275" s="9">
        <f t="shared" si="124"/>
        <v>301887.46576127037</v>
      </c>
      <c r="T275" s="9"/>
      <c r="U275" s="9">
        <f t="shared" si="137"/>
        <v>6035.2290407358732</v>
      </c>
      <c r="V275" s="9">
        <f t="shared" si="137"/>
        <v>338.7634691195795</v>
      </c>
      <c r="W275" s="9">
        <f t="shared" si="137"/>
        <v>868.16162943495397</v>
      </c>
      <c r="X275" s="9">
        <f t="shared" si="137"/>
        <v>667.86202365308804</v>
      </c>
      <c r="Y275" s="9">
        <f t="shared" si="137"/>
        <v>863.9538019285244</v>
      </c>
      <c r="Z275" s="9">
        <f t="shared" si="137"/>
        <v>0</v>
      </c>
      <c r="AA275" s="9">
        <f t="shared" si="137"/>
        <v>275.31321287779241</v>
      </c>
      <c r="AB275" s="9">
        <f t="shared" si="138"/>
        <v>6390.2930354796317</v>
      </c>
      <c r="AC275" s="9">
        <f t="shared" si="138"/>
        <v>349.89356110381078</v>
      </c>
      <c r="AD275" s="9">
        <f t="shared" si="138"/>
        <v>868.16162943495397</v>
      </c>
      <c r="AE275" s="9">
        <f t="shared" si="138"/>
        <v>666.08404730617599</v>
      </c>
      <c r="AF275" s="9">
        <f t="shared" si="138"/>
        <v>889.95728860561996</v>
      </c>
      <c r="AG275" s="9">
        <f t="shared" si="138"/>
        <v>0</v>
      </c>
      <c r="AH275" s="9">
        <f t="shared" si="138"/>
        <v>281.59199395532193</v>
      </c>
      <c r="AI275" s="9">
        <f t="shared" si="125"/>
        <v>9445.9815558855134</v>
      </c>
      <c r="AJ275" s="3" t="s">
        <v>608</v>
      </c>
      <c r="AK275" s="11">
        <v>4631598</v>
      </c>
      <c r="AL275" s="11">
        <v>0</v>
      </c>
      <c r="AM275" s="11">
        <v>10639</v>
      </c>
      <c r="AN275" s="9">
        <v>26598</v>
      </c>
      <c r="AO275" s="11">
        <v>633190</v>
      </c>
      <c r="AP275" s="11">
        <v>27481</v>
      </c>
      <c r="AQ275" s="9">
        <v>0</v>
      </c>
      <c r="AR275" s="9">
        <v>93664</v>
      </c>
      <c r="AS275" s="11">
        <v>257799</v>
      </c>
      <c r="AT275" s="11">
        <v>0</v>
      </c>
      <c r="AU275" s="11">
        <v>0</v>
      </c>
      <c r="AV275" s="11">
        <v>0</v>
      </c>
      <c r="AW275" s="9">
        <v>0</v>
      </c>
      <c r="AX275" s="9">
        <v>657468.84326760704</v>
      </c>
      <c r="AY275" s="9">
        <v>48124.29</v>
      </c>
      <c r="AZ275" s="9">
        <v>-38788.699999999997</v>
      </c>
      <c r="BA275" s="11">
        <v>187959</v>
      </c>
      <c r="BB275" s="11">
        <v>141346</v>
      </c>
      <c r="BC275" s="11">
        <v>0</v>
      </c>
      <c r="BD275" s="11">
        <v>7350</v>
      </c>
      <c r="BE275" s="11">
        <v>0</v>
      </c>
      <c r="BF275" s="11">
        <v>52522</v>
      </c>
      <c r="BG275" s="11">
        <v>0</v>
      </c>
      <c r="BH275" s="11">
        <v>0</v>
      </c>
      <c r="BI275" s="9">
        <v>14763</v>
      </c>
      <c r="BJ275" s="9">
        <v>0</v>
      </c>
      <c r="BK275" s="9">
        <v>51650.864999999998</v>
      </c>
      <c r="BL275" s="9">
        <v>53196</v>
      </c>
      <c r="BM275" s="9">
        <v>29944.2</v>
      </c>
      <c r="BN275" s="9">
        <v>0</v>
      </c>
      <c r="BO275" s="11">
        <v>4842204</v>
      </c>
      <c r="BP275" s="11">
        <v>20809</v>
      </c>
      <c r="BQ275" s="11">
        <v>10842</v>
      </c>
      <c r="BR275" s="11">
        <v>26598</v>
      </c>
      <c r="BS275" s="11">
        <v>660671</v>
      </c>
      <c r="BT275" s="11">
        <v>0</v>
      </c>
      <c r="BU275" s="9">
        <v>0</v>
      </c>
      <c r="BV275" s="9">
        <v>100616</v>
      </c>
      <c r="BW275" s="11">
        <v>266269</v>
      </c>
      <c r="BX275" s="11">
        <v>0</v>
      </c>
      <c r="BY275" s="11">
        <v>0</v>
      </c>
      <c r="BZ275" s="11">
        <v>-25665.040000000001</v>
      </c>
      <c r="CA275" s="9">
        <v>0</v>
      </c>
      <c r="CB275" s="9">
        <v>677257.49662887678</v>
      </c>
      <c r="CC275" s="9">
        <v>52902.4424</v>
      </c>
      <c r="CD275" s="9">
        <v>0</v>
      </c>
      <c r="CE275" s="11">
        <v>192245</v>
      </c>
      <c r="CF275" s="11">
        <v>147111</v>
      </c>
      <c r="CG275" s="11">
        <v>0</v>
      </c>
      <c r="CH275" s="11">
        <v>7350</v>
      </c>
      <c r="CI275" s="11">
        <v>0</v>
      </c>
      <c r="CJ275" s="11">
        <v>59548</v>
      </c>
      <c r="CK275" s="11">
        <v>0</v>
      </c>
      <c r="CL275" s="11">
        <v>0</v>
      </c>
      <c r="CM275" s="11">
        <v>14843</v>
      </c>
      <c r="CN275" s="9">
        <v>0</v>
      </c>
      <c r="CO275" s="9">
        <v>51650.864999999998</v>
      </c>
      <c r="CP275" s="9">
        <v>53196</v>
      </c>
      <c r="CQ275" s="9">
        <v>29944.2</v>
      </c>
      <c r="CR275" s="9">
        <v>0</v>
      </c>
      <c r="CT275" s="11"/>
      <c r="CU275" s="11"/>
      <c r="CV275" s="15"/>
      <c r="CW275" s="15"/>
      <c r="CX275" s="11"/>
      <c r="CY275" s="11"/>
      <c r="CZ275" s="9"/>
      <c r="DA275" s="11"/>
      <c r="DB275" s="11"/>
      <c r="DC275" s="11"/>
      <c r="DD275" s="11"/>
      <c r="DE275" s="11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</row>
    <row r="276" spans="1:124" x14ac:dyDescent="0.3">
      <c r="A276" s="12">
        <v>858</v>
      </c>
      <c r="B276" s="12">
        <v>1</v>
      </c>
      <c r="C276" s="13" t="s">
        <v>299</v>
      </c>
      <c r="D276" s="14">
        <v>6</v>
      </c>
      <c r="E276" s="9">
        <v>963</v>
      </c>
      <c r="F276" s="9">
        <f t="shared" si="112"/>
        <v>8151.6498085543162</v>
      </c>
      <c r="G276" s="9">
        <f t="shared" si="113"/>
        <v>8506.832904865505</v>
      </c>
      <c r="H276" s="9">
        <f t="shared" si="114"/>
        <v>355.18309631118882</v>
      </c>
      <c r="I276" s="10">
        <f t="shared" si="136"/>
        <v>4.3571927726637712E-2</v>
      </c>
      <c r="J276" s="9">
        <f t="shared" si="115"/>
        <v>342.02315680166157</v>
      </c>
      <c r="K276" s="9">
        <f t="shared" si="116"/>
        <v>9.3956386292834964</v>
      </c>
      <c r="L276" s="9">
        <f t="shared" si="117"/>
        <v>0</v>
      </c>
      <c r="M276" s="9">
        <f t="shared" si="118"/>
        <v>-17.479844236760073</v>
      </c>
      <c r="N276" s="9">
        <f t="shared" si="119"/>
        <v>25.013177515758457</v>
      </c>
      <c r="O276" s="9">
        <f t="shared" si="120"/>
        <v>0</v>
      </c>
      <c r="P276" s="9">
        <f t="shared" si="121"/>
        <v>-3.7690323987538648</v>
      </c>
      <c r="Q276" s="15">
        <f t="shared" si="122"/>
        <v>7850038.7656378066</v>
      </c>
      <c r="R276" s="15">
        <f t="shared" si="123"/>
        <v>8192080.0873854812</v>
      </c>
      <c r="S276" s="9">
        <f t="shared" si="124"/>
        <v>342041.32174767461</v>
      </c>
      <c r="T276" s="9"/>
      <c r="U276" s="9">
        <f t="shared" si="137"/>
        <v>6023.4752855659399</v>
      </c>
      <c r="V276" s="9">
        <f t="shared" si="137"/>
        <v>285.9761163032191</v>
      </c>
      <c r="W276" s="9">
        <f t="shared" si="137"/>
        <v>356.54724818276219</v>
      </c>
      <c r="X276" s="9">
        <f t="shared" si="137"/>
        <v>590.48286604361374</v>
      </c>
      <c r="Y276" s="9">
        <f t="shared" si="137"/>
        <v>646.79358996656867</v>
      </c>
      <c r="Z276" s="9">
        <f t="shared" si="137"/>
        <v>0</v>
      </c>
      <c r="AA276" s="9">
        <f t="shared" si="137"/>
        <v>248.37470249221181</v>
      </c>
      <c r="AB276" s="9">
        <f t="shared" si="138"/>
        <v>6365.4984423676015</v>
      </c>
      <c r="AC276" s="9">
        <f t="shared" si="138"/>
        <v>295.3717549325026</v>
      </c>
      <c r="AD276" s="9">
        <f t="shared" si="138"/>
        <v>356.54724818276219</v>
      </c>
      <c r="AE276" s="9">
        <f t="shared" si="138"/>
        <v>573.00302180685367</v>
      </c>
      <c r="AF276" s="9">
        <f t="shared" si="138"/>
        <v>671.80676748232713</v>
      </c>
      <c r="AG276" s="9">
        <f t="shared" si="138"/>
        <v>0</v>
      </c>
      <c r="AH276" s="9">
        <f t="shared" si="138"/>
        <v>244.60567009345795</v>
      </c>
      <c r="AI276" s="9">
        <f t="shared" si="125"/>
        <v>8506.832904865505</v>
      </c>
      <c r="AJ276" s="3" t="s">
        <v>608</v>
      </c>
      <c r="AK276" s="11">
        <v>5850776</v>
      </c>
      <c r="AL276" s="11">
        <v>0</v>
      </c>
      <c r="AM276" s="11">
        <v>13440</v>
      </c>
      <c r="AN276" s="9">
        <v>33599</v>
      </c>
      <c r="AO276" s="11">
        <v>347370</v>
      </c>
      <c r="AP276" s="11">
        <v>-4015</v>
      </c>
      <c r="AQ276" s="9">
        <v>0</v>
      </c>
      <c r="AR276" s="9">
        <v>136285</v>
      </c>
      <c r="AS276" s="11">
        <v>275395</v>
      </c>
      <c r="AT276" s="11">
        <v>0</v>
      </c>
      <c r="AU276" s="11">
        <v>0</v>
      </c>
      <c r="AV276" s="11">
        <v>0</v>
      </c>
      <c r="AW276" s="9">
        <v>0</v>
      </c>
      <c r="AX276" s="9">
        <v>622862.22713780566</v>
      </c>
      <c r="AY276" s="9">
        <v>64105.289999999994</v>
      </c>
      <c r="AZ276" s="9">
        <v>-50169.3</v>
      </c>
      <c r="BA276" s="11">
        <v>237940</v>
      </c>
      <c r="BB276" s="11">
        <v>142874</v>
      </c>
      <c r="BC276" s="11">
        <v>0</v>
      </c>
      <c r="BD276" s="11">
        <v>10785</v>
      </c>
      <c r="BE276" s="11">
        <v>0</v>
      </c>
      <c r="BF276" s="11">
        <v>0</v>
      </c>
      <c r="BG276" s="11">
        <v>0</v>
      </c>
      <c r="BH276" s="11">
        <v>0</v>
      </c>
      <c r="BI276" s="9">
        <v>27311</v>
      </c>
      <c r="BJ276" s="9">
        <v>0</v>
      </c>
      <c r="BK276" s="9">
        <v>30623.8485</v>
      </c>
      <c r="BL276" s="9">
        <v>67198.8</v>
      </c>
      <c r="BM276" s="9">
        <v>43657.9</v>
      </c>
      <c r="BN276" s="9">
        <v>0</v>
      </c>
      <c r="BO276" s="11">
        <v>6129975</v>
      </c>
      <c r="BP276" s="11">
        <v>0</v>
      </c>
      <c r="BQ276" s="11">
        <v>13725</v>
      </c>
      <c r="BR276" s="11">
        <v>33599</v>
      </c>
      <c r="BS276" s="11">
        <v>343355</v>
      </c>
      <c r="BT276" s="11">
        <v>0</v>
      </c>
      <c r="BU276" s="9">
        <v>0</v>
      </c>
      <c r="BV276" s="9">
        <v>150772</v>
      </c>
      <c r="BW276" s="11">
        <v>284443</v>
      </c>
      <c r="BX276" s="11">
        <v>0</v>
      </c>
      <c r="BY276" s="11">
        <v>0</v>
      </c>
      <c r="BZ276" s="11">
        <v>-41516.089999999997</v>
      </c>
      <c r="CA276" s="9">
        <v>0</v>
      </c>
      <c r="CB276" s="9">
        <v>646949.91708548099</v>
      </c>
      <c r="CC276" s="9">
        <v>60475.711800000005</v>
      </c>
      <c r="CD276" s="9">
        <v>0</v>
      </c>
      <c r="CE276" s="11">
        <v>243890</v>
      </c>
      <c r="CF276" s="11">
        <v>146695</v>
      </c>
      <c r="CG276" s="11">
        <v>0</v>
      </c>
      <c r="CH276" s="11">
        <v>10785</v>
      </c>
      <c r="CI276" s="11">
        <v>0</v>
      </c>
      <c r="CJ276" s="11">
        <v>0</v>
      </c>
      <c r="CK276" s="11">
        <v>0</v>
      </c>
      <c r="CL276" s="11">
        <v>0</v>
      </c>
      <c r="CM276" s="11">
        <v>27451</v>
      </c>
      <c r="CN276" s="9">
        <v>0</v>
      </c>
      <c r="CO276" s="9">
        <v>30623.8485</v>
      </c>
      <c r="CP276" s="9">
        <v>67198.8</v>
      </c>
      <c r="CQ276" s="9">
        <v>43657.9</v>
      </c>
      <c r="CR276" s="9">
        <v>0</v>
      </c>
      <c r="CT276" s="11"/>
      <c r="CU276" s="11"/>
      <c r="CV276" s="15"/>
      <c r="CW276" s="15"/>
      <c r="CX276" s="11"/>
      <c r="CY276" s="11"/>
      <c r="CZ276" s="9"/>
      <c r="DA276" s="11"/>
      <c r="DB276" s="11"/>
      <c r="DC276" s="11"/>
      <c r="DD276" s="11"/>
      <c r="DE276" s="11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</row>
    <row r="277" spans="1:124" x14ac:dyDescent="0.3">
      <c r="A277" s="12">
        <v>861</v>
      </c>
      <c r="B277" s="12">
        <v>1</v>
      </c>
      <c r="C277" s="13" t="s">
        <v>300</v>
      </c>
      <c r="D277" s="14">
        <v>4</v>
      </c>
      <c r="E277" s="9">
        <v>2860</v>
      </c>
      <c r="F277" s="9">
        <f t="shared" si="112"/>
        <v>11327.84120825689</v>
      </c>
      <c r="G277" s="9">
        <f t="shared" si="113"/>
        <v>11863.981097928363</v>
      </c>
      <c r="H277" s="9">
        <f t="shared" si="114"/>
        <v>536.1398896714727</v>
      </c>
      <c r="I277" s="10">
        <f t="shared" si="136"/>
        <v>4.7329396644497368E-2</v>
      </c>
      <c r="J277" s="9">
        <f t="shared" si="115"/>
        <v>397.48557342657296</v>
      </c>
      <c r="K277" s="9">
        <f t="shared" si="116"/>
        <v>13.741608391608395</v>
      </c>
      <c r="L277" s="9">
        <f t="shared" si="117"/>
        <v>0</v>
      </c>
      <c r="M277" s="9">
        <f t="shared" si="118"/>
        <v>35.098881118881081</v>
      </c>
      <c r="N277" s="9">
        <f t="shared" si="119"/>
        <v>80.50045330783837</v>
      </c>
      <c r="O277" s="9">
        <f t="shared" si="120"/>
        <v>0</v>
      </c>
      <c r="P277" s="9">
        <f t="shared" si="121"/>
        <v>9.3133734265734915</v>
      </c>
      <c r="Q277" s="15">
        <f t="shared" si="122"/>
        <v>32397625.855614703</v>
      </c>
      <c r="R277" s="15">
        <f t="shared" si="123"/>
        <v>33930985.940075122</v>
      </c>
      <c r="S277" s="9">
        <f t="shared" si="124"/>
        <v>1533360.0844604187</v>
      </c>
      <c r="T277" s="9"/>
      <c r="U277" s="9">
        <f t="shared" si="137"/>
        <v>6058.0392517482524</v>
      </c>
      <c r="V277" s="9">
        <f t="shared" si="137"/>
        <v>418.24825174825173</v>
      </c>
      <c r="W277" s="9">
        <f t="shared" si="137"/>
        <v>2288.3853146853148</v>
      </c>
      <c r="X277" s="9">
        <f t="shared" si="137"/>
        <v>524.36265734265737</v>
      </c>
      <c r="Y277" s="9">
        <f t="shared" si="137"/>
        <v>1661.9387152498959</v>
      </c>
      <c r="Z277" s="9">
        <f t="shared" si="137"/>
        <v>0</v>
      </c>
      <c r="AA277" s="9">
        <f t="shared" si="137"/>
        <v>376.86701748251744</v>
      </c>
      <c r="AB277" s="9">
        <f t="shared" si="138"/>
        <v>6455.5248251748253</v>
      </c>
      <c r="AC277" s="9">
        <f t="shared" si="138"/>
        <v>431.98986013986013</v>
      </c>
      <c r="AD277" s="9">
        <f t="shared" si="138"/>
        <v>2288.3853146853148</v>
      </c>
      <c r="AE277" s="9">
        <f t="shared" si="138"/>
        <v>559.46153846153845</v>
      </c>
      <c r="AF277" s="9">
        <f t="shared" si="138"/>
        <v>1742.4391685577343</v>
      </c>
      <c r="AG277" s="9">
        <f t="shared" si="138"/>
        <v>0</v>
      </c>
      <c r="AH277" s="9">
        <f t="shared" si="138"/>
        <v>386.18039090909093</v>
      </c>
      <c r="AI277" s="9">
        <f t="shared" si="125"/>
        <v>11863.981097928363</v>
      </c>
      <c r="AJ277" s="3" t="s">
        <v>608</v>
      </c>
      <c r="AK277" s="11">
        <v>17563610</v>
      </c>
      <c r="AL277" s="11">
        <v>0</v>
      </c>
      <c r="AM277" s="11">
        <v>40345</v>
      </c>
      <c r="AN277" s="9">
        <v>100863</v>
      </c>
      <c r="AO277" s="11">
        <v>6544782</v>
      </c>
      <c r="AP277" s="11">
        <v>0</v>
      </c>
      <c r="AQ277" s="9">
        <v>0</v>
      </c>
      <c r="AR277" s="9">
        <v>154657</v>
      </c>
      <c r="AS277" s="11">
        <v>1196190</v>
      </c>
      <c r="AT277" s="11">
        <v>0</v>
      </c>
      <c r="AU277" s="11">
        <v>26686</v>
      </c>
      <c r="AV277" s="11">
        <v>-123.8</v>
      </c>
      <c r="AW277" s="9">
        <v>0</v>
      </c>
      <c r="AX277" s="9">
        <v>4753144.7256147023</v>
      </c>
      <c r="AY277" s="9">
        <v>165015.71</v>
      </c>
      <c r="AZ277" s="9">
        <v>-237617.74</v>
      </c>
      <c r="BA277" s="11">
        <v>703608</v>
      </c>
      <c r="BB277" s="11">
        <v>335768</v>
      </c>
      <c r="BC277" s="11">
        <v>0</v>
      </c>
      <c r="BD277" s="11">
        <v>65998</v>
      </c>
      <c r="BE277" s="11">
        <v>0</v>
      </c>
      <c r="BF277" s="11">
        <v>0</v>
      </c>
      <c r="BG277" s="11">
        <v>140262</v>
      </c>
      <c r="BH277" s="11">
        <v>-12329</v>
      </c>
      <c r="BI277" s="9">
        <v>44806</v>
      </c>
      <c r="BJ277" s="9">
        <v>0</v>
      </c>
      <c r="BK277" s="9">
        <v>87348.099999999991</v>
      </c>
      <c r="BL277" s="9">
        <v>201726</v>
      </c>
      <c r="BM277" s="9">
        <v>522886.86</v>
      </c>
      <c r="BN277" s="9">
        <v>0</v>
      </c>
      <c r="BO277" s="11">
        <v>18343476</v>
      </c>
      <c r="BP277" s="11">
        <v>119325</v>
      </c>
      <c r="BQ277" s="11">
        <v>41072</v>
      </c>
      <c r="BR277" s="11">
        <v>100863</v>
      </c>
      <c r="BS277" s="11">
        <v>5874989</v>
      </c>
      <c r="BT277" s="11">
        <v>0</v>
      </c>
      <c r="BU277" s="9">
        <v>0</v>
      </c>
      <c r="BV277" s="9">
        <v>221122</v>
      </c>
      <c r="BW277" s="11">
        <v>1235491</v>
      </c>
      <c r="BX277" s="11">
        <v>0</v>
      </c>
      <c r="BY277" s="11">
        <v>24082</v>
      </c>
      <c r="BZ277" s="11">
        <v>2648</v>
      </c>
      <c r="CA277" s="9">
        <v>0</v>
      </c>
      <c r="CB277" s="9">
        <v>4983376.0220751204</v>
      </c>
      <c r="CC277" s="9">
        <v>191651.95800000001</v>
      </c>
      <c r="CD277" s="9">
        <v>0</v>
      </c>
      <c r="CE277" s="11">
        <v>718924</v>
      </c>
      <c r="CF277" s="11">
        <v>344179</v>
      </c>
      <c r="CG277" s="11">
        <v>0</v>
      </c>
      <c r="CH277" s="11">
        <v>65998</v>
      </c>
      <c r="CI277" s="11">
        <v>0</v>
      </c>
      <c r="CJ277" s="11">
        <v>0</v>
      </c>
      <c r="CK277" s="11">
        <v>150691</v>
      </c>
      <c r="CL277" s="11">
        <v>-13702</v>
      </c>
      <c r="CM277" s="11">
        <v>45046</v>
      </c>
      <c r="CN277" s="9">
        <v>669793</v>
      </c>
      <c r="CO277" s="9">
        <v>87348.099999999991</v>
      </c>
      <c r="CP277" s="9">
        <v>201726</v>
      </c>
      <c r="CQ277" s="9">
        <v>522886.86</v>
      </c>
      <c r="CR277" s="9">
        <v>0</v>
      </c>
      <c r="CT277" s="11"/>
      <c r="CU277" s="11"/>
      <c r="CV277" s="15"/>
      <c r="CW277" s="15"/>
      <c r="CX277" s="11"/>
      <c r="CY277" s="11"/>
      <c r="CZ277" s="9"/>
      <c r="DA277" s="11"/>
      <c r="DB277" s="11"/>
      <c r="DC277" s="11"/>
      <c r="DD277" s="11"/>
      <c r="DE277" s="11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</row>
    <row r="278" spans="1:124" x14ac:dyDescent="0.3">
      <c r="A278" s="12">
        <v>876</v>
      </c>
      <c r="B278" s="12">
        <v>1</v>
      </c>
      <c r="C278" s="13" t="s">
        <v>301</v>
      </c>
      <c r="D278" s="14">
        <v>5</v>
      </c>
      <c r="E278" s="9">
        <v>1584</v>
      </c>
      <c r="F278" s="9">
        <f t="shared" ref="F278:F341" si="139">SUM(U278:AA278)</f>
        <v>9118.4010795904487</v>
      </c>
      <c r="G278" s="9">
        <f t="shared" ref="G278:G341" si="140">F278+H278</f>
        <v>9547.7535746918766</v>
      </c>
      <c r="H278" s="9">
        <f t="shared" ref="H278:H341" si="141">AI278-F278</f>
        <v>429.35249510142785</v>
      </c>
      <c r="I278" s="10">
        <f t="shared" si="136"/>
        <v>4.7086379657332658E-2</v>
      </c>
      <c r="J278" s="9">
        <f t="shared" ref="J278:J341" si="142">AB278-U278</f>
        <v>357.08274621212058</v>
      </c>
      <c r="K278" s="9">
        <f t="shared" ref="K278:K341" si="143">AC278-V278</f>
        <v>6.3377525252525402</v>
      </c>
      <c r="L278" s="9">
        <f t="shared" ref="L278:L341" si="144">AD278-W278</f>
        <v>0</v>
      </c>
      <c r="M278" s="9">
        <f t="shared" ref="M278:M341" si="145">AE278-X278</f>
        <v>22.764469696969854</v>
      </c>
      <c r="N278" s="9">
        <f t="shared" ref="N278:N341" si="146">AF278-Y278</f>
        <v>30.562826414559254</v>
      </c>
      <c r="O278" s="9">
        <f t="shared" ref="O278:O341" si="147">AG278-Z278</f>
        <v>11.688390151515165</v>
      </c>
      <c r="P278" s="9">
        <f t="shared" ref="P278:P341" si="148">AH278-AA278</f>
        <v>0.91631010101008314</v>
      </c>
      <c r="Q278" s="15">
        <f t="shared" si="122"/>
        <v>14443547.310071269</v>
      </c>
      <c r="R278" s="15">
        <f t="shared" si="123"/>
        <v>15123641.66231193</v>
      </c>
      <c r="S278" s="9">
        <f t="shared" si="124"/>
        <v>680094.35224066116</v>
      </c>
      <c r="T278" s="9"/>
      <c r="U278" s="9">
        <f t="shared" si="137"/>
        <v>6041.8913699494951</v>
      </c>
      <c r="V278" s="9">
        <f t="shared" si="137"/>
        <v>192.91287878787878</v>
      </c>
      <c r="W278" s="9">
        <f t="shared" si="137"/>
        <v>786.10353535353534</v>
      </c>
      <c r="X278" s="9">
        <f t="shared" si="137"/>
        <v>770.32780303030302</v>
      </c>
      <c r="Y278" s="9">
        <f t="shared" si="137"/>
        <v>974.43566576469038</v>
      </c>
      <c r="Z278" s="9">
        <f t="shared" si="137"/>
        <v>75.568181818181813</v>
      </c>
      <c r="AA278" s="9">
        <f t="shared" si="137"/>
        <v>277.16164488636366</v>
      </c>
      <c r="AB278" s="9">
        <f t="shared" si="138"/>
        <v>6398.9741161616157</v>
      </c>
      <c r="AC278" s="9">
        <f t="shared" si="138"/>
        <v>199.25063131313132</v>
      </c>
      <c r="AD278" s="9">
        <f t="shared" si="138"/>
        <v>786.10353535353534</v>
      </c>
      <c r="AE278" s="9">
        <f t="shared" si="138"/>
        <v>793.09227272727287</v>
      </c>
      <c r="AF278" s="9">
        <f t="shared" si="138"/>
        <v>1004.9984921792496</v>
      </c>
      <c r="AG278" s="9">
        <f t="shared" si="138"/>
        <v>87.256571969696978</v>
      </c>
      <c r="AH278" s="9">
        <f t="shared" si="138"/>
        <v>278.07795498737374</v>
      </c>
      <c r="AI278" s="9">
        <f t="shared" si="125"/>
        <v>9547.7535746918766</v>
      </c>
      <c r="AJ278" s="3" t="s">
        <v>608</v>
      </c>
      <c r="AK278" s="11">
        <v>9643765</v>
      </c>
      <c r="AL278" s="11">
        <v>0</v>
      </c>
      <c r="AM278" s="11">
        <v>22153</v>
      </c>
      <c r="AN278" s="9">
        <v>55382</v>
      </c>
      <c r="AO278" s="11">
        <v>1245188</v>
      </c>
      <c r="AP278" s="11">
        <v>0</v>
      </c>
      <c r="AQ278" s="9">
        <v>431080</v>
      </c>
      <c r="AR278" s="9">
        <v>197931</v>
      </c>
      <c r="AS278" s="11">
        <v>305574</v>
      </c>
      <c r="AT278" s="11">
        <v>0</v>
      </c>
      <c r="AU278" s="11">
        <v>42007</v>
      </c>
      <c r="AV278" s="11">
        <v>-91323.76</v>
      </c>
      <c r="AW278" s="9">
        <v>119700</v>
      </c>
      <c r="AX278" s="9">
        <v>1543506.0945712696</v>
      </c>
      <c r="AY278" s="9">
        <v>112475.25</v>
      </c>
      <c r="AZ278" s="9">
        <v>-73409.070000000007</v>
      </c>
      <c r="BA278" s="11">
        <v>382132</v>
      </c>
      <c r="BB278" s="11">
        <v>203929</v>
      </c>
      <c r="BC278" s="11">
        <v>0</v>
      </c>
      <c r="BD278" s="11">
        <v>18202</v>
      </c>
      <c r="BE278" s="11">
        <v>0</v>
      </c>
      <c r="BF278" s="11">
        <v>0</v>
      </c>
      <c r="BG278" s="11">
        <v>0</v>
      </c>
      <c r="BH278" s="11">
        <v>0</v>
      </c>
      <c r="BI278" s="9">
        <v>14089</v>
      </c>
      <c r="BJ278" s="9">
        <v>0</v>
      </c>
      <c r="BK278" s="9">
        <v>56536.595499999996</v>
      </c>
      <c r="BL278" s="9">
        <v>110763</v>
      </c>
      <c r="BM278" s="9">
        <v>103867.2</v>
      </c>
      <c r="BN278" s="9">
        <v>0</v>
      </c>
      <c r="BO278" s="11">
        <v>10080377</v>
      </c>
      <c r="BP278" s="11">
        <v>55598</v>
      </c>
      <c r="BQ278" s="11">
        <v>22571</v>
      </c>
      <c r="BR278" s="11">
        <v>55382</v>
      </c>
      <c r="BS278" s="11">
        <v>1245188</v>
      </c>
      <c r="BT278" s="11">
        <v>0</v>
      </c>
      <c r="BU278" s="9">
        <v>431080</v>
      </c>
      <c r="BV278" s="9">
        <v>215638</v>
      </c>
      <c r="BW278" s="11">
        <v>315613</v>
      </c>
      <c r="BX278" s="11">
        <v>0</v>
      </c>
      <c r="BY278" s="11">
        <v>42143</v>
      </c>
      <c r="BZ278" s="11">
        <v>-87396.84</v>
      </c>
      <c r="CA278" s="9">
        <v>138214.41</v>
      </c>
      <c r="CB278" s="9">
        <v>1591917.6116119314</v>
      </c>
      <c r="CC278" s="9">
        <v>113926.68520000001</v>
      </c>
      <c r="CD278" s="9">
        <v>0</v>
      </c>
      <c r="CE278" s="11">
        <v>390749</v>
      </c>
      <c r="CF278" s="11">
        <v>209103</v>
      </c>
      <c r="CG278" s="11">
        <v>0</v>
      </c>
      <c r="CH278" s="11">
        <v>18202</v>
      </c>
      <c r="CI278" s="11">
        <v>0</v>
      </c>
      <c r="CJ278" s="11">
        <v>0</v>
      </c>
      <c r="CK278" s="11">
        <v>0</v>
      </c>
      <c r="CL278" s="11">
        <v>0</v>
      </c>
      <c r="CM278" s="11">
        <v>14169</v>
      </c>
      <c r="CN278" s="9">
        <v>0</v>
      </c>
      <c r="CO278" s="9">
        <v>56536.595499999996</v>
      </c>
      <c r="CP278" s="9">
        <v>110763</v>
      </c>
      <c r="CQ278" s="9">
        <v>103867.2</v>
      </c>
      <c r="CR278" s="9">
        <v>0</v>
      </c>
      <c r="CT278" s="11"/>
      <c r="CU278" s="11"/>
      <c r="CV278" s="15"/>
      <c r="CW278" s="15"/>
      <c r="CX278" s="11"/>
      <c r="CY278" s="11"/>
      <c r="CZ278" s="9"/>
      <c r="DA278" s="11"/>
      <c r="DB278" s="11"/>
      <c r="DC278" s="11"/>
      <c r="DD278" s="11"/>
      <c r="DE278" s="11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</row>
    <row r="279" spans="1:124" x14ac:dyDescent="0.3">
      <c r="A279" s="12">
        <v>877</v>
      </c>
      <c r="B279" s="12">
        <v>1</v>
      </c>
      <c r="C279" s="13" t="s">
        <v>302</v>
      </c>
      <c r="D279" s="14">
        <v>4</v>
      </c>
      <c r="E279" s="9">
        <v>5826</v>
      </c>
      <c r="F279" s="9">
        <f t="shared" si="139"/>
        <v>8639.6962163857406</v>
      </c>
      <c r="G279" s="9">
        <f t="shared" si="140"/>
        <v>9271.3793823184478</v>
      </c>
      <c r="H279" s="9">
        <f t="shared" si="141"/>
        <v>631.6831659327072</v>
      </c>
      <c r="I279" s="10">
        <f t="shared" si="136"/>
        <v>7.311404823871924E-2</v>
      </c>
      <c r="J279" s="9">
        <f t="shared" si="142"/>
        <v>337.43059732234815</v>
      </c>
      <c r="K279" s="9">
        <f t="shared" si="143"/>
        <v>7.1640920013731488</v>
      </c>
      <c r="L279" s="9">
        <f t="shared" si="144"/>
        <v>207.06934431857201</v>
      </c>
      <c r="M279" s="9">
        <f t="shared" si="145"/>
        <v>35.079907312049443</v>
      </c>
      <c r="N279" s="9">
        <f t="shared" si="146"/>
        <v>30.066037336757518</v>
      </c>
      <c r="O279" s="9">
        <f t="shared" si="147"/>
        <v>16.084910744936494</v>
      </c>
      <c r="P279" s="9">
        <f t="shared" si="148"/>
        <v>-1.2117231033299163</v>
      </c>
      <c r="Q279" s="15">
        <f t="shared" ref="Q279:Q342" si="149">SUM(AK279:BN279)</f>
        <v>50334870.156663321</v>
      </c>
      <c r="R279" s="15">
        <f t="shared" ref="R279:R342" si="150">SUM(BO279:CR279)</f>
        <v>54015056.281387269</v>
      </c>
      <c r="S279" s="9">
        <f t="shared" ref="S279:S342" si="151">R279-Q279</f>
        <v>3680186.1247239485</v>
      </c>
      <c r="T279" s="9"/>
      <c r="U279" s="9">
        <f t="shared" si="137"/>
        <v>6026.969505664264</v>
      </c>
      <c r="V279" s="9">
        <f t="shared" si="137"/>
        <v>218.04823206316513</v>
      </c>
      <c r="W279" s="9">
        <f t="shared" si="137"/>
        <v>584.50892550635081</v>
      </c>
      <c r="X279" s="9">
        <f t="shared" si="137"/>
        <v>473.92355303810507</v>
      </c>
      <c r="Y279" s="9">
        <f t="shared" si="137"/>
        <v>932.60627290577452</v>
      </c>
      <c r="Z279" s="9">
        <f t="shared" si="137"/>
        <v>74.065858221764501</v>
      </c>
      <c r="AA279" s="9">
        <f t="shared" si="137"/>
        <v>329.57386898631751</v>
      </c>
      <c r="AB279" s="9">
        <f t="shared" si="138"/>
        <v>6364.4001029866122</v>
      </c>
      <c r="AC279" s="9">
        <f t="shared" si="138"/>
        <v>225.21232406453828</v>
      </c>
      <c r="AD279" s="9">
        <f t="shared" si="138"/>
        <v>791.57826982492281</v>
      </c>
      <c r="AE279" s="9">
        <f t="shared" si="138"/>
        <v>509.00346035015451</v>
      </c>
      <c r="AF279" s="9">
        <f t="shared" si="138"/>
        <v>962.67231024253203</v>
      </c>
      <c r="AG279" s="9">
        <f t="shared" si="138"/>
        <v>90.150768966700994</v>
      </c>
      <c r="AH279" s="9">
        <f t="shared" si="138"/>
        <v>328.36214588298759</v>
      </c>
      <c r="AI279" s="9">
        <f t="shared" ref="AI279:AI342" si="152">SUM(AB279:AH279)</f>
        <v>9271.3793823184478</v>
      </c>
      <c r="AJ279" s="3" t="s">
        <v>608</v>
      </c>
      <c r="AK279" s="11">
        <v>35271403</v>
      </c>
      <c r="AL279" s="11">
        <v>0</v>
      </c>
      <c r="AM279" s="11">
        <v>81022</v>
      </c>
      <c r="AN279" s="9">
        <v>202554</v>
      </c>
      <c r="AO279" s="11">
        <v>3448065</v>
      </c>
      <c r="AP279" s="11">
        <v>-42716</v>
      </c>
      <c r="AQ279" s="9">
        <v>0</v>
      </c>
      <c r="AR279" s="9">
        <v>767838</v>
      </c>
      <c r="AS279" s="11">
        <v>1270349</v>
      </c>
      <c r="AT279" s="11">
        <v>0</v>
      </c>
      <c r="AU279" s="11">
        <v>229866</v>
      </c>
      <c r="AV279" s="11">
        <v>-125077.38</v>
      </c>
      <c r="AW279" s="9">
        <v>431507.69</v>
      </c>
      <c r="AX279" s="9">
        <v>5433364.1459490424</v>
      </c>
      <c r="AY279" s="9">
        <v>416686.28</v>
      </c>
      <c r="AZ279" s="9">
        <v>-158278.66</v>
      </c>
      <c r="BA279" s="11">
        <v>1343946</v>
      </c>
      <c r="BB279" s="11">
        <v>355085</v>
      </c>
      <c r="BC279" s="11">
        <v>0</v>
      </c>
      <c r="BD279" s="11">
        <v>72447</v>
      </c>
      <c r="BE279" s="11">
        <v>0</v>
      </c>
      <c r="BF279" s="11">
        <v>0</v>
      </c>
      <c r="BG279" s="11">
        <v>0</v>
      </c>
      <c r="BH279" s="11">
        <v>0</v>
      </c>
      <c r="BI279" s="9">
        <v>35952</v>
      </c>
      <c r="BJ279" s="9">
        <v>0</v>
      </c>
      <c r="BK279" s="9">
        <v>187089.10500000001</v>
      </c>
      <c r="BL279" s="9">
        <v>324665.12571428576</v>
      </c>
      <c r="BM279" s="9">
        <v>743573.69</v>
      </c>
      <c r="BN279" s="9">
        <v>45529.16</v>
      </c>
      <c r="BO279" s="11">
        <v>36983059</v>
      </c>
      <c r="BP279" s="11">
        <v>38691</v>
      </c>
      <c r="BQ279" s="11">
        <v>82807</v>
      </c>
      <c r="BR279" s="11">
        <v>202554</v>
      </c>
      <c r="BS279" s="11">
        <v>1910940</v>
      </c>
      <c r="BT279" s="11">
        <v>0</v>
      </c>
      <c r="BU279" s="9">
        <v>0</v>
      </c>
      <c r="BV279" s="9">
        <v>917251</v>
      </c>
      <c r="BW279" s="11">
        <v>1312087</v>
      </c>
      <c r="BX279" s="11">
        <v>0</v>
      </c>
      <c r="BY279" s="11">
        <v>245833</v>
      </c>
      <c r="BZ279" s="11">
        <v>-138631.84</v>
      </c>
      <c r="CA279" s="9">
        <v>525218.38</v>
      </c>
      <c r="CB279" s="9">
        <v>5608528.8794729915</v>
      </c>
      <c r="CC279" s="9">
        <v>409626.78119999997</v>
      </c>
      <c r="CD279" s="9">
        <v>57245</v>
      </c>
      <c r="CE279" s="11">
        <v>1378390</v>
      </c>
      <c r="CF279" s="11">
        <v>371206</v>
      </c>
      <c r="CG279" s="11">
        <v>0</v>
      </c>
      <c r="CH279" s="11">
        <v>72447</v>
      </c>
      <c r="CI279" s="11">
        <v>0</v>
      </c>
      <c r="CJ279" s="11">
        <v>0</v>
      </c>
      <c r="CK279" s="11">
        <v>0</v>
      </c>
      <c r="CL279" s="11">
        <v>0</v>
      </c>
      <c r="CM279" s="11">
        <v>36152</v>
      </c>
      <c r="CN279" s="9">
        <v>2700795</v>
      </c>
      <c r="CO279" s="9">
        <v>187089.10500000001</v>
      </c>
      <c r="CP279" s="9">
        <v>324665.12571428576</v>
      </c>
      <c r="CQ279" s="9">
        <v>743573.69</v>
      </c>
      <c r="CR279" s="9">
        <v>45529.16</v>
      </c>
      <c r="CT279" s="11"/>
      <c r="CU279" s="11"/>
      <c r="CV279" s="15"/>
      <c r="CW279" s="15"/>
      <c r="CX279" s="11"/>
      <c r="CY279" s="11"/>
      <c r="CZ279" s="9"/>
      <c r="DA279" s="11"/>
      <c r="DB279" s="11"/>
      <c r="DC279" s="11"/>
      <c r="DD279" s="11"/>
      <c r="DE279" s="11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</row>
    <row r="280" spans="1:124" x14ac:dyDescent="0.3">
      <c r="A280" s="12">
        <v>879</v>
      </c>
      <c r="B280" s="12">
        <v>1</v>
      </c>
      <c r="C280" s="13" t="s">
        <v>303</v>
      </c>
      <c r="D280" s="14">
        <v>4</v>
      </c>
      <c r="E280" s="9">
        <v>2300</v>
      </c>
      <c r="F280" s="9">
        <f t="shared" si="139"/>
        <v>8949.5159483824937</v>
      </c>
      <c r="G280" s="9">
        <f t="shared" si="140"/>
        <v>9355.2256913770107</v>
      </c>
      <c r="H280" s="9">
        <f t="shared" si="141"/>
        <v>405.709742994517</v>
      </c>
      <c r="I280" s="10">
        <f t="shared" si="136"/>
        <v>4.5333149338411274E-2</v>
      </c>
      <c r="J280" s="9">
        <f t="shared" si="142"/>
        <v>345.53583913043531</v>
      </c>
      <c r="K280" s="9">
        <f t="shared" si="143"/>
        <v>1.4886956521739165</v>
      </c>
      <c r="L280" s="9">
        <f t="shared" si="144"/>
        <v>0</v>
      </c>
      <c r="M280" s="9">
        <f t="shared" si="145"/>
        <v>38.934060869565087</v>
      </c>
      <c r="N280" s="9">
        <f t="shared" si="146"/>
        <v>15.680306298863684</v>
      </c>
      <c r="O280" s="9">
        <f t="shared" si="147"/>
        <v>0</v>
      </c>
      <c r="P280" s="9">
        <f t="shared" si="148"/>
        <v>4.0708410434781968</v>
      </c>
      <c r="Q280" s="15">
        <f t="shared" si="149"/>
        <v>20583886.68127973</v>
      </c>
      <c r="R280" s="15">
        <f t="shared" si="150"/>
        <v>21517019.090167116</v>
      </c>
      <c r="S280" s="9">
        <f t="shared" si="151"/>
        <v>933132.40888738632</v>
      </c>
      <c r="T280" s="9"/>
      <c r="U280" s="9">
        <f t="shared" si="137"/>
        <v>6052.4463347826086</v>
      </c>
      <c r="V280" s="9">
        <f t="shared" si="137"/>
        <v>45.310434782608695</v>
      </c>
      <c r="W280" s="9">
        <f t="shared" si="137"/>
        <v>1183.7047826086957</v>
      </c>
      <c r="X280" s="9">
        <f t="shared" si="137"/>
        <v>700.8236130434783</v>
      </c>
      <c r="Y280" s="9">
        <f t="shared" si="137"/>
        <v>702.51318028588071</v>
      </c>
      <c r="Z280" s="9">
        <f t="shared" si="137"/>
        <v>0</v>
      </c>
      <c r="AA280" s="9">
        <f t="shared" si="137"/>
        <v>264.7176028792216</v>
      </c>
      <c r="AB280" s="9">
        <f t="shared" si="138"/>
        <v>6397.9821739130439</v>
      </c>
      <c r="AC280" s="9">
        <f t="shared" si="138"/>
        <v>46.799130434782612</v>
      </c>
      <c r="AD280" s="9">
        <f t="shared" si="138"/>
        <v>1183.7047826086957</v>
      </c>
      <c r="AE280" s="9">
        <f t="shared" si="138"/>
        <v>739.75767391304339</v>
      </c>
      <c r="AF280" s="9">
        <f t="shared" si="138"/>
        <v>718.19348658474439</v>
      </c>
      <c r="AG280" s="9">
        <f t="shared" si="138"/>
        <v>0</v>
      </c>
      <c r="AH280" s="9">
        <f t="shared" si="138"/>
        <v>268.7884439226998</v>
      </c>
      <c r="AI280" s="9">
        <f t="shared" si="152"/>
        <v>9355.2256913770107</v>
      </c>
      <c r="AJ280" s="3" t="s">
        <v>608</v>
      </c>
      <c r="AK280" s="11">
        <v>13988879</v>
      </c>
      <c r="AL280" s="11">
        <v>0</v>
      </c>
      <c r="AM280" s="11">
        <v>32134</v>
      </c>
      <c r="AN280" s="9">
        <v>80334</v>
      </c>
      <c r="AO280" s="11">
        <v>2708806</v>
      </c>
      <c r="AP280" s="11">
        <v>13715</v>
      </c>
      <c r="AQ280" s="9">
        <v>600860</v>
      </c>
      <c r="AR280" s="9">
        <v>251275</v>
      </c>
      <c r="AS280" s="11">
        <v>104214</v>
      </c>
      <c r="AT280" s="11">
        <v>0</v>
      </c>
      <c r="AU280" s="11">
        <v>53096</v>
      </c>
      <c r="AV280" s="11">
        <v>-43081.69</v>
      </c>
      <c r="AW280" s="9">
        <v>0</v>
      </c>
      <c r="AX280" s="9">
        <v>1615780.3146575256</v>
      </c>
      <c r="AY280" s="9">
        <v>160378.56</v>
      </c>
      <c r="AZ280" s="9">
        <v>-68252.429999999993</v>
      </c>
      <c r="BA280" s="11">
        <v>539605</v>
      </c>
      <c r="BB280" s="11">
        <v>163991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9">
        <v>14015</v>
      </c>
      <c r="BJ280" s="9">
        <v>0</v>
      </c>
      <c r="BK280" s="9">
        <v>46642.912736495331</v>
      </c>
      <c r="BL280" s="9">
        <v>140057.11388571429</v>
      </c>
      <c r="BM280" s="9">
        <v>172426.95</v>
      </c>
      <c r="BN280" s="9">
        <v>9010.9500000000007</v>
      </c>
      <c r="BO280" s="11">
        <v>14670601</v>
      </c>
      <c r="BP280" s="11">
        <v>26986</v>
      </c>
      <c r="BQ280" s="11">
        <v>32848</v>
      </c>
      <c r="BR280" s="11">
        <v>80334</v>
      </c>
      <c r="BS280" s="11">
        <v>1651158</v>
      </c>
      <c r="BT280" s="11">
        <v>0</v>
      </c>
      <c r="BU280" s="9">
        <v>600860</v>
      </c>
      <c r="BV280" s="9">
        <v>321474</v>
      </c>
      <c r="BW280" s="11">
        <v>107638</v>
      </c>
      <c r="BX280" s="11">
        <v>0</v>
      </c>
      <c r="BY280" s="11">
        <v>53180</v>
      </c>
      <c r="BZ280" s="11">
        <v>-45330.35</v>
      </c>
      <c r="CA280" s="9">
        <v>0</v>
      </c>
      <c r="CB280" s="9">
        <v>1651845.019144912</v>
      </c>
      <c r="CC280" s="9">
        <v>169741.49440000003</v>
      </c>
      <c r="CD280" s="9">
        <v>17772</v>
      </c>
      <c r="CE280" s="11">
        <v>553561</v>
      </c>
      <c r="CF280" s="11">
        <v>170755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0</v>
      </c>
      <c r="CM280" s="11">
        <v>14095</v>
      </c>
      <c r="CN280" s="9">
        <v>1071363</v>
      </c>
      <c r="CO280" s="9">
        <v>46642.912736495331</v>
      </c>
      <c r="CP280" s="9">
        <v>140057.11388571429</v>
      </c>
      <c r="CQ280" s="9">
        <v>172426.95</v>
      </c>
      <c r="CR280" s="9">
        <v>9010.9500000000007</v>
      </c>
      <c r="CT280" s="11"/>
      <c r="CU280" s="11"/>
      <c r="CV280" s="15"/>
      <c r="CW280" s="15"/>
      <c r="CX280" s="11"/>
      <c r="CY280" s="11"/>
      <c r="CZ280" s="9"/>
      <c r="DA280" s="11"/>
      <c r="DB280" s="11"/>
      <c r="DC280" s="11"/>
      <c r="DD280" s="11"/>
      <c r="DE280" s="11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</row>
    <row r="281" spans="1:124" x14ac:dyDescent="0.3">
      <c r="A281" s="12">
        <v>881</v>
      </c>
      <c r="B281" s="12">
        <v>1</v>
      </c>
      <c r="C281" s="13" t="s">
        <v>304</v>
      </c>
      <c r="D281" s="14">
        <v>5</v>
      </c>
      <c r="E281" s="9">
        <v>897</v>
      </c>
      <c r="F281" s="9">
        <f t="shared" si="139"/>
        <v>9114.7261356092731</v>
      </c>
      <c r="G281" s="9">
        <f t="shared" si="140"/>
        <v>9540.1073478971157</v>
      </c>
      <c r="H281" s="9">
        <f t="shared" si="141"/>
        <v>425.38121228784257</v>
      </c>
      <c r="I281" s="10">
        <f t="shared" si="136"/>
        <v>4.6669664667813741E-2</v>
      </c>
      <c r="J281" s="9">
        <f t="shared" si="142"/>
        <v>355.18715719063493</v>
      </c>
      <c r="K281" s="9">
        <f t="shared" si="143"/>
        <v>4.6789297658862949</v>
      </c>
      <c r="L281" s="9">
        <f t="shared" si="144"/>
        <v>0</v>
      </c>
      <c r="M281" s="9">
        <f t="shared" si="145"/>
        <v>19.941984392419045</v>
      </c>
      <c r="N281" s="9">
        <f t="shared" si="146"/>
        <v>33.422643280038528</v>
      </c>
      <c r="O281" s="9">
        <f t="shared" si="147"/>
        <v>0</v>
      </c>
      <c r="P281" s="9">
        <f t="shared" si="148"/>
        <v>12.150497658862861</v>
      </c>
      <c r="Q281" s="15">
        <f t="shared" si="149"/>
        <v>8175909.3436415177</v>
      </c>
      <c r="R281" s="15">
        <f t="shared" si="150"/>
        <v>8557476.2910637129</v>
      </c>
      <c r="S281" s="9">
        <f t="shared" si="151"/>
        <v>381566.94742219523</v>
      </c>
      <c r="T281" s="9"/>
      <c r="U281" s="9">
        <f t="shared" si="137"/>
        <v>6097.6155183946494</v>
      </c>
      <c r="V281" s="9">
        <f t="shared" si="137"/>
        <v>142.38795986622074</v>
      </c>
      <c r="W281" s="9">
        <f t="shared" si="137"/>
        <v>733.89297658862881</v>
      </c>
      <c r="X281" s="9">
        <f t="shared" si="137"/>
        <v>780.7109364548495</v>
      </c>
      <c r="Y281" s="9">
        <f t="shared" si="137"/>
        <v>1111.1332675092567</v>
      </c>
      <c r="Z281" s="9">
        <f t="shared" si="137"/>
        <v>0</v>
      </c>
      <c r="AA281" s="9">
        <f t="shared" si="137"/>
        <v>248.98547679566806</v>
      </c>
      <c r="AB281" s="9">
        <f t="shared" si="138"/>
        <v>6452.8026755852843</v>
      </c>
      <c r="AC281" s="9">
        <f t="shared" si="138"/>
        <v>147.06688963210703</v>
      </c>
      <c r="AD281" s="9">
        <f t="shared" si="138"/>
        <v>733.89297658862881</v>
      </c>
      <c r="AE281" s="9">
        <f t="shared" si="138"/>
        <v>800.65292084726855</v>
      </c>
      <c r="AF281" s="9">
        <f t="shared" si="138"/>
        <v>1144.5559107892952</v>
      </c>
      <c r="AG281" s="9">
        <f t="shared" si="138"/>
        <v>0</v>
      </c>
      <c r="AH281" s="9">
        <f t="shared" si="138"/>
        <v>261.13597445453092</v>
      </c>
      <c r="AI281" s="9">
        <f t="shared" si="152"/>
        <v>9540.1073478971157</v>
      </c>
      <c r="AJ281" s="3" t="s">
        <v>608</v>
      </c>
      <c r="AK281" s="11">
        <v>5509178</v>
      </c>
      <c r="AL281" s="11">
        <v>0</v>
      </c>
      <c r="AM281" s="11">
        <v>12655</v>
      </c>
      <c r="AN281" s="9">
        <v>31638</v>
      </c>
      <c r="AO281" s="11">
        <v>648775</v>
      </c>
      <c r="AP281" s="11">
        <v>9527</v>
      </c>
      <c r="AQ281" s="9">
        <v>240240</v>
      </c>
      <c r="AR281" s="9">
        <v>115556</v>
      </c>
      <c r="AS281" s="11">
        <v>127722</v>
      </c>
      <c r="AT281" s="11">
        <v>0</v>
      </c>
      <c r="AU281" s="11">
        <v>43940</v>
      </c>
      <c r="AV281" s="11">
        <v>-27289.29</v>
      </c>
      <c r="AW281" s="9">
        <v>0</v>
      </c>
      <c r="AX281" s="9">
        <v>996686.54095580336</v>
      </c>
      <c r="AY281" s="9">
        <v>55492.509999999995</v>
      </c>
      <c r="AZ281" s="9">
        <v>-39616.879999999997</v>
      </c>
      <c r="BA281" s="11">
        <v>210981</v>
      </c>
      <c r="BB281" s="11">
        <v>104215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9">
        <v>0</v>
      </c>
      <c r="BJ281" s="9">
        <v>0</v>
      </c>
      <c r="BK281" s="9">
        <v>24267.011999999995</v>
      </c>
      <c r="BL281" s="9">
        <v>52536.660685714276</v>
      </c>
      <c r="BM281" s="9">
        <v>54535.55</v>
      </c>
      <c r="BN281" s="9">
        <v>4870.24</v>
      </c>
      <c r="BO281" s="11">
        <v>5767680</v>
      </c>
      <c r="BP281" s="11">
        <v>20484</v>
      </c>
      <c r="BQ281" s="11">
        <v>12914</v>
      </c>
      <c r="BR281" s="11">
        <v>31638</v>
      </c>
      <c r="BS281" s="11">
        <v>658302</v>
      </c>
      <c r="BT281" s="11">
        <v>0</v>
      </c>
      <c r="BU281" s="9">
        <v>240240</v>
      </c>
      <c r="BV281" s="9">
        <v>125951</v>
      </c>
      <c r="BW281" s="11">
        <v>131919</v>
      </c>
      <c r="BX281" s="11">
        <v>0</v>
      </c>
      <c r="BY281" s="11">
        <v>44150</v>
      </c>
      <c r="BZ281" s="11">
        <v>-28299.33</v>
      </c>
      <c r="CA281" s="9">
        <v>0</v>
      </c>
      <c r="CB281" s="9">
        <v>1026666.6519779977</v>
      </c>
      <c r="CC281" s="9">
        <v>66391.506399999998</v>
      </c>
      <c r="CD281" s="9">
        <v>0</v>
      </c>
      <c r="CE281" s="11">
        <v>216060</v>
      </c>
      <c r="CF281" s="11">
        <v>107170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  <c r="CL281" s="11">
        <v>0</v>
      </c>
      <c r="CM281" s="11">
        <v>0</v>
      </c>
      <c r="CN281" s="9">
        <v>0</v>
      </c>
      <c r="CO281" s="9">
        <v>24267.011999999995</v>
      </c>
      <c r="CP281" s="9">
        <v>52536.660685714276</v>
      </c>
      <c r="CQ281" s="9">
        <v>54535.55</v>
      </c>
      <c r="CR281" s="9">
        <v>4870.24</v>
      </c>
      <c r="CT281" s="11"/>
      <c r="CU281" s="11"/>
      <c r="CV281" s="15"/>
      <c r="CW281" s="15"/>
      <c r="CX281" s="11"/>
      <c r="CY281" s="11"/>
      <c r="CZ281" s="9"/>
      <c r="DA281" s="11"/>
      <c r="DB281" s="11"/>
      <c r="DC281" s="11"/>
      <c r="DD281" s="11"/>
      <c r="DE281" s="11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</row>
    <row r="282" spans="1:124" x14ac:dyDescent="0.3">
      <c r="A282" s="12">
        <v>882</v>
      </c>
      <c r="B282" s="12">
        <v>1</v>
      </c>
      <c r="C282" s="13" t="s">
        <v>305</v>
      </c>
      <c r="D282" s="14">
        <v>4</v>
      </c>
      <c r="E282" s="9">
        <v>4134</v>
      </c>
      <c r="F282" s="9">
        <f t="shared" si="139"/>
        <v>10300.803527841745</v>
      </c>
      <c r="G282" s="9">
        <f t="shared" si="140"/>
        <v>10699.099334233764</v>
      </c>
      <c r="H282" s="9">
        <f t="shared" si="141"/>
        <v>398.29580639201959</v>
      </c>
      <c r="I282" s="10">
        <f t="shared" si="136"/>
        <v>3.8666479300908649E-2</v>
      </c>
      <c r="J282" s="9">
        <f t="shared" si="142"/>
        <v>351.66102080309611</v>
      </c>
      <c r="K282" s="9">
        <f t="shared" si="143"/>
        <v>7.2194000967585907</v>
      </c>
      <c r="L282" s="9">
        <f t="shared" si="144"/>
        <v>0</v>
      </c>
      <c r="M282" s="9">
        <f t="shared" si="145"/>
        <v>32.710996613449481</v>
      </c>
      <c r="N282" s="9">
        <f t="shared" si="146"/>
        <v>7.5960849599923677</v>
      </c>
      <c r="O282" s="9">
        <f t="shared" si="147"/>
        <v>0</v>
      </c>
      <c r="P282" s="9">
        <f t="shared" si="148"/>
        <v>-0.89169608127721744</v>
      </c>
      <c r="Q282" s="15">
        <f t="shared" si="149"/>
        <v>42583521.784097791</v>
      </c>
      <c r="R282" s="15">
        <f t="shared" si="150"/>
        <v>44230076.647722393</v>
      </c>
      <c r="S282" s="9">
        <f t="shared" si="151"/>
        <v>1646554.8636246026</v>
      </c>
      <c r="T282" s="9"/>
      <c r="U282" s="9">
        <f t="shared" ref="U282:AA291" si="153">IF($E282=0,0,SUMIF($AK$4:$BN$4,U$4,$AK282:$BN282)/$E282)</f>
        <v>5957.1323996129659</v>
      </c>
      <c r="V282" s="9">
        <f t="shared" si="153"/>
        <v>219.73343009192067</v>
      </c>
      <c r="W282" s="9">
        <f t="shared" si="153"/>
        <v>1033.0503144654087</v>
      </c>
      <c r="X282" s="9">
        <f t="shared" si="153"/>
        <v>451.55827285921623</v>
      </c>
      <c r="Y282" s="9">
        <f t="shared" si="153"/>
        <v>2394.2605670352618</v>
      </c>
      <c r="Z282" s="9">
        <f t="shared" si="153"/>
        <v>0</v>
      </c>
      <c r="AA282" s="9">
        <f t="shared" si="153"/>
        <v>245.0685437769724</v>
      </c>
      <c r="AB282" s="9">
        <f t="shared" ref="AB282:AH291" si="154">IF($E282=0,0,SUMIF($BO$4:$CR$4,AB$4,$BO282:$CR282)/$E282)</f>
        <v>6308.793420416062</v>
      </c>
      <c r="AC282" s="9">
        <f t="shared" si="154"/>
        <v>226.95283018867926</v>
      </c>
      <c r="AD282" s="9">
        <f t="shared" si="154"/>
        <v>1033.0503144654087</v>
      </c>
      <c r="AE282" s="9">
        <f t="shared" si="154"/>
        <v>484.26926947266571</v>
      </c>
      <c r="AF282" s="9">
        <f t="shared" si="154"/>
        <v>2401.8566519952542</v>
      </c>
      <c r="AG282" s="9">
        <f t="shared" si="154"/>
        <v>0</v>
      </c>
      <c r="AH282" s="9">
        <f t="shared" si="154"/>
        <v>244.17684769569519</v>
      </c>
      <c r="AI282" s="9">
        <f t="shared" si="152"/>
        <v>10699.099334233764</v>
      </c>
      <c r="AJ282" s="3" t="s">
        <v>608</v>
      </c>
      <c r="AK282" s="11">
        <v>24792582</v>
      </c>
      <c r="AL282" s="11">
        <v>0</v>
      </c>
      <c r="AM282" s="11">
        <v>56951</v>
      </c>
      <c r="AN282" s="9">
        <v>142377</v>
      </c>
      <c r="AO282" s="11">
        <v>4258507</v>
      </c>
      <c r="AP282" s="11">
        <v>12123</v>
      </c>
      <c r="AQ282" s="9">
        <v>0</v>
      </c>
      <c r="AR282" s="9">
        <v>466869</v>
      </c>
      <c r="AS282" s="11">
        <v>908378</v>
      </c>
      <c r="AT282" s="11">
        <v>0</v>
      </c>
      <c r="AU282" s="11">
        <v>162507</v>
      </c>
      <c r="AV282" s="11">
        <v>-135794.1</v>
      </c>
      <c r="AW282" s="9">
        <v>0</v>
      </c>
      <c r="AX282" s="9">
        <v>9897873.1841237731</v>
      </c>
      <c r="AY282" s="9">
        <v>270658.84999999998</v>
      </c>
      <c r="AZ282" s="9">
        <v>-165796.66</v>
      </c>
      <c r="BA282" s="11">
        <v>953451</v>
      </c>
      <c r="BB282" s="11">
        <v>228256</v>
      </c>
      <c r="BC282" s="11">
        <v>0</v>
      </c>
      <c r="BD282" s="11">
        <v>29425</v>
      </c>
      <c r="BE282" s="11">
        <v>0</v>
      </c>
      <c r="BF282" s="11">
        <v>0</v>
      </c>
      <c r="BG282" s="11">
        <v>49585</v>
      </c>
      <c r="BH282" s="11">
        <v>0</v>
      </c>
      <c r="BI282" s="9">
        <v>55492</v>
      </c>
      <c r="BJ282" s="9">
        <v>0</v>
      </c>
      <c r="BK282" s="9">
        <v>46235.809688289584</v>
      </c>
      <c r="BL282" s="9">
        <v>241552.75028571428</v>
      </c>
      <c r="BM282" s="9">
        <v>307645.56</v>
      </c>
      <c r="BN282" s="9">
        <v>4643.3900000000003</v>
      </c>
      <c r="BO282" s="11">
        <v>26080552</v>
      </c>
      <c r="BP282" s="11">
        <v>0</v>
      </c>
      <c r="BQ282" s="11">
        <v>58396</v>
      </c>
      <c r="BR282" s="11">
        <v>142377</v>
      </c>
      <c r="BS282" s="11">
        <v>3318326</v>
      </c>
      <c r="BT282" s="11">
        <v>0</v>
      </c>
      <c r="BU282" s="9">
        <v>0</v>
      </c>
      <c r="BV282" s="9">
        <v>553322</v>
      </c>
      <c r="BW282" s="11">
        <v>938223</v>
      </c>
      <c r="BX282" s="11">
        <v>0</v>
      </c>
      <c r="BY282" s="11">
        <v>177602</v>
      </c>
      <c r="BZ282" s="11">
        <v>-145730.84</v>
      </c>
      <c r="CA282" s="9">
        <v>0</v>
      </c>
      <c r="CB282" s="9">
        <v>9929275.39934838</v>
      </c>
      <c r="CC282" s="9">
        <v>266972.5784</v>
      </c>
      <c r="CD282" s="9">
        <v>0</v>
      </c>
      <c r="CE282" s="11">
        <v>981102</v>
      </c>
      <c r="CF282" s="11">
        <v>238814</v>
      </c>
      <c r="CG282" s="11">
        <v>0</v>
      </c>
      <c r="CH282" s="11">
        <v>29425</v>
      </c>
      <c r="CI282" s="11">
        <v>0</v>
      </c>
      <c r="CJ282" s="11">
        <v>0</v>
      </c>
      <c r="CK282" s="11">
        <v>53247</v>
      </c>
      <c r="CL282" s="11">
        <v>0</v>
      </c>
      <c r="CM282" s="11">
        <v>55792</v>
      </c>
      <c r="CN282" s="9">
        <v>952304</v>
      </c>
      <c r="CO282" s="9">
        <v>46235.809688289584</v>
      </c>
      <c r="CP282" s="9">
        <v>241552.75028571428</v>
      </c>
      <c r="CQ282" s="9">
        <v>307645.56</v>
      </c>
      <c r="CR282" s="9">
        <v>4643.3900000000003</v>
      </c>
      <c r="CT282" s="11"/>
      <c r="CU282" s="11"/>
      <c r="CV282" s="15"/>
      <c r="CW282" s="15"/>
      <c r="CX282" s="11"/>
      <c r="CY282" s="11"/>
      <c r="CZ282" s="9"/>
      <c r="DA282" s="11"/>
      <c r="DB282" s="11"/>
      <c r="DC282" s="11"/>
      <c r="DD282" s="11"/>
      <c r="DE282" s="11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</row>
    <row r="283" spans="1:124" x14ac:dyDescent="0.3">
      <c r="A283" s="12">
        <v>883</v>
      </c>
      <c r="B283" s="12">
        <v>1</v>
      </c>
      <c r="C283" s="13" t="s">
        <v>306</v>
      </c>
      <c r="D283" s="14">
        <v>5</v>
      </c>
      <c r="E283" s="9">
        <v>1636</v>
      </c>
      <c r="F283" s="9">
        <f t="shared" si="139"/>
        <v>8296.0901625561819</v>
      </c>
      <c r="G283" s="9">
        <f t="shared" si="140"/>
        <v>9092.9804222781622</v>
      </c>
      <c r="H283" s="9">
        <f t="shared" si="141"/>
        <v>796.89025972198033</v>
      </c>
      <c r="I283" s="10">
        <f t="shared" si="136"/>
        <v>9.6056123319233966E-2</v>
      </c>
      <c r="J283" s="9">
        <f t="shared" si="142"/>
        <v>378.88581907090429</v>
      </c>
      <c r="K283" s="9">
        <f t="shared" si="143"/>
        <v>7.6644254278728567</v>
      </c>
      <c r="L283" s="9">
        <f t="shared" si="144"/>
        <v>317.65281173594138</v>
      </c>
      <c r="M283" s="9">
        <f t="shared" si="145"/>
        <v>33.56359413202938</v>
      </c>
      <c r="N283" s="9">
        <f t="shared" si="146"/>
        <v>35.283858988483985</v>
      </c>
      <c r="O283" s="9">
        <f t="shared" si="147"/>
        <v>22.437567237163805</v>
      </c>
      <c r="P283" s="9">
        <f t="shared" si="148"/>
        <v>1.4021831295843583</v>
      </c>
      <c r="Q283" s="15">
        <f t="shared" si="149"/>
        <v>13572403.505941914</v>
      </c>
      <c r="R283" s="15">
        <f t="shared" si="150"/>
        <v>14876115.970847074</v>
      </c>
      <c r="S283" s="9">
        <f t="shared" si="151"/>
        <v>1303712.4649051595</v>
      </c>
      <c r="T283" s="9"/>
      <c r="U283" s="9">
        <f t="shared" si="153"/>
        <v>5931.7676039119806</v>
      </c>
      <c r="V283" s="9">
        <f t="shared" si="153"/>
        <v>233.28422982885087</v>
      </c>
      <c r="W283" s="9">
        <f t="shared" si="153"/>
        <v>469.27689486552566</v>
      </c>
      <c r="X283" s="9">
        <f t="shared" si="153"/>
        <v>731.33838630806849</v>
      </c>
      <c r="Y283" s="9">
        <f t="shared" si="153"/>
        <v>648.00577411748111</v>
      </c>
      <c r="Z283" s="9">
        <f t="shared" si="153"/>
        <v>70.753007334963328</v>
      </c>
      <c r="AA283" s="9">
        <f t="shared" si="153"/>
        <v>211.66426618931192</v>
      </c>
      <c r="AB283" s="9">
        <f t="shared" si="154"/>
        <v>6310.6534229828849</v>
      </c>
      <c r="AC283" s="9">
        <f t="shared" si="154"/>
        <v>240.94865525672373</v>
      </c>
      <c r="AD283" s="9">
        <f t="shared" si="154"/>
        <v>786.92970660146705</v>
      </c>
      <c r="AE283" s="9">
        <f t="shared" si="154"/>
        <v>764.90198044009787</v>
      </c>
      <c r="AF283" s="9">
        <f t="shared" si="154"/>
        <v>683.28963310596509</v>
      </c>
      <c r="AG283" s="9">
        <f t="shared" si="154"/>
        <v>93.190574572127133</v>
      </c>
      <c r="AH283" s="9">
        <f t="shared" si="154"/>
        <v>213.06644931889628</v>
      </c>
      <c r="AI283" s="9">
        <f t="shared" si="152"/>
        <v>9092.9804222781622</v>
      </c>
      <c r="AJ283" s="3" t="s">
        <v>608</v>
      </c>
      <c r="AK283" s="11">
        <v>9770029</v>
      </c>
      <c r="AL283" s="11">
        <v>0</v>
      </c>
      <c r="AM283" s="11">
        <v>22443</v>
      </c>
      <c r="AN283" s="9">
        <v>56107</v>
      </c>
      <c r="AO283" s="11">
        <v>770902</v>
      </c>
      <c r="AP283" s="11">
        <v>-3165</v>
      </c>
      <c r="AQ283" s="9">
        <v>424320</v>
      </c>
      <c r="AR283" s="9">
        <v>220001</v>
      </c>
      <c r="AS283" s="11">
        <v>381653</v>
      </c>
      <c r="AT283" s="11">
        <v>0</v>
      </c>
      <c r="AU283" s="11">
        <v>0</v>
      </c>
      <c r="AV283" s="11">
        <v>-14171.4</v>
      </c>
      <c r="AW283" s="9">
        <v>115751.92</v>
      </c>
      <c r="AX283" s="9">
        <v>1060137.446456199</v>
      </c>
      <c r="AY283" s="9">
        <v>118888.75</v>
      </c>
      <c r="AZ283" s="9">
        <v>-65657.2</v>
      </c>
      <c r="BA283" s="11">
        <v>367218</v>
      </c>
      <c r="BB283" s="11">
        <v>101949</v>
      </c>
      <c r="BC283" s="11">
        <v>0</v>
      </c>
      <c r="BD283" s="11">
        <v>49355</v>
      </c>
      <c r="BE283" s="11">
        <v>0</v>
      </c>
      <c r="BF283" s="11">
        <v>0</v>
      </c>
      <c r="BG283" s="11">
        <v>0</v>
      </c>
      <c r="BH283" s="11">
        <v>0</v>
      </c>
      <c r="BI283" s="9">
        <v>25355</v>
      </c>
      <c r="BJ283" s="9">
        <v>0</v>
      </c>
      <c r="BK283" s="9">
        <v>0</v>
      </c>
      <c r="BL283" s="9">
        <v>80985.869485714284</v>
      </c>
      <c r="BM283" s="9">
        <v>85192.8</v>
      </c>
      <c r="BN283" s="9">
        <v>5108.32</v>
      </c>
      <c r="BO283" s="11">
        <v>10324229</v>
      </c>
      <c r="BP283" s="11">
        <v>0</v>
      </c>
      <c r="BQ283" s="11">
        <v>23117</v>
      </c>
      <c r="BR283" s="11">
        <v>56107</v>
      </c>
      <c r="BS283" s="11">
        <v>533460</v>
      </c>
      <c r="BT283" s="11">
        <v>0</v>
      </c>
      <c r="BU283" s="9">
        <v>424320</v>
      </c>
      <c r="BV283" s="9">
        <v>256061</v>
      </c>
      <c r="BW283" s="11">
        <v>394192</v>
      </c>
      <c r="BX283" s="11">
        <v>0</v>
      </c>
      <c r="BY283" s="11">
        <v>0</v>
      </c>
      <c r="BZ283" s="11">
        <v>-13351.36</v>
      </c>
      <c r="CA283" s="9">
        <v>152459.78</v>
      </c>
      <c r="CB283" s="9">
        <v>1117861.8397613589</v>
      </c>
      <c r="CC283" s="9">
        <v>121182.72159999999</v>
      </c>
      <c r="CD283" s="9">
        <v>0</v>
      </c>
      <c r="CE283" s="11">
        <v>379559</v>
      </c>
      <c r="CF283" s="11">
        <v>106828</v>
      </c>
      <c r="CG283" s="11">
        <v>0</v>
      </c>
      <c r="CH283" s="11">
        <v>49355</v>
      </c>
      <c r="CI283" s="11">
        <v>0</v>
      </c>
      <c r="CJ283" s="11">
        <v>0</v>
      </c>
      <c r="CK283" s="11">
        <v>0</v>
      </c>
      <c r="CL283" s="11">
        <v>0</v>
      </c>
      <c r="CM283" s="11">
        <v>25491</v>
      </c>
      <c r="CN283" s="9">
        <v>753957</v>
      </c>
      <c r="CO283" s="9">
        <v>0</v>
      </c>
      <c r="CP283" s="9">
        <v>80985.869485714284</v>
      </c>
      <c r="CQ283" s="9">
        <v>85192.8</v>
      </c>
      <c r="CR283" s="9">
        <v>5108.32</v>
      </c>
      <c r="CT283" s="11"/>
      <c r="CU283" s="11"/>
      <c r="CV283" s="15"/>
      <c r="CW283" s="15"/>
      <c r="CX283" s="11"/>
      <c r="CY283" s="11"/>
      <c r="CZ283" s="9"/>
      <c r="DA283" s="11"/>
      <c r="DB283" s="11"/>
      <c r="DC283" s="11"/>
      <c r="DD283" s="11"/>
      <c r="DE283" s="11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</row>
    <row r="284" spans="1:124" x14ac:dyDescent="0.3">
      <c r="A284" s="12">
        <v>885</v>
      </c>
      <c r="B284" s="12">
        <v>1</v>
      </c>
      <c r="C284" s="13" t="s">
        <v>307</v>
      </c>
      <c r="D284" s="14">
        <v>4</v>
      </c>
      <c r="E284" s="9">
        <v>5863</v>
      </c>
      <c r="F284" s="9">
        <f t="shared" si="139"/>
        <v>7778.3942468097521</v>
      </c>
      <c r="G284" s="9">
        <f t="shared" si="140"/>
        <v>8206.7311195417224</v>
      </c>
      <c r="H284" s="9">
        <f t="shared" si="141"/>
        <v>428.33687273197029</v>
      </c>
      <c r="I284" s="10">
        <f t="shared" si="136"/>
        <v>5.5067518968667517E-2</v>
      </c>
      <c r="J284" s="9">
        <f t="shared" si="142"/>
        <v>372.78944567627514</v>
      </c>
      <c r="K284" s="9">
        <f t="shared" si="143"/>
        <v>2.1448064130991042</v>
      </c>
      <c r="L284" s="9">
        <f t="shared" si="144"/>
        <v>0</v>
      </c>
      <c r="M284" s="9">
        <f t="shared" si="145"/>
        <v>29.203054750127933</v>
      </c>
      <c r="N284" s="9">
        <f t="shared" si="146"/>
        <v>28.395580731286884</v>
      </c>
      <c r="O284" s="9">
        <f t="shared" si="147"/>
        <v>0</v>
      </c>
      <c r="P284" s="9">
        <f t="shared" si="148"/>
        <v>-4.1960148388197069</v>
      </c>
      <c r="Q284" s="15">
        <f t="shared" si="149"/>
        <v>45604725.469045572</v>
      </c>
      <c r="R284" s="15">
        <f t="shared" si="150"/>
        <v>48116064.553873122</v>
      </c>
      <c r="S284" s="9">
        <f t="shared" si="151"/>
        <v>2511339.0848275498</v>
      </c>
      <c r="T284" s="9"/>
      <c r="U284" s="9">
        <f t="shared" si="153"/>
        <v>5979.0831451475351</v>
      </c>
      <c r="V284" s="9">
        <f t="shared" si="153"/>
        <v>65.281425891181982</v>
      </c>
      <c r="W284" s="9">
        <f t="shared" si="153"/>
        <v>756.10950025584168</v>
      </c>
      <c r="X284" s="9">
        <f t="shared" si="153"/>
        <v>359.78337711069418</v>
      </c>
      <c r="Y284" s="9">
        <f t="shared" si="153"/>
        <v>395.51175217268252</v>
      </c>
      <c r="Z284" s="9">
        <f t="shared" si="153"/>
        <v>0</v>
      </c>
      <c r="AA284" s="9">
        <f t="shared" si="153"/>
        <v>222.62504623181698</v>
      </c>
      <c r="AB284" s="9">
        <f t="shared" si="154"/>
        <v>6351.8725908238102</v>
      </c>
      <c r="AC284" s="9">
        <f t="shared" si="154"/>
        <v>67.426232304281086</v>
      </c>
      <c r="AD284" s="9">
        <f t="shared" si="154"/>
        <v>756.10950025584168</v>
      </c>
      <c r="AE284" s="9">
        <f t="shared" si="154"/>
        <v>388.98643186082211</v>
      </c>
      <c r="AF284" s="9">
        <f t="shared" si="154"/>
        <v>423.9073329039694</v>
      </c>
      <c r="AG284" s="9">
        <f t="shared" si="154"/>
        <v>0</v>
      </c>
      <c r="AH284" s="9">
        <f t="shared" si="154"/>
        <v>218.42903139299727</v>
      </c>
      <c r="AI284" s="9">
        <f t="shared" si="152"/>
        <v>8206.7311195417224</v>
      </c>
      <c r="AJ284" s="3" t="s">
        <v>608</v>
      </c>
      <c r="AK284" s="11">
        <v>35089974</v>
      </c>
      <c r="AL284" s="11">
        <v>0</v>
      </c>
      <c r="AM284" s="11">
        <v>80605</v>
      </c>
      <c r="AN284" s="9">
        <v>201512</v>
      </c>
      <c r="AO284" s="11">
        <v>4205765</v>
      </c>
      <c r="AP284" s="11">
        <v>227305</v>
      </c>
      <c r="AQ284" s="9">
        <v>0</v>
      </c>
      <c r="AR284" s="9">
        <v>733100</v>
      </c>
      <c r="AS284" s="11">
        <v>382745</v>
      </c>
      <c r="AT284" s="11">
        <v>0</v>
      </c>
      <c r="AU284" s="11">
        <v>23925</v>
      </c>
      <c r="AV284" s="11">
        <v>-112429.06</v>
      </c>
      <c r="AW284" s="9">
        <v>0</v>
      </c>
      <c r="AX284" s="9">
        <v>2318885.4029884376</v>
      </c>
      <c r="AY284" s="9">
        <v>425667.42000000004</v>
      </c>
      <c r="AZ284" s="9">
        <v>-34609.519999999997</v>
      </c>
      <c r="BA284" s="11">
        <v>1258510</v>
      </c>
      <c r="BB284" s="11">
        <v>66006</v>
      </c>
      <c r="BC284" s="11">
        <v>0</v>
      </c>
      <c r="BD284" s="11">
        <v>4165</v>
      </c>
      <c r="BE284" s="11">
        <v>0</v>
      </c>
      <c r="BF284" s="11">
        <v>0</v>
      </c>
      <c r="BG284" s="11">
        <v>0</v>
      </c>
      <c r="BH284" s="11">
        <v>0</v>
      </c>
      <c r="BI284" s="9">
        <v>55528</v>
      </c>
      <c r="BJ284" s="9">
        <v>0</v>
      </c>
      <c r="BK284" s="9">
        <v>197877.11999999997</v>
      </c>
      <c r="BL284" s="9">
        <v>188385.02605714285</v>
      </c>
      <c r="BM284" s="9">
        <v>264164.37</v>
      </c>
      <c r="BN284" s="9">
        <v>27644.71</v>
      </c>
      <c r="BO284" s="11">
        <v>37067826</v>
      </c>
      <c r="BP284" s="11">
        <v>0</v>
      </c>
      <c r="BQ284" s="11">
        <v>82997</v>
      </c>
      <c r="BR284" s="11">
        <v>201512</v>
      </c>
      <c r="BS284" s="11">
        <v>3079577</v>
      </c>
      <c r="BT284" s="11">
        <v>0</v>
      </c>
      <c r="BU284" s="9">
        <v>0</v>
      </c>
      <c r="BV284" s="9">
        <v>864101</v>
      </c>
      <c r="BW284" s="11">
        <v>395320</v>
      </c>
      <c r="BX284" s="11">
        <v>0</v>
      </c>
      <c r="BY284" s="11">
        <v>24082</v>
      </c>
      <c r="BZ284" s="11">
        <v>-128002.55</v>
      </c>
      <c r="CA284" s="9">
        <v>0</v>
      </c>
      <c r="CB284" s="9">
        <v>2485368.6928159725</v>
      </c>
      <c r="CC284" s="9">
        <v>401066.18500000006</v>
      </c>
      <c r="CD284" s="9">
        <v>173203</v>
      </c>
      <c r="CE284" s="11">
        <v>1300198</v>
      </c>
      <c r="CF284" s="11">
        <v>77416</v>
      </c>
      <c r="CG284" s="11">
        <v>0</v>
      </c>
      <c r="CH284" s="11">
        <v>4165</v>
      </c>
      <c r="CI284" s="11">
        <v>0</v>
      </c>
      <c r="CJ284" s="11">
        <v>0</v>
      </c>
      <c r="CK284" s="11">
        <v>0</v>
      </c>
      <c r="CL284" s="11">
        <v>0</v>
      </c>
      <c r="CM284" s="11">
        <v>55671</v>
      </c>
      <c r="CN284" s="9">
        <v>1353493</v>
      </c>
      <c r="CO284" s="9">
        <v>197877.11999999997</v>
      </c>
      <c r="CP284" s="9">
        <v>188385.02605714285</v>
      </c>
      <c r="CQ284" s="9">
        <v>264164.37</v>
      </c>
      <c r="CR284" s="9">
        <v>27644.71</v>
      </c>
      <c r="CT284" s="11"/>
      <c r="CU284" s="11"/>
      <c r="CV284" s="15"/>
      <c r="CW284" s="15"/>
      <c r="CX284" s="11"/>
      <c r="CY284" s="11"/>
      <c r="CZ284" s="9"/>
      <c r="DA284" s="11"/>
      <c r="DB284" s="11"/>
      <c r="DC284" s="11"/>
      <c r="DD284" s="11"/>
      <c r="DE284" s="11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</row>
    <row r="285" spans="1:124" x14ac:dyDescent="0.3">
      <c r="A285" s="12">
        <v>891</v>
      </c>
      <c r="B285" s="12">
        <v>1</v>
      </c>
      <c r="C285" s="13" t="s">
        <v>308</v>
      </c>
      <c r="D285" s="14">
        <v>6</v>
      </c>
      <c r="E285" s="9">
        <v>506</v>
      </c>
      <c r="F285" s="9">
        <f t="shared" si="139"/>
        <v>9620.2018402933245</v>
      </c>
      <c r="G285" s="9">
        <f t="shared" si="140"/>
        <v>10084.371049235928</v>
      </c>
      <c r="H285" s="9">
        <f t="shared" si="141"/>
        <v>464.16920894260329</v>
      </c>
      <c r="I285" s="10">
        <f t="shared" si="136"/>
        <v>4.8249425183417002E-2</v>
      </c>
      <c r="J285" s="9">
        <f t="shared" si="142"/>
        <v>376.06533596837926</v>
      </c>
      <c r="K285" s="9">
        <f t="shared" si="143"/>
        <v>9.9367588932806257</v>
      </c>
      <c r="L285" s="9">
        <f t="shared" si="144"/>
        <v>0</v>
      </c>
      <c r="M285" s="9">
        <f t="shared" si="145"/>
        <v>27.952094861660044</v>
      </c>
      <c r="N285" s="9">
        <f t="shared" si="146"/>
        <v>23.983578903078524</v>
      </c>
      <c r="O285" s="9">
        <f t="shared" si="147"/>
        <v>12.747588932806323</v>
      </c>
      <c r="P285" s="9">
        <f t="shared" si="148"/>
        <v>13.483851383399241</v>
      </c>
      <c r="Q285" s="15">
        <f t="shared" si="149"/>
        <v>4867822.1311884215</v>
      </c>
      <c r="R285" s="15">
        <f t="shared" si="150"/>
        <v>5102691.7509133806</v>
      </c>
      <c r="S285" s="9">
        <f t="shared" si="151"/>
        <v>234869.61972495914</v>
      </c>
      <c r="T285" s="9"/>
      <c r="U285" s="9">
        <f t="shared" si="153"/>
        <v>5990.6164822134388</v>
      </c>
      <c r="V285" s="9">
        <f t="shared" si="153"/>
        <v>302.43280632411069</v>
      </c>
      <c r="W285" s="9">
        <f t="shared" si="153"/>
        <v>794.096837944664</v>
      </c>
      <c r="X285" s="9">
        <f t="shared" si="153"/>
        <v>1555.403162055336</v>
      </c>
      <c r="Y285" s="9">
        <f t="shared" si="153"/>
        <v>662.48159153776646</v>
      </c>
      <c r="Z285" s="9">
        <f t="shared" si="153"/>
        <v>74.407450592885368</v>
      </c>
      <c r="AA285" s="9">
        <f t="shared" si="153"/>
        <v>240.76350962512416</v>
      </c>
      <c r="AB285" s="9">
        <f t="shared" si="154"/>
        <v>6366.681818181818</v>
      </c>
      <c r="AC285" s="9">
        <f t="shared" si="154"/>
        <v>312.36956521739131</v>
      </c>
      <c r="AD285" s="9">
        <f t="shared" si="154"/>
        <v>794.096837944664</v>
      </c>
      <c r="AE285" s="9">
        <f t="shared" si="154"/>
        <v>1583.355256916996</v>
      </c>
      <c r="AF285" s="9">
        <f t="shared" si="154"/>
        <v>686.46517044084499</v>
      </c>
      <c r="AG285" s="9">
        <f t="shared" si="154"/>
        <v>87.155039525691691</v>
      </c>
      <c r="AH285" s="9">
        <f t="shared" si="154"/>
        <v>254.2473610085234</v>
      </c>
      <c r="AI285" s="9">
        <f t="shared" si="152"/>
        <v>10084.371049235928</v>
      </c>
      <c r="AJ285" s="3" t="s">
        <v>608</v>
      </c>
      <c r="AK285" s="11">
        <v>3062413</v>
      </c>
      <c r="AL285" s="11">
        <v>0</v>
      </c>
      <c r="AM285" s="11">
        <v>7035</v>
      </c>
      <c r="AN285" s="9">
        <v>17587</v>
      </c>
      <c r="AO285" s="11">
        <v>393323</v>
      </c>
      <c r="AP285" s="11">
        <v>8490</v>
      </c>
      <c r="AQ285" s="9">
        <v>0</v>
      </c>
      <c r="AR285" s="9">
        <v>62937</v>
      </c>
      <c r="AS285" s="11">
        <v>153031</v>
      </c>
      <c r="AT285" s="11">
        <v>0</v>
      </c>
      <c r="AU285" s="11">
        <v>0</v>
      </c>
      <c r="AV285" s="11">
        <v>0</v>
      </c>
      <c r="AW285" s="9">
        <v>37650.17</v>
      </c>
      <c r="AX285" s="9">
        <v>335215.68531810981</v>
      </c>
      <c r="AY285" s="9">
        <v>26289.629999999997</v>
      </c>
      <c r="AZ285" s="9">
        <v>-31161.06</v>
      </c>
      <c r="BA285" s="11">
        <v>126219</v>
      </c>
      <c r="BB285" s="11">
        <v>172434</v>
      </c>
      <c r="BC285" s="11">
        <v>0</v>
      </c>
      <c r="BD285" s="11">
        <v>0</v>
      </c>
      <c r="BE285" s="11">
        <v>277688</v>
      </c>
      <c r="BF285" s="11">
        <v>126717</v>
      </c>
      <c r="BG285" s="11">
        <v>0</v>
      </c>
      <c r="BH285" s="11">
        <v>0</v>
      </c>
      <c r="BI285" s="9">
        <v>14004</v>
      </c>
      <c r="BJ285" s="9">
        <v>0</v>
      </c>
      <c r="BK285" s="9">
        <v>13164.625870312822</v>
      </c>
      <c r="BL285" s="9">
        <v>35173.200000000004</v>
      </c>
      <c r="BM285" s="9">
        <v>20453.3</v>
      </c>
      <c r="BN285" s="9">
        <v>9158.58</v>
      </c>
      <c r="BO285" s="11">
        <v>3215363</v>
      </c>
      <c r="BP285" s="11">
        <v>6178</v>
      </c>
      <c r="BQ285" s="11">
        <v>7199</v>
      </c>
      <c r="BR285" s="11">
        <v>17587</v>
      </c>
      <c r="BS285" s="11">
        <v>401813</v>
      </c>
      <c r="BT285" s="11">
        <v>0</v>
      </c>
      <c r="BU285" s="9">
        <v>0</v>
      </c>
      <c r="BV285" s="9">
        <v>68563</v>
      </c>
      <c r="BW285" s="11">
        <v>158059</v>
      </c>
      <c r="BX285" s="11">
        <v>0</v>
      </c>
      <c r="BY285" s="11">
        <v>0</v>
      </c>
      <c r="BZ285" s="11">
        <v>-4501.24</v>
      </c>
      <c r="CA285" s="9">
        <v>44100.45</v>
      </c>
      <c r="CB285" s="9">
        <v>347351.37624306756</v>
      </c>
      <c r="CC285" s="9">
        <v>33112.4588</v>
      </c>
      <c r="CD285" s="9">
        <v>0</v>
      </c>
      <c r="CE285" s="11">
        <v>129654</v>
      </c>
      <c r="CF285" s="11">
        <v>178253</v>
      </c>
      <c r="CG285" s="11">
        <v>0</v>
      </c>
      <c r="CH285" s="11">
        <v>0</v>
      </c>
      <c r="CI285" s="11">
        <v>280452</v>
      </c>
      <c r="CJ285" s="11">
        <v>127474</v>
      </c>
      <c r="CK285" s="11">
        <v>0</v>
      </c>
      <c r="CL285" s="11">
        <v>0</v>
      </c>
      <c r="CM285" s="11">
        <v>14084</v>
      </c>
      <c r="CN285" s="9">
        <v>0</v>
      </c>
      <c r="CO285" s="9">
        <v>13164.625870312822</v>
      </c>
      <c r="CP285" s="9">
        <v>35173.200000000004</v>
      </c>
      <c r="CQ285" s="9">
        <v>20453.3</v>
      </c>
      <c r="CR285" s="9">
        <v>9158.58</v>
      </c>
      <c r="CT285" s="11"/>
      <c r="CU285" s="11"/>
      <c r="CV285" s="15"/>
      <c r="CW285" s="15"/>
      <c r="CX285" s="11"/>
      <c r="CY285" s="11"/>
      <c r="CZ285" s="9"/>
      <c r="DA285" s="11"/>
      <c r="DB285" s="11"/>
      <c r="DC285" s="11"/>
      <c r="DD285" s="11"/>
      <c r="DE285" s="11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</row>
    <row r="286" spans="1:124" x14ac:dyDescent="0.3">
      <c r="A286" s="12">
        <v>911</v>
      </c>
      <c r="B286" s="12">
        <v>1</v>
      </c>
      <c r="C286" s="13" t="s">
        <v>309</v>
      </c>
      <c r="D286" s="14">
        <v>4</v>
      </c>
      <c r="E286" s="9">
        <v>5257</v>
      </c>
      <c r="F286" s="9">
        <f t="shared" si="139"/>
        <v>7924.9954695485603</v>
      </c>
      <c r="G286" s="9">
        <f t="shared" si="140"/>
        <v>9059.5144172054643</v>
      </c>
      <c r="H286" s="9">
        <f t="shared" si="141"/>
        <v>1134.5189476569039</v>
      </c>
      <c r="I286" s="10">
        <f t="shared" si="136"/>
        <v>0.143157046842013</v>
      </c>
      <c r="J286" s="9">
        <f t="shared" si="142"/>
        <v>370.17415826517026</v>
      </c>
      <c r="K286" s="9">
        <f t="shared" si="143"/>
        <v>12.025680045653417</v>
      </c>
      <c r="L286" s="9">
        <f t="shared" si="144"/>
        <v>558.90488871980222</v>
      </c>
      <c r="M286" s="9">
        <f t="shared" si="145"/>
        <v>175.19006848012179</v>
      </c>
      <c r="N286" s="9">
        <f t="shared" si="146"/>
        <v>20.934516536494016</v>
      </c>
      <c r="O286" s="9">
        <f t="shared" si="147"/>
        <v>0</v>
      </c>
      <c r="P286" s="9">
        <f t="shared" si="148"/>
        <v>-2.7103643903366788</v>
      </c>
      <c r="Q286" s="15">
        <f t="shared" si="149"/>
        <v>41661701.183416784</v>
      </c>
      <c r="R286" s="15">
        <f t="shared" si="150"/>
        <v>47625867.291249134</v>
      </c>
      <c r="S286" s="9">
        <f t="shared" si="151"/>
        <v>5964166.1078323498</v>
      </c>
      <c r="T286" s="9"/>
      <c r="U286" s="9">
        <f t="shared" si="153"/>
        <v>5988.000846490394</v>
      </c>
      <c r="V286" s="9">
        <f t="shared" si="153"/>
        <v>366.01883203347916</v>
      </c>
      <c r="W286" s="9">
        <f t="shared" si="153"/>
        <v>0</v>
      </c>
      <c r="X286" s="9">
        <f t="shared" si="153"/>
        <v>545.29667490964425</v>
      </c>
      <c r="Y286" s="9">
        <f t="shared" si="153"/>
        <v>745.69167395088118</v>
      </c>
      <c r="Z286" s="9">
        <f t="shared" si="153"/>
        <v>0</v>
      </c>
      <c r="AA286" s="9">
        <f t="shared" si="153"/>
        <v>279.98744216416179</v>
      </c>
      <c r="AB286" s="9">
        <f t="shared" si="154"/>
        <v>6358.1750047555643</v>
      </c>
      <c r="AC286" s="9">
        <f t="shared" si="154"/>
        <v>378.04451207913257</v>
      </c>
      <c r="AD286" s="9">
        <f t="shared" si="154"/>
        <v>558.90488871980222</v>
      </c>
      <c r="AE286" s="9">
        <f t="shared" si="154"/>
        <v>720.48674338976605</v>
      </c>
      <c r="AF286" s="9">
        <f t="shared" si="154"/>
        <v>766.6261904873752</v>
      </c>
      <c r="AG286" s="9">
        <f t="shared" si="154"/>
        <v>0</v>
      </c>
      <c r="AH286" s="9">
        <f t="shared" si="154"/>
        <v>277.27707777382511</v>
      </c>
      <c r="AI286" s="9">
        <f t="shared" si="152"/>
        <v>9059.5144172054643</v>
      </c>
      <c r="AJ286" s="3" t="s">
        <v>608</v>
      </c>
      <c r="AK286" s="11">
        <v>31664388</v>
      </c>
      <c r="AL286" s="11">
        <v>0</v>
      </c>
      <c r="AM286" s="11">
        <v>72736</v>
      </c>
      <c r="AN286" s="9">
        <v>181840</v>
      </c>
      <c r="AO286" s="11">
        <v>0</v>
      </c>
      <c r="AP286" s="11">
        <v>0</v>
      </c>
      <c r="AQ286" s="9">
        <v>0</v>
      </c>
      <c r="AR286" s="9">
        <v>457618</v>
      </c>
      <c r="AS286" s="11">
        <v>1924161</v>
      </c>
      <c r="AT286" s="11">
        <v>0</v>
      </c>
      <c r="AU286" s="11">
        <v>1281931</v>
      </c>
      <c r="AV286" s="11">
        <v>-747589.38</v>
      </c>
      <c r="AW286" s="9">
        <v>0</v>
      </c>
      <c r="AX286" s="9">
        <v>3920101.1299597826</v>
      </c>
      <c r="AY286" s="9">
        <v>338894.79000000004</v>
      </c>
      <c r="AZ286" s="9">
        <v>-185467.55</v>
      </c>
      <c r="BA286" s="11">
        <v>1235360</v>
      </c>
      <c r="BB286" s="11">
        <v>493896</v>
      </c>
      <c r="BC286" s="11">
        <v>0</v>
      </c>
      <c r="BD286" s="11">
        <v>44733</v>
      </c>
      <c r="BE286" s="11">
        <v>0</v>
      </c>
      <c r="BF286" s="11">
        <v>0</v>
      </c>
      <c r="BG286" s="11">
        <v>0</v>
      </c>
      <c r="BH286" s="11">
        <v>0</v>
      </c>
      <c r="BI286" s="9">
        <v>27940</v>
      </c>
      <c r="BJ286" s="9">
        <v>0</v>
      </c>
      <c r="BK286" s="9">
        <v>103634.06808556995</v>
      </c>
      <c r="BL286" s="9">
        <v>340923.83537142863</v>
      </c>
      <c r="BM286" s="9">
        <v>474899.5</v>
      </c>
      <c r="BN286" s="9">
        <v>31701.79</v>
      </c>
      <c r="BO286" s="11">
        <v>33318312</v>
      </c>
      <c r="BP286" s="11">
        <v>94940</v>
      </c>
      <c r="BQ286" s="11">
        <v>74602</v>
      </c>
      <c r="BR286" s="11">
        <v>181840</v>
      </c>
      <c r="BS286" s="11">
        <v>1721580</v>
      </c>
      <c r="BT286" s="11">
        <v>0</v>
      </c>
      <c r="BU286" s="9">
        <v>0</v>
      </c>
      <c r="BV286" s="9">
        <v>826358</v>
      </c>
      <c r="BW286" s="11">
        <v>1987380</v>
      </c>
      <c r="BX286" s="11">
        <v>0</v>
      </c>
      <c r="BY286" s="11">
        <v>1327498</v>
      </c>
      <c r="BZ286" s="11">
        <v>-296348.19</v>
      </c>
      <c r="CA286" s="9">
        <v>0</v>
      </c>
      <c r="CB286" s="9">
        <v>4030153.8833921314</v>
      </c>
      <c r="CC286" s="9">
        <v>324646.4044</v>
      </c>
      <c r="CD286" s="9">
        <v>11674</v>
      </c>
      <c r="CE286" s="11">
        <v>1271576</v>
      </c>
      <c r="CF286" s="11">
        <v>511084</v>
      </c>
      <c r="CG286" s="11">
        <v>0</v>
      </c>
      <c r="CH286" s="11">
        <v>44733</v>
      </c>
      <c r="CI286" s="11">
        <v>0</v>
      </c>
      <c r="CJ286" s="11">
        <v>0</v>
      </c>
      <c r="CK286" s="11">
        <v>0</v>
      </c>
      <c r="CL286" s="11">
        <v>0</v>
      </c>
      <c r="CM286" s="11">
        <v>28096</v>
      </c>
      <c r="CN286" s="9">
        <v>1216583</v>
      </c>
      <c r="CO286" s="9">
        <v>103634.06808556995</v>
      </c>
      <c r="CP286" s="9">
        <v>340923.83537142863</v>
      </c>
      <c r="CQ286" s="9">
        <v>474899.5</v>
      </c>
      <c r="CR286" s="9">
        <v>31701.79</v>
      </c>
      <c r="CT286" s="11"/>
      <c r="CU286" s="11"/>
      <c r="CV286" s="15"/>
      <c r="CW286" s="15"/>
      <c r="CX286" s="11"/>
      <c r="CY286" s="11"/>
      <c r="CZ286" s="9"/>
      <c r="DA286" s="11"/>
      <c r="DB286" s="11"/>
      <c r="DC286" s="11"/>
      <c r="DD286" s="11"/>
      <c r="DE286" s="11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</row>
    <row r="287" spans="1:124" x14ac:dyDescent="0.3">
      <c r="A287" s="12">
        <v>912</v>
      </c>
      <c r="B287" s="12">
        <v>1</v>
      </c>
      <c r="C287" s="13" t="s">
        <v>310</v>
      </c>
      <c r="D287" s="14">
        <v>5</v>
      </c>
      <c r="E287" s="9">
        <v>1855</v>
      </c>
      <c r="F287" s="9">
        <f t="shared" si="139"/>
        <v>8228.3620280928808</v>
      </c>
      <c r="G287" s="9">
        <f t="shared" si="140"/>
        <v>8947.2223752320933</v>
      </c>
      <c r="H287" s="9">
        <f t="shared" si="141"/>
        <v>718.86034713921254</v>
      </c>
      <c r="I287" s="10">
        <f t="shared" si="136"/>
        <v>8.7363723750232894E-2</v>
      </c>
      <c r="J287" s="9">
        <f t="shared" si="142"/>
        <v>369.83597304582145</v>
      </c>
      <c r="K287" s="9">
        <f t="shared" si="143"/>
        <v>21.293800539083577</v>
      </c>
      <c r="L287" s="9">
        <f t="shared" si="144"/>
        <v>326.07654986522908</v>
      </c>
      <c r="M287" s="9">
        <f t="shared" si="145"/>
        <v>-37.557746630727706</v>
      </c>
      <c r="N287" s="9">
        <f t="shared" si="146"/>
        <v>37.106882341371715</v>
      </c>
      <c r="O287" s="9">
        <f t="shared" si="147"/>
        <v>0</v>
      </c>
      <c r="P287" s="9">
        <f t="shared" si="148"/>
        <v>2.1048879784366363</v>
      </c>
      <c r="Q287" s="15">
        <f t="shared" si="149"/>
        <v>15263611.562112292</v>
      </c>
      <c r="R287" s="15">
        <f t="shared" si="150"/>
        <v>16597097.506055534</v>
      </c>
      <c r="S287" s="9">
        <f t="shared" si="151"/>
        <v>1333485.9439432416</v>
      </c>
      <c r="T287" s="9"/>
      <c r="U287" s="9">
        <f t="shared" si="153"/>
        <v>5965.6249433962266</v>
      </c>
      <c r="V287" s="9">
        <f t="shared" si="153"/>
        <v>648.11590296495956</v>
      </c>
      <c r="W287" s="9">
        <f t="shared" si="153"/>
        <v>1.2226415094339622</v>
      </c>
      <c r="X287" s="9">
        <f t="shared" si="153"/>
        <v>647.5435094339623</v>
      </c>
      <c r="Y287" s="9">
        <f t="shared" si="153"/>
        <v>699.32145944741728</v>
      </c>
      <c r="Z287" s="9">
        <f t="shared" si="153"/>
        <v>0</v>
      </c>
      <c r="AA287" s="9">
        <f t="shared" si="153"/>
        <v>266.53357134087992</v>
      </c>
      <c r="AB287" s="9">
        <f t="shared" si="154"/>
        <v>6335.4609164420481</v>
      </c>
      <c r="AC287" s="9">
        <f t="shared" si="154"/>
        <v>669.40970350404314</v>
      </c>
      <c r="AD287" s="9">
        <f t="shared" si="154"/>
        <v>327.29919137466305</v>
      </c>
      <c r="AE287" s="9">
        <f t="shared" si="154"/>
        <v>609.98576280323459</v>
      </c>
      <c r="AF287" s="9">
        <f t="shared" si="154"/>
        <v>736.428341788789</v>
      </c>
      <c r="AG287" s="9">
        <f t="shared" si="154"/>
        <v>0</v>
      </c>
      <c r="AH287" s="9">
        <f t="shared" si="154"/>
        <v>268.63845931931655</v>
      </c>
      <c r="AI287" s="9">
        <f t="shared" si="152"/>
        <v>8947.2223752320933</v>
      </c>
      <c r="AJ287" s="3" t="s">
        <v>608</v>
      </c>
      <c r="AK287" s="11">
        <v>11131822</v>
      </c>
      <c r="AL287" s="11">
        <v>0</v>
      </c>
      <c r="AM287" s="11">
        <v>25571</v>
      </c>
      <c r="AN287" s="9">
        <v>63927</v>
      </c>
      <c r="AO287" s="11">
        <v>2379</v>
      </c>
      <c r="AP287" s="11">
        <v>-111</v>
      </c>
      <c r="AQ287" s="9">
        <v>0</v>
      </c>
      <c r="AR287" s="9">
        <v>385445</v>
      </c>
      <c r="AS287" s="11">
        <v>1202255</v>
      </c>
      <c r="AT287" s="11">
        <v>0</v>
      </c>
      <c r="AU287" s="11">
        <v>59951</v>
      </c>
      <c r="AV287" s="11">
        <v>-123.79</v>
      </c>
      <c r="AW287" s="9">
        <v>0</v>
      </c>
      <c r="AX287" s="9">
        <v>1297241.3072749591</v>
      </c>
      <c r="AY287" s="9">
        <v>115665.59</v>
      </c>
      <c r="AZ287" s="9">
        <v>-65587.73</v>
      </c>
      <c r="BA287" s="11">
        <v>437251</v>
      </c>
      <c r="BB287" s="11">
        <v>279056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9">
        <v>14043</v>
      </c>
      <c r="BJ287" s="9">
        <v>0</v>
      </c>
      <c r="BK287" s="9">
        <v>36286.043694475018</v>
      </c>
      <c r="BL287" s="9">
        <v>122593.72114285716</v>
      </c>
      <c r="BM287" s="9">
        <v>141877.33000000002</v>
      </c>
      <c r="BN287" s="9">
        <v>14070.09</v>
      </c>
      <c r="BO287" s="11">
        <v>11750183</v>
      </c>
      <c r="BP287" s="11">
        <v>0</v>
      </c>
      <c r="BQ287" s="11">
        <v>26309</v>
      </c>
      <c r="BR287" s="11">
        <v>63927</v>
      </c>
      <c r="BS287" s="11">
        <v>607140</v>
      </c>
      <c r="BT287" s="11">
        <v>0</v>
      </c>
      <c r="BU287" s="9">
        <v>0</v>
      </c>
      <c r="BV287" s="9">
        <v>291427</v>
      </c>
      <c r="BW287" s="11">
        <v>1241755</v>
      </c>
      <c r="BX287" s="11">
        <v>0</v>
      </c>
      <c r="BY287" s="11">
        <v>60204</v>
      </c>
      <c r="BZ287" s="11">
        <v>286.58999999999997</v>
      </c>
      <c r="CA287" s="9">
        <v>0</v>
      </c>
      <c r="CB287" s="9">
        <v>1366074.5740182037</v>
      </c>
      <c r="CC287" s="9">
        <v>119570.1572</v>
      </c>
      <c r="CD287" s="9">
        <v>2097</v>
      </c>
      <c r="CE287" s="11">
        <v>451493</v>
      </c>
      <c r="CF287" s="11">
        <v>287681</v>
      </c>
      <c r="CG287" s="11">
        <v>0</v>
      </c>
      <c r="CH287" s="11">
        <v>0</v>
      </c>
      <c r="CI287" s="11">
        <v>0</v>
      </c>
      <c r="CJ287" s="11">
        <v>0</v>
      </c>
      <c r="CK287" s="11">
        <v>0</v>
      </c>
      <c r="CL287" s="11">
        <v>0</v>
      </c>
      <c r="CM287" s="11">
        <v>14123</v>
      </c>
      <c r="CN287" s="9">
        <v>0</v>
      </c>
      <c r="CO287" s="9">
        <v>36286.043694475018</v>
      </c>
      <c r="CP287" s="9">
        <v>122593.72114285716</v>
      </c>
      <c r="CQ287" s="9">
        <v>141877.33000000002</v>
      </c>
      <c r="CR287" s="9">
        <v>14070.09</v>
      </c>
      <c r="CT287" s="11"/>
      <c r="CU287" s="11"/>
      <c r="CV287" s="15"/>
      <c r="CW287" s="15"/>
      <c r="CX287" s="11"/>
      <c r="CY287" s="11"/>
      <c r="CZ287" s="9"/>
      <c r="DA287" s="11"/>
      <c r="DB287" s="11"/>
      <c r="DC287" s="11"/>
      <c r="DD287" s="11"/>
      <c r="DE287" s="11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</row>
    <row r="288" spans="1:124" x14ac:dyDescent="0.3">
      <c r="A288" s="12">
        <v>914</v>
      </c>
      <c r="B288" s="12">
        <v>1</v>
      </c>
      <c r="C288" s="13" t="s">
        <v>311</v>
      </c>
      <c r="D288" s="14">
        <v>6</v>
      </c>
      <c r="E288" s="9">
        <v>294</v>
      </c>
      <c r="F288" s="9">
        <f t="shared" si="139"/>
        <v>10871.286036129308</v>
      </c>
      <c r="G288" s="9">
        <f t="shared" si="140"/>
        <v>11279.021211317133</v>
      </c>
      <c r="H288" s="9">
        <f t="shared" si="141"/>
        <v>407.73517518782501</v>
      </c>
      <c r="I288" s="10">
        <f t="shared" si="136"/>
        <v>3.7505698390491254E-2</v>
      </c>
      <c r="J288" s="9">
        <f t="shared" si="142"/>
        <v>393.08064625850329</v>
      </c>
      <c r="K288" s="9">
        <f t="shared" si="143"/>
        <v>8.2925170068027398</v>
      </c>
      <c r="L288" s="9">
        <f t="shared" si="144"/>
        <v>0</v>
      </c>
      <c r="M288" s="9">
        <f t="shared" si="145"/>
        <v>18.606972789115844</v>
      </c>
      <c r="N288" s="9">
        <f t="shared" si="146"/>
        <v>-6.779068349588556</v>
      </c>
      <c r="O288" s="9">
        <f t="shared" si="147"/>
        <v>0</v>
      </c>
      <c r="P288" s="9">
        <f t="shared" si="148"/>
        <v>-5.4658925170068073</v>
      </c>
      <c r="Q288" s="15">
        <f t="shared" si="149"/>
        <v>3196158.0946220155</v>
      </c>
      <c r="R288" s="15">
        <f t="shared" si="150"/>
        <v>3316032.2361272369</v>
      </c>
      <c r="S288" s="9">
        <f t="shared" si="151"/>
        <v>119874.14150522137</v>
      </c>
      <c r="T288" s="9"/>
      <c r="U288" s="9">
        <f t="shared" si="153"/>
        <v>5926.375136054422</v>
      </c>
      <c r="V288" s="9">
        <f t="shared" si="153"/>
        <v>252.34013605442178</v>
      </c>
      <c r="W288" s="9">
        <f t="shared" si="153"/>
        <v>2262.5408163265306</v>
      </c>
      <c r="X288" s="9">
        <f t="shared" si="153"/>
        <v>1116.2448979591836</v>
      </c>
      <c r="Y288" s="9">
        <f t="shared" si="153"/>
        <v>984.95711134796466</v>
      </c>
      <c r="Z288" s="9">
        <f t="shared" si="153"/>
        <v>0</v>
      </c>
      <c r="AA288" s="9">
        <f t="shared" si="153"/>
        <v>328.82793838678322</v>
      </c>
      <c r="AB288" s="9">
        <f t="shared" si="154"/>
        <v>6319.4557823129253</v>
      </c>
      <c r="AC288" s="9">
        <f t="shared" si="154"/>
        <v>260.63265306122452</v>
      </c>
      <c r="AD288" s="9">
        <f t="shared" si="154"/>
        <v>2262.5408163265306</v>
      </c>
      <c r="AE288" s="9">
        <f t="shared" si="154"/>
        <v>1134.8518707482995</v>
      </c>
      <c r="AF288" s="9">
        <f t="shared" si="154"/>
        <v>978.1780429983761</v>
      </c>
      <c r="AG288" s="9">
        <f t="shared" si="154"/>
        <v>0</v>
      </c>
      <c r="AH288" s="9">
        <f t="shared" si="154"/>
        <v>323.36204586977641</v>
      </c>
      <c r="AI288" s="9">
        <f t="shared" si="152"/>
        <v>11279.021211317133</v>
      </c>
      <c r="AJ288" s="3" t="s">
        <v>608</v>
      </c>
      <c r="AK288" s="11">
        <v>1754637</v>
      </c>
      <c r="AL288" s="11">
        <v>0</v>
      </c>
      <c r="AM288" s="11">
        <v>4031</v>
      </c>
      <c r="AN288" s="9">
        <v>10076</v>
      </c>
      <c r="AO288" s="11">
        <v>665078</v>
      </c>
      <c r="AP288" s="11">
        <v>109</v>
      </c>
      <c r="AQ288" s="9">
        <v>0</v>
      </c>
      <c r="AR288" s="9">
        <v>15450</v>
      </c>
      <c r="AS288" s="11">
        <v>74188</v>
      </c>
      <c r="AT288" s="11">
        <v>0</v>
      </c>
      <c r="AU288" s="11">
        <v>0</v>
      </c>
      <c r="AV288" s="11">
        <v>-1238</v>
      </c>
      <c r="AW288" s="9">
        <v>0</v>
      </c>
      <c r="AX288" s="9">
        <v>289577.3907363016</v>
      </c>
      <c r="AY288" s="9">
        <v>25622.36</v>
      </c>
      <c r="AZ288" s="9">
        <v>-12282.71</v>
      </c>
      <c r="BA288" s="11">
        <v>64879</v>
      </c>
      <c r="BB288" s="11">
        <v>100698</v>
      </c>
      <c r="BC288" s="11">
        <v>0</v>
      </c>
      <c r="BD288" s="11">
        <v>0</v>
      </c>
      <c r="BE288" s="11">
        <v>27827</v>
      </c>
      <c r="BF288" s="11">
        <v>116529</v>
      </c>
      <c r="BG288" s="11">
        <v>0</v>
      </c>
      <c r="BH288" s="11">
        <v>0</v>
      </c>
      <c r="BI288" s="9">
        <v>0</v>
      </c>
      <c r="BJ288" s="9">
        <v>0</v>
      </c>
      <c r="BK288" s="9">
        <v>24517.149999999998</v>
      </c>
      <c r="BL288" s="9">
        <v>12304.723885714286</v>
      </c>
      <c r="BM288" s="9">
        <v>18353.7</v>
      </c>
      <c r="BN288" s="9">
        <v>5801.48</v>
      </c>
      <c r="BO288" s="11">
        <v>1857920</v>
      </c>
      <c r="BP288" s="11">
        <v>0</v>
      </c>
      <c r="BQ288" s="11">
        <v>4160</v>
      </c>
      <c r="BR288" s="11">
        <v>10076</v>
      </c>
      <c r="BS288" s="11">
        <v>665187</v>
      </c>
      <c r="BT288" s="11">
        <v>0</v>
      </c>
      <c r="BU288" s="9">
        <v>0</v>
      </c>
      <c r="BV288" s="9">
        <v>16000</v>
      </c>
      <c r="BW288" s="11">
        <v>76626</v>
      </c>
      <c r="BX288" s="11">
        <v>0</v>
      </c>
      <c r="BY288" s="11">
        <v>0</v>
      </c>
      <c r="BZ288" s="11">
        <v>-2635.55</v>
      </c>
      <c r="CA288" s="9">
        <v>0</v>
      </c>
      <c r="CB288" s="9">
        <v>287584.34464152256</v>
      </c>
      <c r="CC288" s="9">
        <v>24015.387600000002</v>
      </c>
      <c r="CD288" s="9">
        <v>0</v>
      </c>
      <c r="CE288" s="11">
        <v>67192</v>
      </c>
      <c r="CF288" s="11">
        <v>104773</v>
      </c>
      <c r="CG288" s="11">
        <v>0</v>
      </c>
      <c r="CH288" s="11">
        <v>0</v>
      </c>
      <c r="CI288" s="11">
        <v>28104</v>
      </c>
      <c r="CJ288" s="11">
        <v>116053</v>
      </c>
      <c r="CK288" s="11">
        <v>0</v>
      </c>
      <c r="CL288" s="11">
        <v>0</v>
      </c>
      <c r="CM288" s="11">
        <v>0</v>
      </c>
      <c r="CN288" s="9">
        <v>0</v>
      </c>
      <c r="CO288" s="9">
        <v>24517.149999999998</v>
      </c>
      <c r="CP288" s="9">
        <v>12304.723885714286</v>
      </c>
      <c r="CQ288" s="9">
        <v>18353.7</v>
      </c>
      <c r="CR288" s="9">
        <v>5801.48</v>
      </c>
      <c r="CT288" s="11"/>
      <c r="CU288" s="11"/>
      <c r="CV288" s="15"/>
      <c r="CW288" s="15"/>
      <c r="CX288" s="11"/>
      <c r="CY288" s="11"/>
      <c r="CZ288" s="9"/>
      <c r="DA288" s="11"/>
      <c r="DB288" s="11"/>
      <c r="DC288" s="11"/>
      <c r="DD288" s="11"/>
      <c r="DE288" s="11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</row>
    <row r="289" spans="1:124" x14ac:dyDescent="0.3">
      <c r="A289" s="12">
        <v>2071</v>
      </c>
      <c r="B289" s="12">
        <v>1</v>
      </c>
      <c r="C289" s="13" t="s">
        <v>312</v>
      </c>
      <c r="D289" s="14">
        <v>6</v>
      </c>
      <c r="E289" s="9">
        <v>806</v>
      </c>
      <c r="F289" s="9">
        <f t="shared" si="139"/>
        <v>9317.7072969919263</v>
      </c>
      <c r="G289" s="9">
        <f t="shared" si="140"/>
        <v>9795.5682987865184</v>
      </c>
      <c r="H289" s="9">
        <f t="shared" si="141"/>
        <v>477.86100179459208</v>
      </c>
      <c r="I289" s="10">
        <f t="shared" si="136"/>
        <v>5.1285255756945911E-2</v>
      </c>
      <c r="J289" s="9">
        <f t="shared" si="142"/>
        <v>368.39132754342427</v>
      </c>
      <c r="K289" s="9">
        <f t="shared" si="143"/>
        <v>9.1029776674938034</v>
      </c>
      <c r="L289" s="9">
        <f t="shared" si="144"/>
        <v>0</v>
      </c>
      <c r="M289" s="9">
        <f t="shared" si="145"/>
        <v>25.26629032258063</v>
      </c>
      <c r="N289" s="9">
        <f t="shared" si="146"/>
        <v>59.802511968290446</v>
      </c>
      <c r="O289" s="9">
        <f t="shared" si="147"/>
        <v>12.118622828784126</v>
      </c>
      <c r="P289" s="9">
        <f t="shared" si="148"/>
        <v>3.1792714640198483</v>
      </c>
      <c r="Q289" s="15">
        <f t="shared" si="149"/>
        <v>7510072.0813754899</v>
      </c>
      <c r="R289" s="15">
        <f t="shared" si="150"/>
        <v>7895228.0488219326</v>
      </c>
      <c r="S289" s="9">
        <f t="shared" si="151"/>
        <v>385155.96744644269</v>
      </c>
      <c r="T289" s="9"/>
      <c r="U289" s="9">
        <f t="shared" si="153"/>
        <v>5973.3741811414393</v>
      </c>
      <c r="V289" s="9">
        <f t="shared" si="153"/>
        <v>277.03970223325064</v>
      </c>
      <c r="W289" s="9">
        <f t="shared" si="153"/>
        <v>876.46526054590572</v>
      </c>
      <c r="X289" s="9">
        <f t="shared" si="153"/>
        <v>577.31141439205953</v>
      </c>
      <c r="Y289" s="9">
        <f t="shared" si="153"/>
        <v>1061.1268275130167</v>
      </c>
      <c r="Z289" s="9">
        <f t="shared" si="153"/>
        <v>63.787965260545903</v>
      </c>
      <c r="AA289" s="9">
        <f t="shared" si="153"/>
        <v>488.60194590570717</v>
      </c>
      <c r="AB289" s="9">
        <f t="shared" si="154"/>
        <v>6341.7655086848636</v>
      </c>
      <c r="AC289" s="9">
        <f t="shared" si="154"/>
        <v>286.14267990074444</v>
      </c>
      <c r="AD289" s="9">
        <f t="shared" si="154"/>
        <v>876.46526054590572</v>
      </c>
      <c r="AE289" s="9">
        <f t="shared" si="154"/>
        <v>602.57770471464016</v>
      </c>
      <c r="AF289" s="9">
        <f t="shared" si="154"/>
        <v>1120.9293394813071</v>
      </c>
      <c r="AG289" s="9">
        <f t="shared" si="154"/>
        <v>75.906588089330029</v>
      </c>
      <c r="AH289" s="9">
        <f t="shared" si="154"/>
        <v>491.78121736972702</v>
      </c>
      <c r="AI289" s="9">
        <f t="shared" si="152"/>
        <v>9795.5682987865184</v>
      </c>
      <c r="AJ289" s="3" t="s">
        <v>608</v>
      </c>
      <c r="AK289" s="11">
        <v>4864119</v>
      </c>
      <c r="AL289" s="11">
        <v>0</v>
      </c>
      <c r="AM289" s="11">
        <v>11173</v>
      </c>
      <c r="AN289" s="9">
        <v>27933</v>
      </c>
      <c r="AO289" s="11">
        <v>706431</v>
      </c>
      <c r="AP289" s="11">
        <v>0</v>
      </c>
      <c r="AQ289" s="9">
        <v>0</v>
      </c>
      <c r="AR289" s="9">
        <v>96720</v>
      </c>
      <c r="AS289" s="11">
        <v>223294</v>
      </c>
      <c r="AT289" s="11">
        <v>0</v>
      </c>
      <c r="AU289" s="11">
        <v>0</v>
      </c>
      <c r="AV289" s="11">
        <v>0</v>
      </c>
      <c r="AW289" s="9">
        <v>51413.1</v>
      </c>
      <c r="AX289" s="9">
        <v>855268.22297549143</v>
      </c>
      <c r="AY289" s="9">
        <v>50813.81</v>
      </c>
      <c r="AZ289" s="9">
        <v>-49579.41</v>
      </c>
      <c r="BA289" s="11">
        <v>176296</v>
      </c>
      <c r="BB289" s="11">
        <v>147615</v>
      </c>
      <c r="BC289" s="11">
        <v>0</v>
      </c>
      <c r="BD289" s="11">
        <v>0</v>
      </c>
      <c r="BE289" s="11">
        <v>0</v>
      </c>
      <c r="BF289" s="11">
        <v>33509</v>
      </c>
      <c r="BG289" s="11">
        <v>0</v>
      </c>
      <c r="BH289" s="11">
        <v>0</v>
      </c>
      <c r="BI289" s="9">
        <v>0</v>
      </c>
      <c r="BJ289" s="9">
        <v>0</v>
      </c>
      <c r="BK289" s="9">
        <v>63279.999999999993</v>
      </c>
      <c r="BL289" s="9">
        <v>29274.098400000003</v>
      </c>
      <c r="BM289" s="9">
        <v>198814.79</v>
      </c>
      <c r="BN289" s="9">
        <v>23697.47</v>
      </c>
      <c r="BO289" s="11">
        <v>5104635</v>
      </c>
      <c r="BP289" s="11">
        <v>6828</v>
      </c>
      <c r="BQ289" s="11">
        <v>11430</v>
      </c>
      <c r="BR289" s="11">
        <v>27933</v>
      </c>
      <c r="BS289" s="11">
        <v>706431</v>
      </c>
      <c r="BT289" s="11">
        <v>0</v>
      </c>
      <c r="BU289" s="9">
        <v>0</v>
      </c>
      <c r="BV289" s="9">
        <v>105597</v>
      </c>
      <c r="BW289" s="11">
        <v>230631</v>
      </c>
      <c r="BX289" s="11">
        <v>0</v>
      </c>
      <c r="BY289" s="11">
        <v>0</v>
      </c>
      <c r="BZ289" s="11">
        <v>-6605.37</v>
      </c>
      <c r="CA289" s="9">
        <v>61180.71</v>
      </c>
      <c r="CB289" s="9">
        <v>903469.04762193351</v>
      </c>
      <c r="CC289" s="9">
        <v>53376.302800000005</v>
      </c>
      <c r="CD289" s="9">
        <v>0</v>
      </c>
      <c r="CE289" s="11">
        <v>180949</v>
      </c>
      <c r="CF289" s="11">
        <v>154051</v>
      </c>
      <c r="CG289" s="11">
        <v>0</v>
      </c>
      <c r="CH289" s="11">
        <v>0</v>
      </c>
      <c r="CI289" s="11">
        <v>0</v>
      </c>
      <c r="CJ289" s="11">
        <v>40256</v>
      </c>
      <c r="CK289" s="11">
        <v>0</v>
      </c>
      <c r="CL289" s="11">
        <v>0</v>
      </c>
      <c r="CM289" s="11">
        <v>0</v>
      </c>
      <c r="CN289" s="9">
        <v>0</v>
      </c>
      <c r="CO289" s="9">
        <v>63279.999999999993</v>
      </c>
      <c r="CP289" s="9">
        <v>29274.098400000003</v>
      </c>
      <c r="CQ289" s="9">
        <v>198814.79</v>
      </c>
      <c r="CR289" s="9">
        <v>23697.47</v>
      </c>
      <c r="CT289" s="11"/>
      <c r="CU289" s="11"/>
      <c r="CV289" s="15"/>
      <c r="CW289" s="15"/>
      <c r="CX289" s="11"/>
      <c r="CY289" s="11"/>
      <c r="CZ289" s="9"/>
      <c r="DA289" s="11"/>
      <c r="DB289" s="11"/>
      <c r="DC289" s="11"/>
      <c r="DD289" s="11"/>
      <c r="DE289" s="11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</row>
    <row r="290" spans="1:124" x14ac:dyDescent="0.3">
      <c r="A290" s="12">
        <v>2125</v>
      </c>
      <c r="B290" s="12">
        <v>1</v>
      </c>
      <c r="C290" s="13" t="s">
        <v>313</v>
      </c>
      <c r="D290" s="14">
        <v>5</v>
      </c>
      <c r="E290" s="9">
        <v>1229</v>
      </c>
      <c r="F290" s="9">
        <f t="shared" si="139"/>
        <v>8759.2172310830592</v>
      </c>
      <c r="G290" s="9">
        <f t="shared" si="140"/>
        <v>9176.7198259572633</v>
      </c>
      <c r="H290" s="9">
        <f t="shared" si="141"/>
        <v>417.50259487420408</v>
      </c>
      <c r="I290" s="10">
        <f t="shared" si="136"/>
        <v>4.7664372724157307E-2</v>
      </c>
      <c r="J290" s="9">
        <f t="shared" si="142"/>
        <v>358.95859235150601</v>
      </c>
      <c r="K290" s="9">
        <f t="shared" si="143"/>
        <v>16.98128559804718</v>
      </c>
      <c r="L290" s="9">
        <f t="shared" si="144"/>
        <v>0</v>
      </c>
      <c r="M290" s="9">
        <f t="shared" si="145"/>
        <v>23.086338486574391</v>
      </c>
      <c r="N290" s="9">
        <f t="shared" si="146"/>
        <v>23.698707160615527</v>
      </c>
      <c r="O290" s="9">
        <f t="shared" si="147"/>
        <v>0</v>
      </c>
      <c r="P290" s="9">
        <f t="shared" si="148"/>
        <v>-5.2223287225386343</v>
      </c>
      <c r="Q290" s="15">
        <f t="shared" si="149"/>
        <v>10765077.97700108</v>
      </c>
      <c r="R290" s="15">
        <f t="shared" si="150"/>
        <v>11278188.666101476</v>
      </c>
      <c r="S290" s="9">
        <f t="shared" si="151"/>
        <v>513110.68910039589</v>
      </c>
      <c r="T290" s="9"/>
      <c r="U290" s="9">
        <f t="shared" si="153"/>
        <v>5948.7476729048003</v>
      </c>
      <c r="V290" s="9">
        <f t="shared" si="153"/>
        <v>516.83563873067533</v>
      </c>
      <c r="W290" s="9">
        <f t="shared" si="153"/>
        <v>797.34499593165174</v>
      </c>
      <c r="X290" s="9">
        <f t="shared" si="153"/>
        <v>542.3037672904801</v>
      </c>
      <c r="Y290" s="9">
        <f t="shared" si="153"/>
        <v>579.34791716930954</v>
      </c>
      <c r="Z290" s="9">
        <f t="shared" si="153"/>
        <v>0</v>
      </c>
      <c r="AA290" s="9">
        <f t="shared" si="153"/>
        <v>374.63723905614319</v>
      </c>
      <c r="AB290" s="9">
        <f t="shared" si="154"/>
        <v>6307.7062652563063</v>
      </c>
      <c r="AC290" s="9">
        <f t="shared" si="154"/>
        <v>533.81692432872251</v>
      </c>
      <c r="AD290" s="9">
        <f t="shared" si="154"/>
        <v>797.34499593165174</v>
      </c>
      <c r="AE290" s="9">
        <f t="shared" si="154"/>
        <v>565.39010577705449</v>
      </c>
      <c r="AF290" s="9">
        <f t="shared" si="154"/>
        <v>603.04662432992507</v>
      </c>
      <c r="AG290" s="9">
        <f t="shared" si="154"/>
        <v>0</v>
      </c>
      <c r="AH290" s="9">
        <f t="shared" si="154"/>
        <v>369.41491033360455</v>
      </c>
      <c r="AI290" s="9">
        <f t="shared" si="152"/>
        <v>9176.7198259572633</v>
      </c>
      <c r="AJ290" s="3" t="s">
        <v>608</v>
      </c>
      <c r="AK290" s="11">
        <v>7358579</v>
      </c>
      <c r="AL290" s="11">
        <v>0</v>
      </c>
      <c r="AM290" s="11">
        <v>16903</v>
      </c>
      <c r="AN290" s="9">
        <v>42258</v>
      </c>
      <c r="AO290" s="11">
        <v>976045</v>
      </c>
      <c r="AP290" s="11">
        <v>3892</v>
      </c>
      <c r="AQ290" s="9">
        <v>0</v>
      </c>
      <c r="AR290" s="9">
        <v>150001</v>
      </c>
      <c r="AS290" s="11">
        <v>635191</v>
      </c>
      <c r="AT290" s="11">
        <v>0</v>
      </c>
      <c r="AU290" s="11">
        <v>17944</v>
      </c>
      <c r="AV290" s="11">
        <v>-34331.67</v>
      </c>
      <c r="AW290" s="9">
        <v>0</v>
      </c>
      <c r="AX290" s="9">
        <v>712018.59020108148</v>
      </c>
      <c r="AY290" s="9">
        <v>86653.119999999995</v>
      </c>
      <c r="AZ290" s="9">
        <v>-47568.11</v>
      </c>
      <c r="BA290" s="11">
        <v>275552</v>
      </c>
      <c r="BB290" s="11">
        <v>200850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-13582</v>
      </c>
      <c r="BI290" s="9">
        <v>53155</v>
      </c>
      <c r="BJ290" s="9">
        <v>0</v>
      </c>
      <c r="BK290" s="9">
        <v>15839.249999999998</v>
      </c>
      <c r="BL290" s="9">
        <v>59596.2768</v>
      </c>
      <c r="BM290" s="9">
        <v>256082.52</v>
      </c>
      <c r="BN290" s="9">
        <v>0</v>
      </c>
      <c r="BO290" s="11">
        <v>7752171</v>
      </c>
      <c r="BP290" s="11">
        <v>0</v>
      </c>
      <c r="BQ290" s="11">
        <v>17358</v>
      </c>
      <c r="BR290" s="11">
        <v>42258</v>
      </c>
      <c r="BS290" s="11">
        <v>979937</v>
      </c>
      <c r="BT290" s="11">
        <v>0</v>
      </c>
      <c r="BU290" s="9">
        <v>0</v>
      </c>
      <c r="BV290" s="9">
        <v>164773</v>
      </c>
      <c r="BW290" s="11">
        <v>656061</v>
      </c>
      <c r="BX290" s="11">
        <v>0</v>
      </c>
      <c r="BY290" s="11">
        <v>18061</v>
      </c>
      <c r="BZ290" s="11">
        <v>-34216.559999999998</v>
      </c>
      <c r="CA290" s="9">
        <v>0</v>
      </c>
      <c r="CB290" s="9">
        <v>741144.30130147794</v>
      </c>
      <c r="CC290" s="9">
        <v>80234.877999999997</v>
      </c>
      <c r="CD290" s="9">
        <v>0</v>
      </c>
      <c r="CE290" s="11">
        <v>283938</v>
      </c>
      <c r="CF290" s="11">
        <v>206632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  <c r="CL290" s="11">
        <v>-15096</v>
      </c>
      <c r="CM290" s="11">
        <v>53415</v>
      </c>
      <c r="CN290" s="9">
        <v>0</v>
      </c>
      <c r="CO290" s="9">
        <v>15839.249999999998</v>
      </c>
      <c r="CP290" s="9">
        <v>59596.2768</v>
      </c>
      <c r="CQ290" s="9">
        <v>256082.52</v>
      </c>
      <c r="CR290" s="9">
        <v>0</v>
      </c>
      <c r="CT290" s="11"/>
      <c r="CU290" s="11"/>
      <c r="CV290" s="15"/>
      <c r="CW290" s="15"/>
      <c r="CX290" s="11"/>
      <c r="CY290" s="11"/>
      <c r="CZ290" s="9"/>
      <c r="DA290" s="11"/>
      <c r="DB290" s="11"/>
      <c r="DC290" s="11"/>
      <c r="DD290" s="11"/>
      <c r="DE290" s="11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</row>
    <row r="291" spans="1:124" x14ac:dyDescent="0.3">
      <c r="A291" s="12">
        <v>2134</v>
      </c>
      <c r="B291" s="12">
        <v>1</v>
      </c>
      <c r="C291" s="13" t="s">
        <v>314</v>
      </c>
      <c r="D291" s="14">
        <v>6</v>
      </c>
      <c r="E291" s="9">
        <v>643</v>
      </c>
      <c r="F291" s="9">
        <f t="shared" si="139"/>
        <v>11231.799407080694</v>
      </c>
      <c r="G291" s="9">
        <f t="shared" si="140"/>
        <v>11760.558417263088</v>
      </c>
      <c r="H291" s="9">
        <f t="shared" si="141"/>
        <v>528.75901018239347</v>
      </c>
      <c r="I291" s="10">
        <f t="shared" si="136"/>
        <v>4.7076963451560205E-2</v>
      </c>
      <c r="J291" s="9">
        <f t="shared" si="142"/>
        <v>386.80279937791602</v>
      </c>
      <c r="K291" s="9">
        <f t="shared" si="143"/>
        <v>22.248833592534993</v>
      </c>
      <c r="L291" s="9">
        <f t="shared" si="144"/>
        <v>0</v>
      </c>
      <c r="M291" s="9">
        <f t="shared" si="145"/>
        <v>12.837060653188132</v>
      </c>
      <c r="N291" s="9">
        <f t="shared" si="146"/>
        <v>111.98501049343645</v>
      </c>
      <c r="O291" s="9">
        <f t="shared" si="147"/>
        <v>0</v>
      </c>
      <c r="P291" s="9">
        <f t="shared" si="148"/>
        <v>-5.1146939346812132</v>
      </c>
      <c r="Q291" s="15">
        <f t="shared" si="149"/>
        <v>7222047.018752886</v>
      </c>
      <c r="R291" s="15">
        <f t="shared" si="150"/>
        <v>7562039.0623001661</v>
      </c>
      <c r="S291" s="9">
        <f t="shared" si="151"/>
        <v>339992.04354728013</v>
      </c>
      <c r="T291" s="9"/>
      <c r="U291" s="9">
        <f t="shared" si="153"/>
        <v>5975.4180404354584</v>
      </c>
      <c r="V291" s="9">
        <f t="shared" si="153"/>
        <v>677.15085536547429</v>
      </c>
      <c r="W291" s="9">
        <f t="shared" si="153"/>
        <v>1941.796267496112</v>
      </c>
      <c r="X291" s="9">
        <f t="shared" si="153"/>
        <v>834.104199066874</v>
      </c>
      <c r="Y291" s="9">
        <f t="shared" si="153"/>
        <v>1452.5120353855148</v>
      </c>
      <c r="Z291" s="9">
        <f t="shared" si="153"/>
        <v>0</v>
      </c>
      <c r="AA291" s="9">
        <f t="shared" si="153"/>
        <v>350.81800933125976</v>
      </c>
      <c r="AB291" s="9">
        <f t="shared" si="154"/>
        <v>6362.2208398133744</v>
      </c>
      <c r="AC291" s="9">
        <f t="shared" si="154"/>
        <v>699.39968895800928</v>
      </c>
      <c r="AD291" s="9">
        <f t="shared" si="154"/>
        <v>1941.796267496112</v>
      </c>
      <c r="AE291" s="9">
        <f t="shared" si="154"/>
        <v>846.94125972006213</v>
      </c>
      <c r="AF291" s="9">
        <f t="shared" si="154"/>
        <v>1564.4970458789512</v>
      </c>
      <c r="AG291" s="9">
        <f t="shared" si="154"/>
        <v>0</v>
      </c>
      <c r="AH291" s="9">
        <f t="shared" si="154"/>
        <v>345.70331539657855</v>
      </c>
      <c r="AI291" s="9">
        <f t="shared" si="152"/>
        <v>11760.558417263088</v>
      </c>
      <c r="AJ291" s="3" t="s">
        <v>608</v>
      </c>
      <c r="AK291" s="11">
        <v>3893552</v>
      </c>
      <c r="AL291" s="11">
        <v>0</v>
      </c>
      <c r="AM291" s="11">
        <v>8944</v>
      </c>
      <c r="AN291" s="9">
        <v>22360</v>
      </c>
      <c r="AO291" s="11">
        <v>1278402</v>
      </c>
      <c r="AP291" s="11">
        <v>-29827</v>
      </c>
      <c r="AQ291" s="9">
        <v>0</v>
      </c>
      <c r="AR291" s="9">
        <v>49115</v>
      </c>
      <c r="AS291" s="11">
        <v>435408</v>
      </c>
      <c r="AT291" s="11">
        <v>0</v>
      </c>
      <c r="AU291" s="11">
        <v>0</v>
      </c>
      <c r="AV291" s="11">
        <v>0</v>
      </c>
      <c r="AW291" s="9">
        <v>0</v>
      </c>
      <c r="AX291" s="9">
        <v>933965.23875288595</v>
      </c>
      <c r="AY291" s="9">
        <v>45598.46</v>
      </c>
      <c r="AZ291" s="9">
        <v>-51358.2</v>
      </c>
      <c r="BA291" s="11">
        <v>165819</v>
      </c>
      <c r="BB291" s="11">
        <v>161379</v>
      </c>
      <c r="BC291" s="11">
        <v>0</v>
      </c>
      <c r="BD291" s="11">
        <v>0</v>
      </c>
      <c r="BE291" s="11">
        <v>37687</v>
      </c>
      <c r="BF291" s="11">
        <v>99161</v>
      </c>
      <c r="BG291" s="11">
        <v>0</v>
      </c>
      <c r="BH291" s="11">
        <v>0</v>
      </c>
      <c r="BI291" s="9">
        <v>14224</v>
      </c>
      <c r="BJ291" s="9">
        <v>0</v>
      </c>
      <c r="BK291" s="9">
        <v>64408.749999999993</v>
      </c>
      <c r="BL291" s="9">
        <v>44719.200000000004</v>
      </c>
      <c r="BM291" s="9">
        <v>32293</v>
      </c>
      <c r="BN291" s="9">
        <v>16196.57</v>
      </c>
      <c r="BO291" s="11">
        <v>4090908</v>
      </c>
      <c r="BP291" s="11">
        <v>0</v>
      </c>
      <c r="BQ291" s="11">
        <v>9160</v>
      </c>
      <c r="BR291" s="11">
        <v>22360</v>
      </c>
      <c r="BS291" s="11">
        <v>1248575</v>
      </c>
      <c r="BT291" s="11">
        <v>0</v>
      </c>
      <c r="BU291" s="9">
        <v>0</v>
      </c>
      <c r="BV291" s="9">
        <v>52240</v>
      </c>
      <c r="BW291" s="11">
        <v>449714</v>
      </c>
      <c r="BX291" s="11">
        <v>0</v>
      </c>
      <c r="BY291" s="11">
        <v>0</v>
      </c>
      <c r="BZ291" s="11">
        <v>-9131.77</v>
      </c>
      <c r="CA291" s="9">
        <v>0</v>
      </c>
      <c r="CB291" s="9">
        <v>1005971.6005001656</v>
      </c>
      <c r="CC291" s="9">
        <v>42309.711800000005</v>
      </c>
      <c r="CD291" s="9">
        <v>0</v>
      </c>
      <c r="CE291" s="11">
        <v>170466</v>
      </c>
      <c r="CF291" s="11">
        <v>167509</v>
      </c>
      <c r="CG291" s="11">
        <v>0</v>
      </c>
      <c r="CH291" s="11">
        <v>0</v>
      </c>
      <c r="CI291" s="11">
        <v>38062</v>
      </c>
      <c r="CJ291" s="11">
        <v>101974</v>
      </c>
      <c r="CK291" s="11">
        <v>0</v>
      </c>
      <c r="CL291" s="11">
        <v>0</v>
      </c>
      <c r="CM291" s="11">
        <v>14304</v>
      </c>
      <c r="CN291" s="9">
        <v>0</v>
      </c>
      <c r="CO291" s="9">
        <v>64408.749999999993</v>
      </c>
      <c r="CP291" s="9">
        <v>44719.200000000004</v>
      </c>
      <c r="CQ291" s="9">
        <v>32293</v>
      </c>
      <c r="CR291" s="9">
        <v>16196.57</v>
      </c>
      <c r="CT291" s="11"/>
      <c r="CU291" s="11"/>
      <c r="CV291" s="15"/>
      <c r="CW291" s="15"/>
      <c r="CX291" s="11"/>
      <c r="CY291" s="11"/>
      <c r="CZ291" s="9"/>
      <c r="DA291" s="11"/>
      <c r="DB291" s="11"/>
      <c r="DC291" s="11"/>
      <c r="DD291" s="11"/>
      <c r="DE291" s="11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</row>
    <row r="292" spans="1:124" x14ac:dyDescent="0.3">
      <c r="A292" s="12">
        <v>2135</v>
      </c>
      <c r="B292" s="12">
        <v>1</v>
      </c>
      <c r="C292" s="13" t="s">
        <v>315</v>
      </c>
      <c r="D292" s="14">
        <v>5</v>
      </c>
      <c r="E292" s="9">
        <v>1018</v>
      </c>
      <c r="F292" s="9">
        <f t="shared" si="139"/>
        <v>9897.083793804386</v>
      </c>
      <c r="G292" s="9">
        <f t="shared" si="140"/>
        <v>10354.886343598711</v>
      </c>
      <c r="H292" s="9">
        <f t="shared" si="141"/>
        <v>457.80254979432539</v>
      </c>
      <c r="I292" s="10">
        <f t="shared" si="136"/>
        <v>4.6256307345898355E-2</v>
      </c>
      <c r="J292" s="9">
        <f t="shared" si="142"/>
        <v>357.3554813359533</v>
      </c>
      <c r="K292" s="9">
        <f t="shared" si="143"/>
        <v>14.350687622789792</v>
      </c>
      <c r="L292" s="9">
        <f t="shared" si="144"/>
        <v>0</v>
      </c>
      <c r="M292" s="9">
        <f t="shared" si="145"/>
        <v>16.370579567779941</v>
      </c>
      <c r="N292" s="9">
        <f t="shared" si="146"/>
        <v>50.365116002577452</v>
      </c>
      <c r="O292" s="9">
        <f t="shared" si="147"/>
        <v>12.104882121807449</v>
      </c>
      <c r="P292" s="9">
        <f t="shared" si="148"/>
        <v>7.2558031434184898</v>
      </c>
      <c r="Q292" s="15">
        <f t="shared" si="149"/>
        <v>10075231.302092863</v>
      </c>
      <c r="R292" s="15">
        <f t="shared" si="150"/>
        <v>10541274.297783488</v>
      </c>
      <c r="S292" s="9">
        <f t="shared" si="151"/>
        <v>466042.99569062516</v>
      </c>
      <c r="T292" s="9"/>
      <c r="U292" s="9">
        <f t="shared" ref="U292:AA301" si="155">IF($E292=0,0,SUMIF($AK$4:$BN$4,U$4,$AK292:$BN292)/$E292)</f>
        <v>6067.9814538310411</v>
      </c>
      <c r="V292" s="9">
        <f t="shared" si="155"/>
        <v>436.79371316306481</v>
      </c>
      <c r="W292" s="9">
        <f t="shared" si="155"/>
        <v>990.61296660117875</v>
      </c>
      <c r="X292" s="9">
        <f t="shared" si="155"/>
        <v>606.95618860510808</v>
      </c>
      <c r="Y292" s="9">
        <f t="shared" si="155"/>
        <v>1468.7480985641946</v>
      </c>
      <c r="Z292" s="9">
        <f t="shared" si="155"/>
        <v>76.500618860510812</v>
      </c>
      <c r="AA292" s="9">
        <f t="shared" si="155"/>
        <v>249.49075417928677</v>
      </c>
      <c r="AB292" s="9">
        <f t="shared" ref="AB292:AH301" si="156">IF($E292=0,0,SUMIF($BO$4:$CR$4,AB$4,$BO292:$CR292)/$E292)</f>
        <v>6425.3369351669944</v>
      </c>
      <c r="AC292" s="9">
        <f t="shared" si="156"/>
        <v>451.1444007858546</v>
      </c>
      <c r="AD292" s="9">
        <f t="shared" si="156"/>
        <v>990.61296660117875</v>
      </c>
      <c r="AE292" s="9">
        <f t="shared" si="156"/>
        <v>623.32676817288802</v>
      </c>
      <c r="AF292" s="9">
        <f t="shared" si="156"/>
        <v>1519.1132145667721</v>
      </c>
      <c r="AG292" s="9">
        <f t="shared" si="156"/>
        <v>88.605500982318262</v>
      </c>
      <c r="AH292" s="9">
        <f t="shared" si="156"/>
        <v>256.74655732270526</v>
      </c>
      <c r="AI292" s="9">
        <f t="shared" si="152"/>
        <v>10354.886343598711</v>
      </c>
      <c r="AJ292" s="3" t="s">
        <v>608</v>
      </c>
      <c r="AK292" s="11">
        <v>6228889</v>
      </c>
      <c r="AL292" s="11">
        <v>0</v>
      </c>
      <c r="AM292" s="11">
        <v>14308</v>
      </c>
      <c r="AN292" s="9">
        <v>35771</v>
      </c>
      <c r="AO292" s="11">
        <v>994229</v>
      </c>
      <c r="AP292" s="11">
        <v>14215</v>
      </c>
      <c r="AQ292" s="9">
        <v>0</v>
      </c>
      <c r="AR292" s="9">
        <v>120302</v>
      </c>
      <c r="AS292" s="11">
        <v>444656</v>
      </c>
      <c r="AT292" s="11">
        <v>0</v>
      </c>
      <c r="AU292" s="11">
        <v>0</v>
      </c>
      <c r="AV292" s="11">
        <v>-247.6</v>
      </c>
      <c r="AW292" s="9">
        <v>77877.63</v>
      </c>
      <c r="AX292" s="9">
        <v>1495185.5643383502</v>
      </c>
      <c r="AY292" s="9">
        <v>71450.13</v>
      </c>
      <c r="AZ292" s="9">
        <v>-51683.88</v>
      </c>
      <c r="BA292" s="11">
        <v>256477</v>
      </c>
      <c r="BB292" s="11">
        <v>226517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-13582</v>
      </c>
      <c r="BI292" s="9">
        <v>14107</v>
      </c>
      <c r="BJ292" s="9">
        <v>0</v>
      </c>
      <c r="BK292" s="9">
        <v>23927.03775451396</v>
      </c>
      <c r="BL292" s="9">
        <v>71541.599999999991</v>
      </c>
      <c r="BM292" s="9">
        <v>36003.300000000003</v>
      </c>
      <c r="BN292" s="9">
        <v>15288.52</v>
      </c>
      <c r="BO292" s="11">
        <v>6522460</v>
      </c>
      <c r="BP292" s="11">
        <v>18533</v>
      </c>
      <c r="BQ292" s="11">
        <v>14604</v>
      </c>
      <c r="BR292" s="11">
        <v>35771</v>
      </c>
      <c r="BS292" s="11">
        <v>1008444</v>
      </c>
      <c r="BT292" s="11">
        <v>0</v>
      </c>
      <c r="BU292" s="9">
        <v>0</v>
      </c>
      <c r="BV292" s="9">
        <v>129906</v>
      </c>
      <c r="BW292" s="11">
        <v>459265</v>
      </c>
      <c r="BX292" s="11">
        <v>0</v>
      </c>
      <c r="BY292" s="11">
        <v>0</v>
      </c>
      <c r="BZ292" s="11">
        <v>-7183.35</v>
      </c>
      <c r="CA292" s="9">
        <v>90200.4</v>
      </c>
      <c r="CB292" s="9">
        <v>1546457.252428974</v>
      </c>
      <c r="CC292" s="9">
        <v>78836.537600000011</v>
      </c>
      <c r="CD292" s="9">
        <v>0</v>
      </c>
      <c r="CE292" s="11">
        <v>262751</v>
      </c>
      <c r="CF292" s="11">
        <v>235378</v>
      </c>
      <c r="CG292" s="11">
        <v>0</v>
      </c>
      <c r="CH292" s="11">
        <v>0</v>
      </c>
      <c r="CI292" s="11">
        <v>0</v>
      </c>
      <c r="CJ292" s="11">
        <v>0</v>
      </c>
      <c r="CK292" s="11">
        <v>0</v>
      </c>
      <c r="CL292" s="11">
        <v>-15096</v>
      </c>
      <c r="CM292" s="11">
        <v>14187</v>
      </c>
      <c r="CN292" s="9">
        <v>0</v>
      </c>
      <c r="CO292" s="9">
        <v>23927.03775451396</v>
      </c>
      <c r="CP292" s="9">
        <v>71541.599999999991</v>
      </c>
      <c r="CQ292" s="9">
        <v>36003.300000000003</v>
      </c>
      <c r="CR292" s="9">
        <v>15288.52</v>
      </c>
      <c r="CT292" s="11"/>
      <c r="CU292" s="11"/>
      <c r="CV292" s="15"/>
      <c r="CW292" s="15"/>
      <c r="CX292" s="11"/>
      <c r="CY292" s="11"/>
      <c r="CZ292" s="9"/>
      <c r="DA292" s="11"/>
      <c r="DB292" s="11"/>
      <c r="DC292" s="11"/>
      <c r="DD292" s="11"/>
      <c r="DE292" s="11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</row>
    <row r="293" spans="1:124" x14ac:dyDescent="0.3">
      <c r="A293" s="12">
        <v>2137</v>
      </c>
      <c r="B293" s="12">
        <v>1</v>
      </c>
      <c r="C293" s="13" t="s">
        <v>316</v>
      </c>
      <c r="D293" s="14">
        <v>6</v>
      </c>
      <c r="E293" s="9">
        <v>607</v>
      </c>
      <c r="F293" s="9">
        <f t="shared" si="139"/>
        <v>8889.125494386084</v>
      </c>
      <c r="G293" s="9">
        <f t="shared" si="140"/>
        <v>9413.8407710710435</v>
      </c>
      <c r="H293" s="9">
        <f t="shared" si="141"/>
        <v>524.71527668495946</v>
      </c>
      <c r="I293" s="10">
        <f t="shared" si="136"/>
        <v>5.9028897388876185E-2</v>
      </c>
      <c r="J293" s="9">
        <f t="shared" si="142"/>
        <v>419.12986820428341</v>
      </c>
      <c r="K293" s="9">
        <f t="shared" si="143"/>
        <v>10.838550247116984</v>
      </c>
      <c r="L293" s="9">
        <f t="shared" si="144"/>
        <v>0</v>
      </c>
      <c r="M293" s="9">
        <f t="shared" si="145"/>
        <v>29.861070840197613</v>
      </c>
      <c r="N293" s="9">
        <f t="shared" si="146"/>
        <v>64.045420671780676</v>
      </c>
      <c r="O293" s="9">
        <f t="shared" si="147"/>
        <v>0</v>
      </c>
      <c r="P293" s="9">
        <f t="shared" si="148"/>
        <v>0.84036672158157444</v>
      </c>
      <c r="Q293" s="15">
        <f t="shared" si="149"/>
        <v>5395699.1750923526</v>
      </c>
      <c r="R293" s="15">
        <f t="shared" si="150"/>
        <v>5714201.3480401235</v>
      </c>
      <c r="S293" s="9">
        <f t="shared" si="151"/>
        <v>318502.17294777092</v>
      </c>
      <c r="T293" s="9"/>
      <c r="U293" s="9">
        <f t="shared" si="155"/>
        <v>5908.2062108731461</v>
      </c>
      <c r="V293" s="9">
        <f t="shared" si="155"/>
        <v>329.88797364085667</v>
      </c>
      <c r="W293" s="9">
        <f t="shared" si="155"/>
        <v>923.59308072487647</v>
      </c>
      <c r="X293" s="9">
        <f t="shared" si="155"/>
        <v>746.2061943986821</v>
      </c>
      <c r="Y293" s="9">
        <f t="shared" si="155"/>
        <v>701.05156440255814</v>
      </c>
      <c r="Z293" s="9">
        <f t="shared" si="155"/>
        <v>0</v>
      </c>
      <c r="AA293" s="9">
        <f t="shared" si="155"/>
        <v>280.18047034596373</v>
      </c>
      <c r="AB293" s="9">
        <f t="shared" si="156"/>
        <v>6327.3360790774295</v>
      </c>
      <c r="AC293" s="9">
        <f t="shared" si="156"/>
        <v>340.72652388797366</v>
      </c>
      <c r="AD293" s="9">
        <f t="shared" si="156"/>
        <v>923.59308072487647</v>
      </c>
      <c r="AE293" s="9">
        <f t="shared" si="156"/>
        <v>776.06726523887971</v>
      </c>
      <c r="AF293" s="9">
        <f t="shared" si="156"/>
        <v>765.09698507433882</v>
      </c>
      <c r="AG293" s="9">
        <f t="shared" si="156"/>
        <v>0</v>
      </c>
      <c r="AH293" s="9">
        <f t="shared" si="156"/>
        <v>281.0208370675453</v>
      </c>
      <c r="AI293" s="9">
        <f t="shared" si="152"/>
        <v>9413.8407710710435</v>
      </c>
      <c r="AJ293" s="3" t="s">
        <v>608</v>
      </c>
      <c r="AK293" s="11">
        <v>3632090</v>
      </c>
      <c r="AL293" s="11">
        <v>0</v>
      </c>
      <c r="AM293" s="11">
        <v>8343</v>
      </c>
      <c r="AN293" s="9">
        <v>20858</v>
      </c>
      <c r="AO293" s="11">
        <v>588000</v>
      </c>
      <c r="AP293" s="11">
        <v>-27379</v>
      </c>
      <c r="AQ293" s="9">
        <v>0</v>
      </c>
      <c r="AR293" s="9">
        <v>69820</v>
      </c>
      <c r="AS293" s="11">
        <v>200242</v>
      </c>
      <c r="AT293" s="11">
        <v>0</v>
      </c>
      <c r="AU293" s="11">
        <v>0</v>
      </c>
      <c r="AV293" s="11">
        <v>-162.84</v>
      </c>
      <c r="AW293" s="9">
        <v>0</v>
      </c>
      <c r="AX293" s="9">
        <v>425538.29959235282</v>
      </c>
      <c r="AY293" s="9">
        <v>37065.33</v>
      </c>
      <c r="AZ293" s="9">
        <v>-45808.83</v>
      </c>
      <c r="BA293" s="11">
        <v>147849</v>
      </c>
      <c r="BB293" s="11">
        <v>115350</v>
      </c>
      <c r="BC293" s="11">
        <v>0</v>
      </c>
      <c r="BD293" s="11">
        <v>6918</v>
      </c>
      <c r="BE293" s="11">
        <v>0</v>
      </c>
      <c r="BF293" s="11">
        <v>110681</v>
      </c>
      <c r="BG293" s="11">
        <v>0</v>
      </c>
      <c r="BH293" s="11">
        <v>-5851</v>
      </c>
      <c r="BI293" s="9">
        <v>0</v>
      </c>
      <c r="BJ293" s="9">
        <v>0</v>
      </c>
      <c r="BK293" s="9">
        <v>22861.135499999997</v>
      </c>
      <c r="BL293" s="9">
        <v>41716.199999999997</v>
      </c>
      <c r="BM293" s="9">
        <v>35793.800000000003</v>
      </c>
      <c r="BN293" s="9">
        <v>11775.08</v>
      </c>
      <c r="BO293" s="11">
        <v>3829638</v>
      </c>
      <c r="BP293" s="11">
        <v>11055</v>
      </c>
      <c r="BQ293" s="11">
        <v>8575</v>
      </c>
      <c r="BR293" s="11">
        <v>20858</v>
      </c>
      <c r="BS293" s="11">
        <v>560621</v>
      </c>
      <c r="BT293" s="11">
        <v>0</v>
      </c>
      <c r="BU293" s="9">
        <v>0</v>
      </c>
      <c r="BV293" s="9">
        <v>77768</v>
      </c>
      <c r="BW293" s="11">
        <v>206821</v>
      </c>
      <c r="BX293" s="11">
        <v>0</v>
      </c>
      <c r="BY293" s="11">
        <v>0</v>
      </c>
      <c r="BZ293" s="11">
        <v>-799.17</v>
      </c>
      <c r="CA293" s="9">
        <v>0</v>
      </c>
      <c r="CB293" s="9">
        <v>464413.86994012364</v>
      </c>
      <c r="CC293" s="9">
        <v>37575.4326</v>
      </c>
      <c r="CD293" s="9">
        <v>0</v>
      </c>
      <c r="CE293" s="11">
        <v>152512</v>
      </c>
      <c r="CF293" s="11">
        <v>120320</v>
      </c>
      <c r="CG293" s="11">
        <v>0</v>
      </c>
      <c r="CH293" s="11">
        <v>6918</v>
      </c>
      <c r="CI293" s="11">
        <v>0</v>
      </c>
      <c r="CJ293" s="11">
        <v>112282</v>
      </c>
      <c r="CK293" s="11">
        <v>0</v>
      </c>
      <c r="CL293" s="11">
        <v>-6503</v>
      </c>
      <c r="CM293" s="11">
        <v>0</v>
      </c>
      <c r="CN293" s="9">
        <v>0</v>
      </c>
      <c r="CO293" s="9">
        <v>22861.135499999997</v>
      </c>
      <c r="CP293" s="9">
        <v>41716.199999999997</v>
      </c>
      <c r="CQ293" s="9">
        <v>35793.800000000003</v>
      </c>
      <c r="CR293" s="9">
        <v>11775.08</v>
      </c>
      <c r="CT293" s="11"/>
      <c r="CU293" s="11"/>
      <c r="CV293" s="15"/>
      <c r="CW293" s="15"/>
      <c r="CX293" s="11"/>
      <c r="CY293" s="11"/>
      <c r="CZ293" s="9"/>
      <c r="DA293" s="11"/>
      <c r="DB293" s="11"/>
      <c r="DC293" s="11"/>
      <c r="DD293" s="11"/>
      <c r="DE293" s="11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</row>
    <row r="294" spans="1:124" x14ac:dyDescent="0.3">
      <c r="A294" s="12">
        <v>2142</v>
      </c>
      <c r="B294" s="12">
        <v>1</v>
      </c>
      <c r="C294" s="13" t="s">
        <v>317</v>
      </c>
      <c r="D294" s="14">
        <v>5</v>
      </c>
      <c r="E294" s="9">
        <v>1822</v>
      </c>
      <c r="F294" s="9">
        <f t="shared" si="139"/>
        <v>10990.118907223954</v>
      </c>
      <c r="G294" s="9">
        <f t="shared" si="140"/>
        <v>11970.468036471639</v>
      </c>
      <c r="H294" s="9">
        <f t="shared" si="141"/>
        <v>980.34912924768469</v>
      </c>
      <c r="I294" s="10">
        <f t="shared" si="136"/>
        <v>8.9202777287813326E-2</v>
      </c>
      <c r="J294" s="9">
        <f t="shared" si="142"/>
        <v>414.42836992316097</v>
      </c>
      <c r="K294" s="9">
        <f t="shared" si="143"/>
        <v>27.539517014270018</v>
      </c>
      <c r="L294" s="9">
        <f t="shared" si="144"/>
        <v>327.46432491767291</v>
      </c>
      <c r="M294" s="9">
        <f t="shared" si="145"/>
        <v>155.02344127332617</v>
      </c>
      <c r="N294" s="9">
        <f t="shared" si="146"/>
        <v>51.800519917279871</v>
      </c>
      <c r="O294" s="9">
        <f t="shared" si="147"/>
        <v>0</v>
      </c>
      <c r="P294" s="9">
        <f t="shared" si="148"/>
        <v>4.0929562019758237</v>
      </c>
      <c r="Q294" s="15">
        <f t="shared" si="149"/>
        <v>20023996.648962047</v>
      </c>
      <c r="R294" s="15">
        <f t="shared" si="150"/>
        <v>21810192.762451328</v>
      </c>
      <c r="S294" s="9">
        <f t="shared" si="151"/>
        <v>1786196.1134892814</v>
      </c>
      <c r="T294" s="9"/>
      <c r="U294" s="9">
        <f t="shared" si="155"/>
        <v>5940.9431997804613</v>
      </c>
      <c r="V294" s="9">
        <f t="shared" si="155"/>
        <v>838.20362239297481</v>
      </c>
      <c r="W294" s="9">
        <f t="shared" si="155"/>
        <v>0</v>
      </c>
      <c r="X294" s="9">
        <f t="shared" si="155"/>
        <v>2973.3837321624587</v>
      </c>
      <c r="Y294" s="9">
        <f t="shared" si="155"/>
        <v>895.06745826676297</v>
      </c>
      <c r="Z294" s="9">
        <f t="shared" si="155"/>
        <v>0</v>
      </c>
      <c r="AA294" s="9">
        <f t="shared" si="155"/>
        <v>342.52089462129533</v>
      </c>
      <c r="AB294" s="9">
        <f t="shared" si="156"/>
        <v>6355.3715697036223</v>
      </c>
      <c r="AC294" s="9">
        <f t="shared" si="156"/>
        <v>865.74313940724483</v>
      </c>
      <c r="AD294" s="9">
        <f t="shared" si="156"/>
        <v>327.46432491767291</v>
      </c>
      <c r="AE294" s="9">
        <f t="shared" si="156"/>
        <v>3128.4071734357849</v>
      </c>
      <c r="AF294" s="9">
        <f t="shared" si="156"/>
        <v>946.86797818404284</v>
      </c>
      <c r="AG294" s="9">
        <f t="shared" si="156"/>
        <v>0</v>
      </c>
      <c r="AH294" s="9">
        <f t="shared" si="156"/>
        <v>346.61385082327115</v>
      </c>
      <c r="AI294" s="9">
        <f t="shared" si="152"/>
        <v>11970.468036471639</v>
      </c>
      <c r="AJ294" s="3" t="s">
        <v>608</v>
      </c>
      <c r="AK294" s="11">
        <v>10997042</v>
      </c>
      <c r="AL294" s="11">
        <v>0</v>
      </c>
      <c r="AM294" s="11">
        <v>25261</v>
      </c>
      <c r="AN294" s="9">
        <v>63153</v>
      </c>
      <c r="AO294" s="11">
        <v>0</v>
      </c>
      <c r="AP294" s="11">
        <v>0</v>
      </c>
      <c r="AQ294" s="9">
        <v>569660</v>
      </c>
      <c r="AR294" s="9">
        <v>224201</v>
      </c>
      <c r="AS294" s="11">
        <v>1527207</v>
      </c>
      <c r="AT294" s="11">
        <v>0</v>
      </c>
      <c r="AU294" s="11">
        <v>0</v>
      </c>
      <c r="AV294" s="11">
        <v>-30935.599999999999</v>
      </c>
      <c r="AW294" s="9">
        <v>0</v>
      </c>
      <c r="AX294" s="9">
        <v>1630812.9089620421</v>
      </c>
      <c r="AY294" s="9">
        <v>114199.92</v>
      </c>
      <c r="AZ294" s="9">
        <v>-172643.49</v>
      </c>
      <c r="BA294" s="11">
        <v>460364</v>
      </c>
      <c r="BB294" s="11">
        <v>949067</v>
      </c>
      <c r="BC294" s="11">
        <v>0</v>
      </c>
      <c r="BD294" s="11">
        <v>0</v>
      </c>
      <c r="BE294" s="11">
        <v>3226678.76</v>
      </c>
      <c r="BF294" s="11">
        <v>0</v>
      </c>
      <c r="BG294" s="11">
        <v>0</v>
      </c>
      <c r="BH294" s="11">
        <v>-6791</v>
      </c>
      <c r="BI294" s="9">
        <v>0</v>
      </c>
      <c r="BJ294" s="9">
        <v>0</v>
      </c>
      <c r="BK294" s="9">
        <v>26292.35</v>
      </c>
      <c r="BL294" s="9">
        <v>126306</v>
      </c>
      <c r="BM294" s="9">
        <v>265165.38</v>
      </c>
      <c r="BN294" s="9">
        <v>28956.42</v>
      </c>
      <c r="BO294" s="11">
        <v>11546973</v>
      </c>
      <c r="BP294" s="11">
        <v>32514</v>
      </c>
      <c r="BQ294" s="11">
        <v>25854</v>
      </c>
      <c r="BR294" s="11">
        <v>63153</v>
      </c>
      <c r="BS294" s="11">
        <v>596640</v>
      </c>
      <c r="BT294" s="11">
        <v>0</v>
      </c>
      <c r="BU294" s="9">
        <v>569660</v>
      </c>
      <c r="BV294" s="9">
        <v>286387</v>
      </c>
      <c r="BW294" s="11">
        <v>1577384</v>
      </c>
      <c r="BX294" s="11">
        <v>0</v>
      </c>
      <c r="BY294" s="11">
        <v>0</v>
      </c>
      <c r="BZ294" s="11">
        <v>-39355.83</v>
      </c>
      <c r="CA294" s="9">
        <v>0</v>
      </c>
      <c r="CB294" s="9">
        <v>1725193.456251326</v>
      </c>
      <c r="CC294" s="9">
        <v>121657.2862</v>
      </c>
      <c r="CD294" s="9">
        <v>0</v>
      </c>
      <c r="CE294" s="11">
        <v>472941</v>
      </c>
      <c r="CF294" s="11">
        <v>977864</v>
      </c>
      <c r="CG294" s="11">
        <v>0</v>
      </c>
      <c r="CH294" s="11">
        <v>0</v>
      </c>
      <c r="CI294" s="11">
        <v>3226678.76</v>
      </c>
      <c r="CJ294" s="11">
        <v>187476.94</v>
      </c>
      <c r="CK294" s="11">
        <v>0</v>
      </c>
      <c r="CL294" s="11">
        <v>-7548</v>
      </c>
      <c r="CM294" s="11">
        <v>0</v>
      </c>
      <c r="CN294" s="9">
        <v>0</v>
      </c>
      <c r="CO294" s="9">
        <v>26292.35</v>
      </c>
      <c r="CP294" s="9">
        <v>126306</v>
      </c>
      <c r="CQ294" s="9">
        <v>265165.38</v>
      </c>
      <c r="CR294" s="9">
        <v>28956.42</v>
      </c>
      <c r="CT294" s="11"/>
      <c r="CU294" s="11"/>
      <c r="CV294" s="15"/>
      <c r="CW294" s="15"/>
      <c r="CX294" s="11"/>
      <c r="CY294" s="11"/>
      <c r="CZ294" s="9"/>
      <c r="DA294" s="11"/>
      <c r="DB294" s="11"/>
      <c r="DC294" s="11"/>
      <c r="DD294" s="11"/>
      <c r="DE294" s="11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</row>
    <row r="295" spans="1:124" x14ac:dyDescent="0.3">
      <c r="A295" s="12">
        <v>2143</v>
      </c>
      <c r="B295" s="12">
        <v>1</v>
      </c>
      <c r="C295" s="13" t="s">
        <v>318</v>
      </c>
      <c r="D295" s="14">
        <v>6</v>
      </c>
      <c r="E295" s="9">
        <v>843</v>
      </c>
      <c r="F295" s="9">
        <f t="shared" si="139"/>
        <v>9722.8704907277242</v>
      </c>
      <c r="G295" s="9">
        <f t="shared" si="140"/>
        <v>10090.232540134028</v>
      </c>
      <c r="H295" s="9">
        <f t="shared" si="141"/>
        <v>367.36204940630341</v>
      </c>
      <c r="I295" s="10">
        <f t="shared" si="136"/>
        <v>3.7783291442238229E-2</v>
      </c>
      <c r="J295" s="9">
        <f t="shared" si="142"/>
        <v>357.72771055753219</v>
      </c>
      <c r="K295" s="9">
        <f t="shared" si="143"/>
        <v>9.8730723606168453</v>
      </c>
      <c r="L295" s="9">
        <f t="shared" si="144"/>
        <v>0</v>
      </c>
      <c r="M295" s="9">
        <f t="shared" si="145"/>
        <v>-55.885053380782892</v>
      </c>
      <c r="N295" s="9">
        <f t="shared" si="146"/>
        <v>45.303036594913692</v>
      </c>
      <c r="O295" s="9">
        <f t="shared" si="147"/>
        <v>12.190557532621568</v>
      </c>
      <c r="P295" s="9">
        <f t="shared" si="148"/>
        <v>-1.8472742586002653</v>
      </c>
      <c r="Q295" s="15">
        <f t="shared" si="149"/>
        <v>8196379.8236834733</v>
      </c>
      <c r="R295" s="15">
        <f t="shared" si="150"/>
        <v>8506066.0313329864</v>
      </c>
      <c r="S295" s="9">
        <f t="shared" si="151"/>
        <v>309686.20764951315</v>
      </c>
      <c r="T295" s="9"/>
      <c r="U295" s="9">
        <f t="shared" si="155"/>
        <v>6008.8986239620408</v>
      </c>
      <c r="V295" s="9">
        <f t="shared" si="155"/>
        <v>300.49940688018978</v>
      </c>
      <c r="W295" s="9">
        <f t="shared" si="155"/>
        <v>1490.0486358244366</v>
      </c>
      <c r="X295" s="9">
        <f t="shared" si="155"/>
        <v>526.73428232502965</v>
      </c>
      <c r="Y295" s="9">
        <f t="shared" si="155"/>
        <v>1072.4268015225068</v>
      </c>
      <c r="Z295" s="9">
        <f t="shared" si="155"/>
        <v>73.796441281138797</v>
      </c>
      <c r="AA295" s="9">
        <f t="shared" si="155"/>
        <v>250.46629893238435</v>
      </c>
      <c r="AB295" s="9">
        <f t="shared" si="156"/>
        <v>6366.626334519573</v>
      </c>
      <c r="AC295" s="9">
        <f t="shared" si="156"/>
        <v>310.37247924080663</v>
      </c>
      <c r="AD295" s="9">
        <f t="shared" si="156"/>
        <v>1490.0486358244366</v>
      </c>
      <c r="AE295" s="9">
        <f t="shared" si="156"/>
        <v>470.84922894424676</v>
      </c>
      <c r="AF295" s="9">
        <f t="shared" si="156"/>
        <v>1117.7298381174205</v>
      </c>
      <c r="AG295" s="9">
        <f t="shared" si="156"/>
        <v>85.986998813760366</v>
      </c>
      <c r="AH295" s="9">
        <f t="shared" si="156"/>
        <v>248.61902467378408</v>
      </c>
      <c r="AI295" s="9">
        <f t="shared" si="152"/>
        <v>10090.232540134028</v>
      </c>
      <c r="AJ295" s="3" t="s">
        <v>608</v>
      </c>
      <c r="AK295" s="11">
        <v>5117796</v>
      </c>
      <c r="AL295" s="11">
        <v>0</v>
      </c>
      <c r="AM295" s="11">
        <v>11756</v>
      </c>
      <c r="AN295" s="9">
        <v>29390</v>
      </c>
      <c r="AO295" s="11">
        <v>1257048</v>
      </c>
      <c r="AP295" s="11">
        <v>-937</v>
      </c>
      <c r="AQ295" s="9">
        <v>0</v>
      </c>
      <c r="AR295" s="9">
        <v>81366</v>
      </c>
      <c r="AS295" s="11">
        <v>253321</v>
      </c>
      <c r="AT295" s="11">
        <v>0</v>
      </c>
      <c r="AU295" s="11">
        <v>0</v>
      </c>
      <c r="AV295" s="11">
        <v>0</v>
      </c>
      <c r="AW295" s="9">
        <v>62210.400000000001</v>
      </c>
      <c r="AX295" s="9">
        <v>904055.79368347325</v>
      </c>
      <c r="AY295" s="9">
        <v>49106.879999999997</v>
      </c>
      <c r="AZ295" s="9">
        <v>-52294.46</v>
      </c>
      <c r="BA295" s="11">
        <v>213980</v>
      </c>
      <c r="BB295" s="11">
        <v>136224</v>
      </c>
      <c r="BC295" s="11">
        <v>0</v>
      </c>
      <c r="BD295" s="11">
        <v>5633</v>
      </c>
      <c r="BE295" s="11">
        <v>0</v>
      </c>
      <c r="BF295" s="11">
        <v>10404</v>
      </c>
      <c r="BG295" s="11">
        <v>0</v>
      </c>
      <c r="BH295" s="11">
        <v>-29934</v>
      </c>
      <c r="BI295" s="9">
        <v>14608</v>
      </c>
      <c r="BJ295" s="9">
        <v>0</v>
      </c>
      <c r="BK295" s="9">
        <v>29360.31</v>
      </c>
      <c r="BL295" s="9">
        <v>58780.2</v>
      </c>
      <c r="BM295" s="9">
        <v>33391.4</v>
      </c>
      <c r="BN295" s="9">
        <v>11114.3</v>
      </c>
      <c r="BO295" s="11">
        <v>5367066</v>
      </c>
      <c r="BP295" s="11">
        <v>0</v>
      </c>
      <c r="BQ295" s="11">
        <v>12017</v>
      </c>
      <c r="BR295" s="11">
        <v>29390</v>
      </c>
      <c r="BS295" s="11">
        <v>1256111</v>
      </c>
      <c r="BT295" s="11">
        <v>0</v>
      </c>
      <c r="BU295" s="9">
        <v>0</v>
      </c>
      <c r="BV295" s="9">
        <v>86663</v>
      </c>
      <c r="BW295" s="11">
        <v>261644</v>
      </c>
      <c r="BX295" s="11">
        <v>0</v>
      </c>
      <c r="BY295" s="11">
        <v>0</v>
      </c>
      <c r="BZ295" s="11">
        <v>-66881.100000000006</v>
      </c>
      <c r="CA295" s="9">
        <v>72487.039999999994</v>
      </c>
      <c r="CB295" s="9">
        <v>942246.25353298557</v>
      </c>
      <c r="CC295" s="9">
        <v>47549.627800000002</v>
      </c>
      <c r="CD295" s="9">
        <v>0</v>
      </c>
      <c r="CE295" s="11">
        <v>219552</v>
      </c>
      <c r="CF295" s="11">
        <v>139874</v>
      </c>
      <c r="CG295" s="11">
        <v>0</v>
      </c>
      <c r="CH295" s="11">
        <v>5633</v>
      </c>
      <c r="CI295" s="11">
        <v>0</v>
      </c>
      <c r="CJ295" s="11">
        <v>18648</v>
      </c>
      <c r="CK295" s="11">
        <v>0</v>
      </c>
      <c r="CL295" s="11">
        <v>-33268</v>
      </c>
      <c r="CM295" s="11">
        <v>14688</v>
      </c>
      <c r="CN295" s="9">
        <v>0</v>
      </c>
      <c r="CO295" s="9">
        <v>29360.31</v>
      </c>
      <c r="CP295" s="9">
        <v>58780.2</v>
      </c>
      <c r="CQ295" s="9">
        <v>33391.4</v>
      </c>
      <c r="CR295" s="9">
        <v>11114.3</v>
      </c>
      <c r="CT295" s="11"/>
      <c r="CU295" s="11"/>
      <c r="CV295" s="15"/>
      <c r="CW295" s="15"/>
      <c r="CX295" s="11"/>
      <c r="CY295" s="11"/>
      <c r="CZ295" s="9"/>
      <c r="DA295" s="11"/>
      <c r="DB295" s="11"/>
      <c r="DC295" s="11"/>
      <c r="DD295" s="11"/>
      <c r="DE295" s="11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</row>
    <row r="296" spans="1:124" x14ac:dyDescent="0.3">
      <c r="A296" s="12">
        <v>2144</v>
      </c>
      <c r="B296" s="12">
        <v>1</v>
      </c>
      <c r="C296" s="13" t="s">
        <v>319</v>
      </c>
      <c r="D296" s="14">
        <v>4</v>
      </c>
      <c r="E296" s="9">
        <v>3273</v>
      </c>
      <c r="F296" s="9">
        <f t="shared" si="139"/>
        <v>8992.354339125257</v>
      </c>
      <c r="G296" s="9">
        <f t="shared" si="140"/>
        <v>9737.885966934442</v>
      </c>
      <c r="H296" s="9">
        <f t="shared" si="141"/>
        <v>745.53162780918501</v>
      </c>
      <c r="I296" s="10">
        <f t="shared" si="136"/>
        <v>8.2907278749616925E-2</v>
      </c>
      <c r="J296" s="9">
        <f t="shared" si="142"/>
        <v>359.68040024442325</v>
      </c>
      <c r="K296" s="9">
        <f t="shared" si="143"/>
        <v>4.9153681637641284</v>
      </c>
      <c r="L296" s="9">
        <f t="shared" si="144"/>
        <v>323.47326611671252</v>
      </c>
      <c r="M296" s="9">
        <f t="shared" si="145"/>
        <v>28.755866177818575</v>
      </c>
      <c r="N296" s="9">
        <f t="shared" si="146"/>
        <v>29.782028970199462</v>
      </c>
      <c r="O296" s="9">
        <f t="shared" si="147"/>
        <v>0</v>
      </c>
      <c r="P296" s="9">
        <f t="shared" si="148"/>
        <v>-1.0753018637335572</v>
      </c>
      <c r="Q296" s="15">
        <f t="shared" si="149"/>
        <v>29431975.751956958</v>
      </c>
      <c r="R296" s="15">
        <f t="shared" si="150"/>
        <v>31872100.769776419</v>
      </c>
      <c r="S296" s="9">
        <f t="shared" si="151"/>
        <v>2440125.0178194605</v>
      </c>
      <c r="T296" s="9"/>
      <c r="U296" s="9">
        <f t="shared" si="155"/>
        <v>6067.6840971585707</v>
      </c>
      <c r="V296" s="9">
        <f t="shared" si="155"/>
        <v>149.60739382829209</v>
      </c>
      <c r="W296" s="9">
        <f t="shared" si="155"/>
        <v>474.32019553926062</v>
      </c>
      <c r="X296" s="9">
        <f t="shared" si="155"/>
        <v>791.08065994500453</v>
      </c>
      <c r="Y296" s="9">
        <f t="shared" si="155"/>
        <v>1122.1904041071425</v>
      </c>
      <c r="Z296" s="9">
        <f t="shared" si="155"/>
        <v>0</v>
      </c>
      <c r="AA296" s="9">
        <f t="shared" si="155"/>
        <v>387.4715885469862</v>
      </c>
      <c r="AB296" s="9">
        <f t="shared" si="156"/>
        <v>6427.3644974029939</v>
      </c>
      <c r="AC296" s="9">
        <f t="shared" si="156"/>
        <v>154.52276199205622</v>
      </c>
      <c r="AD296" s="9">
        <f t="shared" si="156"/>
        <v>797.79346165597315</v>
      </c>
      <c r="AE296" s="9">
        <f t="shared" si="156"/>
        <v>819.8365261228231</v>
      </c>
      <c r="AF296" s="9">
        <f t="shared" si="156"/>
        <v>1151.972433077342</v>
      </c>
      <c r="AG296" s="9">
        <f t="shared" si="156"/>
        <v>0</v>
      </c>
      <c r="AH296" s="9">
        <f t="shared" si="156"/>
        <v>386.39628668325264</v>
      </c>
      <c r="AI296" s="9">
        <f t="shared" si="152"/>
        <v>9737.885966934442</v>
      </c>
      <c r="AJ296" s="3" t="s">
        <v>608</v>
      </c>
      <c r="AK296" s="11">
        <v>19980807</v>
      </c>
      <c r="AL296" s="11">
        <v>0</v>
      </c>
      <c r="AM296" s="11">
        <v>45898</v>
      </c>
      <c r="AN296" s="9">
        <v>114744</v>
      </c>
      <c r="AO296" s="11">
        <v>1554506</v>
      </c>
      <c r="AP296" s="11">
        <v>-2056</v>
      </c>
      <c r="AQ296" s="9">
        <v>875680</v>
      </c>
      <c r="AR296" s="9">
        <v>450803</v>
      </c>
      <c r="AS296" s="11">
        <v>489665</v>
      </c>
      <c r="AT296" s="11">
        <v>0</v>
      </c>
      <c r="AU296" s="11">
        <v>0</v>
      </c>
      <c r="AV296" s="11">
        <v>0</v>
      </c>
      <c r="AW296" s="9">
        <v>0</v>
      </c>
      <c r="AX296" s="9">
        <v>3672929.1926426776</v>
      </c>
      <c r="AY296" s="9">
        <v>219568.33000000002</v>
      </c>
      <c r="AZ296" s="9">
        <v>-121276.95</v>
      </c>
      <c r="BA296" s="11">
        <v>783168</v>
      </c>
      <c r="BB296" s="11">
        <v>313344</v>
      </c>
      <c r="BC296" s="11">
        <v>0</v>
      </c>
      <c r="BD296" s="11">
        <v>36795</v>
      </c>
      <c r="BE296" s="11">
        <v>0</v>
      </c>
      <c r="BF296" s="11">
        <v>0</v>
      </c>
      <c r="BG296" s="11">
        <v>65600</v>
      </c>
      <c r="BH296" s="11">
        <v>0</v>
      </c>
      <c r="BI296" s="9">
        <v>17919</v>
      </c>
      <c r="BJ296" s="9">
        <v>0</v>
      </c>
      <c r="BK296" s="9">
        <v>247208.15</v>
      </c>
      <c r="BL296" s="9">
        <v>222341.66931428568</v>
      </c>
      <c r="BM296" s="9">
        <v>428731.12</v>
      </c>
      <c r="BN296" s="9">
        <v>35601.24</v>
      </c>
      <c r="BO296" s="11">
        <v>20939920</v>
      </c>
      <c r="BP296" s="11">
        <v>92989</v>
      </c>
      <c r="BQ296" s="11">
        <v>46886</v>
      </c>
      <c r="BR296" s="11">
        <v>114744</v>
      </c>
      <c r="BS296" s="11">
        <v>1081980</v>
      </c>
      <c r="BT296" s="11">
        <v>0</v>
      </c>
      <c r="BU296" s="9">
        <v>875680</v>
      </c>
      <c r="BV296" s="9">
        <v>519350</v>
      </c>
      <c r="BW296" s="11">
        <v>505753</v>
      </c>
      <c r="BX296" s="11">
        <v>0</v>
      </c>
      <c r="BY296" s="11">
        <v>0</v>
      </c>
      <c r="BZ296" s="11">
        <v>-10105.049999999999</v>
      </c>
      <c r="CA296" s="9">
        <v>0</v>
      </c>
      <c r="CB296" s="9">
        <v>3770405.7734621405</v>
      </c>
      <c r="CC296" s="9">
        <v>216048.867</v>
      </c>
      <c r="CD296" s="9">
        <v>3855</v>
      </c>
      <c r="CE296" s="11">
        <v>802896</v>
      </c>
      <c r="CF296" s="11">
        <v>323330</v>
      </c>
      <c r="CG296" s="11">
        <v>0</v>
      </c>
      <c r="CH296" s="11">
        <v>36795</v>
      </c>
      <c r="CI296" s="11">
        <v>0</v>
      </c>
      <c r="CJ296" s="11">
        <v>0</v>
      </c>
      <c r="CK296" s="11">
        <v>70474</v>
      </c>
      <c r="CL296" s="11">
        <v>0</v>
      </c>
      <c r="CM296" s="11">
        <v>18019</v>
      </c>
      <c r="CN296" s="9">
        <v>1529198</v>
      </c>
      <c r="CO296" s="9">
        <v>247208.15</v>
      </c>
      <c r="CP296" s="9">
        <v>222341.66931428568</v>
      </c>
      <c r="CQ296" s="9">
        <v>428731.12</v>
      </c>
      <c r="CR296" s="9">
        <v>35601.24</v>
      </c>
      <c r="CT296" s="11"/>
      <c r="CU296" s="11"/>
      <c r="CV296" s="15"/>
      <c r="CW296" s="15"/>
      <c r="CX296" s="11"/>
      <c r="CY296" s="11"/>
      <c r="CZ296" s="9"/>
      <c r="DA296" s="11"/>
      <c r="DB296" s="11"/>
      <c r="DC296" s="11"/>
      <c r="DD296" s="11"/>
      <c r="DE296" s="11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</row>
    <row r="297" spans="1:124" x14ac:dyDescent="0.3">
      <c r="A297" s="12">
        <v>2149</v>
      </c>
      <c r="B297" s="12">
        <v>1</v>
      </c>
      <c r="C297" s="13" t="s">
        <v>320</v>
      </c>
      <c r="D297" s="14">
        <v>5</v>
      </c>
      <c r="E297" s="9">
        <v>1025</v>
      </c>
      <c r="F297" s="9">
        <f t="shared" si="139"/>
        <v>11361.675045694572</v>
      </c>
      <c r="G297" s="9">
        <f t="shared" si="140"/>
        <v>11819.521634147062</v>
      </c>
      <c r="H297" s="9">
        <f t="shared" si="141"/>
        <v>457.84658845249032</v>
      </c>
      <c r="I297" s="10">
        <f t="shared" si="136"/>
        <v>4.0297454962504684E-2</v>
      </c>
      <c r="J297" s="9">
        <f t="shared" si="142"/>
        <v>410.8275414634154</v>
      </c>
      <c r="K297" s="9">
        <f t="shared" si="143"/>
        <v>17.272195121951199</v>
      </c>
      <c r="L297" s="9">
        <f t="shared" si="144"/>
        <v>0</v>
      </c>
      <c r="M297" s="9">
        <f t="shared" si="145"/>
        <v>-10.303570731707396</v>
      </c>
      <c r="N297" s="9">
        <f t="shared" si="146"/>
        <v>48.082950403709674</v>
      </c>
      <c r="O297" s="9">
        <f t="shared" si="147"/>
        <v>0</v>
      </c>
      <c r="P297" s="9">
        <f t="shared" si="148"/>
        <v>-8.0325278048780433</v>
      </c>
      <c r="Q297" s="15">
        <f t="shared" si="149"/>
        <v>11645716.921836935</v>
      </c>
      <c r="R297" s="15">
        <f t="shared" si="150"/>
        <v>12115009.675000738</v>
      </c>
      <c r="S297" s="9">
        <f t="shared" si="151"/>
        <v>469292.75316380337</v>
      </c>
      <c r="T297" s="9"/>
      <c r="U297" s="9">
        <f t="shared" si="155"/>
        <v>5912.1275804878042</v>
      </c>
      <c r="V297" s="9">
        <f t="shared" si="155"/>
        <v>525.72</v>
      </c>
      <c r="W297" s="9">
        <f t="shared" si="155"/>
        <v>828.53560975609753</v>
      </c>
      <c r="X297" s="9">
        <f t="shared" si="155"/>
        <v>731.24487804878049</v>
      </c>
      <c r="Y297" s="9">
        <f t="shared" si="155"/>
        <v>2937.8471276703667</v>
      </c>
      <c r="Z297" s="9">
        <f t="shared" si="155"/>
        <v>0</v>
      </c>
      <c r="AA297" s="9">
        <f t="shared" si="155"/>
        <v>426.19984973152367</v>
      </c>
      <c r="AB297" s="9">
        <f t="shared" si="156"/>
        <v>6322.9551219512196</v>
      </c>
      <c r="AC297" s="9">
        <f t="shared" si="156"/>
        <v>542.99219512195123</v>
      </c>
      <c r="AD297" s="9">
        <f t="shared" si="156"/>
        <v>828.53560975609753</v>
      </c>
      <c r="AE297" s="9">
        <f t="shared" si="156"/>
        <v>720.9413073170731</v>
      </c>
      <c r="AF297" s="9">
        <f t="shared" si="156"/>
        <v>2985.9300780740764</v>
      </c>
      <c r="AG297" s="9">
        <f t="shared" si="156"/>
        <v>0</v>
      </c>
      <c r="AH297" s="9">
        <f t="shared" si="156"/>
        <v>418.16732192664563</v>
      </c>
      <c r="AI297" s="9">
        <f t="shared" si="152"/>
        <v>11819.521634147062</v>
      </c>
      <c r="AJ297" s="3" t="s">
        <v>608</v>
      </c>
      <c r="AK297" s="11">
        <v>6137573</v>
      </c>
      <c r="AL297" s="11">
        <v>0</v>
      </c>
      <c r="AM297" s="11">
        <v>14099</v>
      </c>
      <c r="AN297" s="9">
        <v>35246</v>
      </c>
      <c r="AO297" s="11">
        <v>849249</v>
      </c>
      <c r="AP297" s="11">
        <v>0</v>
      </c>
      <c r="AQ297" s="9">
        <v>0</v>
      </c>
      <c r="AR297" s="9">
        <v>123714</v>
      </c>
      <c r="AS297" s="11">
        <v>538863</v>
      </c>
      <c r="AT297" s="11">
        <v>0</v>
      </c>
      <c r="AU297" s="11">
        <v>0</v>
      </c>
      <c r="AV297" s="11">
        <v>0</v>
      </c>
      <c r="AW297" s="9">
        <v>0</v>
      </c>
      <c r="AX297" s="9">
        <v>3011293.3058621259</v>
      </c>
      <c r="AY297" s="9">
        <v>81373.73</v>
      </c>
      <c r="AZ297" s="9">
        <v>-77642.23</v>
      </c>
      <c r="BA297" s="11">
        <v>237854</v>
      </c>
      <c r="BB297" s="11">
        <v>272992</v>
      </c>
      <c r="BC297" s="11">
        <v>0</v>
      </c>
      <c r="BD297" s="11">
        <v>25319</v>
      </c>
      <c r="BE297" s="11">
        <v>0</v>
      </c>
      <c r="BF297" s="11">
        <v>0</v>
      </c>
      <c r="BG297" s="11">
        <v>61546</v>
      </c>
      <c r="BH297" s="11">
        <v>0</v>
      </c>
      <c r="BI297" s="9">
        <v>14002</v>
      </c>
      <c r="BJ297" s="9">
        <v>0</v>
      </c>
      <c r="BK297" s="9">
        <v>34584.019974811752</v>
      </c>
      <c r="BL297" s="9">
        <v>63342.816000000013</v>
      </c>
      <c r="BM297" s="9">
        <v>211786.1</v>
      </c>
      <c r="BN297" s="9">
        <v>10522.18</v>
      </c>
      <c r="BO297" s="11">
        <v>6474851</v>
      </c>
      <c r="BP297" s="11">
        <v>6178</v>
      </c>
      <c r="BQ297" s="11">
        <v>14498</v>
      </c>
      <c r="BR297" s="11">
        <v>35246</v>
      </c>
      <c r="BS297" s="11">
        <v>849249</v>
      </c>
      <c r="BT297" s="11">
        <v>0</v>
      </c>
      <c r="BU297" s="9">
        <v>0</v>
      </c>
      <c r="BV297" s="9">
        <v>136163</v>
      </c>
      <c r="BW297" s="11">
        <v>556567</v>
      </c>
      <c r="BX297" s="11">
        <v>0</v>
      </c>
      <c r="BY297" s="11">
        <v>0</v>
      </c>
      <c r="BZ297" s="11">
        <v>-47506.16</v>
      </c>
      <c r="CA297" s="9">
        <v>0</v>
      </c>
      <c r="CB297" s="9">
        <v>3060578.3300259281</v>
      </c>
      <c r="CC297" s="9">
        <v>73140.388999999996</v>
      </c>
      <c r="CD297" s="9">
        <v>0</v>
      </c>
      <c r="CE297" s="11">
        <v>245456</v>
      </c>
      <c r="CF297" s="11">
        <v>284361</v>
      </c>
      <c r="CG297" s="11">
        <v>0</v>
      </c>
      <c r="CH297" s="11">
        <v>25319</v>
      </c>
      <c r="CI297" s="11">
        <v>0</v>
      </c>
      <c r="CJ297" s="11">
        <v>0</v>
      </c>
      <c r="CK297" s="11">
        <v>66592</v>
      </c>
      <c r="CL297" s="11">
        <v>0</v>
      </c>
      <c r="CM297" s="11">
        <v>14082</v>
      </c>
      <c r="CN297" s="9">
        <v>0</v>
      </c>
      <c r="CO297" s="9">
        <v>34584.019974811752</v>
      </c>
      <c r="CP297" s="9">
        <v>63342.816000000013</v>
      </c>
      <c r="CQ297" s="9">
        <v>211786.1</v>
      </c>
      <c r="CR297" s="9">
        <v>10522.18</v>
      </c>
      <c r="CT297" s="11"/>
      <c r="CU297" s="11"/>
      <c r="CV297" s="15"/>
      <c r="CW297" s="15"/>
      <c r="CX297" s="11"/>
      <c r="CY297" s="11"/>
      <c r="CZ297" s="9"/>
      <c r="DA297" s="11"/>
      <c r="DB297" s="11"/>
      <c r="DC297" s="11"/>
      <c r="DD297" s="11"/>
      <c r="DE297" s="11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</row>
    <row r="298" spans="1:124" x14ac:dyDescent="0.3">
      <c r="A298" s="12">
        <v>2154</v>
      </c>
      <c r="B298" s="12">
        <v>1</v>
      </c>
      <c r="C298" s="13" t="s">
        <v>321</v>
      </c>
      <c r="D298" s="14">
        <v>5</v>
      </c>
      <c r="E298" s="9">
        <v>1072</v>
      </c>
      <c r="F298" s="9">
        <f t="shared" si="139"/>
        <v>8817.5549295569217</v>
      </c>
      <c r="G298" s="9">
        <f t="shared" si="140"/>
        <v>9248.2926376109226</v>
      </c>
      <c r="H298" s="9">
        <f t="shared" si="141"/>
        <v>430.7377080540009</v>
      </c>
      <c r="I298" s="10">
        <f t="shared" si="136"/>
        <v>4.8850016982615527E-2</v>
      </c>
      <c r="J298" s="9">
        <f t="shared" si="142"/>
        <v>367.94141791044785</v>
      </c>
      <c r="K298" s="9">
        <f t="shared" si="143"/>
        <v>16.543843283582135</v>
      </c>
      <c r="L298" s="9">
        <f t="shared" si="144"/>
        <v>0</v>
      </c>
      <c r="M298" s="9">
        <f t="shared" si="145"/>
        <v>19.418227611940438</v>
      </c>
      <c r="N298" s="9">
        <f t="shared" si="146"/>
        <v>35.216426151017117</v>
      </c>
      <c r="O298" s="9">
        <f t="shared" si="147"/>
        <v>0</v>
      </c>
      <c r="P298" s="9">
        <f t="shared" si="148"/>
        <v>-8.3822069029850468</v>
      </c>
      <c r="Q298" s="15">
        <f t="shared" si="149"/>
        <v>9452418.8844850175</v>
      </c>
      <c r="R298" s="15">
        <f t="shared" si="150"/>
        <v>9914169.7075189073</v>
      </c>
      <c r="S298" s="9">
        <f t="shared" si="151"/>
        <v>461750.82303388976</v>
      </c>
      <c r="T298" s="9"/>
      <c r="U298" s="9">
        <f t="shared" si="155"/>
        <v>6024.8542910447759</v>
      </c>
      <c r="V298" s="9">
        <f t="shared" si="155"/>
        <v>503.55037313432837</v>
      </c>
      <c r="W298" s="9">
        <f t="shared" si="155"/>
        <v>859.59794776119406</v>
      </c>
      <c r="X298" s="9">
        <f t="shared" si="155"/>
        <v>532.27119402985068</v>
      </c>
      <c r="Y298" s="9">
        <f t="shared" si="155"/>
        <v>551.76423925841277</v>
      </c>
      <c r="Z298" s="9">
        <f t="shared" si="155"/>
        <v>0</v>
      </c>
      <c r="AA298" s="9">
        <f t="shared" si="155"/>
        <v>345.51688432835817</v>
      </c>
      <c r="AB298" s="9">
        <f t="shared" si="156"/>
        <v>6392.7957089552237</v>
      </c>
      <c r="AC298" s="9">
        <f t="shared" si="156"/>
        <v>520.0942164179105</v>
      </c>
      <c r="AD298" s="9">
        <f t="shared" si="156"/>
        <v>859.59794776119406</v>
      </c>
      <c r="AE298" s="9">
        <f t="shared" si="156"/>
        <v>551.68942164179111</v>
      </c>
      <c r="AF298" s="9">
        <f t="shared" si="156"/>
        <v>586.98066540942989</v>
      </c>
      <c r="AG298" s="9">
        <f t="shared" si="156"/>
        <v>0</v>
      </c>
      <c r="AH298" s="9">
        <f t="shared" si="156"/>
        <v>337.13467742537313</v>
      </c>
      <c r="AI298" s="9">
        <f t="shared" si="152"/>
        <v>9248.2926376109226</v>
      </c>
      <c r="AJ298" s="3" t="s">
        <v>608</v>
      </c>
      <c r="AK298" s="11">
        <v>6541023</v>
      </c>
      <c r="AL298" s="11">
        <v>0</v>
      </c>
      <c r="AM298" s="11">
        <v>15025</v>
      </c>
      <c r="AN298" s="9">
        <v>37563</v>
      </c>
      <c r="AO298" s="11">
        <v>950621</v>
      </c>
      <c r="AP298" s="11">
        <v>-29132</v>
      </c>
      <c r="AQ298" s="9">
        <v>0</v>
      </c>
      <c r="AR298" s="9">
        <v>130039</v>
      </c>
      <c r="AS298" s="11">
        <v>539806</v>
      </c>
      <c r="AT298" s="11">
        <v>0</v>
      </c>
      <c r="AU298" s="11">
        <v>17944</v>
      </c>
      <c r="AV298" s="11">
        <v>-21479.279999999999</v>
      </c>
      <c r="AW298" s="9">
        <v>0</v>
      </c>
      <c r="AX298" s="9">
        <v>591491.26448501844</v>
      </c>
      <c r="AY298" s="9">
        <v>84539.69</v>
      </c>
      <c r="AZ298" s="9">
        <v>-82379.199999999997</v>
      </c>
      <c r="BA298" s="11">
        <v>274124</v>
      </c>
      <c r="BB298" s="11">
        <v>153164</v>
      </c>
      <c r="BC298" s="11">
        <v>0</v>
      </c>
      <c r="BD298" s="11">
        <v>1778</v>
      </c>
      <c r="BE298" s="11">
        <v>0</v>
      </c>
      <c r="BF298" s="11">
        <v>0</v>
      </c>
      <c r="BG298" s="11">
        <v>0</v>
      </c>
      <c r="BH298" s="11">
        <v>0</v>
      </c>
      <c r="BI298" s="9">
        <v>0</v>
      </c>
      <c r="BJ298" s="9">
        <v>0</v>
      </c>
      <c r="BK298" s="9">
        <v>33756.449999999997</v>
      </c>
      <c r="BL298" s="9">
        <v>75126.599999999991</v>
      </c>
      <c r="BM298" s="9">
        <v>131004.73999999999</v>
      </c>
      <c r="BN298" s="9">
        <v>8403.6200000000008</v>
      </c>
      <c r="BO298" s="11">
        <v>6820889</v>
      </c>
      <c r="BP298" s="11">
        <v>32188</v>
      </c>
      <c r="BQ298" s="11">
        <v>15272</v>
      </c>
      <c r="BR298" s="11">
        <v>37563</v>
      </c>
      <c r="BS298" s="11">
        <v>921489</v>
      </c>
      <c r="BT298" s="11">
        <v>0</v>
      </c>
      <c r="BU298" s="9">
        <v>0</v>
      </c>
      <c r="BV298" s="9">
        <v>142166</v>
      </c>
      <c r="BW298" s="11">
        <v>557541</v>
      </c>
      <c r="BX298" s="11">
        <v>0</v>
      </c>
      <c r="BY298" s="11">
        <v>18061</v>
      </c>
      <c r="BZ298" s="11">
        <v>-22060.94</v>
      </c>
      <c r="CA298" s="9">
        <v>0</v>
      </c>
      <c r="CB298" s="9">
        <v>629243.27331890888</v>
      </c>
      <c r="CC298" s="9">
        <v>75553.964200000002</v>
      </c>
      <c r="CD298" s="9">
        <v>0</v>
      </c>
      <c r="CE298" s="11">
        <v>279677</v>
      </c>
      <c r="CF298" s="11">
        <v>156518</v>
      </c>
      <c r="CG298" s="11">
        <v>0</v>
      </c>
      <c r="CH298" s="11">
        <v>1778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9">
        <v>0</v>
      </c>
      <c r="CO298" s="9">
        <v>33756.449999999997</v>
      </c>
      <c r="CP298" s="9">
        <v>75126.599999999991</v>
      </c>
      <c r="CQ298" s="9">
        <v>131004.73999999999</v>
      </c>
      <c r="CR298" s="9">
        <v>8403.6200000000008</v>
      </c>
      <c r="CT298" s="11"/>
      <c r="CU298" s="11"/>
      <c r="CV298" s="15"/>
      <c r="CW298" s="15"/>
      <c r="CX298" s="11"/>
      <c r="CY298" s="11"/>
      <c r="CZ298" s="9"/>
      <c r="DA298" s="11"/>
      <c r="DB298" s="11"/>
      <c r="DC298" s="11"/>
      <c r="DD298" s="11"/>
      <c r="DE298" s="11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</row>
    <row r="299" spans="1:124" x14ac:dyDescent="0.3">
      <c r="A299" s="12">
        <v>2155</v>
      </c>
      <c r="B299" s="12">
        <v>1</v>
      </c>
      <c r="C299" s="13" t="s">
        <v>322</v>
      </c>
      <c r="D299" s="14">
        <v>5</v>
      </c>
      <c r="E299" s="9">
        <v>1002</v>
      </c>
      <c r="F299" s="9">
        <f t="shared" si="139"/>
        <v>9565.6933520572711</v>
      </c>
      <c r="G299" s="9">
        <f t="shared" si="140"/>
        <v>10080.89479772005</v>
      </c>
      <c r="H299" s="9">
        <f t="shared" si="141"/>
        <v>515.2014456627785</v>
      </c>
      <c r="I299" s="10">
        <f t="shared" si="136"/>
        <v>5.3859289306192881E-2</v>
      </c>
      <c r="J299" s="9">
        <f t="shared" si="142"/>
        <v>387.28629740518954</v>
      </c>
      <c r="K299" s="9">
        <f t="shared" si="143"/>
        <v>27.319361277445068</v>
      </c>
      <c r="L299" s="9">
        <f t="shared" si="144"/>
        <v>0</v>
      </c>
      <c r="M299" s="9">
        <f t="shared" si="145"/>
        <v>42.780459081836284</v>
      </c>
      <c r="N299" s="9">
        <f t="shared" si="146"/>
        <v>64.790644065973538</v>
      </c>
      <c r="O299" s="9">
        <f t="shared" si="147"/>
        <v>0</v>
      </c>
      <c r="P299" s="9">
        <f t="shared" si="148"/>
        <v>-6.9753161676646869</v>
      </c>
      <c r="Q299" s="15">
        <f t="shared" si="149"/>
        <v>9584824.738761384</v>
      </c>
      <c r="R299" s="15">
        <f t="shared" si="150"/>
        <v>10101056.58731549</v>
      </c>
      <c r="S299" s="9">
        <f t="shared" si="151"/>
        <v>516231.84855410643</v>
      </c>
      <c r="T299" s="9"/>
      <c r="U299" s="9">
        <f t="shared" si="155"/>
        <v>5982.3933433133734</v>
      </c>
      <c r="V299" s="9">
        <f t="shared" si="155"/>
        <v>831.51497005988028</v>
      </c>
      <c r="W299" s="9">
        <f t="shared" si="155"/>
        <v>978.91017964071852</v>
      </c>
      <c r="X299" s="9">
        <f t="shared" si="155"/>
        <v>579.62934131736529</v>
      </c>
      <c r="Y299" s="9">
        <f t="shared" si="155"/>
        <v>863.99927022094244</v>
      </c>
      <c r="Z299" s="9">
        <f t="shared" si="155"/>
        <v>0</v>
      </c>
      <c r="AA299" s="9">
        <f t="shared" si="155"/>
        <v>329.24624750499004</v>
      </c>
      <c r="AB299" s="9">
        <f t="shared" si="156"/>
        <v>6369.679640718563</v>
      </c>
      <c r="AC299" s="9">
        <f t="shared" si="156"/>
        <v>858.83433133732535</v>
      </c>
      <c r="AD299" s="9">
        <f t="shared" si="156"/>
        <v>978.91017964071852</v>
      </c>
      <c r="AE299" s="9">
        <f t="shared" si="156"/>
        <v>622.40980039920157</v>
      </c>
      <c r="AF299" s="9">
        <f t="shared" si="156"/>
        <v>928.78991428691597</v>
      </c>
      <c r="AG299" s="9">
        <f t="shared" si="156"/>
        <v>0</v>
      </c>
      <c r="AH299" s="9">
        <f t="shared" si="156"/>
        <v>322.27093133732535</v>
      </c>
      <c r="AI299" s="9">
        <f t="shared" si="152"/>
        <v>10080.89479772005</v>
      </c>
      <c r="AJ299" s="3" t="s">
        <v>608</v>
      </c>
      <c r="AK299" s="11">
        <v>6069818</v>
      </c>
      <c r="AL299" s="11">
        <v>0</v>
      </c>
      <c r="AM299" s="11">
        <v>13943</v>
      </c>
      <c r="AN299" s="9">
        <v>34857</v>
      </c>
      <c r="AO299" s="11">
        <v>1022040</v>
      </c>
      <c r="AP299" s="11">
        <v>-41172</v>
      </c>
      <c r="AQ299" s="9">
        <v>0</v>
      </c>
      <c r="AR299" s="9">
        <v>115117</v>
      </c>
      <c r="AS299" s="11">
        <v>833178</v>
      </c>
      <c r="AT299" s="11">
        <v>0</v>
      </c>
      <c r="AU299" s="11">
        <v>77895</v>
      </c>
      <c r="AV299" s="11">
        <v>-61956.4</v>
      </c>
      <c r="AW299" s="9">
        <v>0</v>
      </c>
      <c r="AX299" s="9">
        <v>865727.2687613843</v>
      </c>
      <c r="AY299" s="9">
        <v>60879.069999999992</v>
      </c>
      <c r="AZ299" s="9">
        <v>-75459.87</v>
      </c>
      <c r="BA299" s="11">
        <v>247417</v>
      </c>
      <c r="BB299" s="11">
        <v>164127</v>
      </c>
      <c r="BC299" s="11">
        <v>0</v>
      </c>
      <c r="BD299" s="11">
        <v>24246</v>
      </c>
      <c r="BE299" s="11">
        <v>0</v>
      </c>
      <c r="BF299" s="11">
        <v>0</v>
      </c>
      <c r="BG299" s="11">
        <v>0</v>
      </c>
      <c r="BH299" s="11">
        <v>0</v>
      </c>
      <c r="BI299" s="9">
        <v>0</v>
      </c>
      <c r="BJ299" s="9">
        <v>0</v>
      </c>
      <c r="BK299" s="9">
        <v>88901.4</v>
      </c>
      <c r="BL299" s="9">
        <v>69714.600000000006</v>
      </c>
      <c r="BM299" s="9">
        <v>73343.149999999994</v>
      </c>
      <c r="BN299" s="9">
        <v>2209.52</v>
      </c>
      <c r="BO299" s="11">
        <v>6348280</v>
      </c>
      <c r="BP299" s="11">
        <v>34139</v>
      </c>
      <c r="BQ299" s="11">
        <v>14214</v>
      </c>
      <c r="BR299" s="11">
        <v>34857</v>
      </c>
      <c r="BS299" s="11">
        <v>980868</v>
      </c>
      <c r="BT299" s="11">
        <v>0</v>
      </c>
      <c r="BU299" s="9">
        <v>0</v>
      </c>
      <c r="BV299" s="9">
        <v>126467</v>
      </c>
      <c r="BW299" s="11">
        <v>860552</v>
      </c>
      <c r="BX299" s="11">
        <v>0</v>
      </c>
      <c r="BY299" s="11">
        <v>78265</v>
      </c>
      <c r="BZ299" s="11">
        <v>-40666.379999999997</v>
      </c>
      <c r="CA299" s="9">
        <v>0</v>
      </c>
      <c r="CB299" s="9">
        <v>930647.49411548977</v>
      </c>
      <c r="CC299" s="9">
        <v>53889.803199999995</v>
      </c>
      <c r="CD299" s="9">
        <v>0</v>
      </c>
      <c r="CE299" s="11">
        <v>253160</v>
      </c>
      <c r="CF299" s="11">
        <v>167969</v>
      </c>
      <c r="CG299" s="11">
        <v>0</v>
      </c>
      <c r="CH299" s="11">
        <v>24246</v>
      </c>
      <c r="CI299" s="11">
        <v>0</v>
      </c>
      <c r="CJ299" s="11">
        <v>0</v>
      </c>
      <c r="CK299" s="11">
        <v>0</v>
      </c>
      <c r="CL299" s="11">
        <v>0</v>
      </c>
      <c r="CM299" s="11">
        <v>0</v>
      </c>
      <c r="CN299" s="9">
        <v>0</v>
      </c>
      <c r="CO299" s="9">
        <v>88901.4</v>
      </c>
      <c r="CP299" s="9">
        <v>69714.600000000006</v>
      </c>
      <c r="CQ299" s="9">
        <v>73343.149999999994</v>
      </c>
      <c r="CR299" s="9">
        <v>2209.52</v>
      </c>
      <c r="CT299" s="11"/>
      <c r="CU299" s="11"/>
      <c r="CV299" s="15"/>
      <c r="CW299" s="15"/>
      <c r="CX299" s="11"/>
      <c r="CY299" s="11"/>
      <c r="CZ299" s="9"/>
      <c r="DA299" s="11"/>
      <c r="DB299" s="11"/>
      <c r="DC299" s="11"/>
      <c r="DD299" s="11"/>
      <c r="DE299" s="11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</row>
    <row r="300" spans="1:124" x14ac:dyDescent="0.3">
      <c r="A300" s="12">
        <v>2159</v>
      </c>
      <c r="B300" s="12">
        <v>1</v>
      </c>
      <c r="C300" s="13" t="s">
        <v>323</v>
      </c>
      <c r="D300" s="14">
        <v>6</v>
      </c>
      <c r="E300" s="9">
        <v>566</v>
      </c>
      <c r="F300" s="9">
        <f t="shared" si="139"/>
        <v>9484.9535767383604</v>
      </c>
      <c r="G300" s="9">
        <f t="shared" si="140"/>
        <v>9930.0822300807376</v>
      </c>
      <c r="H300" s="9">
        <f t="shared" si="141"/>
        <v>445.12865334237722</v>
      </c>
      <c r="I300" s="10">
        <f t="shared" si="136"/>
        <v>4.6929977014757922E-2</v>
      </c>
      <c r="J300" s="9">
        <f t="shared" si="142"/>
        <v>344.18314487632506</v>
      </c>
      <c r="K300" s="9">
        <f t="shared" si="143"/>
        <v>12.517667844522975</v>
      </c>
      <c r="L300" s="9">
        <f t="shared" si="144"/>
        <v>0</v>
      </c>
      <c r="M300" s="9">
        <f t="shared" si="145"/>
        <v>24.410477031802202</v>
      </c>
      <c r="N300" s="9">
        <f t="shared" si="146"/>
        <v>71.522803519054719</v>
      </c>
      <c r="O300" s="9">
        <f t="shared" si="147"/>
        <v>0</v>
      </c>
      <c r="P300" s="9">
        <f t="shared" si="148"/>
        <v>-7.5054399293285883</v>
      </c>
      <c r="Q300" s="15">
        <f t="shared" si="149"/>
        <v>5368483.724433912</v>
      </c>
      <c r="R300" s="15">
        <f t="shared" si="150"/>
        <v>5620426.542225698</v>
      </c>
      <c r="S300" s="9">
        <f t="shared" si="151"/>
        <v>251942.81779178604</v>
      </c>
      <c r="T300" s="9"/>
      <c r="U300" s="9">
        <f t="shared" si="155"/>
        <v>5968.396360424028</v>
      </c>
      <c r="V300" s="9">
        <f t="shared" si="155"/>
        <v>381.01590106007069</v>
      </c>
      <c r="W300" s="9">
        <f t="shared" si="155"/>
        <v>979.41872791519438</v>
      </c>
      <c r="X300" s="9">
        <f t="shared" si="155"/>
        <v>1247.9204946996467</v>
      </c>
      <c r="Y300" s="9">
        <f t="shared" si="155"/>
        <v>612.86486384083435</v>
      </c>
      <c r="Z300" s="9">
        <f t="shared" si="155"/>
        <v>0</v>
      </c>
      <c r="AA300" s="9">
        <f t="shared" si="155"/>
        <v>295.33722879858658</v>
      </c>
      <c r="AB300" s="9">
        <f t="shared" si="156"/>
        <v>6312.579505300353</v>
      </c>
      <c r="AC300" s="9">
        <f t="shared" si="156"/>
        <v>393.53356890459366</v>
      </c>
      <c r="AD300" s="9">
        <f t="shared" si="156"/>
        <v>979.41872791519438</v>
      </c>
      <c r="AE300" s="9">
        <f t="shared" si="156"/>
        <v>1272.3309717314489</v>
      </c>
      <c r="AF300" s="9">
        <f t="shared" si="156"/>
        <v>684.38766735988906</v>
      </c>
      <c r="AG300" s="9">
        <f t="shared" si="156"/>
        <v>0</v>
      </c>
      <c r="AH300" s="9">
        <f t="shared" si="156"/>
        <v>287.83178886925799</v>
      </c>
      <c r="AI300" s="9">
        <f t="shared" si="152"/>
        <v>9930.0822300807376</v>
      </c>
      <c r="AJ300" s="3" t="s">
        <v>608</v>
      </c>
      <c r="AK300" s="11">
        <v>3405108</v>
      </c>
      <c r="AL300" s="11">
        <v>0</v>
      </c>
      <c r="AM300" s="11">
        <v>7822</v>
      </c>
      <c r="AN300" s="9">
        <v>19555</v>
      </c>
      <c r="AO300" s="11">
        <v>570224</v>
      </c>
      <c r="AP300" s="11">
        <v>-15873</v>
      </c>
      <c r="AQ300" s="9">
        <v>0</v>
      </c>
      <c r="AR300" s="9">
        <v>64704</v>
      </c>
      <c r="AS300" s="11">
        <v>215655</v>
      </c>
      <c r="AT300" s="11">
        <v>0</v>
      </c>
      <c r="AU300" s="11">
        <v>0</v>
      </c>
      <c r="AV300" s="11">
        <v>0</v>
      </c>
      <c r="AW300" s="9">
        <v>0</v>
      </c>
      <c r="AX300" s="9">
        <v>346881.51293391222</v>
      </c>
      <c r="AY300" s="9">
        <v>43561.18</v>
      </c>
      <c r="AZ300" s="9">
        <v>-26995.66</v>
      </c>
      <c r="BA300" s="11">
        <v>144241</v>
      </c>
      <c r="BB300" s="11">
        <v>155608</v>
      </c>
      <c r="BC300" s="11">
        <v>0</v>
      </c>
      <c r="BD300" s="11">
        <v>31685</v>
      </c>
      <c r="BE300" s="11">
        <v>126338</v>
      </c>
      <c r="BF300" s="11">
        <v>118559</v>
      </c>
      <c r="BG300" s="11">
        <v>0</v>
      </c>
      <c r="BH300" s="11">
        <v>0</v>
      </c>
      <c r="BI300" s="9">
        <v>57366</v>
      </c>
      <c r="BJ300" s="9">
        <v>0</v>
      </c>
      <c r="BK300" s="9">
        <v>23543.341499999999</v>
      </c>
      <c r="BL300" s="9">
        <v>39109.200000000004</v>
      </c>
      <c r="BM300" s="9">
        <v>28263.9</v>
      </c>
      <c r="BN300" s="9">
        <v>13128.25</v>
      </c>
      <c r="BO300" s="11">
        <v>3568368</v>
      </c>
      <c r="BP300" s="11">
        <v>4552</v>
      </c>
      <c r="BQ300" s="11">
        <v>7990</v>
      </c>
      <c r="BR300" s="11">
        <v>19555</v>
      </c>
      <c r="BS300" s="11">
        <v>554351</v>
      </c>
      <c r="BT300" s="11">
        <v>0</v>
      </c>
      <c r="BU300" s="9">
        <v>0</v>
      </c>
      <c r="BV300" s="9">
        <v>70945</v>
      </c>
      <c r="BW300" s="11">
        <v>222740</v>
      </c>
      <c r="BX300" s="11">
        <v>0</v>
      </c>
      <c r="BY300" s="11">
        <v>0</v>
      </c>
      <c r="BZ300" s="11">
        <v>-4673.67</v>
      </c>
      <c r="CA300" s="9">
        <v>0</v>
      </c>
      <c r="CB300" s="9">
        <v>387363.4197256972</v>
      </c>
      <c r="CC300" s="9">
        <v>39313.101000000002</v>
      </c>
      <c r="CD300" s="9">
        <v>0</v>
      </c>
      <c r="CE300" s="11">
        <v>147895</v>
      </c>
      <c r="CF300" s="11">
        <v>160798</v>
      </c>
      <c r="CG300" s="11">
        <v>0</v>
      </c>
      <c r="CH300" s="11">
        <v>31685</v>
      </c>
      <c r="CI300" s="11">
        <v>127596</v>
      </c>
      <c r="CJ300" s="11">
        <v>120294</v>
      </c>
      <c r="CK300" s="11">
        <v>0</v>
      </c>
      <c r="CL300" s="11">
        <v>0</v>
      </c>
      <c r="CM300" s="11">
        <v>57610</v>
      </c>
      <c r="CN300" s="9">
        <v>0</v>
      </c>
      <c r="CO300" s="9">
        <v>23543.341499999999</v>
      </c>
      <c r="CP300" s="9">
        <v>39109.200000000004</v>
      </c>
      <c r="CQ300" s="9">
        <v>28263.9</v>
      </c>
      <c r="CR300" s="9">
        <v>13128.25</v>
      </c>
      <c r="CT300" s="11"/>
      <c r="CU300" s="11"/>
      <c r="CV300" s="15"/>
      <c r="CW300" s="15"/>
      <c r="CX300" s="11"/>
      <c r="CY300" s="11"/>
      <c r="CZ300" s="9"/>
      <c r="DA300" s="11"/>
      <c r="DB300" s="11"/>
      <c r="DC300" s="11"/>
      <c r="DD300" s="11"/>
      <c r="DE300" s="11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</row>
    <row r="301" spans="1:124" x14ac:dyDescent="0.3">
      <c r="A301" s="12">
        <v>2164</v>
      </c>
      <c r="B301" s="12">
        <v>1</v>
      </c>
      <c r="C301" s="13" t="s">
        <v>324</v>
      </c>
      <c r="D301" s="14">
        <v>5</v>
      </c>
      <c r="E301" s="9">
        <v>1548</v>
      </c>
      <c r="F301" s="9">
        <f t="shared" si="139"/>
        <v>8243.1484822385955</v>
      </c>
      <c r="G301" s="9">
        <f t="shared" si="140"/>
        <v>8671.086905209766</v>
      </c>
      <c r="H301" s="9">
        <f t="shared" si="141"/>
        <v>427.93842297117044</v>
      </c>
      <c r="I301" s="10">
        <f t="shared" si="136"/>
        <v>5.1914438262666722E-2</v>
      </c>
      <c r="J301" s="9">
        <f t="shared" si="142"/>
        <v>413.69981912144704</v>
      </c>
      <c r="K301" s="9">
        <f t="shared" si="143"/>
        <v>7.1963824289405807</v>
      </c>
      <c r="L301" s="9">
        <f t="shared" si="144"/>
        <v>0</v>
      </c>
      <c r="M301" s="9">
        <f t="shared" si="145"/>
        <v>-1.5993152454780102</v>
      </c>
      <c r="N301" s="9">
        <f t="shared" si="146"/>
        <v>18.975828785124236</v>
      </c>
      <c r="O301" s="9">
        <f t="shared" si="147"/>
        <v>0</v>
      </c>
      <c r="P301" s="9">
        <f t="shared" si="148"/>
        <v>-10.334292118863061</v>
      </c>
      <c r="Q301" s="15">
        <f t="shared" si="149"/>
        <v>12760393.850505343</v>
      </c>
      <c r="R301" s="15">
        <f t="shared" si="150"/>
        <v>13422842.529264715</v>
      </c>
      <c r="S301" s="9">
        <f t="shared" si="151"/>
        <v>662448.67875937186</v>
      </c>
      <c r="T301" s="9"/>
      <c r="U301" s="9">
        <f t="shared" si="155"/>
        <v>5860.3809302325581</v>
      </c>
      <c r="V301" s="9">
        <f t="shared" si="155"/>
        <v>219.03423772609818</v>
      </c>
      <c r="W301" s="9">
        <f t="shared" si="155"/>
        <v>488.37338501291987</v>
      </c>
      <c r="X301" s="9">
        <f t="shared" si="155"/>
        <v>595.37933462532294</v>
      </c>
      <c r="Y301" s="9">
        <f t="shared" si="155"/>
        <v>815.20890049256252</v>
      </c>
      <c r="Z301" s="9">
        <f t="shared" si="155"/>
        <v>0</v>
      </c>
      <c r="AA301" s="9">
        <f t="shared" si="155"/>
        <v>264.77169414913254</v>
      </c>
      <c r="AB301" s="9">
        <f t="shared" si="156"/>
        <v>6274.0807493540051</v>
      </c>
      <c r="AC301" s="9">
        <f t="shared" si="156"/>
        <v>226.23062015503876</v>
      </c>
      <c r="AD301" s="9">
        <f t="shared" si="156"/>
        <v>488.37338501291987</v>
      </c>
      <c r="AE301" s="9">
        <f t="shared" si="156"/>
        <v>593.78001937984493</v>
      </c>
      <c r="AF301" s="9">
        <f t="shared" si="156"/>
        <v>834.18472927768676</v>
      </c>
      <c r="AG301" s="9">
        <f t="shared" si="156"/>
        <v>0</v>
      </c>
      <c r="AH301" s="9">
        <f t="shared" si="156"/>
        <v>254.43740203026948</v>
      </c>
      <c r="AI301" s="9">
        <f t="shared" si="152"/>
        <v>8671.086905209766</v>
      </c>
      <c r="AJ301" s="3" t="s">
        <v>608</v>
      </c>
      <c r="AK301" s="11">
        <v>9130873</v>
      </c>
      <c r="AL301" s="11">
        <v>0</v>
      </c>
      <c r="AM301" s="11">
        <v>20974</v>
      </c>
      <c r="AN301" s="9">
        <v>52436</v>
      </c>
      <c r="AO301" s="11">
        <v>647625</v>
      </c>
      <c r="AP301" s="11">
        <v>108377</v>
      </c>
      <c r="AQ301" s="9">
        <v>0</v>
      </c>
      <c r="AR301" s="9">
        <v>208501</v>
      </c>
      <c r="AS301" s="11">
        <v>339065</v>
      </c>
      <c r="AT301" s="11">
        <v>0</v>
      </c>
      <c r="AU301" s="11">
        <v>5981</v>
      </c>
      <c r="AV301" s="11">
        <v>-7551.79</v>
      </c>
      <c r="AW301" s="9">
        <v>0</v>
      </c>
      <c r="AX301" s="9">
        <v>1261943.3779624868</v>
      </c>
      <c r="AY301" s="9">
        <v>108796.92000000001</v>
      </c>
      <c r="AZ301" s="9">
        <v>-59003.32</v>
      </c>
      <c r="BA301" s="11">
        <v>356688</v>
      </c>
      <c r="BB301" s="11">
        <v>284318</v>
      </c>
      <c r="BC301" s="11">
        <v>0</v>
      </c>
      <c r="BD301" s="11">
        <v>37684</v>
      </c>
      <c r="BE301" s="11">
        <v>0</v>
      </c>
      <c r="BF301" s="11">
        <v>0</v>
      </c>
      <c r="BG301" s="11">
        <v>0</v>
      </c>
      <c r="BH301" s="11">
        <v>0</v>
      </c>
      <c r="BI301" s="9">
        <v>15053</v>
      </c>
      <c r="BJ301" s="9">
        <v>0</v>
      </c>
      <c r="BK301" s="9">
        <v>41573.875</v>
      </c>
      <c r="BL301" s="9">
        <v>98489.977542857159</v>
      </c>
      <c r="BM301" s="9">
        <v>104088.37</v>
      </c>
      <c r="BN301" s="9">
        <v>4481.4399999999996</v>
      </c>
      <c r="BO301" s="11">
        <v>9712277</v>
      </c>
      <c r="BP301" s="11">
        <v>0</v>
      </c>
      <c r="BQ301" s="11">
        <v>21746</v>
      </c>
      <c r="BR301" s="11">
        <v>52436</v>
      </c>
      <c r="BS301" s="11">
        <v>756002</v>
      </c>
      <c r="BT301" s="11">
        <v>0</v>
      </c>
      <c r="BU301" s="9">
        <v>0</v>
      </c>
      <c r="BV301" s="9">
        <v>228821</v>
      </c>
      <c r="BW301" s="11">
        <v>350205</v>
      </c>
      <c r="BX301" s="11">
        <v>0</v>
      </c>
      <c r="BY301" s="11">
        <v>6020</v>
      </c>
      <c r="BZ301" s="11">
        <v>-60551.53</v>
      </c>
      <c r="CA301" s="9">
        <v>0</v>
      </c>
      <c r="CB301" s="9">
        <v>1291317.9609218591</v>
      </c>
      <c r="CC301" s="9">
        <v>92799.435800000007</v>
      </c>
      <c r="CD301" s="9">
        <v>0</v>
      </c>
      <c r="CE301" s="11">
        <v>371138</v>
      </c>
      <c r="CF301" s="11">
        <v>299664</v>
      </c>
      <c r="CG301" s="11">
        <v>0</v>
      </c>
      <c r="CH301" s="11">
        <v>37684</v>
      </c>
      <c r="CI301" s="11">
        <v>0</v>
      </c>
      <c r="CJ301" s="11">
        <v>0</v>
      </c>
      <c r="CK301" s="11">
        <v>0</v>
      </c>
      <c r="CL301" s="11">
        <v>0</v>
      </c>
      <c r="CM301" s="11">
        <v>14650</v>
      </c>
      <c r="CN301" s="9">
        <v>0</v>
      </c>
      <c r="CO301" s="9">
        <v>41573.875</v>
      </c>
      <c r="CP301" s="9">
        <v>98489.977542857159</v>
      </c>
      <c r="CQ301" s="9">
        <v>104088.37</v>
      </c>
      <c r="CR301" s="9">
        <v>4481.4399999999996</v>
      </c>
      <c r="CT301" s="11"/>
      <c r="CU301" s="11"/>
      <c r="CV301" s="15"/>
      <c r="CW301" s="15"/>
      <c r="CX301" s="11"/>
      <c r="CY301" s="11"/>
      <c r="CZ301" s="9"/>
      <c r="DA301" s="11"/>
      <c r="DB301" s="11"/>
      <c r="DC301" s="11"/>
      <c r="DD301" s="11"/>
      <c r="DE301" s="11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</row>
    <row r="302" spans="1:124" x14ac:dyDescent="0.3">
      <c r="A302" s="12">
        <v>2165</v>
      </c>
      <c r="B302" s="12">
        <v>1</v>
      </c>
      <c r="C302" s="13" t="s">
        <v>325</v>
      </c>
      <c r="D302" s="14">
        <v>5</v>
      </c>
      <c r="E302" s="9">
        <v>989</v>
      </c>
      <c r="F302" s="9">
        <f t="shared" si="139"/>
        <v>9018.1176198739086</v>
      </c>
      <c r="G302" s="9">
        <f t="shared" si="140"/>
        <v>9598.4302046765297</v>
      </c>
      <c r="H302" s="9">
        <f t="shared" si="141"/>
        <v>580.31258480262113</v>
      </c>
      <c r="I302" s="10">
        <f t="shared" si="136"/>
        <v>6.4349635840160513E-2</v>
      </c>
      <c r="J302" s="9">
        <f t="shared" si="142"/>
        <v>370.50722952477281</v>
      </c>
      <c r="K302" s="9">
        <f t="shared" si="143"/>
        <v>28.982810920121324</v>
      </c>
      <c r="L302" s="9">
        <f t="shared" si="144"/>
        <v>0</v>
      </c>
      <c r="M302" s="9">
        <f t="shared" si="145"/>
        <v>23.577654196157823</v>
      </c>
      <c r="N302" s="9">
        <f t="shared" si="146"/>
        <v>57.203689352671176</v>
      </c>
      <c r="O302" s="9">
        <f t="shared" si="147"/>
        <v>98.746521739130429</v>
      </c>
      <c r="P302" s="9">
        <f t="shared" si="148"/>
        <v>1.2946790697674544</v>
      </c>
      <c r="Q302" s="15">
        <f t="shared" si="149"/>
        <v>8918918.3260552958</v>
      </c>
      <c r="R302" s="15">
        <f t="shared" si="150"/>
        <v>9492847.4724250883</v>
      </c>
      <c r="S302" s="9">
        <f t="shared" si="151"/>
        <v>573929.14636979252</v>
      </c>
      <c r="T302" s="9"/>
      <c r="U302" s="9">
        <f t="shared" ref="U302:AA311" si="157">IF($E302=0,0,SUMIF($AK$4:$BN$4,U$4,$AK302:$BN302)/$E302)</f>
        <v>5975.4917593528817</v>
      </c>
      <c r="V302" s="9">
        <f t="shared" si="157"/>
        <v>882.1395348837209</v>
      </c>
      <c r="W302" s="9">
        <f t="shared" si="157"/>
        <v>346.06774519716885</v>
      </c>
      <c r="X302" s="9">
        <f t="shared" si="157"/>
        <v>653.57229524772492</v>
      </c>
      <c r="Y302" s="9">
        <f t="shared" si="157"/>
        <v>962.84003405335136</v>
      </c>
      <c r="Z302" s="9">
        <f t="shared" si="157"/>
        <v>7.0778564206268957</v>
      </c>
      <c r="AA302" s="9">
        <f t="shared" si="157"/>
        <v>190.92839471843362</v>
      </c>
      <c r="AB302" s="9">
        <f t="shared" ref="AB302:AH311" si="158">IF($E302=0,0,SUMIF($BO$4:$CR$4,AB$4,$BO302:$CR302)/$E302)</f>
        <v>6345.9989888776545</v>
      </c>
      <c r="AC302" s="9">
        <f t="shared" si="158"/>
        <v>911.12234580384222</v>
      </c>
      <c r="AD302" s="9">
        <f t="shared" si="158"/>
        <v>346.06774519716885</v>
      </c>
      <c r="AE302" s="9">
        <f t="shared" si="158"/>
        <v>677.14994944388275</v>
      </c>
      <c r="AF302" s="9">
        <f t="shared" si="158"/>
        <v>1020.0437234060225</v>
      </c>
      <c r="AG302" s="9">
        <f t="shared" si="158"/>
        <v>105.82437815975733</v>
      </c>
      <c r="AH302" s="9">
        <f t="shared" si="158"/>
        <v>192.22307378820108</v>
      </c>
      <c r="AI302" s="9">
        <f t="shared" si="152"/>
        <v>9598.4302046765297</v>
      </c>
      <c r="AJ302" s="3" t="s">
        <v>608</v>
      </c>
      <c r="AK302" s="11">
        <v>5959905</v>
      </c>
      <c r="AL302" s="11">
        <v>0</v>
      </c>
      <c r="AM302" s="11">
        <v>13690</v>
      </c>
      <c r="AN302" s="9">
        <v>34226</v>
      </c>
      <c r="AO302" s="11">
        <v>342261</v>
      </c>
      <c r="AP302" s="11">
        <v>0</v>
      </c>
      <c r="AQ302" s="9">
        <v>0</v>
      </c>
      <c r="AR302" s="9">
        <v>139287</v>
      </c>
      <c r="AS302" s="11">
        <v>872436</v>
      </c>
      <c r="AT302" s="11">
        <v>0</v>
      </c>
      <c r="AU302" s="11">
        <v>0</v>
      </c>
      <c r="AV302" s="11">
        <v>0</v>
      </c>
      <c r="AW302" s="9">
        <v>7000</v>
      </c>
      <c r="AX302" s="9">
        <v>952248.79367876449</v>
      </c>
      <c r="AY302" s="9">
        <v>60879.54</v>
      </c>
      <c r="AZ302" s="9">
        <v>-50143.65</v>
      </c>
      <c r="BA302" s="11">
        <v>235053</v>
      </c>
      <c r="BB302" s="11">
        <v>258353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9">
        <v>0</v>
      </c>
      <c r="BJ302" s="9">
        <v>0</v>
      </c>
      <c r="BK302" s="9">
        <v>6807.7123765308343</v>
      </c>
      <c r="BL302" s="9">
        <v>68452.2</v>
      </c>
      <c r="BM302" s="9">
        <v>0</v>
      </c>
      <c r="BN302" s="9">
        <v>18462.73</v>
      </c>
      <c r="BO302" s="11">
        <v>6255384</v>
      </c>
      <c r="BP302" s="11">
        <v>20809</v>
      </c>
      <c r="BQ302" s="11">
        <v>14006</v>
      </c>
      <c r="BR302" s="11">
        <v>34226</v>
      </c>
      <c r="BS302" s="11">
        <v>342261</v>
      </c>
      <c r="BT302" s="11">
        <v>0</v>
      </c>
      <c r="BU302" s="9">
        <v>0</v>
      </c>
      <c r="BV302" s="9">
        <v>154242</v>
      </c>
      <c r="BW302" s="11">
        <v>901100</v>
      </c>
      <c r="BX302" s="11">
        <v>0</v>
      </c>
      <c r="BY302" s="11">
        <v>0</v>
      </c>
      <c r="BZ302" s="11">
        <v>-7688.7</v>
      </c>
      <c r="CA302" s="9">
        <v>104660.31</v>
      </c>
      <c r="CB302" s="9">
        <v>1008823.2424485562</v>
      </c>
      <c r="CC302" s="9">
        <v>62159.977600000006</v>
      </c>
      <c r="CD302" s="9">
        <v>0</v>
      </c>
      <c r="CE302" s="11">
        <v>241341</v>
      </c>
      <c r="CF302" s="11">
        <v>267801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  <c r="CL302" s="11">
        <v>0</v>
      </c>
      <c r="CM302" s="11">
        <v>0</v>
      </c>
      <c r="CN302" s="9">
        <v>0</v>
      </c>
      <c r="CO302" s="9">
        <v>6807.7123765308343</v>
      </c>
      <c r="CP302" s="9">
        <v>68452.2</v>
      </c>
      <c r="CQ302" s="9">
        <v>0</v>
      </c>
      <c r="CR302" s="9">
        <v>18462.73</v>
      </c>
      <c r="CT302" s="11"/>
      <c r="CU302" s="11"/>
      <c r="CV302" s="15"/>
      <c r="CW302" s="15"/>
      <c r="CX302" s="11"/>
      <c r="CY302" s="11"/>
      <c r="CZ302" s="9"/>
      <c r="DA302" s="11"/>
      <c r="DB302" s="11"/>
      <c r="DC302" s="11"/>
      <c r="DD302" s="11"/>
      <c r="DE302" s="11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</row>
    <row r="303" spans="1:124" x14ac:dyDescent="0.3">
      <c r="A303" s="12">
        <v>2167</v>
      </c>
      <c r="B303" s="12">
        <v>1</v>
      </c>
      <c r="C303" s="13" t="s">
        <v>326</v>
      </c>
      <c r="D303" s="14">
        <v>6</v>
      </c>
      <c r="E303" s="9">
        <v>608</v>
      </c>
      <c r="F303" s="9">
        <f t="shared" si="139"/>
        <v>9657.9919285044343</v>
      </c>
      <c r="G303" s="9">
        <f t="shared" si="140"/>
        <v>10059.308722814956</v>
      </c>
      <c r="H303" s="9">
        <f t="shared" si="141"/>
        <v>401.3167943105218</v>
      </c>
      <c r="I303" s="10">
        <f t="shared" si="136"/>
        <v>4.1552819393654926E-2</v>
      </c>
      <c r="J303" s="9">
        <f t="shared" si="142"/>
        <v>327.29356907894817</v>
      </c>
      <c r="K303" s="9">
        <f t="shared" si="143"/>
        <v>11.115131578947341</v>
      </c>
      <c r="L303" s="9">
        <f t="shared" si="144"/>
        <v>0</v>
      </c>
      <c r="M303" s="9">
        <f t="shared" si="145"/>
        <v>13.943174342105067</v>
      </c>
      <c r="N303" s="9">
        <f t="shared" si="146"/>
        <v>26.477644639467826</v>
      </c>
      <c r="O303" s="9">
        <f t="shared" si="147"/>
        <v>15.135575657894734</v>
      </c>
      <c r="P303" s="9">
        <f t="shared" si="148"/>
        <v>7.3516990131578837</v>
      </c>
      <c r="Q303" s="15">
        <f t="shared" si="149"/>
        <v>5872059.0925306957</v>
      </c>
      <c r="R303" s="15">
        <f t="shared" si="150"/>
        <v>6116059.703471492</v>
      </c>
      <c r="S303" s="9">
        <f t="shared" si="151"/>
        <v>244000.61094079632</v>
      </c>
      <c r="T303" s="9"/>
      <c r="U303" s="9">
        <f t="shared" si="157"/>
        <v>6084.1340624999993</v>
      </c>
      <c r="V303" s="9">
        <f t="shared" si="157"/>
        <v>338.31578947368422</v>
      </c>
      <c r="W303" s="9">
        <f t="shared" si="157"/>
        <v>847.68421052631584</v>
      </c>
      <c r="X303" s="9">
        <f t="shared" si="157"/>
        <v>1098.7763157894738</v>
      </c>
      <c r="Y303" s="9">
        <f t="shared" si="157"/>
        <v>1015.2491324518041</v>
      </c>
      <c r="Z303" s="9">
        <f t="shared" si="157"/>
        <v>72.863322368421052</v>
      </c>
      <c r="AA303" s="9">
        <f t="shared" si="157"/>
        <v>200.96909539473685</v>
      </c>
      <c r="AB303" s="9">
        <f t="shared" si="158"/>
        <v>6411.4276315789475</v>
      </c>
      <c r="AC303" s="9">
        <f t="shared" si="158"/>
        <v>349.43092105263156</v>
      </c>
      <c r="AD303" s="9">
        <f t="shared" si="158"/>
        <v>847.68421052631584</v>
      </c>
      <c r="AE303" s="9">
        <f t="shared" si="158"/>
        <v>1112.7194901315788</v>
      </c>
      <c r="AF303" s="9">
        <f t="shared" si="158"/>
        <v>1041.726777091272</v>
      </c>
      <c r="AG303" s="9">
        <f t="shared" si="158"/>
        <v>87.998898026315786</v>
      </c>
      <c r="AH303" s="9">
        <f t="shared" si="158"/>
        <v>208.32079440789474</v>
      </c>
      <c r="AI303" s="9">
        <f t="shared" si="152"/>
        <v>10059.308722814956</v>
      </c>
      <c r="AJ303" s="3" t="s">
        <v>608</v>
      </c>
      <c r="AK303" s="11">
        <v>3724451</v>
      </c>
      <c r="AL303" s="11">
        <v>0</v>
      </c>
      <c r="AM303" s="11">
        <v>8555</v>
      </c>
      <c r="AN303" s="9">
        <v>21389</v>
      </c>
      <c r="AO303" s="11">
        <v>468112</v>
      </c>
      <c r="AP303" s="11">
        <v>47280</v>
      </c>
      <c r="AQ303" s="9">
        <v>159380</v>
      </c>
      <c r="AR303" s="9">
        <v>76950</v>
      </c>
      <c r="AS303" s="11">
        <v>205696</v>
      </c>
      <c r="AT303" s="11">
        <v>0</v>
      </c>
      <c r="AU303" s="11">
        <v>0</v>
      </c>
      <c r="AV303" s="11">
        <v>0</v>
      </c>
      <c r="AW303" s="9">
        <v>44300.9</v>
      </c>
      <c r="AX303" s="9">
        <v>617271.47253069689</v>
      </c>
      <c r="AY303" s="9">
        <v>40758.54</v>
      </c>
      <c r="AZ303" s="9">
        <v>-25297.49</v>
      </c>
      <c r="BA303" s="11">
        <v>131183</v>
      </c>
      <c r="BB303" s="11">
        <v>145832</v>
      </c>
      <c r="BC303" s="11">
        <v>0</v>
      </c>
      <c r="BD303" s="11">
        <v>0</v>
      </c>
      <c r="BE303" s="11">
        <v>25187</v>
      </c>
      <c r="BF303" s="11">
        <v>106910</v>
      </c>
      <c r="BG303" s="11">
        <v>0</v>
      </c>
      <c r="BH303" s="11">
        <v>0</v>
      </c>
      <c r="BI303" s="9">
        <v>14059</v>
      </c>
      <c r="BJ303" s="9">
        <v>0</v>
      </c>
      <c r="BK303" s="9">
        <v>15659.349999999999</v>
      </c>
      <c r="BL303" s="9">
        <v>15888.6</v>
      </c>
      <c r="BM303" s="9">
        <v>20704.8</v>
      </c>
      <c r="BN303" s="9">
        <v>7788.92</v>
      </c>
      <c r="BO303" s="11">
        <v>3898148</v>
      </c>
      <c r="BP303" s="11">
        <v>0</v>
      </c>
      <c r="BQ303" s="11">
        <v>8728</v>
      </c>
      <c r="BR303" s="11">
        <v>21389</v>
      </c>
      <c r="BS303" s="11">
        <v>515392</v>
      </c>
      <c r="BT303" s="11">
        <v>0</v>
      </c>
      <c r="BU303" s="9">
        <v>159380</v>
      </c>
      <c r="BV303" s="9">
        <v>81781</v>
      </c>
      <c r="BW303" s="11">
        <v>212454</v>
      </c>
      <c r="BX303" s="11">
        <v>0</v>
      </c>
      <c r="BY303" s="11">
        <v>0</v>
      </c>
      <c r="BZ303" s="11">
        <v>-8390.5499999999993</v>
      </c>
      <c r="CA303" s="9">
        <v>53503.33</v>
      </c>
      <c r="CB303" s="9">
        <v>633369.88047149335</v>
      </c>
      <c r="CC303" s="9">
        <v>45228.373000000007</v>
      </c>
      <c r="CD303" s="9">
        <v>0</v>
      </c>
      <c r="CE303" s="11">
        <v>134273</v>
      </c>
      <c r="CF303" s="11">
        <v>151384</v>
      </c>
      <c r="CG303" s="11">
        <v>0</v>
      </c>
      <c r="CH303" s="11">
        <v>0</v>
      </c>
      <c r="CI303" s="11">
        <v>25438</v>
      </c>
      <c r="CJ303" s="11">
        <v>109801</v>
      </c>
      <c r="CK303" s="11">
        <v>0</v>
      </c>
      <c r="CL303" s="11">
        <v>0</v>
      </c>
      <c r="CM303" s="11">
        <v>14139</v>
      </c>
      <c r="CN303" s="9">
        <v>0</v>
      </c>
      <c r="CO303" s="9">
        <v>15659.349999999999</v>
      </c>
      <c r="CP303" s="9">
        <v>15888.6</v>
      </c>
      <c r="CQ303" s="9">
        <v>20704.8</v>
      </c>
      <c r="CR303" s="9">
        <v>7788.92</v>
      </c>
      <c r="CT303" s="11"/>
      <c r="CU303" s="11"/>
      <c r="CV303" s="15"/>
      <c r="CW303" s="15"/>
      <c r="CX303" s="11"/>
      <c r="CY303" s="11"/>
      <c r="CZ303" s="9"/>
      <c r="DA303" s="11"/>
      <c r="DB303" s="11"/>
      <c r="DC303" s="11"/>
      <c r="DD303" s="11"/>
      <c r="DE303" s="11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</row>
    <row r="304" spans="1:124" x14ac:dyDescent="0.3">
      <c r="A304" s="12">
        <v>2168</v>
      </c>
      <c r="B304" s="12">
        <v>1</v>
      </c>
      <c r="C304" s="13" t="s">
        <v>327</v>
      </c>
      <c r="D304" s="14">
        <v>6</v>
      </c>
      <c r="E304" s="9">
        <v>926</v>
      </c>
      <c r="F304" s="9">
        <f t="shared" si="139"/>
        <v>8787.4387265170899</v>
      </c>
      <c r="G304" s="9">
        <f t="shared" si="140"/>
        <v>9196.396058276081</v>
      </c>
      <c r="H304" s="9">
        <f t="shared" si="141"/>
        <v>408.95733175899113</v>
      </c>
      <c r="I304" s="10">
        <f t="shared" si="136"/>
        <v>4.6538854436039043E-2</v>
      </c>
      <c r="J304" s="9">
        <f t="shared" si="142"/>
        <v>351.25487041036649</v>
      </c>
      <c r="K304" s="9">
        <f t="shared" si="143"/>
        <v>14.190064794816465</v>
      </c>
      <c r="L304" s="9">
        <f t="shared" si="144"/>
        <v>0</v>
      </c>
      <c r="M304" s="9">
        <f t="shared" si="145"/>
        <v>21.955647948164142</v>
      </c>
      <c r="N304" s="9">
        <f t="shared" si="146"/>
        <v>24.449233918817185</v>
      </c>
      <c r="O304" s="9">
        <f t="shared" si="147"/>
        <v>0</v>
      </c>
      <c r="P304" s="9">
        <f t="shared" si="148"/>
        <v>-2.892485313174916</v>
      </c>
      <c r="Q304" s="15">
        <f t="shared" si="149"/>
        <v>8137168.2607548255</v>
      </c>
      <c r="R304" s="15">
        <f t="shared" si="150"/>
        <v>8515862.7499636505</v>
      </c>
      <c r="S304" s="9">
        <f t="shared" si="151"/>
        <v>378694.48920882493</v>
      </c>
      <c r="T304" s="9"/>
      <c r="U304" s="9">
        <f t="shared" si="157"/>
        <v>5991.6554967602597</v>
      </c>
      <c r="V304" s="9">
        <f t="shared" si="157"/>
        <v>431.88984881209501</v>
      </c>
      <c r="W304" s="9">
        <f t="shared" si="157"/>
        <v>503.76241900647949</v>
      </c>
      <c r="X304" s="9">
        <f t="shared" si="157"/>
        <v>610.37796976241896</v>
      </c>
      <c r="Y304" s="9">
        <f t="shared" si="157"/>
        <v>981.54183666827726</v>
      </c>
      <c r="Z304" s="9">
        <f t="shared" si="157"/>
        <v>0</v>
      </c>
      <c r="AA304" s="9">
        <f t="shared" si="157"/>
        <v>268.2111555075594</v>
      </c>
      <c r="AB304" s="9">
        <f t="shared" si="158"/>
        <v>6342.9103671706262</v>
      </c>
      <c r="AC304" s="9">
        <f t="shared" si="158"/>
        <v>446.07991360691148</v>
      </c>
      <c r="AD304" s="9">
        <f t="shared" si="158"/>
        <v>503.76241900647949</v>
      </c>
      <c r="AE304" s="9">
        <f t="shared" si="158"/>
        <v>632.3336177105831</v>
      </c>
      <c r="AF304" s="9">
        <f t="shared" si="158"/>
        <v>1005.9910705870944</v>
      </c>
      <c r="AG304" s="9">
        <f t="shared" si="158"/>
        <v>0</v>
      </c>
      <c r="AH304" s="9">
        <f t="shared" si="158"/>
        <v>265.31867019438448</v>
      </c>
      <c r="AI304" s="9">
        <f t="shared" si="152"/>
        <v>9196.396058276081</v>
      </c>
      <c r="AJ304" s="3" t="s">
        <v>608</v>
      </c>
      <c r="AK304" s="11">
        <v>5595740</v>
      </c>
      <c r="AL304" s="11">
        <v>0</v>
      </c>
      <c r="AM304" s="11">
        <v>12854</v>
      </c>
      <c r="AN304" s="9">
        <v>32135</v>
      </c>
      <c r="AO304" s="11">
        <v>456813</v>
      </c>
      <c r="AP304" s="11">
        <v>9671</v>
      </c>
      <c r="AQ304" s="9">
        <v>0</v>
      </c>
      <c r="AR304" s="9">
        <v>125397</v>
      </c>
      <c r="AS304" s="11">
        <v>399930</v>
      </c>
      <c r="AT304" s="11">
        <v>0</v>
      </c>
      <c r="AU304" s="11">
        <v>0</v>
      </c>
      <c r="AV304" s="11">
        <v>0</v>
      </c>
      <c r="AW304" s="9">
        <v>0</v>
      </c>
      <c r="AX304" s="9">
        <v>908907.74075482471</v>
      </c>
      <c r="AY304" s="9">
        <v>60381.11</v>
      </c>
      <c r="AZ304" s="9">
        <v>-47467.01</v>
      </c>
      <c r="BA304" s="11">
        <v>224740</v>
      </c>
      <c r="BB304" s="11">
        <v>184871</v>
      </c>
      <c r="BC304" s="11">
        <v>0</v>
      </c>
      <c r="BD304" s="11">
        <v>9876</v>
      </c>
      <c r="BE304" s="11">
        <v>0</v>
      </c>
      <c r="BF304" s="11">
        <v>0</v>
      </c>
      <c r="BG304" s="11">
        <v>0</v>
      </c>
      <c r="BH304" s="11">
        <v>-6530</v>
      </c>
      <c r="BI304" s="9">
        <v>14002</v>
      </c>
      <c r="BJ304" s="9">
        <v>0</v>
      </c>
      <c r="BK304" s="9">
        <v>43158.5</v>
      </c>
      <c r="BL304" s="9">
        <v>64269.600000000006</v>
      </c>
      <c r="BM304" s="9">
        <v>32001</v>
      </c>
      <c r="BN304" s="9">
        <v>16418.32</v>
      </c>
      <c r="BO304" s="11">
        <v>5866382</v>
      </c>
      <c r="BP304" s="11">
        <v>7153</v>
      </c>
      <c r="BQ304" s="11">
        <v>13135</v>
      </c>
      <c r="BR304" s="11">
        <v>32135</v>
      </c>
      <c r="BS304" s="11">
        <v>466484</v>
      </c>
      <c r="BT304" s="11">
        <v>0</v>
      </c>
      <c r="BU304" s="9">
        <v>0</v>
      </c>
      <c r="BV304" s="9">
        <v>137745</v>
      </c>
      <c r="BW304" s="11">
        <v>413070</v>
      </c>
      <c r="BX304" s="11">
        <v>0</v>
      </c>
      <c r="BY304" s="11">
        <v>0</v>
      </c>
      <c r="BZ304" s="11">
        <v>-5262.07</v>
      </c>
      <c r="CA304" s="9">
        <v>0</v>
      </c>
      <c r="CB304" s="9">
        <v>931547.73136364948</v>
      </c>
      <c r="CC304" s="9">
        <v>57702.668600000005</v>
      </c>
      <c r="CD304" s="9">
        <v>0</v>
      </c>
      <c r="CE304" s="11">
        <v>230495</v>
      </c>
      <c r="CF304" s="11">
        <v>192728</v>
      </c>
      <c r="CG304" s="11">
        <v>0</v>
      </c>
      <c r="CH304" s="11">
        <v>9876</v>
      </c>
      <c r="CI304" s="11">
        <v>0</v>
      </c>
      <c r="CJ304" s="11">
        <v>0</v>
      </c>
      <c r="CK304" s="11">
        <v>0</v>
      </c>
      <c r="CL304" s="11">
        <v>-7258</v>
      </c>
      <c r="CM304" s="11">
        <v>14082</v>
      </c>
      <c r="CN304" s="9">
        <v>0</v>
      </c>
      <c r="CO304" s="9">
        <v>43158.5</v>
      </c>
      <c r="CP304" s="9">
        <v>64269.600000000006</v>
      </c>
      <c r="CQ304" s="9">
        <v>32001</v>
      </c>
      <c r="CR304" s="9">
        <v>16418.32</v>
      </c>
      <c r="CT304" s="11"/>
      <c r="CU304" s="11"/>
      <c r="CV304" s="15"/>
      <c r="CW304" s="15"/>
      <c r="CX304" s="11"/>
      <c r="CY304" s="11"/>
      <c r="CZ304" s="9"/>
      <c r="DA304" s="11"/>
      <c r="DB304" s="11"/>
      <c r="DC304" s="11"/>
      <c r="DD304" s="11"/>
      <c r="DE304" s="11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</row>
    <row r="305" spans="1:124" x14ac:dyDescent="0.3">
      <c r="A305" s="12">
        <v>2169</v>
      </c>
      <c r="B305" s="12">
        <v>1</v>
      </c>
      <c r="C305" s="13" t="s">
        <v>328</v>
      </c>
      <c r="D305" s="14">
        <v>6</v>
      </c>
      <c r="E305" s="9">
        <v>741</v>
      </c>
      <c r="F305" s="9">
        <f t="shared" si="139"/>
        <v>10014.470710089638</v>
      </c>
      <c r="G305" s="9">
        <f t="shared" si="140"/>
        <v>10456.971747829908</v>
      </c>
      <c r="H305" s="9">
        <f t="shared" si="141"/>
        <v>442.50103774027048</v>
      </c>
      <c r="I305" s="10">
        <f t="shared" si="136"/>
        <v>4.4186163258178798E-2</v>
      </c>
      <c r="J305" s="9">
        <f t="shared" si="142"/>
        <v>371.83392712550722</v>
      </c>
      <c r="K305" s="9">
        <f t="shared" si="143"/>
        <v>8.4143049932523581</v>
      </c>
      <c r="L305" s="9">
        <f t="shared" si="144"/>
        <v>0</v>
      </c>
      <c r="M305" s="9">
        <f t="shared" si="145"/>
        <v>29.347732793522027</v>
      </c>
      <c r="N305" s="9">
        <f t="shared" si="146"/>
        <v>22.460596984534163</v>
      </c>
      <c r="O305" s="9">
        <f t="shared" si="147"/>
        <v>15.691376518218618</v>
      </c>
      <c r="P305" s="9">
        <f t="shared" si="148"/>
        <v>-5.2469006747638218</v>
      </c>
      <c r="Q305" s="15">
        <f t="shared" si="149"/>
        <v>7420722.7961764215</v>
      </c>
      <c r="R305" s="15">
        <f t="shared" si="150"/>
        <v>7748616.0651419619</v>
      </c>
      <c r="S305" s="9">
        <f t="shared" si="151"/>
        <v>327893.26896554045</v>
      </c>
      <c r="T305" s="9"/>
      <c r="U305" s="9">
        <f t="shared" si="157"/>
        <v>5965.4035897435888</v>
      </c>
      <c r="V305" s="9">
        <f t="shared" si="157"/>
        <v>256.06612685560054</v>
      </c>
      <c r="W305" s="9">
        <f t="shared" si="157"/>
        <v>1445.6842105263158</v>
      </c>
      <c r="X305" s="9">
        <f t="shared" si="157"/>
        <v>1086.4966261808368</v>
      </c>
      <c r="Y305" s="9">
        <f t="shared" si="157"/>
        <v>790.54851035954414</v>
      </c>
      <c r="Z305" s="9">
        <f t="shared" si="157"/>
        <v>66.126855600539812</v>
      </c>
      <c r="AA305" s="9">
        <f t="shared" si="157"/>
        <v>404.14479082321185</v>
      </c>
      <c r="AB305" s="9">
        <f t="shared" si="158"/>
        <v>6337.237516869096</v>
      </c>
      <c r="AC305" s="9">
        <f t="shared" si="158"/>
        <v>264.4804318488529</v>
      </c>
      <c r="AD305" s="9">
        <f t="shared" si="158"/>
        <v>1445.6842105263158</v>
      </c>
      <c r="AE305" s="9">
        <f t="shared" si="158"/>
        <v>1115.8443589743588</v>
      </c>
      <c r="AF305" s="9">
        <f t="shared" si="158"/>
        <v>813.0091073440783</v>
      </c>
      <c r="AG305" s="9">
        <f t="shared" si="158"/>
        <v>81.818232118758431</v>
      </c>
      <c r="AH305" s="9">
        <f t="shared" si="158"/>
        <v>398.89789014844803</v>
      </c>
      <c r="AI305" s="9">
        <f t="shared" si="152"/>
        <v>10456.971747829908</v>
      </c>
      <c r="AJ305" s="3" t="s">
        <v>608</v>
      </c>
      <c r="AK305" s="11">
        <v>4463804</v>
      </c>
      <c r="AL305" s="11">
        <v>0</v>
      </c>
      <c r="AM305" s="11">
        <v>10254</v>
      </c>
      <c r="AN305" s="9">
        <v>25634</v>
      </c>
      <c r="AO305" s="11">
        <v>1064245</v>
      </c>
      <c r="AP305" s="11">
        <v>7007</v>
      </c>
      <c r="AQ305" s="9">
        <v>191100</v>
      </c>
      <c r="AR305" s="9">
        <v>72245</v>
      </c>
      <c r="AS305" s="11">
        <v>189745</v>
      </c>
      <c r="AT305" s="11">
        <v>0</v>
      </c>
      <c r="AU305" s="11">
        <v>0</v>
      </c>
      <c r="AV305" s="11">
        <v>0</v>
      </c>
      <c r="AW305" s="9">
        <v>49000</v>
      </c>
      <c r="AX305" s="9">
        <v>585796.44617642218</v>
      </c>
      <c r="AY305" s="9">
        <v>54311.15</v>
      </c>
      <c r="AZ305" s="9">
        <v>-43439.94</v>
      </c>
      <c r="BA305" s="11">
        <v>189908</v>
      </c>
      <c r="BB305" s="11">
        <v>196307</v>
      </c>
      <c r="BC305" s="11">
        <v>0</v>
      </c>
      <c r="BD305" s="11">
        <v>3076</v>
      </c>
      <c r="BE305" s="11">
        <v>62816</v>
      </c>
      <c r="BF305" s="11">
        <v>64957</v>
      </c>
      <c r="BG305" s="11">
        <v>0</v>
      </c>
      <c r="BH305" s="11">
        <v>0</v>
      </c>
      <c r="BI305" s="9">
        <v>14431</v>
      </c>
      <c r="BJ305" s="9">
        <v>0</v>
      </c>
      <c r="BK305" s="9">
        <v>57559.6</v>
      </c>
      <c r="BL305" s="9">
        <v>51268.800000000003</v>
      </c>
      <c r="BM305" s="9">
        <v>101231.3</v>
      </c>
      <c r="BN305" s="9">
        <v>9466.44</v>
      </c>
      <c r="BO305" s="11">
        <v>4695893</v>
      </c>
      <c r="BP305" s="11">
        <v>0</v>
      </c>
      <c r="BQ305" s="11">
        <v>10514</v>
      </c>
      <c r="BR305" s="11">
        <v>25634</v>
      </c>
      <c r="BS305" s="11">
        <v>1071252</v>
      </c>
      <c r="BT305" s="11">
        <v>0</v>
      </c>
      <c r="BU305" s="9">
        <v>191100</v>
      </c>
      <c r="BV305" s="9">
        <v>77143</v>
      </c>
      <c r="BW305" s="11">
        <v>195980</v>
      </c>
      <c r="BX305" s="11">
        <v>0</v>
      </c>
      <c r="BY305" s="11">
        <v>0</v>
      </c>
      <c r="BZ305" s="11">
        <v>-1666.33</v>
      </c>
      <c r="CA305" s="9">
        <v>60627.31</v>
      </c>
      <c r="CB305" s="9">
        <v>602439.74854196201</v>
      </c>
      <c r="CC305" s="9">
        <v>50423.196600000003</v>
      </c>
      <c r="CD305" s="9">
        <v>0</v>
      </c>
      <c r="CE305" s="11">
        <v>195473</v>
      </c>
      <c r="CF305" s="11">
        <v>203951</v>
      </c>
      <c r="CG305" s="11">
        <v>0</v>
      </c>
      <c r="CH305" s="11">
        <v>3076</v>
      </c>
      <c r="CI305" s="11">
        <v>63441</v>
      </c>
      <c r="CJ305" s="11">
        <v>69298</v>
      </c>
      <c r="CK305" s="11">
        <v>0</v>
      </c>
      <c r="CL305" s="11">
        <v>0</v>
      </c>
      <c r="CM305" s="11">
        <v>14511</v>
      </c>
      <c r="CN305" s="9">
        <v>0</v>
      </c>
      <c r="CO305" s="9">
        <v>57559.6</v>
      </c>
      <c r="CP305" s="9">
        <v>51268.800000000003</v>
      </c>
      <c r="CQ305" s="9">
        <v>101231.3</v>
      </c>
      <c r="CR305" s="9">
        <v>9466.44</v>
      </c>
      <c r="CT305" s="11"/>
      <c r="CU305" s="11"/>
      <c r="CV305" s="15"/>
      <c r="CW305" s="15"/>
      <c r="CX305" s="11"/>
      <c r="CY305" s="11"/>
      <c r="CZ305" s="9"/>
      <c r="DA305" s="11"/>
      <c r="DB305" s="11"/>
      <c r="DC305" s="11"/>
      <c r="DD305" s="11"/>
      <c r="DE305" s="11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</row>
    <row r="306" spans="1:124" x14ac:dyDescent="0.3">
      <c r="A306" s="12">
        <v>2170</v>
      </c>
      <c r="B306" s="12">
        <v>1</v>
      </c>
      <c r="C306" s="13" t="s">
        <v>329</v>
      </c>
      <c r="D306" s="14">
        <v>5</v>
      </c>
      <c r="E306" s="9">
        <v>1127</v>
      </c>
      <c r="F306" s="9">
        <f t="shared" si="139"/>
        <v>9705.892698118816</v>
      </c>
      <c r="G306" s="9">
        <f t="shared" si="140"/>
        <v>10240.278757063019</v>
      </c>
      <c r="H306" s="9">
        <f t="shared" si="141"/>
        <v>534.38605894420289</v>
      </c>
      <c r="I306" s="10">
        <f t="shared" si="136"/>
        <v>5.5057898903804789E-2</v>
      </c>
      <c r="J306" s="9">
        <f t="shared" si="142"/>
        <v>402.370399290151</v>
      </c>
      <c r="K306" s="9">
        <f t="shared" si="143"/>
        <v>30.18988464951201</v>
      </c>
      <c r="L306" s="9">
        <f t="shared" si="144"/>
        <v>0</v>
      </c>
      <c r="M306" s="9">
        <f t="shared" si="145"/>
        <v>50.708615794143725</v>
      </c>
      <c r="N306" s="9">
        <f t="shared" si="146"/>
        <v>52.722194880318284</v>
      </c>
      <c r="O306" s="9">
        <f t="shared" si="147"/>
        <v>0</v>
      </c>
      <c r="P306" s="9">
        <f t="shared" si="148"/>
        <v>-1.6050356699201416</v>
      </c>
      <c r="Q306" s="15">
        <f t="shared" si="149"/>
        <v>10938541.070779907</v>
      </c>
      <c r="R306" s="15">
        <f t="shared" si="150"/>
        <v>11540794.159210023</v>
      </c>
      <c r="S306" s="9">
        <f t="shared" si="151"/>
        <v>602253.08843011595</v>
      </c>
      <c r="T306" s="9"/>
      <c r="U306" s="9">
        <f t="shared" si="157"/>
        <v>6004.1974800354919</v>
      </c>
      <c r="V306" s="9">
        <f t="shared" si="157"/>
        <v>918.85980479148179</v>
      </c>
      <c r="W306" s="9">
        <f t="shared" si="157"/>
        <v>667.72759538598052</v>
      </c>
      <c r="X306" s="9">
        <f t="shared" si="157"/>
        <v>685.95120674356701</v>
      </c>
      <c r="Y306" s="9">
        <f t="shared" si="157"/>
        <v>1147.8558085396003</v>
      </c>
      <c r="Z306" s="9">
        <f t="shared" si="157"/>
        <v>0</v>
      </c>
      <c r="AA306" s="9">
        <f t="shared" si="157"/>
        <v>281.30080262269354</v>
      </c>
      <c r="AB306" s="9">
        <f t="shared" si="158"/>
        <v>6406.5678793256429</v>
      </c>
      <c r="AC306" s="9">
        <f t="shared" si="158"/>
        <v>949.0496894409938</v>
      </c>
      <c r="AD306" s="9">
        <f t="shared" si="158"/>
        <v>667.72759538598052</v>
      </c>
      <c r="AE306" s="9">
        <f t="shared" si="158"/>
        <v>736.65982253771074</v>
      </c>
      <c r="AF306" s="9">
        <f t="shared" si="158"/>
        <v>1200.5780034199186</v>
      </c>
      <c r="AG306" s="9">
        <f t="shared" si="158"/>
        <v>0</v>
      </c>
      <c r="AH306" s="9">
        <f t="shared" si="158"/>
        <v>279.6957669527734</v>
      </c>
      <c r="AI306" s="9">
        <f t="shared" si="152"/>
        <v>10240.278757063019</v>
      </c>
      <c r="AJ306" s="3" t="s">
        <v>608</v>
      </c>
      <c r="AK306" s="11">
        <v>6848142</v>
      </c>
      <c r="AL306" s="11">
        <v>0</v>
      </c>
      <c r="AM306" s="11">
        <v>15731</v>
      </c>
      <c r="AN306" s="9">
        <v>39327</v>
      </c>
      <c r="AO306" s="11">
        <v>811267</v>
      </c>
      <c r="AP306" s="11">
        <v>-58738</v>
      </c>
      <c r="AQ306" s="9">
        <v>0</v>
      </c>
      <c r="AR306" s="9">
        <v>143449</v>
      </c>
      <c r="AS306" s="11">
        <v>1035555</v>
      </c>
      <c r="AT306" s="11">
        <v>0</v>
      </c>
      <c r="AU306" s="11">
        <v>165912</v>
      </c>
      <c r="AV306" s="11">
        <v>-186214.99</v>
      </c>
      <c r="AW306" s="9">
        <v>0</v>
      </c>
      <c r="AX306" s="9">
        <v>1293633.4962241296</v>
      </c>
      <c r="AY306" s="9">
        <v>76414.97</v>
      </c>
      <c r="AZ306" s="9">
        <v>-81411.44</v>
      </c>
      <c r="BA306" s="11">
        <v>279563</v>
      </c>
      <c r="BB306" s="11">
        <v>262175</v>
      </c>
      <c r="BC306" s="11">
        <v>0</v>
      </c>
      <c r="BD306" s="11">
        <v>78444</v>
      </c>
      <c r="BE306" s="11">
        <v>0</v>
      </c>
      <c r="BF306" s="11">
        <v>0</v>
      </c>
      <c r="BG306" s="11">
        <v>0</v>
      </c>
      <c r="BH306" s="11">
        <v>0</v>
      </c>
      <c r="BI306" s="9">
        <v>14008</v>
      </c>
      <c r="BJ306" s="9">
        <v>0</v>
      </c>
      <c r="BK306" s="9">
        <v>61259.194555775604</v>
      </c>
      <c r="BL306" s="9">
        <v>78654</v>
      </c>
      <c r="BM306" s="9">
        <v>59297.59</v>
      </c>
      <c r="BN306" s="9">
        <v>2073.25</v>
      </c>
      <c r="BO306" s="11">
        <v>7172732</v>
      </c>
      <c r="BP306" s="11">
        <v>47470</v>
      </c>
      <c r="BQ306" s="11">
        <v>16060</v>
      </c>
      <c r="BR306" s="11">
        <v>39327</v>
      </c>
      <c r="BS306" s="11">
        <v>752529</v>
      </c>
      <c r="BT306" s="11">
        <v>0</v>
      </c>
      <c r="BU306" s="9">
        <v>0</v>
      </c>
      <c r="BV306" s="9">
        <v>159773</v>
      </c>
      <c r="BW306" s="11">
        <v>1069579</v>
      </c>
      <c r="BX306" s="11">
        <v>0</v>
      </c>
      <c r="BY306" s="11">
        <v>166564</v>
      </c>
      <c r="BZ306" s="11">
        <v>-162698.38</v>
      </c>
      <c r="CA306" s="9">
        <v>0</v>
      </c>
      <c r="CB306" s="9">
        <v>1353051.4098542482</v>
      </c>
      <c r="CC306" s="9">
        <v>74606.094800000006</v>
      </c>
      <c r="CD306" s="9">
        <v>0</v>
      </c>
      <c r="CE306" s="11">
        <v>286469</v>
      </c>
      <c r="CF306" s="11">
        <v>271516</v>
      </c>
      <c r="CG306" s="11">
        <v>0</v>
      </c>
      <c r="CH306" s="11">
        <v>78444</v>
      </c>
      <c r="CI306" s="11">
        <v>0</v>
      </c>
      <c r="CJ306" s="11">
        <v>0</v>
      </c>
      <c r="CK306" s="11">
        <v>0</v>
      </c>
      <c r="CL306" s="11">
        <v>0</v>
      </c>
      <c r="CM306" s="11">
        <v>14088</v>
      </c>
      <c r="CN306" s="9">
        <v>0</v>
      </c>
      <c r="CO306" s="9">
        <v>61259.194555775604</v>
      </c>
      <c r="CP306" s="9">
        <v>78654</v>
      </c>
      <c r="CQ306" s="9">
        <v>59297.59</v>
      </c>
      <c r="CR306" s="9">
        <v>2073.25</v>
      </c>
      <c r="CT306" s="11"/>
      <c r="CU306" s="11"/>
      <c r="CV306" s="15"/>
      <c r="CW306" s="15"/>
      <c r="CX306" s="11"/>
      <c r="CY306" s="11"/>
      <c r="CZ306" s="9"/>
      <c r="DA306" s="11"/>
      <c r="DB306" s="11"/>
      <c r="DC306" s="11"/>
      <c r="DD306" s="11"/>
      <c r="DE306" s="11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</row>
    <row r="307" spans="1:124" x14ac:dyDescent="0.3">
      <c r="A307" s="12">
        <v>2171</v>
      </c>
      <c r="B307" s="12">
        <v>1</v>
      </c>
      <c r="C307" s="13" t="s">
        <v>330</v>
      </c>
      <c r="D307" s="14">
        <v>6</v>
      </c>
      <c r="E307" s="9">
        <v>254</v>
      </c>
      <c r="F307" s="9">
        <f t="shared" si="139"/>
        <v>12670.570428102816</v>
      </c>
      <c r="G307" s="9">
        <f t="shared" si="140"/>
        <v>13213.223300923459</v>
      </c>
      <c r="H307" s="9">
        <f t="shared" si="141"/>
        <v>542.6528728206431</v>
      </c>
      <c r="I307" s="10">
        <f t="shared" si="136"/>
        <v>4.2827817097883837E-2</v>
      </c>
      <c r="J307" s="9">
        <f t="shared" si="142"/>
        <v>401.83275590551148</v>
      </c>
      <c r="K307" s="9">
        <f t="shared" si="143"/>
        <v>9.0944881889764133</v>
      </c>
      <c r="L307" s="9">
        <f t="shared" si="144"/>
        <v>0</v>
      </c>
      <c r="M307" s="9">
        <f t="shared" si="145"/>
        <v>22.80062992125977</v>
      </c>
      <c r="N307" s="9">
        <f t="shared" si="146"/>
        <v>87.674357072612679</v>
      </c>
      <c r="O307" s="9">
        <f t="shared" si="147"/>
        <v>0</v>
      </c>
      <c r="P307" s="9">
        <f t="shared" si="148"/>
        <v>21.250641732283441</v>
      </c>
      <c r="Q307" s="15">
        <f t="shared" si="149"/>
        <v>3218324.8887381149</v>
      </c>
      <c r="R307" s="15">
        <f t="shared" si="150"/>
        <v>3356158.7184345583</v>
      </c>
      <c r="S307" s="9">
        <f t="shared" si="151"/>
        <v>137833.8296964434</v>
      </c>
      <c r="T307" s="9"/>
      <c r="U307" s="9">
        <f t="shared" si="157"/>
        <v>6071.08062992126</v>
      </c>
      <c r="V307" s="9">
        <f t="shared" si="157"/>
        <v>276.85039370078738</v>
      </c>
      <c r="W307" s="9">
        <f t="shared" si="157"/>
        <v>2963.1456692913384</v>
      </c>
      <c r="X307" s="9">
        <f t="shared" si="157"/>
        <v>2229.2795275590552</v>
      </c>
      <c r="Y307" s="9">
        <f t="shared" si="157"/>
        <v>773.33225481909687</v>
      </c>
      <c r="Z307" s="9">
        <f t="shared" si="157"/>
        <v>0</v>
      </c>
      <c r="AA307" s="9">
        <f t="shared" si="157"/>
        <v>356.8819528112773</v>
      </c>
      <c r="AB307" s="9">
        <f t="shared" si="158"/>
        <v>6472.9133858267714</v>
      </c>
      <c r="AC307" s="9">
        <f t="shared" si="158"/>
        <v>285.94488188976379</v>
      </c>
      <c r="AD307" s="9">
        <f t="shared" si="158"/>
        <v>2963.1456692913384</v>
      </c>
      <c r="AE307" s="9">
        <f t="shared" si="158"/>
        <v>2252.0801574803149</v>
      </c>
      <c r="AF307" s="9">
        <f t="shared" si="158"/>
        <v>861.00661189170955</v>
      </c>
      <c r="AG307" s="9">
        <f t="shared" si="158"/>
        <v>0</v>
      </c>
      <c r="AH307" s="9">
        <f t="shared" si="158"/>
        <v>378.13259454356074</v>
      </c>
      <c r="AI307" s="9">
        <f t="shared" si="152"/>
        <v>13213.223300923459</v>
      </c>
      <c r="AJ307" s="3" t="s">
        <v>608</v>
      </c>
      <c r="AK307" s="11">
        <v>1568402</v>
      </c>
      <c r="AL307" s="11">
        <v>0</v>
      </c>
      <c r="AM307" s="11">
        <v>3603</v>
      </c>
      <c r="AN307" s="9">
        <v>9007</v>
      </c>
      <c r="AO307" s="11">
        <v>752639</v>
      </c>
      <c r="AP307" s="11">
        <v>0</v>
      </c>
      <c r="AQ307" s="9">
        <v>0</v>
      </c>
      <c r="AR307" s="9">
        <v>13811</v>
      </c>
      <c r="AS307" s="11">
        <v>70320</v>
      </c>
      <c r="AT307" s="11">
        <v>0</v>
      </c>
      <c r="AU307" s="11">
        <v>0</v>
      </c>
      <c r="AV307" s="11">
        <v>0</v>
      </c>
      <c r="AW307" s="9">
        <v>0</v>
      </c>
      <c r="AX307" s="9">
        <v>196426.39272405062</v>
      </c>
      <c r="AY307" s="9">
        <v>16640.61</v>
      </c>
      <c r="AZ307" s="9">
        <v>-26347.52</v>
      </c>
      <c r="BA307" s="11">
        <v>60049</v>
      </c>
      <c r="BB307" s="11">
        <v>130602</v>
      </c>
      <c r="BC307" s="11">
        <v>0</v>
      </c>
      <c r="BD307" s="11">
        <v>0</v>
      </c>
      <c r="BE307" s="11">
        <v>248420</v>
      </c>
      <c r="BF307" s="11">
        <v>109752</v>
      </c>
      <c r="BG307" s="11">
        <v>0</v>
      </c>
      <c r="BH307" s="11">
        <v>0</v>
      </c>
      <c r="BI307" s="9">
        <v>0</v>
      </c>
      <c r="BJ307" s="9">
        <v>0</v>
      </c>
      <c r="BK307" s="9">
        <v>10069.620014064438</v>
      </c>
      <c r="BL307" s="9">
        <v>16315.356000000003</v>
      </c>
      <c r="BM307" s="9">
        <v>29200.400000000001</v>
      </c>
      <c r="BN307" s="9">
        <v>9415.0300000000007</v>
      </c>
      <c r="BO307" s="11">
        <v>1637292</v>
      </c>
      <c r="BP307" s="11">
        <v>6828</v>
      </c>
      <c r="BQ307" s="11">
        <v>3666</v>
      </c>
      <c r="BR307" s="11">
        <v>9007</v>
      </c>
      <c r="BS307" s="11">
        <v>752639</v>
      </c>
      <c r="BT307" s="11">
        <v>0</v>
      </c>
      <c r="BU307" s="9">
        <v>0</v>
      </c>
      <c r="BV307" s="9">
        <v>14100</v>
      </c>
      <c r="BW307" s="11">
        <v>72630</v>
      </c>
      <c r="BX307" s="11">
        <v>0</v>
      </c>
      <c r="BY307" s="11">
        <v>0</v>
      </c>
      <c r="BZ307" s="11">
        <v>-287.64</v>
      </c>
      <c r="CA307" s="9">
        <v>0</v>
      </c>
      <c r="CB307" s="9">
        <v>218695.67942049421</v>
      </c>
      <c r="CC307" s="9">
        <v>22038.273000000001</v>
      </c>
      <c r="CD307" s="9">
        <v>0</v>
      </c>
      <c r="CE307" s="11">
        <v>61318</v>
      </c>
      <c r="CF307" s="11">
        <v>133994</v>
      </c>
      <c r="CG307" s="11">
        <v>0</v>
      </c>
      <c r="CH307" s="11">
        <v>0</v>
      </c>
      <c r="CI307" s="11">
        <v>250894</v>
      </c>
      <c r="CJ307" s="11">
        <v>108344</v>
      </c>
      <c r="CK307" s="11">
        <v>0</v>
      </c>
      <c r="CL307" s="11">
        <v>0</v>
      </c>
      <c r="CM307" s="11">
        <v>0</v>
      </c>
      <c r="CN307" s="9">
        <v>0</v>
      </c>
      <c r="CO307" s="9">
        <v>10069.620014064438</v>
      </c>
      <c r="CP307" s="9">
        <v>16315.356000000003</v>
      </c>
      <c r="CQ307" s="9">
        <v>29200.400000000001</v>
      </c>
      <c r="CR307" s="9">
        <v>9415.0300000000007</v>
      </c>
      <c r="CT307" s="11"/>
      <c r="CU307" s="11"/>
      <c r="CV307" s="15"/>
      <c r="CW307" s="15"/>
      <c r="CX307" s="11"/>
      <c r="CY307" s="11"/>
      <c r="CZ307" s="9"/>
      <c r="DA307" s="11"/>
      <c r="DB307" s="11"/>
      <c r="DC307" s="11"/>
      <c r="DD307" s="11"/>
      <c r="DE307" s="11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</row>
    <row r="308" spans="1:124" x14ac:dyDescent="0.3">
      <c r="A308" s="12">
        <v>2172</v>
      </c>
      <c r="B308" s="12">
        <v>1</v>
      </c>
      <c r="C308" s="13" t="s">
        <v>331</v>
      </c>
      <c r="D308" s="14">
        <v>6</v>
      </c>
      <c r="E308" s="9">
        <v>803</v>
      </c>
      <c r="F308" s="9">
        <f t="shared" si="139"/>
        <v>9221.5668735908857</v>
      </c>
      <c r="G308" s="9">
        <f t="shared" si="140"/>
        <v>9690.1154609128134</v>
      </c>
      <c r="H308" s="9">
        <f t="shared" si="141"/>
        <v>468.5485873219277</v>
      </c>
      <c r="I308" s="10">
        <f t="shared" si="136"/>
        <v>5.0810083985160591E-2</v>
      </c>
      <c r="J308" s="9">
        <f t="shared" si="142"/>
        <v>376.49382316313859</v>
      </c>
      <c r="K308" s="9">
        <f t="shared" si="143"/>
        <v>10.935242839352384</v>
      </c>
      <c r="L308" s="9">
        <f t="shared" si="144"/>
        <v>0</v>
      </c>
      <c r="M308" s="9">
        <f t="shared" si="145"/>
        <v>33.403511830635125</v>
      </c>
      <c r="N308" s="9">
        <f t="shared" si="146"/>
        <v>39.628646848703397</v>
      </c>
      <c r="O308" s="9">
        <f t="shared" si="147"/>
        <v>0</v>
      </c>
      <c r="P308" s="9">
        <f t="shared" si="148"/>
        <v>8.0873626400996272</v>
      </c>
      <c r="Q308" s="15">
        <f t="shared" si="149"/>
        <v>7404918.1994934808</v>
      </c>
      <c r="R308" s="15">
        <f t="shared" si="150"/>
        <v>7781162.7151129888</v>
      </c>
      <c r="S308" s="9">
        <f t="shared" si="151"/>
        <v>376244.51561950799</v>
      </c>
      <c r="T308" s="9"/>
      <c r="U308" s="9">
        <f t="shared" si="157"/>
        <v>6030.6693150684932</v>
      </c>
      <c r="V308" s="9">
        <f t="shared" si="157"/>
        <v>332.82689912826902</v>
      </c>
      <c r="W308" s="9">
        <f t="shared" si="157"/>
        <v>1142.2291407222915</v>
      </c>
      <c r="X308" s="9">
        <f t="shared" si="157"/>
        <v>663.22876712328764</v>
      </c>
      <c r="Y308" s="9">
        <f t="shared" si="157"/>
        <v>740.50073390043792</v>
      </c>
      <c r="Z308" s="9">
        <f t="shared" si="157"/>
        <v>0</v>
      </c>
      <c r="AA308" s="9">
        <f t="shared" si="157"/>
        <v>312.11201764810534</v>
      </c>
      <c r="AB308" s="9">
        <f t="shared" si="158"/>
        <v>6407.1631382316318</v>
      </c>
      <c r="AC308" s="9">
        <f t="shared" si="158"/>
        <v>343.7621419676214</v>
      </c>
      <c r="AD308" s="9">
        <f t="shared" si="158"/>
        <v>1142.2291407222915</v>
      </c>
      <c r="AE308" s="9">
        <f t="shared" si="158"/>
        <v>696.63227895392276</v>
      </c>
      <c r="AF308" s="9">
        <f t="shared" si="158"/>
        <v>780.12938074914132</v>
      </c>
      <c r="AG308" s="9">
        <f t="shared" si="158"/>
        <v>0</v>
      </c>
      <c r="AH308" s="9">
        <f t="shared" si="158"/>
        <v>320.19938028820496</v>
      </c>
      <c r="AI308" s="9">
        <f t="shared" si="152"/>
        <v>9690.1154609128134</v>
      </c>
      <c r="AJ308" s="3" t="s">
        <v>608</v>
      </c>
      <c r="AK308" s="11">
        <v>4884336</v>
      </c>
      <c r="AL308" s="11">
        <v>0</v>
      </c>
      <c r="AM308" s="11">
        <v>11220</v>
      </c>
      <c r="AN308" s="9">
        <v>28049</v>
      </c>
      <c r="AO308" s="11">
        <v>946369</v>
      </c>
      <c r="AP308" s="11">
        <v>-29159</v>
      </c>
      <c r="AQ308" s="9">
        <v>0</v>
      </c>
      <c r="AR308" s="9">
        <v>87712</v>
      </c>
      <c r="AS308" s="11">
        <v>267260</v>
      </c>
      <c r="AT308" s="11">
        <v>0</v>
      </c>
      <c r="AU308" s="11">
        <v>50519</v>
      </c>
      <c r="AV308" s="11">
        <v>-353.3</v>
      </c>
      <c r="AW308" s="9">
        <v>0</v>
      </c>
      <c r="AX308" s="9">
        <v>594622.08932205162</v>
      </c>
      <c r="AY308" s="9">
        <v>51904.05</v>
      </c>
      <c r="AZ308" s="9">
        <v>-41708.54</v>
      </c>
      <c r="BA308" s="11">
        <v>190212</v>
      </c>
      <c r="BB308" s="11">
        <v>148676</v>
      </c>
      <c r="BC308" s="11">
        <v>0</v>
      </c>
      <c r="BD308" s="11">
        <v>0</v>
      </c>
      <c r="BE308" s="11">
        <v>4727</v>
      </c>
      <c r="BF308" s="11">
        <v>31758</v>
      </c>
      <c r="BG308" s="11">
        <v>0</v>
      </c>
      <c r="BH308" s="11">
        <v>-6791</v>
      </c>
      <c r="BI308" s="9">
        <v>14893</v>
      </c>
      <c r="BJ308" s="9">
        <v>0</v>
      </c>
      <c r="BK308" s="9">
        <v>19870.899999999998</v>
      </c>
      <c r="BL308" s="9">
        <v>51482.670171428574</v>
      </c>
      <c r="BM308" s="9">
        <v>78887.850000000006</v>
      </c>
      <c r="BN308" s="9">
        <v>20431.48</v>
      </c>
      <c r="BO308" s="11">
        <v>5129020</v>
      </c>
      <c r="BP308" s="11">
        <v>15932</v>
      </c>
      <c r="BQ308" s="11">
        <v>11484</v>
      </c>
      <c r="BR308" s="11">
        <v>28049</v>
      </c>
      <c r="BS308" s="11">
        <v>917210</v>
      </c>
      <c r="BT308" s="11">
        <v>0</v>
      </c>
      <c r="BU308" s="9">
        <v>0</v>
      </c>
      <c r="BV308" s="9">
        <v>96258</v>
      </c>
      <c r="BW308" s="11">
        <v>276041</v>
      </c>
      <c r="BX308" s="11">
        <v>0</v>
      </c>
      <c r="BY308" s="11">
        <v>51173</v>
      </c>
      <c r="BZ308" s="11">
        <v>-890.28</v>
      </c>
      <c r="CA308" s="9">
        <v>0</v>
      </c>
      <c r="CB308" s="9">
        <v>626443.89274156047</v>
      </c>
      <c r="CC308" s="9">
        <v>58398.2022</v>
      </c>
      <c r="CD308" s="9">
        <v>0</v>
      </c>
      <c r="CE308" s="11">
        <v>195390</v>
      </c>
      <c r="CF308" s="11">
        <v>155437</v>
      </c>
      <c r="CG308" s="11">
        <v>0</v>
      </c>
      <c r="CH308" s="11">
        <v>0</v>
      </c>
      <c r="CI308" s="11">
        <v>4774</v>
      </c>
      <c r="CJ308" s="11">
        <v>38345</v>
      </c>
      <c r="CK308" s="11">
        <v>0</v>
      </c>
      <c r="CL308" s="11">
        <v>-7548</v>
      </c>
      <c r="CM308" s="11">
        <v>14973</v>
      </c>
      <c r="CN308" s="9">
        <v>0</v>
      </c>
      <c r="CO308" s="9">
        <v>19870.899999999998</v>
      </c>
      <c r="CP308" s="9">
        <v>51482.670171428574</v>
      </c>
      <c r="CQ308" s="9">
        <v>78887.850000000006</v>
      </c>
      <c r="CR308" s="9">
        <v>20431.48</v>
      </c>
      <c r="CT308" s="11"/>
      <c r="CU308" s="11"/>
      <c r="CV308" s="15"/>
      <c r="CW308" s="15"/>
      <c r="CX308" s="11"/>
      <c r="CY308" s="11"/>
      <c r="CZ308" s="9"/>
      <c r="DA308" s="11"/>
      <c r="DB308" s="11"/>
      <c r="DC308" s="11"/>
      <c r="DD308" s="11"/>
      <c r="DE308" s="11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</row>
    <row r="309" spans="1:124" x14ac:dyDescent="0.3">
      <c r="A309" s="12">
        <v>2174</v>
      </c>
      <c r="B309" s="12">
        <v>1</v>
      </c>
      <c r="C309" s="13" t="s">
        <v>332</v>
      </c>
      <c r="D309" s="14">
        <v>6</v>
      </c>
      <c r="E309" s="9">
        <v>928</v>
      </c>
      <c r="F309" s="9">
        <f t="shared" si="139"/>
        <v>9529.739331474766</v>
      </c>
      <c r="G309" s="9">
        <f t="shared" si="140"/>
        <v>10267.58299765895</v>
      </c>
      <c r="H309" s="9">
        <f t="shared" si="141"/>
        <v>737.84366618418426</v>
      </c>
      <c r="I309" s="10">
        <f t="shared" si="136"/>
        <v>7.7425377601592793E-2</v>
      </c>
      <c r="J309" s="9">
        <f t="shared" si="142"/>
        <v>366.06057112068993</v>
      </c>
      <c r="K309" s="9">
        <f t="shared" si="143"/>
        <v>40.278017241379303</v>
      </c>
      <c r="L309" s="9">
        <f t="shared" si="144"/>
        <v>326.58189655172413</v>
      </c>
      <c r="M309" s="9">
        <f t="shared" si="145"/>
        <v>-32.206422413793234</v>
      </c>
      <c r="N309" s="9">
        <f t="shared" si="146"/>
        <v>43.634611011769039</v>
      </c>
      <c r="O309" s="9">
        <f t="shared" si="147"/>
        <v>0</v>
      </c>
      <c r="P309" s="9">
        <f t="shared" si="148"/>
        <v>-6.5050073275862417</v>
      </c>
      <c r="Q309" s="15">
        <f t="shared" si="149"/>
        <v>8843598.0996085852</v>
      </c>
      <c r="R309" s="15">
        <f t="shared" si="150"/>
        <v>9528317.0218275059</v>
      </c>
      <c r="S309" s="9">
        <f t="shared" si="151"/>
        <v>684718.92221892066</v>
      </c>
      <c r="T309" s="9"/>
      <c r="U309" s="9">
        <f t="shared" si="157"/>
        <v>5979.2465409482757</v>
      </c>
      <c r="V309" s="9">
        <f t="shared" si="157"/>
        <v>1225.9299568965516</v>
      </c>
      <c r="W309" s="9">
        <f t="shared" si="157"/>
        <v>1.2844827586206897</v>
      </c>
      <c r="X309" s="9">
        <f t="shared" si="157"/>
        <v>1001.6161961206898</v>
      </c>
      <c r="Y309" s="9">
        <f t="shared" si="157"/>
        <v>1063.938955935974</v>
      </c>
      <c r="Z309" s="9">
        <f t="shared" si="157"/>
        <v>0</v>
      </c>
      <c r="AA309" s="9">
        <f t="shared" si="157"/>
        <v>257.72319881465518</v>
      </c>
      <c r="AB309" s="9">
        <f t="shared" si="158"/>
        <v>6345.3071120689656</v>
      </c>
      <c r="AC309" s="9">
        <f t="shared" si="158"/>
        <v>1266.2079741379309</v>
      </c>
      <c r="AD309" s="9">
        <f t="shared" si="158"/>
        <v>327.86637931034483</v>
      </c>
      <c r="AE309" s="9">
        <f t="shared" si="158"/>
        <v>969.40977370689654</v>
      </c>
      <c r="AF309" s="9">
        <f t="shared" si="158"/>
        <v>1107.5735669477431</v>
      </c>
      <c r="AG309" s="9">
        <f t="shared" si="158"/>
        <v>0</v>
      </c>
      <c r="AH309" s="9">
        <f t="shared" si="158"/>
        <v>251.21819148706894</v>
      </c>
      <c r="AI309" s="9">
        <f t="shared" si="152"/>
        <v>10267.58299765895</v>
      </c>
      <c r="AJ309" s="3" t="s">
        <v>608</v>
      </c>
      <c r="AK309" s="11">
        <v>5593023</v>
      </c>
      <c r="AL309" s="11">
        <v>0</v>
      </c>
      <c r="AM309" s="11">
        <v>12848</v>
      </c>
      <c r="AN309" s="9">
        <v>32119</v>
      </c>
      <c r="AO309" s="11">
        <v>1192</v>
      </c>
      <c r="AP309" s="11">
        <v>0</v>
      </c>
      <c r="AQ309" s="9">
        <v>0</v>
      </c>
      <c r="AR309" s="9">
        <v>243418</v>
      </c>
      <c r="AS309" s="11">
        <v>1137663</v>
      </c>
      <c r="AT309" s="11">
        <v>0</v>
      </c>
      <c r="AU309" s="11">
        <v>137432</v>
      </c>
      <c r="AV309" s="11">
        <v>-2243.17</v>
      </c>
      <c r="AW309" s="9">
        <v>0</v>
      </c>
      <c r="AX309" s="9">
        <v>987335.35110858397</v>
      </c>
      <c r="AY309" s="9">
        <v>53000.630000000005</v>
      </c>
      <c r="AZ309" s="9">
        <v>-44282.21</v>
      </c>
      <c r="BA309" s="11">
        <v>222770</v>
      </c>
      <c r="BB309" s="11">
        <v>273661</v>
      </c>
      <c r="BC309" s="11">
        <v>0</v>
      </c>
      <c r="BD309" s="11">
        <v>0</v>
      </c>
      <c r="BE309" s="11">
        <v>34345</v>
      </c>
      <c r="BF309" s="11">
        <v>0</v>
      </c>
      <c r="BG309" s="11">
        <v>0</v>
      </c>
      <c r="BH309" s="11">
        <v>-6791</v>
      </c>
      <c r="BI309" s="9">
        <v>14060</v>
      </c>
      <c r="BJ309" s="9">
        <v>0</v>
      </c>
      <c r="BK309" s="9">
        <v>42101.328499999996</v>
      </c>
      <c r="BL309" s="9">
        <v>64238.400000000009</v>
      </c>
      <c r="BM309" s="9">
        <v>43036.34</v>
      </c>
      <c r="BN309" s="9">
        <v>4671.43</v>
      </c>
      <c r="BO309" s="11">
        <v>5888445</v>
      </c>
      <c r="BP309" s="11">
        <v>0</v>
      </c>
      <c r="BQ309" s="11">
        <v>13185</v>
      </c>
      <c r="BR309" s="11">
        <v>32119</v>
      </c>
      <c r="BS309" s="11">
        <v>304260</v>
      </c>
      <c r="BT309" s="11">
        <v>0</v>
      </c>
      <c r="BU309" s="9">
        <v>0</v>
      </c>
      <c r="BV309" s="9">
        <v>146045</v>
      </c>
      <c r="BW309" s="11">
        <v>1175041</v>
      </c>
      <c r="BX309" s="11">
        <v>0</v>
      </c>
      <c r="BY309" s="11">
        <v>138469</v>
      </c>
      <c r="BZ309" s="11">
        <v>47281.27</v>
      </c>
      <c r="CA309" s="9">
        <v>0</v>
      </c>
      <c r="CB309" s="9">
        <v>1027828.2701275055</v>
      </c>
      <c r="CC309" s="9">
        <v>46963.983200000002</v>
      </c>
      <c r="CD309" s="9">
        <v>0</v>
      </c>
      <c r="CE309" s="11">
        <v>229442</v>
      </c>
      <c r="CF309" s="11">
        <v>283911</v>
      </c>
      <c r="CG309" s="11">
        <v>0</v>
      </c>
      <c r="CH309" s="11">
        <v>0</v>
      </c>
      <c r="CI309" s="11">
        <v>34687</v>
      </c>
      <c r="CJ309" s="11">
        <v>0</v>
      </c>
      <c r="CK309" s="11">
        <v>0</v>
      </c>
      <c r="CL309" s="11">
        <v>-7548</v>
      </c>
      <c r="CM309" s="11">
        <v>14140</v>
      </c>
      <c r="CN309" s="9">
        <v>0</v>
      </c>
      <c r="CO309" s="9">
        <v>42101.328499999996</v>
      </c>
      <c r="CP309" s="9">
        <v>64238.400000000009</v>
      </c>
      <c r="CQ309" s="9">
        <v>43036.34</v>
      </c>
      <c r="CR309" s="9">
        <v>4671.43</v>
      </c>
      <c r="CT309" s="11"/>
      <c r="CU309" s="11"/>
      <c r="CV309" s="15"/>
      <c r="CW309" s="15"/>
      <c r="CX309" s="11"/>
      <c r="CY309" s="11"/>
      <c r="CZ309" s="9"/>
      <c r="DA309" s="11"/>
      <c r="DB309" s="11"/>
      <c r="DC309" s="11"/>
      <c r="DD309" s="11"/>
      <c r="DE309" s="11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</row>
    <row r="310" spans="1:124" x14ac:dyDescent="0.3">
      <c r="A310" s="12">
        <v>2176</v>
      </c>
      <c r="B310" s="12">
        <v>1</v>
      </c>
      <c r="C310" s="13" t="s">
        <v>333</v>
      </c>
      <c r="D310" s="14">
        <v>6</v>
      </c>
      <c r="E310" s="9">
        <v>409</v>
      </c>
      <c r="F310" s="9">
        <f t="shared" si="139"/>
        <v>11993.872300308391</v>
      </c>
      <c r="G310" s="9">
        <f t="shared" si="140"/>
        <v>12558.663692969283</v>
      </c>
      <c r="H310" s="9">
        <f t="shared" si="141"/>
        <v>564.7913926608926</v>
      </c>
      <c r="I310" s="10">
        <f t="shared" si="136"/>
        <v>4.7089995500983486E-2</v>
      </c>
      <c r="J310" s="9">
        <f t="shared" si="142"/>
        <v>436.0841075794624</v>
      </c>
      <c r="K310" s="9">
        <f t="shared" si="143"/>
        <v>17.902200488997551</v>
      </c>
      <c r="L310" s="9">
        <f t="shared" si="144"/>
        <v>0</v>
      </c>
      <c r="M310" s="9">
        <f t="shared" si="145"/>
        <v>31.535916870415349</v>
      </c>
      <c r="N310" s="9">
        <f t="shared" si="146"/>
        <v>77.710105130329225</v>
      </c>
      <c r="O310" s="9">
        <f t="shared" si="147"/>
        <v>0</v>
      </c>
      <c r="P310" s="9">
        <f t="shared" si="148"/>
        <v>1.5590625916870522</v>
      </c>
      <c r="Q310" s="15">
        <f t="shared" si="149"/>
        <v>4905493.7708261311</v>
      </c>
      <c r="R310" s="15">
        <f t="shared" si="150"/>
        <v>5136493.4504244355</v>
      </c>
      <c r="S310" s="9">
        <f t="shared" si="151"/>
        <v>230999.67959830444</v>
      </c>
      <c r="T310" s="9"/>
      <c r="U310" s="9">
        <f t="shared" si="157"/>
        <v>5922.2948655256723</v>
      </c>
      <c r="V310" s="9">
        <f t="shared" si="157"/>
        <v>544.87530562347183</v>
      </c>
      <c r="W310" s="9">
        <f t="shared" si="157"/>
        <v>2061.9706601466992</v>
      </c>
      <c r="X310" s="9">
        <f t="shared" si="157"/>
        <v>2242.9779951100245</v>
      </c>
      <c r="Y310" s="9">
        <f t="shared" si="157"/>
        <v>937.1064078878527</v>
      </c>
      <c r="Z310" s="9">
        <f t="shared" si="157"/>
        <v>0</v>
      </c>
      <c r="AA310" s="9">
        <f t="shared" si="157"/>
        <v>284.64706601466992</v>
      </c>
      <c r="AB310" s="9">
        <f t="shared" si="158"/>
        <v>6358.3789731051347</v>
      </c>
      <c r="AC310" s="9">
        <f t="shared" si="158"/>
        <v>562.77750611246938</v>
      </c>
      <c r="AD310" s="9">
        <f t="shared" si="158"/>
        <v>2061.9706601466992</v>
      </c>
      <c r="AE310" s="9">
        <f t="shared" si="158"/>
        <v>2274.5139119804398</v>
      </c>
      <c r="AF310" s="9">
        <f t="shared" si="158"/>
        <v>1014.8165130181819</v>
      </c>
      <c r="AG310" s="9">
        <f t="shared" si="158"/>
        <v>0</v>
      </c>
      <c r="AH310" s="9">
        <f t="shared" si="158"/>
        <v>286.20612860635697</v>
      </c>
      <c r="AI310" s="9">
        <f t="shared" si="152"/>
        <v>12558.663692969283</v>
      </c>
      <c r="AJ310" s="3" t="s">
        <v>608</v>
      </c>
      <c r="AK310" s="11">
        <v>2464997</v>
      </c>
      <c r="AL310" s="11">
        <v>0</v>
      </c>
      <c r="AM310" s="11">
        <v>5662</v>
      </c>
      <c r="AN310" s="9">
        <v>14156</v>
      </c>
      <c r="AO310" s="11">
        <v>843346</v>
      </c>
      <c r="AP310" s="11">
        <v>0</v>
      </c>
      <c r="AQ310" s="9">
        <v>0</v>
      </c>
      <c r="AR310" s="9">
        <v>29745</v>
      </c>
      <c r="AS310" s="11">
        <v>222854</v>
      </c>
      <c r="AT310" s="11">
        <v>0</v>
      </c>
      <c r="AU310" s="11">
        <v>0</v>
      </c>
      <c r="AV310" s="11">
        <v>0</v>
      </c>
      <c r="AW310" s="9">
        <v>0</v>
      </c>
      <c r="AX310" s="9">
        <v>383276.52082613175</v>
      </c>
      <c r="AY310" s="9">
        <v>29176.17</v>
      </c>
      <c r="AZ310" s="9">
        <v>-42778.400000000001</v>
      </c>
      <c r="BA310" s="11">
        <v>103408</v>
      </c>
      <c r="BB310" s="11">
        <v>161092</v>
      </c>
      <c r="BC310" s="11">
        <v>0</v>
      </c>
      <c r="BD310" s="11">
        <v>0</v>
      </c>
      <c r="BE310" s="11">
        <v>472499</v>
      </c>
      <c r="BF310" s="11">
        <v>130186</v>
      </c>
      <c r="BG310" s="11">
        <v>0</v>
      </c>
      <c r="BH310" s="11">
        <v>0</v>
      </c>
      <c r="BI310" s="9">
        <v>14786</v>
      </c>
      <c r="BJ310" s="9">
        <v>0</v>
      </c>
      <c r="BK310" s="9">
        <v>26250</v>
      </c>
      <c r="BL310" s="9">
        <v>28311.600000000002</v>
      </c>
      <c r="BM310" s="9">
        <v>14264.7</v>
      </c>
      <c r="BN310" s="9">
        <v>4262.18</v>
      </c>
      <c r="BO310" s="11">
        <v>2599927</v>
      </c>
      <c r="BP310" s="11">
        <v>650</v>
      </c>
      <c r="BQ310" s="11">
        <v>5821</v>
      </c>
      <c r="BR310" s="11">
        <v>14156</v>
      </c>
      <c r="BS310" s="11">
        <v>843346</v>
      </c>
      <c r="BT310" s="11">
        <v>0</v>
      </c>
      <c r="BU310" s="9">
        <v>0</v>
      </c>
      <c r="BV310" s="9">
        <v>30836</v>
      </c>
      <c r="BW310" s="11">
        <v>230176</v>
      </c>
      <c r="BX310" s="11">
        <v>0</v>
      </c>
      <c r="BY310" s="11">
        <v>0</v>
      </c>
      <c r="BZ310" s="11">
        <v>-2015.81</v>
      </c>
      <c r="CA310" s="9">
        <v>0</v>
      </c>
      <c r="CB310" s="9">
        <v>415059.95382443641</v>
      </c>
      <c r="CC310" s="9">
        <v>29813.8266</v>
      </c>
      <c r="CD310" s="9">
        <v>0</v>
      </c>
      <c r="CE310" s="11">
        <v>106712</v>
      </c>
      <c r="CF310" s="11">
        <v>166883</v>
      </c>
      <c r="CG310" s="11">
        <v>0</v>
      </c>
      <c r="CH310" s="11">
        <v>0</v>
      </c>
      <c r="CI310" s="11">
        <v>477202</v>
      </c>
      <c r="CJ310" s="11">
        <v>129972</v>
      </c>
      <c r="CK310" s="11">
        <v>0</v>
      </c>
      <c r="CL310" s="11">
        <v>0</v>
      </c>
      <c r="CM310" s="11">
        <v>14866</v>
      </c>
      <c r="CN310" s="9">
        <v>0</v>
      </c>
      <c r="CO310" s="9">
        <v>26250</v>
      </c>
      <c r="CP310" s="9">
        <v>28311.600000000002</v>
      </c>
      <c r="CQ310" s="9">
        <v>14264.7</v>
      </c>
      <c r="CR310" s="9">
        <v>4262.18</v>
      </c>
      <c r="CT310" s="11"/>
      <c r="CU310" s="11"/>
      <c r="CV310" s="15"/>
      <c r="CW310" s="15"/>
      <c r="CX310" s="11"/>
      <c r="CY310" s="11"/>
      <c r="CZ310" s="9"/>
      <c r="DA310" s="11"/>
      <c r="DB310" s="11"/>
      <c r="DC310" s="11"/>
      <c r="DD310" s="11"/>
      <c r="DE310" s="11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</row>
    <row r="311" spans="1:124" x14ac:dyDescent="0.3">
      <c r="A311" s="12">
        <v>2180</v>
      </c>
      <c r="B311" s="12">
        <v>1</v>
      </c>
      <c r="C311" s="13" t="s">
        <v>334</v>
      </c>
      <c r="D311" s="14">
        <v>6</v>
      </c>
      <c r="E311" s="9">
        <v>654</v>
      </c>
      <c r="F311" s="9">
        <f t="shared" si="139"/>
        <v>10886.561406088687</v>
      </c>
      <c r="G311" s="9">
        <f t="shared" si="140"/>
        <v>11417.498590613946</v>
      </c>
      <c r="H311" s="9">
        <f t="shared" si="141"/>
        <v>530.937184525259</v>
      </c>
      <c r="I311" s="10">
        <f t="shared" si="136"/>
        <v>4.8769961856671651E-2</v>
      </c>
      <c r="J311" s="9">
        <f t="shared" si="142"/>
        <v>407.20496941895999</v>
      </c>
      <c r="K311" s="9">
        <f t="shared" si="143"/>
        <v>19.024464831804266</v>
      </c>
      <c r="L311" s="9">
        <f t="shared" si="144"/>
        <v>-1.5290519877453335E-3</v>
      </c>
      <c r="M311" s="9">
        <f t="shared" si="145"/>
        <v>28.306314984709616</v>
      </c>
      <c r="N311" s="9">
        <f t="shared" si="146"/>
        <v>52.776225809662265</v>
      </c>
      <c r="O311" s="9">
        <f t="shared" si="147"/>
        <v>20.609571865443428</v>
      </c>
      <c r="P311" s="9">
        <f t="shared" si="148"/>
        <v>3.0171666666666965</v>
      </c>
      <c r="Q311" s="15">
        <f t="shared" si="149"/>
        <v>7119811.1595820012</v>
      </c>
      <c r="R311" s="15">
        <f t="shared" si="150"/>
        <v>7467044.0782615198</v>
      </c>
      <c r="S311" s="9">
        <f t="shared" si="151"/>
        <v>347232.91867951863</v>
      </c>
      <c r="T311" s="9"/>
      <c r="U311" s="9">
        <f t="shared" si="157"/>
        <v>5913.4158256880737</v>
      </c>
      <c r="V311" s="9">
        <f t="shared" si="157"/>
        <v>579.02905198776762</v>
      </c>
      <c r="W311" s="9">
        <f t="shared" si="157"/>
        <v>1979.7798165137615</v>
      </c>
      <c r="X311" s="9">
        <f t="shared" si="157"/>
        <v>1106.9694189602446</v>
      </c>
      <c r="Y311" s="9">
        <f t="shared" si="157"/>
        <v>976.71697181641775</v>
      </c>
      <c r="Z311" s="9">
        <f t="shared" si="157"/>
        <v>75.476009174311926</v>
      </c>
      <c r="AA311" s="9">
        <f t="shared" si="157"/>
        <v>255.17431194811076</v>
      </c>
      <c r="AB311" s="9">
        <f t="shared" si="158"/>
        <v>6320.6207951070337</v>
      </c>
      <c r="AC311" s="9">
        <f t="shared" si="158"/>
        <v>598.05351681957188</v>
      </c>
      <c r="AD311" s="9">
        <f t="shared" si="158"/>
        <v>1979.7782874617737</v>
      </c>
      <c r="AE311" s="9">
        <f t="shared" si="158"/>
        <v>1135.2757339449543</v>
      </c>
      <c r="AF311" s="9">
        <f t="shared" si="158"/>
        <v>1029.49319762608</v>
      </c>
      <c r="AG311" s="9">
        <f t="shared" si="158"/>
        <v>96.085581039755354</v>
      </c>
      <c r="AH311" s="9">
        <f t="shared" si="158"/>
        <v>258.19147861477745</v>
      </c>
      <c r="AI311" s="9">
        <f t="shared" si="152"/>
        <v>11417.498590613946</v>
      </c>
      <c r="AJ311" s="3" t="s">
        <v>608</v>
      </c>
      <c r="AK311" s="11">
        <v>3917164</v>
      </c>
      <c r="AL311" s="11">
        <v>0</v>
      </c>
      <c r="AM311" s="11">
        <v>8998</v>
      </c>
      <c r="AN311" s="9">
        <v>22495</v>
      </c>
      <c r="AO311" s="11">
        <v>1295401</v>
      </c>
      <c r="AP311" s="11">
        <v>-625</v>
      </c>
      <c r="AQ311" s="9">
        <v>0</v>
      </c>
      <c r="AR311" s="9">
        <v>49046</v>
      </c>
      <c r="AS311" s="11">
        <v>378685</v>
      </c>
      <c r="AT311" s="11">
        <v>0</v>
      </c>
      <c r="AU311" s="11">
        <v>0</v>
      </c>
      <c r="AV311" s="11">
        <v>0</v>
      </c>
      <c r="AW311" s="9">
        <v>49361.31</v>
      </c>
      <c r="AX311" s="9">
        <v>638772.89956793725</v>
      </c>
      <c r="AY311" s="9">
        <v>41206.18</v>
      </c>
      <c r="AZ311" s="9">
        <v>-49790.05</v>
      </c>
      <c r="BA311" s="11">
        <v>162520</v>
      </c>
      <c r="BB311" s="11">
        <v>182062</v>
      </c>
      <c r="BC311" s="11">
        <v>0</v>
      </c>
      <c r="BD311" s="11">
        <v>0</v>
      </c>
      <c r="BE311" s="11">
        <v>223340</v>
      </c>
      <c r="BF311" s="11">
        <v>97992</v>
      </c>
      <c r="BG311" s="11">
        <v>0</v>
      </c>
      <c r="BH311" s="11">
        <v>0</v>
      </c>
      <c r="BI311" s="9">
        <v>0</v>
      </c>
      <c r="BJ311" s="9">
        <v>0</v>
      </c>
      <c r="BK311" s="9">
        <v>10069.620014064438</v>
      </c>
      <c r="BL311" s="9">
        <v>44990.400000000001</v>
      </c>
      <c r="BM311" s="9">
        <v>35175</v>
      </c>
      <c r="BN311" s="9">
        <v>12947.8</v>
      </c>
      <c r="BO311" s="11">
        <v>4124582</v>
      </c>
      <c r="BP311" s="11">
        <v>9104</v>
      </c>
      <c r="BQ311" s="11">
        <v>9235</v>
      </c>
      <c r="BR311" s="11">
        <v>22495</v>
      </c>
      <c r="BS311" s="11">
        <v>1294775</v>
      </c>
      <c r="BT311" s="11">
        <v>0</v>
      </c>
      <c r="BU311" s="9">
        <v>0</v>
      </c>
      <c r="BV311" s="9">
        <v>50965</v>
      </c>
      <c r="BW311" s="11">
        <v>391127</v>
      </c>
      <c r="BX311" s="11">
        <v>0</v>
      </c>
      <c r="BY311" s="11">
        <v>0</v>
      </c>
      <c r="BZ311" s="11">
        <v>-142.66999999999999</v>
      </c>
      <c r="CA311" s="9">
        <v>62839.97</v>
      </c>
      <c r="CB311" s="9">
        <v>673288.55124745634</v>
      </c>
      <c r="CC311" s="9">
        <v>43179.407000000007</v>
      </c>
      <c r="CD311" s="9">
        <v>0</v>
      </c>
      <c r="CE311" s="11">
        <v>167425</v>
      </c>
      <c r="CF311" s="11">
        <v>188946</v>
      </c>
      <c r="CG311" s="11">
        <v>0</v>
      </c>
      <c r="CH311" s="11">
        <v>0</v>
      </c>
      <c r="CI311" s="11">
        <v>225563</v>
      </c>
      <c r="CJ311" s="11">
        <v>100479</v>
      </c>
      <c r="CK311" s="11">
        <v>0</v>
      </c>
      <c r="CL311" s="11">
        <v>0</v>
      </c>
      <c r="CM311" s="11">
        <v>0</v>
      </c>
      <c r="CN311" s="9">
        <v>0</v>
      </c>
      <c r="CO311" s="9">
        <v>10069.620014064438</v>
      </c>
      <c r="CP311" s="9">
        <v>44990.400000000001</v>
      </c>
      <c r="CQ311" s="9">
        <v>35175</v>
      </c>
      <c r="CR311" s="9">
        <v>12947.8</v>
      </c>
      <c r="CT311" s="11"/>
      <c r="CU311" s="11"/>
      <c r="CV311" s="15"/>
      <c r="CW311" s="15"/>
      <c r="CX311" s="11"/>
      <c r="CY311" s="11"/>
      <c r="CZ311" s="9"/>
      <c r="DA311" s="11"/>
      <c r="DB311" s="11"/>
      <c r="DC311" s="11"/>
      <c r="DD311" s="11"/>
      <c r="DE311" s="11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</row>
    <row r="312" spans="1:124" x14ac:dyDescent="0.3">
      <c r="A312" s="12">
        <v>2184</v>
      </c>
      <c r="B312" s="12">
        <v>1</v>
      </c>
      <c r="C312" s="13" t="s">
        <v>335</v>
      </c>
      <c r="D312" s="14">
        <v>5</v>
      </c>
      <c r="E312" s="9">
        <v>1176</v>
      </c>
      <c r="F312" s="9">
        <f t="shared" si="139"/>
        <v>9360.1923810913231</v>
      </c>
      <c r="G312" s="9">
        <f t="shared" si="140"/>
        <v>9822.0070799529785</v>
      </c>
      <c r="H312" s="9">
        <f t="shared" si="141"/>
        <v>461.81469886165542</v>
      </c>
      <c r="I312" s="10">
        <f t="shared" si="136"/>
        <v>4.9338163155126472E-2</v>
      </c>
      <c r="J312" s="9">
        <f t="shared" si="142"/>
        <v>382.99233843537422</v>
      </c>
      <c r="K312" s="9">
        <f t="shared" si="143"/>
        <v>10.26785714285711</v>
      </c>
      <c r="L312" s="9">
        <f t="shared" si="144"/>
        <v>0</v>
      </c>
      <c r="M312" s="9">
        <f t="shared" si="145"/>
        <v>27.589056122448937</v>
      </c>
      <c r="N312" s="9">
        <f t="shared" si="146"/>
        <v>40.090909235804133</v>
      </c>
      <c r="O312" s="9">
        <f t="shared" si="147"/>
        <v>0</v>
      </c>
      <c r="P312" s="9">
        <f t="shared" si="148"/>
        <v>0.87453792517010243</v>
      </c>
      <c r="Q312" s="15">
        <f t="shared" si="149"/>
        <v>11007586.240163395</v>
      </c>
      <c r="R312" s="15">
        <f t="shared" si="150"/>
        <v>11550680.326024704</v>
      </c>
      <c r="S312" s="9">
        <f t="shared" si="151"/>
        <v>543094.0858613085</v>
      </c>
      <c r="T312" s="9"/>
      <c r="U312" s="9">
        <f t="shared" ref="U312:AA321" si="159">IF($E312=0,0,SUMIF($AK$4:$BN$4,U$4,$AK312:$BN312)/$E312)</f>
        <v>5974.814634353741</v>
      </c>
      <c r="V312" s="9">
        <f t="shared" si="159"/>
        <v>312.51105442176873</v>
      </c>
      <c r="W312" s="9">
        <f t="shared" si="159"/>
        <v>1290.4676870748299</v>
      </c>
      <c r="X312" s="9">
        <f t="shared" si="159"/>
        <v>559.3197278911565</v>
      </c>
      <c r="Y312" s="9">
        <f t="shared" si="159"/>
        <v>984.21463449268492</v>
      </c>
      <c r="Z312" s="9">
        <f t="shared" si="159"/>
        <v>0</v>
      </c>
      <c r="AA312" s="9">
        <f t="shared" si="159"/>
        <v>238.86464285714285</v>
      </c>
      <c r="AB312" s="9">
        <f t="shared" ref="AB312:AH321" si="160">IF($E312=0,0,SUMIF($BO$4:$CR$4,AB$4,$BO312:$CR312)/$E312)</f>
        <v>6357.8069727891152</v>
      </c>
      <c r="AC312" s="9">
        <f t="shared" si="160"/>
        <v>322.77891156462584</v>
      </c>
      <c r="AD312" s="9">
        <f t="shared" si="160"/>
        <v>1290.4676870748299</v>
      </c>
      <c r="AE312" s="9">
        <f t="shared" si="160"/>
        <v>586.90878401360544</v>
      </c>
      <c r="AF312" s="9">
        <f t="shared" si="160"/>
        <v>1024.3055437284891</v>
      </c>
      <c r="AG312" s="9">
        <f t="shared" si="160"/>
        <v>0</v>
      </c>
      <c r="AH312" s="9">
        <f t="shared" si="160"/>
        <v>239.73918078231296</v>
      </c>
      <c r="AI312" s="9">
        <f t="shared" si="152"/>
        <v>9822.0070799529785</v>
      </c>
      <c r="AJ312" s="3" t="s">
        <v>608</v>
      </c>
      <c r="AK312" s="11">
        <v>7093670</v>
      </c>
      <c r="AL312" s="11">
        <v>0</v>
      </c>
      <c r="AM312" s="11">
        <v>16295</v>
      </c>
      <c r="AN312" s="9">
        <v>40737</v>
      </c>
      <c r="AO312" s="11">
        <v>1530534</v>
      </c>
      <c r="AP312" s="11">
        <v>-12944</v>
      </c>
      <c r="AQ312" s="9">
        <v>0</v>
      </c>
      <c r="AR312" s="9">
        <v>121189</v>
      </c>
      <c r="AS312" s="11">
        <v>367513</v>
      </c>
      <c r="AT312" s="11">
        <v>0</v>
      </c>
      <c r="AU312" s="11">
        <v>11963</v>
      </c>
      <c r="AV312" s="11">
        <v>0</v>
      </c>
      <c r="AW312" s="9">
        <v>0</v>
      </c>
      <c r="AX312" s="9">
        <v>1157436.4101633974</v>
      </c>
      <c r="AY312" s="9">
        <v>80950.86</v>
      </c>
      <c r="AZ312" s="9">
        <v>-67287.990000000005</v>
      </c>
      <c r="BA312" s="11">
        <v>285498</v>
      </c>
      <c r="BB312" s="11">
        <v>208723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</v>
      </c>
      <c r="BI312" s="9">
        <v>14092</v>
      </c>
      <c r="BJ312" s="9">
        <v>0</v>
      </c>
      <c r="BK312" s="9">
        <v>61164.249999999993</v>
      </c>
      <c r="BL312" s="9">
        <v>81474</v>
      </c>
      <c r="BM312" s="9">
        <v>10539.12</v>
      </c>
      <c r="BN312" s="9">
        <v>6039.59</v>
      </c>
      <c r="BO312" s="11">
        <v>7467677</v>
      </c>
      <c r="BP312" s="11">
        <v>9104</v>
      </c>
      <c r="BQ312" s="11">
        <v>16721</v>
      </c>
      <c r="BR312" s="11">
        <v>40737</v>
      </c>
      <c r="BS312" s="11">
        <v>1517590</v>
      </c>
      <c r="BT312" s="11">
        <v>0</v>
      </c>
      <c r="BU312" s="9">
        <v>0</v>
      </c>
      <c r="BV312" s="9">
        <v>131504</v>
      </c>
      <c r="BW312" s="11">
        <v>379588</v>
      </c>
      <c r="BX312" s="11">
        <v>0</v>
      </c>
      <c r="BY312" s="11">
        <v>12041</v>
      </c>
      <c r="BZ312" s="11">
        <v>6658.73</v>
      </c>
      <c r="CA312" s="9">
        <v>0</v>
      </c>
      <c r="CB312" s="9">
        <v>1204583.3194247033</v>
      </c>
      <c r="CC312" s="9">
        <v>81979.316600000006</v>
      </c>
      <c r="CD312" s="9">
        <v>0</v>
      </c>
      <c r="CE312" s="11">
        <v>294029</v>
      </c>
      <c r="CF312" s="11">
        <v>215079</v>
      </c>
      <c r="CG312" s="11">
        <v>0</v>
      </c>
      <c r="CH312" s="11">
        <v>0</v>
      </c>
      <c r="CI312" s="11">
        <v>0</v>
      </c>
      <c r="CJ312" s="11">
        <v>0</v>
      </c>
      <c r="CK312" s="11">
        <v>0</v>
      </c>
      <c r="CL312" s="11">
        <v>0</v>
      </c>
      <c r="CM312" s="11">
        <v>14172</v>
      </c>
      <c r="CN312" s="9">
        <v>0</v>
      </c>
      <c r="CO312" s="9">
        <v>61164.249999999993</v>
      </c>
      <c r="CP312" s="9">
        <v>81474</v>
      </c>
      <c r="CQ312" s="9">
        <v>10539.12</v>
      </c>
      <c r="CR312" s="9">
        <v>6039.59</v>
      </c>
      <c r="CT312" s="11"/>
      <c r="CU312" s="11"/>
      <c r="CV312" s="15"/>
      <c r="CW312" s="15"/>
      <c r="CX312" s="11"/>
      <c r="CY312" s="11"/>
      <c r="CZ312" s="9"/>
      <c r="DA312" s="11"/>
      <c r="DB312" s="11"/>
      <c r="DC312" s="11"/>
      <c r="DD312" s="11"/>
      <c r="DE312" s="11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</row>
    <row r="313" spans="1:124" x14ac:dyDescent="0.3">
      <c r="A313" s="12">
        <v>2190</v>
      </c>
      <c r="B313" s="12">
        <v>1</v>
      </c>
      <c r="C313" s="13" t="s">
        <v>336</v>
      </c>
      <c r="D313" s="14">
        <v>6</v>
      </c>
      <c r="E313" s="9">
        <v>763</v>
      </c>
      <c r="F313" s="9">
        <f t="shared" si="139"/>
        <v>10579.598497359379</v>
      </c>
      <c r="G313" s="9">
        <f t="shared" si="140"/>
        <v>11107.962170271438</v>
      </c>
      <c r="H313" s="9">
        <f t="shared" si="141"/>
        <v>528.36367291205897</v>
      </c>
      <c r="I313" s="10">
        <f t="shared" si="136"/>
        <v>4.9941750912753088E-2</v>
      </c>
      <c r="J313" s="9">
        <f t="shared" si="142"/>
        <v>379.50478374836257</v>
      </c>
      <c r="K313" s="9">
        <f t="shared" si="143"/>
        <v>22.205766710353828</v>
      </c>
      <c r="L313" s="9">
        <f t="shared" si="144"/>
        <v>0</v>
      </c>
      <c r="M313" s="9">
        <f t="shared" si="145"/>
        <v>-11.500144167758776</v>
      </c>
      <c r="N313" s="9">
        <f t="shared" si="146"/>
        <v>79.266383528049118</v>
      </c>
      <c r="O313" s="9">
        <f t="shared" si="147"/>
        <v>41.917142857142863</v>
      </c>
      <c r="P313" s="9">
        <f t="shared" si="148"/>
        <v>16.969740235910876</v>
      </c>
      <c r="Q313" s="15">
        <f t="shared" si="149"/>
        <v>8072233.653485205</v>
      </c>
      <c r="R313" s="15">
        <f t="shared" si="150"/>
        <v>8475375.1359171066</v>
      </c>
      <c r="S313" s="9">
        <f t="shared" si="151"/>
        <v>403141.48243190162</v>
      </c>
      <c r="T313" s="9"/>
      <c r="U313" s="9">
        <f t="shared" si="159"/>
        <v>6052.7822411533416</v>
      </c>
      <c r="V313" s="9">
        <f t="shared" si="159"/>
        <v>675.86500655307998</v>
      </c>
      <c r="W313" s="9">
        <f t="shared" si="159"/>
        <v>1512.4888597640891</v>
      </c>
      <c r="X313" s="9">
        <f t="shared" si="159"/>
        <v>821.72214941022276</v>
      </c>
      <c r="Y313" s="9">
        <f t="shared" si="159"/>
        <v>1034.1733990631787</v>
      </c>
      <c r="Z313" s="9">
        <f t="shared" si="159"/>
        <v>110.94</v>
      </c>
      <c r="AA313" s="9">
        <f t="shared" si="159"/>
        <v>371.62684141546521</v>
      </c>
      <c r="AB313" s="9">
        <f t="shared" si="160"/>
        <v>6432.2870249017042</v>
      </c>
      <c r="AC313" s="9">
        <f t="shared" si="160"/>
        <v>698.07077326343381</v>
      </c>
      <c r="AD313" s="9">
        <f t="shared" si="160"/>
        <v>1512.4888597640891</v>
      </c>
      <c r="AE313" s="9">
        <f t="shared" si="160"/>
        <v>810.22200524246398</v>
      </c>
      <c r="AF313" s="9">
        <f t="shared" si="160"/>
        <v>1113.4397825912279</v>
      </c>
      <c r="AG313" s="9">
        <f t="shared" si="160"/>
        <v>152.85714285714286</v>
      </c>
      <c r="AH313" s="9">
        <f t="shared" si="160"/>
        <v>388.59658165137608</v>
      </c>
      <c r="AI313" s="9">
        <f t="shared" si="152"/>
        <v>11107.962170271438</v>
      </c>
      <c r="AJ313" s="3" t="s">
        <v>608</v>
      </c>
      <c r="AK313" s="11">
        <v>4671666</v>
      </c>
      <c r="AL313" s="11">
        <v>0</v>
      </c>
      <c r="AM313" s="11">
        <v>10731</v>
      </c>
      <c r="AN313" s="9">
        <v>26828</v>
      </c>
      <c r="AO313" s="11">
        <v>1239711</v>
      </c>
      <c r="AP313" s="11">
        <v>-85682</v>
      </c>
      <c r="AQ313" s="9">
        <v>0</v>
      </c>
      <c r="AR313" s="9">
        <v>70610</v>
      </c>
      <c r="AS313" s="11">
        <v>515685</v>
      </c>
      <c r="AT313" s="11">
        <v>0</v>
      </c>
      <c r="AU313" s="11">
        <v>0</v>
      </c>
      <c r="AV313" s="11">
        <v>0</v>
      </c>
      <c r="AW313" s="9">
        <v>84647.22</v>
      </c>
      <c r="AX313" s="9">
        <v>789074.3034852054</v>
      </c>
      <c r="AY313" s="9">
        <v>39043.660000000003</v>
      </c>
      <c r="AZ313" s="9">
        <v>-53393.15</v>
      </c>
      <c r="BA313" s="11">
        <v>196856</v>
      </c>
      <c r="BB313" s="11">
        <v>200425</v>
      </c>
      <c r="BC313" s="11">
        <v>0</v>
      </c>
      <c r="BD313" s="11">
        <v>0</v>
      </c>
      <c r="BE313" s="11">
        <v>43160</v>
      </c>
      <c r="BF313" s="11">
        <v>49394</v>
      </c>
      <c r="BG313" s="11">
        <v>32174</v>
      </c>
      <c r="BH313" s="11">
        <v>0</v>
      </c>
      <c r="BI313" s="9">
        <v>23624</v>
      </c>
      <c r="BJ313" s="9">
        <v>0</v>
      </c>
      <c r="BK313" s="9">
        <v>39008.899999999994</v>
      </c>
      <c r="BL313" s="9">
        <v>53656.2</v>
      </c>
      <c r="BM313" s="9">
        <v>117225.60000000001</v>
      </c>
      <c r="BN313" s="9">
        <v>7788.92</v>
      </c>
      <c r="BO313" s="11">
        <v>4864267</v>
      </c>
      <c r="BP313" s="11">
        <v>43568</v>
      </c>
      <c r="BQ313" s="11">
        <v>10891</v>
      </c>
      <c r="BR313" s="11">
        <v>26828</v>
      </c>
      <c r="BS313" s="11">
        <v>1154029</v>
      </c>
      <c r="BT313" s="11">
        <v>0</v>
      </c>
      <c r="BU313" s="9">
        <v>0</v>
      </c>
      <c r="BV313" s="9">
        <v>77804</v>
      </c>
      <c r="BW313" s="11">
        <v>532628</v>
      </c>
      <c r="BX313" s="11">
        <v>0</v>
      </c>
      <c r="BY313" s="11">
        <v>0</v>
      </c>
      <c r="BZ313" s="11">
        <v>-37603.61</v>
      </c>
      <c r="CA313" s="9">
        <v>116630</v>
      </c>
      <c r="CB313" s="9">
        <v>849554.55411710683</v>
      </c>
      <c r="CC313" s="9">
        <v>51991.571800000005</v>
      </c>
      <c r="CD313" s="9">
        <v>0</v>
      </c>
      <c r="CE313" s="11">
        <v>200546</v>
      </c>
      <c r="CF313" s="11">
        <v>206383</v>
      </c>
      <c r="CG313" s="11">
        <v>0</v>
      </c>
      <c r="CH313" s="11">
        <v>0</v>
      </c>
      <c r="CI313" s="11">
        <v>43590</v>
      </c>
      <c r="CJ313" s="11">
        <v>58015</v>
      </c>
      <c r="CK313" s="11">
        <v>34830</v>
      </c>
      <c r="CL313" s="11">
        <v>0</v>
      </c>
      <c r="CM313" s="11">
        <v>23744</v>
      </c>
      <c r="CN313" s="9">
        <v>0</v>
      </c>
      <c r="CO313" s="9">
        <v>39008.899999999994</v>
      </c>
      <c r="CP313" s="9">
        <v>53656.2</v>
      </c>
      <c r="CQ313" s="9">
        <v>117225.60000000001</v>
      </c>
      <c r="CR313" s="9">
        <v>7788.92</v>
      </c>
      <c r="CT313" s="11"/>
      <c r="CU313" s="11"/>
      <c r="CV313" s="15"/>
      <c r="CW313" s="15"/>
      <c r="CX313" s="11"/>
      <c r="CY313" s="11"/>
      <c r="CZ313" s="9"/>
      <c r="DA313" s="11"/>
      <c r="DB313" s="11"/>
      <c r="DC313" s="11"/>
      <c r="DD313" s="11"/>
      <c r="DE313" s="11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</row>
    <row r="314" spans="1:124" x14ac:dyDescent="0.3">
      <c r="A314" s="12">
        <v>2198</v>
      </c>
      <c r="B314" s="12">
        <v>1</v>
      </c>
      <c r="C314" s="13" t="s">
        <v>337</v>
      </c>
      <c r="D314" s="14">
        <v>6</v>
      </c>
      <c r="E314" s="9">
        <v>537</v>
      </c>
      <c r="F314" s="9">
        <f t="shared" si="139"/>
        <v>9648.6350780617959</v>
      </c>
      <c r="G314" s="9">
        <f t="shared" si="140"/>
        <v>10121.237634539466</v>
      </c>
      <c r="H314" s="9">
        <f t="shared" si="141"/>
        <v>472.60255647767008</v>
      </c>
      <c r="I314" s="10">
        <f t="shared" si="136"/>
        <v>4.8981286228995391E-2</v>
      </c>
      <c r="J314" s="9">
        <f t="shared" si="142"/>
        <v>400.43013035381773</v>
      </c>
      <c r="K314" s="9">
        <f t="shared" si="143"/>
        <v>12.029795158286788</v>
      </c>
      <c r="L314" s="9">
        <f t="shared" si="144"/>
        <v>0</v>
      </c>
      <c r="M314" s="9">
        <f t="shared" si="145"/>
        <v>28.756722532588469</v>
      </c>
      <c r="N314" s="9">
        <f t="shared" si="146"/>
        <v>39.161490183440719</v>
      </c>
      <c r="O314" s="9">
        <f t="shared" si="147"/>
        <v>0</v>
      </c>
      <c r="P314" s="9">
        <f t="shared" si="148"/>
        <v>-7.7755817504655056</v>
      </c>
      <c r="Q314" s="15">
        <f t="shared" si="149"/>
        <v>5181317.036919184</v>
      </c>
      <c r="R314" s="15">
        <f t="shared" si="150"/>
        <v>5435104.609747692</v>
      </c>
      <c r="S314" s="9">
        <f t="shared" si="151"/>
        <v>253787.57282850798</v>
      </c>
      <c r="T314" s="9"/>
      <c r="U314" s="9">
        <f t="shared" si="159"/>
        <v>5957.5847672253258</v>
      </c>
      <c r="V314" s="9">
        <f t="shared" si="159"/>
        <v>366.14338919925513</v>
      </c>
      <c r="W314" s="9">
        <f t="shared" si="159"/>
        <v>1289.8826815642458</v>
      </c>
      <c r="X314" s="9">
        <f t="shared" si="159"/>
        <v>981.84357541899442</v>
      </c>
      <c r="Y314" s="9">
        <f t="shared" si="159"/>
        <v>780.23911903013948</v>
      </c>
      <c r="Z314" s="9">
        <f t="shared" si="159"/>
        <v>0</v>
      </c>
      <c r="AA314" s="9">
        <f t="shared" si="159"/>
        <v>272.94154562383608</v>
      </c>
      <c r="AB314" s="9">
        <f t="shared" si="160"/>
        <v>6358.0148975791435</v>
      </c>
      <c r="AC314" s="9">
        <f t="shared" si="160"/>
        <v>378.17318435754191</v>
      </c>
      <c r="AD314" s="9">
        <f t="shared" si="160"/>
        <v>1289.8826815642458</v>
      </c>
      <c r="AE314" s="9">
        <f t="shared" si="160"/>
        <v>1010.6002979515829</v>
      </c>
      <c r="AF314" s="9">
        <f t="shared" si="160"/>
        <v>819.4006092135802</v>
      </c>
      <c r="AG314" s="9">
        <f t="shared" si="160"/>
        <v>0</v>
      </c>
      <c r="AH314" s="9">
        <f t="shared" si="160"/>
        <v>265.16596387337057</v>
      </c>
      <c r="AI314" s="9">
        <f t="shared" si="152"/>
        <v>10121.237634539466</v>
      </c>
      <c r="AJ314" s="3" t="s">
        <v>608</v>
      </c>
      <c r="AK314" s="11">
        <v>3238253</v>
      </c>
      <c r="AL314" s="11">
        <v>0</v>
      </c>
      <c r="AM314" s="11">
        <v>7439</v>
      </c>
      <c r="AN314" s="9">
        <v>18596</v>
      </c>
      <c r="AO314" s="11">
        <v>711165</v>
      </c>
      <c r="AP314" s="11">
        <v>-18498</v>
      </c>
      <c r="AQ314" s="9">
        <v>0</v>
      </c>
      <c r="AR314" s="9">
        <v>54827</v>
      </c>
      <c r="AS314" s="11">
        <v>196619</v>
      </c>
      <c r="AT314" s="11">
        <v>0</v>
      </c>
      <c r="AU314" s="11">
        <v>0</v>
      </c>
      <c r="AV314" s="11">
        <v>0</v>
      </c>
      <c r="AW314" s="9">
        <v>0</v>
      </c>
      <c r="AX314" s="9">
        <v>418988.4069191849</v>
      </c>
      <c r="AY314" s="9">
        <v>42573.259999999995</v>
      </c>
      <c r="AZ314" s="9">
        <v>-39029.980000000003</v>
      </c>
      <c r="BA314" s="11">
        <v>132822</v>
      </c>
      <c r="BB314" s="11">
        <v>122867</v>
      </c>
      <c r="BC314" s="11">
        <v>0</v>
      </c>
      <c r="BD314" s="11">
        <v>0</v>
      </c>
      <c r="BE314" s="11">
        <v>86203</v>
      </c>
      <c r="BF314" s="11">
        <v>123092</v>
      </c>
      <c r="BG314" s="11">
        <v>0</v>
      </c>
      <c r="BH314" s="11">
        <v>0</v>
      </c>
      <c r="BI314" s="9">
        <v>0</v>
      </c>
      <c r="BJ314" s="9">
        <v>0</v>
      </c>
      <c r="BK314" s="9">
        <v>23826.949999999997</v>
      </c>
      <c r="BL314" s="9">
        <v>37192.800000000003</v>
      </c>
      <c r="BM314" s="9">
        <v>24380.6</v>
      </c>
      <c r="BN314" s="9">
        <v>0</v>
      </c>
      <c r="BO314" s="11">
        <v>3405800</v>
      </c>
      <c r="BP314" s="11">
        <v>8454</v>
      </c>
      <c r="BQ314" s="11">
        <v>7626</v>
      </c>
      <c r="BR314" s="11">
        <v>18596</v>
      </c>
      <c r="BS314" s="11">
        <v>692667</v>
      </c>
      <c r="BT314" s="11">
        <v>0</v>
      </c>
      <c r="BU314" s="9">
        <v>0</v>
      </c>
      <c r="BV314" s="9">
        <v>59950</v>
      </c>
      <c r="BW314" s="11">
        <v>203079</v>
      </c>
      <c r="BX314" s="11">
        <v>0</v>
      </c>
      <c r="BY314" s="11">
        <v>0</v>
      </c>
      <c r="BZ314" s="11">
        <v>-360.64</v>
      </c>
      <c r="CA314" s="9">
        <v>0</v>
      </c>
      <c r="CB314" s="9">
        <v>440018.12714769255</v>
      </c>
      <c r="CC314" s="9">
        <v>38397.772600000004</v>
      </c>
      <c r="CD314" s="9">
        <v>0</v>
      </c>
      <c r="CE314" s="11">
        <v>136669</v>
      </c>
      <c r="CF314" s="11">
        <v>127626</v>
      </c>
      <c r="CG314" s="11">
        <v>0</v>
      </c>
      <c r="CH314" s="11">
        <v>0</v>
      </c>
      <c r="CI314" s="11">
        <v>87061</v>
      </c>
      <c r="CJ314" s="11">
        <v>124121</v>
      </c>
      <c r="CK314" s="11">
        <v>0</v>
      </c>
      <c r="CL314" s="11">
        <v>0</v>
      </c>
      <c r="CM314" s="11">
        <v>0</v>
      </c>
      <c r="CN314" s="9">
        <v>0</v>
      </c>
      <c r="CO314" s="9">
        <v>23826.949999999997</v>
      </c>
      <c r="CP314" s="9">
        <v>37192.800000000003</v>
      </c>
      <c r="CQ314" s="9">
        <v>24380.6</v>
      </c>
      <c r="CR314" s="9">
        <v>0</v>
      </c>
      <c r="CT314" s="11"/>
      <c r="CU314" s="11"/>
      <c r="CV314" s="15"/>
      <c r="CW314" s="15"/>
      <c r="CX314" s="11"/>
      <c r="CY314" s="11"/>
      <c r="CZ314" s="9"/>
      <c r="DA314" s="11"/>
      <c r="DB314" s="11"/>
      <c r="DC314" s="11"/>
      <c r="DD314" s="11"/>
      <c r="DE314" s="11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</row>
    <row r="315" spans="1:124" x14ac:dyDescent="0.3">
      <c r="A315" s="12">
        <v>2215</v>
      </c>
      <c r="B315" s="12">
        <v>1</v>
      </c>
      <c r="C315" s="13" t="s">
        <v>338</v>
      </c>
      <c r="D315" s="14">
        <v>6</v>
      </c>
      <c r="E315" s="9">
        <v>292</v>
      </c>
      <c r="F315" s="9">
        <f t="shared" si="139"/>
        <v>11708.135541061272</v>
      </c>
      <c r="G315" s="9">
        <f t="shared" si="140"/>
        <v>12202.360332686692</v>
      </c>
      <c r="H315" s="9">
        <f t="shared" si="141"/>
        <v>494.22479162542004</v>
      </c>
      <c r="I315" s="10">
        <f t="shared" si="136"/>
        <v>4.2212083204207725E-2</v>
      </c>
      <c r="J315" s="9">
        <f t="shared" si="142"/>
        <v>355.18030821917728</v>
      </c>
      <c r="K315" s="9">
        <f t="shared" si="143"/>
        <v>28.390410958904113</v>
      </c>
      <c r="L315" s="9">
        <f t="shared" si="144"/>
        <v>0</v>
      </c>
      <c r="M315" s="9">
        <f t="shared" si="145"/>
        <v>33.978801369863049</v>
      </c>
      <c r="N315" s="9">
        <f t="shared" si="146"/>
        <v>56.661678611721413</v>
      </c>
      <c r="O315" s="9">
        <f t="shared" si="147"/>
        <v>0</v>
      </c>
      <c r="P315" s="9">
        <f t="shared" si="148"/>
        <v>20.013592465753391</v>
      </c>
      <c r="Q315" s="15">
        <f t="shared" si="149"/>
        <v>3418775.5779898916</v>
      </c>
      <c r="R315" s="15">
        <f t="shared" si="150"/>
        <v>3563089.217144514</v>
      </c>
      <c r="S315" s="9">
        <f t="shared" si="151"/>
        <v>144313.63915462233</v>
      </c>
      <c r="T315" s="9"/>
      <c r="U315" s="9">
        <f t="shared" si="159"/>
        <v>6073.5731164383569</v>
      </c>
      <c r="V315" s="9">
        <f t="shared" si="159"/>
        <v>864.08561643835617</v>
      </c>
      <c r="W315" s="9">
        <f t="shared" si="159"/>
        <v>2023.7191780821918</v>
      </c>
      <c r="X315" s="9">
        <f t="shared" si="159"/>
        <v>1744.777397260274</v>
      </c>
      <c r="Y315" s="9">
        <f t="shared" si="159"/>
        <v>726.3828184585326</v>
      </c>
      <c r="Z315" s="9">
        <f t="shared" si="159"/>
        <v>0</v>
      </c>
      <c r="AA315" s="9">
        <f t="shared" si="159"/>
        <v>275.59741438356167</v>
      </c>
      <c r="AB315" s="9">
        <f t="shared" si="160"/>
        <v>6428.7534246575342</v>
      </c>
      <c r="AC315" s="9">
        <f t="shared" si="160"/>
        <v>892.47602739726028</v>
      </c>
      <c r="AD315" s="9">
        <f t="shared" si="160"/>
        <v>2023.7191780821918</v>
      </c>
      <c r="AE315" s="9">
        <f t="shared" si="160"/>
        <v>1778.7561986301371</v>
      </c>
      <c r="AF315" s="9">
        <f t="shared" si="160"/>
        <v>783.04449707025401</v>
      </c>
      <c r="AG315" s="9">
        <f t="shared" si="160"/>
        <v>0</v>
      </c>
      <c r="AH315" s="9">
        <f t="shared" si="160"/>
        <v>295.61100684931506</v>
      </c>
      <c r="AI315" s="9">
        <f t="shared" si="152"/>
        <v>12202.360332686692</v>
      </c>
      <c r="AJ315" s="3" t="s">
        <v>608</v>
      </c>
      <c r="AK315" s="11">
        <v>1795228</v>
      </c>
      <c r="AL315" s="11">
        <v>0</v>
      </c>
      <c r="AM315" s="11">
        <v>4124</v>
      </c>
      <c r="AN315" s="9">
        <v>10310</v>
      </c>
      <c r="AO315" s="11">
        <v>649140</v>
      </c>
      <c r="AP315" s="11">
        <v>-58214</v>
      </c>
      <c r="AQ315" s="9">
        <v>0</v>
      </c>
      <c r="AR315" s="9">
        <v>15808</v>
      </c>
      <c r="AS315" s="11">
        <v>252313</v>
      </c>
      <c r="AT315" s="11">
        <v>0</v>
      </c>
      <c r="AU315" s="11">
        <v>0</v>
      </c>
      <c r="AV315" s="11">
        <v>-1238</v>
      </c>
      <c r="AW315" s="9">
        <v>0</v>
      </c>
      <c r="AX315" s="9">
        <v>212103.78298989151</v>
      </c>
      <c r="AY315" s="9">
        <v>20441.88</v>
      </c>
      <c r="AZ315" s="9">
        <v>-21744.65</v>
      </c>
      <c r="BA315" s="11">
        <v>72077</v>
      </c>
      <c r="BB315" s="11">
        <v>106782</v>
      </c>
      <c r="BC315" s="11">
        <v>0</v>
      </c>
      <c r="BD315" s="11">
        <v>0</v>
      </c>
      <c r="BE315" s="11">
        <v>194092</v>
      </c>
      <c r="BF315" s="11">
        <v>117830</v>
      </c>
      <c r="BG315" s="11">
        <v>0</v>
      </c>
      <c r="BH315" s="11">
        <v>0</v>
      </c>
      <c r="BI315" s="9">
        <v>0</v>
      </c>
      <c r="BJ315" s="9">
        <v>0</v>
      </c>
      <c r="BK315" s="9">
        <v>26469.625</v>
      </c>
      <c r="BL315" s="9">
        <v>20619</v>
      </c>
      <c r="BM315" s="9">
        <v>0</v>
      </c>
      <c r="BN315" s="9">
        <v>2633.94</v>
      </c>
      <c r="BO315" s="11">
        <v>1862565</v>
      </c>
      <c r="BP315" s="11">
        <v>14631</v>
      </c>
      <c r="BQ315" s="11">
        <v>4170</v>
      </c>
      <c r="BR315" s="11">
        <v>10310</v>
      </c>
      <c r="BS315" s="11">
        <v>590926</v>
      </c>
      <c r="BT315" s="11">
        <v>0</v>
      </c>
      <c r="BU315" s="9">
        <v>0</v>
      </c>
      <c r="BV315" s="9">
        <v>22719</v>
      </c>
      <c r="BW315" s="11">
        <v>260603</v>
      </c>
      <c r="BX315" s="11">
        <v>0</v>
      </c>
      <c r="BY315" s="11">
        <v>0</v>
      </c>
      <c r="BZ315" s="11">
        <v>-2425.19</v>
      </c>
      <c r="CA315" s="9">
        <v>0</v>
      </c>
      <c r="CB315" s="9">
        <v>228648.99314451416</v>
      </c>
      <c r="CC315" s="9">
        <v>26285.849000000002</v>
      </c>
      <c r="CD315" s="9">
        <v>0</v>
      </c>
      <c r="CE315" s="11">
        <v>73157</v>
      </c>
      <c r="CF315" s="11">
        <v>109554</v>
      </c>
      <c r="CG315" s="11">
        <v>0</v>
      </c>
      <c r="CH315" s="11">
        <v>0</v>
      </c>
      <c r="CI315" s="11">
        <v>196024</v>
      </c>
      <c r="CJ315" s="11">
        <v>116198</v>
      </c>
      <c r="CK315" s="11">
        <v>0</v>
      </c>
      <c r="CL315" s="11">
        <v>0</v>
      </c>
      <c r="CM315" s="11">
        <v>0</v>
      </c>
      <c r="CN315" s="9">
        <v>0</v>
      </c>
      <c r="CO315" s="9">
        <v>26469.625</v>
      </c>
      <c r="CP315" s="9">
        <v>20619</v>
      </c>
      <c r="CQ315" s="9">
        <v>0</v>
      </c>
      <c r="CR315" s="9">
        <v>2633.94</v>
      </c>
      <c r="CT315" s="11"/>
      <c r="CU315" s="11"/>
      <c r="CV315" s="15"/>
      <c r="CW315" s="15"/>
      <c r="CX315" s="11"/>
      <c r="CY315" s="11"/>
      <c r="CZ315" s="9"/>
      <c r="DA315" s="11"/>
      <c r="DB315" s="11"/>
      <c r="DC315" s="11"/>
      <c r="DD315" s="11"/>
      <c r="DE315" s="11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</row>
    <row r="316" spans="1:124" x14ac:dyDescent="0.3">
      <c r="A316" s="12">
        <v>2310</v>
      </c>
      <c r="B316" s="12">
        <v>1</v>
      </c>
      <c r="C316" s="13" t="s">
        <v>339</v>
      </c>
      <c r="D316" s="14">
        <v>5</v>
      </c>
      <c r="E316" s="9">
        <v>1213</v>
      </c>
      <c r="F316" s="9">
        <f t="shared" si="139"/>
        <v>8900.5932083052303</v>
      </c>
      <c r="G316" s="9">
        <f t="shared" si="140"/>
        <v>9420.3060491792876</v>
      </c>
      <c r="H316" s="9">
        <f t="shared" si="141"/>
        <v>519.71284087405729</v>
      </c>
      <c r="I316" s="10">
        <f t="shared" si="136"/>
        <v>5.8390809321462775E-2</v>
      </c>
      <c r="J316" s="9">
        <f t="shared" si="142"/>
        <v>385.53594394064294</v>
      </c>
      <c r="K316" s="9">
        <f t="shared" si="143"/>
        <v>18.85985160758446</v>
      </c>
      <c r="L316" s="9">
        <f t="shared" si="144"/>
        <v>0</v>
      </c>
      <c r="M316" s="9">
        <f t="shared" si="145"/>
        <v>35.120148392415558</v>
      </c>
      <c r="N316" s="9">
        <f t="shared" si="146"/>
        <v>46.506162720718635</v>
      </c>
      <c r="O316" s="9">
        <f t="shared" si="147"/>
        <v>37.509967023907649</v>
      </c>
      <c r="P316" s="9">
        <f t="shared" si="148"/>
        <v>-3.8192328112118616</v>
      </c>
      <c r="Q316" s="15">
        <f t="shared" si="149"/>
        <v>10796419.561674245</v>
      </c>
      <c r="R316" s="15">
        <f t="shared" si="150"/>
        <v>11426831.237654475</v>
      </c>
      <c r="S316" s="9">
        <f t="shared" si="151"/>
        <v>630411.67598023079</v>
      </c>
      <c r="T316" s="9"/>
      <c r="U316" s="9">
        <f t="shared" si="159"/>
        <v>5946.0197032151691</v>
      </c>
      <c r="V316" s="9">
        <f t="shared" si="159"/>
        <v>574.03215169002476</v>
      </c>
      <c r="W316" s="9">
        <f t="shared" si="159"/>
        <v>689.02555647155816</v>
      </c>
      <c r="X316" s="9">
        <f t="shared" si="159"/>
        <v>642.35714756801315</v>
      </c>
      <c r="Y316" s="9">
        <f t="shared" si="159"/>
        <v>604.07352157810817</v>
      </c>
      <c r="Z316" s="9">
        <f t="shared" si="159"/>
        <v>103.72961253091509</v>
      </c>
      <c r="AA316" s="9">
        <f t="shared" si="159"/>
        <v>341.35551525144268</v>
      </c>
      <c r="AB316" s="9">
        <f t="shared" si="160"/>
        <v>6331.555647155812</v>
      </c>
      <c r="AC316" s="9">
        <f t="shared" si="160"/>
        <v>592.89200329760922</v>
      </c>
      <c r="AD316" s="9">
        <f t="shared" si="160"/>
        <v>689.02555647155816</v>
      </c>
      <c r="AE316" s="9">
        <f t="shared" si="160"/>
        <v>677.47729596042871</v>
      </c>
      <c r="AF316" s="9">
        <f t="shared" si="160"/>
        <v>650.57968429882681</v>
      </c>
      <c r="AG316" s="9">
        <f t="shared" si="160"/>
        <v>141.23957955482274</v>
      </c>
      <c r="AH316" s="9">
        <f t="shared" si="160"/>
        <v>337.53628244023082</v>
      </c>
      <c r="AI316" s="9">
        <f t="shared" si="152"/>
        <v>9420.3060491792876</v>
      </c>
      <c r="AJ316" s="3" t="s">
        <v>608</v>
      </c>
      <c r="AK316" s="11">
        <v>7276928</v>
      </c>
      <c r="AL316" s="11">
        <v>0</v>
      </c>
      <c r="AM316" s="11">
        <v>16716</v>
      </c>
      <c r="AN316" s="9">
        <v>41789</v>
      </c>
      <c r="AO316" s="11">
        <v>835788</v>
      </c>
      <c r="AP316" s="11">
        <v>0</v>
      </c>
      <c r="AQ316" s="9">
        <v>0</v>
      </c>
      <c r="AR316" s="9">
        <v>153475</v>
      </c>
      <c r="AS316" s="11">
        <v>696301</v>
      </c>
      <c r="AT316" s="11">
        <v>0</v>
      </c>
      <c r="AU316" s="11">
        <v>65932</v>
      </c>
      <c r="AV316" s="11">
        <v>-123018.78</v>
      </c>
      <c r="AW316" s="9">
        <v>125824.02</v>
      </c>
      <c r="AX316" s="9">
        <v>732741.18167424528</v>
      </c>
      <c r="AY316" s="9">
        <v>93377.1</v>
      </c>
      <c r="AZ316" s="9">
        <v>-64406.1</v>
      </c>
      <c r="BA316" s="11">
        <v>304505</v>
      </c>
      <c r="BB316" s="11">
        <v>209465</v>
      </c>
      <c r="BC316" s="11">
        <v>0</v>
      </c>
      <c r="BD316" s="11">
        <v>6853</v>
      </c>
      <c r="BE316" s="11">
        <v>2614</v>
      </c>
      <c r="BF316" s="11">
        <v>0</v>
      </c>
      <c r="BG316" s="11">
        <v>31086</v>
      </c>
      <c r="BH316" s="11">
        <v>-5537</v>
      </c>
      <c r="BI316" s="9">
        <v>117089</v>
      </c>
      <c r="BJ316" s="9">
        <v>0</v>
      </c>
      <c r="BK316" s="9">
        <v>45301.2</v>
      </c>
      <c r="BL316" s="9">
        <v>83578.8</v>
      </c>
      <c r="BM316" s="9">
        <v>127811.2</v>
      </c>
      <c r="BN316" s="9">
        <v>22206.94</v>
      </c>
      <c r="BO316" s="11">
        <v>7680177</v>
      </c>
      <c r="BP316" s="11">
        <v>0</v>
      </c>
      <c r="BQ316" s="11">
        <v>17196</v>
      </c>
      <c r="BR316" s="11">
        <v>41789</v>
      </c>
      <c r="BS316" s="11">
        <v>835788</v>
      </c>
      <c r="BT316" s="11">
        <v>0</v>
      </c>
      <c r="BU316" s="9">
        <v>0</v>
      </c>
      <c r="BV316" s="9">
        <v>169652</v>
      </c>
      <c r="BW316" s="11">
        <v>719178</v>
      </c>
      <c r="BX316" s="11">
        <v>0</v>
      </c>
      <c r="BY316" s="11">
        <v>66224</v>
      </c>
      <c r="BZ316" s="11">
        <v>-115711.03999999999</v>
      </c>
      <c r="CA316" s="9">
        <v>171323.61</v>
      </c>
      <c r="CB316" s="9">
        <v>789153.15705447691</v>
      </c>
      <c r="CC316" s="9">
        <v>88744.370599999995</v>
      </c>
      <c r="CD316" s="9">
        <v>0</v>
      </c>
      <c r="CE316" s="11">
        <v>314435</v>
      </c>
      <c r="CF316" s="11">
        <v>215667</v>
      </c>
      <c r="CG316" s="11">
        <v>0</v>
      </c>
      <c r="CH316" s="11">
        <v>6853</v>
      </c>
      <c r="CI316" s="11">
        <v>2640</v>
      </c>
      <c r="CJ316" s="11">
        <v>0</v>
      </c>
      <c r="CK316" s="11">
        <v>33385</v>
      </c>
      <c r="CL316" s="11">
        <v>-6154</v>
      </c>
      <c r="CM316" s="11">
        <v>117593</v>
      </c>
      <c r="CN316" s="9">
        <v>0</v>
      </c>
      <c r="CO316" s="9">
        <v>45301.2</v>
      </c>
      <c r="CP316" s="9">
        <v>83578.8</v>
      </c>
      <c r="CQ316" s="9">
        <v>127811.2</v>
      </c>
      <c r="CR316" s="9">
        <v>22206.94</v>
      </c>
      <c r="CT316" s="11"/>
      <c r="CU316" s="11"/>
      <c r="CV316" s="15"/>
      <c r="CW316" s="15"/>
      <c r="CX316" s="11"/>
      <c r="CY316" s="11"/>
      <c r="CZ316" s="9"/>
      <c r="DA316" s="11"/>
      <c r="DB316" s="11"/>
      <c r="DC316" s="11"/>
      <c r="DD316" s="11"/>
      <c r="DE316" s="11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</row>
    <row r="317" spans="1:124" x14ac:dyDescent="0.3">
      <c r="A317" s="12">
        <v>2311</v>
      </c>
      <c r="B317" s="12">
        <v>1</v>
      </c>
      <c r="C317" s="13" t="s">
        <v>340</v>
      </c>
      <c r="D317" s="14">
        <v>6</v>
      </c>
      <c r="E317" s="9">
        <v>442</v>
      </c>
      <c r="F317" s="9">
        <f t="shared" si="139"/>
        <v>10391.068353208191</v>
      </c>
      <c r="G317" s="9">
        <f t="shared" si="140"/>
        <v>10810.581524013982</v>
      </c>
      <c r="H317" s="9">
        <f t="shared" si="141"/>
        <v>419.51317080579065</v>
      </c>
      <c r="I317" s="10">
        <f t="shared" si="136"/>
        <v>4.0372477260845661E-2</v>
      </c>
      <c r="J317" s="9">
        <f t="shared" si="142"/>
        <v>338.5514932126689</v>
      </c>
      <c r="K317" s="9">
        <f t="shared" si="143"/>
        <v>28.5746606334842</v>
      </c>
      <c r="L317" s="9">
        <f t="shared" si="144"/>
        <v>0</v>
      </c>
      <c r="M317" s="9">
        <f t="shared" si="145"/>
        <v>24.085769230769301</v>
      </c>
      <c r="N317" s="9">
        <f t="shared" si="146"/>
        <v>24.135000670044406</v>
      </c>
      <c r="O317" s="9">
        <f t="shared" si="147"/>
        <v>0</v>
      </c>
      <c r="P317" s="9">
        <f t="shared" si="148"/>
        <v>4.1662470588235578</v>
      </c>
      <c r="Q317" s="15">
        <f t="shared" si="149"/>
        <v>4592852.2121180203</v>
      </c>
      <c r="R317" s="15">
        <f t="shared" si="150"/>
        <v>4778277.0336141801</v>
      </c>
      <c r="S317" s="9">
        <f t="shared" si="151"/>
        <v>185424.82149615977</v>
      </c>
      <c r="T317" s="9"/>
      <c r="U317" s="9">
        <f t="shared" si="159"/>
        <v>6070.6430769230774</v>
      </c>
      <c r="V317" s="9">
        <f t="shared" si="159"/>
        <v>869.69683257918552</v>
      </c>
      <c r="W317" s="9">
        <f t="shared" si="159"/>
        <v>704.53846153846155</v>
      </c>
      <c r="X317" s="9">
        <f t="shared" si="159"/>
        <v>1543.4841628959275</v>
      </c>
      <c r="Y317" s="9">
        <f t="shared" si="159"/>
        <v>943.13985288498361</v>
      </c>
      <c r="Z317" s="9">
        <f t="shared" si="159"/>
        <v>0</v>
      </c>
      <c r="AA317" s="9">
        <f t="shared" si="159"/>
        <v>259.56596638655458</v>
      </c>
      <c r="AB317" s="9">
        <f t="shared" si="160"/>
        <v>6409.1945701357463</v>
      </c>
      <c r="AC317" s="9">
        <f t="shared" si="160"/>
        <v>898.27149321266972</v>
      </c>
      <c r="AD317" s="9">
        <f t="shared" si="160"/>
        <v>704.53846153846155</v>
      </c>
      <c r="AE317" s="9">
        <f t="shared" si="160"/>
        <v>1567.5699321266968</v>
      </c>
      <c r="AF317" s="9">
        <f t="shared" si="160"/>
        <v>967.27485355502802</v>
      </c>
      <c r="AG317" s="9">
        <f t="shared" si="160"/>
        <v>0</v>
      </c>
      <c r="AH317" s="9">
        <f t="shared" si="160"/>
        <v>263.73221344537814</v>
      </c>
      <c r="AI317" s="9">
        <f t="shared" si="152"/>
        <v>10810.581524013982</v>
      </c>
      <c r="AJ317" s="3" t="s">
        <v>608</v>
      </c>
      <c r="AK317" s="11">
        <v>2711308</v>
      </c>
      <c r="AL317" s="11">
        <v>0</v>
      </c>
      <c r="AM317" s="11">
        <v>6228</v>
      </c>
      <c r="AN317" s="9">
        <v>15570</v>
      </c>
      <c r="AO317" s="11">
        <v>311406</v>
      </c>
      <c r="AP317" s="11">
        <v>0</v>
      </c>
      <c r="AQ317" s="9">
        <v>117000</v>
      </c>
      <c r="AR317" s="9">
        <v>57183</v>
      </c>
      <c r="AS317" s="11">
        <v>384406</v>
      </c>
      <c r="AT317" s="11">
        <v>0</v>
      </c>
      <c r="AU317" s="11">
        <v>0</v>
      </c>
      <c r="AV317" s="11">
        <v>0</v>
      </c>
      <c r="AW317" s="9">
        <v>0</v>
      </c>
      <c r="AX317" s="9">
        <v>416867.81497516274</v>
      </c>
      <c r="AY317" s="9">
        <v>25127.42</v>
      </c>
      <c r="AZ317" s="9">
        <v>-28083.759999999998</v>
      </c>
      <c r="BA317" s="11">
        <v>94979</v>
      </c>
      <c r="BB317" s="11">
        <v>156796</v>
      </c>
      <c r="BC317" s="11">
        <v>0</v>
      </c>
      <c r="BD317" s="11">
        <v>0</v>
      </c>
      <c r="BE317" s="11">
        <v>119623</v>
      </c>
      <c r="BF317" s="11">
        <v>130411</v>
      </c>
      <c r="BG317" s="11">
        <v>0</v>
      </c>
      <c r="BH317" s="11">
        <v>0</v>
      </c>
      <c r="BI317" s="9">
        <v>0</v>
      </c>
      <c r="BJ317" s="9">
        <v>0</v>
      </c>
      <c r="BK317" s="9">
        <v>20856.849999999999</v>
      </c>
      <c r="BL317" s="9">
        <v>10676.777142857143</v>
      </c>
      <c r="BM317" s="9">
        <v>34095.9</v>
      </c>
      <c r="BN317" s="9">
        <v>8401.2099999999991</v>
      </c>
      <c r="BO317" s="11">
        <v>2810104</v>
      </c>
      <c r="BP317" s="11">
        <v>22760</v>
      </c>
      <c r="BQ317" s="11">
        <v>6292</v>
      </c>
      <c r="BR317" s="11">
        <v>15570</v>
      </c>
      <c r="BS317" s="11">
        <v>311406</v>
      </c>
      <c r="BT317" s="11">
        <v>0</v>
      </c>
      <c r="BU317" s="9">
        <v>117000</v>
      </c>
      <c r="BV317" s="9">
        <v>61808</v>
      </c>
      <c r="BW317" s="11">
        <v>397036</v>
      </c>
      <c r="BX317" s="11">
        <v>0</v>
      </c>
      <c r="BY317" s="11">
        <v>0</v>
      </c>
      <c r="BZ317" s="11">
        <v>-445.09</v>
      </c>
      <c r="CA317" s="9">
        <v>0</v>
      </c>
      <c r="CB317" s="9">
        <v>427535.48527132237</v>
      </c>
      <c r="CC317" s="9">
        <v>26968.9012</v>
      </c>
      <c r="CD317" s="9">
        <v>0</v>
      </c>
      <c r="CE317" s="11">
        <v>96268</v>
      </c>
      <c r="CF317" s="11">
        <v>160578</v>
      </c>
      <c r="CG317" s="11">
        <v>0</v>
      </c>
      <c r="CH317" s="11">
        <v>0</v>
      </c>
      <c r="CI317" s="11">
        <v>120814</v>
      </c>
      <c r="CJ317" s="11">
        <v>130551</v>
      </c>
      <c r="CK317" s="11">
        <v>0</v>
      </c>
      <c r="CL317" s="11">
        <v>0</v>
      </c>
      <c r="CM317" s="11">
        <v>0</v>
      </c>
      <c r="CN317" s="9">
        <v>0</v>
      </c>
      <c r="CO317" s="9">
        <v>20856.849999999999</v>
      </c>
      <c r="CP317" s="9">
        <v>10676.777142857143</v>
      </c>
      <c r="CQ317" s="9">
        <v>34095.9</v>
      </c>
      <c r="CR317" s="9">
        <v>8401.2099999999991</v>
      </c>
      <c r="CT317" s="11"/>
      <c r="CU317" s="11"/>
      <c r="CV317" s="15"/>
      <c r="CW317" s="15"/>
      <c r="CX317" s="11"/>
      <c r="CY317" s="11"/>
      <c r="CZ317" s="9"/>
      <c r="DA317" s="11"/>
      <c r="DB317" s="11"/>
      <c r="DC317" s="11"/>
      <c r="DD317" s="11"/>
      <c r="DE317" s="11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</row>
    <row r="318" spans="1:124" x14ac:dyDescent="0.3">
      <c r="A318" s="12">
        <v>2342</v>
      </c>
      <c r="B318" s="12">
        <v>1</v>
      </c>
      <c r="C318" s="13" t="s">
        <v>341</v>
      </c>
      <c r="D318" s="14">
        <v>6</v>
      </c>
      <c r="E318" s="9">
        <v>749</v>
      </c>
      <c r="F318" s="9">
        <f t="shared" si="139"/>
        <v>10071.26074764359</v>
      </c>
      <c r="G318" s="9">
        <f t="shared" si="140"/>
        <v>10554.37188200333</v>
      </c>
      <c r="H318" s="9">
        <f t="shared" si="141"/>
        <v>483.11113435974039</v>
      </c>
      <c r="I318" s="10">
        <f t="shared" si="136"/>
        <v>4.796928075492194E-2</v>
      </c>
      <c r="J318" s="9">
        <f t="shared" si="142"/>
        <v>414.29170894526032</v>
      </c>
      <c r="K318" s="9">
        <f t="shared" si="143"/>
        <v>14.881174899866494</v>
      </c>
      <c r="L318" s="9">
        <f t="shared" si="144"/>
        <v>0</v>
      </c>
      <c r="M318" s="9">
        <f t="shared" si="145"/>
        <v>34.098905206942618</v>
      </c>
      <c r="N318" s="9">
        <f t="shared" si="146"/>
        <v>27.258565601394707</v>
      </c>
      <c r="O318" s="9">
        <f t="shared" si="147"/>
        <v>0</v>
      </c>
      <c r="P318" s="9">
        <f t="shared" si="148"/>
        <v>-7.4192202937249476</v>
      </c>
      <c r="Q318" s="15">
        <f t="shared" si="149"/>
        <v>7543374.2999850493</v>
      </c>
      <c r="R318" s="15">
        <f t="shared" si="150"/>
        <v>7905224.5396204945</v>
      </c>
      <c r="S318" s="9">
        <f t="shared" si="151"/>
        <v>361850.23963544518</v>
      </c>
      <c r="T318" s="9"/>
      <c r="U318" s="9">
        <f t="shared" si="159"/>
        <v>5861.4599599465955</v>
      </c>
      <c r="V318" s="9">
        <f t="shared" si="159"/>
        <v>452.92656875834444</v>
      </c>
      <c r="W318" s="9">
        <f t="shared" si="159"/>
        <v>1539.4886515353805</v>
      </c>
      <c r="X318" s="9">
        <f t="shared" si="159"/>
        <v>1044.9479305740988</v>
      </c>
      <c r="Y318" s="9">
        <f t="shared" si="159"/>
        <v>706.77717320147701</v>
      </c>
      <c r="Z318" s="9">
        <f t="shared" si="159"/>
        <v>0</v>
      </c>
      <c r="AA318" s="9">
        <f t="shared" si="159"/>
        <v>465.66046362769407</v>
      </c>
      <c r="AB318" s="9">
        <f t="shared" si="160"/>
        <v>6275.7516688918558</v>
      </c>
      <c r="AC318" s="9">
        <f t="shared" si="160"/>
        <v>467.80774365821094</v>
      </c>
      <c r="AD318" s="9">
        <f t="shared" si="160"/>
        <v>1539.4886515353805</v>
      </c>
      <c r="AE318" s="9">
        <f t="shared" si="160"/>
        <v>1079.0468357810414</v>
      </c>
      <c r="AF318" s="9">
        <f t="shared" si="160"/>
        <v>734.03573880287172</v>
      </c>
      <c r="AG318" s="9">
        <f t="shared" si="160"/>
        <v>0</v>
      </c>
      <c r="AH318" s="9">
        <f t="shared" si="160"/>
        <v>458.24124333396912</v>
      </c>
      <c r="AI318" s="9">
        <f t="shared" si="152"/>
        <v>10554.37188200333</v>
      </c>
      <c r="AJ318" s="3" t="s">
        <v>608</v>
      </c>
      <c r="AK318" s="11">
        <v>4429221</v>
      </c>
      <c r="AL318" s="11">
        <v>0</v>
      </c>
      <c r="AM318" s="11">
        <v>10174</v>
      </c>
      <c r="AN318" s="9">
        <v>25436</v>
      </c>
      <c r="AO318" s="11">
        <v>1150896</v>
      </c>
      <c r="AP318" s="11">
        <v>2181</v>
      </c>
      <c r="AQ318" s="9">
        <v>0</v>
      </c>
      <c r="AR318" s="9">
        <v>67918</v>
      </c>
      <c r="AS318" s="11">
        <v>339242</v>
      </c>
      <c r="AT318" s="11">
        <v>0</v>
      </c>
      <c r="AU318" s="11">
        <v>0</v>
      </c>
      <c r="AV318" s="11">
        <v>0</v>
      </c>
      <c r="AW318" s="9">
        <v>0</v>
      </c>
      <c r="AX318" s="9">
        <v>529376.10272790631</v>
      </c>
      <c r="AY318" s="9">
        <v>56370.720000000001</v>
      </c>
      <c r="AZ318" s="9">
        <v>-38987.49</v>
      </c>
      <c r="BA318" s="11">
        <v>173760</v>
      </c>
      <c r="BB318" s="11">
        <v>237381</v>
      </c>
      <c r="BC318" s="11">
        <v>0</v>
      </c>
      <c r="BD318" s="11">
        <v>12582</v>
      </c>
      <c r="BE318" s="11">
        <v>213465</v>
      </c>
      <c r="BF318" s="11">
        <v>67386</v>
      </c>
      <c r="BG318" s="11">
        <v>0</v>
      </c>
      <c r="BH318" s="11">
        <v>0</v>
      </c>
      <c r="BI318" s="9">
        <v>0</v>
      </c>
      <c r="BJ318" s="9">
        <v>0</v>
      </c>
      <c r="BK318" s="9">
        <v>38097.85</v>
      </c>
      <c r="BL318" s="9">
        <v>49330.917257142857</v>
      </c>
      <c r="BM318" s="9">
        <v>179544.2</v>
      </c>
      <c r="BN318" s="9">
        <v>0</v>
      </c>
      <c r="BO318" s="11">
        <v>4700538</v>
      </c>
      <c r="BP318" s="11">
        <v>0</v>
      </c>
      <c r="BQ318" s="11">
        <v>10525</v>
      </c>
      <c r="BR318" s="11">
        <v>25436</v>
      </c>
      <c r="BS318" s="11">
        <v>1153077</v>
      </c>
      <c r="BT318" s="11">
        <v>0</v>
      </c>
      <c r="BU318" s="9">
        <v>0</v>
      </c>
      <c r="BV318" s="9">
        <v>73387</v>
      </c>
      <c r="BW318" s="11">
        <v>350388</v>
      </c>
      <c r="BX318" s="11">
        <v>0</v>
      </c>
      <c r="BY318" s="11">
        <v>0</v>
      </c>
      <c r="BZ318" s="11">
        <v>-435.92</v>
      </c>
      <c r="CA318" s="9">
        <v>0</v>
      </c>
      <c r="CB318" s="9">
        <v>549792.76836335089</v>
      </c>
      <c r="CC318" s="9">
        <v>50813.724000000002</v>
      </c>
      <c r="CD318" s="9">
        <v>0</v>
      </c>
      <c r="CE318" s="11">
        <v>180391</v>
      </c>
      <c r="CF318" s="11">
        <v>247167</v>
      </c>
      <c r="CG318" s="11">
        <v>0</v>
      </c>
      <c r="CH318" s="11">
        <v>12582</v>
      </c>
      <c r="CI318" s="11">
        <v>215590</v>
      </c>
      <c r="CJ318" s="11">
        <v>69000</v>
      </c>
      <c r="CK318" s="11">
        <v>0</v>
      </c>
      <c r="CL318" s="11">
        <v>0</v>
      </c>
      <c r="CM318" s="11">
        <v>0</v>
      </c>
      <c r="CN318" s="9">
        <v>0</v>
      </c>
      <c r="CO318" s="9">
        <v>38097.85</v>
      </c>
      <c r="CP318" s="9">
        <v>49330.917257142857</v>
      </c>
      <c r="CQ318" s="9">
        <v>179544.2</v>
      </c>
      <c r="CR318" s="9">
        <v>0</v>
      </c>
      <c r="CT318" s="11"/>
      <c r="CU318" s="11"/>
      <c r="CV318" s="15"/>
      <c r="CW318" s="15"/>
      <c r="CX318" s="11"/>
      <c r="CY318" s="11"/>
      <c r="CZ318" s="9"/>
      <c r="DA318" s="11"/>
      <c r="DB318" s="11"/>
      <c r="DC318" s="11"/>
      <c r="DD318" s="11"/>
      <c r="DE318" s="11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</row>
    <row r="319" spans="1:124" x14ac:dyDescent="0.3">
      <c r="A319" s="12">
        <v>2358</v>
      </c>
      <c r="B319" s="12">
        <v>1</v>
      </c>
      <c r="C319" s="13" t="s">
        <v>342</v>
      </c>
      <c r="D319" s="14">
        <v>6</v>
      </c>
      <c r="E319" s="9">
        <v>207</v>
      </c>
      <c r="F319" s="9">
        <f t="shared" si="139"/>
        <v>13369.750360417751</v>
      </c>
      <c r="G319" s="9">
        <f t="shared" si="140"/>
        <v>13928.428017010883</v>
      </c>
      <c r="H319" s="9">
        <f t="shared" si="141"/>
        <v>558.67765659313227</v>
      </c>
      <c r="I319" s="10">
        <f t="shared" si="136"/>
        <v>4.1786693209107599E-2</v>
      </c>
      <c r="J319" s="9">
        <f t="shared" si="142"/>
        <v>413.42743961352608</v>
      </c>
      <c r="K319" s="9">
        <f t="shared" si="143"/>
        <v>17.570048309178787</v>
      </c>
      <c r="L319" s="9">
        <f t="shared" si="144"/>
        <v>0</v>
      </c>
      <c r="M319" s="9">
        <f t="shared" si="145"/>
        <v>51.823623188405691</v>
      </c>
      <c r="N319" s="9">
        <f t="shared" si="146"/>
        <v>58.921718428881945</v>
      </c>
      <c r="O319" s="9">
        <f t="shared" si="147"/>
        <v>0</v>
      </c>
      <c r="P319" s="9">
        <f t="shared" si="148"/>
        <v>16.934827053140054</v>
      </c>
      <c r="Q319" s="15">
        <f t="shared" si="149"/>
        <v>2767538.324606475</v>
      </c>
      <c r="R319" s="15">
        <f t="shared" si="150"/>
        <v>2883184.5995212533</v>
      </c>
      <c r="S319" s="9">
        <f t="shared" si="151"/>
        <v>115646.2749147783</v>
      </c>
      <c r="T319" s="9"/>
      <c r="U319" s="9">
        <f t="shared" si="159"/>
        <v>6032.5194202898556</v>
      </c>
      <c r="V319" s="9">
        <f t="shared" si="159"/>
        <v>534.768115942029</v>
      </c>
      <c r="W319" s="9">
        <f t="shared" si="159"/>
        <v>1810.2367149758454</v>
      </c>
      <c r="X319" s="9">
        <f t="shared" si="159"/>
        <v>3675.4685990338166</v>
      </c>
      <c r="Y319" s="9">
        <f t="shared" si="159"/>
        <v>1011.5648033580957</v>
      </c>
      <c r="Z319" s="9">
        <f t="shared" si="159"/>
        <v>0</v>
      </c>
      <c r="AA319" s="9">
        <f t="shared" si="159"/>
        <v>305.19270681810889</v>
      </c>
      <c r="AB319" s="9">
        <f t="shared" si="160"/>
        <v>6445.9468599033817</v>
      </c>
      <c r="AC319" s="9">
        <f t="shared" si="160"/>
        <v>552.33816425120779</v>
      </c>
      <c r="AD319" s="9">
        <f t="shared" si="160"/>
        <v>1810.2367149758454</v>
      </c>
      <c r="AE319" s="9">
        <f t="shared" si="160"/>
        <v>3727.2922222222223</v>
      </c>
      <c r="AF319" s="9">
        <f t="shared" si="160"/>
        <v>1070.4865217869776</v>
      </c>
      <c r="AG319" s="9">
        <f t="shared" si="160"/>
        <v>0</v>
      </c>
      <c r="AH319" s="9">
        <f t="shared" si="160"/>
        <v>322.12753387124894</v>
      </c>
      <c r="AI319" s="9">
        <f t="shared" si="152"/>
        <v>13928.428017010883</v>
      </c>
      <c r="AJ319" s="3" t="s">
        <v>608</v>
      </c>
      <c r="AK319" s="11">
        <v>1269484</v>
      </c>
      <c r="AL319" s="11">
        <v>0</v>
      </c>
      <c r="AM319" s="11">
        <v>2916</v>
      </c>
      <c r="AN319" s="9">
        <v>7290</v>
      </c>
      <c r="AO319" s="11">
        <v>417988</v>
      </c>
      <c r="AP319" s="11">
        <v>-43269</v>
      </c>
      <c r="AQ319" s="9">
        <v>0</v>
      </c>
      <c r="AR319" s="9">
        <v>15967</v>
      </c>
      <c r="AS319" s="11">
        <v>110697</v>
      </c>
      <c r="AT319" s="11">
        <v>0</v>
      </c>
      <c r="AU319" s="11">
        <v>0</v>
      </c>
      <c r="AV319" s="11">
        <v>0</v>
      </c>
      <c r="AW319" s="9">
        <v>0</v>
      </c>
      <c r="AX319" s="9">
        <v>209393.91429512581</v>
      </c>
      <c r="AY319" s="9">
        <v>15058.119999999999</v>
      </c>
      <c r="AZ319" s="9">
        <v>-20752.48</v>
      </c>
      <c r="BA319" s="11">
        <v>52211</v>
      </c>
      <c r="BB319" s="11">
        <v>102562</v>
      </c>
      <c r="BC319" s="11">
        <v>0</v>
      </c>
      <c r="BD319" s="11">
        <v>0</v>
      </c>
      <c r="BE319" s="11">
        <v>491067</v>
      </c>
      <c r="BF319" s="11">
        <v>96099</v>
      </c>
      <c r="BG319" s="11">
        <v>0</v>
      </c>
      <c r="BH319" s="11">
        <v>0</v>
      </c>
      <c r="BI319" s="9">
        <v>0</v>
      </c>
      <c r="BJ319" s="9">
        <v>0</v>
      </c>
      <c r="BK319" s="9">
        <v>9637.0403113485372</v>
      </c>
      <c r="BL319" s="9">
        <v>14580.599999999999</v>
      </c>
      <c r="BM319" s="9">
        <v>8654.89</v>
      </c>
      <c r="BN319" s="9">
        <v>7954.24</v>
      </c>
      <c r="BO319" s="11">
        <v>1330735</v>
      </c>
      <c r="BP319" s="11">
        <v>3576</v>
      </c>
      <c r="BQ319" s="11">
        <v>2980</v>
      </c>
      <c r="BR319" s="11">
        <v>7290</v>
      </c>
      <c r="BS319" s="11">
        <v>374719</v>
      </c>
      <c r="BT319" s="11">
        <v>0</v>
      </c>
      <c r="BU319" s="9">
        <v>0</v>
      </c>
      <c r="BV319" s="9">
        <v>18485</v>
      </c>
      <c r="BW319" s="11">
        <v>114334</v>
      </c>
      <c r="BX319" s="11">
        <v>0</v>
      </c>
      <c r="BY319" s="11">
        <v>0</v>
      </c>
      <c r="BZ319" s="11">
        <v>-154.51</v>
      </c>
      <c r="CA319" s="9">
        <v>0</v>
      </c>
      <c r="CB319" s="9">
        <v>221590.71000990435</v>
      </c>
      <c r="CC319" s="9">
        <v>18563.629199999999</v>
      </c>
      <c r="CD319" s="9">
        <v>0</v>
      </c>
      <c r="CE319" s="11">
        <v>53545</v>
      </c>
      <c r="CF319" s="11">
        <v>105822</v>
      </c>
      <c r="CG319" s="11">
        <v>0</v>
      </c>
      <c r="CH319" s="11">
        <v>0</v>
      </c>
      <c r="CI319" s="11">
        <v>495956</v>
      </c>
      <c r="CJ319" s="11">
        <v>94916</v>
      </c>
      <c r="CK319" s="11">
        <v>0</v>
      </c>
      <c r="CL319" s="11">
        <v>0</v>
      </c>
      <c r="CM319" s="11">
        <v>0</v>
      </c>
      <c r="CN319" s="9">
        <v>0</v>
      </c>
      <c r="CO319" s="9">
        <v>9637.0403113485372</v>
      </c>
      <c r="CP319" s="9">
        <v>14580.599999999999</v>
      </c>
      <c r="CQ319" s="9">
        <v>8654.89</v>
      </c>
      <c r="CR319" s="9">
        <v>7954.24</v>
      </c>
      <c r="CT319" s="11"/>
      <c r="CU319" s="11"/>
      <c r="CV319" s="15"/>
      <c r="CW319" s="15"/>
      <c r="CX319" s="11"/>
      <c r="CY319" s="11"/>
      <c r="CZ319" s="9"/>
      <c r="DA319" s="11"/>
      <c r="DB319" s="11"/>
      <c r="DC319" s="11"/>
      <c r="DD319" s="11"/>
      <c r="DE319" s="11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</row>
    <row r="320" spans="1:124" x14ac:dyDescent="0.3">
      <c r="A320" s="12">
        <v>2364</v>
      </c>
      <c r="B320" s="12">
        <v>1</v>
      </c>
      <c r="C320" s="13" t="s">
        <v>343</v>
      </c>
      <c r="D320" s="14">
        <v>6</v>
      </c>
      <c r="E320" s="9">
        <v>649</v>
      </c>
      <c r="F320" s="9">
        <f t="shared" si="139"/>
        <v>9470.2578469337786</v>
      </c>
      <c r="G320" s="9">
        <f t="shared" si="140"/>
        <v>9880.6839464822897</v>
      </c>
      <c r="H320" s="9">
        <f t="shared" si="141"/>
        <v>410.42609954851105</v>
      </c>
      <c r="I320" s="10">
        <f t="shared" si="136"/>
        <v>4.3338429236263749E-2</v>
      </c>
      <c r="J320" s="9">
        <f t="shared" si="142"/>
        <v>349.76280431432951</v>
      </c>
      <c r="K320" s="9">
        <f t="shared" si="143"/>
        <v>12.721109399075488</v>
      </c>
      <c r="L320" s="9">
        <f t="shared" si="144"/>
        <v>0</v>
      </c>
      <c r="M320" s="9">
        <f t="shared" si="145"/>
        <v>28.650231124807533</v>
      </c>
      <c r="N320" s="9">
        <f t="shared" si="146"/>
        <v>21.642169194122516</v>
      </c>
      <c r="O320" s="9">
        <f t="shared" si="147"/>
        <v>0</v>
      </c>
      <c r="P320" s="9">
        <f t="shared" si="148"/>
        <v>-2.3502144838212757</v>
      </c>
      <c r="Q320" s="15">
        <f t="shared" si="149"/>
        <v>6146197.3426600229</v>
      </c>
      <c r="R320" s="15">
        <f t="shared" si="150"/>
        <v>6412563.8812670074</v>
      </c>
      <c r="S320" s="9">
        <f t="shared" si="151"/>
        <v>266366.53860698454</v>
      </c>
      <c r="T320" s="9"/>
      <c r="U320" s="9">
        <f t="shared" si="159"/>
        <v>5978.6871186440676</v>
      </c>
      <c r="V320" s="9">
        <f t="shared" si="159"/>
        <v>387.19876733436058</v>
      </c>
      <c r="W320" s="9">
        <f t="shared" si="159"/>
        <v>1007.31124807396</v>
      </c>
      <c r="X320" s="9">
        <f t="shared" si="159"/>
        <v>1073.7880585516177</v>
      </c>
      <c r="Y320" s="9">
        <f t="shared" si="159"/>
        <v>708.42427220342279</v>
      </c>
      <c r="Z320" s="9">
        <f t="shared" si="159"/>
        <v>0</v>
      </c>
      <c r="AA320" s="9">
        <f t="shared" si="159"/>
        <v>314.84838212634821</v>
      </c>
      <c r="AB320" s="9">
        <f t="shared" si="160"/>
        <v>6328.4499229583971</v>
      </c>
      <c r="AC320" s="9">
        <f t="shared" si="160"/>
        <v>399.91987673343607</v>
      </c>
      <c r="AD320" s="9">
        <f t="shared" si="160"/>
        <v>1007.31124807396</v>
      </c>
      <c r="AE320" s="9">
        <f t="shared" si="160"/>
        <v>1102.4382896764253</v>
      </c>
      <c r="AF320" s="9">
        <f t="shared" si="160"/>
        <v>730.0664413975453</v>
      </c>
      <c r="AG320" s="9">
        <f t="shared" si="160"/>
        <v>0</v>
      </c>
      <c r="AH320" s="9">
        <f t="shared" si="160"/>
        <v>312.49816764252694</v>
      </c>
      <c r="AI320" s="9">
        <f t="shared" si="152"/>
        <v>9880.6839464822897</v>
      </c>
      <c r="AJ320" s="3" t="s">
        <v>608</v>
      </c>
      <c r="AK320" s="11">
        <v>3924478</v>
      </c>
      <c r="AL320" s="11">
        <v>0</v>
      </c>
      <c r="AM320" s="11">
        <v>9015</v>
      </c>
      <c r="AN320" s="9">
        <v>22537</v>
      </c>
      <c r="AO320" s="11">
        <v>668013</v>
      </c>
      <c r="AP320" s="11">
        <v>-14268</v>
      </c>
      <c r="AQ320" s="9">
        <v>0</v>
      </c>
      <c r="AR320" s="9">
        <v>74143</v>
      </c>
      <c r="AS320" s="11">
        <v>251292</v>
      </c>
      <c r="AT320" s="11">
        <v>0</v>
      </c>
      <c r="AU320" s="11">
        <v>44906</v>
      </c>
      <c r="AV320" s="11">
        <v>-58249.55</v>
      </c>
      <c r="AW320" s="9">
        <v>0</v>
      </c>
      <c r="AX320" s="9">
        <v>459767.3526600214</v>
      </c>
      <c r="AY320" s="9">
        <v>49884.2</v>
      </c>
      <c r="AZ320" s="9">
        <v>-44310.06</v>
      </c>
      <c r="BA320" s="11">
        <v>154778</v>
      </c>
      <c r="BB320" s="11">
        <v>185839</v>
      </c>
      <c r="BC320" s="11">
        <v>0</v>
      </c>
      <c r="BD320" s="11">
        <v>36225</v>
      </c>
      <c r="BE320" s="11">
        <v>145230</v>
      </c>
      <c r="BF320" s="11">
        <v>97625</v>
      </c>
      <c r="BG320" s="11">
        <v>0</v>
      </c>
      <c r="BH320" s="11">
        <v>-6791</v>
      </c>
      <c r="BI320" s="9">
        <v>14168</v>
      </c>
      <c r="BJ320" s="9">
        <v>0</v>
      </c>
      <c r="BK320" s="9">
        <v>48063.399999999994</v>
      </c>
      <c r="BL320" s="9">
        <v>45074.400000000001</v>
      </c>
      <c r="BM320" s="9">
        <v>26226.3</v>
      </c>
      <c r="BN320" s="9">
        <v>12551.3</v>
      </c>
      <c r="BO320" s="11">
        <v>4107164</v>
      </c>
      <c r="BP320" s="11">
        <v>0</v>
      </c>
      <c r="BQ320" s="11">
        <v>9196</v>
      </c>
      <c r="BR320" s="11">
        <v>22537</v>
      </c>
      <c r="BS320" s="11">
        <v>653745</v>
      </c>
      <c r="BT320" s="11">
        <v>0</v>
      </c>
      <c r="BU320" s="9">
        <v>0</v>
      </c>
      <c r="BV320" s="9">
        <v>80912</v>
      </c>
      <c r="BW320" s="11">
        <v>259548</v>
      </c>
      <c r="BX320" s="11">
        <v>0</v>
      </c>
      <c r="BY320" s="11">
        <v>45153</v>
      </c>
      <c r="BZ320" s="11">
        <v>-61722.55</v>
      </c>
      <c r="CA320" s="9">
        <v>0</v>
      </c>
      <c r="CB320" s="9">
        <v>473813.12046700687</v>
      </c>
      <c r="CC320" s="9">
        <v>48358.910800000005</v>
      </c>
      <c r="CD320" s="9">
        <v>0</v>
      </c>
      <c r="CE320" s="11">
        <v>158460</v>
      </c>
      <c r="CF320" s="11">
        <v>192626</v>
      </c>
      <c r="CG320" s="11">
        <v>0</v>
      </c>
      <c r="CH320" s="11">
        <v>36225</v>
      </c>
      <c r="CI320" s="11">
        <v>146676</v>
      </c>
      <c r="CJ320" s="11">
        <v>101257</v>
      </c>
      <c r="CK320" s="11">
        <v>0</v>
      </c>
      <c r="CL320" s="11">
        <v>-7548</v>
      </c>
      <c r="CM320" s="11">
        <v>14248</v>
      </c>
      <c r="CN320" s="9">
        <v>0</v>
      </c>
      <c r="CO320" s="9">
        <v>48063.399999999994</v>
      </c>
      <c r="CP320" s="9">
        <v>45074.400000000001</v>
      </c>
      <c r="CQ320" s="9">
        <v>26226.3</v>
      </c>
      <c r="CR320" s="9">
        <v>12551.3</v>
      </c>
      <c r="CT320" s="11"/>
      <c r="CU320" s="11"/>
      <c r="CV320" s="15"/>
      <c r="CW320" s="15"/>
      <c r="CX320" s="11"/>
      <c r="CY320" s="11"/>
      <c r="CZ320" s="9"/>
      <c r="DA320" s="11"/>
      <c r="DB320" s="11"/>
      <c r="DC320" s="11"/>
      <c r="DD320" s="11"/>
      <c r="DE320" s="11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</row>
    <row r="321" spans="1:124" x14ac:dyDescent="0.3">
      <c r="A321" s="12">
        <v>2365</v>
      </c>
      <c r="B321" s="12">
        <v>1</v>
      </c>
      <c r="C321" s="13" t="s">
        <v>344</v>
      </c>
      <c r="D321" s="14">
        <v>6</v>
      </c>
      <c r="E321" s="9">
        <v>801</v>
      </c>
      <c r="F321" s="9">
        <f t="shared" si="139"/>
        <v>9890.9966674074531</v>
      </c>
      <c r="G321" s="9">
        <f t="shared" si="140"/>
        <v>10359.116862712779</v>
      </c>
      <c r="H321" s="9">
        <f t="shared" si="141"/>
        <v>468.12019530532598</v>
      </c>
      <c r="I321" s="10">
        <f t="shared" si="136"/>
        <v>4.7327909516728793E-2</v>
      </c>
      <c r="J321" s="9">
        <f t="shared" si="142"/>
        <v>344.97322097378219</v>
      </c>
      <c r="K321" s="9">
        <f t="shared" si="143"/>
        <v>15.250936329588001</v>
      </c>
      <c r="L321" s="9">
        <f t="shared" si="144"/>
        <v>0</v>
      </c>
      <c r="M321" s="9">
        <f t="shared" si="145"/>
        <v>37.970724094881461</v>
      </c>
      <c r="N321" s="9">
        <f t="shared" si="146"/>
        <v>32.212584818434152</v>
      </c>
      <c r="O321" s="9">
        <f t="shared" si="147"/>
        <v>32.787415730337088</v>
      </c>
      <c r="P321" s="9">
        <f t="shared" si="148"/>
        <v>4.9253133583021054</v>
      </c>
      <c r="Q321" s="15">
        <f t="shared" si="149"/>
        <v>7922688.3305933718</v>
      </c>
      <c r="R321" s="15">
        <f t="shared" si="150"/>
        <v>8297652.607032937</v>
      </c>
      <c r="S321" s="9">
        <f t="shared" si="151"/>
        <v>374964.27643956523</v>
      </c>
      <c r="T321" s="9"/>
      <c r="U321" s="9">
        <f t="shared" si="159"/>
        <v>6084.044257178527</v>
      </c>
      <c r="V321" s="9">
        <f t="shared" si="159"/>
        <v>464.22347066167293</v>
      </c>
      <c r="W321" s="9">
        <f t="shared" si="159"/>
        <v>1001.1123595505618</v>
      </c>
      <c r="X321" s="9">
        <f t="shared" si="159"/>
        <v>790.9546441947565</v>
      </c>
      <c r="Y321" s="9">
        <f t="shared" si="159"/>
        <v>1147.4419670329221</v>
      </c>
      <c r="Z321" s="9">
        <f t="shared" si="159"/>
        <v>71.660424469413229</v>
      </c>
      <c r="AA321" s="9">
        <f t="shared" si="159"/>
        <v>331.55954431960049</v>
      </c>
      <c r="AB321" s="9">
        <f t="shared" si="160"/>
        <v>6429.0174781523092</v>
      </c>
      <c r="AC321" s="9">
        <f t="shared" si="160"/>
        <v>479.47440699126093</v>
      </c>
      <c r="AD321" s="9">
        <f t="shared" si="160"/>
        <v>1001.1123595505618</v>
      </c>
      <c r="AE321" s="9">
        <f t="shared" si="160"/>
        <v>828.92536828963796</v>
      </c>
      <c r="AF321" s="9">
        <f t="shared" si="160"/>
        <v>1179.6545518513562</v>
      </c>
      <c r="AG321" s="9">
        <f t="shared" si="160"/>
        <v>104.44784019975032</v>
      </c>
      <c r="AH321" s="9">
        <f t="shared" si="160"/>
        <v>336.4848576779026</v>
      </c>
      <c r="AI321" s="9">
        <f t="shared" si="152"/>
        <v>10359.116862712779</v>
      </c>
      <c r="AJ321" s="3" t="s">
        <v>608</v>
      </c>
      <c r="AK321" s="11">
        <v>4921217</v>
      </c>
      <c r="AL321" s="11">
        <v>0</v>
      </c>
      <c r="AM321" s="11">
        <v>11304</v>
      </c>
      <c r="AN321" s="9">
        <v>28261</v>
      </c>
      <c r="AO321" s="11">
        <v>797329</v>
      </c>
      <c r="AP321" s="11">
        <v>4562</v>
      </c>
      <c r="AQ321" s="9">
        <v>0</v>
      </c>
      <c r="AR321" s="9">
        <v>94576</v>
      </c>
      <c r="AS321" s="11">
        <v>371843</v>
      </c>
      <c r="AT321" s="11">
        <v>0</v>
      </c>
      <c r="AU321" s="11">
        <v>44814</v>
      </c>
      <c r="AV321" s="11">
        <v>-42118.33</v>
      </c>
      <c r="AW321" s="9">
        <v>57400</v>
      </c>
      <c r="AX321" s="9">
        <v>919101.01559337066</v>
      </c>
      <c r="AY321" s="9">
        <v>49316.36</v>
      </c>
      <c r="AZ321" s="9">
        <v>-47897.55</v>
      </c>
      <c r="BA321" s="11">
        <v>202247</v>
      </c>
      <c r="BB321" s="11">
        <v>232246</v>
      </c>
      <c r="BC321" s="11">
        <v>0</v>
      </c>
      <c r="BD321" s="11">
        <v>34055</v>
      </c>
      <c r="BE321" s="11">
        <v>0</v>
      </c>
      <c r="BF321" s="11">
        <v>28523</v>
      </c>
      <c r="BG321" s="11">
        <v>0</v>
      </c>
      <c r="BH321" s="11">
        <v>0</v>
      </c>
      <c r="BI321" s="9">
        <v>27908</v>
      </c>
      <c r="BJ321" s="9">
        <v>0</v>
      </c>
      <c r="BK321" s="9">
        <v>42217.875</v>
      </c>
      <c r="BL321" s="9">
        <v>56522.399999999994</v>
      </c>
      <c r="BM321" s="9">
        <v>72261.19</v>
      </c>
      <c r="BN321" s="9">
        <v>17000.37</v>
      </c>
      <c r="BO321" s="11">
        <v>5144116</v>
      </c>
      <c r="BP321" s="11">
        <v>5527</v>
      </c>
      <c r="BQ321" s="11">
        <v>11518</v>
      </c>
      <c r="BR321" s="11">
        <v>28261</v>
      </c>
      <c r="BS321" s="11">
        <v>801891</v>
      </c>
      <c r="BT321" s="11">
        <v>0</v>
      </c>
      <c r="BU321" s="9">
        <v>0</v>
      </c>
      <c r="BV321" s="9">
        <v>102142</v>
      </c>
      <c r="BW321" s="11">
        <v>384059</v>
      </c>
      <c r="BX321" s="11">
        <v>0</v>
      </c>
      <c r="BY321" s="11">
        <v>47160</v>
      </c>
      <c r="BZ321" s="11">
        <v>-43049.78</v>
      </c>
      <c r="CA321" s="9">
        <v>83662.720000000001</v>
      </c>
      <c r="CB321" s="9">
        <v>944903.29603293631</v>
      </c>
      <c r="CC321" s="9">
        <v>53261.536000000007</v>
      </c>
      <c r="CD321" s="9">
        <v>0</v>
      </c>
      <c r="CE321" s="11">
        <v>206830</v>
      </c>
      <c r="CF321" s="11">
        <v>240113</v>
      </c>
      <c r="CG321" s="11">
        <v>0</v>
      </c>
      <c r="CH321" s="11">
        <v>34055</v>
      </c>
      <c r="CI321" s="11">
        <v>0</v>
      </c>
      <c r="CJ321" s="11">
        <v>37153</v>
      </c>
      <c r="CK321" s="11">
        <v>0</v>
      </c>
      <c r="CL321" s="11">
        <v>0</v>
      </c>
      <c r="CM321" s="11">
        <v>28048</v>
      </c>
      <c r="CN321" s="9">
        <v>0</v>
      </c>
      <c r="CO321" s="9">
        <v>42217.875</v>
      </c>
      <c r="CP321" s="9">
        <v>56522.399999999994</v>
      </c>
      <c r="CQ321" s="9">
        <v>72261.19</v>
      </c>
      <c r="CR321" s="9">
        <v>17000.37</v>
      </c>
      <c r="CT321" s="11"/>
      <c r="CU321" s="11"/>
      <c r="CV321" s="15"/>
      <c r="CW321" s="15"/>
      <c r="CX321" s="11"/>
      <c r="CY321" s="11"/>
      <c r="CZ321" s="9"/>
      <c r="DA321" s="11"/>
      <c r="DB321" s="11"/>
      <c r="DC321" s="11"/>
      <c r="DD321" s="11"/>
      <c r="DE321" s="11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</row>
    <row r="322" spans="1:124" x14ac:dyDescent="0.3">
      <c r="A322" s="12">
        <v>2396</v>
      </c>
      <c r="B322" s="12">
        <v>1</v>
      </c>
      <c r="C322" s="13" t="s">
        <v>345</v>
      </c>
      <c r="D322" s="14">
        <v>6</v>
      </c>
      <c r="E322" s="9">
        <v>827</v>
      </c>
      <c r="F322" s="9">
        <f t="shared" si="139"/>
        <v>9969.9553368693814</v>
      </c>
      <c r="G322" s="9">
        <f t="shared" si="140"/>
        <v>10476.069594762279</v>
      </c>
      <c r="H322" s="9">
        <f t="shared" si="141"/>
        <v>506.11425789289751</v>
      </c>
      <c r="I322" s="10">
        <f t="shared" si="136"/>
        <v>5.0763944350007494E-2</v>
      </c>
      <c r="J322" s="9">
        <f t="shared" si="142"/>
        <v>375.49051995163245</v>
      </c>
      <c r="K322" s="9">
        <f t="shared" si="143"/>
        <v>16.607013301088273</v>
      </c>
      <c r="L322" s="9">
        <f t="shared" si="144"/>
        <v>0</v>
      </c>
      <c r="M322" s="9">
        <f t="shared" si="145"/>
        <v>34.25443772672304</v>
      </c>
      <c r="N322" s="9">
        <f t="shared" si="146"/>
        <v>55.005349307650476</v>
      </c>
      <c r="O322" s="9">
        <f t="shared" si="147"/>
        <v>16.151451027811362</v>
      </c>
      <c r="P322" s="9">
        <f t="shared" si="148"/>
        <v>8.6054865779927354</v>
      </c>
      <c r="Q322" s="15">
        <f t="shared" si="149"/>
        <v>8245153.0635909783</v>
      </c>
      <c r="R322" s="15">
        <f t="shared" si="150"/>
        <v>8663709.5548684038</v>
      </c>
      <c r="S322" s="9">
        <f t="shared" si="151"/>
        <v>418556.49127742555</v>
      </c>
      <c r="T322" s="9"/>
      <c r="U322" s="9">
        <f t="shared" ref="U322:AA331" si="161">IF($E322=0,0,SUMIF($AK$4:$BN$4,U$4,$AK322:$BN322)/$E322)</f>
        <v>5976.7089963724302</v>
      </c>
      <c r="V322" s="9">
        <f t="shared" si="161"/>
        <v>505.45586457073762</v>
      </c>
      <c r="W322" s="9">
        <f t="shared" si="161"/>
        <v>1290.7908101571948</v>
      </c>
      <c r="X322" s="9">
        <f t="shared" si="161"/>
        <v>787.09068923821042</v>
      </c>
      <c r="Y322" s="9">
        <f t="shared" si="161"/>
        <v>909.70852152994428</v>
      </c>
      <c r="Z322" s="9">
        <f t="shared" si="161"/>
        <v>68.569262394195889</v>
      </c>
      <c r="AA322" s="9">
        <f t="shared" si="161"/>
        <v>431.63119260666781</v>
      </c>
      <c r="AB322" s="9">
        <f t="shared" ref="AB322:AH331" si="162">IF($E322=0,0,SUMIF($BO$4:$CR$4,AB$4,$BO322:$CR322)/$E322)</f>
        <v>6352.1995163240626</v>
      </c>
      <c r="AC322" s="9">
        <f t="shared" si="162"/>
        <v>522.06287787182589</v>
      </c>
      <c r="AD322" s="9">
        <f t="shared" si="162"/>
        <v>1290.7908101571948</v>
      </c>
      <c r="AE322" s="9">
        <f t="shared" si="162"/>
        <v>821.34512696493346</v>
      </c>
      <c r="AF322" s="9">
        <f t="shared" si="162"/>
        <v>964.71387083759475</v>
      </c>
      <c r="AG322" s="9">
        <f t="shared" si="162"/>
        <v>84.72071342200725</v>
      </c>
      <c r="AH322" s="9">
        <f t="shared" si="162"/>
        <v>440.23667918466055</v>
      </c>
      <c r="AI322" s="9">
        <f t="shared" si="152"/>
        <v>10476.069594762279</v>
      </c>
      <c r="AJ322" s="3" t="s">
        <v>608</v>
      </c>
      <c r="AK322" s="11">
        <v>4983800</v>
      </c>
      <c r="AL322" s="11">
        <v>0</v>
      </c>
      <c r="AM322" s="11">
        <v>11448</v>
      </c>
      <c r="AN322" s="9">
        <v>28621</v>
      </c>
      <c r="AO322" s="11">
        <v>1076989</v>
      </c>
      <c r="AP322" s="11">
        <v>-9505</v>
      </c>
      <c r="AQ322" s="9">
        <v>0</v>
      </c>
      <c r="AR322" s="9">
        <v>85077</v>
      </c>
      <c r="AS322" s="11">
        <v>418012</v>
      </c>
      <c r="AT322" s="11">
        <v>0</v>
      </c>
      <c r="AU322" s="11">
        <v>0</v>
      </c>
      <c r="AV322" s="11">
        <v>0</v>
      </c>
      <c r="AW322" s="9">
        <v>56706.78</v>
      </c>
      <c r="AX322" s="9">
        <v>752328.94730526395</v>
      </c>
      <c r="AY322" s="9">
        <v>49137.18</v>
      </c>
      <c r="AZ322" s="9">
        <v>-41061.660000000003</v>
      </c>
      <c r="BA322" s="11">
        <v>190966</v>
      </c>
      <c r="BB322" s="11">
        <v>210589</v>
      </c>
      <c r="BC322" s="11">
        <v>0</v>
      </c>
      <c r="BD322" s="11">
        <v>0</v>
      </c>
      <c r="BE322" s="11">
        <v>115917</v>
      </c>
      <c r="BF322" s="11">
        <v>22916</v>
      </c>
      <c r="BG322" s="11">
        <v>0</v>
      </c>
      <c r="BH322" s="11">
        <v>0</v>
      </c>
      <c r="BI322" s="9">
        <v>14011</v>
      </c>
      <c r="BJ322" s="9">
        <v>0</v>
      </c>
      <c r="BK322" s="9">
        <v>33487.299999999996</v>
      </c>
      <c r="BL322" s="9">
        <v>54542.686285714284</v>
      </c>
      <c r="BM322" s="9">
        <v>178223.03</v>
      </c>
      <c r="BN322" s="9">
        <v>12947.8</v>
      </c>
      <c r="BO322" s="11">
        <v>5253269</v>
      </c>
      <c r="BP322" s="11">
        <v>0</v>
      </c>
      <c r="BQ322" s="11">
        <v>11762</v>
      </c>
      <c r="BR322" s="11">
        <v>28621</v>
      </c>
      <c r="BS322" s="11">
        <v>1067484</v>
      </c>
      <c r="BT322" s="11">
        <v>0</v>
      </c>
      <c r="BU322" s="9">
        <v>0</v>
      </c>
      <c r="BV322" s="9">
        <v>92513</v>
      </c>
      <c r="BW322" s="11">
        <v>431746</v>
      </c>
      <c r="BX322" s="11">
        <v>0</v>
      </c>
      <c r="BY322" s="11">
        <v>0</v>
      </c>
      <c r="BZ322" s="11">
        <v>-925.58</v>
      </c>
      <c r="CA322" s="9">
        <v>70064.03</v>
      </c>
      <c r="CB322" s="9">
        <v>797818.37118269084</v>
      </c>
      <c r="CC322" s="9">
        <v>56253.917400000006</v>
      </c>
      <c r="CD322" s="9">
        <v>0</v>
      </c>
      <c r="CE322" s="11">
        <v>196898</v>
      </c>
      <c r="CF322" s="11">
        <v>219073</v>
      </c>
      <c r="CG322" s="11">
        <v>0</v>
      </c>
      <c r="CH322" s="11">
        <v>0</v>
      </c>
      <c r="CI322" s="11">
        <v>117539</v>
      </c>
      <c r="CJ322" s="11">
        <v>28302</v>
      </c>
      <c r="CK322" s="11">
        <v>0</v>
      </c>
      <c r="CL322" s="11">
        <v>0</v>
      </c>
      <c r="CM322" s="11">
        <v>14091</v>
      </c>
      <c r="CN322" s="9">
        <v>0</v>
      </c>
      <c r="CO322" s="9">
        <v>33487.299999999996</v>
      </c>
      <c r="CP322" s="9">
        <v>54542.686285714284</v>
      </c>
      <c r="CQ322" s="9">
        <v>178223.03</v>
      </c>
      <c r="CR322" s="9">
        <v>12947.8</v>
      </c>
      <c r="CT322" s="11"/>
      <c r="CU322" s="11"/>
      <c r="CV322" s="15"/>
      <c r="CW322" s="15"/>
      <c r="CX322" s="11"/>
      <c r="CY322" s="11"/>
      <c r="CZ322" s="9"/>
      <c r="DA322" s="11"/>
      <c r="DB322" s="11"/>
      <c r="DC322" s="11"/>
      <c r="DD322" s="11"/>
      <c r="DE322" s="11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</row>
    <row r="323" spans="1:124" x14ac:dyDescent="0.3">
      <c r="A323" s="12">
        <v>2397</v>
      </c>
      <c r="B323" s="12">
        <v>1</v>
      </c>
      <c r="C323" s="13" t="s">
        <v>346</v>
      </c>
      <c r="D323" s="14">
        <v>5</v>
      </c>
      <c r="E323" s="9">
        <v>1064</v>
      </c>
      <c r="F323" s="9">
        <f t="shared" si="139"/>
        <v>9268.698865835051</v>
      </c>
      <c r="G323" s="9">
        <f t="shared" si="140"/>
        <v>9742.4494986734626</v>
      </c>
      <c r="H323" s="9">
        <f t="shared" si="141"/>
        <v>473.75063283841155</v>
      </c>
      <c r="I323" s="10">
        <f t="shared" si="136"/>
        <v>5.1112959833519156E-2</v>
      </c>
      <c r="J323" s="9">
        <f t="shared" si="142"/>
        <v>360.7658270676684</v>
      </c>
      <c r="K323" s="9">
        <f t="shared" si="143"/>
        <v>14</v>
      </c>
      <c r="L323" s="9">
        <f t="shared" si="144"/>
        <v>0</v>
      </c>
      <c r="M323" s="9">
        <f t="shared" si="145"/>
        <v>49.076663533834562</v>
      </c>
      <c r="N323" s="9">
        <f t="shared" si="146"/>
        <v>43.863295808335806</v>
      </c>
      <c r="O323" s="9">
        <f t="shared" si="147"/>
        <v>0</v>
      </c>
      <c r="P323" s="9">
        <f t="shared" si="148"/>
        <v>6.0448464285713612</v>
      </c>
      <c r="Q323" s="15">
        <f t="shared" si="149"/>
        <v>9861895.5932484958</v>
      </c>
      <c r="R323" s="15">
        <f t="shared" si="150"/>
        <v>10365966.266588565</v>
      </c>
      <c r="S323" s="9">
        <f t="shared" si="151"/>
        <v>504070.67334006913</v>
      </c>
      <c r="T323" s="9"/>
      <c r="U323" s="9">
        <f t="shared" si="161"/>
        <v>5987.636428571429</v>
      </c>
      <c r="V323" s="9">
        <f t="shared" si="161"/>
        <v>426.09586466165416</v>
      </c>
      <c r="W323" s="9">
        <f t="shared" si="161"/>
        <v>1022.593045112782</v>
      </c>
      <c r="X323" s="9">
        <f t="shared" si="161"/>
        <v>681.58270676691734</v>
      </c>
      <c r="Y323" s="9">
        <f t="shared" si="161"/>
        <v>771.83645042151807</v>
      </c>
      <c r="Z323" s="9">
        <f t="shared" si="161"/>
        <v>0</v>
      </c>
      <c r="AA323" s="9">
        <f t="shared" si="161"/>
        <v>378.95437030075192</v>
      </c>
      <c r="AB323" s="9">
        <f t="shared" si="162"/>
        <v>6348.4022556390973</v>
      </c>
      <c r="AC323" s="9">
        <f t="shared" si="162"/>
        <v>440.09586466165416</v>
      </c>
      <c r="AD323" s="9">
        <f t="shared" si="162"/>
        <v>1022.593045112782</v>
      </c>
      <c r="AE323" s="9">
        <f t="shared" si="162"/>
        <v>730.6593703007519</v>
      </c>
      <c r="AF323" s="9">
        <f t="shared" si="162"/>
        <v>815.69974622985387</v>
      </c>
      <c r="AG323" s="9">
        <f t="shared" si="162"/>
        <v>0</v>
      </c>
      <c r="AH323" s="9">
        <f t="shared" si="162"/>
        <v>384.99921672932328</v>
      </c>
      <c r="AI323" s="9">
        <f t="shared" si="152"/>
        <v>9742.4494986734626</v>
      </c>
      <c r="AJ323" s="3" t="s">
        <v>608</v>
      </c>
      <c r="AK323" s="11">
        <v>6432050</v>
      </c>
      <c r="AL323" s="11">
        <v>0</v>
      </c>
      <c r="AM323" s="11">
        <v>14775</v>
      </c>
      <c r="AN323" s="9">
        <v>36938</v>
      </c>
      <c r="AO323" s="11">
        <v>1120720</v>
      </c>
      <c r="AP323" s="11">
        <v>-32681</v>
      </c>
      <c r="AQ323" s="9">
        <v>0</v>
      </c>
      <c r="AR323" s="9">
        <v>120490</v>
      </c>
      <c r="AS323" s="11">
        <v>453366</v>
      </c>
      <c r="AT323" s="11">
        <v>0</v>
      </c>
      <c r="AU323" s="11">
        <v>107893</v>
      </c>
      <c r="AV323" s="11">
        <v>0</v>
      </c>
      <c r="AW323" s="9">
        <v>0</v>
      </c>
      <c r="AX323" s="9">
        <v>821233.98324849526</v>
      </c>
      <c r="AY323" s="9">
        <v>64758.74</v>
      </c>
      <c r="AZ323" s="9">
        <v>-61204.84</v>
      </c>
      <c r="BA323" s="11">
        <v>260382</v>
      </c>
      <c r="BB323" s="11">
        <v>160451</v>
      </c>
      <c r="BC323" s="11">
        <v>0</v>
      </c>
      <c r="BD323" s="11">
        <v>16339</v>
      </c>
      <c r="BE323" s="11">
        <v>0</v>
      </c>
      <c r="BF323" s="11">
        <v>0</v>
      </c>
      <c r="BG323" s="11">
        <v>0</v>
      </c>
      <c r="BH323" s="11">
        <v>0</v>
      </c>
      <c r="BI323" s="9">
        <v>44874</v>
      </c>
      <c r="BJ323" s="9">
        <v>0</v>
      </c>
      <c r="BK323" s="9">
        <v>76070.75</v>
      </c>
      <c r="BL323" s="9">
        <v>73875</v>
      </c>
      <c r="BM323" s="9">
        <v>133922.07</v>
      </c>
      <c r="BN323" s="9">
        <v>17642.89</v>
      </c>
      <c r="BO323" s="11">
        <v>6754700</v>
      </c>
      <c r="BP323" s="11">
        <v>0</v>
      </c>
      <c r="BQ323" s="11">
        <v>15124</v>
      </c>
      <c r="BR323" s="11">
        <v>36938</v>
      </c>
      <c r="BS323" s="11">
        <v>594757</v>
      </c>
      <c r="BT323" s="11">
        <v>0</v>
      </c>
      <c r="BU323" s="9">
        <v>0</v>
      </c>
      <c r="BV323" s="9">
        <v>155868</v>
      </c>
      <c r="BW323" s="11">
        <v>468262</v>
      </c>
      <c r="BX323" s="11">
        <v>0</v>
      </c>
      <c r="BY323" s="11">
        <v>107364</v>
      </c>
      <c r="BZ323" s="11">
        <v>5492.57</v>
      </c>
      <c r="CA323" s="9">
        <v>0</v>
      </c>
      <c r="CB323" s="9">
        <v>867904.52998856455</v>
      </c>
      <c r="CC323" s="9">
        <v>71190.456600000005</v>
      </c>
      <c r="CD323" s="9">
        <v>0</v>
      </c>
      <c r="CE323" s="11">
        <v>267515</v>
      </c>
      <c r="CF323" s="11">
        <v>164625</v>
      </c>
      <c r="CG323" s="11">
        <v>0</v>
      </c>
      <c r="CH323" s="11">
        <v>16339</v>
      </c>
      <c r="CI323" s="11">
        <v>0</v>
      </c>
      <c r="CJ323" s="11">
        <v>0</v>
      </c>
      <c r="CK323" s="11">
        <v>0</v>
      </c>
      <c r="CL323" s="11">
        <v>0</v>
      </c>
      <c r="CM323" s="11">
        <v>45094</v>
      </c>
      <c r="CN323" s="9">
        <v>493282</v>
      </c>
      <c r="CO323" s="9">
        <v>76070.75</v>
      </c>
      <c r="CP323" s="9">
        <v>73875</v>
      </c>
      <c r="CQ323" s="9">
        <v>133922.07</v>
      </c>
      <c r="CR323" s="9">
        <v>17642.89</v>
      </c>
      <c r="CT323" s="11"/>
      <c r="CU323" s="11"/>
      <c r="CV323" s="15"/>
      <c r="CW323" s="15"/>
      <c r="CX323" s="11"/>
      <c r="CY323" s="11"/>
      <c r="CZ323" s="9"/>
      <c r="DA323" s="11"/>
      <c r="DB323" s="11"/>
      <c r="DC323" s="11"/>
      <c r="DD323" s="11"/>
      <c r="DE323" s="11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</row>
    <row r="324" spans="1:124" x14ac:dyDescent="0.3">
      <c r="A324" s="12">
        <v>2448</v>
      </c>
      <c r="B324" s="12">
        <v>1</v>
      </c>
      <c r="C324" s="13" t="s">
        <v>347</v>
      </c>
      <c r="D324" s="14">
        <v>6</v>
      </c>
      <c r="E324" s="9">
        <v>742</v>
      </c>
      <c r="F324" s="9">
        <f t="shared" si="139"/>
        <v>10257.123481744729</v>
      </c>
      <c r="G324" s="9">
        <f t="shared" si="140"/>
        <v>10715.091177654887</v>
      </c>
      <c r="H324" s="9">
        <f t="shared" si="141"/>
        <v>457.967695910158</v>
      </c>
      <c r="I324" s="10">
        <f t="shared" si="136"/>
        <v>4.4648745501137128E-2</v>
      </c>
      <c r="J324" s="9">
        <f t="shared" si="142"/>
        <v>382.08766846361232</v>
      </c>
      <c r="K324" s="9">
        <f t="shared" si="143"/>
        <v>11.641509433962256</v>
      </c>
      <c r="L324" s="9">
        <f t="shared" si="144"/>
        <v>0</v>
      </c>
      <c r="M324" s="9">
        <f t="shared" si="145"/>
        <v>28.844838274932613</v>
      </c>
      <c r="N324" s="9">
        <f t="shared" si="146"/>
        <v>7.1662110045015197</v>
      </c>
      <c r="O324" s="9">
        <f t="shared" si="147"/>
        <v>14.502506738544476</v>
      </c>
      <c r="P324" s="9">
        <f t="shared" si="148"/>
        <v>13.724961994609146</v>
      </c>
      <c r="Q324" s="15">
        <f t="shared" si="149"/>
        <v>7610785.6234545875</v>
      </c>
      <c r="R324" s="15">
        <f t="shared" si="150"/>
        <v>7950597.6538199279</v>
      </c>
      <c r="S324" s="9">
        <f t="shared" si="151"/>
        <v>339812.03036534041</v>
      </c>
      <c r="T324" s="9"/>
      <c r="U324" s="9">
        <f t="shared" si="161"/>
        <v>6030.3665094339622</v>
      </c>
      <c r="V324" s="9">
        <f t="shared" si="161"/>
        <v>354.31805929919136</v>
      </c>
      <c r="W324" s="9">
        <f t="shared" si="161"/>
        <v>1646.6590296495956</v>
      </c>
      <c r="X324" s="9">
        <f t="shared" si="161"/>
        <v>777.60659029649594</v>
      </c>
      <c r="Y324" s="9">
        <f t="shared" si="161"/>
        <v>952.95845344284066</v>
      </c>
      <c r="Z324" s="9">
        <f t="shared" si="161"/>
        <v>35.047169811320757</v>
      </c>
      <c r="AA324" s="9">
        <f t="shared" si="161"/>
        <v>460.16766981132076</v>
      </c>
      <c r="AB324" s="9">
        <f t="shared" si="162"/>
        <v>6412.4541778975745</v>
      </c>
      <c r="AC324" s="9">
        <f t="shared" si="162"/>
        <v>365.95956873315362</v>
      </c>
      <c r="AD324" s="9">
        <f t="shared" si="162"/>
        <v>1646.6590296495956</v>
      </c>
      <c r="AE324" s="9">
        <f t="shared" si="162"/>
        <v>806.45142857142855</v>
      </c>
      <c r="AF324" s="9">
        <f t="shared" si="162"/>
        <v>960.12466444734218</v>
      </c>
      <c r="AG324" s="9">
        <f t="shared" si="162"/>
        <v>49.549676549865232</v>
      </c>
      <c r="AH324" s="9">
        <f t="shared" si="162"/>
        <v>473.89263180592991</v>
      </c>
      <c r="AI324" s="9">
        <f t="shared" si="152"/>
        <v>10715.091177654887</v>
      </c>
      <c r="AJ324" s="3" t="s">
        <v>608</v>
      </c>
      <c r="AK324" s="11">
        <v>4521790</v>
      </c>
      <c r="AL324" s="11">
        <v>0</v>
      </c>
      <c r="AM324" s="11">
        <v>10387</v>
      </c>
      <c r="AN324" s="9">
        <v>25967</v>
      </c>
      <c r="AO324" s="11">
        <v>1221821</v>
      </c>
      <c r="AP324" s="11">
        <v>0</v>
      </c>
      <c r="AQ324" s="9">
        <v>0</v>
      </c>
      <c r="AR324" s="9">
        <v>67477</v>
      </c>
      <c r="AS324" s="11">
        <v>262904</v>
      </c>
      <c r="AT324" s="11">
        <v>0</v>
      </c>
      <c r="AU324" s="11">
        <v>0</v>
      </c>
      <c r="AV324" s="11">
        <v>-1299.9100000000001</v>
      </c>
      <c r="AW324" s="9">
        <v>26005</v>
      </c>
      <c r="AX324" s="9">
        <v>707095.17245458777</v>
      </c>
      <c r="AY324" s="9">
        <v>42645.18</v>
      </c>
      <c r="AZ324" s="9">
        <v>-47258.05</v>
      </c>
      <c r="BA324" s="11">
        <v>189822</v>
      </c>
      <c r="BB324" s="11">
        <v>191780</v>
      </c>
      <c r="BC324" s="11">
        <v>0</v>
      </c>
      <c r="BD324" s="11">
        <v>0</v>
      </c>
      <c r="BE324" s="11">
        <v>44024</v>
      </c>
      <c r="BF324" s="11">
        <v>60782</v>
      </c>
      <c r="BG324" s="11">
        <v>0</v>
      </c>
      <c r="BH324" s="11">
        <v>0</v>
      </c>
      <c r="BI324" s="9">
        <v>14012</v>
      </c>
      <c r="BJ324" s="9">
        <v>0</v>
      </c>
      <c r="BK324" s="9">
        <v>57706.550999999992</v>
      </c>
      <c r="BL324" s="9">
        <v>51934.8</v>
      </c>
      <c r="BM324" s="9">
        <v>148331.20000000001</v>
      </c>
      <c r="BN324" s="9">
        <v>14859.68</v>
      </c>
      <c r="BO324" s="11">
        <v>4746986</v>
      </c>
      <c r="BP324" s="11">
        <v>11055</v>
      </c>
      <c r="BQ324" s="11">
        <v>10629</v>
      </c>
      <c r="BR324" s="11">
        <v>25967</v>
      </c>
      <c r="BS324" s="11">
        <v>1221821</v>
      </c>
      <c r="BT324" s="11">
        <v>0</v>
      </c>
      <c r="BU324" s="9">
        <v>0</v>
      </c>
      <c r="BV324" s="9">
        <v>71390</v>
      </c>
      <c r="BW324" s="11">
        <v>271542</v>
      </c>
      <c r="BX324" s="11">
        <v>0</v>
      </c>
      <c r="BY324" s="11">
        <v>0</v>
      </c>
      <c r="BZ324" s="11">
        <v>-1928.04</v>
      </c>
      <c r="CA324" s="9">
        <v>36765.86</v>
      </c>
      <c r="CB324" s="9">
        <v>712412.50101992791</v>
      </c>
      <c r="CC324" s="9">
        <v>52829.101800000004</v>
      </c>
      <c r="CD324" s="9">
        <v>0</v>
      </c>
      <c r="CE324" s="11">
        <v>194971</v>
      </c>
      <c r="CF324" s="11">
        <v>198795</v>
      </c>
      <c r="CG324" s="11">
        <v>0</v>
      </c>
      <c r="CH324" s="11">
        <v>0</v>
      </c>
      <c r="CI324" s="11">
        <v>44463</v>
      </c>
      <c r="CJ324" s="11">
        <v>65975</v>
      </c>
      <c r="CK324" s="11">
        <v>0</v>
      </c>
      <c r="CL324" s="11">
        <v>0</v>
      </c>
      <c r="CM324" s="11">
        <v>14092</v>
      </c>
      <c r="CN324" s="9">
        <v>0</v>
      </c>
      <c r="CO324" s="9">
        <v>57706.550999999992</v>
      </c>
      <c r="CP324" s="9">
        <v>51934.8</v>
      </c>
      <c r="CQ324" s="9">
        <v>148331.20000000001</v>
      </c>
      <c r="CR324" s="9">
        <v>14859.68</v>
      </c>
      <c r="CT324" s="11"/>
      <c r="CU324" s="11"/>
      <c r="CV324" s="15"/>
      <c r="CW324" s="15"/>
      <c r="CX324" s="11"/>
      <c r="CY324" s="11"/>
      <c r="CZ324" s="9"/>
      <c r="DA324" s="11"/>
      <c r="DB324" s="11"/>
      <c r="DC324" s="11"/>
      <c r="DD324" s="11"/>
      <c r="DE324" s="11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</row>
    <row r="325" spans="1:124" x14ac:dyDescent="0.3">
      <c r="A325" s="12">
        <v>2527</v>
      </c>
      <c r="B325" s="12">
        <v>1</v>
      </c>
      <c r="C325" s="13" t="s">
        <v>348</v>
      </c>
      <c r="D325" s="14">
        <v>6</v>
      </c>
      <c r="E325" s="9">
        <v>292</v>
      </c>
      <c r="F325" s="9">
        <f t="shared" si="139"/>
        <v>12216.199703165898</v>
      </c>
      <c r="G325" s="9">
        <f t="shared" si="140"/>
        <v>12676.33429267232</v>
      </c>
      <c r="H325" s="9">
        <f t="shared" si="141"/>
        <v>460.13458950642234</v>
      </c>
      <c r="I325" s="10">
        <f t="shared" si="136"/>
        <v>3.7665935453492616E-2</v>
      </c>
      <c r="J325" s="9">
        <f t="shared" si="142"/>
        <v>369.29808219178085</v>
      </c>
      <c r="K325" s="9">
        <f t="shared" si="143"/>
        <v>27.60273972602738</v>
      </c>
      <c r="L325" s="9">
        <f t="shared" si="144"/>
        <v>0</v>
      </c>
      <c r="M325" s="9">
        <f t="shared" si="145"/>
        <v>20.997568493150993</v>
      </c>
      <c r="N325" s="9">
        <f t="shared" si="146"/>
        <v>35.075295670807236</v>
      </c>
      <c r="O325" s="9">
        <f t="shared" si="147"/>
        <v>0</v>
      </c>
      <c r="P325" s="9">
        <f t="shared" si="148"/>
        <v>7.1609034246574765</v>
      </c>
      <c r="Q325" s="15">
        <f t="shared" si="149"/>
        <v>3567130.3133244417</v>
      </c>
      <c r="R325" s="15">
        <f t="shared" si="150"/>
        <v>3701489.6134603173</v>
      </c>
      <c r="S325" s="9">
        <f t="shared" si="151"/>
        <v>134359.30013587559</v>
      </c>
      <c r="T325" s="9"/>
      <c r="U325" s="9">
        <f t="shared" si="161"/>
        <v>6025.2567123287672</v>
      </c>
      <c r="V325" s="9">
        <f t="shared" si="161"/>
        <v>840.22602739726028</v>
      </c>
      <c r="W325" s="9">
        <f t="shared" si="161"/>
        <v>1780.0890410958905</v>
      </c>
      <c r="X325" s="9">
        <f t="shared" si="161"/>
        <v>1812.4109589041095</v>
      </c>
      <c r="Y325" s="9">
        <f t="shared" si="161"/>
        <v>1322.6346859377472</v>
      </c>
      <c r="Z325" s="9">
        <f t="shared" si="161"/>
        <v>0</v>
      </c>
      <c r="AA325" s="9">
        <f t="shared" si="161"/>
        <v>435.58227750212234</v>
      </c>
      <c r="AB325" s="9">
        <f t="shared" si="162"/>
        <v>6394.5547945205481</v>
      </c>
      <c r="AC325" s="9">
        <f t="shared" si="162"/>
        <v>867.82876712328766</v>
      </c>
      <c r="AD325" s="9">
        <f t="shared" si="162"/>
        <v>1780.0890410958905</v>
      </c>
      <c r="AE325" s="9">
        <f t="shared" si="162"/>
        <v>1833.4085273972605</v>
      </c>
      <c r="AF325" s="9">
        <f t="shared" si="162"/>
        <v>1357.7099816085545</v>
      </c>
      <c r="AG325" s="9">
        <f t="shared" si="162"/>
        <v>0</v>
      </c>
      <c r="AH325" s="9">
        <f t="shared" si="162"/>
        <v>442.74318092677981</v>
      </c>
      <c r="AI325" s="9">
        <f t="shared" si="152"/>
        <v>12676.33429267232</v>
      </c>
      <c r="AJ325" s="3" t="s">
        <v>608</v>
      </c>
      <c r="AK325" s="11">
        <v>1778668</v>
      </c>
      <c r="AL325" s="11">
        <v>0</v>
      </c>
      <c r="AM325" s="11">
        <v>4086</v>
      </c>
      <c r="AN325" s="9">
        <v>10214</v>
      </c>
      <c r="AO325" s="11">
        <v>505289</v>
      </c>
      <c r="AP325" s="11">
        <v>14497</v>
      </c>
      <c r="AQ325" s="9">
        <v>0</v>
      </c>
      <c r="AR325" s="9">
        <v>25562</v>
      </c>
      <c r="AS325" s="11">
        <v>245346</v>
      </c>
      <c r="AT325" s="11">
        <v>0</v>
      </c>
      <c r="AU325" s="11">
        <v>0</v>
      </c>
      <c r="AV325" s="11">
        <v>0</v>
      </c>
      <c r="AW325" s="9">
        <v>0</v>
      </c>
      <c r="AX325" s="9">
        <v>386209.32829382218</v>
      </c>
      <c r="AY325" s="9">
        <v>24267.760000000002</v>
      </c>
      <c r="AZ325" s="9">
        <v>-19293.04</v>
      </c>
      <c r="BA325" s="11">
        <v>73704</v>
      </c>
      <c r="BB325" s="11">
        <v>101692</v>
      </c>
      <c r="BC325" s="11">
        <v>0</v>
      </c>
      <c r="BD325" s="11">
        <v>11328</v>
      </c>
      <c r="BE325" s="11">
        <v>195545</v>
      </c>
      <c r="BF325" s="11">
        <v>117307</v>
      </c>
      <c r="BG325" s="11">
        <v>0</v>
      </c>
      <c r="BH325" s="11">
        <v>0</v>
      </c>
      <c r="BI325" s="9">
        <v>0</v>
      </c>
      <c r="BJ325" s="9">
        <v>0</v>
      </c>
      <c r="BK325" s="9">
        <v>32210.70503061972</v>
      </c>
      <c r="BL325" s="9">
        <v>20428.800000000003</v>
      </c>
      <c r="BM325" s="9">
        <v>36777.599999999999</v>
      </c>
      <c r="BN325" s="9">
        <v>3291.16</v>
      </c>
      <c r="BO325" s="11">
        <v>1867210</v>
      </c>
      <c r="BP325" s="11">
        <v>0</v>
      </c>
      <c r="BQ325" s="11">
        <v>4181</v>
      </c>
      <c r="BR325" s="11">
        <v>10214</v>
      </c>
      <c r="BS325" s="11">
        <v>519786</v>
      </c>
      <c r="BT325" s="11">
        <v>0</v>
      </c>
      <c r="BU325" s="9">
        <v>0</v>
      </c>
      <c r="BV325" s="9">
        <v>26221</v>
      </c>
      <c r="BW325" s="11">
        <v>253406</v>
      </c>
      <c r="BX325" s="11">
        <v>0</v>
      </c>
      <c r="BY325" s="11">
        <v>0</v>
      </c>
      <c r="BZ325" s="11">
        <v>-990.71</v>
      </c>
      <c r="CA325" s="9">
        <v>0</v>
      </c>
      <c r="CB325" s="9">
        <v>396451.31462969788</v>
      </c>
      <c r="CC325" s="9">
        <v>26358.7438</v>
      </c>
      <c r="CD325" s="9">
        <v>0</v>
      </c>
      <c r="CE325" s="11">
        <v>75699</v>
      </c>
      <c r="CF325" s="11">
        <v>105083</v>
      </c>
      <c r="CG325" s="11">
        <v>0</v>
      </c>
      <c r="CH325" s="11">
        <v>11328</v>
      </c>
      <c r="CI325" s="11">
        <v>197492</v>
      </c>
      <c r="CJ325" s="11">
        <v>116342</v>
      </c>
      <c r="CK325" s="11">
        <v>0</v>
      </c>
      <c r="CL325" s="11">
        <v>0</v>
      </c>
      <c r="CM325" s="11">
        <v>0</v>
      </c>
      <c r="CN325" s="9">
        <v>0</v>
      </c>
      <c r="CO325" s="9">
        <v>32210.70503061972</v>
      </c>
      <c r="CP325" s="9">
        <v>20428.800000000003</v>
      </c>
      <c r="CQ325" s="9">
        <v>36777.599999999999</v>
      </c>
      <c r="CR325" s="9">
        <v>3291.16</v>
      </c>
      <c r="CT325" s="11"/>
      <c r="CU325" s="11"/>
      <c r="CV325" s="15"/>
      <c r="CW325" s="15"/>
      <c r="CX325" s="11"/>
      <c r="CY325" s="11"/>
      <c r="CZ325" s="9"/>
      <c r="DA325" s="11"/>
      <c r="DB325" s="11"/>
      <c r="DC325" s="11"/>
      <c r="DD325" s="11"/>
      <c r="DE325" s="11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</row>
    <row r="326" spans="1:124" x14ac:dyDescent="0.3">
      <c r="A326" s="12">
        <v>2534</v>
      </c>
      <c r="B326" s="12">
        <v>1</v>
      </c>
      <c r="C326" s="13" t="s">
        <v>349</v>
      </c>
      <c r="D326" s="14">
        <v>6</v>
      </c>
      <c r="E326" s="9">
        <v>630</v>
      </c>
      <c r="F326" s="9">
        <f t="shared" si="139"/>
        <v>9645.9025697994839</v>
      </c>
      <c r="G326" s="9">
        <f t="shared" si="140"/>
        <v>10147.539768191853</v>
      </c>
      <c r="H326" s="9">
        <f t="shared" si="141"/>
        <v>501.6371983923691</v>
      </c>
      <c r="I326" s="10">
        <f t="shared" si="136"/>
        <v>5.2005210996320168E-2</v>
      </c>
      <c r="J326" s="9">
        <f t="shared" si="142"/>
        <v>380.94774603174665</v>
      </c>
      <c r="K326" s="9">
        <f t="shared" si="143"/>
        <v>27.906349206349205</v>
      </c>
      <c r="L326" s="9">
        <f t="shared" si="144"/>
        <v>0</v>
      </c>
      <c r="M326" s="9">
        <f t="shared" si="145"/>
        <v>13.438936507936546</v>
      </c>
      <c r="N326" s="9">
        <f t="shared" si="146"/>
        <v>40.454389503480115</v>
      </c>
      <c r="O326" s="9">
        <f t="shared" si="147"/>
        <v>24.479761904761915</v>
      </c>
      <c r="P326" s="9">
        <f t="shared" si="148"/>
        <v>14.410015238095184</v>
      </c>
      <c r="Q326" s="15">
        <f t="shared" si="149"/>
        <v>6076918.6189736752</v>
      </c>
      <c r="R326" s="15">
        <f t="shared" si="150"/>
        <v>6392950.0539608682</v>
      </c>
      <c r="S326" s="9">
        <f t="shared" si="151"/>
        <v>316031.43498719297</v>
      </c>
      <c r="T326" s="9"/>
      <c r="U326" s="9">
        <f t="shared" si="161"/>
        <v>6091.0284444444442</v>
      </c>
      <c r="V326" s="9">
        <f t="shared" si="161"/>
        <v>849.40793650793648</v>
      </c>
      <c r="W326" s="9">
        <f t="shared" si="161"/>
        <v>847.85238095238094</v>
      </c>
      <c r="X326" s="9">
        <f t="shared" si="161"/>
        <v>835.27301587301588</v>
      </c>
      <c r="Y326" s="9">
        <f t="shared" si="161"/>
        <v>642.96134281535774</v>
      </c>
      <c r="Z326" s="9">
        <f t="shared" si="161"/>
        <v>77.815650793650789</v>
      </c>
      <c r="AA326" s="9">
        <f t="shared" si="161"/>
        <v>301.56379841269842</v>
      </c>
      <c r="AB326" s="9">
        <f t="shared" si="162"/>
        <v>6471.9761904761908</v>
      </c>
      <c r="AC326" s="9">
        <f t="shared" si="162"/>
        <v>877.31428571428569</v>
      </c>
      <c r="AD326" s="9">
        <f t="shared" si="162"/>
        <v>847.85238095238094</v>
      </c>
      <c r="AE326" s="9">
        <f t="shared" si="162"/>
        <v>848.71195238095243</v>
      </c>
      <c r="AF326" s="9">
        <f t="shared" si="162"/>
        <v>683.41573231883785</v>
      </c>
      <c r="AG326" s="9">
        <f t="shared" si="162"/>
        <v>102.2954126984127</v>
      </c>
      <c r="AH326" s="9">
        <f t="shared" si="162"/>
        <v>315.9738136507936</v>
      </c>
      <c r="AI326" s="9">
        <f t="shared" si="152"/>
        <v>10147.539768191853</v>
      </c>
      <c r="AJ326" s="3" t="s">
        <v>608</v>
      </c>
      <c r="AK326" s="11">
        <v>3883783</v>
      </c>
      <c r="AL326" s="11">
        <v>0</v>
      </c>
      <c r="AM326" s="11">
        <v>8921</v>
      </c>
      <c r="AN326" s="9">
        <v>22304</v>
      </c>
      <c r="AO326" s="11">
        <v>541142</v>
      </c>
      <c r="AP326" s="11">
        <v>-6995</v>
      </c>
      <c r="AQ326" s="9">
        <v>0</v>
      </c>
      <c r="AR326" s="9">
        <v>78137</v>
      </c>
      <c r="AS326" s="11">
        <v>535127</v>
      </c>
      <c r="AT326" s="11">
        <v>0</v>
      </c>
      <c r="AU326" s="11">
        <v>0</v>
      </c>
      <c r="AV326" s="11">
        <v>0</v>
      </c>
      <c r="AW326" s="9">
        <v>49023.86</v>
      </c>
      <c r="AX326" s="9">
        <v>405065.64597367536</v>
      </c>
      <c r="AY326" s="9">
        <v>45342.979999999996</v>
      </c>
      <c r="AZ326" s="9">
        <v>-46435.08</v>
      </c>
      <c r="BA326" s="11">
        <v>161767</v>
      </c>
      <c r="BB326" s="11">
        <v>153695</v>
      </c>
      <c r="BC326" s="11">
        <v>0</v>
      </c>
      <c r="BD326" s="11">
        <v>0</v>
      </c>
      <c r="BE326" s="11">
        <v>8930</v>
      </c>
      <c r="BF326" s="11">
        <v>99638</v>
      </c>
      <c r="BG326" s="11">
        <v>0</v>
      </c>
      <c r="BH326" s="11">
        <v>0</v>
      </c>
      <c r="BI326" s="9">
        <v>15134</v>
      </c>
      <c r="BJ326" s="9">
        <v>0</v>
      </c>
      <c r="BK326" s="9">
        <v>40927.312999999995</v>
      </c>
      <c r="BL326" s="9">
        <v>44607</v>
      </c>
      <c r="BM326" s="9">
        <v>24042.55</v>
      </c>
      <c r="BN326" s="9">
        <v>12761.35</v>
      </c>
      <c r="BO326" s="11">
        <v>4046782</v>
      </c>
      <c r="BP326" s="11">
        <v>30563</v>
      </c>
      <c r="BQ326" s="11">
        <v>9061</v>
      </c>
      <c r="BR326" s="11">
        <v>22304</v>
      </c>
      <c r="BS326" s="11">
        <v>534147</v>
      </c>
      <c r="BT326" s="11">
        <v>0</v>
      </c>
      <c r="BU326" s="9">
        <v>0</v>
      </c>
      <c r="BV326" s="9">
        <v>84942</v>
      </c>
      <c r="BW326" s="11">
        <v>552708</v>
      </c>
      <c r="BX326" s="11">
        <v>0</v>
      </c>
      <c r="BY326" s="11">
        <v>0</v>
      </c>
      <c r="BZ326" s="11">
        <v>-11155.47</v>
      </c>
      <c r="CA326" s="9">
        <v>64446.11</v>
      </c>
      <c r="CB326" s="9">
        <v>430551.91136086785</v>
      </c>
      <c r="CC326" s="9">
        <v>54421.289600000004</v>
      </c>
      <c r="CD326" s="9">
        <v>0</v>
      </c>
      <c r="CE326" s="11">
        <v>164912</v>
      </c>
      <c r="CF326" s="11">
        <v>158820</v>
      </c>
      <c r="CG326" s="11">
        <v>0</v>
      </c>
      <c r="CH326" s="11">
        <v>0</v>
      </c>
      <c r="CI326" s="11">
        <v>9019</v>
      </c>
      <c r="CJ326" s="11">
        <v>103876</v>
      </c>
      <c r="CK326" s="11">
        <v>0</v>
      </c>
      <c r="CL326" s="11">
        <v>0</v>
      </c>
      <c r="CM326" s="11">
        <v>15214</v>
      </c>
      <c r="CN326" s="9">
        <v>0</v>
      </c>
      <c r="CO326" s="9">
        <v>40927.312999999995</v>
      </c>
      <c r="CP326" s="9">
        <v>44607</v>
      </c>
      <c r="CQ326" s="9">
        <v>24042.55</v>
      </c>
      <c r="CR326" s="9">
        <v>12761.35</v>
      </c>
      <c r="CT326" s="11"/>
      <c r="CU326" s="11"/>
      <c r="CV326" s="15"/>
      <c r="CW326" s="15"/>
      <c r="CX326" s="11"/>
      <c r="CY326" s="11"/>
      <c r="CZ326" s="9"/>
      <c r="DA326" s="11"/>
      <c r="DB326" s="11"/>
      <c r="DC326" s="11"/>
      <c r="DD326" s="11"/>
      <c r="DE326" s="11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</row>
    <row r="327" spans="1:124" x14ac:dyDescent="0.3">
      <c r="A327" s="12">
        <v>2536</v>
      </c>
      <c r="B327" s="12">
        <v>1</v>
      </c>
      <c r="C327" s="13" t="s">
        <v>350</v>
      </c>
      <c r="D327" s="14">
        <v>6</v>
      </c>
      <c r="E327" s="9">
        <v>200</v>
      </c>
      <c r="F327" s="9">
        <f t="shared" si="139"/>
        <v>12561.065945125849</v>
      </c>
      <c r="G327" s="9">
        <f t="shared" si="140"/>
        <v>13125.074864278775</v>
      </c>
      <c r="H327" s="9">
        <f t="shared" si="141"/>
        <v>564.00891915292596</v>
      </c>
      <c r="I327" s="10">
        <f t="shared" si="136"/>
        <v>4.4901358023025265E-2</v>
      </c>
      <c r="J327" s="9">
        <f t="shared" si="142"/>
        <v>474.48255000000063</v>
      </c>
      <c r="K327" s="9">
        <f t="shared" si="143"/>
        <v>22.514999999999986</v>
      </c>
      <c r="L327" s="9">
        <f t="shared" si="144"/>
        <v>0</v>
      </c>
      <c r="M327" s="9">
        <f t="shared" si="145"/>
        <v>11.239699999999857</v>
      </c>
      <c r="N327" s="9">
        <f t="shared" si="146"/>
        <v>60.824519152926811</v>
      </c>
      <c r="O327" s="9">
        <f t="shared" si="147"/>
        <v>0</v>
      </c>
      <c r="P327" s="9">
        <f t="shared" si="148"/>
        <v>-5.0528499999999781</v>
      </c>
      <c r="Q327" s="15">
        <f t="shared" si="149"/>
        <v>2512213.1890251697</v>
      </c>
      <c r="R327" s="15">
        <f t="shared" si="150"/>
        <v>2625014.9728557547</v>
      </c>
      <c r="S327" s="9">
        <f t="shared" si="151"/>
        <v>112801.78383058496</v>
      </c>
      <c r="T327" s="9"/>
      <c r="U327" s="9">
        <f t="shared" si="161"/>
        <v>6009.1924499999996</v>
      </c>
      <c r="V327" s="9">
        <f t="shared" si="161"/>
        <v>685.32500000000005</v>
      </c>
      <c r="W327" s="9">
        <f t="shared" si="161"/>
        <v>3864.19</v>
      </c>
      <c r="X327" s="9">
        <f t="shared" si="161"/>
        <v>1603.4163000000001</v>
      </c>
      <c r="Y327" s="9">
        <f t="shared" si="161"/>
        <v>72.55834512584785</v>
      </c>
      <c r="Z327" s="9">
        <f t="shared" si="161"/>
        <v>0</v>
      </c>
      <c r="AA327" s="9">
        <f t="shared" si="161"/>
        <v>326.38385</v>
      </c>
      <c r="AB327" s="9">
        <f t="shared" si="162"/>
        <v>6483.6750000000002</v>
      </c>
      <c r="AC327" s="9">
        <f t="shared" si="162"/>
        <v>707.84</v>
      </c>
      <c r="AD327" s="9">
        <f t="shared" si="162"/>
        <v>3864.19</v>
      </c>
      <c r="AE327" s="9">
        <f t="shared" si="162"/>
        <v>1614.6559999999999</v>
      </c>
      <c r="AF327" s="9">
        <f t="shared" si="162"/>
        <v>133.38286427877466</v>
      </c>
      <c r="AG327" s="9">
        <f t="shared" si="162"/>
        <v>0</v>
      </c>
      <c r="AH327" s="9">
        <f t="shared" si="162"/>
        <v>321.33100000000002</v>
      </c>
      <c r="AI327" s="9">
        <f t="shared" si="152"/>
        <v>13125.074864278775</v>
      </c>
      <c r="AJ327" s="3" t="s">
        <v>608</v>
      </c>
      <c r="AK327" s="11">
        <v>1220744</v>
      </c>
      <c r="AL327" s="11">
        <v>0</v>
      </c>
      <c r="AM327" s="11">
        <v>2804</v>
      </c>
      <c r="AN327" s="9">
        <v>7010</v>
      </c>
      <c r="AO327" s="11">
        <v>772838</v>
      </c>
      <c r="AP327" s="11">
        <v>0</v>
      </c>
      <c r="AQ327" s="9">
        <v>0</v>
      </c>
      <c r="AR327" s="9">
        <v>10749</v>
      </c>
      <c r="AS327" s="11">
        <v>137065</v>
      </c>
      <c r="AT327" s="11">
        <v>0</v>
      </c>
      <c r="AU327" s="11">
        <v>0</v>
      </c>
      <c r="AV327" s="11">
        <v>-1637.74</v>
      </c>
      <c r="AW327" s="9">
        <v>0</v>
      </c>
      <c r="AX327" s="9">
        <v>14511.669025169569</v>
      </c>
      <c r="AY327" s="9">
        <v>10663.1</v>
      </c>
      <c r="AZ327" s="9">
        <v>-18905.509999999998</v>
      </c>
      <c r="BA327" s="11">
        <v>51428</v>
      </c>
      <c r="BB327" s="11">
        <v>72045</v>
      </c>
      <c r="BC327" s="11">
        <v>0</v>
      </c>
      <c r="BD327" s="11">
        <v>5653</v>
      </c>
      <c r="BE327" s="11">
        <v>86094</v>
      </c>
      <c r="BF327" s="11">
        <v>93548</v>
      </c>
      <c r="BG327" s="11">
        <v>0</v>
      </c>
      <c r="BH327" s="11">
        <v>0</v>
      </c>
      <c r="BI327" s="9">
        <v>0</v>
      </c>
      <c r="BJ327" s="9">
        <v>0</v>
      </c>
      <c r="BK327" s="9">
        <v>0</v>
      </c>
      <c r="BL327" s="9">
        <v>14020.800000000001</v>
      </c>
      <c r="BM327" s="9">
        <v>17381.5</v>
      </c>
      <c r="BN327" s="9">
        <v>16201.37</v>
      </c>
      <c r="BO327" s="11">
        <v>1272675</v>
      </c>
      <c r="BP327" s="11">
        <v>24060</v>
      </c>
      <c r="BQ327" s="11">
        <v>2850</v>
      </c>
      <c r="BR327" s="11">
        <v>7010</v>
      </c>
      <c r="BS327" s="11">
        <v>772838</v>
      </c>
      <c r="BT327" s="11">
        <v>0</v>
      </c>
      <c r="BU327" s="9">
        <v>0</v>
      </c>
      <c r="BV327" s="9">
        <v>10960</v>
      </c>
      <c r="BW327" s="11">
        <v>141568</v>
      </c>
      <c r="BX327" s="11">
        <v>0</v>
      </c>
      <c r="BY327" s="11">
        <v>0</v>
      </c>
      <c r="BZ327" s="11">
        <v>-1708.8</v>
      </c>
      <c r="CA327" s="9">
        <v>0</v>
      </c>
      <c r="CB327" s="9">
        <v>26676.57285575493</v>
      </c>
      <c r="CC327" s="9">
        <v>9652.5300000000007</v>
      </c>
      <c r="CD327" s="9">
        <v>0</v>
      </c>
      <c r="CE327" s="11">
        <v>52458</v>
      </c>
      <c r="CF327" s="11">
        <v>73751</v>
      </c>
      <c r="CG327" s="11">
        <v>0</v>
      </c>
      <c r="CH327" s="11">
        <v>5653</v>
      </c>
      <c r="CI327" s="11">
        <v>86951</v>
      </c>
      <c r="CJ327" s="11">
        <v>92017</v>
      </c>
      <c r="CK327" s="11">
        <v>0</v>
      </c>
      <c r="CL327" s="11">
        <v>0</v>
      </c>
      <c r="CM327" s="11">
        <v>0</v>
      </c>
      <c r="CN327" s="9">
        <v>0</v>
      </c>
      <c r="CO327" s="9">
        <v>0</v>
      </c>
      <c r="CP327" s="9">
        <v>14020.800000000001</v>
      </c>
      <c r="CQ327" s="9">
        <v>17381.5</v>
      </c>
      <c r="CR327" s="9">
        <v>16201.37</v>
      </c>
      <c r="CT327" s="11"/>
      <c r="CU327" s="11"/>
      <c r="CV327" s="15"/>
      <c r="CW327" s="15"/>
      <c r="CX327" s="11"/>
      <c r="CY327" s="11"/>
      <c r="CZ327" s="9"/>
      <c r="DA327" s="11"/>
      <c r="DB327" s="11"/>
      <c r="DC327" s="11"/>
      <c r="DD327" s="11"/>
      <c r="DE327" s="11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</row>
    <row r="328" spans="1:124" x14ac:dyDescent="0.3">
      <c r="A328" s="12">
        <v>2580</v>
      </c>
      <c r="B328" s="12">
        <v>1</v>
      </c>
      <c r="C328" s="13" t="s">
        <v>351</v>
      </c>
      <c r="D328" s="14">
        <v>6</v>
      </c>
      <c r="E328" s="9">
        <v>722</v>
      </c>
      <c r="F328" s="9">
        <f t="shared" si="139"/>
        <v>9748.1825828835754</v>
      </c>
      <c r="G328" s="9">
        <f t="shared" si="140"/>
        <v>10504.071701515706</v>
      </c>
      <c r="H328" s="9">
        <f t="shared" si="141"/>
        <v>755.8891186321307</v>
      </c>
      <c r="I328" s="10">
        <f t="shared" si="136"/>
        <v>7.7541542970211152E-2</v>
      </c>
      <c r="J328" s="9">
        <f t="shared" si="142"/>
        <v>407.04108033241027</v>
      </c>
      <c r="K328" s="9">
        <f t="shared" si="143"/>
        <v>36.754847645429436</v>
      </c>
      <c r="L328" s="9">
        <f t="shared" si="144"/>
        <v>179.95152354570635</v>
      </c>
      <c r="M328" s="9">
        <f t="shared" si="145"/>
        <v>33.586606648199449</v>
      </c>
      <c r="N328" s="9">
        <f t="shared" si="146"/>
        <v>34.774607828806211</v>
      </c>
      <c r="O328" s="9">
        <f t="shared" si="147"/>
        <v>66.970650969529089</v>
      </c>
      <c r="P328" s="9">
        <f t="shared" si="148"/>
        <v>-3.1901983379501644</v>
      </c>
      <c r="Q328" s="15">
        <f t="shared" si="149"/>
        <v>7038187.8248419417</v>
      </c>
      <c r="R328" s="15">
        <f t="shared" si="150"/>
        <v>7583939.7684943387</v>
      </c>
      <c r="S328" s="9">
        <f t="shared" si="151"/>
        <v>545751.94365239702</v>
      </c>
      <c r="T328" s="9"/>
      <c r="U328" s="9">
        <f t="shared" si="161"/>
        <v>6022.7899445983376</v>
      </c>
      <c r="V328" s="9">
        <f t="shared" si="161"/>
        <v>1118.6869806094182</v>
      </c>
      <c r="W328" s="9">
        <f t="shared" si="161"/>
        <v>149.46675900277009</v>
      </c>
      <c r="X328" s="9">
        <f t="shared" si="161"/>
        <v>1080.9815650969529</v>
      </c>
      <c r="Y328" s="9">
        <f t="shared" si="161"/>
        <v>1101.6479706604414</v>
      </c>
      <c r="Z328" s="9">
        <f t="shared" si="161"/>
        <v>5.8171745152354575</v>
      </c>
      <c r="AA328" s="9">
        <f t="shared" si="161"/>
        <v>268.79218840042103</v>
      </c>
      <c r="AB328" s="9">
        <f t="shared" si="162"/>
        <v>6429.8310249307478</v>
      </c>
      <c r="AC328" s="9">
        <f t="shared" si="162"/>
        <v>1155.4418282548477</v>
      </c>
      <c r="AD328" s="9">
        <f t="shared" si="162"/>
        <v>329.41828254847644</v>
      </c>
      <c r="AE328" s="9">
        <f t="shared" si="162"/>
        <v>1114.5681717451523</v>
      </c>
      <c r="AF328" s="9">
        <f t="shared" si="162"/>
        <v>1136.4225784892476</v>
      </c>
      <c r="AG328" s="9">
        <f t="shared" si="162"/>
        <v>72.787825484764539</v>
      </c>
      <c r="AH328" s="9">
        <f t="shared" si="162"/>
        <v>265.60199006247086</v>
      </c>
      <c r="AI328" s="9">
        <f t="shared" si="152"/>
        <v>10504.071701515706</v>
      </c>
      <c r="AJ328" s="3" t="s">
        <v>608</v>
      </c>
      <c r="AK328" s="11">
        <v>4405817</v>
      </c>
      <c r="AL328" s="11">
        <v>0</v>
      </c>
      <c r="AM328" s="11">
        <v>10121</v>
      </c>
      <c r="AN328" s="9">
        <v>25301</v>
      </c>
      <c r="AO328" s="11">
        <v>112730</v>
      </c>
      <c r="AP328" s="11">
        <v>-4815</v>
      </c>
      <c r="AQ328" s="9">
        <v>0</v>
      </c>
      <c r="AR328" s="9">
        <v>108537</v>
      </c>
      <c r="AS328" s="11">
        <v>807692</v>
      </c>
      <c r="AT328" s="11">
        <v>0</v>
      </c>
      <c r="AU328" s="11">
        <v>0</v>
      </c>
      <c r="AV328" s="11">
        <v>185.69</v>
      </c>
      <c r="AW328" s="9">
        <v>4200</v>
      </c>
      <c r="AX328" s="9">
        <v>795389.83481683873</v>
      </c>
      <c r="AY328" s="9">
        <v>49180</v>
      </c>
      <c r="AZ328" s="9">
        <v>-57362.66</v>
      </c>
      <c r="BA328" s="11">
        <v>154570</v>
      </c>
      <c r="BB328" s="11">
        <v>259242</v>
      </c>
      <c r="BC328" s="11">
        <v>0</v>
      </c>
      <c r="BD328" s="11">
        <v>45956</v>
      </c>
      <c r="BE328" s="11">
        <v>132853</v>
      </c>
      <c r="BF328" s="11">
        <v>69004</v>
      </c>
      <c r="BG328" s="11">
        <v>0</v>
      </c>
      <c r="BH328" s="11">
        <v>0</v>
      </c>
      <c r="BI328" s="9">
        <v>0</v>
      </c>
      <c r="BJ328" s="9">
        <v>0</v>
      </c>
      <c r="BK328" s="9">
        <v>17499.129853675418</v>
      </c>
      <c r="BL328" s="9">
        <v>16655.550171428571</v>
      </c>
      <c r="BM328" s="9">
        <v>72328.179999999993</v>
      </c>
      <c r="BN328" s="9">
        <v>13104.1</v>
      </c>
      <c r="BO328" s="11">
        <v>4602997</v>
      </c>
      <c r="BP328" s="11">
        <v>39341</v>
      </c>
      <c r="BQ328" s="11">
        <v>10306</v>
      </c>
      <c r="BR328" s="11">
        <v>25301</v>
      </c>
      <c r="BS328" s="11">
        <v>237840</v>
      </c>
      <c r="BT328" s="11">
        <v>0</v>
      </c>
      <c r="BU328" s="9">
        <v>0</v>
      </c>
      <c r="BV328" s="9">
        <v>114163</v>
      </c>
      <c r="BW328" s="11">
        <v>834229</v>
      </c>
      <c r="BX328" s="11">
        <v>0</v>
      </c>
      <c r="BY328" s="11">
        <v>0</v>
      </c>
      <c r="BZ328" s="11">
        <v>1287.22</v>
      </c>
      <c r="CA328" s="9">
        <v>52552.81</v>
      </c>
      <c r="CB328" s="9">
        <v>820497.10166923678</v>
      </c>
      <c r="CC328" s="9">
        <v>46876.676800000001</v>
      </c>
      <c r="CD328" s="9">
        <v>0</v>
      </c>
      <c r="CE328" s="11">
        <v>157930</v>
      </c>
      <c r="CF328" s="11">
        <v>265786</v>
      </c>
      <c r="CG328" s="11">
        <v>0</v>
      </c>
      <c r="CH328" s="11">
        <v>45956</v>
      </c>
      <c r="CI328" s="11">
        <v>134175</v>
      </c>
      <c r="CJ328" s="11">
        <v>75115</v>
      </c>
      <c r="CK328" s="11">
        <v>0</v>
      </c>
      <c r="CL328" s="11">
        <v>0</v>
      </c>
      <c r="CM328" s="11">
        <v>0</v>
      </c>
      <c r="CN328" s="9">
        <v>0</v>
      </c>
      <c r="CO328" s="9">
        <v>17499.129853675418</v>
      </c>
      <c r="CP328" s="9">
        <v>16655.550171428571</v>
      </c>
      <c r="CQ328" s="9">
        <v>72328.179999999993</v>
      </c>
      <c r="CR328" s="9">
        <v>13104.1</v>
      </c>
      <c r="CT328" s="11"/>
      <c r="CU328" s="11"/>
      <c r="CV328" s="15"/>
      <c r="CW328" s="15"/>
      <c r="CX328" s="11"/>
      <c r="CY328" s="11"/>
      <c r="CZ328" s="9"/>
      <c r="DA328" s="11"/>
      <c r="DB328" s="11"/>
      <c r="DC328" s="11"/>
      <c r="DD328" s="11"/>
      <c r="DE328" s="11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</row>
    <row r="329" spans="1:124" x14ac:dyDescent="0.3">
      <c r="A329" s="12">
        <v>2609</v>
      </c>
      <c r="B329" s="12">
        <v>1</v>
      </c>
      <c r="C329" s="13" t="s">
        <v>352</v>
      </c>
      <c r="D329" s="14">
        <v>6</v>
      </c>
      <c r="E329" s="9">
        <v>420</v>
      </c>
      <c r="F329" s="9">
        <f t="shared" si="139"/>
        <v>10219.58673703278</v>
      </c>
      <c r="G329" s="9">
        <f t="shared" si="140"/>
        <v>10699.774076716423</v>
      </c>
      <c r="H329" s="9">
        <f t="shared" si="141"/>
        <v>480.18733968364359</v>
      </c>
      <c r="I329" s="10">
        <f t="shared" si="136"/>
        <v>4.6986962588573739E-2</v>
      </c>
      <c r="J329" s="9">
        <f t="shared" si="142"/>
        <v>389.84719047619001</v>
      </c>
      <c r="K329" s="9">
        <f t="shared" si="143"/>
        <v>22.442857142857179</v>
      </c>
      <c r="L329" s="9">
        <f t="shared" si="144"/>
        <v>0</v>
      </c>
      <c r="M329" s="9">
        <f t="shared" si="145"/>
        <v>27.103071428571411</v>
      </c>
      <c r="N329" s="9">
        <f t="shared" si="146"/>
        <v>38.624939207451234</v>
      </c>
      <c r="O329" s="9">
        <f t="shared" si="147"/>
        <v>0</v>
      </c>
      <c r="P329" s="9">
        <f t="shared" si="148"/>
        <v>2.1692814285714235</v>
      </c>
      <c r="Q329" s="15">
        <f t="shared" si="149"/>
        <v>4292226.4295537667</v>
      </c>
      <c r="R329" s="15">
        <f t="shared" si="150"/>
        <v>4493905.1122208955</v>
      </c>
      <c r="S329" s="9">
        <f t="shared" si="151"/>
        <v>201678.68266712874</v>
      </c>
      <c r="T329" s="9"/>
      <c r="U329" s="9">
        <f t="shared" si="161"/>
        <v>6009.1385238095245</v>
      </c>
      <c r="V329" s="9">
        <f t="shared" si="161"/>
        <v>683.04285714285709</v>
      </c>
      <c r="W329" s="9">
        <f t="shared" si="161"/>
        <v>1149.6976190476191</v>
      </c>
      <c r="X329" s="9">
        <f t="shared" si="161"/>
        <v>1225.2642857142857</v>
      </c>
      <c r="Y329" s="9">
        <f t="shared" si="161"/>
        <v>721.95153410760895</v>
      </c>
      <c r="Z329" s="9">
        <f t="shared" si="161"/>
        <v>0</v>
      </c>
      <c r="AA329" s="9">
        <f t="shared" si="161"/>
        <v>430.49191721088437</v>
      </c>
      <c r="AB329" s="9">
        <f t="shared" si="162"/>
        <v>6398.9857142857145</v>
      </c>
      <c r="AC329" s="9">
        <f t="shared" si="162"/>
        <v>705.48571428571427</v>
      </c>
      <c r="AD329" s="9">
        <f t="shared" si="162"/>
        <v>1149.6976190476191</v>
      </c>
      <c r="AE329" s="9">
        <f t="shared" si="162"/>
        <v>1252.3673571428571</v>
      </c>
      <c r="AF329" s="9">
        <f t="shared" si="162"/>
        <v>760.57647331506018</v>
      </c>
      <c r="AG329" s="9">
        <f t="shared" si="162"/>
        <v>0</v>
      </c>
      <c r="AH329" s="9">
        <f t="shared" si="162"/>
        <v>432.66119863945579</v>
      </c>
      <c r="AI329" s="9">
        <f t="shared" si="152"/>
        <v>10699.774076716423</v>
      </c>
      <c r="AJ329" s="3" t="s">
        <v>608</v>
      </c>
      <c r="AK329" s="11">
        <v>2547431</v>
      </c>
      <c r="AL329" s="11">
        <v>0</v>
      </c>
      <c r="AM329" s="11">
        <v>5852</v>
      </c>
      <c r="AN329" s="9">
        <v>14629</v>
      </c>
      <c r="AO329" s="11">
        <v>498846</v>
      </c>
      <c r="AP329" s="11">
        <v>-15973</v>
      </c>
      <c r="AQ329" s="9">
        <v>0</v>
      </c>
      <c r="AR329" s="9">
        <v>45537</v>
      </c>
      <c r="AS329" s="11">
        <v>286878</v>
      </c>
      <c r="AT329" s="11">
        <v>0</v>
      </c>
      <c r="AU329" s="11">
        <v>0</v>
      </c>
      <c r="AV329" s="11">
        <v>0</v>
      </c>
      <c r="AW329" s="9">
        <v>0</v>
      </c>
      <c r="AX329" s="9">
        <v>303219.64432519575</v>
      </c>
      <c r="AY329" s="9">
        <v>32448</v>
      </c>
      <c r="AZ329" s="9">
        <v>-23592.82</v>
      </c>
      <c r="BA329" s="11">
        <v>91564</v>
      </c>
      <c r="BB329" s="11">
        <v>135347</v>
      </c>
      <c r="BC329" s="11">
        <v>0</v>
      </c>
      <c r="BD329" s="11">
        <v>639</v>
      </c>
      <c r="BE329" s="11">
        <v>105152</v>
      </c>
      <c r="BF329" s="11">
        <v>130520</v>
      </c>
      <c r="BG329" s="11">
        <v>0</v>
      </c>
      <c r="BH329" s="11">
        <v>0</v>
      </c>
      <c r="BI329" s="9">
        <v>0</v>
      </c>
      <c r="BJ329" s="9">
        <v>0</v>
      </c>
      <c r="BK329" s="9">
        <v>33901.174999999996</v>
      </c>
      <c r="BL329" s="9">
        <v>13893.560228571427</v>
      </c>
      <c r="BM329" s="9">
        <v>82266.100000000006</v>
      </c>
      <c r="BN329" s="9">
        <v>3668.77</v>
      </c>
      <c r="BO329" s="11">
        <v>2666115</v>
      </c>
      <c r="BP329" s="11">
        <v>21459</v>
      </c>
      <c r="BQ329" s="11">
        <v>5970</v>
      </c>
      <c r="BR329" s="11">
        <v>14629</v>
      </c>
      <c r="BS329" s="11">
        <v>482873</v>
      </c>
      <c r="BT329" s="11">
        <v>0</v>
      </c>
      <c r="BU329" s="9">
        <v>0</v>
      </c>
      <c r="BV329" s="9">
        <v>49747</v>
      </c>
      <c r="BW329" s="11">
        <v>296304</v>
      </c>
      <c r="BX329" s="11">
        <v>0</v>
      </c>
      <c r="BY329" s="11">
        <v>0</v>
      </c>
      <c r="BZ329" s="11">
        <v>-227.71</v>
      </c>
      <c r="CA329" s="9">
        <v>0</v>
      </c>
      <c r="CB329" s="9">
        <v>319442.11879232526</v>
      </c>
      <c r="CC329" s="9">
        <v>33359.0982</v>
      </c>
      <c r="CD329" s="9">
        <v>0</v>
      </c>
      <c r="CE329" s="11">
        <v>93722</v>
      </c>
      <c r="CF329" s="11">
        <v>139631</v>
      </c>
      <c r="CG329" s="11">
        <v>0</v>
      </c>
      <c r="CH329" s="11">
        <v>639</v>
      </c>
      <c r="CI329" s="11">
        <v>106198</v>
      </c>
      <c r="CJ329" s="11">
        <v>130315</v>
      </c>
      <c r="CK329" s="11">
        <v>0</v>
      </c>
      <c r="CL329" s="11">
        <v>0</v>
      </c>
      <c r="CM329" s="11">
        <v>0</v>
      </c>
      <c r="CN329" s="9">
        <v>0</v>
      </c>
      <c r="CO329" s="9">
        <v>33901.174999999996</v>
      </c>
      <c r="CP329" s="9">
        <v>13893.560228571427</v>
      </c>
      <c r="CQ329" s="9">
        <v>82266.100000000006</v>
      </c>
      <c r="CR329" s="9">
        <v>3668.77</v>
      </c>
      <c r="CT329" s="11"/>
      <c r="CU329" s="11"/>
      <c r="CV329" s="15"/>
      <c r="CW329" s="15"/>
      <c r="CX329" s="11"/>
      <c r="CY329" s="11"/>
      <c r="CZ329" s="9"/>
      <c r="DA329" s="11"/>
      <c r="DB329" s="11"/>
      <c r="DC329" s="11"/>
      <c r="DD329" s="11"/>
      <c r="DE329" s="11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</row>
    <row r="330" spans="1:124" x14ac:dyDescent="0.3">
      <c r="A330" s="12">
        <v>2683</v>
      </c>
      <c r="B330" s="12">
        <v>1</v>
      </c>
      <c r="C330" s="13" t="s">
        <v>353</v>
      </c>
      <c r="D330" s="14">
        <v>6</v>
      </c>
      <c r="E330" s="9">
        <v>407</v>
      </c>
      <c r="F330" s="9">
        <f t="shared" si="139"/>
        <v>11838.105242754504</v>
      </c>
      <c r="G330" s="9">
        <f t="shared" si="140"/>
        <v>12346.226479518315</v>
      </c>
      <c r="H330" s="9">
        <f t="shared" si="141"/>
        <v>508.12123676381088</v>
      </c>
      <c r="I330" s="10">
        <f t="shared" si="136"/>
        <v>4.2922513894257344E-2</v>
      </c>
      <c r="J330" s="9">
        <f t="shared" si="142"/>
        <v>388.04341523341463</v>
      </c>
      <c r="K330" s="9">
        <f t="shared" si="143"/>
        <v>12.697788697788667</v>
      </c>
      <c r="L330" s="9">
        <f t="shared" si="144"/>
        <v>0</v>
      </c>
      <c r="M330" s="9">
        <f t="shared" si="145"/>
        <v>48.110565110564949</v>
      </c>
      <c r="N330" s="9">
        <f t="shared" si="146"/>
        <v>46.869636763811513</v>
      </c>
      <c r="O330" s="9">
        <f t="shared" si="147"/>
        <v>0</v>
      </c>
      <c r="P330" s="9">
        <f t="shared" si="148"/>
        <v>12.39983095823095</v>
      </c>
      <c r="Q330" s="15">
        <f t="shared" si="149"/>
        <v>4818108.8338010823</v>
      </c>
      <c r="R330" s="15">
        <f t="shared" si="150"/>
        <v>5024914.1771639539</v>
      </c>
      <c r="S330" s="9">
        <f t="shared" si="151"/>
        <v>206805.34336287156</v>
      </c>
      <c r="T330" s="9"/>
      <c r="U330" s="9">
        <f t="shared" si="161"/>
        <v>6031.1384029484034</v>
      </c>
      <c r="V330" s="9">
        <f t="shared" si="161"/>
        <v>386.51842751842753</v>
      </c>
      <c r="W330" s="9">
        <f t="shared" si="161"/>
        <v>1324.046683046683</v>
      </c>
      <c r="X330" s="9">
        <f t="shared" si="161"/>
        <v>2904.068796068796</v>
      </c>
      <c r="Y330" s="9">
        <f t="shared" si="161"/>
        <v>916.56724154390304</v>
      </c>
      <c r="Z330" s="9">
        <f t="shared" si="161"/>
        <v>0</v>
      </c>
      <c r="AA330" s="9">
        <f t="shared" si="161"/>
        <v>275.76569162829054</v>
      </c>
      <c r="AB330" s="9">
        <f t="shared" si="162"/>
        <v>6419.181818181818</v>
      </c>
      <c r="AC330" s="9">
        <f t="shared" si="162"/>
        <v>399.2162162162162</v>
      </c>
      <c r="AD330" s="9">
        <f t="shared" si="162"/>
        <v>1324.046683046683</v>
      </c>
      <c r="AE330" s="9">
        <f t="shared" si="162"/>
        <v>2952.179361179361</v>
      </c>
      <c r="AF330" s="9">
        <f t="shared" si="162"/>
        <v>963.43687830771455</v>
      </c>
      <c r="AG330" s="9">
        <f t="shared" si="162"/>
        <v>0</v>
      </c>
      <c r="AH330" s="9">
        <f t="shared" si="162"/>
        <v>288.16552258652149</v>
      </c>
      <c r="AI330" s="9">
        <f t="shared" si="152"/>
        <v>12346.226479518315</v>
      </c>
      <c r="AJ330" s="3" t="s">
        <v>608</v>
      </c>
      <c r="AK330" s="11">
        <v>2480303</v>
      </c>
      <c r="AL330" s="11">
        <v>0</v>
      </c>
      <c r="AM330" s="11">
        <v>5697</v>
      </c>
      <c r="AN330" s="9">
        <v>14244</v>
      </c>
      <c r="AO330" s="11">
        <v>538887</v>
      </c>
      <c r="AP330" s="11">
        <v>0</v>
      </c>
      <c r="AQ330" s="9">
        <v>0</v>
      </c>
      <c r="AR330" s="9">
        <v>42225</v>
      </c>
      <c r="AS330" s="11">
        <v>157313</v>
      </c>
      <c r="AT330" s="11">
        <v>0</v>
      </c>
      <c r="AU330" s="11">
        <v>0</v>
      </c>
      <c r="AV330" s="11">
        <v>0</v>
      </c>
      <c r="AW330" s="9">
        <v>0</v>
      </c>
      <c r="AX330" s="9">
        <v>373042.86730836856</v>
      </c>
      <c r="AY330" s="9">
        <v>28640.440000000002</v>
      </c>
      <c r="AZ330" s="9">
        <v>-25629.67</v>
      </c>
      <c r="BA330" s="11">
        <v>104440</v>
      </c>
      <c r="BB330" s="11">
        <v>210279</v>
      </c>
      <c r="BC330" s="11">
        <v>0</v>
      </c>
      <c r="BD330" s="11">
        <v>0</v>
      </c>
      <c r="BE330" s="11">
        <v>689047</v>
      </c>
      <c r="BF330" s="11">
        <v>130268</v>
      </c>
      <c r="BG330" s="11">
        <v>0</v>
      </c>
      <c r="BH330" s="11">
        <v>0</v>
      </c>
      <c r="BI330" s="9">
        <v>0</v>
      </c>
      <c r="BJ330" s="9">
        <v>0</v>
      </c>
      <c r="BK330" s="9">
        <v>9102.9364927142524</v>
      </c>
      <c r="BL330" s="9">
        <v>28487.4</v>
      </c>
      <c r="BM330" s="9">
        <v>14429.3</v>
      </c>
      <c r="BN330" s="9">
        <v>17332.560000000001</v>
      </c>
      <c r="BO330" s="11">
        <v>2608055</v>
      </c>
      <c r="BP330" s="11">
        <v>4552</v>
      </c>
      <c r="BQ330" s="11">
        <v>5840</v>
      </c>
      <c r="BR330" s="11">
        <v>14244</v>
      </c>
      <c r="BS330" s="11">
        <v>538887</v>
      </c>
      <c r="BT330" s="11">
        <v>0</v>
      </c>
      <c r="BU330" s="9">
        <v>0</v>
      </c>
      <c r="BV330" s="9">
        <v>45506</v>
      </c>
      <c r="BW330" s="11">
        <v>162481</v>
      </c>
      <c r="BX330" s="11">
        <v>0</v>
      </c>
      <c r="BY330" s="11">
        <v>0</v>
      </c>
      <c r="BZ330" s="11">
        <v>0</v>
      </c>
      <c r="CA330" s="9">
        <v>0</v>
      </c>
      <c r="CB330" s="9">
        <v>392118.8094712398</v>
      </c>
      <c r="CC330" s="9">
        <v>33687.171200000004</v>
      </c>
      <c r="CD330" s="9">
        <v>0</v>
      </c>
      <c r="CE330" s="11">
        <v>107447</v>
      </c>
      <c r="CF330" s="11">
        <v>216817</v>
      </c>
      <c r="CG330" s="11">
        <v>0</v>
      </c>
      <c r="CH330" s="11">
        <v>0</v>
      </c>
      <c r="CI330" s="11">
        <v>695905</v>
      </c>
      <c r="CJ330" s="11">
        <v>130022</v>
      </c>
      <c r="CK330" s="11">
        <v>0</v>
      </c>
      <c r="CL330" s="11">
        <v>0</v>
      </c>
      <c r="CM330" s="11">
        <v>0</v>
      </c>
      <c r="CN330" s="9">
        <v>0</v>
      </c>
      <c r="CO330" s="9">
        <v>9102.9364927142524</v>
      </c>
      <c r="CP330" s="9">
        <v>28487.4</v>
      </c>
      <c r="CQ330" s="9">
        <v>14429.3</v>
      </c>
      <c r="CR330" s="9">
        <v>17332.560000000001</v>
      </c>
      <c r="CT330" s="11"/>
      <c r="CU330" s="11"/>
      <c r="CV330" s="15"/>
      <c r="CW330" s="15"/>
      <c r="CX330" s="11"/>
      <c r="CY330" s="11"/>
      <c r="CZ330" s="9"/>
      <c r="DA330" s="11"/>
      <c r="DB330" s="11"/>
      <c r="DC330" s="11"/>
      <c r="DD330" s="11"/>
      <c r="DE330" s="11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</row>
    <row r="331" spans="1:124" x14ac:dyDescent="0.3">
      <c r="A331" s="12">
        <v>2687</v>
      </c>
      <c r="B331" s="12">
        <v>1</v>
      </c>
      <c r="C331" s="13" t="s">
        <v>354</v>
      </c>
      <c r="D331" s="14">
        <v>5</v>
      </c>
      <c r="E331" s="9">
        <v>1160</v>
      </c>
      <c r="F331" s="9">
        <f t="shared" si="139"/>
        <v>8646.3966411435031</v>
      </c>
      <c r="G331" s="9">
        <f t="shared" si="140"/>
        <v>9203.5451765280959</v>
      </c>
      <c r="H331" s="9">
        <f t="shared" si="141"/>
        <v>557.14853538459283</v>
      </c>
      <c r="I331" s="10">
        <f t="shared" si="136"/>
        <v>6.4437078069426709E-2</v>
      </c>
      <c r="J331" s="9">
        <f t="shared" si="142"/>
        <v>383.35408620689668</v>
      </c>
      <c r="K331" s="9">
        <f t="shared" si="143"/>
        <v>10.211206896551687</v>
      </c>
      <c r="L331" s="9">
        <f t="shared" si="144"/>
        <v>76.208620689655163</v>
      </c>
      <c r="M331" s="9">
        <f t="shared" si="145"/>
        <v>42.377749999999992</v>
      </c>
      <c r="N331" s="9">
        <f t="shared" si="146"/>
        <v>47.540220039766609</v>
      </c>
      <c r="O331" s="9">
        <f t="shared" si="147"/>
        <v>0</v>
      </c>
      <c r="P331" s="9">
        <f t="shared" si="148"/>
        <v>-2.5433484482758786</v>
      </c>
      <c r="Q331" s="15">
        <f t="shared" si="149"/>
        <v>10029820.103726462</v>
      </c>
      <c r="R331" s="15">
        <f t="shared" si="150"/>
        <v>10676112.404772591</v>
      </c>
      <c r="S331" s="9">
        <f t="shared" si="151"/>
        <v>646292.30104612932</v>
      </c>
      <c r="T331" s="9"/>
      <c r="U331" s="9">
        <f t="shared" si="161"/>
        <v>5916.1562586206892</v>
      </c>
      <c r="V331" s="9">
        <f t="shared" si="161"/>
        <v>310.81551724137933</v>
      </c>
      <c r="W331" s="9">
        <f t="shared" si="161"/>
        <v>709.33103448275858</v>
      </c>
      <c r="X331" s="9">
        <f t="shared" si="161"/>
        <v>490.60396551724136</v>
      </c>
      <c r="Y331" s="9">
        <f t="shared" si="161"/>
        <v>825.60645785532574</v>
      </c>
      <c r="Z331" s="9">
        <f t="shared" si="161"/>
        <v>0</v>
      </c>
      <c r="AA331" s="9">
        <f t="shared" si="161"/>
        <v>393.88340742610836</v>
      </c>
      <c r="AB331" s="9">
        <f t="shared" si="162"/>
        <v>6299.5103448275859</v>
      </c>
      <c r="AC331" s="9">
        <f t="shared" si="162"/>
        <v>321.02672413793101</v>
      </c>
      <c r="AD331" s="9">
        <f t="shared" si="162"/>
        <v>785.53965517241375</v>
      </c>
      <c r="AE331" s="9">
        <f t="shared" si="162"/>
        <v>532.98171551724135</v>
      </c>
      <c r="AF331" s="9">
        <f t="shared" si="162"/>
        <v>873.14667789509235</v>
      </c>
      <c r="AG331" s="9">
        <f t="shared" si="162"/>
        <v>0</v>
      </c>
      <c r="AH331" s="9">
        <f t="shared" si="162"/>
        <v>391.34005897783248</v>
      </c>
      <c r="AI331" s="9">
        <f t="shared" si="152"/>
        <v>9203.5451765280959</v>
      </c>
      <c r="AJ331" s="3" t="s">
        <v>608</v>
      </c>
      <c r="AK331" s="11">
        <v>6906180</v>
      </c>
      <c r="AL331" s="11">
        <v>0</v>
      </c>
      <c r="AM331" s="11">
        <v>15864</v>
      </c>
      <c r="AN331" s="9">
        <v>39660</v>
      </c>
      <c r="AO331" s="11">
        <v>855415</v>
      </c>
      <c r="AP331" s="11">
        <v>-32591</v>
      </c>
      <c r="AQ331" s="9">
        <v>0</v>
      </c>
      <c r="AR331" s="9">
        <v>143185</v>
      </c>
      <c r="AS331" s="11">
        <v>360546</v>
      </c>
      <c r="AT331" s="11">
        <v>0</v>
      </c>
      <c r="AU331" s="11">
        <v>0</v>
      </c>
      <c r="AV331" s="11">
        <v>-24967.4</v>
      </c>
      <c r="AW331" s="9">
        <v>0</v>
      </c>
      <c r="AX331" s="9">
        <v>957703.49111217784</v>
      </c>
      <c r="AY331" s="9">
        <v>76505.149999999994</v>
      </c>
      <c r="AZ331" s="9">
        <v>-43438.74</v>
      </c>
      <c r="BA331" s="11">
        <v>266834</v>
      </c>
      <c r="BB331" s="11">
        <v>139155</v>
      </c>
      <c r="BC331" s="11">
        <v>0</v>
      </c>
      <c r="BD331" s="11">
        <v>9532</v>
      </c>
      <c r="BE331" s="11">
        <v>0</v>
      </c>
      <c r="BF331" s="11">
        <v>0</v>
      </c>
      <c r="BG331" s="11">
        <v>0</v>
      </c>
      <c r="BH331" s="11">
        <v>0</v>
      </c>
      <c r="BI331" s="9">
        <v>19498</v>
      </c>
      <c r="BJ331" s="9">
        <v>0</v>
      </c>
      <c r="BK331" s="9">
        <v>43460.252499999995</v>
      </c>
      <c r="BL331" s="9">
        <v>69892.780114285721</v>
      </c>
      <c r="BM331" s="9">
        <v>202463.53999999998</v>
      </c>
      <c r="BN331" s="9">
        <v>24923.03</v>
      </c>
      <c r="BO331" s="11">
        <v>7307432</v>
      </c>
      <c r="BP331" s="11">
        <v>0</v>
      </c>
      <c r="BQ331" s="11">
        <v>16362</v>
      </c>
      <c r="BR331" s="11">
        <v>39660</v>
      </c>
      <c r="BS331" s="11">
        <v>377580</v>
      </c>
      <c r="BT331" s="11">
        <v>0</v>
      </c>
      <c r="BU331" s="9">
        <v>0</v>
      </c>
      <c r="BV331" s="9">
        <v>181238</v>
      </c>
      <c r="BW331" s="11">
        <v>372391</v>
      </c>
      <c r="BX331" s="11">
        <v>0</v>
      </c>
      <c r="BY331" s="11">
        <v>0</v>
      </c>
      <c r="BZ331" s="11">
        <v>-28834.21</v>
      </c>
      <c r="CA331" s="9">
        <v>0</v>
      </c>
      <c r="CB331" s="9">
        <v>1012850.1463583071</v>
      </c>
      <c r="CC331" s="9">
        <v>73554.865800000014</v>
      </c>
      <c r="CD331" s="9">
        <v>0</v>
      </c>
      <c r="CE331" s="11">
        <v>276182</v>
      </c>
      <c r="CF331" s="11">
        <v>144177</v>
      </c>
      <c r="CG331" s="11">
        <v>0</v>
      </c>
      <c r="CH331" s="11">
        <v>9532</v>
      </c>
      <c r="CI331" s="11">
        <v>0</v>
      </c>
      <c r="CJ331" s="11">
        <v>0</v>
      </c>
      <c r="CK331" s="11">
        <v>0</v>
      </c>
      <c r="CL331" s="11">
        <v>0</v>
      </c>
      <c r="CM331" s="11">
        <v>19602</v>
      </c>
      <c r="CN331" s="9">
        <v>533646</v>
      </c>
      <c r="CO331" s="9">
        <v>43460.252499999995</v>
      </c>
      <c r="CP331" s="9">
        <v>69892.780114285721</v>
      </c>
      <c r="CQ331" s="9">
        <v>202463.53999999998</v>
      </c>
      <c r="CR331" s="9">
        <v>24923.03</v>
      </c>
      <c r="CT331" s="11"/>
      <c r="CU331" s="11"/>
      <c r="CV331" s="15"/>
      <c r="CW331" s="15"/>
      <c r="CX331" s="11"/>
      <c r="CY331" s="11"/>
      <c r="CZ331" s="9"/>
      <c r="DA331" s="11"/>
      <c r="DB331" s="11"/>
      <c r="DC331" s="11"/>
      <c r="DD331" s="11"/>
      <c r="DE331" s="11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</row>
    <row r="332" spans="1:124" x14ac:dyDescent="0.3">
      <c r="A332" s="12">
        <v>2689</v>
      </c>
      <c r="B332" s="12">
        <v>1</v>
      </c>
      <c r="C332" s="13" t="s">
        <v>355</v>
      </c>
      <c r="D332" s="14">
        <v>5</v>
      </c>
      <c r="E332" s="9">
        <v>1057</v>
      </c>
      <c r="F332" s="9">
        <f t="shared" si="139"/>
        <v>10047.131814110067</v>
      </c>
      <c r="G332" s="9">
        <f t="shared" si="140"/>
        <v>10544.10735207461</v>
      </c>
      <c r="H332" s="9">
        <f t="shared" si="141"/>
        <v>496.97553796454304</v>
      </c>
      <c r="I332" s="10">
        <f t="shared" si="136"/>
        <v>4.9464419016240713E-2</v>
      </c>
      <c r="J332" s="9">
        <f t="shared" si="142"/>
        <v>393.38395458845753</v>
      </c>
      <c r="K332" s="9">
        <f t="shared" si="143"/>
        <v>20.813623462630062</v>
      </c>
      <c r="L332" s="9">
        <f t="shared" si="144"/>
        <v>0</v>
      </c>
      <c r="M332" s="9">
        <f t="shared" si="145"/>
        <v>22.29526963103126</v>
      </c>
      <c r="N332" s="9">
        <f t="shared" si="146"/>
        <v>67.064397567190781</v>
      </c>
      <c r="O332" s="9">
        <f t="shared" si="147"/>
        <v>0</v>
      </c>
      <c r="P332" s="9">
        <f t="shared" si="148"/>
        <v>-6.5817072847682141</v>
      </c>
      <c r="Q332" s="15">
        <f t="shared" si="149"/>
        <v>10619818.327514341</v>
      </c>
      <c r="R332" s="15">
        <f t="shared" si="150"/>
        <v>11145121.471142862</v>
      </c>
      <c r="S332" s="9">
        <f t="shared" si="151"/>
        <v>525303.14362852089</v>
      </c>
      <c r="T332" s="9"/>
      <c r="U332" s="9">
        <f t="shared" ref="U332:AA341" si="163">IF($E332=0,0,SUMIF($AK$4:$BN$4,U$4,$AK332:$BN332)/$E332)</f>
        <v>5917.1278713339643</v>
      </c>
      <c r="V332" s="9">
        <f t="shared" si="163"/>
        <v>633.4853358561968</v>
      </c>
      <c r="W332" s="9">
        <f t="shared" si="163"/>
        <v>1303.2412488174077</v>
      </c>
      <c r="X332" s="9">
        <f t="shared" si="163"/>
        <v>612.34438978240303</v>
      </c>
      <c r="Y332" s="9">
        <f t="shared" si="163"/>
        <v>1349.9058846230548</v>
      </c>
      <c r="Z332" s="9">
        <f t="shared" si="163"/>
        <v>0</v>
      </c>
      <c r="AA332" s="9">
        <f t="shared" si="163"/>
        <v>231.027083697042</v>
      </c>
      <c r="AB332" s="9">
        <f t="shared" ref="AB332:AH341" si="164">IF($E332=0,0,SUMIF($BO$4:$CR$4,AB$4,$BO332:$CR332)/$E332)</f>
        <v>6310.5118259224218</v>
      </c>
      <c r="AC332" s="9">
        <f t="shared" si="164"/>
        <v>654.29895931882686</v>
      </c>
      <c r="AD332" s="9">
        <f t="shared" si="164"/>
        <v>1303.2412488174077</v>
      </c>
      <c r="AE332" s="9">
        <f t="shared" si="164"/>
        <v>634.63965941343429</v>
      </c>
      <c r="AF332" s="9">
        <f t="shared" si="164"/>
        <v>1416.9702821902456</v>
      </c>
      <c r="AG332" s="9">
        <f t="shared" si="164"/>
        <v>0</v>
      </c>
      <c r="AH332" s="9">
        <f t="shared" si="164"/>
        <v>224.44537641227379</v>
      </c>
      <c r="AI332" s="9">
        <f t="shared" si="152"/>
        <v>10544.10735207461</v>
      </c>
      <c r="AJ332" s="3" t="s">
        <v>608</v>
      </c>
      <c r="AK332" s="11">
        <v>6331854</v>
      </c>
      <c r="AL332" s="11">
        <v>0</v>
      </c>
      <c r="AM332" s="11">
        <v>14545</v>
      </c>
      <c r="AN332" s="9">
        <v>36362</v>
      </c>
      <c r="AO332" s="11">
        <v>1424545</v>
      </c>
      <c r="AP332" s="11">
        <v>-47019</v>
      </c>
      <c r="AQ332" s="9">
        <v>0</v>
      </c>
      <c r="AR332" s="9">
        <v>105856</v>
      </c>
      <c r="AS332" s="11">
        <v>669594</v>
      </c>
      <c r="AT332" s="11">
        <v>0</v>
      </c>
      <c r="AU332" s="11">
        <v>0</v>
      </c>
      <c r="AV332" s="11">
        <v>0</v>
      </c>
      <c r="AW332" s="9">
        <v>0</v>
      </c>
      <c r="AX332" s="9">
        <v>1426850.5200465689</v>
      </c>
      <c r="AY332" s="9">
        <v>73282.600000000006</v>
      </c>
      <c r="AZ332" s="9">
        <v>-77449.84</v>
      </c>
      <c r="BA332" s="11">
        <v>231857</v>
      </c>
      <c r="BB332" s="11">
        <v>251780</v>
      </c>
      <c r="BC332" s="11">
        <v>0</v>
      </c>
      <c r="BD332" s="11">
        <v>29414.02</v>
      </c>
      <c r="BE332" s="11">
        <v>0</v>
      </c>
      <c r="BF332" s="11">
        <v>0</v>
      </c>
      <c r="BG332" s="11">
        <v>0</v>
      </c>
      <c r="BH332" s="11">
        <v>-5851</v>
      </c>
      <c r="BI332" s="9">
        <v>19647</v>
      </c>
      <c r="BJ332" s="9">
        <v>0</v>
      </c>
      <c r="BK332" s="9">
        <v>23918.17981063054</v>
      </c>
      <c r="BL332" s="9">
        <v>42159.257657142858</v>
      </c>
      <c r="BM332" s="9">
        <v>50538.85</v>
      </c>
      <c r="BN332" s="9">
        <v>17934.740000000002</v>
      </c>
      <c r="BO332" s="11">
        <v>6659482</v>
      </c>
      <c r="BP332" s="11">
        <v>10729</v>
      </c>
      <c r="BQ332" s="11">
        <v>14911</v>
      </c>
      <c r="BR332" s="11">
        <v>36362</v>
      </c>
      <c r="BS332" s="11">
        <v>1377526</v>
      </c>
      <c r="BT332" s="11">
        <v>0</v>
      </c>
      <c r="BU332" s="9">
        <v>0</v>
      </c>
      <c r="BV332" s="9">
        <v>116124</v>
      </c>
      <c r="BW332" s="11">
        <v>691594</v>
      </c>
      <c r="BX332" s="11">
        <v>0</v>
      </c>
      <c r="BY332" s="11">
        <v>0</v>
      </c>
      <c r="BZ332" s="11">
        <v>-3402.9</v>
      </c>
      <c r="CA332" s="9">
        <v>0</v>
      </c>
      <c r="CB332" s="9">
        <v>1497737.5882750896</v>
      </c>
      <c r="CC332" s="9">
        <v>66325.735400000005</v>
      </c>
      <c r="CD332" s="9">
        <v>0</v>
      </c>
      <c r="CE332" s="11">
        <v>238503</v>
      </c>
      <c r="CF332" s="11">
        <v>262017</v>
      </c>
      <c r="CG332" s="11">
        <v>0</v>
      </c>
      <c r="CH332" s="11">
        <v>29414.02</v>
      </c>
      <c r="CI332" s="11">
        <v>0</v>
      </c>
      <c r="CJ332" s="11">
        <v>0</v>
      </c>
      <c r="CK332" s="11">
        <v>0</v>
      </c>
      <c r="CL332" s="11">
        <v>-6503</v>
      </c>
      <c r="CM332" s="11">
        <v>19751</v>
      </c>
      <c r="CN332" s="9">
        <v>0</v>
      </c>
      <c r="CO332" s="9">
        <v>23918.17981063054</v>
      </c>
      <c r="CP332" s="9">
        <v>42159.257657142858</v>
      </c>
      <c r="CQ332" s="9">
        <v>50538.85</v>
      </c>
      <c r="CR332" s="9">
        <v>17934.740000000002</v>
      </c>
      <c r="CT332" s="11"/>
      <c r="CU332" s="11"/>
      <c r="CV332" s="15"/>
      <c r="CW332" s="15"/>
      <c r="CX332" s="11"/>
      <c r="CY332" s="11"/>
      <c r="CZ332" s="9"/>
      <c r="DA332" s="11"/>
      <c r="DB332" s="11"/>
      <c r="DC332" s="11"/>
      <c r="DD332" s="11"/>
      <c r="DE332" s="11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</row>
    <row r="333" spans="1:124" x14ac:dyDescent="0.3">
      <c r="A333" s="12">
        <v>2711</v>
      </c>
      <c r="B333" s="12">
        <v>1</v>
      </c>
      <c r="C333" s="13" t="s">
        <v>356</v>
      </c>
      <c r="D333" s="14">
        <v>6</v>
      </c>
      <c r="E333" s="9">
        <v>920</v>
      </c>
      <c r="F333" s="9">
        <f t="shared" si="139"/>
        <v>8615.7398545875803</v>
      </c>
      <c r="G333" s="9">
        <f t="shared" si="140"/>
        <v>9393.1166216848978</v>
      </c>
      <c r="H333" s="9">
        <f t="shared" si="141"/>
        <v>777.3767670973175</v>
      </c>
      <c r="I333" s="10">
        <f t="shared" ref="I333:I396" si="165">IF(F333=0,0,H333/F333)</f>
        <v>9.0227511533254048E-2</v>
      </c>
      <c r="J333" s="9">
        <f t="shared" si="142"/>
        <v>371.36269565217299</v>
      </c>
      <c r="K333" s="9">
        <f t="shared" si="143"/>
        <v>20.815217391304373</v>
      </c>
      <c r="L333" s="9">
        <f t="shared" si="144"/>
        <v>329.21739130434781</v>
      </c>
      <c r="M333" s="9">
        <f t="shared" si="145"/>
        <v>3.7428152173914668</v>
      </c>
      <c r="N333" s="9">
        <f t="shared" si="146"/>
        <v>55.332731662535139</v>
      </c>
      <c r="O333" s="9">
        <f t="shared" si="147"/>
        <v>0</v>
      </c>
      <c r="P333" s="9">
        <f t="shared" si="148"/>
        <v>-3.0940841304347941</v>
      </c>
      <c r="Q333" s="15">
        <f t="shared" si="149"/>
        <v>7926480.6662205746</v>
      </c>
      <c r="R333" s="15">
        <f t="shared" si="150"/>
        <v>8641667.2919501066</v>
      </c>
      <c r="S333" s="9">
        <f t="shared" si="151"/>
        <v>715186.62572953198</v>
      </c>
      <c r="T333" s="9"/>
      <c r="U333" s="9">
        <f t="shared" si="163"/>
        <v>6000.0916521739136</v>
      </c>
      <c r="V333" s="9">
        <f t="shared" si="163"/>
        <v>633.56521739130437</v>
      </c>
      <c r="W333" s="9">
        <f t="shared" si="163"/>
        <v>0</v>
      </c>
      <c r="X333" s="9">
        <f t="shared" si="163"/>
        <v>704.57085869565208</v>
      </c>
      <c r="Y333" s="9">
        <f t="shared" si="163"/>
        <v>996.14591551394199</v>
      </c>
      <c r="Z333" s="9">
        <f t="shared" si="163"/>
        <v>0</v>
      </c>
      <c r="AA333" s="9">
        <f t="shared" si="163"/>
        <v>281.366210812769</v>
      </c>
      <c r="AB333" s="9">
        <f t="shared" si="164"/>
        <v>6371.4543478260866</v>
      </c>
      <c r="AC333" s="9">
        <f t="shared" si="164"/>
        <v>654.38043478260875</v>
      </c>
      <c r="AD333" s="9">
        <f t="shared" si="164"/>
        <v>329.21739130434781</v>
      </c>
      <c r="AE333" s="9">
        <f t="shared" si="164"/>
        <v>708.31367391304354</v>
      </c>
      <c r="AF333" s="9">
        <f t="shared" si="164"/>
        <v>1051.4786471764771</v>
      </c>
      <c r="AG333" s="9">
        <f t="shared" si="164"/>
        <v>0</v>
      </c>
      <c r="AH333" s="9">
        <f t="shared" si="164"/>
        <v>278.2721266823342</v>
      </c>
      <c r="AI333" s="9">
        <f t="shared" si="152"/>
        <v>9393.1166216848978</v>
      </c>
      <c r="AJ333" s="3" t="s">
        <v>608</v>
      </c>
      <c r="AK333" s="11">
        <v>5574374</v>
      </c>
      <c r="AL333" s="11">
        <v>0</v>
      </c>
      <c r="AM333" s="11">
        <v>12805</v>
      </c>
      <c r="AN333" s="9">
        <v>32012</v>
      </c>
      <c r="AO333" s="11">
        <v>0</v>
      </c>
      <c r="AP333" s="11">
        <v>0</v>
      </c>
      <c r="AQ333" s="9">
        <v>0</v>
      </c>
      <c r="AR333" s="9">
        <v>162957</v>
      </c>
      <c r="AS333" s="11">
        <v>582880</v>
      </c>
      <c r="AT333" s="11">
        <v>0</v>
      </c>
      <c r="AU333" s="11">
        <v>29907</v>
      </c>
      <c r="AV333" s="11">
        <v>-32930.81</v>
      </c>
      <c r="AW333" s="9">
        <v>0</v>
      </c>
      <c r="AX333" s="9">
        <v>916454.24227282661</v>
      </c>
      <c r="AY333" s="9">
        <v>63153.3</v>
      </c>
      <c r="AZ333" s="9">
        <v>-54289.68</v>
      </c>
      <c r="BA333" s="11">
        <v>220905</v>
      </c>
      <c r="BB333" s="11">
        <v>239274</v>
      </c>
      <c r="BC333" s="11">
        <v>0</v>
      </c>
      <c r="BD333" s="11">
        <v>1286</v>
      </c>
      <c r="BE333" s="11">
        <v>0</v>
      </c>
      <c r="BF333" s="11">
        <v>0</v>
      </c>
      <c r="BG333" s="11">
        <v>0</v>
      </c>
      <c r="BH333" s="11">
        <v>0</v>
      </c>
      <c r="BI333" s="9">
        <v>14002</v>
      </c>
      <c r="BJ333" s="9">
        <v>0</v>
      </c>
      <c r="BK333" s="9">
        <v>19078.913947747486</v>
      </c>
      <c r="BL333" s="9">
        <v>64024.2</v>
      </c>
      <c r="BM333" s="9">
        <v>75413.179999999993</v>
      </c>
      <c r="BN333" s="9">
        <v>5175.32</v>
      </c>
      <c r="BO333" s="11">
        <v>5861738</v>
      </c>
      <c r="BP333" s="11">
        <v>0</v>
      </c>
      <c r="BQ333" s="11">
        <v>13125</v>
      </c>
      <c r="BR333" s="11">
        <v>32012</v>
      </c>
      <c r="BS333" s="11">
        <v>302880</v>
      </c>
      <c r="BT333" s="11">
        <v>0</v>
      </c>
      <c r="BU333" s="9">
        <v>0</v>
      </c>
      <c r="BV333" s="9">
        <v>145382</v>
      </c>
      <c r="BW333" s="11">
        <v>602030</v>
      </c>
      <c r="BX333" s="11">
        <v>0</v>
      </c>
      <c r="BY333" s="11">
        <v>30102</v>
      </c>
      <c r="BZ333" s="11">
        <v>-28193.42</v>
      </c>
      <c r="CA333" s="9">
        <v>0</v>
      </c>
      <c r="CB333" s="9">
        <v>967360.35540235892</v>
      </c>
      <c r="CC333" s="9">
        <v>60306.742599999998</v>
      </c>
      <c r="CD333" s="9">
        <v>0</v>
      </c>
      <c r="CE333" s="11">
        <v>227243</v>
      </c>
      <c r="CF333" s="11">
        <v>248622</v>
      </c>
      <c r="CG333" s="11">
        <v>0</v>
      </c>
      <c r="CH333" s="11">
        <v>1286</v>
      </c>
      <c r="CI333" s="11">
        <v>0</v>
      </c>
      <c r="CJ333" s="11">
        <v>0</v>
      </c>
      <c r="CK333" s="11">
        <v>0</v>
      </c>
      <c r="CL333" s="11">
        <v>0</v>
      </c>
      <c r="CM333" s="11">
        <v>14082</v>
      </c>
      <c r="CN333" s="9">
        <v>0</v>
      </c>
      <c r="CO333" s="9">
        <v>19078.913947747486</v>
      </c>
      <c r="CP333" s="9">
        <v>64024.2</v>
      </c>
      <c r="CQ333" s="9">
        <v>75413.179999999993</v>
      </c>
      <c r="CR333" s="9">
        <v>5175.32</v>
      </c>
      <c r="CT333" s="11"/>
      <c r="CU333" s="11"/>
      <c r="CV333" s="15"/>
      <c r="CW333" s="15"/>
      <c r="CX333" s="11"/>
      <c r="CY333" s="11"/>
      <c r="CZ333" s="9"/>
      <c r="DA333" s="11"/>
      <c r="DB333" s="11"/>
      <c r="DC333" s="11"/>
      <c r="DD333" s="11"/>
      <c r="DE333" s="11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</row>
    <row r="334" spans="1:124" x14ac:dyDescent="0.3">
      <c r="A334" s="12">
        <v>2752</v>
      </c>
      <c r="B334" s="12">
        <v>1</v>
      </c>
      <c r="C334" s="13" t="s">
        <v>357</v>
      </c>
      <c r="D334" s="14">
        <v>5</v>
      </c>
      <c r="E334" s="9">
        <v>1855</v>
      </c>
      <c r="F334" s="9">
        <f t="shared" si="139"/>
        <v>9359.2340132902027</v>
      </c>
      <c r="G334" s="9">
        <f t="shared" si="140"/>
        <v>9805.9805202729858</v>
      </c>
      <c r="H334" s="9">
        <f t="shared" si="141"/>
        <v>446.7465069827831</v>
      </c>
      <c r="I334" s="10">
        <f t="shared" si="165"/>
        <v>4.7733233974959779E-2</v>
      </c>
      <c r="J334" s="9">
        <f t="shared" si="142"/>
        <v>363.08679784366541</v>
      </c>
      <c r="K334" s="9">
        <f t="shared" si="143"/>
        <v>15.70458221024262</v>
      </c>
      <c r="L334" s="9">
        <f t="shared" si="144"/>
        <v>0</v>
      </c>
      <c r="M334" s="9">
        <f t="shared" si="145"/>
        <v>21.541137466307305</v>
      </c>
      <c r="N334" s="9">
        <f t="shared" si="146"/>
        <v>37.125319489523918</v>
      </c>
      <c r="O334" s="9">
        <f t="shared" si="147"/>
        <v>0</v>
      </c>
      <c r="P334" s="9">
        <f t="shared" si="148"/>
        <v>9.2886699730457849</v>
      </c>
      <c r="Q334" s="15">
        <f t="shared" si="149"/>
        <v>17361379.094653323</v>
      </c>
      <c r="R334" s="15">
        <f t="shared" si="150"/>
        <v>18190093.865106393</v>
      </c>
      <c r="S334" s="9">
        <f t="shared" si="151"/>
        <v>828714.77045306936</v>
      </c>
      <c r="T334" s="9"/>
      <c r="U334" s="9">
        <f t="shared" si="163"/>
        <v>6015.0625283018871</v>
      </c>
      <c r="V334" s="9">
        <f t="shared" si="163"/>
        <v>477.99568733153637</v>
      </c>
      <c r="W334" s="9">
        <f t="shared" si="163"/>
        <v>1091.4177897574125</v>
      </c>
      <c r="X334" s="9">
        <f t="shared" si="163"/>
        <v>788.22224797843671</v>
      </c>
      <c r="Y334" s="9">
        <f t="shared" si="163"/>
        <v>639.64693835758703</v>
      </c>
      <c r="Z334" s="9">
        <f t="shared" si="163"/>
        <v>0</v>
      </c>
      <c r="AA334" s="9">
        <f t="shared" si="163"/>
        <v>346.88882156334228</v>
      </c>
      <c r="AB334" s="9">
        <f t="shared" si="164"/>
        <v>6378.1493261455525</v>
      </c>
      <c r="AC334" s="9">
        <f t="shared" si="164"/>
        <v>493.70026954177899</v>
      </c>
      <c r="AD334" s="9">
        <f t="shared" si="164"/>
        <v>1091.4177897574125</v>
      </c>
      <c r="AE334" s="9">
        <f t="shared" si="164"/>
        <v>809.76338544474402</v>
      </c>
      <c r="AF334" s="9">
        <f t="shared" si="164"/>
        <v>676.77225784711095</v>
      </c>
      <c r="AG334" s="9">
        <f t="shared" si="164"/>
        <v>0</v>
      </c>
      <c r="AH334" s="9">
        <f t="shared" si="164"/>
        <v>356.17749153638806</v>
      </c>
      <c r="AI334" s="9">
        <f t="shared" si="152"/>
        <v>9805.9805202729858</v>
      </c>
      <c r="AJ334" s="3" t="s">
        <v>608</v>
      </c>
      <c r="AK334" s="11">
        <v>11256727</v>
      </c>
      <c r="AL334" s="11">
        <v>0</v>
      </c>
      <c r="AM334" s="11">
        <v>25858</v>
      </c>
      <c r="AN334" s="9">
        <v>64644</v>
      </c>
      <c r="AO334" s="11">
        <v>2017990</v>
      </c>
      <c r="AP334" s="11">
        <v>6590</v>
      </c>
      <c r="AQ334" s="9">
        <v>450060</v>
      </c>
      <c r="AR334" s="9">
        <v>208622</v>
      </c>
      <c r="AS334" s="11">
        <v>886682</v>
      </c>
      <c r="AT334" s="11">
        <v>0</v>
      </c>
      <c r="AU334" s="11">
        <v>83370</v>
      </c>
      <c r="AV334" s="11">
        <v>-90971.73</v>
      </c>
      <c r="AW334" s="9">
        <v>0</v>
      </c>
      <c r="AX334" s="9">
        <v>1186545.070653324</v>
      </c>
      <c r="AY334" s="9">
        <v>97256.83</v>
      </c>
      <c r="AZ334" s="9">
        <v>-98786.01</v>
      </c>
      <c r="BA334" s="11">
        <v>452596</v>
      </c>
      <c r="BB334" s="11">
        <v>240381</v>
      </c>
      <c r="BC334" s="11">
        <v>0</v>
      </c>
      <c r="BD334" s="11">
        <v>62274</v>
      </c>
      <c r="BE334" s="11">
        <v>0</v>
      </c>
      <c r="BF334" s="11">
        <v>0</v>
      </c>
      <c r="BG334" s="11">
        <v>0</v>
      </c>
      <c r="BH334" s="11">
        <v>0</v>
      </c>
      <c r="BI334" s="9">
        <v>29963</v>
      </c>
      <c r="BJ334" s="9">
        <v>0</v>
      </c>
      <c r="BK334" s="9">
        <v>59825.653999999995</v>
      </c>
      <c r="BL334" s="9">
        <v>129288.59999999999</v>
      </c>
      <c r="BM334" s="9">
        <v>276985.95999999996</v>
      </c>
      <c r="BN334" s="9">
        <v>15477.72</v>
      </c>
      <c r="BO334" s="11">
        <v>11831467</v>
      </c>
      <c r="BP334" s="11">
        <v>0</v>
      </c>
      <c r="BQ334" s="11">
        <v>26491</v>
      </c>
      <c r="BR334" s="11">
        <v>64644</v>
      </c>
      <c r="BS334" s="11">
        <v>2024580</v>
      </c>
      <c r="BT334" s="11">
        <v>0</v>
      </c>
      <c r="BU334" s="9">
        <v>450060</v>
      </c>
      <c r="BV334" s="9">
        <v>226375</v>
      </c>
      <c r="BW334" s="11">
        <v>915814</v>
      </c>
      <c r="BX334" s="11">
        <v>0</v>
      </c>
      <c r="BY334" s="11">
        <v>86292</v>
      </c>
      <c r="BZ334" s="11">
        <v>-92687.92</v>
      </c>
      <c r="CA334" s="9">
        <v>0</v>
      </c>
      <c r="CB334" s="9">
        <v>1255412.5383063909</v>
      </c>
      <c r="CC334" s="9">
        <v>114487.31280000001</v>
      </c>
      <c r="CD334" s="9">
        <v>0</v>
      </c>
      <c r="CE334" s="11">
        <v>465380</v>
      </c>
      <c r="CF334" s="11">
        <v>247804</v>
      </c>
      <c r="CG334" s="11">
        <v>0</v>
      </c>
      <c r="CH334" s="11">
        <v>62274</v>
      </c>
      <c r="CI334" s="11">
        <v>0</v>
      </c>
      <c r="CJ334" s="11">
        <v>0</v>
      </c>
      <c r="CK334" s="11">
        <v>0</v>
      </c>
      <c r="CL334" s="11">
        <v>0</v>
      </c>
      <c r="CM334" s="11">
        <v>30123</v>
      </c>
      <c r="CN334" s="9">
        <v>0</v>
      </c>
      <c r="CO334" s="9">
        <v>59825.653999999995</v>
      </c>
      <c r="CP334" s="9">
        <v>129288.59999999999</v>
      </c>
      <c r="CQ334" s="9">
        <v>276985.95999999996</v>
      </c>
      <c r="CR334" s="9">
        <v>15477.72</v>
      </c>
      <c r="CT334" s="11"/>
      <c r="CU334" s="11"/>
      <c r="CV334" s="15"/>
      <c r="CW334" s="15"/>
      <c r="CX334" s="11"/>
      <c r="CY334" s="11"/>
      <c r="CZ334" s="9"/>
      <c r="DA334" s="11"/>
      <c r="DB334" s="11"/>
      <c r="DC334" s="11"/>
      <c r="DD334" s="11"/>
      <c r="DE334" s="11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</row>
    <row r="335" spans="1:124" x14ac:dyDescent="0.3">
      <c r="A335" s="12">
        <v>2753</v>
      </c>
      <c r="B335" s="12">
        <v>1</v>
      </c>
      <c r="C335" s="13" t="s">
        <v>358</v>
      </c>
      <c r="D335" s="14">
        <v>5</v>
      </c>
      <c r="E335" s="9">
        <v>914</v>
      </c>
      <c r="F335" s="9">
        <f t="shared" si="139"/>
        <v>9732.0140245638231</v>
      </c>
      <c r="G335" s="9">
        <f t="shared" si="140"/>
        <v>10346.835769893167</v>
      </c>
      <c r="H335" s="9">
        <f t="shared" si="141"/>
        <v>614.82174532934368</v>
      </c>
      <c r="I335" s="10">
        <f t="shared" si="165"/>
        <v>6.3175180777331363E-2</v>
      </c>
      <c r="J335" s="9">
        <f t="shared" si="142"/>
        <v>402.15419037199081</v>
      </c>
      <c r="K335" s="9">
        <f t="shared" si="143"/>
        <v>31.739606126914623</v>
      </c>
      <c r="L335" s="9">
        <f t="shared" si="144"/>
        <v>0</v>
      </c>
      <c r="M335" s="9">
        <f t="shared" si="145"/>
        <v>47.745940919037253</v>
      </c>
      <c r="N335" s="9">
        <f t="shared" si="146"/>
        <v>74.904222134593851</v>
      </c>
      <c r="O335" s="9">
        <f t="shared" si="147"/>
        <v>50.317221006564566</v>
      </c>
      <c r="P335" s="9">
        <f t="shared" si="148"/>
        <v>7.9605647702407509</v>
      </c>
      <c r="Q335" s="15">
        <f t="shared" si="149"/>
        <v>8895060.8184513375</v>
      </c>
      <c r="R335" s="15">
        <f t="shared" si="150"/>
        <v>9457007.8936823569</v>
      </c>
      <c r="S335" s="9">
        <f t="shared" si="151"/>
        <v>561947.07523101941</v>
      </c>
      <c r="T335" s="9"/>
      <c r="U335" s="9">
        <f t="shared" si="163"/>
        <v>5960.3578446389502</v>
      </c>
      <c r="V335" s="9">
        <f t="shared" si="163"/>
        <v>966.02625820568926</v>
      </c>
      <c r="W335" s="9">
        <f t="shared" si="163"/>
        <v>924.78993435448581</v>
      </c>
      <c r="X335" s="9">
        <f t="shared" si="163"/>
        <v>736.13095185995621</v>
      </c>
      <c r="Y335" s="9">
        <f t="shared" si="163"/>
        <v>594.59519934955233</v>
      </c>
      <c r="Z335" s="9">
        <f t="shared" si="163"/>
        <v>106.33565645514223</v>
      </c>
      <c r="AA335" s="9">
        <f t="shared" si="163"/>
        <v>443.77817970004838</v>
      </c>
      <c r="AB335" s="9">
        <f t="shared" si="164"/>
        <v>6362.512035010941</v>
      </c>
      <c r="AC335" s="9">
        <f t="shared" si="164"/>
        <v>997.76586433260388</v>
      </c>
      <c r="AD335" s="9">
        <f t="shared" si="164"/>
        <v>924.78993435448581</v>
      </c>
      <c r="AE335" s="9">
        <f t="shared" si="164"/>
        <v>783.87689277899347</v>
      </c>
      <c r="AF335" s="9">
        <f t="shared" si="164"/>
        <v>669.49942148414618</v>
      </c>
      <c r="AG335" s="9">
        <f t="shared" si="164"/>
        <v>156.65287746170679</v>
      </c>
      <c r="AH335" s="9">
        <f t="shared" si="164"/>
        <v>451.73874447028913</v>
      </c>
      <c r="AI335" s="9">
        <f t="shared" si="152"/>
        <v>10346.835769893167</v>
      </c>
      <c r="AJ335" s="3" t="s">
        <v>608</v>
      </c>
      <c r="AK335" s="11">
        <v>5512992</v>
      </c>
      <c r="AL335" s="11">
        <v>0</v>
      </c>
      <c r="AM335" s="11">
        <v>12664</v>
      </c>
      <c r="AN335" s="9">
        <v>31660</v>
      </c>
      <c r="AO335" s="11">
        <v>907032</v>
      </c>
      <c r="AP335" s="11">
        <v>-61774</v>
      </c>
      <c r="AQ335" s="9">
        <v>0</v>
      </c>
      <c r="AR335" s="9">
        <v>105400</v>
      </c>
      <c r="AS335" s="11">
        <v>882948</v>
      </c>
      <c r="AT335" s="11">
        <v>0</v>
      </c>
      <c r="AU335" s="11">
        <v>194760</v>
      </c>
      <c r="AV335" s="11">
        <v>-158865.31</v>
      </c>
      <c r="AW335" s="9">
        <v>97190.79</v>
      </c>
      <c r="AX335" s="9">
        <v>543460.01220549084</v>
      </c>
      <c r="AY335" s="9">
        <v>51937.68</v>
      </c>
      <c r="AZ335" s="9">
        <v>-65224.93</v>
      </c>
      <c r="BA335" s="11">
        <v>211243</v>
      </c>
      <c r="BB335" s="11">
        <v>162413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11">
        <v>-6791</v>
      </c>
      <c r="BI335" s="9">
        <v>152000</v>
      </c>
      <c r="BJ335" s="9">
        <v>0</v>
      </c>
      <c r="BK335" s="9">
        <v>74594.335845844282</v>
      </c>
      <c r="BL335" s="9">
        <v>52772.030400000003</v>
      </c>
      <c r="BM335" s="9">
        <v>188722.66</v>
      </c>
      <c r="BN335" s="9">
        <v>5926.55</v>
      </c>
      <c r="BO335" s="11">
        <v>5809484</v>
      </c>
      <c r="BP335" s="11">
        <v>5852</v>
      </c>
      <c r="BQ335" s="11">
        <v>13008</v>
      </c>
      <c r="BR335" s="11">
        <v>31660</v>
      </c>
      <c r="BS335" s="11">
        <v>845258</v>
      </c>
      <c r="BT335" s="11">
        <v>0</v>
      </c>
      <c r="BU335" s="9">
        <v>0</v>
      </c>
      <c r="BV335" s="9">
        <v>118218</v>
      </c>
      <c r="BW335" s="11">
        <v>911958</v>
      </c>
      <c r="BX335" s="11">
        <v>0</v>
      </c>
      <c r="BY335" s="11">
        <v>196666</v>
      </c>
      <c r="BZ335" s="11">
        <v>-142095.51999999999</v>
      </c>
      <c r="CA335" s="9">
        <v>143180.73000000001</v>
      </c>
      <c r="CB335" s="9">
        <v>611922.47123650962</v>
      </c>
      <c r="CC335" s="9">
        <v>59213.636200000008</v>
      </c>
      <c r="CD335" s="9">
        <v>0</v>
      </c>
      <c r="CE335" s="11">
        <v>217746</v>
      </c>
      <c r="CF335" s="11">
        <v>167829</v>
      </c>
      <c r="CG335" s="11">
        <v>0</v>
      </c>
      <c r="CH335" s="11">
        <v>0</v>
      </c>
      <c r="CI335" s="11">
        <v>0</v>
      </c>
      <c r="CJ335" s="11">
        <v>0</v>
      </c>
      <c r="CK335" s="11">
        <v>0</v>
      </c>
      <c r="CL335" s="11">
        <v>-7548</v>
      </c>
      <c r="CM335" s="11">
        <v>152640</v>
      </c>
      <c r="CN335" s="9">
        <v>0</v>
      </c>
      <c r="CO335" s="9">
        <v>74594.335845844282</v>
      </c>
      <c r="CP335" s="9">
        <v>52772.030400000003</v>
      </c>
      <c r="CQ335" s="9">
        <v>188722.66</v>
      </c>
      <c r="CR335" s="9">
        <v>5926.55</v>
      </c>
      <c r="CT335" s="11"/>
      <c r="CU335" s="11"/>
      <c r="CV335" s="15"/>
      <c r="CW335" s="15"/>
      <c r="CX335" s="11"/>
      <c r="CY335" s="11"/>
      <c r="CZ335" s="9"/>
      <c r="DA335" s="11"/>
      <c r="DB335" s="11"/>
      <c r="DC335" s="11"/>
      <c r="DD335" s="11"/>
      <c r="DE335" s="11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</row>
    <row r="336" spans="1:124" x14ac:dyDescent="0.3">
      <c r="A336" s="12">
        <v>2754</v>
      </c>
      <c r="B336" s="12">
        <v>1</v>
      </c>
      <c r="C336" s="13" t="s">
        <v>359</v>
      </c>
      <c r="D336" s="14">
        <v>6</v>
      </c>
      <c r="E336" s="9">
        <v>520</v>
      </c>
      <c r="F336" s="9">
        <f t="shared" si="139"/>
        <v>10075.475632232672</v>
      </c>
      <c r="G336" s="9">
        <f t="shared" si="140"/>
        <v>10474.840067336936</v>
      </c>
      <c r="H336" s="9">
        <f t="shared" si="141"/>
        <v>399.36443510426398</v>
      </c>
      <c r="I336" s="10">
        <f t="shared" si="165"/>
        <v>3.9637278643863579E-2</v>
      </c>
      <c r="J336" s="9">
        <f t="shared" si="142"/>
        <v>298.92892307692364</v>
      </c>
      <c r="K336" s="9">
        <f t="shared" si="143"/>
        <v>23.792307692307759</v>
      </c>
      <c r="L336" s="9">
        <f t="shared" si="144"/>
        <v>0</v>
      </c>
      <c r="M336" s="9">
        <f t="shared" si="145"/>
        <v>19.573307692307708</v>
      </c>
      <c r="N336" s="9">
        <f t="shared" si="146"/>
        <v>30.285160104263241</v>
      </c>
      <c r="O336" s="9">
        <f t="shared" si="147"/>
        <v>30.514365384615381</v>
      </c>
      <c r="P336" s="9">
        <f t="shared" si="148"/>
        <v>-3.7296288461538438</v>
      </c>
      <c r="Q336" s="15">
        <f t="shared" si="149"/>
        <v>5239247.3287609899</v>
      </c>
      <c r="R336" s="15">
        <f t="shared" si="150"/>
        <v>5446916.8350152066</v>
      </c>
      <c r="S336" s="9">
        <f t="shared" si="151"/>
        <v>207669.50625421666</v>
      </c>
      <c r="T336" s="9"/>
      <c r="U336" s="9">
        <f t="shared" si="163"/>
        <v>6047.2960769230767</v>
      </c>
      <c r="V336" s="9">
        <f t="shared" si="163"/>
        <v>724.15961538461534</v>
      </c>
      <c r="W336" s="9">
        <f t="shared" si="163"/>
        <v>739.97500000000002</v>
      </c>
      <c r="X336" s="9">
        <f t="shared" si="163"/>
        <v>936.45384615384614</v>
      </c>
      <c r="Y336" s="9">
        <f t="shared" si="163"/>
        <v>1309.4362466557495</v>
      </c>
      <c r="Z336" s="9">
        <f t="shared" si="163"/>
        <v>56.53846153846154</v>
      </c>
      <c r="AA336" s="9">
        <f t="shared" si="163"/>
        <v>261.61638557692311</v>
      </c>
      <c r="AB336" s="9">
        <f t="shared" si="164"/>
        <v>6346.2250000000004</v>
      </c>
      <c r="AC336" s="9">
        <f t="shared" si="164"/>
        <v>747.95192307692309</v>
      </c>
      <c r="AD336" s="9">
        <f t="shared" si="164"/>
        <v>739.97500000000002</v>
      </c>
      <c r="AE336" s="9">
        <f t="shared" si="164"/>
        <v>956.02715384615385</v>
      </c>
      <c r="AF336" s="9">
        <f t="shared" si="164"/>
        <v>1339.7214067600128</v>
      </c>
      <c r="AG336" s="9">
        <f t="shared" si="164"/>
        <v>87.052826923076921</v>
      </c>
      <c r="AH336" s="9">
        <f t="shared" si="164"/>
        <v>257.88675673076926</v>
      </c>
      <c r="AI336" s="9">
        <f t="shared" si="152"/>
        <v>10474.840067336936</v>
      </c>
      <c r="AJ336" s="3" t="s">
        <v>608</v>
      </c>
      <c r="AK336" s="11">
        <v>3165535</v>
      </c>
      <c r="AL336" s="11">
        <v>0</v>
      </c>
      <c r="AM336" s="11">
        <v>7272</v>
      </c>
      <c r="AN336" s="9">
        <v>18179</v>
      </c>
      <c r="AO336" s="11">
        <v>359632</v>
      </c>
      <c r="AP336" s="11">
        <v>25155</v>
      </c>
      <c r="AQ336" s="9">
        <v>0</v>
      </c>
      <c r="AR336" s="9">
        <v>66920</v>
      </c>
      <c r="AS336" s="11">
        <v>376563</v>
      </c>
      <c r="AT336" s="11">
        <v>0</v>
      </c>
      <c r="AU336" s="11">
        <v>0</v>
      </c>
      <c r="AV336" s="11">
        <v>0</v>
      </c>
      <c r="AW336" s="9">
        <v>29400</v>
      </c>
      <c r="AX336" s="9">
        <v>680906.84826098976</v>
      </c>
      <c r="AY336" s="9">
        <v>29086.61</v>
      </c>
      <c r="AZ336" s="9">
        <v>-20941.04</v>
      </c>
      <c r="BA336" s="11">
        <v>131324</v>
      </c>
      <c r="BB336" s="11">
        <v>139422</v>
      </c>
      <c r="BC336" s="11">
        <v>0</v>
      </c>
      <c r="BD336" s="11">
        <v>0</v>
      </c>
      <c r="BE336" s="11">
        <v>3243</v>
      </c>
      <c r="BF336" s="11">
        <v>124735</v>
      </c>
      <c r="BG336" s="11">
        <v>0</v>
      </c>
      <c r="BH336" s="11">
        <v>0</v>
      </c>
      <c r="BI336" s="9">
        <v>14040</v>
      </c>
      <c r="BJ336" s="9">
        <v>0</v>
      </c>
      <c r="BK336" s="9">
        <v>25818.530499999997</v>
      </c>
      <c r="BL336" s="9">
        <v>36357.600000000006</v>
      </c>
      <c r="BM336" s="9">
        <v>18383.400000000001</v>
      </c>
      <c r="BN336" s="9">
        <v>8215.3799999999992</v>
      </c>
      <c r="BO336" s="11">
        <v>3287357</v>
      </c>
      <c r="BP336" s="11">
        <v>12680</v>
      </c>
      <c r="BQ336" s="11">
        <v>7361</v>
      </c>
      <c r="BR336" s="11">
        <v>18179</v>
      </c>
      <c r="BS336" s="11">
        <v>384787</v>
      </c>
      <c r="BT336" s="11">
        <v>0</v>
      </c>
      <c r="BU336" s="9">
        <v>0</v>
      </c>
      <c r="BV336" s="9">
        <v>71333</v>
      </c>
      <c r="BW336" s="11">
        <v>388935</v>
      </c>
      <c r="BX336" s="11">
        <v>0</v>
      </c>
      <c r="BY336" s="11">
        <v>0</v>
      </c>
      <c r="BZ336" s="11">
        <v>-2450.88</v>
      </c>
      <c r="CA336" s="9">
        <v>45267.47</v>
      </c>
      <c r="CB336" s="9">
        <v>696655.13151520665</v>
      </c>
      <c r="CC336" s="9">
        <v>27147.203000000001</v>
      </c>
      <c r="CD336" s="9">
        <v>0</v>
      </c>
      <c r="CE336" s="11">
        <v>133428</v>
      </c>
      <c r="CF336" s="11">
        <v>143719</v>
      </c>
      <c r="CG336" s="11">
        <v>0</v>
      </c>
      <c r="CH336" s="11">
        <v>0</v>
      </c>
      <c r="CI336" s="11">
        <v>3275</v>
      </c>
      <c r="CJ336" s="11">
        <v>126349</v>
      </c>
      <c r="CK336" s="11">
        <v>0</v>
      </c>
      <c r="CL336" s="11">
        <v>0</v>
      </c>
      <c r="CM336" s="11">
        <v>14120</v>
      </c>
      <c r="CN336" s="9">
        <v>0</v>
      </c>
      <c r="CO336" s="9">
        <v>25818.530499999997</v>
      </c>
      <c r="CP336" s="9">
        <v>36357.600000000006</v>
      </c>
      <c r="CQ336" s="9">
        <v>18383.400000000001</v>
      </c>
      <c r="CR336" s="9">
        <v>8215.3799999999992</v>
      </c>
      <c r="CT336" s="11"/>
      <c r="CU336" s="11"/>
      <c r="CV336" s="15"/>
      <c r="CW336" s="15"/>
      <c r="CX336" s="11"/>
      <c r="CY336" s="11"/>
      <c r="CZ336" s="9"/>
      <c r="DA336" s="11"/>
      <c r="DB336" s="11"/>
      <c r="DC336" s="11"/>
      <c r="DD336" s="11"/>
      <c r="DE336" s="11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</row>
    <row r="337" spans="1:124" x14ac:dyDescent="0.3">
      <c r="A337" s="12">
        <v>2759</v>
      </c>
      <c r="B337" s="12">
        <v>1</v>
      </c>
      <c r="C337" s="13" t="s">
        <v>360</v>
      </c>
      <c r="D337" s="14">
        <v>6</v>
      </c>
      <c r="E337" s="9">
        <v>303</v>
      </c>
      <c r="F337" s="9">
        <f t="shared" si="139"/>
        <v>9339.6848788419738</v>
      </c>
      <c r="G337" s="9">
        <f t="shared" si="140"/>
        <v>9941.0074080454324</v>
      </c>
      <c r="H337" s="9">
        <f t="shared" si="141"/>
        <v>601.32252920345854</v>
      </c>
      <c r="I337" s="10">
        <f t="shared" si="165"/>
        <v>6.4383599340239892E-2</v>
      </c>
      <c r="J337" s="9">
        <f t="shared" si="142"/>
        <v>427.22478547854826</v>
      </c>
      <c r="K337" s="9">
        <f t="shared" si="143"/>
        <v>31.640264026402633</v>
      </c>
      <c r="L337" s="9">
        <f t="shared" si="144"/>
        <v>0</v>
      </c>
      <c r="M337" s="9">
        <f t="shared" si="145"/>
        <v>53.657821782178075</v>
      </c>
      <c r="N337" s="9">
        <f t="shared" si="146"/>
        <v>83.743727223262283</v>
      </c>
      <c r="O337" s="9">
        <f t="shared" si="147"/>
        <v>15.075940594059396</v>
      </c>
      <c r="P337" s="9">
        <f t="shared" si="148"/>
        <v>-10.020009900990146</v>
      </c>
      <c r="Q337" s="15">
        <f t="shared" si="149"/>
        <v>2829924.5182891181</v>
      </c>
      <c r="R337" s="15">
        <f t="shared" si="150"/>
        <v>3012125.2446377664</v>
      </c>
      <c r="S337" s="9">
        <f t="shared" si="151"/>
        <v>182200.72634864831</v>
      </c>
      <c r="T337" s="9"/>
      <c r="U337" s="9">
        <f t="shared" si="163"/>
        <v>5830.9930363036301</v>
      </c>
      <c r="V337" s="9">
        <f t="shared" si="163"/>
        <v>962.96699669966995</v>
      </c>
      <c r="W337" s="9">
        <f t="shared" si="163"/>
        <v>1056.1749174917493</v>
      </c>
      <c r="X337" s="9">
        <f t="shared" si="163"/>
        <v>874.13085808580865</v>
      </c>
      <c r="Y337" s="9">
        <f t="shared" si="163"/>
        <v>243.44941512078731</v>
      </c>
      <c r="Z337" s="9">
        <f t="shared" si="163"/>
        <v>61.602970297029707</v>
      </c>
      <c r="AA337" s="9">
        <f t="shared" si="163"/>
        <v>310.36668484329846</v>
      </c>
      <c r="AB337" s="9">
        <f t="shared" si="164"/>
        <v>6258.2178217821784</v>
      </c>
      <c r="AC337" s="9">
        <f t="shared" si="164"/>
        <v>994.60726072607258</v>
      </c>
      <c r="AD337" s="9">
        <f t="shared" si="164"/>
        <v>1056.1749174917493</v>
      </c>
      <c r="AE337" s="9">
        <f t="shared" si="164"/>
        <v>927.78867986798673</v>
      </c>
      <c r="AF337" s="9">
        <f t="shared" si="164"/>
        <v>327.19314234404959</v>
      </c>
      <c r="AG337" s="9">
        <f t="shared" si="164"/>
        <v>76.678910891089103</v>
      </c>
      <c r="AH337" s="9">
        <f t="shared" si="164"/>
        <v>300.34667494230831</v>
      </c>
      <c r="AI337" s="9">
        <f t="shared" si="152"/>
        <v>9941.0074080454324</v>
      </c>
      <c r="AJ337" s="3" t="s">
        <v>608</v>
      </c>
      <c r="AK337" s="11">
        <v>1786086</v>
      </c>
      <c r="AL337" s="11">
        <v>0</v>
      </c>
      <c r="AM337" s="11">
        <v>4103</v>
      </c>
      <c r="AN337" s="9">
        <v>10257</v>
      </c>
      <c r="AO337" s="11">
        <v>357364</v>
      </c>
      <c r="AP337" s="11">
        <v>-37343</v>
      </c>
      <c r="AQ337" s="9">
        <v>0</v>
      </c>
      <c r="AR337" s="9">
        <v>31625</v>
      </c>
      <c r="AS337" s="11">
        <v>291779</v>
      </c>
      <c r="AT337" s="11">
        <v>0</v>
      </c>
      <c r="AU337" s="11">
        <v>32851</v>
      </c>
      <c r="AV337" s="11">
        <v>-66504.350000000006</v>
      </c>
      <c r="AW337" s="9">
        <v>18665.7</v>
      </c>
      <c r="AX337" s="9">
        <v>73765.172781598551</v>
      </c>
      <c r="AY337" s="9">
        <v>20742.21</v>
      </c>
      <c r="AZ337" s="9">
        <v>-19295.11</v>
      </c>
      <c r="BA337" s="11">
        <v>74627</v>
      </c>
      <c r="BB337" s="11">
        <v>70618</v>
      </c>
      <c r="BC337" s="11">
        <v>0</v>
      </c>
      <c r="BD337" s="11">
        <v>0</v>
      </c>
      <c r="BE337" s="11">
        <v>0</v>
      </c>
      <c r="BF337" s="11">
        <v>117542</v>
      </c>
      <c r="BG337" s="11">
        <v>0</v>
      </c>
      <c r="BH337" s="11">
        <v>0</v>
      </c>
      <c r="BI337" s="9">
        <v>0</v>
      </c>
      <c r="BJ337" s="9">
        <v>0</v>
      </c>
      <c r="BK337" s="9">
        <v>22075.425507519431</v>
      </c>
      <c r="BL337" s="9">
        <v>20514</v>
      </c>
      <c r="BM337" s="9">
        <v>17229.36</v>
      </c>
      <c r="BN337" s="9">
        <v>3223.11</v>
      </c>
      <c r="BO337" s="11">
        <v>1896240</v>
      </c>
      <c r="BP337" s="11">
        <v>0</v>
      </c>
      <c r="BQ337" s="11">
        <v>4246</v>
      </c>
      <c r="BR337" s="11">
        <v>10257</v>
      </c>
      <c r="BS337" s="11">
        <v>320021</v>
      </c>
      <c r="BT337" s="11">
        <v>0</v>
      </c>
      <c r="BU337" s="9">
        <v>0</v>
      </c>
      <c r="BV337" s="9">
        <v>36493</v>
      </c>
      <c r="BW337" s="11">
        <v>301366</v>
      </c>
      <c r="BX337" s="11">
        <v>0</v>
      </c>
      <c r="BY337" s="11">
        <v>33112</v>
      </c>
      <c r="BZ337" s="11">
        <v>-61461.03</v>
      </c>
      <c r="CA337" s="9">
        <v>23233.71</v>
      </c>
      <c r="CB337" s="9">
        <v>99139.522130247031</v>
      </c>
      <c r="CC337" s="9">
        <v>17706.146999999997</v>
      </c>
      <c r="CD337" s="9">
        <v>0</v>
      </c>
      <c r="CE337" s="11">
        <v>77517</v>
      </c>
      <c r="CF337" s="11">
        <v>73988</v>
      </c>
      <c r="CG337" s="11">
        <v>0</v>
      </c>
      <c r="CH337" s="11">
        <v>0</v>
      </c>
      <c r="CI337" s="11">
        <v>0</v>
      </c>
      <c r="CJ337" s="11">
        <v>117225</v>
      </c>
      <c r="CK337" s="11">
        <v>0</v>
      </c>
      <c r="CL337" s="11">
        <v>0</v>
      </c>
      <c r="CM337" s="11">
        <v>0</v>
      </c>
      <c r="CN337" s="9">
        <v>0</v>
      </c>
      <c r="CO337" s="9">
        <v>22075.425507519431</v>
      </c>
      <c r="CP337" s="9">
        <v>20514</v>
      </c>
      <c r="CQ337" s="9">
        <v>17229.36</v>
      </c>
      <c r="CR337" s="9">
        <v>3223.11</v>
      </c>
      <c r="CT337" s="11"/>
      <c r="CU337" s="11"/>
      <c r="CV337" s="15"/>
      <c r="CW337" s="15"/>
      <c r="CX337" s="11"/>
      <c r="CY337" s="11"/>
      <c r="CZ337" s="9"/>
      <c r="DA337" s="11"/>
      <c r="DB337" s="11"/>
      <c r="DC337" s="11"/>
      <c r="DD337" s="11"/>
      <c r="DE337" s="11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</row>
    <row r="338" spans="1:124" x14ac:dyDescent="0.3">
      <c r="A338" s="12">
        <v>2805</v>
      </c>
      <c r="B338" s="12">
        <v>1</v>
      </c>
      <c r="C338" s="13" t="s">
        <v>361</v>
      </c>
      <c r="D338" s="14">
        <v>5</v>
      </c>
      <c r="E338" s="9">
        <v>1099</v>
      </c>
      <c r="F338" s="9">
        <f t="shared" si="139"/>
        <v>8820.5088878935949</v>
      </c>
      <c r="G338" s="9">
        <f t="shared" si="140"/>
        <v>9276.5363095826106</v>
      </c>
      <c r="H338" s="9">
        <f t="shared" si="141"/>
        <v>456.02742168901568</v>
      </c>
      <c r="I338" s="10">
        <f t="shared" si="165"/>
        <v>5.1700806323649491E-2</v>
      </c>
      <c r="J338" s="9">
        <f t="shared" si="142"/>
        <v>398.05868971792552</v>
      </c>
      <c r="K338" s="9">
        <f t="shared" si="143"/>
        <v>5.3603275705186491</v>
      </c>
      <c r="L338" s="9">
        <f t="shared" si="144"/>
        <v>0</v>
      </c>
      <c r="M338" s="9">
        <f t="shared" si="145"/>
        <v>27.538480436760665</v>
      </c>
      <c r="N338" s="9">
        <f t="shared" si="146"/>
        <v>13.150471552528643</v>
      </c>
      <c r="O338" s="9">
        <f t="shared" si="147"/>
        <v>19.690646041856226</v>
      </c>
      <c r="P338" s="9">
        <f t="shared" si="148"/>
        <v>-7.7711936305732365</v>
      </c>
      <c r="Q338" s="15">
        <f t="shared" si="149"/>
        <v>9693739.2677950617</v>
      </c>
      <c r="R338" s="15">
        <f t="shared" si="150"/>
        <v>10194913.404231289</v>
      </c>
      <c r="S338" s="9">
        <f t="shared" si="151"/>
        <v>501174.13643622771</v>
      </c>
      <c r="T338" s="9"/>
      <c r="U338" s="9">
        <f t="shared" si="163"/>
        <v>5908.8521383075522</v>
      </c>
      <c r="V338" s="9">
        <f t="shared" si="163"/>
        <v>163.16196542311192</v>
      </c>
      <c r="W338" s="9">
        <f t="shared" si="163"/>
        <v>1111.2383985441311</v>
      </c>
      <c r="X338" s="9">
        <f t="shared" si="163"/>
        <v>591.32848043676074</v>
      </c>
      <c r="Y338" s="9">
        <f t="shared" si="163"/>
        <v>706.71559717475975</v>
      </c>
      <c r="Z338" s="9">
        <f t="shared" si="163"/>
        <v>24.923566878980893</v>
      </c>
      <c r="AA338" s="9">
        <f t="shared" si="163"/>
        <v>314.2887411282984</v>
      </c>
      <c r="AB338" s="9">
        <f t="shared" si="164"/>
        <v>6306.9108280254777</v>
      </c>
      <c r="AC338" s="9">
        <f t="shared" si="164"/>
        <v>168.52229299363057</v>
      </c>
      <c r="AD338" s="9">
        <f t="shared" si="164"/>
        <v>1111.2383985441311</v>
      </c>
      <c r="AE338" s="9">
        <f t="shared" si="164"/>
        <v>618.86696087352141</v>
      </c>
      <c r="AF338" s="9">
        <f t="shared" si="164"/>
        <v>719.86606872728839</v>
      </c>
      <c r="AG338" s="9">
        <f t="shared" si="164"/>
        <v>44.614212920837119</v>
      </c>
      <c r="AH338" s="9">
        <f t="shared" si="164"/>
        <v>306.51754749772516</v>
      </c>
      <c r="AI338" s="9">
        <f t="shared" si="152"/>
        <v>9276.5363095826106</v>
      </c>
      <c r="AJ338" s="3" t="s">
        <v>608</v>
      </c>
      <c r="AK338" s="11">
        <v>6547918</v>
      </c>
      <c r="AL338" s="11">
        <v>0</v>
      </c>
      <c r="AM338" s="11">
        <v>15041</v>
      </c>
      <c r="AN338" s="9">
        <v>37603</v>
      </c>
      <c r="AO338" s="11">
        <v>1224417</v>
      </c>
      <c r="AP338" s="11">
        <v>-3166</v>
      </c>
      <c r="AQ338" s="9">
        <v>0</v>
      </c>
      <c r="AR338" s="9">
        <v>119345</v>
      </c>
      <c r="AS338" s="11">
        <v>179315</v>
      </c>
      <c r="AT338" s="11">
        <v>0</v>
      </c>
      <c r="AU338" s="11">
        <v>71776</v>
      </c>
      <c r="AV338" s="11">
        <v>0</v>
      </c>
      <c r="AW338" s="9">
        <v>27391</v>
      </c>
      <c r="AX338" s="9">
        <v>776680.44129506091</v>
      </c>
      <c r="AY338" s="9">
        <v>72700.19</v>
      </c>
      <c r="AZ338" s="9">
        <v>-54089.5</v>
      </c>
      <c r="BA338" s="11">
        <v>266592</v>
      </c>
      <c r="BB338" s="11">
        <v>155947</v>
      </c>
      <c r="BC338" s="11">
        <v>0</v>
      </c>
      <c r="BD338" s="11">
        <v>7119</v>
      </c>
      <c r="BE338" s="11">
        <v>0</v>
      </c>
      <c r="BF338" s="11">
        <v>0</v>
      </c>
      <c r="BG338" s="11">
        <v>0</v>
      </c>
      <c r="BH338" s="11">
        <v>0</v>
      </c>
      <c r="BI338" s="9">
        <v>14050</v>
      </c>
      <c r="BJ338" s="9">
        <v>0</v>
      </c>
      <c r="BK338" s="9">
        <v>59864.906499999997</v>
      </c>
      <c r="BL338" s="9">
        <v>75205.8</v>
      </c>
      <c r="BM338" s="9">
        <v>81655.899999999994</v>
      </c>
      <c r="BN338" s="9">
        <v>18373.53</v>
      </c>
      <c r="BO338" s="11">
        <v>6927719</v>
      </c>
      <c r="BP338" s="11">
        <v>3576</v>
      </c>
      <c r="BQ338" s="11">
        <v>15512</v>
      </c>
      <c r="BR338" s="11">
        <v>37603</v>
      </c>
      <c r="BS338" s="11">
        <v>1221251</v>
      </c>
      <c r="BT338" s="11">
        <v>0</v>
      </c>
      <c r="BU338" s="9">
        <v>0</v>
      </c>
      <c r="BV338" s="9">
        <v>130851</v>
      </c>
      <c r="BW338" s="11">
        <v>185206</v>
      </c>
      <c r="BX338" s="11">
        <v>0</v>
      </c>
      <c r="BY338" s="11">
        <v>72245</v>
      </c>
      <c r="BZ338" s="11">
        <v>2937.79</v>
      </c>
      <c r="CA338" s="9">
        <v>49031.02</v>
      </c>
      <c r="CB338" s="9">
        <v>791132.80953128997</v>
      </c>
      <c r="CC338" s="9">
        <v>64159.648199999996</v>
      </c>
      <c r="CD338" s="9">
        <v>0</v>
      </c>
      <c r="CE338" s="11">
        <v>275942</v>
      </c>
      <c r="CF338" s="11">
        <v>161398</v>
      </c>
      <c r="CG338" s="11">
        <v>0</v>
      </c>
      <c r="CH338" s="11">
        <v>7119</v>
      </c>
      <c r="CI338" s="11">
        <v>0</v>
      </c>
      <c r="CJ338" s="11">
        <v>0</v>
      </c>
      <c r="CK338" s="11">
        <v>0</v>
      </c>
      <c r="CL338" s="11">
        <v>0</v>
      </c>
      <c r="CM338" s="11">
        <v>14130</v>
      </c>
      <c r="CN338" s="9">
        <v>0</v>
      </c>
      <c r="CO338" s="9">
        <v>59864.906499999997</v>
      </c>
      <c r="CP338" s="9">
        <v>75205.8</v>
      </c>
      <c r="CQ338" s="9">
        <v>81655.899999999994</v>
      </c>
      <c r="CR338" s="9">
        <v>18373.53</v>
      </c>
      <c r="CT338" s="11"/>
      <c r="CU338" s="11"/>
      <c r="CV338" s="15"/>
      <c r="CW338" s="15"/>
      <c r="CX338" s="11"/>
      <c r="CY338" s="11"/>
      <c r="CZ338" s="9"/>
      <c r="DA338" s="11"/>
      <c r="DB338" s="11"/>
      <c r="DC338" s="11"/>
      <c r="DD338" s="11"/>
      <c r="DE338" s="11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</row>
    <row r="339" spans="1:124" x14ac:dyDescent="0.3">
      <c r="A339" s="12">
        <v>2835</v>
      </c>
      <c r="B339" s="12">
        <v>1</v>
      </c>
      <c r="C339" s="13" t="s">
        <v>362</v>
      </c>
      <c r="D339" s="14">
        <v>6</v>
      </c>
      <c r="E339" s="9">
        <v>611</v>
      </c>
      <c r="F339" s="9">
        <f t="shared" si="139"/>
        <v>10701.475993991886</v>
      </c>
      <c r="G339" s="9">
        <f t="shared" si="140"/>
        <v>11110.551862806557</v>
      </c>
      <c r="H339" s="9">
        <f t="shared" si="141"/>
        <v>409.07586881467068</v>
      </c>
      <c r="I339" s="10">
        <f t="shared" si="165"/>
        <v>3.8226116569745852E-2</v>
      </c>
      <c r="J339" s="9">
        <f t="shared" si="142"/>
        <v>332.67932896890306</v>
      </c>
      <c r="K339" s="9">
        <f t="shared" si="143"/>
        <v>8.4779050736497652</v>
      </c>
      <c r="L339" s="9">
        <f t="shared" si="144"/>
        <v>0</v>
      </c>
      <c r="M339" s="9">
        <f t="shared" si="145"/>
        <v>-12.133502454991799</v>
      </c>
      <c r="N339" s="9">
        <f t="shared" si="146"/>
        <v>75.072455066717566</v>
      </c>
      <c r="O339" s="9">
        <f t="shared" si="147"/>
        <v>0</v>
      </c>
      <c r="P339" s="9">
        <f t="shared" si="148"/>
        <v>4.9796821603927697</v>
      </c>
      <c r="Q339" s="15">
        <f t="shared" si="149"/>
        <v>6538601.8323290432</v>
      </c>
      <c r="R339" s="15">
        <f t="shared" si="150"/>
        <v>6788547.1881748075</v>
      </c>
      <c r="S339" s="9">
        <f t="shared" si="151"/>
        <v>249945.35584576428</v>
      </c>
      <c r="T339" s="9"/>
      <c r="U339" s="9">
        <f t="shared" si="163"/>
        <v>6022.5628968903438</v>
      </c>
      <c r="V339" s="9">
        <f t="shared" si="163"/>
        <v>258.02127659574467</v>
      </c>
      <c r="W339" s="9">
        <f t="shared" si="163"/>
        <v>2173.5679214402617</v>
      </c>
      <c r="X339" s="9">
        <f t="shared" si="163"/>
        <v>696.13747954173482</v>
      </c>
      <c r="Y339" s="9">
        <f t="shared" si="163"/>
        <v>1285.4074023388582</v>
      </c>
      <c r="Z339" s="9">
        <f t="shared" si="163"/>
        <v>0</v>
      </c>
      <c r="AA339" s="9">
        <f t="shared" si="163"/>
        <v>265.77901718494275</v>
      </c>
      <c r="AB339" s="9">
        <f t="shared" si="164"/>
        <v>6355.2422258592469</v>
      </c>
      <c r="AC339" s="9">
        <f t="shared" si="164"/>
        <v>266.49918166939443</v>
      </c>
      <c r="AD339" s="9">
        <f t="shared" si="164"/>
        <v>2173.5679214402617</v>
      </c>
      <c r="AE339" s="9">
        <f t="shared" si="164"/>
        <v>684.00397708674302</v>
      </c>
      <c r="AF339" s="9">
        <f t="shared" si="164"/>
        <v>1360.4798574055758</v>
      </c>
      <c r="AG339" s="9">
        <f t="shared" si="164"/>
        <v>0</v>
      </c>
      <c r="AH339" s="9">
        <f t="shared" si="164"/>
        <v>270.75869934533551</v>
      </c>
      <c r="AI339" s="9">
        <f t="shared" si="152"/>
        <v>11110.551862806557</v>
      </c>
      <c r="AJ339" s="3" t="s">
        <v>608</v>
      </c>
      <c r="AK339" s="11">
        <v>3712018</v>
      </c>
      <c r="AL339" s="11">
        <v>0</v>
      </c>
      <c r="AM339" s="11">
        <v>8527</v>
      </c>
      <c r="AN339" s="9">
        <v>21317</v>
      </c>
      <c r="AO339" s="11">
        <v>1328050</v>
      </c>
      <c r="AP339" s="11">
        <v>0</v>
      </c>
      <c r="AQ339" s="9">
        <v>0</v>
      </c>
      <c r="AR339" s="9">
        <v>42487</v>
      </c>
      <c r="AS339" s="11">
        <v>157651</v>
      </c>
      <c r="AT339" s="11">
        <v>0</v>
      </c>
      <c r="AU339" s="11">
        <v>0</v>
      </c>
      <c r="AV339" s="11">
        <v>0</v>
      </c>
      <c r="AW339" s="9">
        <v>0</v>
      </c>
      <c r="AX339" s="9">
        <v>785383.92282904242</v>
      </c>
      <c r="AY339" s="9">
        <v>37771.24</v>
      </c>
      <c r="AZ339" s="9">
        <v>-32232.07</v>
      </c>
      <c r="BA339" s="11">
        <v>146427</v>
      </c>
      <c r="BB339" s="11">
        <v>120462</v>
      </c>
      <c r="BC339" s="11">
        <v>0</v>
      </c>
      <c r="BD339" s="11">
        <v>0</v>
      </c>
      <c r="BE339" s="11">
        <v>0</v>
      </c>
      <c r="BF339" s="11">
        <v>107437</v>
      </c>
      <c r="BG339" s="11">
        <v>0</v>
      </c>
      <c r="BH339" s="11">
        <v>0</v>
      </c>
      <c r="BI339" s="9">
        <v>0</v>
      </c>
      <c r="BJ339" s="9">
        <v>0</v>
      </c>
      <c r="BK339" s="9">
        <v>24898.359499999999</v>
      </c>
      <c r="BL339" s="9">
        <v>42634.200000000004</v>
      </c>
      <c r="BM339" s="9">
        <v>20744.7</v>
      </c>
      <c r="BN339" s="9">
        <v>15025.48</v>
      </c>
      <c r="BO339" s="11">
        <v>3883053</v>
      </c>
      <c r="BP339" s="11">
        <v>0</v>
      </c>
      <c r="BQ339" s="11">
        <v>8694</v>
      </c>
      <c r="BR339" s="11">
        <v>21317</v>
      </c>
      <c r="BS339" s="11">
        <v>1328050</v>
      </c>
      <c r="BT339" s="11">
        <v>0</v>
      </c>
      <c r="BU339" s="9">
        <v>0</v>
      </c>
      <c r="BV339" s="9">
        <v>33440</v>
      </c>
      <c r="BW339" s="11">
        <v>162831</v>
      </c>
      <c r="BX339" s="11">
        <v>0</v>
      </c>
      <c r="BY339" s="11">
        <v>0</v>
      </c>
      <c r="BZ339" s="11">
        <v>-9488.57</v>
      </c>
      <c r="CA339" s="9">
        <v>0</v>
      </c>
      <c r="CB339" s="9">
        <v>831253.19287480682</v>
      </c>
      <c r="CC339" s="9">
        <v>40813.825799999999</v>
      </c>
      <c r="CD339" s="9">
        <v>0</v>
      </c>
      <c r="CE339" s="11">
        <v>149842</v>
      </c>
      <c r="CF339" s="11">
        <v>125078</v>
      </c>
      <c r="CG339" s="11">
        <v>0</v>
      </c>
      <c r="CH339" s="11">
        <v>0</v>
      </c>
      <c r="CI339" s="11">
        <v>0</v>
      </c>
      <c r="CJ339" s="11">
        <v>110361</v>
      </c>
      <c r="CK339" s="11">
        <v>0</v>
      </c>
      <c r="CL339" s="11">
        <v>0</v>
      </c>
      <c r="CM339" s="11">
        <v>0</v>
      </c>
      <c r="CN339" s="9">
        <v>0</v>
      </c>
      <c r="CO339" s="9">
        <v>24898.359499999999</v>
      </c>
      <c r="CP339" s="9">
        <v>42634.200000000004</v>
      </c>
      <c r="CQ339" s="9">
        <v>20744.7</v>
      </c>
      <c r="CR339" s="9">
        <v>15025.48</v>
      </c>
      <c r="CT339" s="11"/>
      <c r="CU339" s="11"/>
      <c r="CV339" s="15"/>
      <c r="CW339" s="15"/>
      <c r="CX339" s="11"/>
      <c r="CY339" s="11"/>
      <c r="CZ339" s="9"/>
      <c r="DA339" s="11"/>
      <c r="DB339" s="11"/>
      <c r="DC339" s="11"/>
      <c r="DD339" s="11"/>
      <c r="DE339" s="11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</row>
    <row r="340" spans="1:124" x14ac:dyDescent="0.3">
      <c r="A340" s="12">
        <v>2853</v>
      </c>
      <c r="B340" s="12">
        <v>1</v>
      </c>
      <c r="C340" s="13" t="s">
        <v>363</v>
      </c>
      <c r="D340" s="14">
        <v>6</v>
      </c>
      <c r="E340" s="9">
        <v>788</v>
      </c>
      <c r="F340" s="9">
        <f t="shared" si="139"/>
        <v>10441.640134261857</v>
      </c>
      <c r="G340" s="9">
        <f t="shared" si="140"/>
        <v>10921.591459984573</v>
      </c>
      <c r="H340" s="9">
        <f t="shared" si="141"/>
        <v>479.95132572271541</v>
      </c>
      <c r="I340" s="10">
        <f t="shared" si="165"/>
        <v>4.5965128040360702E-2</v>
      </c>
      <c r="J340" s="9">
        <f t="shared" si="142"/>
        <v>406.47015228426426</v>
      </c>
      <c r="K340" s="9">
        <f t="shared" si="143"/>
        <v>16.598984771573555</v>
      </c>
      <c r="L340" s="9">
        <f t="shared" si="144"/>
        <v>0</v>
      </c>
      <c r="M340" s="9">
        <f t="shared" si="145"/>
        <v>-3.6397842639594273</v>
      </c>
      <c r="N340" s="9">
        <f t="shared" si="146"/>
        <v>61.07436607804766</v>
      </c>
      <c r="O340" s="9">
        <f t="shared" si="147"/>
        <v>0</v>
      </c>
      <c r="P340" s="9">
        <f t="shared" si="148"/>
        <v>-0.55239314720813582</v>
      </c>
      <c r="Q340" s="15">
        <f t="shared" si="149"/>
        <v>8228012.4257983426</v>
      </c>
      <c r="R340" s="15">
        <f t="shared" si="150"/>
        <v>8606214.0704678446</v>
      </c>
      <c r="S340" s="9">
        <f t="shared" si="151"/>
        <v>378201.64466950204</v>
      </c>
      <c r="T340" s="9"/>
      <c r="U340" s="9">
        <f t="shared" si="163"/>
        <v>5915.2912690355324</v>
      </c>
      <c r="V340" s="9">
        <f t="shared" si="163"/>
        <v>505.22461928934013</v>
      </c>
      <c r="W340" s="9">
        <f t="shared" si="163"/>
        <v>1355.0215736040609</v>
      </c>
      <c r="X340" s="9">
        <f t="shared" si="163"/>
        <v>1220.1179060913705</v>
      </c>
      <c r="Y340" s="9">
        <f t="shared" si="163"/>
        <v>1087.3936875613504</v>
      </c>
      <c r="Z340" s="9">
        <f t="shared" si="163"/>
        <v>0</v>
      </c>
      <c r="AA340" s="9">
        <f t="shared" si="163"/>
        <v>358.591078680203</v>
      </c>
      <c r="AB340" s="9">
        <f t="shared" si="164"/>
        <v>6321.7614213197967</v>
      </c>
      <c r="AC340" s="9">
        <f t="shared" si="164"/>
        <v>521.82360406091368</v>
      </c>
      <c r="AD340" s="9">
        <f t="shared" si="164"/>
        <v>1355.0215736040609</v>
      </c>
      <c r="AE340" s="9">
        <f t="shared" si="164"/>
        <v>1216.4781218274111</v>
      </c>
      <c r="AF340" s="9">
        <f t="shared" si="164"/>
        <v>1148.468053639398</v>
      </c>
      <c r="AG340" s="9">
        <f t="shared" si="164"/>
        <v>0</v>
      </c>
      <c r="AH340" s="9">
        <f t="shared" si="164"/>
        <v>358.03868553299486</v>
      </c>
      <c r="AI340" s="9">
        <f t="shared" si="152"/>
        <v>10921.591459984573</v>
      </c>
      <c r="AJ340" s="3" t="s">
        <v>608</v>
      </c>
      <c r="AK340" s="11">
        <v>4727981</v>
      </c>
      <c r="AL340" s="11">
        <v>0</v>
      </c>
      <c r="AM340" s="11">
        <v>10861</v>
      </c>
      <c r="AN340" s="9">
        <v>27152</v>
      </c>
      <c r="AO340" s="11">
        <v>1104631</v>
      </c>
      <c r="AP340" s="11">
        <v>-36874</v>
      </c>
      <c r="AQ340" s="9">
        <v>208260</v>
      </c>
      <c r="AR340" s="9">
        <v>77418</v>
      </c>
      <c r="AS340" s="11">
        <v>398117</v>
      </c>
      <c r="AT340" s="11">
        <v>0</v>
      </c>
      <c r="AU340" s="11">
        <v>0</v>
      </c>
      <c r="AV340" s="11">
        <v>0</v>
      </c>
      <c r="AW340" s="9">
        <v>0</v>
      </c>
      <c r="AX340" s="9">
        <v>856866.22579834412</v>
      </c>
      <c r="AY340" s="9">
        <v>57110.97</v>
      </c>
      <c r="AZ340" s="9">
        <v>-66731.48</v>
      </c>
      <c r="BA340" s="11">
        <v>187798</v>
      </c>
      <c r="BB340" s="11">
        <v>295026</v>
      </c>
      <c r="BC340" s="11">
        <v>0</v>
      </c>
      <c r="BD340" s="11">
        <v>8605.91</v>
      </c>
      <c r="BE340" s="11">
        <v>114411</v>
      </c>
      <c r="BF340" s="11">
        <v>44892</v>
      </c>
      <c r="BG340" s="11">
        <v>0</v>
      </c>
      <c r="BH340" s="11">
        <v>0</v>
      </c>
      <c r="BI340" s="9">
        <v>14181</v>
      </c>
      <c r="BJ340" s="9">
        <v>0</v>
      </c>
      <c r="BK340" s="9">
        <v>54210.1</v>
      </c>
      <c r="BL340" s="9">
        <v>54303</v>
      </c>
      <c r="BM340" s="9">
        <v>81676.099999999991</v>
      </c>
      <c r="BN340" s="9">
        <v>8117.6</v>
      </c>
      <c r="BO340" s="11">
        <v>4981548</v>
      </c>
      <c r="BP340" s="11">
        <v>0</v>
      </c>
      <c r="BQ340" s="11">
        <v>11154</v>
      </c>
      <c r="BR340" s="11">
        <v>27152</v>
      </c>
      <c r="BS340" s="11">
        <v>1067757</v>
      </c>
      <c r="BT340" s="11">
        <v>0</v>
      </c>
      <c r="BU340" s="9">
        <v>208260</v>
      </c>
      <c r="BV340" s="9">
        <v>85095</v>
      </c>
      <c r="BW340" s="11">
        <v>411197</v>
      </c>
      <c r="BX340" s="11">
        <v>0</v>
      </c>
      <c r="BY340" s="11">
        <v>0</v>
      </c>
      <c r="BZ340" s="11">
        <v>-33344.15</v>
      </c>
      <c r="CA340" s="9">
        <v>0</v>
      </c>
      <c r="CB340" s="9">
        <v>904992.8262678457</v>
      </c>
      <c r="CC340" s="9">
        <v>56675.684200000003</v>
      </c>
      <c r="CD340" s="9">
        <v>0</v>
      </c>
      <c r="CE340" s="11">
        <v>193569</v>
      </c>
      <c r="CF340" s="11">
        <v>305843</v>
      </c>
      <c r="CG340" s="11">
        <v>0</v>
      </c>
      <c r="CH340" s="11">
        <v>8605.91</v>
      </c>
      <c r="CI340" s="11">
        <v>115549</v>
      </c>
      <c r="CJ340" s="11">
        <v>49592</v>
      </c>
      <c r="CK340" s="11">
        <v>0</v>
      </c>
      <c r="CL340" s="11">
        <v>0</v>
      </c>
      <c r="CM340" s="11">
        <v>14261</v>
      </c>
      <c r="CN340" s="9">
        <v>0</v>
      </c>
      <c r="CO340" s="9">
        <v>54210.1</v>
      </c>
      <c r="CP340" s="9">
        <v>54303</v>
      </c>
      <c r="CQ340" s="9">
        <v>81676.099999999991</v>
      </c>
      <c r="CR340" s="9">
        <v>8117.6</v>
      </c>
      <c r="CT340" s="11"/>
      <c r="CU340" s="11"/>
      <c r="CV340" s="15"/>
      <c r="CW340" s="15"/>
      <c r="CX340" s="11"/>
      <c r="CY340" s="11"/>
      <c r="CZ340" s="9"/>
      <c r="DA340" s="11"/>
      <c r="DB340" s="11"/>
      <c r="DC340" s="11"/>
      <c r="DD340" s="11"/>
      <c r="DE340" s="11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</row>
    <row r="341" spans="1:124" x14ac:dyDescent="0.3">
      <c r="A341" s="12">
        <v>2854</v>
      </c>
      <c r="B341" s="12">
        <v>1</v>
      </c>
      <c r="C341" s="13" t="s">
        <v>364</v>
      </c>
      <c r="D341" s="14">
        <v>6</v>
      </c>
      <c r="E341" s="9">
        <v>495</v>
      </c>
      <c r="F341" s="9">
        <f t="shared" si="139"/>
        <v>10426.060009633964</v>
      </c>
      <c r="G341" s="9">
        <f t="shared" si="140"/>
        <v>10909.316350952031</v>
      </c>
      <c r="H341" s="9">
        <f t="shared" si="141"/>
        <v>483.25634131806692</v>
      </c>
      <c r="I341" s="10">
        <f t="shared" si="165"/>
        <v>4.6350811415963929E-2</v>
      </c>
      <c r="J341" s="9">
        <f t="shared" si="142"/>
        <v>392.28298989899031</v>
      </c>
      <c r="K341" s="9">
        <f t="shared" si="143"/>
        <v>17.24848484848485</v>
      </c>
      <c r="L341" s="9">
        <f t="shared" si="144"/>
        <v>0</v>
      </c>
      <c r="M341" s="9">
        <f t="shared" si="145"/>
        <v>32.395959595959766</v>
      </c>
      <c r="N341" s="9">
        <f t="shared" si="146"/>
        <v>33.585728388773305</v>
      </c>
      <c r="O341" s="9">
        <f t="shared" si="147"/>
        <v>0</v>
      </c>
      <c r="P341" s="9">
        <f t="shared" si="148"/>
        <v>7.7431785858586295</v>
      </c>
      <c r="Q341" s="15">
        <f t="shared" si="149"/>
        <v>5160899.7047688132</v>
      </c>
      <c r="R341" s="15">
        <f t="shared" si="150"/>
        <v>5400111.5937212557</v>
      </c>
      <c r="S341" s="9">
        <f t="shared" si="151"/>
        <v>239211.88895244244</v>
      </c>
      <c r="T341" s="9"/>
      <c r="U341" s="9">
        <f t="shared" si="163"/>
        <v>6006.6564040404037</v>
      </c>
      <c r="V341" s="9">
        <f t="shared" si="163"/>
        <v>524.92929292929296</v>
      </c>
      <c r="W341" s="9">
        <f t="shared" si="163"/>
        <v>913.1656565656566</v>
      </c>
      <c r="X341" s="9">
        <f t="shared" si="163"/>
        <v>1414.1535353535353</v>
      </c>
      <c r="Y341" s="9">
        <f t="shared" si="163"/>
        <v>1119.5282970798528</v>
      </c>
      <c r="Z341" s="9">
        <f t="shared" si="163"/>
        <v>0</v>
      </c>
      <c r="AA341" s="9">
        <f t="shared" si="163"/>
        <v>447.62682366522364</v>
      </c>
      <c r="AB341" s="9">
        <f t="shared" si="164"/>
        <v>6398.939393939394</v>
      </c>
      <c r="AC341" s="9">
        <f t="shared" si="164"/>
        <v>542.17777777777781</v>
      </c>
      <c r="AD341" s="9">
        <f t="shared" si="164"/>
        <v>913.1656565656566</v>
      </c>
      <c r="AE341" s="9">
        <f t="shared" si="164"/>
        <v>1446.5494949494951</v>
      </c>
      <c r="AF341" s="9">
        <f t="shared" si="164"/>
        <v>1153.1140254686261</v>
      </c>
      <c r="AG341" s="9">
        <f t="shared" si="164"/>
        <v>0</v>
      </c>
      <c r="AH341" s="9">
        <f t="shared" si="164"/>
        <v>455.37000225108227</v>
      </c>
      <c r="AI341" s="9">
        <f t="shared" si="152"/>
        <v>10909.316350952031</v>
      </c>
      <c r="AJ341" s="3" t="s">
        <v>608</v>
      </c>
      <c r="AK341" s="11">
        <v>3005628</v>
      </c>
      <c r="AL341" s="11">
        <v>0</v>
      </c>
      <c r="AM341" s="11">
        <v>6904</v>
      </c>
      <c r="AN341" s="9">
        <v>17261</v>
      </c>
      <c r="AO341" s="11">
        <v>436624</v>
      </c>
      <c r="AP341" s="11">
        <v>15393</v>
      </c>
      <c r="AQ341" s="9">
        <v>0</v>
      </c>
      <c r="AR341" s="9">
        <v>59761</v>
      </c>
      <c r="AS341" s="11">
        <v>259840</v>
      </c>
      <c r="AT341" s="11">
        <v>0</v>
      </c>
      <c r="AU341" s="11">
        <v>0</v>
      </c>
      <c r="AV341" s="11">
        <v>0</v>
      </c>
      <c r="AW341" s="9">
        <v>0</v>
      </c>
      <c r="AX341" s="9">
        <v>554166.50705452717</v>
      </c>
      <c r="AY341" s="9">
        <v>37260.18</v>
      </c>
      <c r="AZ341" s="9">
        <v>-32333.08</v>
      </c>
      <c r="BA341" s="11">
        <v>110738</v>
      </c>
      <c r="BB341" s="11">
        <v>172884</v>
      </c>
      <c r="BC341" s="11">
        <v>0</v>
      </c>
      <c r="BD341" s="11">
        <v>8084</v>
      </c>
      <c r="BE341" s="11">
        <v>198197</v>
      </c>
      <c r="BF341" s="11">
        <v>127634</v>
      </c>
      <c r="BG341" s="11">
        <v>0</v>
      </c>
      <c r="BH341" s="11">
        <v>0</v>
      </c>
      <c r="BI341" s="9">
        <v>15804</v>
      </c>
      <c r="BJ341" s="9">
        <v>0</v>
      </c>
      <c r="BK341" s="9">
        <v>108228.75</v>
      </c>
      <c r="BL341" s="9">
        <v>21176.167714285715</v>
      </c>
      <c r="BM341" s="9">
        <v>33380.9</v>
      </c>
      <c r="BN341" s="9">
        <v>4268.28</v>
      </c>
      <c r="BO341" s="11">
        <v>3153819</v>
      </c>
      <c r="BP341" s="11">
        <v>13656</v>
      </c>
      <c r="BQ341" s="11">
        <v>7062</v>
      </c>
      <c r="BR341" s="11">
        <v>17261</v>
      </c>
      <c r="BS341" s="11">
        <v>452017</v>
      </c>
      <c r="BT341" s="11">
        <v>0</v>
      </c>
      <c r="BU341" s="9">
        <v>0</v>
      </c>
      <c r="BV341" s="9">
        <v>64503</v>
      </c>
      <c r="BW341" s="11">
        <v>268378</v>
      </c>
      <c r="BX341" s="11">
        <v>0</v>
      </c>
      <c r="BY341" s="11">
        <v>0</v>
      </c>
      <c r="BZ341" s="11">
        <v>0</v>
      </c>
      <c r="CA341" s="9">
        <v>0</v>
      </c>
      <c r="CB341" s="9">
        <v>570791.44260696997</v>
      </c>
      <c r="CC341" s="9">
        <v>41093.053399999997</v>
      </c>
      <c r="CD341" s="9">
        <v>0</v>
      </c>
      <c r="CE341" s="11">
        <v>113650</v>
      </c>
      <c r="CF341" s="11">
        <v>178392</v>
      </c>
      <c r="CG341" s="11">
        <v>0</v>
      </c>
      <c r="CH341" s="11">
        <v>8084</v>
      </c>
      <c r="CI341" s="11">
        <v>200170</v>
      </c>
      <c r="CJ341" s="11">
        <v>128297</v>
      </c>
      <c r="CK341" s="11">
        <v>0</v>
      </c>
      <c r="CL341" s="11">
        <v>0</v>
      </c>
      <c r="CM341" s="11">
        <v>15884</v>
      </c>
      <c r="CN341" s="9">
        <v>0</v>
      </c>
      <c r="CO341" s="9">
        <v>108228.75</v>
      </c>
      <c r="CP341" s="9">
        <v>21176.167714285715</v>
      </c>
      <c r="CQ341" s="9">
        <v>33380.9</v>
      </c>
      <c r="CR341" s="9">
        <v>4268.28</v>
      </c>
      <c r="CT341" s="11"/>
      <c r="CU341" s="11"/>
      <c r="CV341" s="15"/>
      <c r="CW341" s="15"/>
      <c r="CX341" s="11"/>
      <c r="CY341" s="11"/>
      <c r="CZ341" s="9"/>
      <c r="DA341" s="11"/>
      <c r="DB341" s="11"/>
      <c r="DC341" s="11"/>
      <c r="DD341" s="11"/>
      <c r="DE341" s="11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</row>
    <row r="342" spans="1:124" x14ac:dyDescent="0.3">
      <c r="A342" s="12">
        <v>2856</v>
      </c>
      <c r="B342" s="12">
        <v>1</v>
      </c>
      <c r="C342" s="13" t="s">
        <v>365</v>
      </c>
      <c r="D342" s="14">
        <v>6</v>
      </c>
      <c r="E342" s="9">
        <v>292</v>
      </c>
      <c r="F342" s="9">
        <f t="shared" ref="F342:F405" si="166">SUM(U342:AA342)</f>
        <v>12110.738462207235</v>
      </c>
      <c r="G342" s="9">
        <f t="shared" ref="G342:G405" si="167">F342+H342</f>
        <v>12599.747006187668</v>
      </c>
      <c r="H342" s="9">
        <f t="shared" ref="H342:H405" si="168">AI342-F342</f>
        <v>489.00854398043339</v>
      </c>
      <c r="I342" s="10">
        <f t="shared" si="165"/>
        <v>4.0378094655947959E-2</v>
      </c>
      <c r="J342" s="9">
        <f t="shared" ref="J342:J405" si="169">AB342-U342</f>
        <v>424.67982876712358</v>
      </c>
      <c r="K342" s="9">
        <f t="shared" ref="K342:K405" si="170">AC342-V342</f>
        <v>12.821917808219212</v>
      </c>
      <c r="L342" s="9">
        <f t="shared" ref="L342:L405" si="171">AD342-W342</f>
        <v>0</v>
      </c>
      <c r="M342" s="9">
        <f t="shared" ref="M342:M405" si="172">AE342-X342</f>
        <v>39.574691780821922</v>
      </c>
      <c r="N342" s="9">
        <f t="shared" ref="N342:N405" si="173">AF342-Y342</f>
        <v>15.036372747557152</v>
      </c>
      <c r="O342" s="9">
        <f t="shared" ref="O342:O405" si="174">AG342-Z342</f>
        <v>0</v>
      </c>
      <c r="P342" s="9">
        <f t="shared" ref="P342:P405" si="175">AH342-AA342</f>
        <v>-3.1042671232877979</v>
      </c>
      <c r="Q342" s="15">
        <f t="shared" si="149"/>
        <v>3536335.6309645134</v>
      </c>
      <c r="R342" s="15">
        <f t="shared" si="150"/>
        <v>3679126.1258067996</v>
      </c>
      <c r="S342" s="9">
        <f t="shared" si="151"/>
        <v>142790.49484228622</v>
      </c>
      <c r="T342" s="9"/>
      <c r="U342" s="9">
        <f t="shared" ref="U342:AA351" si="176">IF($E342=0,0,SUMIF($AK$4:$BN$4,U$4,$AK342:$BN342)/$E342)</f>
        <v>6028.2516780821916</v>
      </c>
      <c r="V342" s="9">
        <f t="shared" si="176"/>
        <v>390.23630136986299</v>
      </c>
      <c r="W342" s="9">
        <f t="shared" si="176"/>
        <v>1170.6164383561643</v>
      </c>
      <c r="X342" s="9">
        <f t="shared" si="176"/>
        <v>2804.0821917808221</v>
      </c>
      <c r="Y342" s="9">
        <f t="shared" si="176"/>
        <v>1331.6823389195636</v>
      </c>
      <c r="Z342" s="9">
        <f t="shared" si="176"/>
        <v>0</v>
      </c>
      <c r="AA342" s="9">
        <f t="shared" si="176"/>
        <v>385.86951369863021</v>
      </c>
      <c r="AB342" s="9">
        <f t="shared" ref="AB342:AH351" si="177">IF($E342=0,0,SUMIF($BO$4:$CR$4,AB$4,$BO342:$CR342)/$E342)</f>
        <v>6452.9315068493152</v>
      </c>
      <c r="AC342" s="9">
        <f t="shared" si="177"/>
        <v>403.0582191780822</v>
      </c>
      <c r="AD342" s="9">
        <f t="shared" si="177"/>
        <v>1170.6164383561643</v>
      </c>
      <c r="AE342" s="9">
        <f t="shared" si="177"/>
        <v>2843.656883561644</v>
      </c>
      <c r="AF342" s="9">
        <f t="shared" si="177"/>
        <v>1346.7187116671207</v>
      </c>
      <c r="AG342" s="9">
        <f t="shared" si="177"/>
        <v>0</v>
      </c>
      <c r="AH342" s="9">
        <f t="shared" si="177"/>
        <v>382.76524657534242</v>
      </c>
      <c r="AI342" s="9">
        <f t="shared" si="152"/>
        <v>12599.747006187668</v>
      </c>
      <c r="AJ342" s="3" t="s">
        <v>608</v>
      </c>
      <c r="AK342" s="11">
        <v>1786660</v>
      </c>
      <c r="AL342" s="11">
        <v>0</v>
      </c>
      <c r="AM342" s="11">
        <v>4104</v>
      </c>
      <c r="AN342" s="9">
        <v>10260</v>
      </c>
      <c r="AO342" s="11">
        <v>341820</v>
      </c>
      <c r="AP342" s="11">
        <v>0</v>
      </c>
      <c r="AQ342" s="9">
        <v>0</v>
      </c>
      <c r="AR342" s="9">
        <v>32257</v>
      </c>
      <c r="AS342" s="11">
        <v>113949</v>
      </c>
      <c r="AT342" s="11">
        <v>0</v>
      </c>
      <c r="AU342" s="11">
        <v>28204</v>
      </c>
      <c r="AV342" s="11">
        <v>0</v>
      </c>
      <c r="AW342" s="9">
        <v>0</v>
      </c>
      <c r="AX342" s="9">
        <v>388851.24296451255</v>
      </c>
      <c r="AY342" s="9">
        <v>20065.95</v>
      </c>
      <c r="AZ342" s="9">
        <v>-26410.51</v>
      </c>
      <c r="BA342" s="11">
        <v>75259</v>
      </c>
      <c r="BB342" s="11">
        <v>136220</v>
      </c>
      <c r="BC342" s="11">
        <v>0</v>
      </c>
      <c r="BD342" s="11">
        <v>0</v>
      </c>
      <c r="BE342" s="11">
        <v>411180</v>
      </c>
      <c r="BF342" s="11">
        <v>117560</v>
      </c>
      <c r="BG342" s="11">
        <v>0</v>
      </c>
      <c r="BH342" s="11">
        <v>0</v>
      </c>
      <c r="BI342" s="9">
        <v>14008</v>
      </c>
      <c r="BJ342" s="9">
        <v>0</v>
      </c>
      <c r="BK342" s="9">
        <v>16789.807999999997</v>
      </c>
      <c r="BL342" s="9">
        <v>20520.599999999999</v>
      </c>
      <c r="BM342" s="9">
        <v>30968.6</v>
      </c>
      <c r="BN342" s="9">
        <v>14068.94</v>
      </c>
      <c r="BO342" s="11">
        <v>1866048</v>
      </c>
      <c r="BP342" s="11">
        <v>18208</v>
      </c>
      <c r="BQ342" s="11">
        <v>4178</v>
      </c>
      <c r="BR342" s="11">
        <v>10260</v>
      </c>
      <c r="BS342" s="11">
        <v>341820</v>
      </c>
      <c r="BT342" s="11">
        <v>0</v>
      </c>
      <c r="BU342" s="9">
        <v>0</v>
      </c>
      <c r="BV342" s="9">
        <v>34636</v>
      </c>
      <c r="BW342" s="11">
        <v>117693</v>
      </c>
      <c r="BX342" s="11">
        <v>0</v>
      </c>
      <c r="BY342" s="11">
        <v>30102</v>
      </c>
      <c r="BZ342" s="11">
        <v>-747.19</v>
      </c>
      <c r="CA342" s="9">
        <v>0</v>
      </c>
      <c r="CB342" s="9">
        <v>393241.86380679923</v>
      </c>
      <c r="CC342" s="9">
        <v>19159.504000000001</v>
      </c>
      <c r="CD342" s="9">
        <v>0</v>
      </c>
      <c r="CE342" s="11">
        <v>76906</v>
      </c>
      <c r="CF342" s="11">
        <v>139606</v>
      </c>
      <c r="CG342" s="11">
        <v>0</v>
      </c>
      <c r="CH342" s="11">
        <v>0</v>
      </c>
      <c r="CI342" s="11">
        <v>415273</v>
      </c>
      <c r="CJ342" s="11">
        <v>116306</v>
      </c>
      <c r="CK342" s="11">
        <v>0</v>
      </c>
      <c r="CL342" s="11">
        <v>0</v>
      </c>
      <c r="CM342" s="11">
        <v>14088</v>
      </c>
      <c r="CN342" s="9">
        <v>0</v>
      </c>
      <c r="CO342" s="9">
        <v>16789.807999999997</v>
      </c>
      <c r="CP342" s="9">
        <v>20520.599999999999</v>
      </c>
      <c r="CQ342" s="9">
        <v>30968.6</v>
      </c>
      <c r="CR342" s="9">
        <v>14068.94</v>
      </c>
      <c r="CT342" s="11"/>
      <c r="CU342" s="11"/>
      <c r="CV342" s="15"/>
      <c r="CW342" s="15"/>
      <c r="CX342" s="11"/>
      <c r="CY342" s="11"/>
      <c r="CZ342" s="9"/>
      <c r="DA342" s="11"/>
      <c r="DB342" s="11"/>
      <c r="DC342" s="11"/>
      <c r="DD342" s="11"/>
      <c r="DE342" s="11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</row>
    <row r="343" spans="1:124" x14ac:dyDescent="0.3">
      <c r="A343" s="12">
        <v>2859</v>
      </c>
      <c r="B343" s="12">
        <v>1</v>
      </c>
      <c r="C343" s="13" t="s">
        <v>366</v>
      </c>
      <c r="D343" s="14">
        <v>5</v>
      </c>
      <c r="E343" s="9">
        <v>1641</v>
      </c>
      <c r="F343" s="9">
        <f t="shared" si="166"/>
        <v>9045.1480140751155</v>
      </c>
      <c r="G343" s="9">
        <f t="shared" si="167"/>
        <v>9474.587599506378</v>
      </c>
      <c r="H343" s="9">
        <f t="shared" si="168"/>
        <v>429.43958543126246</v>
      </c>
      <c r="I343" s="10">
        <f t="shared" si="165"/>
        <v>4.7477341969751452E-2</v>
      </c>
      <c r="J343" s="9">
        <f t="shared" si="169"/>
        <v>331.35141986593499</v>
      </c>
      <c r="K343" s="9">
        <f t="shared" si="170"/>
        <v>12.727605118829956</v>
      </c>
      <c r="L343" s="9">
        <f t="shared" si="171"/>
        <v>0</v>
      </c>
      <c r="M343" s="9">
        <f t="shared" si="172"/>
        <v>34.185521023766</v>
      </c>
      <c r="N343" s="9">
        <f t="shared" si="173"/>
        <v>47.410757033944947</v>
      </c>
      <c r="O343" s="9">
        <f t="shared" si="174"/>
        <v>0</v>
      </c>
      <c r="P343" s="9">
        <f t="shared" si="175"/>
        <v>3.7642823887873078</v>
      </c>
      <c r="Q343" s="15">
        <f t="shared" ref="Q343:Q406" si="178">SUM(AK343:BN343)</f>
        <v>14843087.891097266</v>
      </c>
      <c r="R343" s="15">
        <f t="shared" ref="R343:R406" si="179">SUM(BO343:CR343)</f>
        <v>15547798.25078997</v>
      </c>
      <c r="S343" s="9">
        <f t="shared" ref="S343:S406" si="180">R343-Q343</f>
        <v>704710.35969270393</v>
      </c>
      <c r="T343" s="9"/>
      <c r="U343" s="9">
        <f t="shared" si="176"/>
        <v>6050.6491895185864</v>
      </c>
      <c r="V343" s="9">
        <f t="shared" si="176"/>
        <v>387.38574040219379</v>
      </c>
      <c r="W343" s="9">
        <f t="shared" si="176"/>
        <v>942.26873857404019</v>
      </c>
      <c r="X343" s="9">
        <f t="shared" si="176"/>
        <v>593.57282145033514</v>
      </c>
      <c r="Y343" s="9">
        <f t="shared" si="176"/>
        <v>827.97912924879108</v>
      </c>
      <c r="Z343" s="9">
        <f t="shared" si="176"/>
        <v>0</v>
      </c>
      <c r="AA343" s="9">
        <f t="shared" si="176"/>
        <v>243.29239488117003</v>
      </c>
      <c r="AB343" s="9">
        <f t="shared" si="177"/>
        <v>6382.0006093845213</v>
      </c>
      <c r="AC343" s="9">
        <f t="shared" si="177"/>
        <v>400.11334552102375</v>
      </c>
      <c r="AD343" s="9">
        <f t="shared" si="177"/>
        <v>942.26873857404019</v>
      </c>
      <c r="AE343" s="9">
        <f t="shared" si="177"/>
        <v>627.75834247410114</v>
      </c>
      <c r="AF343" s="9">
        <f t="shared" si="177"/>
        <v>875.38988628273603</v>
      </c>
      <c r="AG343" s="9">
        <f t="shared" si="177"/>
        <v>0</v>
      </c>
      <c r="AH343" s="9">
        <f t="shared" si="177"/>
        <v>247.05667726995733</v>
      </c>
      <c r="AI343" s="9">
        <f t="shared" ref="AI343:AI406" si="181">SUM(AB343:AH343)</f>
        <v>9474.587599506378</v>
      </c>
      <c r="AJ343" s="3" t="s">
        <v>608</v>
      </c>
      <c r="AK343" s="11">
        <v>10005632</v>
      </c>
      <c r="AL343" s="11">
        <v>0</v>
      </c>
      <c r="AM343" s="11">
        <v>22984</v>
      </c>
      <c r="AN343" s="9">
        <v>57460</v>
      </c>
      <c r="AO343" s="11">
        <v>1597665</v>
      </c>
      <c r="AP343" s="11">
        <v>-51402</v>
      </c>
      <c r="AQ343" s="9">
        <v>0</v>
      </c>
      <c r="AR343" s="9">
        <v>193219</v>
      </c>
      <c r="AS343" s="11">
        <v>635700</v>
      </c>
      <c r="AT343" s="11">
        <v>0</v>
      </c>
      <c r="AU343" s="11">
        <v>0</v>
      </c>
      <c r="AV343" s="11">
        <v>0</v>
      </c>
      <c r="AW343" s="9">
        <v>0</v>
      </c>
      <c r="AX343" s="9">
        <v>1358713.7510972661</v>
      </c>
      <c r="AY343" s="9">
        <v>99267.489999999991</v>
      </c>
      <c r="AZ343" s="9">
        <v>-76516.679999999993</v>
      </c>
      <c r="BA343" s="11">
        <v>410683</v>
      </c>
      <c r="BB343" s="11">
        <v>251969</v>
      </c>
      <c r="BC343" s="11">
        <v>0</v>
      </c>
      <c r="BD343" s="11">
        <v>60965</v>
      </c>
      <c r="BE343" s="11">
        <v>0</v>
      </c>
      <c r="BF343" s="11">
        <v>0</v>
      </c>
      <c r="BG343" s="11">
        <v>0</v>
      </c>
      <c r="BH343" s="11">
        <v>0</v>
      </c>
      <c r="BI343" s="9">
        <v>34233</v>
      </c>
      <c r="BJ343" s="9">
        <v>0</v>
      </c>
      <c r="BK343" s="9">
        <v>36070.299999999996</v>
      </c>
      <c r="BL343" s="9">
        <v>114919.2</v>
      </c>
      <c r="BM343" s="9">
        <v>78396.2</v>
      </c>
      <c r="BN343" s="9">
        <v>13129.63</v>
      </c>
      <c r="BO343" s="11">
        <v>10472863</v>
      </c>
      <c r="BP343" s="11">
        <v>0</v>
      </c>
      <c r="BQ343" s="11">
        <v>23449</v>
      </c>
      <c r="BR343" s="11">
        <v>57460</v>
      </c>
      <c r="BS343" s="11">
        <v>781452</v>
      </c>
      <c r="BT343" s="11">
        <v>0</v>
      </c>
      <c r="BU343" s="9">
        <v>0</v>
      </c>
      <c r="BV343" s="9">
        <v>248342</v>
      </c>
      <c r="BW343" s="11">
        <v>656586</v>
      </c>
      <c r="BX343" s="11">
        <v>0</v>
      </c>
      <c r="BY343" s="11">
        <v>0</v>
      </c>
      <c r="BZ343" s="11">
        <v>-15693.56</v>
      </c>
      <c r="CA343" s="9">
        <v>0</v>
      </c>
      <c r="CB343" s="9">
        <v>1436514.8033899697</v>
      </c>
      <c r="CC343" s="9">
        <v>105444.6774</v>
      </c>
      <c r="CD343" s="9">
        <v>0</v>
      </c>
      <c r="CE343" s="11">
        <v>420552</v>
      </c>
      <c r="CF343" s="11">
        <v>258124</v>
      </c>
      <c r="CG343" s="11">
        <v>0</v>
      </c>
      <c r="CH343" s="11">
        <v>60965</v>
      </c>
      <c r="CI343" s="11">
        <v>0</v>
      </c>
      <c r="CJ343" s="11">
        <v>0</v>
      </c>
      <c r="CK343" s="11">
        <v>0</v>
      </c>
      <c r="CL343" s="11">
        <v>0</v>
      </c>
      <c r="CM343" s="11">
        <v>34413</v>
      </c>
      <c r="CN343" s="9">
        <v>764811</v>
      </c>
      <c r="CO343" s="9">
        <v>36070.299999999996</v>
      </c>
      <c r="CP343" s="9">
        <v>114919.2</v>
      </c>
      <c r="CQ343" s="9">
        <v>78396.2</v>
      </c>
      <c r="CR343" s="9">
        <v>13129.63</v>
      </c>
      <c r="CT343" s="11"/>
      <c r="CU343" s="11"/>
      <c r="CV343" s="15"/>
      <c r="CW343" s="15"/>
      <c r="CX343" s="11"/>
      <c r="CY343" s="11"/>
      <c r="CZ343" s="9"/>
      <c r="DA343" s="11"/>
      <c r="DB343" s="11"/>
      <c r="DC343" s="11"/>
      <c r="DD343" s="11"/>
      <c r="DE343" s="11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</row>
    <row r="344" spans="1:124" x14ac:dyDescent="0.3">
      <c r="A344" s="12">
        <v>2860</v>
      </c>
      <c r="B344" s="12">
        <v>1</v>
      </c>
      <c r="C344" s="13" t="s">
        <v>367</v>
      </c>
      <c r="D344" s="14">
        <v>5</v>
      </c>
      <c r="E344" s="9">
        <v>1246</v>
      </c>
      <c r="F344" s="9">
        <f t="shared" si="166"/>
        <v>9036.3543294498304</v>
      </c>
      <c r="G344" s="9">
        <f t="shared" si="167"/>
        <v>9501.4255168127729</v>
      </c>
      <c r="H344" s="9">
        <f t="shared" si="168"/>
        <v>465.07118736294251</v>
      </c>
      <c r="I344" s="10">
        <f t="shared" si="165"/>
        <v>5.1466683399881454E-2</v>
      </c>
      <c r="J344" s="9">
        <f t="shared" si="169"/>
        <v>373.27581059390013</v>
      </c>
      <c r="K344" s="9">
        <f t="shared" si="170"/>
        <v>19.418940609951846</v>
      </c>
      <c r="L344" s="9">
        <f t="shared" si="171"/>
        <v>0</v>
      </c>
      <c r="M344" s="9">
        <f t="shared" si="172"/>
        <v>28.446950240770434</v>
      </c>
      <c r="N344" s="9">
        <f t="shared" si="173"/>
        <v>40.593690894243082</v>
      </c>
      <c r="O344" s="9">
        <f t="shared" si="174"/>
        <v>0</v>
      </c>
      <c r="P344" s="9">
        <f t="shared" si="175"/>
        <v>3.3357950240770435</v>
      </c>
      <c r="Q344" s="15">
        <f t="shared" si="178"/>
        <v>11259297.49449449</v>
      </c>
      <c r="R344" s="15">
        <f t="shared" si="179"/>
        <v>11838776.193948716</v>
      </c>
      <c r="S344" s="9">
        <f t="shared" si="180"/>
        <v>579478.6994542256</v>
      </c>
      <c r="T344" s="9"/>
      <c r="U344" s="9">
        <f t="shared" si="176"/>
        <v>5950.8839004815409</v>
      </c>
      <c r="V344" s="9">
        <f t="shared" si="176"/>
        <v>591.05216693418936</v>
      </c>
      <c r="W344" s="9">
        <f t="shared" si="176"/>
        <v>752.60914927768863</v>
      </c>
      <c r="X344" s="9">
        <f t="shared" si="176"/>
        <v>852.90894863563403</v>
      </c>
      <c r="Y344" s="9">
        <f t="shared" si="176"/>
        <v>678.04154453811316</v>
      </c>
      <c r="Z344" s="9">
        <f t="shared" si="176"/>
        <v>0</v>
      </c>
      <c r="AA344" s="9">
        <f t="shared" si="176"/>
        <v>210.85861958266455</v>
      </c>
      <c r="AB344" s="9">
        <f t="shared" si="177"/>
        <v>6324.159711075441</v>
      </c>
      <c r="AC344" s="9">
        <f t="shared" si="177"/>
        <v>610.4711075441412</v>
      </c>
      <c r="AD344" s="9">
        <f t="shared" si="177"/>
        <v>752.60914927768863</v>
      </c>
      <c r="AE344" s="9">
        <f t="shared" si="177"/>
        <v>881.35589887640447</v>
      </c>
      <c r="AF344" s="9">
        <f t="shared" si="177"/>
        <v>718.63523543235624</v>
      </c>
      <c r="AG344" s="9">
        <f t="shared" si="177"/>
        <v>0</v>
      </c>
      <c r="AH344" s="9">
        <f t="shared" si="177"/>
        <v>214.19441460674159</v>
      </c>
      <c r="AI344" s="9">
        <f t="shared" si="181"/>
        <v>9501.4255168127729</v>
      </c>
      <c r="AJ344" s="3" t="s">
        <v>608</v>
      </c>
      <c r="AK344" s="11">
        <v>7492522</v>
      </c>
      <c r="AL344" s="11">
        <v>0</v>
      </c>
      <c r="AM344" s="11">
        <v>17211</v>
      </c>
      <c r="AN344" s="9">
        <v>43028</v>
      </c>
      <c r="AO344" s="11">
        <v>942110</v>
      </c>
      <c r="AP344" s="11">
        <v>-4359</v>
      </c>
      <c r="AQ344" s="9">
        <v>315380</v>
      </c>
      <c r="AR344" s="9">
        <v>154784</v>
      </c>
      <c r="AS344" s="11">
        <v>736451</v>
      </c>
      <c r="AT344" s="11">
        <v>0</v>
      </c>
      <c r="AU344" s="11">
        <v>0</v>
      </c>
      <c r="AV344" s="11">
        <v>-31625.45</v>
      </c>
      <c r="AW344" s="9">
        <v>0</v>
      </c>
      <c r="AX344" s="9">
        <v>844839.76449448895</v>
      </c>
      <c r="AY344" s="9">
        <v>74740.600000000006</v>
      </c>
      <c r="AZ344" s="9">
        <v>-77720.66</v>
      </c>
      <c r="BA344" s="11">
        <v>304520</v>
      </c>
      <c r="BB344" s="11">
        <v>271588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11">
        <v>0</v>
      </c>
      <c r="BI344" s="9">
        <v>30867</v>
      </c>
      <c r="BJ344" s="9">
        <v>0</v>
      </c>
      <c r="BK344" s="9">
        <v>0</v>
      </c>
      <c r="BL344" s="9">
        <v>86055</v>
      </c>
      <c r="BM344" s="9">
        <v>42951.9</v>
      </c>
      <c r="BN344" s="9">
        <v>15954.34</v>
      </c>
      <c r="BO344" s="11">
        <v>7879903</v>
      </c>
      <c r="BP344" s="11">
        <v>0</v>
      </c>
      <c r="BQ344" s="11">
        <v>17644</v>
      </c>
      <c r="BR344" s="11">
        <v>43028</v>
      </c>
      <c r="BS344" s="11">
        <v>937751</v>
      </c>
      <c r="BT344" s="11">
        <v>0</v>
      </c>
      <c r="BU344" s="9">
        <v>315380</v>
      </c>
      <c r="BV344" s="9">
        <v>170256</v>
      </c>
      <c r="BW344" s="11">
        <v>760647</v>
      </c>
      <c r="BX344" s="11">
        <v>0</v>
      </c>
      <c r="BY344" s="11">
        <v>0</v>
      </c>
      <c r="BZ344" s="11">
        <v>-32353.55</v>
      </c>
      <c r="CA344" s="9">
        <v>0</v>
      </c>
      <c r="CB344" s="9">
        <v>895419.50334871584</v>
      </c>
      <c r="CC344" s="9">
        <v>78897.000599999999</v>
      </c>
      <c r="CD344" s="9">
        <v>0</v>
      </c>
      <c r="CE344" s="11">
        <v>313322</v>
      </c>
      <c r="CF344" s="11">
        <v>282894</v>
      </c>
      <c r="CG344" s="11">
        <v>0</v>
      </c>
      <c r="CH344" s="11">
        <v>0</v>
      </c>
      <c r="CI344" s="11">
        <v>0</v>
      </c>
      <c r="CJ344" s="11">
        <v>0</v>
      </c>
      <c r="CK344" s="11">
        <v>0</v>
      </c>
      <c r="CL344" s="11">
        <v>0</v>
      </c>
      <c r="CM344" s="11">
        <v>31027</v>
      </c>
      <c r="CN344" s="9">
        <v>0</v>
      </c>
      <c r="CO344" s="9">
        <v>0</v>
      </c>
      <c r="CP344" s="9">
        <v>86055</v>
      </c>
      <c r="CQ344" s="9">
        <v>42951.9</v>
      </c>
      <c r="CR344" s="9">
        <v>15954.34</v>
      </c>
      <c r="CT344" s="11"/>
      <c r="CU344" s="11"/>
      <c r="CV344" s="15"/>
      <c r="CW344" s="15"/>
      <c r="CX344" s="11"/>
      <c r="CY344" s="11"/>
      <c r="CZ344" s="9"/>
      <c r="DA344" s="11"/>
      <c r="DB344" s="11"/>
      <c r="DC344" s="11"/>
      <c r="DD344" s="11"/>
      <c r="DE344" s="11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</row>
    <row r="345" spans="1:124" x14ac:dyDescent="0.3">
      <c r="A345" s="12">
        <v>2884</v>
      </c>
      <c r="B345" s="12">
        <v>1</v>
      </c>
      <c r="C345" s="13" t="s">
        <v>368</v>
      </c>
      <c r="D345" s="14">
        <v>6</v>
      </c>
      <c r="E345" s="9">
        <v>367</v>
      </c>
      <c r="F345" s="9">
        <f t="shared" si="166"/>
        <v>10748.594254359214</v>
      </c>
      <c r="G345" s="9">
        <f t="shared" si="167"/>
        <v>11277.40956306961</v>
      </c>
      <c r="H345" s="9">
        <f t="shared" si="168"/>
        <v>528.81530871039649</v>
      </c>
      <c r="I345" s="10">
        <f t="shared" si="165"/>
        <v>4.9198555289770053E-2</v>
      </c>
      <c r="J345" s="9">
        <f t="shared" si="169"/>
        <v>406.57160762942658</v>
      </c>
      <c r="K345" s="9">
        <f t="shared" si="170"/>
        <v>14.277929155313359</v>
      </c>
      <c r="L345" s="9">
        <f t="shared" si="171"/>
        <v>0</v>
      </c>
      <c r="M345" s="9">
        <f t="shared" si="172"/>
        <v>18.66405994550405</v>
      </c>
      <c r="N345" s="9">
        <f t="shared" si="173"/>
        <v>57.108962116390501</v>
      </c>
      <c r="O345" s="9">
        <f t="shared" si="174"/>
        <v>16.974795640326974</v>
      </c>
      <c r="P345" s="9">
        <f t="shared" si="175"/>
        <v>15.217954223433253</v>
      </c>
      <c r="Q345" s="15">
        <f t="shared" si="178"/>
        <v>3944734.0913498318</v>
      </c>
      <c r="R345" s="15">
        <f t="shared" si="179"/>
        <v>4138809.3096465468</v>
      </c>
      <c r="S345" s="9">
        <f t="shared" si="180"/>
        <v>194075.21829671506</v>
      </c>
      <c r="T345" s="9"/>
      <c r="U345" s="9">
        <f t="shared" si="176"/>
        <v>6109.1831607629438</v>
      </c>
      <c r="V345" s="9">
        <f t="shared" si="176"/>
        <v>434.61035422343326</v>
      </c>
      <c r="W345" s="9">
        <f t="shared" si="176"/>
        <v>1780.3188010899182</v>
      </c>
      <c r="X345" s="9">
        <f t="shared" si="176"/>
        <v>1802.6043324250682</v>
      </c>
      <c r="Y345" s="9">
        <f t="shared" si="176"/>
        <v>283.92597098046701</v>
      </c>
      <c r="Z345" s="9">
        <f t="shared" si="176"/>
        <v>80.607029972752045</v>
      </c>
      <c r="AA345" s="9">
        <f t="shared" si="176"/>
        <v>257.34460490463215</v>
      </c>
      <c r="AB345" s="9">
        <f t="shared" si="177"/>
        <v>6515.7547683923704</v>
      </c>
      <c r="AC345" s="9">
        <f t="shared" si="177"/>
        <v>448.88828337874662</v>
      </c>
      <c r="AD345" s="9">
        <f t="shared" si="177"/>
        <v>1780.3188010899182</v>
      </c>
      <c r="AE345" s="9">
        <f t="shared" si="177"/>
        <v>1821.2683923705722</v>
      </c>
      <c r="AF345" s="9">
        <f t="shared" si="177"/>
        <v>341.03493309685751</v>
      </c>
      <c r="AG345" s="9">
        <f t="shared" si="177"/>
        <v>97.581825613079019</v>
      </c>
      <c r="AH345" s="9">
        <f t="shared" si="177"/>
        <v>272.5625591280654</v>
      </c>
      <c r="AI345" s="9">
        <f t="shared" si="181"/>
        <v>11277.40956306961</v>
      </c>
      <c r="AJ345" s="3" t="s">
        <v>608</v>
      </c>
      <c r="AK345" s="11">
        <v>2278291</v>
      </c>
      <c r="AL345" s="11">
        <v>0</v>
      </c>
      <c r="AM345" s="11">
        <v>5233</v>
      </c>
      <c r="AN345" s="9">
        <v>13084</v>
      </c>
      <c r="AO345" s="11">
        <v>657399</v>
      </c>
      <c r="AP345" s="11">
        <v>-4022</v>
      </c>
      <c r="AQ345" s="9">
        <v>104000</v>
      </c>
      <c r="AR345" s="9">
        <v>32339</v>
      </c>
      <c r="AS345" s="11">
        <v>159502</v>
      </c>
      <c r="AT345" s="11">
        <v>0</v>
      </c>
      <c r="AU345" s="11">
        <v>0</v>
      </c>
      <c r="AV345" s="11">
        <v>-2971.21</v>
      </c>
      <c r="AW345" s="9">
        <v>29582.78</v>
      </c>
      <c r="AX345" s="9">
        <v>104200.83134983139</v>
      </c>
      <c r="AY345" s="9">
        <v>28865.53</v>
      </c>
      <c r="AZ345" s="9">
        <v>-36220.78</v>
      </c>
      <c r="BA345" s="11">
        <v>95427</v>
      </c>
      <c r="BB345" s="11">
        <v>142778</v>
      </c>
      <c r="BC345" s="11">
        <v>0</v>
      </c>
      <c r="BD345" s="11">
        <v>0</v>
      </c>
      <c r="BE345" s="11">
        <v>156282</v>
      </c>
      <c r="BF345" s="11">
        <v>128468</v>
      </c>
      <c r="BG345" s="11">
        <v>0</v>
      </c>
      <c r="BH345" s="11">
        <v>0</v>
      </c>
      <c r="BI345" s="9">
        <v>0</v>
      </c>
      <c r="BJ345" s="9">
        <v>0</v>
      </c>
      <c r="BK345" s="9">
        <v>0</v>
      </c>
      <c r="BL345" s="9">
        <v>26167.200000000001</v>
      </c>
      <c r="BM345" s="9">
        <v>13503.6</v>
      </c>
      <c r="BN345" s="9">
        <v>12825.14</v>
      </c>
      <c r="BO345" s="11">
        <v>2368848</v>
      </c>
      <c r="BP345" s="11">
        <v>22434</v>
      </c>
      <c r="BQ345" s="11">
        <v>5304</v>
      </c>
      <c r="BR345" s="11">
        <v>13084</v>
      </c>
      <c r="BS345" s="11">
        <v>653377</v>
      </c>
      <c r="BT345" s="11">
        <v>0</v>
      </c>
      <c r="BU345" s="9">
        <v>104000</v>
      </c>
      <c r="BV345" s="9">
        <v>33553</v>
      </c>
      <c r="BW345" s="11">
        <v>164742</v>
      </c>
      <c r="BX345" s="11">
        <v>0</v>
      </c>
      <c r="BY345" s="11">
        <v>0</v>
      </c>
      <c r="BZ345" s="11">
        <v>-3267.5</v>
      </c>
      <c r="CA345" s="9">
        <v>35812.53</v>
      </c>
      <c r="CB345" s="9">
        <v>125159.82044654671</v>
      </c>
      <c r="CC345" s="9">
        <v>34450.519200000002</v>
      </c>
      <c r="CD345" s="9">
        <v>0</v>
      </c>
      <c r="CE345" s="11">
        <v>97077</v>
      </c>
      <c r="CF345" s="11">
        <v>146279</v>
      </c>
      <c r="CG345" s="11">
        <v>0</v>
      </c>
      <c r="CH345" s="11">
        <v>0</v>
      </c>
      <c r="CI345" s="11">
        <v>157838</v>
      </c>
      <c r="CJ345" s="11">
        <v>127622</v>
      </c>
      <c r="CK345" s="11">
        <v>0</v>
      </c>
      <c r="CL345" s="11">
        <v>0</v>
      </c>
      <c r="CM345" s="11">
        <v>0</v>
      </c>
      <c r="CN345" s="9">
        <v>0</v>
      </c>
      <c r="CO345" s="9">
        <v>0</v>
      </c>
      <c r="CP345" s="9">
        <v>26167.200000000001</v>
      </c>
      <c r="CQ345" s="9">
        <v>13503.6</v>
      </c>
      <c r="CR345" s="9">
        <v>12825.14</v>
      </c>
      <c r="CT345" s="11"/>
      <c r="CU345" s="11"/>
      <c r="CV345" s="15"/>
      <c r="CW345" s="15"/>
      <c r="CX345" s="11"/>
      <c r="CY345" s="11"/>
      <c r="CZ345" s="9"/>
      <c r="DA345" s="11"/>
      <c r="DB345" s="11"/>
      <c r="DC345" s="11"/>
      <c r="DD345" s="11"/>
      <c r="DE345" s="11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</row>
    <row r="346" spans="1:124" x14ac:dyDescent="0.3">
      <c r="A346" s="12">
        <v>2886</v>
      </c>
      <c r="B346" s="12">
        <v>1</v>
      </c>
      <c r="C346" s="13" t="s">
        <v>369</v>
      </c>
      <c r="D346" s="14">
        <v>6</v>
      </c>
      <c r="E346" s="9">
        <v>361</v>
      </c>
      <c r="F346" s="9">
        <f t="shared" si="166"/>
        <v>9028.2488456182491</v>
      </c>
      <c r="G346" s="9">
        <f t="shared" si="167"/>
        <v>9478.0393152406596</v>
      </c>
      <c r="H346" s="9">
        <f t="shared" si="168"/>
        <v>449.79046962241046</v>
      </c>
      <c r="I346" s="10">
        <f t="shared" si="165"/>
        <v>4.9820344710670088E-2</v>
      </c>
      <c r="J346" s="9">
        <f t="shared" si="169"/>
        <v>392.83614958448743</v>
      </c>
      <c r="K346" s="9">
        <f t="shared" si="170"/>
        <v>8.6094182825484609</v>
      </c>
      <c r="L346" s="9">
        <f t="shared" si="171"/>
        <v>0</v>
      </c>
      <c r="M346" s="9">
        <f t="shared" si="172"/>
        <v>17.345650969529061</v>
      </c>
      <c r="N346" s="9">
        <f t="shared" si="173"/>
        <v>40.52169621521</v>
      </c>
      <c r="O346" s="9">
        <f t="shared" si="174"/>
        <v>0</v>
      </c>
      <c r="P346" s="9">
        <f t="shared" si="175"/>
        <v>-9.5224454293628469</v>
      </c>
      <c r="Q346" s="15">
        <f t="shared" si="178"/>
        <v>3259197.8332681875</v>
      </c>
      <c r="R346" s="15">
        <f t="shared" si="179"/>
        <v>3421572.1928018783</v>
      </c>
      <c r="S346" s="9">
        <f t="shared" si="180"/>
        <v>162374.35953369085</v>
      </c>
      <c r="T346" s="9"/>
      <c r="U346" s="9">
        <f t="shared" si="176"/>
        <v>5989.1943213296399</v>
      </c>
      <c r="V346" s="9">
        <f t="shared" si="176"/>
        <v>262.04986149584488</v>
      </c>
      <c r="W346" s="9">
        <f t="shared" si="176"/>
        <v>1042.3157894736842</v>
      </c>
      <c r="X346" s="9">
        <f t="shared" si="176"/>
        <v>1029.3074792243767</v>
      </c>
      <c r="Y346" s="9">
        <f t="shared" si="176"/>
        <v>384.9036101611847</v>
      </c>
      <c r="Z346" s="9">
        <f t="shared" si="176"/>
        <v>0</v>
      </c>
      <c r="AA346" s="9">
        <f t="shared" si="176"/>
        <v>320.47778393351803</v>
      </c>
      <c r="AB346" s="9">
        <f t="shared" si="177"/>
        <v>6382.0304709141274</v>
      </c>
      <c r="AC346" s="9">
        <f t="shared" si="177"/>
        <v>270.65927977839334</v>
      </c>
      <c r="AD346" s="9">
        <f t="shared" si="177"/>
        <v>1042.3157894736842</v>
      </c>
      <c r="AE346" s="9">
        <f t="shared" si="177"/>
        <v>1046.6531301939058</v>
      </c>
      <c r="AF346" s="9">
        <f t="shared" si="177"/>
        <v>425.4253063763947</v>
      </c>
      <c r="AG346" s="9">
        <f t="shared" si="177"/>
        <v>0</v>
      </c>
      <c r="AH346" s="9">
        <f t="shared" si="177"/>
        <v>310.95533850415518</v>
      </c>
      <c r="AI346" s="9">
        <f t="shared" si="181"/>
        <v>9478.0393152406596</v>
      </c>
      <c r="AJ346" s="3" t="s">
        <v>608</v>
      </c>
      <c r="AK346" s="11">
        <v>2182953</v>
      </c>
      <c r="AL346" s="11">
        <v>0</v>
      </c>
      <c r="AM346" s="11">
        <v>5014</v>
      </c>
      <c r="AN346" s="9">
        <v>12536</v>
      </c>
      <c r="AO346" s="11">
        <v>376276</v>
      </c>
      <c r="AP346" s="11">
        <v>0</v>
      </c>
      <c r="AQ346" s="9">
        <v>0</v>
      </c>
      <c r="AR346" s="9">
        <v>41055</v>
      </c>
      <c r="AS346" s="11">
        <v>94600</v>
      </c>
      <c r="AT346" s="11">
        <v>0</v>
      </c>
      <c r="AU346" s="11">
        <v>0</v>
      </c>
      <c r="AV346" s="11">
        <v>0</v>
      </c>
      <c r="AW346" s="9">
        <v>0</v>
      </c>
      <c r="AX346" s="9">
        <v>138950.20326818767</v>
      </c>
      <c r="AY346" s="9">
        <v>16133.69</v>
      </c>
      <c r="AZ346" s="9">
        <v>-20853.849999999999</v>
      </c>
      <c r="BA346" s="11">
        <v>91752</v>
      </c>
      <c r="BB346" s="11">
        <v>92649</v>
      </c>
      <c r="BC346" s="11">
        <v>0</v>
      </c>
      <c r="BD346" s="11">
        <v>0</v>
      </c>
      <c r="BE346" s="11">
        <v>0</v>
      </c>
      <c r="BF346" s="11">
        <v>127076</v>
      </c>
      <c r="BG346" s="11">
        <v>0</v>
      </c>
      <c r="BH346" s="11">
        <v>0</v>
      </c>
      <c r="BI346" s="9">
        <v>14034</v>
      </c>
      <c r="BJ346" s="9">
        <v>0</v>
      </c>
      <c r="BK346" s="9">
        <v>25147.5</v>
      </c>
      <c r="BL346" s="9">
        <v>25072.2</v>
      </c>
      <c r="BM346" s="9">
        <v>27870.9</v>
      </c>
      <c r="BN346" s="9">
        <v>8932.19</v>
      </c>
      <c r="BO346" s="11">
        <v>2284080</v>
      </c>
      <c r="BP346" s="11">
        <v>19833</v>
      </c>
      <c r="BQ346" s="11">
        <v>5114</v>
      </c>
      <c r="BR346" s="11">
        <v>12536</v>
      </c>
      <c r="BS346" s="11">
        <v>376276</v>
      </c>
      <c r="BT346" s="11">
        <v>0</v>
      </c>
      <c r="BU346" s="9">
        <v>0</v>
      </c>
      <c r="BV346" s="9">
        <v>44393</v>
      </c>
      <c r="BW346" s="11">
        <v>97708</v>
      </c>
      <c r="BX346" s="11">
        <v>0</v>
      </c>
      <c r="BY346" s="11">
        <v>0</v>
      </c>
      <c r="BZ346" s="11">
        <v>-1769.22</v>
      </c>
      <c r="CA346" s="9">
        <v>0</v>
      </c>
      <c r="CB346" s="9">
        <v>153578.53560187848</v>
      </c>
      <c r="CC346" s="9">
        <v>12696.087200000002</v>
      </c>
      <c r="CD346" s="9">
        <v>0</v>
      </c>
      <c r="CE346" s="11">
        <v>93929</v>
      </c>
      <c r="CF346" s="11">
        <v>95751</v>
      </c>
      <c r="CG346" s="11">
        <v>0</v>
      </c>
      <c r="CH346" s="11">
        <v>0</v>
      </c>
      <c r="CI346" s="11">
        <v>0</v>
      </c>
      <c r="CJ346" s="11">
        <v>126310</v>
      </c>
      <c r="CK346" s="11">
        <v>0</v>
      </c>
      <c r="CL346" s="11">
        <v>0</v>
      </c>
      <c r="CM346" s="11">
        <v>14114</v>
      </c>
      <c r="CN346" s="9">
        <v>0</v>
      </c>
      <c r="CO346" s="9">
        <v>25147.5</v>
      </c>
      <c r="CP346" s="9">
        <v>25072.2</v>
      </c>
      <c r="CQ346" s="9">
        <v>27870.9</v>
      </c>
      <c r="CR346" s="9">
        <v>8932.19</v>
      </c>
      <c r="CT346" s="11"/>
      <c r="CU346" s="11"/>
      <c r="CV346" s="15"/>
      <c r="CW346" s="15"/>
      <c r="CX346" s="11"/>
      <c r="CY346" s="11"/>
      <c r="CZ346" s="9"/>
      <c r="DA346" s="11"/>
      <c r="DB346" s="11"/>
      <c r="DC346" s="11"/>
      <c r="DD346" s="11"/>
      <c r="DE346" s="11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</row>
    <row r="347" spans="1:124" x14ac:dyDescent="0.3">
      <c r="A347" s="12">
        <v>2888</v>
      </c>
      <c r="B347" s="12">
        <v>1</v>
      </c>
      <c r="C347" s="13" t="s">
        <v>370</v>
      </c>
      <c r="D347" s="14">
        <v>6</v>
      </c>
      <c r="E347" s="9">
        <v>348</v>
      </c>
      <c r="F347" s="9">
        <f t="shared" si="166"/>
        <v>11033.668672354452</v>
      </c>
      <c r="G347" s="9">
        <f t="shared" si="167"/>
        <v>11539.260119485712</v>
      </c>
      <c r="H347" s="9">
        <f t="shared" si="168"/>
        <v>505.59144713126079</v>
      </c>
      <c r="I347" s="10">
        <f t="shared" si="165"/>
        <v>4.5822605530837793E-2</v>
      </c>
      <c r="J347" s="9">
        <f t="shared" si="169"/>
        <v>423.28454022988535</v>
      </c>
      <c r="K347" s="9">
        <f t="shared" si="170"/>
        <v>24.370689655172328</v>
      </c>
      <c r="L347" s="9">
        <f t="shared" si="171"/>
        <v>0</v>
      </c>
      <c r="M347" s="9">
        <f t="shared" si="172"/>
        <v>34.893706896551976</v>
      </c>
      <c r="N347" s="9">
        <f t="shared" si="173"/>
        <v>34.898856901375893</v>
      </c>
      <c r="O347" s="9">
        <f t="shared" si="174"/>
        <v>0</v>
      </c>
      <c r="P347" s="9">
        <f t="shared" si="175"/>
        <v>-11.85634655172413</v>
      </c>
      <c r="Q347" s="15">
        <f t="shared" si="178"/>
        <v>3839716.6979793492</v>
      </c>
      <c r="R347" s="15">
        <f t="shared" si="179"/>
        <v>4015662.5215810277</v>
      </c>
      <c r="S347" s="9">
        <f t="shared" si="180"/>
        <v>175945.82360167848</v>
      </c>
      <c r="T347" s="9"/>
      <c r="U347" s="9">
        <f t="shared" si="176"/>
        <v>5931.2815517241379</v>
      </c>
      <c r="V347" s="9">
        <f t="shared" si="176"/>
        <v>741.72413793103453</v>
      </c>
      <c r="W347" s="9">
        <f t="shared" si="176"/>
        <v>1176.0057471264367</v>
      </c>
      <c r="X347" s="9">
        <f t="shared" si="176"/>
        <v>2047.1867816091954</v>
      </c>
      <c r="Y347" s="9">
        <f t="shared" si="176"/>
        <v>799.95458471077416</v>
      </c>
      <c r="Z347" s="9">
        <f t="shared" si="176"/>
        <v>0</v>
      </c>
      <c r="AA347" s="9">
        <f t="shared" si="176"/>
        <v>337.51586925287359</v>
      </c>
      <c r="AB347" s="9">
        <f t="shared" si="177"/>
        <v>6354.5660919540232</v>
      </c>
      <c r="AC347" s="9">
        <f t="shared" si="177"/>
        <v>766.09482758620686</v>
      </c>
      <c r="AD347" s="9">
        <f t="shared" si="177"/>
        <v>1176.0057471264367</v>
      </c>
      <c r="AE347" s="9">
        <f t="shared" si="177"/>
        <v>2082.0804885057473</v>
      </c>
      <c r="AF347" s="9">
        <f t="shared" si="177"/>
        <v>834.85344161215005</v>
      </c>
      <c r="AG347" s="9">
        <f t="shared" si="177"/>
        <v>0</v>
      </c>
      <c r="AH347" s="9">
        <f t="shared" si="177"/>
        <v>325.65952270114946</v>
      </c>
      <c r="AI347" s="9">
        <f t="shared" si="181"/>
        <v>11539.260119485712</v>
      </c>
      <c r="AJ347" s="3" t="s">
        <v>608</v>
      </c>
      <c r="AK347" s="11">
        <v>2091846</v>
      </c>
      <c r="AL347" s="11">
        <v>0</v>
      </c>
      <c r="AM347" s="11">
        <v>4805</v>
      </c>
      <c r="AN347" s="9">
        <v>12013</v>
      </c>
      <c r="AO347" s="11">
        <v>428357</v>
      </c>
      <c r="AP347" s="11">
        <v>-19107</v>
      </c>
      <c r="AQ347" s="9">
        <v>0</v>
      </c>
      <c r="AR347" s="9">
        <v>36650</v>
      </c>
      <c r="AS347" s="11">
        <v>258120</v>
      </c>
      <c r="AT347" s="11">
        <v>0</v>
      </c>
      <c r="AU347" s="11">
        <v>0</v>
      </c>
      <c r="AV347" s="11">
        <v>0</v>
      </c>
      <c r="AW347" s="9">
        <v>0</v>
      </c>
      <c r="AX347" s="9">
        <v>278384.19547934941</v>
      </c>
      <c r="AY347" s="9">
        <v>25163.22</v>
      </c>
      <c r="AZ347" s="9">
        <v>-27760.02</v>
      </c>
      <c r="BA347" s="11">
        <v>86048</v>
      </c>
      <c r="BB347" s="11">
        <v>148841</v>
      </c>
      <c r="BC347" s="11">
        <v>0</v>
      </c>
      <c r="BD347" s="11">
        <v>0</v>
      </c>
      <c r="BE347" s="11">
        <v>310656</v>
      </c>
      <c r="BF347" s="11">
        <v>125421</v>
      </c>
      <c r="BG347" s="11">
        <v>0</v>
      </c>
      <c r="BH347" s="11">
        <v>0</v>
      </c>
      <c r="BI347" s="9">
        <v>0</v>
      </c>
      <c r="BJ347" s="9">
        <v>0</v>
      </c>
      <c r="BK347" s="9">
        <v>34230.472500000003</v>
      </c>
      <c r="BL347" s="9">
        <v>24025.8</v>
      </c>
      <c r="BM347" s="9">
        <v>13734.3</v>
      </c>
      <c r="BN347" s="9">
        <v>8288.73</v>
      </c>
      <c r="BO347" s="11">
        <v>2193507</v>
      </c>
      <c r="BP347" s="11">
        <v>17882</v>
      </c>
      <c r="BQ347" s="11">
        <v>4911</v>
      </c>
      <c r="BR347" s="11">
        <v>12013</v>
      </c>
      <c r="BS347" s="11">
        <v>409250</v>
      </c>
      <c r="BT347" s="11">
        <v>0</v>
      </c>
      <c r="BU347" s="9">
        <v>0</v>
      </c>
      <c r="BV347" s="9">
        <v>40360</v>
      </c>
      <c r="BW347" s="11">
        <v>266601</v>
      </c>
      <c r="BX347" s="11">
        <v>0</v>
      </c>
      <c r="BY347" s="11">
        <v>0</v>
      </c>
      <c r="BZ347" s="11">
        <v>-610.99</v>
      </c>
      <c r="CA347" s="9">
        <v>0</v>
      </c>
      <c r="CB347" s="9">
        <v>290528.99768102821</v>
      </c>
      <c r="CC347" s="9">
        <v>21037.2114</v>
      </c>
      <c r="CD347" s="9">
        <v>0</v>
      </c>
      <c r="CE347" s="11">
        <v>88277</v>
      </c>
      <c r="CF347" s="11">
        <v>153238</v>
      </c>
      <c r="CG347" s="11">
        <v>0</v>
      </c>
      <c r="CH347" s="11">
        <v>0</v>
      </c>
      <c r="CI347" s="11">
        <v>313748</v>
      </c>
      <c r="CJ347" s="11">
        <v>124641</v>
      </c>
      <c r="CK347" s="11">
        <v>0</v>
      </c>
      <c r="CL347" s="11">
        <v>0</v>
      </c>
      <c r="CM347" s="11">
        <v>0</v>
      </c>
      <c r="CN347" s="9">
        <v>0</v>
      </c>
      <c r="CO347" s="9">
        <v>34230.472500000003</v>
      </c>
      <c r="CP347" s="9">
        <v>24025.8</v>
      </c>
      <c r="CQ347" s="9">
        <v>13734.3</v>
      </c>
      <c r="CR347" s="9">
        <v>8288.73</v>
      </c>
      <c r="CT347" s="11"/>
      <c r="CU347" s="11"/>
      <c r="CV347" s="15"/>
      <c r="CW347" s="15"/>
      <c r="CX347" s="11"/>
      <c r="CY347" s="11"/>
      <c r="CZ347" s="9"/>
      <c r="DA347" s="11"/>
      <c r="DB347" s="11"/>
      <c r="DC347" s="11"/>
      <c r="DD347" s="11"/>
      <c r="DE347" s="11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</row>
    <row r="348" spans="1:124" x14ac:dyDescent="0.3">
      <c r="A348" s="12">
        <v>2889</v>
      </c>
      <c r="B348" s="12">
        <v>1</v>
      </c>
      <c r="C348" s="13" t="s">
        <v>371</v>
      </c>
      <c r="D348" s="14">
        <v>6</v>
      </c>
      <c r="E348" s="9">
        <v>629</v>
      </c>
      <c r="F348" s="9">
        <f t="shared" si="166"/>
        <v>8712.177496221313</v>
      </c>
      <c r="G348" s="9">
        <f t="shared" si="167"/>
        <v>9056.2018029702849</v>
      </c>
      <c r="H348" s="9">
        <f t="shared" si="168"/>
        <v>344.02430674897187</v>
      </c>
      <c r="I348" s="10">
        <f t="shared" si="165"/>
        <v>3.9487752275270301E-2</v>
      </c>
      <c r="J348" s="9">
        <f t="shared" si="169"/>
        <v>400.43049284578683</v>
      </c>
      <c r="K348" s="9">
        <f t="shared" si="170"/>
        <v>16.426073131955548</v>
      </c>
      <c r="L348" s="9">
        <f t="shared" si="171"/>
        <v>0</v>
      </c>
      <c r="M348" s="9">
        <f t="shared" si="172"/>
        <v>-116.8897138314785</v>
      </c>
      <c r="N348" s="9">
        <f t="shared" si="173"/>
        <v>38.432319785536322</v>
      </c>
      <c r="O348" s="9">
        <f t="shared" si="174"/>
        <v>16.132146263910954</v>
      </c>
      <c r="P348" s="9">
        <f t="shared" si="175"/>
        <v>-10.507011446740876</v>
      </c>
      <c r="Q348" s="15">
        <f t="shared" si="178"/>
        <v>5479959.645123207</v>
      </c>
      <c r="R348" s="15">
        <f t="shared" si="179"/>
        <v>5696350.9340683091</v>
      </c>
      <c r="S348" s="9">
        <f t="shared" si="180"/>
        <v>216391.28894510213</v>
      </c>
      <c r="T348" s="9"/>
      <c r="U348" s="9">
        <f t="shared" si="176"/>
        <v>5913.2483624801271</v>
      </c>
      <c r="V348" s="9">
        <f t="shared" si="176"/>
        <v>499.99205087440379</v>
      </c>
      <c r="W348" s="9">
        <f t="shared" si="176"/>
        <v>856.80127186009543</v>
      </c>
      <c r="X348" s="9">
        <f t="shared" si="176"/>
        <v>791.37201907790143</v>
      </c>
      <c r="Y348" s="9">
        <f t="shared" si="176"/>
        <v>328.04693024357056</v>
      </c>
      <c r="Z348" s="9">
        <f t="shared" si="176"/>
        <v>57.711701112877591</v>
      </c>
      <c r="AA348" s="9">
        <f t="shared" si="176"/>
        <v>265.00516057233705</v>
      </c>
      <c r="AB348" s="9">
        <f t="shared" si="177"/>
        <v>6313.6788553259139</v>
      </c>
      <c r="AC348" s="9">
        <f t="shared" si="177"/>
        <v>516.41812400635933</v>
      </c>
      <c r="AD348" s="9">
        <f t="shared" si="177"/>
        <v>856.80127186009543</v>
      </c>
      <c r="AE348" s="9">
        <f t="shared" si="177"/>
        <v>674.48230524642292</v>
      </c>
      <c r="AF348" s="9">
        <f t="shared" si="177"/>
        <v>366.47925002910688</v>
      </c>
      <c r="AG348" s="9">
        <f t="shared" si="177"/>
        <v>73.843847376788545</v>
      </c>
      <c r="AH348" s="9">
        <f t="shared" si="177"/>
        <v>254.49814912559617</v>
      </c>
      <c r="AI348" s="9">
        <f t="shared" si="181"/>
        <v>9056.2018029702849</v>
      </c>
      <c r="AJ348" s="3" t="s">
        <v>608</v>
      </c>
      <c r="AK348" s="11">
        <v>3753810</v>
      </c>
      <c r="AL348" s="11">
        <v>0</v>
      </c>
      <c r="AM348" s="11">
        <v>8623</v>
      </c>
      <c r="AN348" s="9">
        <v>21557</v>
      </c>
      <c r="AO348" s="11">
        <v>538928</v>
      </c>
      <c r="AP348" s="11">
        <v>0</v>
      </c>
      <c r="AQ348" s="9">
        <v>0</v>
      </c>
      <c r="AR348" s="9">
        <v>74890</v>
      </c>
      <c r="AS348" s="11">
        <v>314495</v>
      </c>
      <c r="AT348" s="11">
        <v>0</v>
      </c>
      <c r="AU348" s="11">
        <v>0</v>
      </c>
      <c r="AV348" s="11">
        <v>-1857</v>
      </c>
      <c r="AW348" s="9">
        <v>36300.660000000003</v>
      </c>
      <c r="AX348" s="9">
        <v>206341.51912320589</v>
      </c>
      <c r="AY348" s="9">
        <v>36602.36</v>
      </c>
      <c r="AZ348" s="9">
        <v>-34376.78</v>
      </c>
      <c r="BA348" s="11">
        <v>150584</v>
      </c>
      <c r="BB348" s="11">
        <v>145876</v>
      </c>
      <c r="BC348" s="11">
        <v>0</v>
      </c>
      <c r="BD348" s="11">
        <v>0</v>
      </c>
      <c r="BE348" s="11">
        <v>0</v>
      </c>
      <c r="BF348" s="11">
        <v>105643</v>
      </c>
      <c r="BG348" s="11">
        <v>0</v>
      </c>
      <c r="BH348" s="11">
        <v>0</v>
      </c>
      <c r="BI348" s="9">
        <v>14014</v>
      </c>
      <c r="BJ348" s="9">
        <v>0</v>
      </c>
      <c r="BK348" s="9">
        <v>31271.155999999999</v>
      </c>
      <c r="BL348" s="9">
        <v>43114.200000000004</v>
      </c>
      <c r="BM348" s="9">
        <v>26076.670000000002</v>
      </c>
      <c r="BN348" s="9">
        <v>8066.86</v>
      </c>
      <c r="BO348" s="11">
        <v>3971304</v>
      </c>
      <c r="BP348" s="11">
        <v>0</v>
      </c>
      <c r="BQ348" s="11">
        <v>8892</v>
      </c>
      <c r="BR348" s="11">
        <v>21557</v>
      </c>
      <c r="BS348" s="11">
        <v>538928</v>
      </c>
      <c r="BT348" s="11">
        <v>0</v>
      </c>
      <c r="BU348" s="9">
        <v>0</v>
      </c>
      <c r="BV348" s="9">
        <v>82658</v>
      </c>
      <c r="BW348" s="11">
        <v>324827</v>
      </c>
      <c r="BX348" s="11">
        <v>0</v>
      </c>
      <c r="BY348" s="11">
        <v>0</v>
      </c>
      <c r="BZ348" s="11">
        <v>-96458.63</v>
      </c>
      <c r="CA348" s="9">
        <v>46447.78</v>
      </c>
      <c r="CB348" s="9">
        <v>230515.44826830822</v>
      </c>
      <c r="CC348" s="9">
        <v>29993.449800000002</v>
      </c>
      <c r="CD348" s="9">
        <v>0</v>
      </c>
      <c r="CE348" s="11">
        <v>155850</v>
      </c>
      <c r="CF348" s="11">
        <v>152236</v>
      </c>
      <c r="CG348" s="11">
        <v>0</v>
      </c>
      <c r="CH348" s="11">
        <v>0</v>
      </c>
      <c r="CI348" s="11">
        <v>0</v>
      </c>
      <c r="CJ348" s="11">
        <v>106978</v>
      </c>
      <c r="CK348" s="11">
        <v>0</v>
      </c>
      <c r="CL348" s="11">
        <v>0</v>
      </c>
      <c r="CM348" s="11">
        <v>14094</v>
      </c>
      <c r="CN348" s="9">
        <v>0</v>
      </c>
      <c r="CO348" s="9">
        <v>31271.155999999999</v>
      </c>
      <c r="CP348" s="9">
        <v>43114.200000000004</v>
      </c>
      <c r="CQ348" s="9">
        <v>26076.670000000002</v>
      </c>
      <c r="CR348" s="9">
        <v>8066.86</v>
      </c>
      <c r="CT348" s="11"/>
      <c r="CU348" s="11"/>
      <c r="CV348" s="15"/>
      <c r="CW348" s="15"/>
      <c r="CX348" s="11"/>
      <c r="CY348" s="11"/>
      <c r="CZ348" s="9"/>
      <c r="DA348" s="11"/>
      <c r="DB348" s="11"/>
      <c r="DC348" s="11"/>
      <c r="DD348" s="11"/>
      <c r="DE348" s="11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</row>
    <row r="349" spans="1:124" x14ac:dyDescent="0.3">
      <c r="A349" s="12">
        <v>2890</v>
      </c>
      <c r="B349" s="12">
        <v>1</v>
      </c>
      <c r="C349" s="13" t="s">
        <v>372</v>
      </c>
      <c r="D349" s="14">
        <v>6</v>
      </c>
      <c r="E349" s="9">
        <v>486</v>
      </c>
      <c r="F349" s="9">
        <f t="shared" si="166"/>
        <v>12095.213805321899</v>
      </c>
      <c r="G349" s="9">
        <f t="shared" si="167"/>
        <v>12668.627916304384</v>
      </c>
      <c r="H349" s="9">
        <f t="shared" si="168"/>
        <v>573.414110982485</v>
      </c>
      <c r="I349" s="10">
        <f t="shared" si="165"/>
        <v>4.7408348476666244E-2</v>
      </c>
      <c r="J349" s="9">
        <f t="shared" si="169"/>
        <v>403.0104320987657</v>
      </c>
      <c r="K349" s="9">
        <f t="shared" si="170"/>
        <v>32.008230452674866</v>
      </c>
      <c r="L349" s="9">
        <f t="shared" si="171"/>
        <v>0</v>
      </c>
      <c r="M349" s="9">
        <f t="shared" si="172"/>
        <v>15.989629629629917</v>
      </c>
      <c r="N349" s="9">
        <f t="shared" si="173"/>
        <v>63.83348505655772</v>
      </c>
      <c r="O349" s="9">
        <f t="shared" si="174"/>
        <v>56.304197530864201</v>
      </c>
      <c r="P349" s="9">
        <f t="shared" si="175"/>
        <v>2.2681362139917951</v>
      </c>
      <c r="Q349" s="15">
        <f t="shared" si="178"/>
        <v>5878273.909386443</v>
      </c>
      <c r="R349" s="15">
        <f t="shared" si="179"/>
        <v>6156953.1673239302</v>
      </c>
      <c r="S349" s="9">
        <f t="shared" si="180"/>
        <v>278679.25793748721</v>
      </c>
      <c r="T349" s="9"/>
      <c r="U349" s="9">
        <f t="shared" si="176"/>
        <v>5952.2426543209876</v>
      </c>
      <c r="V349" s="9">
        <f t="shared" si="176"/>
        <v>974.21604938271605</v>
      </c>
      <c r="W349" s="9">
        <f t="shared" si="176"/>
        <v>2400.4074074074074</v>
      </c>
      <c r="X349" s="9">
        <f t="shared" si="176"/>
        <v>1157.7604938271604</v>
      </c>
      <c r="Y349" s="9">
        <f t="shared" si="176"/>
        <v>1115.6454719885662</v>
      </c>
      <c r="Z349" s="9">
        <f t="shared" si="176"/>
        <v>75.852860082304517</v>
      </c>
      <c r="AA349" s="9">
        <f t="shared" si="176"/>
        <v>419.08886831275714</v>
      </c>
      <c r="AB349" s="9">
        <f t="shared" si="177"/>
        <v>6355.2530864197533</v>
      </c>
      <c r="AC349" s="9">
        <f t="shared" si="177"/>
        <v>1006.2242798353909</v>
      </c>
      <c r="AD349" s="9">
        <f t="shared" si="177"/>
        <v>2400.4074074074074</v>
      </c>
      <c r="AE349" s="9">
        <f t="shared" si="177"/>
        <v>1173.7501234567903</v>
      </c>
      <c r="AF349" s="9">
        <f t="shared" si="177"/>
        <v>1179.4789570451239</v>
      </c>
      <c r="AG349" s="9">
        <f t="shared" si="177"/>
        <v>132.15705761316872</v>
      </c>
      <c r="AH349" s="9">
        <f t="shared" si="177"/>
        <v>421.35700452674894</v>
      </c>
      <c r="AI349" s="9">
        <f t="shared" si="181"/>
        <v>12668.627916304384</v>
      </c>
      <c r="AJ349" s="3" t="s">
        <v>608</v>
      </c>
      <c r="AK349" s="11">
        <v>2933642</v>
      </c>
      <c r="AL349" s="11">
        <v>0</v>
      </c>
      <c r="AM349" s="11">
        <v>6739</v>
      </c>
      <c r="AN349" s="9">
        <v>16847</v>
      </c>
      <c r="AO349" s="11">
        <v>1166598</v>
      </c>
      <c r="AP349" s="11">
        <v>0</v>
      </c>
      <c r="AQ349" s="9">
        <v>0</v>
      </c>
      <c r="AR349" s="9">
        <v>25832</v>
      </c>
      <c r="AS349" s="11">
        <v>473469</v>
      </c>
      <c r="AT349" s="11">
        <v>0</v>
      </c>
      <c r="AU349" s="11">
        <v>0</v>
      </c>
      <c r="AV349" s="11">
        <v>-990.4</v>
      </c>
      <c r="AW349" s="9">
        <v>36864.49</v>
      </c>
      <c r="AX349" s="9">
        <v>542203.69938644313</v>
      </c>
      <c r="AY349" s="9">
        <v>29222.26</v>
      </c>
      <c r="AZ349" s="9">
        <v>-40852.07</v>
      </c>
      <c r="BA349" s="11">
        <v>124916</v>
      </c>
      <c r="BB349" s="11">
        <v>147529</v>
      </c>
      <c r="BC349" s="11">
        <v>0</v>
      </c>
      <c r="BD349" s="11">
        <v>0</v>
      </c>
      <c r="BE349" s="11">
        <v>102973</v>
      </c>
      <c r="BF349" s="11">
        <v>128620</v>
      </c>
      <c r="BG349" s="11">
        <v>0</v>
      </c>
      <c r="BH349" s="11">
        <v>0</v>
      </c>
      <c r="BI349" s="9">
        <v>27053</v>
      </c>
      <c r="BJ349" s="9">
        <v>0</v>
      </c>
      <c r="BK349" s="9">
        <v>38839.149999999994</v>
      </c>
      <c r="BL349" s="9">
        <v>33694.200000000004</v>
      </c>
      <c r="BM349" s="9">
        <v>81576.800000000003</v>
      </c>
      <c r="BN349" s="9">
        <v>3497.78</v>
      </c>
      <c r="BO349" s="11">
        <v>3081825</v>
      </c>
      <c r="BP349" s="11">
        <v>6828</v>
      </c>
      <c r="BQ349" s="11">
        <v>6900</v>
      </c>
      <c r="BR349" s="11">
        <v>16847</v>
      </c>
      <c r="BS349" s="11">
        <v>1166598</v>
      </c>
      <c r="BT349" s="11">
        <v>0</v>
      </c>
      <c r="BU349" s="9">
        <v>0</v>
      </c>
      <c r="BV349" s="9">
        <v>26540</v>
      </c>
      <c r="BW349" s="11">
        <v>489025</v>
      </c>
      <c r="BX349" s="11">
        <v>0</v>
      </c>
      <c r="BY349" s="11">
        <v>0</v>
      </c>
      <c r="BZ349" s="11">
        <v>-4648.4399999999996</v>
      </c>
      <c r="CA349" s="9">
        <v>64228.33</v>
      </c>
      <c r="CB349" s="9">
        <v>573226.77312393021</v>
      </c>
      <c r="CC349" s="9">
        <v>30324.574199999999</v>
      </c>
      <c r="CD349" s="9">
        <v>0</v>
      </c>
      <c r="CE349" s="11">
        <v>128395</v>
      </c>
      <c r="CF349" s="11">
        <v>152979</v>
      </c>
      <c r="CG349" s="11">
        <v>0</v>
      </c>
      <c r="CH349" s="11">
        <v>0</v>
      </c>
      <c r="CI349" s="11">
        <v>103998</v>
      </c>
      <c r="CJ349" s="11">
        <v>129098</v>
      </c>
      <c r="CK349" s="11">
        <v>0</v>
      </c>
      <c r="CL349" s="11">
        <v>0</v>
      </c>
      <c r="CM349" s="11">
        <v>27181</v>
      </c>
      <c r="CN349" s="9">
        <v>0</v>
      </c>
      <c r="CO349" s="9">
        <v>38839.149999999994</v>
      </c>
      <c r="CP349" s="9">
        <v>33694.200000000004</v>
      </c>
      <c r="CQ349" s="9">
        <v>81576.800000000003</v>
      </c>
      <c r="CR349" s="9">
        <v>3497.78</v>
      </c>
      <c r="CT349" s="11"/>
      <c r="CU349" s="11"/>
      <c r="CV349" s="15"/>
      <c r="CW349" s="15"/>
      <c r="CX349" s="11"/>
      <c r="CY349" s="11"/>
      <c r="CZ349" s="9"/>
      <c r="DA349" s="11"/>
      <c r="DB349" s="11"/>
      <c r="DC349" s="11"/>
      <c r="DD349" s="11"/>
      <c r="DE349" s="11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</row>
    <row r="350" spans="1:124" x14ac:dyDescent="0.3">
      <c r="A350" s="12">
        <v>2895</v>
      </c>
      <c r="B350" s="12">
        <v>1</v>
      </c>
      <c r="C350" s="13" t="s">
        <v>373</v>
      </c>
      <c r="D350" s="14">
        <v>5</v>
      </c>
      <c r="E350" s="9">
        <v>1221</v>
      </c>
      <c r="F350" s="9">
        <f t="shared" si="166"/>
        <v>9246.8874361420712</v>
      </c>
      <c r="G350" s="9">
        <f t="shared" si="167"/>
        <v>9741.5483674198767</v>
      </c>
      <c r="H350" s="9">
        <f t="shared" si="168"/>
        <v>494.6609312778055</v>
      </c>
      <c r="I350" s="10">
        <f t="shared" si="165"/>
        <v>5.3494858101591089E-2</v>
      </c>
      <c r="J350" s="9">
        <f t="shared" si="169"/>
        <v>394.31012285012275</v>
      </c>
      <c r="K350" s="9">
        <f t="shared" si="170"/>
        <v>10.599508599508567</v>
      </c>
      <c r="L350" s="9">
        <f t="shared" si="171"/>
        <v>0</v>
      </c>
      <c r="M350" s="9">
        <f t="shared" si="172"/>
        <v>26.722645372645388</v>
      </c>
      <c r="N350" s="9">
        <f t="shared" si="173"/>
        <v>48.062542743819563</v>
      </c>
      <c r="O350" s="9">
        <f t="shared" si="174"/>
        <v>16.410909090909087</v>
      </c>
      <c r="P350" s="9">
        <f t="shared" si="175"/>
        <v>-1.4447973791973823</v>
      </c>
      <c r="Q350" s="15">
        <f t="shared" si="178"/>
        <v>11290449.559529468</v>
      </c>
      <c r="R350" s="15">
        <f t="shared" si="179"/>
        <v>11894430.556619672</v>
      </c>
      <c r="S350" s="9">
        <f t="shared" si="180"/>
        <v>603980.99709020369</v>
      </c>
      <c r="T350" s="9"/>
      <c r="U350" s="9">
        <f t="shared" si="176"/>
        <v>5983.6350040950038</v>
      </c>
      <c r="V350" s="9">
        <f t="shared" si="176"/>
        <v>322.61670761670763</v>
      </c>
      <c r="W350" s="9">
        <f t="shared" si="176"/>
        <v>1107.6592956592956</v>
      </c>
      <c r="X350" s="9">
        <f t="shared" si="176"/>
        <v>618.33087633087632</v>
      </c>
      <c r="Y350" s="9">
        <f t="shared" si="176"/>
        <v>880.58530673994221</v>
      </c>
      <c r="Z350" s="9">
        <f t="shared" si="176"/>
        <v>68.796068796068795</v>
      </c>
      <c r="AA350" s="9">
        <f t="shared" si="176"/>
        <v>265.26417690417691</v>
      </c>
      <c r="AB350" s="9">
        <f t="shared" si="177"/>
        <v>6377.9451269451265</v>
      </c>
      <c r="AC350" s="9">
        <f t="shared" si="177"/>
        <v>333.2162162162162</v>
      </c>
      <c r="AD350" s="9">
        <f t="shared" si="177"/>
        <v>1107.6592956592956</v>
      </c>
      <c r="AE350" s="9">
        <f t="shared" si="177"/>
        <v>645.05352170352171</v>
      </c>
      <c r="AF350" s="9">
        <f t="shared" si="177"/>
        <v>928.64784948376177</v>
      </c>
      <c r="AG350" s="9">
        <f t="shared" si="177"/>
        <v>85.206977886977882</v>
      </c>
      <c r="AH350" s="9">
        <f t="shared" si="177"/>
        <v>263.81937952497952</v>
      </c>
      <c r="AI350" s="9">
        <f t="shared" si="181"/>
        <v>9741.5483674198767</v>
      </c>
      <c r="AJ350" s="3" t="s">
        <v>608</v>
      </c>
      <c r="AK350" s="11">
        <v>7385326</v>
      </c>
      <c r="AL350" s="11">
        <v>0</v>
      </c>
      <c r="AM350" s="11">
        <v>16965</v>
      </c>
      <c r="AN350" s="9">
        <v>42412</v>
      </c>
      <c r="AO350" s="11">
        <v>1358352</v>
      </c>
      <c r="AP350" s="11">
        <v>-5900</v>
      </c>
      <c r="AQ350" s="9">
        <v>0</v>
      </c>
      <c r="AR350" s="9">
        <v>135508</v>
      </c>
      <c r="AS350" s="11">
        <v>393915</v>
      </c>
      <c r="AT350" s="11">
        <v>0</v>
      </c>
      <c r="AU350" s="11">
        <v>17944</v>
      </c>
      <c r="AV350" s="11">
        <v>-13618</v>
      </c>
      <c r="AW350" s="9">
        <v>84000</v>
      </c>
      <c r="AX350" s="9">
        <v>1075194.6595294694</v>
      </c>
      <c r="AY350" s="9">
        <v>77370.19</v>
      </c>
      <c r="AZ350" s="9">
        <v>-79307.66</v>
      </c>
      <c r="BA350" s="11">
        <v>293830</v>
      </c>
      <c r="BB350" s="11">
        <v>290323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>
        <v>0</v>
      </c>
      <c r="BI350" s="9">
        <v>14030</v>
      </c>
      <c r="BJ350" s="9">
        <v>0</v>
      </c>
      <c r="BK350" s="9">
        <v>44800</v>
      </c>
      <c r="BL350" s="9">
        <v>84823.8</v>
      </c>
      <c r="BM350" s="9">
        <v>54281.2</v>
      </c>
      <c r="BN350" s="9">
        <v>20200.37</v>
      </c>
      <c r="BO350" s="11">
        <v>7753332</v>
      </c>
      <c r="BP350" s="11">
        <v>34139</v>
      </c>
      <c r="BQ350" s="11">
        <v>17360</v>
      </c>
      <c r="BR350" s="11">
        <v>42412</v>
      </c>
      <c r="BS350" s="11">
        <v>1352452</v>
      </c>
      <c r="BT350" s="11">
        <v>0</v>
      </c>
      <c r="BU350" s="9">
        <v>0</v>
      </c>
      <c r="BV350" s="9">
        <v>147126</v>
      </c>
      <c r="BW350" s="11">
        <v>406857</v>
      </c>
      <c r="BX350" s="11">
        <v>0</v>
      </c>
      <c r="BY350" s="11">
        <v>18061</v>
      </c>
      <c r="BZ350" s="11">
        <v>-12097.65</v>
      </c>
      <c r="CA350" s="9">
        <v>104037.72</v>
      </c>
      <c r="CB350" s="9">
        <v>1133879.0242196731</v>
      </c>
      <c r="CC350" s="9">
        <v>75606.092400000009</v>
      </c>
      <c r="CD350" s="9">
        <v>0</v>
      </c>
      <c r="CE350" s="11">
        <v>301768</v>
      </c>
      <c r="CF350" s="11">
        <v>301283</v>
      </c>
      <c r="CG350" s="11">
        <v>0</v>
      </c>
      <c r="CH350" s="11">
        <v>0</v>
      </c>
      <c r="CI350" s="11">
        <v>0</v>
      </c>
      <c r="CJ350" s="11">
        <v>0</v>
      </c>
      <c r="CK350" s="11">
        <v>0</v>
      </c>
      <c r="CL350" s="11">
        <v>0</v>
      </c>
      <c r="CM350" s="11">
        <v>14110</v>
      </c>
      <c r="CN350" s="9">
        <v>0</v>
      </c>
      <c r="CO350" s="9">
        <v>44800</v>
      </c>
      <c r="CP350" s="9">
        <v>84823.8</v>
      </c>
      <c r="CQ350" s="9">
        <v>54281.2</v>
      </c>
      <c r="CR350" s="9">
        <v>20200.37</v>
      </c>
      <c r="CT350" s="11"/>
      <c r="CU350" s="11"/>
      <c r="CV350" s="15"/>
      <c r="CW350" s="15"/>
      <c r="CX350" s="11"/>
      <c r="CY350" s="11"/>
      <c r="CZ350" s="9"/>
      <c r="DA350" s="11"/>
      <c r="DB350" s="11"/>
      <c r="DC350" s="11"/>
      <c r="DD350" s="11"/>
      <c r="DE350" s="11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</row>
    <row r="351" spans="1:124" x14ac:dyDescent="0.3">
      <c r="A351" s="12">
        <v>2897</v>
      </c>
      <c r="B351" s="12">
        <v>1</v>
      </c>
      <c r="C351" s="13" t="s">
        <v>374</v>
      </c>
      <c r="D351" s="14">
        <v>5</v>
      </c>
      <c r="E351" s="9">
        <v>1131</v>
      </c>
      <c r="F351" s="9">
        <f t="shared" si="166"/>
        <v>9354.0821670298428</v>
      </c>
      <c r="G351" s="9">
        <f t="shared" si="167"/>
        <v>9881.9780526663835</v>
      </c>
      <c r="H351" s="9">
        <f t="shared" si="168"/>
        <v>527.8958856365407</v>
      </c>
      <c r="I351" s="10">
        <f t="shared" si="165"/>
        <v>5.6434813828897652E-2</v>
      </c>
      <c r="J351" s="9">
        <f t="shared" si="169"/>
        <v>389.21901856763907</v>
      </c>
      <c r="K351" s="9">
        <f t="shared" si="170"/>
        <v>15.027409372236946</v>
      </c>
      <c r="L351" s="9">
        <f t="shared" si="171"/>
        <v>0</v>
      </c>
      <c r="M351" s="9">
        <f t="shared" si="172"/>
        <v>22.920671971706383</v>
      </c>
      <c r="N351" s="9">
        <f t="shared" si="173"/>
        <v>54.068663885880369</v>
      </c>
      <c r="O351" s="9">
        <f t="shared" si="174"/>
        <v>45.848965517241382</v>
      </c>
      <c r="P351" s="9">
        <f t="shared" si="175"/>
        <v>0.81115632183906428</v>
      </c>
      <c r="Q351" s="15">
        <f t="shared" si="178"/>
        <v>10579466.930910747</v>
      </c>
      <c r="R351" s="15">
        <f t="shared" si="179"/>
        <v>11176517.177565677</v>
      </c>
      <c r="S351" s="9">
        <f t="shared" si="180"/>
        <v>597050.24665492959</v>
      </c>
      <c r="T351" s="9"/>
      <c r="U351" s="9">
        <f t="shared" si="176"/>
        <v>5944.5060035366932</v>
      </c>
      <c r="V351" s="9">
        <f t="shared" si="176"/>
        <v>457.38903625110521</v>
      </c>
      <c r="W351" s="9">
        <f t="shared" si="176"/>
        <v>1135.028293545535</v>
      </c>
      <c r="X351" s="9">
        <f t="shared" si="176"/>
        <v>601.20424403183029</v>
      </c>
      <c r="Y351" s="9">
        <f t="shared" si="176"/>
        <v>929.25937693258197</v>
      </c>
      <c r="Z351" s="9">
        <f t="shared" si="176"/>
        <v>84.967374005305047</v>
      </c>
      <c r="AA351" s="9">
        <f t="shared" si="176"/>
        <v>201.72783872679045</v>
      </c>
      <c r="AB351" s="9">
        <f t="shared" si="177"/>
        <v>6333.7250221043323</v>
      </c>
      <c r="AC351" s="9">
        <f t="shared" si="177"/>
        <v>472.41644562334216</v>
      </c>
      <c r="AD351" s="9">
        <f t="shared" si="177"/>
        <v>1135.028293545535</v>
      </c>
      <c r="AE351" s="9">
        <f t="shared" si="177"/>
        <v>624.12491600353667</v>
      </c>
      <c r="AF351" s="9">
        <f t="shared" si="177"/>
        <v>983.32804081846234</v>
      </c>
      <c r="AG351" s="9">
        <f t="shared" si="177"/>
        <v>130.81633952254643</v>
      </c>
      <c r="AH351" s="9">
        <f t="shared" si="177"/>
        <v>202.53899504862952</v>
      </c>
      <c r="AI351" s="9">
        <f t="shared" si="181"/>
        <v>9881.9780526663835</v>
      </c>
      <c r="AJ351" s="3" t="s">
        <v>608</v>
      </c>
      <c r="AK351" s="11">
        <v>6792297</v>
      </c>
      <c r="AL351" s="11">
        <v>0</v>
      </c>
      <c r="AM351" s="11">
        <v>15603</v>
      </c>
      <c r="AN351" s="9">
        <v>39006</v>
      </c>
      <c r="AO351" s="11">
        <v>1372041</v>
      </c>
      <c r="AP351" s="11">
        <v>-88324</v>
      </c>
      <c r="AQ351" s="9">
        <v>0</v>
      </c>
      <c r="AR351" s="9">
        <v>119752</v>
      </c>
      <c r="AS351" s="11">
        <v>517307</v>
      </c>
      <c r="AT351" s="11">
        <v>0</v>
      </c>
      <c r="AU351" s="11">
        <v>23925</v>
      </c>
      <c r="AV351" s="11">
        <v>0</v>
      </c>
      <c r="AW351" s="9">
        <v>96098.1</v>
      </c>
      <c r="AX351" s="9">
        <v>1050992.3553107502</v>
      </c>
      <c r="AY351" s="9">
        <v>77676.78</v>
      </c>
      <c r="AZ351" s="9">
        <v>-69060.710000000006</v>
      </c>
      <c r="BA351" s="11">
        <v>260224</v>
      </c>
      <c r="BB351" s="11">
        <v>194855</v>
      </c>
      <c r="BC351" s="11">
        <v>0</v>
      </c>
      <c r="BD351" s="11">
        <v>37056</v>
      </c>
      <c r="BE351" s="11">
        <v>0</v>
      </c>
      <c r="BF351" s="11">
        <v>0</v>
      </c>
      <c r="BG351" s="11">
        <v>14516</v>
      </c>
      <c r="BH351" s="11">
        <v>0</v>
      </c>
      <c r="BI351" s="9">
        <v>14031</v>
      </c>
      <c r="BJ351" s="9">
        <v>0</v>
      </c>
      <c r="BK351" s="9">
        <v>0</v>
      </c>
      <c r="BL351" s="9">
        <v>58977.525600000001</v>
      </c>
      <c r="BM351" s="9">
        <v>48996.1</v>
      </c>
      <c r="BN351" s="9">
        <v>3497.78</v>
      </c>
      <c r="BO351" s="11">
        <v>7163443</v>
      </c>
      <c r="BP351" s="11">
        <v>0</v>
      </c>
      <c r="BQ351" s="11">
        <v>16039</v>
      </c>
      <c r="BR351" s="11">
        <v>39006</v>
      </c>
      <c r="BS351" s="11">
        <v>1283717</v>
      </c>
      <c r="BT351" s="11">
        <v>0</v>
      </c>
      <c r="BU351" s="9">
        <v>0</v>
      </c>
      <c r="BV351" s="9">
        <v>134311</v>
      </c>
      <c r="BW351" s="11">
        <v>534303</v>
      </c>
      <c r="BX351" s="11">
        <v>0</v>
      </c>
      <c r="BY351" s="11">
        <v>24082</v>
      </c>
      <c r="BZ351" s="11">
        <v>-4304.72</v>
      </c>
      <c r="CA351" s="9">
        <v>147953.28</v>
      </c>
      <c r="CB351" s="9">
        <v>1112144.0141656809</v>
      </c>
      <c r="CC351" s="9">
        <v>78594.197799999994</v>
      </c>
      <c r="CD351" s="9">
        <v>0</v>
      </c>
      <c r="CE351" s="11">
        <v>268453</v>
      </c>
      <c r="CF351" s="11">
        <v>200546</v>
      </c>
      <c r="CG351" s="11">
        <v>0</v>
      </c>
      <c r="CH351" s="11">
        <v>37056</v>
      </c>
      <c r="CI351" s="11">
        <v>0</v>
      </c>
      <c r="CJ351" s="11">
        <v>0</v>
      </c>
      <c r="CK351" s="11">
        <v>15592</v>
      </c>
      <c r="CL351" s="11">
        <v>0</v>
      </c>
      <c r="CM351" s="11">
        <v>14111</v>
      </c>
      <c r="CN351" s="9">
        <v>0</v>
      </c>
      <c r="CO351" s="9">
        <v>0</v>
      </c>
      <c r="CP351" s="9">
        <v>58977.525600000001</v>
      </c>
      <c r="CQ351" s="9">
        <v>48996.1</v>
      </c>
      <c r="CR351" s="9">
        <v>3497.78</v>
      </c>
      <c r="CT351" s="11"/>
      <c r="CU351" s="11"/>
      <c r="CV351" s="15"/>
      <c r="CW351" s="15"/>
      <c r="CX351" s="11"/>
      <c r="CY351" s="11"/>
      <c r="CZ351" s="9"/>
      <c r="DA351" s="11"/>
      <c r="DB351" s="11"/>
      <c r="DC351" s="11"/>
      <c r="DD351" s="11"/>
      <c r="DE351" s="11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</row>
    <row r="352" spans="1:124" x14ac:dyDescent="0.3">
      <c r="A352" s="12">
        <v>2898</v>
      </c>
      <c r="B352" s="12">
        <v>1</v>
      </c>
      <c r="C352" s="13" t="s">
        <v>375</v>
      </c>
      <c r="D352" s="14">
        <v>6</v>
      </c>
      <c r="E352" s="9">
        <v>390</v>
      </c>
      <c r="F352" s="9">
        <f t="shared" si="166"/>
        <v>10971.668521408003</v>
      </c>
      <c r="G352" s="9">
        <f t="shared" si="167"/>
        <v>11475.437005540703</v>
      </c>
      <c r="H352" s="9">
        <f t="shared" si="168"/>
        <v>503.76848413270091</v>
      </c>
      <c r="I352" s="10">
        <f t="shared" si="165"/>
        <v>4.5915394103435044E-2</v>
      </c>
      <c r="J352" s="9">
        <f t="shared" si="169"/>
        <v>361.97225641025761</v>
      </c>
      <c r="K352" s="9">
        <f t="shared" si="170"/>
        <v>28.830769230769306</v>
      </c>
      <c r="L352" s="9">
        <f t="shared" si="171"/>
        <v>0</v>
      </c>
      <c r="M352" s="9">
        <f t="shared" si="172"/>
        <v>25.543128205128141</v>
      </c>
      <c r="N352" s="9">
        <f t="shared" si="173"/>
        <v>41.883161055778942</v>
      </c>
      <c r="O352" s="9">
        <f t="shared" si="174"/>
        <v>40.170846153846142</v>
      </c>
      <c r="P352" s="9">
        <f t="shared" si="175"/>
        <v>5.3683230769230477</v>
      </c>
      <c r="Q352" s="15">
        <f t="shared" si="178"/>
        <v>4278950.7233491223</v>
      </c>
      <c r="R352" s="15">
        <f t="shared" si="179"/>
        <v>4475420.4321608758</v>
      </c>
      <c r="S352" s="9">
        <f t="shared" si="180"/>
        <v>196469.70881175343</v>
      </c>
      <c r="T352" s="9"/>
      <c r="U352" s="9">
        <f t="shared" ref="U352:AA361" si="182">IF($E352=0,0,SUMIF($AK$4:$BN$4,U$4,$AK352:$BN352)/$E352)</f>
        <v>6155.7533846153838</v>
      </c>
      <c r="V352" s="9">
        <f t="shared" si="182"/>
        <v>877.55641025641023</v>
      </c>
      <c r="W352" s="9">
        <f t="shared" si="182"/>
        <v>856.38205128205129</v>
      </c>
      <c r="X352" s="9">
        <f t="shared" si="182"/>
        <v>2238.0376923076924</v>
      </c>
      <c r="Y352" s="9">
        <f t="shared" si="182"/>
        <v>534.68775217723396</v>
      </c>
      <c r="Z352" s="9">
        <f t="shared" si="182"/>
        <v>89.743589743589737</v>
      </c>
      <c r="AA352" s="9">
        <f t="shared" si="182"/>
        <v>219.50764102564102</v>
      </c>
      <c r="AB352" s="9">
        <f t="shared" ref="AB352:AH361" si="183">IF($E352=0,0,SUMIF($BO$4:$CR$4,AB$4,$BO352:$CR352)/$E352)</f>
        <v>6517.7256410256414</v>
      </c>
      <c r="AC352" s="9">
        <f t="shared" si="183"/>
        <v>906.38717948717954</v>
      </c>
      <c r="AD352" s="9">
        <f t="shared" si="183"/>
        <v>856.38205128205129</v>
      </c>
      <c r="AE352" s="9">
        <f t="shared" si="183"/>
        <v>2263.5808205128205</v>
      </c>
      <c r="AF352" s="9">
        <f t="shared" si="183"/>
        <v>576.5709132330129</v>
      </c>
      <c r="AG352" s="9">
        <f t="shared" si="183"/>
        <v>129.91443589743588</v>
      </c>
      <c r="AH352" s="9">
        <f t="shared" si="183"/>
        <v>224.87596410256407</v>
      </c>
      <c r="AI352" s="9">
        <f t="shared" si="181"/>
        <v>11475.437005540703</v>
      </c>
      <c r="AJ352" s="3" t="s">
        <v>608</v>
      </c>
      <c r="AK352" s="11">
        <v>2421794</v>
      </c>
      <c r="AL352" s="11">
        <v>0</v>
      </c>
      <c r="AM352" s="11">
        <v>5563</v>
      </c>
      <c r="AN352" s="9">
        <v>13908</v>
      </c>
      <c r="AO352" s="11">
        <v>336154</v>
      </c>
      <c r="AP352" s="11">
        <v>-2165</v>
      </c>
      <c r="AQ352" s="9">
        <v>0</v>
      </c>
      <c r="AR352" s="9">
        <v>48774</v>
      </c>
      <c r="AS352" s="11">
        <v>342247</v>
      </c>
      <c r="AT352" s="11">
        <v>0</v>
      </c>
      <c r="AU352" s="11">
        <v>0</v>
      </c>
      <c r="AV352" s="11">
        <v>-1052.3</v>
      </c>
      <c r="AW352" s="9">
        <v>35000</v>
      </c>
      <c r="AX352" s="9">
        <v>208528.22334912122</v>
      </c>
      <c r="AY352" s="9">
        <v>30931.97</v>
      </c>
      <c r="AZ352" s="9">
        <v>-21050.18</v>
      </c>
      <c r="BA352" s="11">
        <v>102018</v>
      </c>
      <c r="BB352" s="11">
        <v>129342</v>
      </c>
      <c r="BC352" s="11">
        <v>0</v>
      </c>
      <c r="BD352" s="11">
        <v>48960</v>
      </c>
      <c r="BE352" s="11">
        <v>352323</v>
      </c>
      <c r="BF352" s="11">
        <v>129907</v>
      </c>
      <c r="BG352" s="11">
        <v>0</v>
      </c>
      <c r="BH352" s="11">
        <v>0</v>
      </c>
      <c r="BI352" s="9">
        <v>57000</v>
      </c>
      <c r="BJ352" s="9">
        <v>0</v>
      </c>
      <c r="BK352" s="9">
        <v>0</v>
      </c>
      <c r="BL352" s="9">
        <v>27815.399999999998</v>
      </c>
      <c r="BM352" s="9">
        <v>0</v>
      </c>
      <c r="BN352" s="9">
        <v>12952.61</v>
      </c>
      <c r="BO352" s="11">
        <v>2503547</v>
      </c>
      <c r="BP352" s="11">
        <v>38366</v>
      </c>
      <c r="BQ352" s="11">
        <v>5606</v>
      </c>
      <c r="BR352" s="11">
        <v>13908</v>
      </c>
      <c r="BS352" s="11">
        <v>333989</v>
      </c>
      <c r="BT352" s="11">
        <v>0</v>
      </c>
      <c r="BU352" s="9">
        <v>0</v>
      </c>
      <c r="BV352" s="9">
        <v>52382</v>
      </c>
      <c r="BW352" s="11">
        <v>353491</v>
      </c>
      <c r="BX352" s="11">
        <v>0</v>
      </c>
      <c r="BY352" s="11">
        <v>0</v>
      </c>
      <c r="BZ352" s="11">
        <v>-1488.48</v>
      </c>
      <c r="CA352" s="9">
        <v>50666.63</v>
      </c>
      <c r="CB352" s="9">
        <v>224862.65616087502</v>
      </c>
      <c r="CC352" s="9">
        <v>33025.615999999995</v>
      </c>
      <c r="CD352" s="9">
        <v>0</v>
      </c>
      <c r="CE352" s="11">
        <v>103184</v>
      </c>
      <c r="CF352" s="11">
        <v>131872</v>
      </c>
      <c r="CG352" s="11">
        <v>0</v>
      </c>
      <c r="CH352" s="11">
        <v>48960</v>
      </c>
      <c r="CI352" s="11">
        <v>355830</v>
      </c>
      <c r="CJ352" s="11">
        <v>129211</v>
      </c>
      <c r="CK352" s="11">
        <v>0</v>
      </c>
      <c r="CL352" s="11">
        <v>0</v>
      </c>
      <c r="CM352" s="11">
        <v>57240</v>
      </c>
      <c r="CN352" s="9">
        <v>0</v>
      </c>
      <c r="CO352" s="9">
        <v>0</v>
      </c>
      <c r="CP352" s="9">
        <v>27815.399999999998</v>
      </c>
      <c r="CQ352" s="9">
        <v>0</v>
      </c>
      <c r="CR352" s="9">
        <v>12952.61</v>
      </c>
      <c r="CT352" s="11"/>
      <c r="CU352" s="11"/>
      <c r="CV352" s="15"/>
      <c r="CW352" s="15"/>
      <c r="CX352" s="11"/>
      <c r="CY352" s="11"/>
      <c r="CZ352" s="9"/>
      <c r="DA352" s="11"/>
      <c r="DB352" s="11"/>
      <c r="DC352" s="11"/>
      <c r="DD352" s="11"/>
      <c r="DE352" s="11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</row>
    <row r="353" spans="1:124" x14ac:dyDescent="0.3">
      <c r="A353" s="12">
        <v>2899</v>
      </c>
      <c r="B353" s="12">
        <v>1</v>
      </c>
      <c r="C353" s="13" t="s">
        <v>376</v>
      </c>
      <c r="D353" s="14">
        <v>5</v>
      </c>
      <c r="E353" s="9">
        <v>1422</v>
      </c>
      <c r="F353" s="9">
        <f t="shared" si="166"/>
        <v>7907.44761538891</v>
      </c>
      <c r="G353" s="9">
        <f t="shared" si="167"/>
        <v>8282.2357856609269</v>
      </c>
      <c r="H353" s="9">
        <f t="shared" si="168"/>
        <v>374.78817027201694</v>
      </c>
      <c r="I353" s="10">
        <f t="shared" si="165"/>
        <v>4.7396857810683556E-2</v>
      </c>
      <c r="J353" s="9">
        <f t="shared" si="169"/>
        <v>369.65859353023916</v>
      </c>
      <c r="K353" s="9">
        <f t="shared" si="170"/>
        <v>8.501406469760866</v>
      </c>
      <c r="L353" s="9">
        <f t="shared" si="171"/>
        <v>0</v>
      </c>
      <c r="M353" s="9">
        <f t="shared" si="172"/>
        <v>-25.010203938115296</v>
      </c>
      <c r="N353" s="9">
        <f t="shared" si="173"/>
        <v>13.418038907741675</v>
      </c>
      <c r="O353" s="9">
        <f t="shared" si="174"/>
        <v>17.640499296765114</v>
      </c>
      <c r="P353" s="9">
        <f t="shared" si="175"/>
        <v>-9.4201639943741213</v>
      </c>
      <c r="Q353" s="15">
        <f t="shared" si="178"/>
        <v>11244390.509083029</v>
      </c>
      <c r="R353" s="15">
        <f t="shared" si="179"/>
        <v>11777339.287209837</v>
      </c>
      <c r="S353" s="9">
        <f t="shared" si="180"/>
        <v>532948.77812680788</v>
      </c>
      <c r="T353" s="9"/>
      <c r="U353" s="9">
        <f t="shared" si="182"/>
        <v>5973.7267791842478</v>
      </c>
      <c r="V353" s="9">
        <f t="shared" si="182"/>
        <v>258.7552742616034</v>
      </c>
      <c r="W353" s="9">
        <f t="shared" si="182"/>
        <v>335.20112517580873</v>
      </c>
      <c r="X353" s="9">
        <f t="shared" si="182"/>
        <v>592.85091420534457</v>
      </c>
      <c r="Y353" s="9">
        <f t="shared" si="182"/>
        <v>456.89123704854364</v>
      </c>
      <c r="Z353" s="9">
        <f t="shared" si="182"/>
        <v>38.849507735583686</v>
      </c>
      <c r="AA353" s="9">
        <f t="shared" si="182"/>
        <v>251.17277777777778</v>
      </c>
      <c r="AB353" s="9">
        <f t="shared" si="183"/>
        <v>6343.3853727144869</v>
      </c>
      <c r="AC353" s="9">
        <f t="shared" si="183"/>
        <v>267.25668073136427</v>
      </c>
      <c r="AD353" s="9">
        <f t="shared" si="183"/>
        <v>335.20112517580873</v>
      </c>
      <c r="AE353" s="9">
        <f t="shared" si="183"/>
        <v>567.84071026722927</v>
      </c>
      <c r="AF353" s="9">
        <f t="shared" si="183"/>
        <v>470.30927595628532</v>
      </c>
      <c r="AG353" s="9">
        <f t="shared" si="183"/>
        <v>56.490007032348799</v>
      </c>
      <c r="AH353" s="9">
        <f t="shared" si="183"/>
        <v>241.75261378340366</v>
      </c>
      <c r="AI353" s="9">
        <f t="shared" si="181"/>
        <v>8282.2357856609269</v>
      </c>
      <c r="AJ353" s="3" t="s">
        <v>608</v>
      </c>
      <c r="AK353" s="11">
        <v>8573524</v>
      </c>
      <c r="AL353" s="11">
        <v>0</v>
      </c>
      <c r="AM353" s="11">
        <v>19694</v>
      </c>
      <c r="AN353" s="9">
        <v>49235</v>
      </c>
      <c r="AO353" s="11">
        <v>473592</v>
      </c>
      <c r="AP353" s="11">
        <v>3064</v>
      </c>
      <c r="AQ353" s="9">
        <v>0</v>
      </c>
      <c r="AR353" s="9">
        <v>201114</v>
      </c>
      <c r="AS353" s="11">
        <v>367950</v>
      </c>
      <c r="AT353" s="11">
        <v>0</v>
      </c>
      <c r="AU353" s="11">
        <v>0</v>
      </c>
      <c r="AV353" s="11">
        <v>0</v>
      </c>
      <c r="AW353" s="9">
        <v>55244</v>
      </c>
      <c r="AX353" s="9">
        <v>649699.33908302907</v>
      </c>
      <c r="AY353" s="9">
        <v>98294.6</v>
      </c>
      <c r="AZ353" s="9">
        <v>-78884.52</v>
      </c>
      <c r="BA353" s="11">
        <v>348784</v>
      </c>
      <c r="BB353" s="11">
        <v>233630</v>
      </c>
      <c r="BC353" s="11">
        <v>0</v>
      </c>
      <c r="BD353" s="11">
        <v>13408</v>
      </c>
      <c r="BE353" s="11">
        <v>0</v>
      </c>
      <c r="BF353" s="11">
        <v>0</v>
      </c>
      <c r="BG353" s="11">
        <v>0</v>
      </c>
      <c r="BH353" s="11">
        <v>0</v>
      </c>
      <c r="BI353" s="9">
        <v>26404</v>
      </c>
      <c r="BJ353" s="9">
        <v>0</v>
      </c>
      <c r="BK353" s="9">
        <v>49409.5</v>
      </c>
      <c r="BL353" s="9">
        <v>98470.8</v>
      </c>
      <c r="BM353" s="9">
        <v>54822.5</v>
      </c>
      <c r="BN353" s="9">
        <v>6935.29</v>
      </c>
      <c r="BO353" s="11">
        <v>9000461</v>
      </c>
      <c r="BP353" s="11">
        <v>19833</v>
      </c>
      <c r="BQ353" s="11">
        <v>20153</v>
      </c>
      <c r="BR353" s="11">
        <v>49235</v>
      </c>
      <c r="BS353" s="11">
        <v>476656</v>
      </c>
      <c r="BT353" s="11">
        <v>0</v>
      </c>
      <c r="BU353" s="9">
        <v>0</v>
      </c>
      <c r="BV353" s="9">
        <v>222679</v>
      </c>
      <c r="BW353" s="11">
        <v>380039</v>
      </c>
      <c r="BX353" s="11">
        <v>0</v>
      </c>
      <c r="BY353" s="11">
        <v>0</v>
      </c>
      <c r="BZ353" s="11">
        <v>-73107.509999999995</v>
      </c>
      <c r="CA353" s="9">
        <v>80328.789999999994</v>
      </c>
      <c r="CB353" s="9">
        <v>668779.79040983773</v>
      </c>
      <c r="CC353" s="9">
        <v>84899.126799999998</v>
      </c>
      <c r="CD353" s="9">
        <v>0</v>
      </c>
      <c r="CE353" s="11">
        <v>358215</v>
      </c>
      <c r="CF353" s="11">
        <v>239578</v>
      </c>
      <c r="CG353" s="11">
        <v>0</v>
      </c>
      <c r="CH353" s="11">
        <v>13408</v>
      </c>
      <c r="CI353" s="11">
        <v>0</v>
      </c>
      <c r="CJ353" s="11">
        <v>0</v>
      </c>
      <c r="CK353" s="11">
        <v>0</v>
      </c>
      <c r="CL353" s="11">
        <v>0</v>
      </c>
      <c r="CM353" s="11">
        <v>26544</v>
      </c>
      <c r="CN353" s="9">
        <v>0</v>
      </c>
      <c r="CO353" s="9">
        <v>49409.5</v>
      </c>
      <c r="CP353" s="9">
        <v>98470.8</v>
      </c>
      <c r="CQ353" s="9">
        <v>54822.5</v>
      </c>
      <c r="CR353" s="9">
        <v>6935.29</v>
      </c>
      <c r="CT353" s="11"/>
      <c r="CU353" s="11"/>
      <c r="CV353" s="15"/>
      <c r="CW353" s="15"/>
      <c r="CX353" s="11"/>
      <c r="CY353" s="11"/>
      <c r="CZ353" s="9"/>
      <c r="DA353" s="11"/>
      <c r="DB353" s="11"/>
      <c r="DC353" s="11"/>
      <c r="DD353" s="11"/>
      <c r="DE353" s="11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</row>
    <row r="354" spans="1:124" x14ac:dyDescent="0.3">
      <c r="A354" s="12">
        <v>2902</v>
      </c>
      <c r="B354" s="12">
        <v>1</v>
      </c>
      <c r="C354" s="13" t="s">
        <v>377</v>
      </c>
      <c r="D354" s="14">
        <v>6</v>
      </c>
      <c r="E354" s="9">
        <v>516</v>
      </c>
      <c r="F354" s="9">
        <f t="shared" si="166"/>
        <v>10011.361986016434</v>
      </c>
      <c r="G354" s="9">
        <f t="shared" si="167"/>
        <v>10416.192919750763</v>
      </c>
      <c r="H354" s="9">
        <f t="shared" si="168"/>
        <v>404.83093373432894</v>
      </c>
      <c r="I354" s="10">
        <f t="shared" si="165"/>
        <v>4.0437148741578263E-2</v>
      </c>
      <c r="J354" s="9">
        <f t="shared" si="169"/>
        <v>393.0091085271315</v>
      </c>
      <c r="K354" s="9">
        <f t="shared" si="170"/>
        <v>10.426356589147304</v>
      </c>
      <c r="L354" s="9">
        <f t="shared" si="171"/>
        <v>0</v>
      </c>
      <c r="M354" s="9">
        <f t="shared" si="172"/>
        <v>-48.063953488372135</v>
      </c>
      <c r="N354" s="9">
        <f t="shared" si="173"/>
        <v>38.394753501772243</v>
      </c>
      <c r="O354" s="9">
        <f t="shared" si="174"/>
        <v>13.746453488372097</v>
      </c>
      <c r="P354" s="9">
        <f t="shared" si="175"/>
        <v>-2.6817848837209795</v>
      </c>
      <c r="Q354" s="15">
        <f t="shared" si="178"/>
        <v>5165862.78478448</v>
      </c>
      <c r="R354" s="15">
        <f t="shared" si="179"/>
        <v>5374755.5465913946</v>
      </c>
      <c r="S354" s="9">
        <f t="shared" si="180"/>
        <v>208892.76180691458</v>
      </c>
      <c r="T354" s="9"/>
      <c r="U354" s="9">
        <f t="shared" si="182"/>
        <v>5912.5761627906977</v>
      </c>
      <c r="V354" s="9">
        <f t="shared" si="182"/>
        <v>317.37015503875966</v>
      </c>
      <c r="W354" s="9">
        <f t="shared" si="182"/>
        <v>809.21317829457359</v>
      </c>
      <c r="X354" s="9">
        <f t="shared" si="182"/>
        <v>2044.4825581395348</v>
      </c>
      <c r="Y354" s="9">
        <f t="shared" si="182"/>
        <v>524.64103640403187</v>
      </c>
      <c r="Z354" s="9">
        <f t="shared" si="182"/>
        <v>73.8303488372093</v>
      </c>
      <c r="AA354" s="9">
        <f t="shared" si="182"/>
        <v>329.24854651162792</v>
      </c>
      <c r="AB354" s="9">
        <f t="shared" si="183"/>
        <v>6305.5852713178292</v>
      </c>
      <c r="AC354" s="9">
        <f t="shared" si="183"/>
        <v>327.79651162790697</v>
      </c>
      <c r="AD354" s="9">
        <f t="shared" si="183"/>
        <v>809.21317829457359</v>
      </c>
      <c r="AE354" s="9">
        <f t="shared" si="183"/>
        <v>1996.4186046511627</v>
      </c>
      <c r="AF354" s="9">
        <f t="shared" si="183"/>
        <v>563.03578990580411</v>
      </c>
      <c r="AG354" s="9">
        <f t="shared" si="183"/>
        <v>87.576802325581397</v>
      </c>
      <c r="AH354" s="9">
        <f t="shared" si="183"/>
        <v>326.56676162790694</v>
      </c>
      <c r="AI354" s="9">
        <f t="shared" si="181"/>
        <v>10416.192919750763</v>
      </c>
      <c r="AJ354" s="3" t="s">
        <v>608</v>
      </c>
      <c r="AK354" s="11">
        <v>3083362</v>
      </c>
      <c r="AL354" s="11">
        <v>0</v>
      </c>
      <c r="AM354" s="11">
        <v>7083</v>
      </c>
      <c r="AN354" s="9">
        <v>17707</v>
      </c>
      <c r="AO354" s="11">
        <v>416454</v>
      </c>
      <c r="AP354" s="11">
        <v>1100</v>
      </c>
      <c r="AQ354" s="9">
        <v>0</v>
      </c>
      <c r="AR354" s="9">
        <v>62556</v>
      </c>
      <c r="AS354" s="11">
        <v>163763</v>
      </c>
      <c r="AT354" s="11">
        <v>0</v>
      </c>
      <c r="AU354" s="11">
        <v>47850</v>
      </c>
      <c r="AV354" s="11">
        <v>0</v>
      </c>
      <c r="AW354" s="9">
        <v>38096.46</v>
      </c>
      <c r="AX354" s="9">
        <v>270714.77478448045</v>
      </c>
      <c r="AY354" s="9">
        <v>38209.039999999994</v>
      </c>
      <c r="AZ354" s="9">
        <v>-32472.7</v>
      </c>
      <c r="BA354" s="11">
        <v>145590</v>
      </c>
      <c r="BB354" s="11">
        <v>159925</v>
      </c>
      <c r="BC354" s="11">
        <v>0</v>
      </c>
      <c r="BD354" s="11">
        <v>4840</v>
      </c>
      <c r="BE354" s="11">
        <v>486724</v>
      </c>
      <c r="BF354" s="11">
        <v>126347</v>
      </c>
      <c r="BG354" s="11">
        <v>0</v>
      </c>
      <c r="BH354" s="11">
        <v>0</v>
      </c>
      <c r="BI354" s="9">
        <v>14038</v>
      </c>
      <c r="BJ354" s="9">
        <v>0</v>
      </c>
      <c r="BK354" s="9">
        <v>37371.039999999994</v>
      </c>
      <c r="BL354" s="9">
        <v>35413.800000000003</v>
      </c>
      <c r="BM354" s="9">
        <v>24458</v>
      </c>
      <c r="BN354" s="9">
        <v>16733.37</v>
      </c>
      <c r="BO354" s="11">
        <v>3253682</v>
      </c>
      <c r="BP354" s="11">
        <v>0</v>
      </c>
      <c r="BQ354" s="11">
        <v>7285</v>
      </c>
      <c r="BR354" s="11">
        <v>17707</v>
      </c>
      <c r="BS354" s="11">
        <v>417554</v>
      </c>
      <c r="BT354" s="11">
        <v>0</v>
      </c>
      <c r="BU354" s="9">
        <v>0</v>
      </c>
      <c r="BV354" s="9">
        <v>68860</v>
      </c>
      <c r="BW354" s="11">
        <v>169143</v>
      </c>
      <c r="BX354" s="11">
        <v>0</v>
      </c>
      <c r="BY354" s="11">
        <v>0</v>
      </c>
      <c r="BZ354" s="11">
        <v>0</v>
      </c>
      <c r="CA354" s="9">
        <v>45189.63</v>
      </c>
      <c r="CB354" s="9">
        <v>290526.4675913949</v>
      </c>
      <c r="CC354" s="9">
        <v>36825.239000000001</v>
      </c>
      <c r="CD354" s="9">
        <v>0</v>
      </c>
      <c r="CE354" s="11">
        <v>150330</v>
      </c>
      <c r="CF354" s="11">
        <v>166254</v>
      </c>
      <c r="CG354" s="11">
        <v>0</v>
      </c>
      <c r="CH354" s="11">
        <v>4840</v>
      </c>
      <c r="CI354" s="11">
        <v>491568</v>
      </c>
      <c r="CJ354" s="11">
        <v>126897</v>
      </c>
      <c r="CK354" s="11">
        <v>0</v>
      </c>
      <c r="CL354" s="11">
        <v>0</v>
      </c>
      <c r="CM354" s="11">
        <v>14118</v>
      </c>
      <c r="CN354" s="9">
        <v>0</v>
      </c>
      <c r="CO354" s="9">
        <v>37371.039999999994</v>
      </c>
      <c r="CP354" s="9">
        <v>35413.800000000003</v>
      </c>
      <c r="CQ354" s="9">
        <v>24458</v>
      </c>
      <c r="CR354" s="9">
        <v>16733.37</v>
      </c>
      <c r="CT354" s="11"/>
      <c r="CU354" s="11"/>
      <c r="CV354" s="15"/>
      <c r="CW354" s="15"/>
      <c r="CX354" s="11"/>
      <c r="CY354" s="11"/>
      <c r="CZ354" s="9"/>
      <c r="DA354" s="11"/>
      <c r="DB354" s="11"/>
      <c r="DC354" s="11"/>
      <c r="DD354" s="11"/>
      <c r="DE354" s="11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</row>
    <row r="355" spans="1:124" x14ac:dyDescent="0.3">
      <c r="A355" s="8">
        <v>2903</v>
      </c>
      <c r="B355" s="12">
        <v>1</v>
      </c>
      <c r="C355" s="8" t="s">
        <v>378</v>
      </c>
      <c r="D355" s="16">
        <v>6</v>
      </c>
      <c r="E355" s="9">
        <v>456</v>
      </c>
      <c r="F355" s="9">
        <f t="shared" si="166"/>
        <v>11464.904408218077</v>
      </c>
      <c r="G355" s="9">
        <f t="shared" si="167"/>
        <v>11908.848235261625</v>
      </c>
      <c r="H355" s="9">
        <f t="shared" si="168"/>
        <v>443.94382704354757</v>
      </c>
      <c r="I355" s="10">
        <f t="shared" si="165"/>
        <v>3.8721982428857174E-2</v>
      </c>
      <c r="J355" s="9">
        <f t="shared" si="169"/>
        <v>378.4400877192993</v>
      </c>
      <c r="K355" s="9">
        <f t="shared" si="170"/>
        <v>17.631578947368439</v>
      </c>
      <c r="L355" s="9">
        <f t="shared" si="171"/>
        <v>0</v>
      </c>
      <c r="M355" s="9">
        <f t="shared" si="172"/>
        <v>-7.5031798245613572</v>
      </c>
      <c r="N355" s="9">
        <f t="shared" si="173"/>
        <v>36.567192394420772</v>
      </c>
      <c r="O355" s="9">
        <f t="shared" si="174"/>
        <v>0</v>
      </c>
      <c r="P355" s="9">
        <f t="shared" si="175"/>
        <v>18.808147807017463</v>
      </c>
      <c r="Q355" s="15">
        <f t="shared" si="178"/>
        <v>5227996.4101474443</v>
      </c>
      <c r="R355" s="15">
        <f t="shared" si="179"/>
        <v>5430434.7952792989</v>
      </c>
      <c r="S355" s="9">
        <f t="shared" si="180"/>
        <v>202438.38513185456</v>
      </c>
      <c r="T355" s="9"/>
      <c r="U355" s="9">
        <f t="shared" si="182"/>
        <v>6088.7309649122799</v>
      </c>
      <c r="V355" s="9">
        <f t="shared" si="182"/>
        <v>536.66008771929819</v>
      </c>
      <c r="W355" s="9">
        <f t="shared" si="182"/>
        <v>1280.0241228070176</v>
      </c>
      <c r="X355" s="9">
        <f t="shared" si="182"/>
        <v>1705.1535087719299</v>
      </c>
      <c r="Y355" s="9">
        <f t="shared" si="182"/>
        <v>1253.0329389198341</v>
      </c>
      <c r="Z355" s="9">
        <f t="shared" si="182"/>
        <v>0</v>
      </c>
      <c r="AA355" s="9">
        <f t="shared" si="182"/>
        <v>601.30278508771926</v>
      </c>
      <c r="AB355" s="9">
        <f t="shared" si="183"/>
        <v>6467.1710526315792</v>
      </c>
      <c r="AC355" s="9">
        <f t="shared" si="183"/>
        <v>554.29166666666663</v>
      </c>
      <c r="AD355" s="9">
        <f t="shared" si="183"/>
        <v>1280.0241228070176</v>
      </c>
      <c r="AE355" s="9">
        <f t="shared" si="183"/>
        <v>1697.6503289473685</v>
      </c>
      <c r="AF355" s="9">
        <f t="shared" si="183"/>
        <v>1289.6001313142549</v>
      </c>
      <c r="AG355" s="9">
        <f t="shared" si="183"/>
        <v>0</v>
      </c>
      <c r="AH355" s="9">
        <f t="shared" si="183"/>
        <v>620.11093289473672</v>
      </c>
      <c r="AI355" s="9">
        <f t="shared" si="181"/>
        <v>11908.848235261625</v>
      </c>
      <c r="AJ355" s="3" t="s">
        <v>608</v>
      </c>
      <c r="AK355" s="11">
        <v>2816781</v>
      </c>
      <c r="AL355" s="11">
        <v>0</v>
      </c>
      <c r="AM355" s="11">
        <v>6470</v>
      </c>
      <c r="AN355" s="9">
        <v>16176</v>
      </c>
      <c r="AO355" s="11">
        <v>589149</v>
      </c>
      <c r="AP355" s="11">
        <v>-5458</v>
      </c>
      <c r="AQ355" s="9">
        <v>0</v>
      </c>
      <c r="AR355" s="9">
        <v>48861</v>
      </c>
      <c r="AS355" s="11">
        <v>244717</v>
      </c>
      <c r="AT355" s="11">
        <v>0</v>
      </c>
      <c r="AU355" s="11">
        <v>0</v>
      </c>
      <c r="AV355" s="11">
        <v>0</v>
      </c>
      <c r="AW355" s="9">
        <v>0</v>
      </c>
      <c r="AX355" s="9">
        <v>571383.02014744433</v>
      </c>
      <c r="AY355" s="9">
        <v>24719.599999999999</v>
      </c>
      <c r="AZ355" s="9">
        <v>-40319.68</v>
      </c>
      <c r="BA355" s="11">
        <v>112461</v>
      </c>
      <c r="BB355" s="11">
        <v>147530</v>
      </c>
      <c r="BC355" s="11">
        <v>0</v>
      </c>
      <c r="BD355" s="11">
        <v>0</v>
      </c>
      <c r="BE355" s="11">
        <v>332431</v>
      </c>
      <c r="BF355" s="11">
        <v>129797</v>
      </c>
      <c r="BG355" s="11">
        <v>0</v>
      </c>
      <c r="BH355" s="11">
        <v>0</v>
      </c>
      <c r="BI355" s="9">
        <v>0</v>
      </c>
      <c r="BJ355" s="9">
        <v>0</v>
      </c>
      <c r="BK355" s="9">
        <v>57924.999999999993</v>
      </c>
      <c r="BL355" s="9">
        <v>32352.000000000004</v>
      </c>
      <c r="BM355" s="9">
        <v>135232.54999999999</v>
      </c>
      <c r="BN355" s="9">
        <v>7788.92</v>
      </c>
      <c r="BO355" s="11">
        <v>2904161</v>
      </c>
      <c r="BP355" s="11">
        <v>44869</v>
      </c>
      <c r="BQ355" s="11">
        <v>6503</v>
      </c>
      <c r="BR355" s="11">
        <v>16176</v>
      </c>
      <c r="BS355" s="11">
        <v>583691</v>
      </c>
      <c r="BT355" s="11">
        <v>0</v>
      </c>
      <c r="BU355" s="9">
        <v>0</v>
      </c>
      <c r="BV355" s="9">
        <v>51450</v>
      </c>
      <c r="BW355" s="11">
        <v>252757</v>
      </c>
      <c r="BX355" s="11">
        <v>0</v>
      </c>
      <c r="BY355" s="11">
        <v>0</v>
      </c>
      <c r="BZ355" s="11">
        <v>-13987.45</v>
      </c>
      <c r="CA355" s="9">
        <v>0</v>
      </c>
      <c r="CB355" s="9">
        <v>588057.65987930028</v>
      </c>
      <c r="CC355" s="9">
        <v>33296.115399999995</v>
      </c>
      <c r="CD355" s="9">
        <v>0</v>
      </c>
      <c r="CE355" s="11">
        <v>113431</v>
      </c>
      <c r="CF355" s="11">
        <v>150663</v>
      </c>
      <c r="CG355" s="11">
        <v>0</v>
      </c>
      <c r="CH355" s="11">
        <v>0</v>
      </c>
      <c r="CI355" s="11">
        <v>335740</v>
      </c>
      <c r="CJ355" s="11">
        <v>130329</v>
      </c>
      <c r="CK355" s="11">
        <v>0</v>
      </c>
      <c r="CL355" s="11">
        <v>0</v>
      </c>
      <c r="CM355" s="11">
        <v>0</v>
      </c>
      <c r="CN355" s="9">
        <v>0</v>
      </c>
      <c r="CO355" s="9">
        <v>57924.999999999993</v>
      </c>
      <c r="CP355" s="9">
        <v>32352.000000000004</v>
      </c>
      <c r="CQ355" s="9">
        <v>135232.54999999999</v>
      </c>
      <c r="CR355" s="9">
        <v>7788.92</v>
      </c>
      <c r="CT355" s="11"/>
      <c r="CU355" s="11"/>
      <c r="CV355" s="15"/>
      <c r="CW355" s="15"/>
      <c r="CX355" s="11"/>
      <c r="CY355" s="11"/>
      <c r="CZ355" s="9"/>
      <c r="DA355" s="11"/>
      <c r="DB355" s="11"/>
      <c r="DC355" s="11"/>
      <c r="DD355" s="11"/>
      <c r="DE355" s="11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</row>
    <row r="356" spans="1:124" x14ac:dyDescent="0.3">
      <c r="A356" s="8">
        <v>2904</v>
      </c>
      <c r="B356" s="12">
        <v>1</v>
      </c>
      <c r="C356" s="8" t="s">
        <v>379</v>
      </c>
      <c r="D356" s="16">
        <v>6</v>
      </c>
      <c r="E356" s="9">
        <v>747</v>
      </c>
      <c r="F356" s="9">
        <f t="shared" si="166"/>
        <v>9860.535308565044</v>
      </c>
      <c r="G356" s="9">
        <f t="shared" si="167"/>
        <v>10351.021008660397</v>
      </c>
      <c r="H356" s="9">
        <f t="shared" si="168"/>
        <v>490.48570009535251</v>
      </c>
      <c r="I356" s="10">
        <f t="shared" si="165"/>
        <v>4.9742299453996934E-2</v>
      </c>
      <c r="J356" s="9">
        <f t="shared" si="169"/>
        <v>363.89576974564898</v>
      </c>
      <c r="K356" s="9">
        <f t="shared" si="170"/>
        <v>26.546184738955731</v>
      </c>
      <c r="L356" s="9">
        <f t="shared" si="171"/>
        <v>0</v>
      </c>
      <c r="M356" s="9">
        <f t="shared" si="172"/>
        <v>28.266492637215606</v>
      </c>
      <c r="N356" s="9">
        <f t="shared" si="173"/>
        <v>31.856247351039656</v>
      </c>
      <c r="O356" s="9">
        <f t="shared" si="174"/>
        <v>33.126278447121834</v>
      </c>
      <c r="P356" s="9">
        <f t="shared" si="175"/>
        <v>6.794727175368223</v>
      </c>
      <c r="Q356" s="15">
        <f t="shared" si="178"/>
        <v>7365819.8754980871</v>
      </c>
      <c r="R356" s="15">
        <f t="shared" si="179"/>
        <v>7732212.6934693139</v>
      </c>
      <c r="S356" s="9">
        <f t="shared" si="180"/>
        <v>366392.81797122676</v>
      </c>
      <c r="T356" s="9"/>
      <c r="U356" s="9">
        <f t="shared" si="182"/>
        <v>6045.4308701472564</v>
      </c>
      <c r="V356" s="9">
        <f t="shared" si="182"/>
        <v>807.95716198125842</v>
      </c>
      <c r="W356" s="9">
        <f t="shared" si="182"/>
        <v>1059.1606425702812</v>
      </c>
      <c r="X356" s="9">
        <f t="shared" si="182"/>
        <v>877.35341365461852</v>
      </c>
      <c r="Y356" s="9">
        <f t="shared" si="182"/>
        <v>690.70095782876501</v>
      </c>
      <c r="Z356" s="9">
        <f t="shared" si="182"/>
        <v>75.350736278447116</v>
      </c>
      <c r="AA356" s="9">
        <f t="shared" si="182"/>
        <v>304.58152610441761</v>
      </c>
      <c r="AB356" s="9">
        <f t="shared" si="183"/>
        <v>6409.3266398929054</v>
      </c>
      <c r="AC356" s="9">
        <f t="shared" si="183"/>
        <v>834.50334672021415</v>
      </c>
      <c r="AD356" s="9">
        <f t="shared" si="183"/>
        <v>1059.1606425702812</v>
      </c>
      <c r="AE356" s="9">
        <f t="shared" si="183"/>
        <v>905.61990629183413</v>
      </c>
      <c r="AF356" s="9">
        <f t="shared" si="183"/>
        <v>722.55720517980467</v>
      </c>
      <c r="AG356" s="9">
        <f t="shared" si="183"/>
        <v>108.47701472556895</v>
      </c>
      <c r="AH356" s="9">
        <f t="shared" si="183"/>
        <v>311.37625327978583</v>
      </c>
      <c r="AI356" s="9">
        <f t="shared" si="181"/>
        <v>10351.021008660397</v>
      </c>
      <c r="AJ356" s="3" t="s">
        <v>608</v>
      </c>
      <c r="AK356" s="11">
        <v>4559350</v>
      </c>
      <c r="AL356" s="11">
        <v>0</v>
      </c>
      <c r="AM356" s="11">
        <v>10473</v>
      </c>
      <c r="AN356" s="9">
        <v>26183</v>
      </c>
      <c r="AO356" s="11">
        <v>796084</v>
      </c>
      <c r="AP356" s="11">
        <v>-4891</v>
      </c>
      <c r="AQ356" s="9">
        <v>0</v>
      </c>
      <c r="AR356" s="9">
        <v>85343</v>
      </c>
      <c r="AS356" s="11">
        <v>603544</v>
      </c>
      <c r="AT356" s="11">
        <v>0</v>
      </c>
      <c r="AU356" s="11">
        <v>0</v>
      </c>
      <c r="AV356" s="11">
        <v>0</v>
      </c>
      <c r="AW356" s="9">
        <v>56287</v>
      </c>
      <c r="AX356" s="9">
        <v>515953.61549808743</v>
      </c>
      <c r="AY356" s="9">
        <v>43782.64</v>
      </c>
      <c r="AZ356" s="9">
        <v>-43413.14</v>
      </c>
      <c r="BA356" s="11">
        <v>185883</v>
      </c>
      <c r="BB356" s="11">
        <v>203871</v>
      </c>
      <c r="BC356" s="11">
        <v>0</v>
      </c>
      <c r="BD356" s="11">
        <v>53414</v>
      </c>
      <c r="BE356" s="11">
        <v>25429</v>
      </c>
      <c r="BF356" s="11">
        <v>58009</v>
      </c>
      <c r="BG356" s="11">
        <v>0</v>
      </c>
      <c r="BH356" s="11">
        <v>0</v>
      </c>
      <c r="BI356" s="9">
        <v>32961</v>
      </c>
      <c r="BJ356" s="9">
        <v>0</v>
      </c>
      <c r="BK356" s="9">
        <v>57749.999999999993</v>
      </c>
      <c r="BL356" s="9">
        <v>52366.2</v>
      </c>
      <c r="BM356" s="9">
        <v>42374.8</v>
      </c>
      <c r="BN356" s="9">
        <v>5065.76</v>
      </c>
      <c r="BO356" s="11">
        <v>4778338</v>
      </c>
      <c r="BP356" s="11">
        <v>9429</v>
      </c>
      <c r="BQ356" s="11">
        <v>10699</v>
      </c>
      <c r="BR356" s="11">
        <v>26183</v>
      </c>
      <c r="BS356" s="11">
        <v>791193</v>
      </c>
      <c r="BT356" s="11">
        <v>0</v>
      </c>
      <c r="BU356" s="9">
        <v>0</v>
      </c>
      <c r="BV356" s="9">
        <v>92681</v>
      </c>
      <c r="BW356" s="11">
        <v>623374</v>
      </c>
      <c r="BX356" s="11">
        <v>0</v>
      </c>
      <c r="BY356" s="11">
        <v>0</v>
      </c>
      <c r="BZ356" s="11">
        <v>-4507.93</v>
      </c>
      <c r="CA356" s="9">
        <v>81032.33</v>
      </c>
      <c r="CB356" s="9">
        <v>539750.23226931412</v>
      </c>
      <c r="CC356" s="9">
        <v>48858.301200000002</v>
      </c>
      <c r="CD356" s="9">
        <v>0</v>
      </c>
      <c r="CE356" s="11">
        <v>190589</v>
      </c>
      <c r="CF356" s="11">
        <v>211250</v>
      </c>
      <c r="CG356" s="11">
        <v>0</v>
      </c>
      <c r="CH356" s="11">
        <v>53414</v>
      </c>
      <c r="CI356" s="11">
        <v>25682</v>
      </c>
      <c r="CJ356" s="11">
        <v>63892</v>
      </c>
      <c r="CK356" s="11">
        <v>0</v>
      </c>
      <c r="CL356" s="11">
        <v>0</v>
      </c>
      <c r="CM356" s="11">
        <v>32799</v>
      </c>
      <c r="CN356" s="9">
        <v>0</v>
      </c>
      <c r="CO356" s="9">
        <v>57749.999999999993</v>
      </c>
      <c r="CP356" s="9">
        <v>52366.2</v>
      </c>
      <c r="CQ356" s="9">
        <v>42374.8</v>
      </c>
      <c r="CR356" s="9">
        <v>5065.76</v>
      </c>
      <c r="CT356" s="11"/>
      <c r="CU356" s="11"/>
      <c r="CV356" s="15"/>
      <c r="CW356" s="15"/>
      <c r="CX356" s="11"/>
      <c r="CY356" s="11"/>
      <c r="CZ356" s="9"/>
      <c r="DA356" s="11"/>
      <c r="DB356" s="11"/>
      <c r="DC356" s="11"/>
      <c r="DD356" s="11"/>
      <c r="DE356" s="11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</row>
    <row r="357" spans="1:124" x14ac:dyDescent="0.3">
      <c r="A357" s="17">
        <v>2905</v>
      </c>
      <c r="B357" s="17">
        <v>1</v>
      </c>
      <c r="C357" s="17" t="s">
        <v>380</v>
      </c>
      <c r="D357" s="18">
        <v>5</v>
      </c>
      <c r="E357" s="9">
        <v>1887</v>
      </c>
      <c r="F357" s="9">
        <f t="shared" si="166"/>
        <v>7682.6013169813659</v>
      </c>
      <c r="G357" s="9">
        <f t="shared" si="167"/>
        <v>8133.5798318767638</v>
      </c>
      <c r="H357" s="9">
        <f t="shared" si="168"/>
        <v>450.97851489539789</v>
      </c>
      <c r="I357" s="10">
        <f t="shared" si="165"/>
        <v>5.8701277899006685E-2</v>
      </c>
      <c r="J357" s="9">
        <f t="shared" si="169"/>
        <v>375.60733439321575</v>
      </c>
      <c r="K357" s="9">
        <f t="shared" si="170"/>
        <v>10.702172760996291</v>
      </c>
      <c r="L357" s="9">
        <f t="shared" si="171"/>
        <v>0</v>
      </c>
      <c r="M357" s="9">
        <f t="shared" si="172"/>
        <v>27.857445680975047</v>
      </c>
      <c r="N357" s="9">
        <f t="shared" si="173"/>
        <v>55.982720724758394</v>
      </c>
      <c r="O357" s="9">
        <f t="shared" si="174"/>
        <v>0</v>
      </c>
      <c r="P357" s="9">
        <f t="shared" si="175"/>
        <v>-19.17115866454688</v>
      </c>
      <c r="Q357" s="15">
        <f t="shared" si="178"/>
        <v>14497068.685143838</v>
      </c>
      <c r="R357" s="15">
        <f t="shared" si="179"/>
        <v>15348065.142751455</v>
      </c>
      <c r="S357" s="9">
        <f t="shared" si="180"/>
        <v>850996.4576076176</v>
      </c>
      <c r="T357" s="9"/>
      <c r="U357" s="9">
        <f t="shared" si="182"/>
        <v>5920.2257339692642</v>
      </c>
      <c r="V357" s="9">
        <f t="shared" si="182"/>
        <v>325.73290937996819</v>
      </c>
      <c r="W357" s="9">
        <f t="shared" si="182"/>
        <v>585.12930577636462</v>
      </c>
      <c r="X357" s="9">
        <f t="shared" si="182"/>
        <v>803.13937466878644</v>
      </c>
      <c r="Y357" s="9">
        <f t="shared" si="182"/>
        <v>-216.4349096785962</v>
      </c>
      <c r="Z357" s="9">
        <f t="shared" si="182"/>
        <v>0</v>
      </c>
      <c r="AA357" s="9">
        <f t="shared" si="182"/>
        <v>264.80890286557963</v>
      </c>
      <c r="AB357" s="9">
        <f t="shared" si="183"/>
        <v>6295.8330683624799</v>
      </c>
      <c r="AC357" s="9">
        <f t="shared" si="183"/>
        <v>336.43508214096448</v>
      </c>
      <c r="AD357" s="9">
        <f t="shared" si="183"/>
        <v>585.12930577636462</v>
      </c>
      <c r="AE357" s="9">
        <f t="shared" si="183"/>
        <v>830.99682034976149</v>
      </c>
      <c r="AF357" s="9">
        <f t="shared" si="183"/>
        <v>-160.4521889538378</v>
      </c>
      <c r="AG357" s="9">
        <f t="shared" si="183"/>
        <v>0</v>
      </c>
      <c r="AH357" s="9">
        <f t="shared" si="183"/>
        <v>245.63774420103275</v>
      </c>
      <c r="AI357" s="9">
        <f t="shared" si="181"/>
        <v>8133.5798318767638</v>
      </c>
      <c r="AJ357" s="3" t="s">
        <v>608</v>
      </c>
      <c r="AK357" s="11">
        <v>11251712</v>
      </c>
      <c r="AL357" s="11">
        <v>0</v>
      </c>
      <c r="AM357" s="11">
        <v>25846</v>
      </c>
      <c r="AN357" s="9">
        <v>64616</v>
      </c>
      <c r="AO357" s="11">
        <v>1178548</v>
      </c>
      <c r="AP357" s="11">
        <v>-74409</v>
      </c>
      <c r="AQ357" s="9">
        <v>486200</v>
      </c>
      <c r="AR357" s="9">
        <v>241822</v>
      </c>
      <c r="AS357" s="11">
        <v>614658</v>
      </c>
      <c r="AT357" s="11">
        <v>0</v>
      </c>
      <c r="AU357" s="11">
        <v>0</v>
      </c>
      <c r="AV357" s="11">
        <v>0</v>
      </c>
      <c r="AW357" s="9">
        <v>0</v>
      </c>
      <c r="AX357" s="9">
        <v>-408412.67456351104</v>
      </c>
      <c r="AY357" s="9">
        <v>134161.51999999999</v>
      </c>
      <c r="AZ357" s="9">
        <v>-80246.039999999994</v>
      </c>
      <c r="BA357" s="11">
        <v>434582</v>
      </c>
      <c r="BB357" s="11">
        <v>243950</v>
      </c>
      <c r="BC357" s="11">
        <v>0</v>
      </c>
      <c r="BD357" s="11">
        <v>6849</v>
      </c>
      <c r="BE357" s="11">
        <v>0</v>
      </c>
      <c r="BF357" s="11">
        <v>0</v>
      </c>
      <c r="BG357" s="11">
        <v>0</v>
      </c>
      <c r="BH357" s="11">
        <v>-5537</v>
      </c>
      <c r="BI357" s="9">
        <v>81812</v>
      </c>
      <c r="BJ357" s="9">
        <v>0</v>
      </c>
      <c r="BK357" s="9">
        <v>34330.169421634499</v>
      </c>
      <c r="BL357" s="9">
        <v>114314.05028571429</v>
      </c>
      <c r="BM357" s="9">
        <v>125601.72</v>
      </c>
      <c r="BN357" s="9">
        <v>26670.940000000002</v>
      </c>
      <c r="BO357" s="11">
        <v>11880237</v>
      </c>
      <c r="BP357" s="11">
        <v>0</v>
      </c>
      <c r="BQ357" s="11">
        <v>26601</v>
      </c>
      <c r="BR357" s="11">
        <v>64616</v>
      </c>
      <c r="BS357" s="11">
        <v>1104139</v>
      </c>
      <c r="BT357" s="11">
        <v>0</v>
      </c>
      <c r="BU357" s="9">
        <v>486200</v>
      </c>
      <c r="BV357" s="9">
        <v>271386</v>
      </c>
      <c r="BW357" s="11">
        <v>634853</v>
      </c>
      <c r="BX357" s="11">
        <v>0</v>
      </c>
      <c r="BY357" s="11">
        <v>0</v>
      </c>
      <c r="BZ357" s="11">
        <v>0</v>
      </c>
      <c r="CA357" s="9">
        <v>0</v>
      </c>
      <c r="CB357" s="9">
        <v>-302773.28055589192</v>
      </c>
      <c r="CC357" s="9">
        <v>97985.543600000005</v>
      </c>
      <c r="CD357" s="9">
        <v>0</v>
      </c>
      <c r="CE357" s="11">
        <v>448853</v>
      </c>
      <c r="CF357" s="11">
        <v>252144</v>
      </c>
      <c r="CG357" s="11">
        <v>0</v>
      </c>
      <c r="CH357" s="11">
        <v>6849</v>
      </c>
      <c r="CI357" s="11">
        <v>0</v>
      </c>
      <c r="CJ357" s="11">
        <v>0</v>
      </c>
      <c r="CK357" s="11">
        <v>0</v>
      </c>
      <c r="CL357" s="11">
        <v>-6154</v>
      </c>
      <c r="CM357" s="11">
        <v>82212</v>
      </c>
      <c r="CN357" s="9">
        <v>0</v>
      </c>
      <c r="CO357" s="9">
        <v>34330.169421634499</v>
      </c>
      <c r="CP357" s="9">
        <v>114314.05028571429</v>
      </c>
      <c r="CQ357" s="9">
        <v>125601.72</v>
      </c>
      <c r="CR357" s="9">
        <v>26670.940000000002</v>
      </c>
      <c r="CT357" s="11"/>
      <c r="CU357" s="11"/>
      <c r="CV357" s="15"/>
      <c r="CW357" s="15"/>
      <c r="CX357" s="11"/>
      <c r="CY357" s="11"/>
      <c r="CZ357" s="9"/>
      <c r="DA357" s="11"/>
      <c r="DB357" s="11"/>
      <c r="DC357" s="11"/>
      <c r="DD357" s="11"/>
      <c r="DE357" s="11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</row>
    <row r="358" spans="1:124" x14ac:dyDescent="0.3">
      <c r="A358" s="8">
        <v>4000</v>
      </c>
      <c r="B358" s="8">
        <v>7</v>
      </c>
      <c r="C358" s="8" t="s">
        <v>381</v>
      </c>
      <c r="D358" s="16">
        <v>7</v>
      </c>
      <c r="E358" s="9">
        <v>30</v>
      </c>
      <c r="F358" s="9">
        <f t="shared" si="166"/>
        <v>23626.459920000001</v>
      </c>
      <c r="G358" s="9">
        <f t="shared" si="167"/>
        <v>24780.593333333334</v>
      </c>
      <c r="H358" s="9">
        <f t="shared" si="168"/>
        <v>1154.133413333333</v>
      </c>
      <c r="I358" s="10">
        <f t="shared" si="165"/>
        <v>4.8849189308989502E-2</v>
      </c>
      <c r="J358" s="9">
        <f t="shared" si="169"/>
        <v>1280.5094133333332</v>
      </c>
      <c r="K358" s="9">
        <f t="shared" si="170"/>
        <v>325.5</v>
      </c>
      <c r="L358" s="9">
        <f t="shared" si="171"/>
        <v>0</v>
      </c>
      <c r="M358" s="9">
        <f t="shared" si="172"/>
        <v>-703.62599999999998</v>
      </c>
      <c r="N358" s="9">
        <f t="shared" si="173"/>
        <v>0</v>
      </c>
      <c r="O358" s="9">
        <f t="shared" si="174"/>
        <v>0</v>
      </c>
      <c r="P358" s="9">
        <f t="shared" si="175"/>
        <v>251.75</v>
      </c>
      <c r="Q358" s="15">
        <f t="shared" si="178"/>
        <v>708793.79760000005</v>
      </c>
      <c r="R358" s="15">
        <f t="shared" si="179"/>
        <v>743417.8</v>
      </c>
      <c r="S358" s="9">
        <f t="shared" si="180"/>
        <v>34624.002399999998</v>
      </c>
      <c r="T358" s="9"/>
      <c r="U358" s="9">
        <f t="shared" si="182"/>
        <v>10888.890586666666</v>
      </c>
      <c r="V358" s="9">
        <f t="shared" si="182"/>
        <v>9906.5333333333328</v>
      </c>
      <c r="W358" s="9">
        <f t="shared" si="182"/>
        <v>312.50266666666664</v>
      </c>
      <c r="X358" s="9">
        <f t="shared" si="182"/>
        <v>718.5333333333333</v>
      </c>
      <c r="Y358" s="9">
        <f t="shared" si="182"/>
        <v>0</v>
      </c>
      <c r="Z358" s="9">
        <f t="shared" si="182"/>
        <v>0</v>
      </c>
      <c r="AA358" s="9">
        <f t="shared" si="182"/>
        <v>1800</v>
      </c>
      <c r="AB358" s="9">
        <f t="shared" si="183"/>
        <v>12169.4</v>
      </c>
      <c r="AC358" s="9">
        <f t="shared" si="183"/>
        <v>10232.033333333333</v>
      </c>
      <c r="AD358" s="9">
        <f t="shared" si="183"/>
        <v>312.50266666666664</v>
      </c>
      <c r="AE358" s="9">
        <f t="shared" si="183"/>
        <v>14.907333333333311</v>
      </c>
      <c r="AF358" s="9">
        <f t="shared" si="183"/>
        <v>0</v>
      </c>
      <c r="AG358" s="9">
        <f t="shared" si="183"/>
        <v>0</v>
      </c>
      <c r="AH358" s="9">
        <f t="shared" si="183"/>
        <v>2051.75</v>
      </c>
      <c r="AI358" s="9">
        <f t="shared" si="181"/>
        <v>24780.593333333334</v>
      </c>
      <c r="AJ358" s="3" t="s">
        <v>608</v>
      </c>
      <c r="AK358" s="11">
        <v>328694</v>
      </c>
      <c r="AL358" s="11">
        <v>0</v>
      </c>
      <c r="AM358" s="11">
        <v>755</v>
      </c>
      <c r="AN358" s="9">
        <v>0</v>
      </c>
      <c r="AO358" s="11">
        <v>0</v>
      </c>
      <c r="AP358" s="11">
        <v>9375.08</v>
      </c>
      <c r="AQ358" s="9">
        <v>0</v>
      </c>
      <c r="AR358" s="9">
        <v>6131</v>
      </c>
      <c r="AS358" s="11">
        <v>297196</v>
      </c>
      <c r="AT358" s="11">
        <v>0</v>
      </c>
      <c r="AU358" s="11">
        <v>0</v>
      </c>
      <c r="AV358" s="11">
        <v>0</v>
      </c>
      <c r="AW358" s="9">
        <v>0</v>
      </c>
      <c r="AX358" s="9">
        <v>0</v>
      </c>
      <c r="AY358" s="9">
        <v>0</v>
      </c>
      <c r="AZ358" s="9">
        <v>-2027.2824000000001</v>
      </c>
      <c r="BA358" s="11">
        <v>13016</v>
      </c>
      <c r="BB358" s="11">
        <v>16</v>
      </c>
      <c r="BC358" s="11">
        <v>54000</v>
      </c>
      <c r="BD358" s="11">
        <v>0</v>
      </c>
      <c r="BE358" s="11">
        <v>1638</v>
      </c>
      <c r="BF358" s="11">
        <v>0</v>
      </c>
      <c r="BG358" s="11">
        <v>0</v>
      </c>
      <c r="BH358" s="11">
        <v>0</v>
      </c>
      <c r="BI358" s="9">
        <v>0</v>
      </c>
      <c r="BJ358" s="9">
        <v>0</v>
      </c>
      <c r="BK358" s="9">
        <v>0</v>
      </c>
      <c r="BL358" s="9">
        <v>0</v>
      </c>
      <c r="BM358" s="9">
        <v>0</v>
      </c>
      <c r="BN358" s="9">
        <v>0</v>
      </c>
      <c r="BO358" s="11">
        <v>209016</v>
      </c>
      <c r="BP358" s="11">
        <v>156065</v>
      </c>
      <c r="BQ358" s="11">
        <v>468</v>
      </c>
      <c r="BR358" s="11">
        <v>0</v>
      </c>
      <c r="BS358" s="11">
        <v>0</v>
      </c>
      <c r="BT358" s="11">
        <v>9375.08</v>
      </c>
      <c r="BU358" s="9">
        <v>0</v>
      </c>
      <c r="BV358" s="9">
        <v>4137</v>
      </c>
      <c r="BW358" s="11">
        <v>306961</v>
      </c>
      <c r="BX358" s="11">
        <v>0</v>
      </c>
      <c r="BY358" s="11">
        <v>0</v>
      </c>
      <c r="BZ358" s="11">
        <v>-13263.78</v>
      </c>
      <c r="CA358" s="9">
        <v>0</v>
      </c>
      <c r="CB358" s="9">
        <v>0</v>
      </c>
      <c r="CC358" s="9">
        <v>7552.5</v>
      </c>
      <c r="CD358" s="9">
        <v>1</v>
      </c>
      <c r="CE358" s="11">
        <v>8097</v>
      </c>
      <c r="CF358" s="11">
        <v>10</v>
      </c>
      <c r="CG358" s="11">
        <v>54000</v>
      </c>
      <c r="CH358" s="11">
        <v>0</v>
      </c>
      <c r="CI358" s="11">
        <v>999</v>
      </c>
      <c r="CJ358" s="11">
        <v>0</v>
      </c>
      <c r="CK358" s="11">
        <v>0</v>
      </c>
      <c r="CL358" s="11">
        <v>0</v>
      </c>
      <c r="CM358" s="11">
        <v>0</v>
      </c>
      <c r="CN358" s="9">
        <v>0</v>
      </c>
      <c r="CO358" s="9">
        <v>0</v>
      </c>
      <c r="CP358" s="9">
        <v>0</v>
      </c>
      <c r="CQ358" s="9">
        <v>0</v>
      </c>
      <c r="CR358" s="9">
        <v>0</v>
      </c>
      <c r="CT358" s="11"/>
      <c r="CU358" s="11"/>
      <c r="CV358" s="15"/>
      <c r="CW358" s="15"/>
      <c r="CX358" s="11"/>
      <c r="CY358" s="11"/>
      <c r="CZ358" s="9"/>
      <c r="DA358" s="11"/>
      <c r="DB358" s="11"/>
      <c r="DC358" s="11"/>
      <c r="DD358" s="11"/>
      <c r="DE358" s="11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</row>
    <row r="359" spans="1:124" x14ac:dyDescent="0.3">
      <c r="A359" s="8">
        <v>4001</v>
      </c>
      <c r="B359" s="8">
        <v>7</v>
      </c>
      <c r="C359" s="8" t="s">
        <v>382</v>
      </c>
      <c r="D359" s="16">
        <v>7</v>
      </c>
      <c r="E359" s="9">
        <v>219</v>
      </c>
      <c r="F359" s="9">
        <f t="shared" si="166"/>
        <v>8117.2874529841392</v>
      </c>
      <c r="G359" s="9">
        <f t="shared" si="167"/>
        <v>8597.5246590704373</v>
      </c>
      <c r="H359" s="9">
        <f t="shared" si="168"/>
        <v>480.2372060862981</v>
      </c>
      <c r="I359" s="10">
        <f t="shared" si="165"/>
        <v>5.9162276667897182E-2</v>
      </c>
      <c r="J359" s="9">
        <f t="shared" si="169"/>
        <v>445.12306575342427</v>
      </c>
      <c r="K359" s="9">
        <f t="shared" si="170"/>
        <v>8.8493150684931265</v>
      </c>
      <c r="L359" s="9">
        <f t="shared" si="171"/>
        <v>0</v>
      </c>
      <c r="M359" s="9">
        <f t="shared" si="172"/>
        <v>18.616438356164394</v>
      </c>
      <c r="N359" s="9">
        <f t="shared" si="173"/>
        <v>-27.272134552969646</v>
      </c>
      <c r="O359" s="9">
        <f t="shared" si="174"/>
        <v>0</v>
      </c>
      <c r="P359" s="9">
        <f t="shared" si="175"/>
        <v>34.920521461187263</v>
      </c>
      <c r="Q359" s="15">
        <f t="shared" si="178"/>
        <v>1777685.9522035262</v>
      </c>
      <c r="R359" s="15">
        <f t="shared" si="179"/>
        <v>1882857.9003364258</v>
      </c>
      <c r="S359" s="9">
        <f t="shared" si="180"/>
        <v>105171.94813289959</v>
      </c>
      <c r="T359" s="9"/>
      <c r="U359" s="9">
        <f t="shared" si="182"/>
        <v>5615.4203132420098</v>
      </c>
      <c r="V359" s="9">
        <f t="shared" si="182"/>
        <v>269.3150684931507</v>
      </c>
      <c r="W359" s="9">
        <f t="shared" si="182"/>
        <v>12.979178082191781</v>
      </c>
      <c r="X359" s="9">
        <f t="shared" si="182"/>
        <v>99.036529680365291</v>
      </c>
      <c r="Y359" s="9">
        <f t="shared" si="182"/>
        <v>766.91197992477714</v>
      </c>
      <c r="Z359" s="9">
        <f t="shared" si="182"/>
        <v>0</v>
      </c>
      <c r="AA359" s="9">
        <f t="shared" si="182"/>
        <v>1353.6243835616438</v>
      </c>
      <c r="AB359" s="9">
        <f t="shared" si="183"/>
        <v>6060.5433789954341</v>
      </c>
      <c r="AC359" s="9">
        <f t="shared" si="183"/>
        <v>278.16438356164383</v>
      </c>
      <c r="AD359" s="9">
        <f t="shared" si="183"/>
        <v>12.979178082191781</v>
      </c>
      <c r="AE359" s="9">
        <f t="shared" si="183"/>
        <v>117.65296803652969</v>
      </c>
      <c r="AF359" s="9">
        <f t="shared" si="183"/>
        <v>739.6398453718075</v>
      </c>
      <c r="AG359" s="9">
        <f t="shared" si="183"/>
        <v>0</v>
      </c>
      <c r="AH359" s="9">
        <f t="shared" si="183"/>
        <v>1388.544905022831</v>
      </c>
      <c r="AI359" s="9">
        <f t="shared" si="181"/>
        <v>8597.5246590704373</v>
      </c>
      <c r="AJ359" s="3" t="s">
        <v>608</v>
      </c>
      <c r="AK359" s="11">
        <v>1237409</v>
      </c>
      <c r="AL359" s="11">
        <v>0</v>
      </c>
      <c r="AM359" s="11">
        <v>2842</v>
      </c>
      <c r="AN359" s="9">
        <v>0</v>
      </c>
      <c r="AO359" s="11">
        <v>0</v>
      </c>
      <c r="AP359" s="11">
        <v>2842.44</v>
      </c>
      <c r="AQ359" s="9">
        <v>0</v>
      </c>
      <c r="AR359" s="9">
        <v>23082</v>
      </c>
      <c r="AS359" s="11">
        <v>58980</v>
      </c>
      <c r="AT359" s="11">
        <v>0</v>
      </c>
      <c r="AU359" s="11">
        <v>0</v>
      </c>
      <c r="AV359" s="11">
        <v>0</v>
      </c>
      <c r="AW359" s="9">
        <v>0</v>
      </c>
      <c r="AX359" s="9">
        <v>167953.72360352619</v>
      </c>
      <c r="AY359" s="9">
        <v>23143.739999999998</v>
      </c>
      <c r="AZ359" s="9">
        <v>-7631.9513999999999</v>
      </c>
      <c r="BA359" s="11">
        <v>48999</v>
      </c>
      <c r="BB359" s="11">
        <v>23206</v>
      </c>
      <c r="BC359" s="11">
        <v>273300</v>
      </c>
      <c r="BD359" s="11">
        <v>613</v>
      </c>
      <c r="BE359" s="11">
        <v>6167</v>
      </c>
      <c r="BF359" s="11">
        <v>0</v>
      </c>
      <c r="BG359" s="11">
        <v>-83220</v>
      </c>
      <c r="BH359" s="11">
        <v>0</v>
      </c>
      <c r="BI359" s="9">
        <v>0</v>
      </c>
      <c r="BJ359" s="9">
        <v>0</v>
      </c>
      <c r="BK359" s="9">
        <v>0</v>
      </c>
      <c r="BL359" s="9">
        <v>0</v>
      </c>
      <c r="BM359" s="9">
        <v>0</v>
      </c>
      <c r="BN359" s="9">
        <v>0</v>
      </c>
      <c r="BO359" s="11">
        <v>1327252</v>
      </c>
      <c r="BP359" s="11">
        <v>0</v>
      </c>
      <c r="BQ359" s="11">
        <v>2972</v>
      </c>
      <c r="BR359" s="11">
        <v>0</v>
      </c>
      <c r="BS359" s="11">
        <v>0</v>
      </c>
      <c r="BT359" s="11">
        <v>2842.44</v>
      </c>
      <c r="BU359" s="9">
        <v>0</v>
      </c>
      <c r="BV359" s="9">
        <v>26269</v>
      </c>
      <c r="BW359" s="11">
        <v>60918</v>
      </c>
      <c r="BX359" s="11">
        <v>0</v>
      </c>
      <c r="BY359" s="11">
        <v>0</v>
      </c>
      <c r="BZ359" s="11">
        <v>0</v>
      </c>
      <c r="CA359" s="9">
        <v>0</v>
      </c>
      <c r="CB359" s="9">
        <v>161981.12613642585</v>
      </c>
      <c r="CC359" s="9">
        <v>14222.9342</v>
      </c>
      <c r="CD359" s="9">
        <v>7</v>
      </c>
      <c r="CE359" s="11">
        <v>51415</v>
      </c>
      <c r="CF359" s="11">
        <v>24499</v>
      </c>
      <c r="CG359" s="11">
        <v>289868.39999999997</v>
      </c>
      <c r="CH359" s="11">
        <v>613</v>
      </c>
      <c r="CI359" s="11">
        <v>6347</v>
      </c>
      <c r="CJ359" s="11">
        <v>0</v>
      </c>
      <c r="CK359" s="11">
        <v>-86349</v>
      </c>
      <c r="CL359" s="11">
        <v>0</v>
      </c>
      <c r="CM359" s="11">
        <v>0</v>
      </c>
      <c r="CN359" s="9">
        <v>0</v>
      </c>
      <c r="CO359" s="9">
        <v>0</v>
      </c>
      <c r="CP359" s="9">
        <v>0</v>
      </c>
      <c r="CQ359" s="9">
        <v>0</v>
      </c>
      <c r="CR359" s="9">
        <v>0</v>
      </c>
      <c r="CT359" s="11"/>
      <c r="CU359" s="11"/>
      <c r="CV359" s="15"/>
      <c r="CW359" s="15"/>
      <c r="CX359" s="11"/>
      <c r="CY359" s="11"/>
      <c r="CZ359" s="9"/>
      <c r="DA359" s="11"/>
      <c r="DB359" s="11"/>
      <c r="DC359" s="11"/>
      <c r="DD359" s="11"/>
      <c r="DE359" s="11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</row>
    <row r="360" spans="1:124" x14ac:dyDescent="0.3">
      <c r="A360" s="8">
        <v>4003</v>
      </c>
      <c r="B360" s="8">
        <v>7</v>
      </c>
      <c r="C360" s="8" t="s">
        <v>383</v>
      </c>
      <c r="D360" s="16">
        <v>7</v>
      </c>
      <c r="E360" s="9">
        <v>132</v>
      </c>
      <c r="F360" s="9">
        <f t="shared" si="166"/>
        <v>10194.244267593449</v>
      </c>
      <c r="G360" s="9">
        <f t="shared" si="167"/>
        <v>10453.991483373418</v>
      </c>
      <c r="H360" s="9">
        <f t="shared" si="168"/>
        <v>259.74721577996934</v>
      </c>
      <c r="I360" s="10">
        <f t="shared" si="165"/>
        <v>2.5479791239227167E-2</v>
      </c>
      <c r="J360" s="9">
        <f t="shared" si="169"/>
        <v>297.28966212121213</v>
      </c>
      <c r="K360" s="9">
        <f t="shared" si="170"/>
        <v>24.045454545454618</v>
      </c>
      <c r="L360" s="9">
        <f t="shared" si="171"/>
        <v>0</v>
      </c>
      <c r="M360" s="9">
        <f t="shared" si="172"/>
        <v>-14.022424242424236</v>
      </c>
      <c r="N360" s="9">
        <f t="shared" si="173"/>
        <v>-84.612578159424629</v>
      </c>
      <c r="O360" s="9">
        <f t="shared" si="174"/>
        <v>0</v>
      </c>
      <c r="P360" s="9">
        <f t="shared" si="175"/>
        <v>37.047101515151553</v>
      </c>
      <c r="Q360" s="15">
        <f t="shared" si="178"/>
        <v>1345640.2433223354</v>
      </c>
      <c r="R360" s="15">
        <f t="shared" si="179"/>
        <v>1379926.8758052911</v>
      </c>
      <c r="S360" s="9">
        <f t="shared" si="180"/>
        <v>34286.632482955698</v>
      </c>
      <c r="T360" s="9"/>
      <c r="U360" s="9">
        <f t="shared" si="182"/>
        <v>6256.4906409090909</v>
      </c>
      <c r="V360" s="9">
        <f t="shared" si="182"/>
        <v>731.77272727272725</v>
      </c>
      <c r="W360" s="9">
        <f t="shared" si="182"/>
        <v>16.871060606060606</v>
      </c>
      <c r="X360" s="9">
        <f t="shared" si="182"/>
        <v>107.23484848484848</v>
      </c>
      <c r="Y360" s="9">
        <f t="shared" si="182"/>
        <v>1745.8771115328434</v>
      </c>
      <c r="Z360" s="9">
        <f t="shared" si="182"/>
        <v>0</v>
      </c>
      <c r="AA360" s="9">
        <f t="shared" si="182"/>
        <v>1335.9978787878788</v>
      </c>
      <c r="AB360" s="9">
        <f t="shared" si="183"/>
        <v>6553.780303030303</v>
      </c>
      <c r="AC360" s="9">
        <f t="shared" si="183"/>
        <v>755.81818181818187</v>
      </c>
      <c r="AD360" s="9">
        <f t="shared" si="183"/>
        <v>16.871060606060606</v>
      </c>
      <c r="AE360" s="9">
        <f t="shared" si="183"/>
        <v>93.212424242424248</v>
      </c>
      <c r="AF360" s="9">
        <f t="shared" si="183"/>
        <v>1661.2645333734188</v>
      </c>
      <c r="AG360" s="9">
        <f t="shared" si="183"/>
        <v>0</v>
      </c>
      <c r="AH360" s="9">
        <f t="shared" si="183"/>
        <v>1373.0449803030303</v>
      </c>
      <c r="AI360" s="9">
        <f t="shared" si="181"/>
        <v>10453.991483373418</v>
      </c>
      <c r="AJ360" s="3" t="s">
        <v>608</v>
      </c>
      <c r="AK360" s="11">
        <v>830982</v>
      </c>
      <c r="AL360" s="11">
        <v>0</v>
      </c>
      <c r="AM360" s="11">
        <v>1909</v>
      </c>
      <c r="AN360" s="9">
        <v>0</v>
      </c>
      <c r="AO360" s="11">
        <v>0</v>
      </c>
      <c r="AP360" s="11">
        <v>2226.98</v>
      </c>
      <c r="AQ360" s="9">
        <v>0</v>
      </c>
      <c r="AR360" s="9">
        <v>15501</v>
      </c>
      <c r="AS360" s="11">
        <v>96594</v>
      </c>
      <c r="AT360" s="11">
        <v>0</v>
      </c>
      <c r="AU360" s="11">
        <v>0</v>
      </c>
      <c r="AV360" s="11">
        <v>0</v>
      </c>
      <c r="AW360" s="9">
        <v>0</v>
      </c>
      <c r="AX360" s="9">
        <v>230455.77872233532</v>
      </c>
      <c r="AY360" s="9">
        <v>5363.72</v>
      </c>
      <c r="AZ360" s="9">
        <v>-5125.2353999999996</v>
      </c>
      <c r="BA360" s="11">
        <v>32906</v>
      </c>
      <c r="BB360" s="11">
        <v>5642</v>
      </c>
      <c r="BC360" s="11">
        <v>170988</v>
      </c>
      <c r="BD360" s="11">
        <v>0</v>
      </c>
      <c r="BE360" s="11">
        <v>4142</v>
      </c>
      <c r="BF360" s="11">
        <v>0</v>
      </c>
      <c r="BG360" s="11">
        <v>-45945</v>
      </c>
      <c r="BH360" s="11">
        <v>0</v>
      </c>
      <c r="BI360" s="9">
        <v>0</v>
      </c>
      <c r="BJ360" s="9">
        <v>0</v>
      </c>
      <c r="BK360" s="9">
        <v>0</v>
      </c>
      <c r="BL360" s="9">
        <v>0</v>
      </c>
      <c r="BM360" s="9">
        <v>0</v>
      </c>
      <c r="BN360" s="9">
        <v>0</v>
      </c>
      <c r="BO360" s="11">
        <v>865094</v>
      </c>
      <c r="BP360" s="11">
        <v>0</v>
      </c>
      <c r="BQ360" s="11">
        <v>1937</v>
      </c>
      <c r="BR360" s="11">
        <v>0</v>
      </c>
      <c r="BS360" s="11">
        <v>0</v>
      </c>
      <c r="BT360" s="11">
        <v>2226.98</v>
      </c>
      <c r="BU360" s="9">
        <v>0</v>
      </c>
      <c r="BV360" s="9">
        <v>17122</v>
      </c>
      <c r="BW360" s="11">
        <v>99768</v>
      </c>
      <c r="BX360" s="11">
        <v>0</v>
      </c>
      <c r="BY360" s="11">
        <v>0</v>
      </c>
      <c r="BZ360" s="11">
        <v>-4090.96</v>
      </c>
      <c r="CA360" s="9">
        <v>0</v>
      </c>
      <c r="CB360" s="9">
        <v>219286.91840529128</v>
      </c>
      <c r="CC360" s="9">
        <v>6217.1373999999996</v>
      </c>
      <c r="CD360" s="9">
        <v>5</v>
      </c>
      <c r="CE360" s="11">
        <v>33512</v>
      </c>
      <c r="CF360" s="11">
        <v>5781</v>
      </c>
      <c r="CG360" s="11">
        <v>175024.8</v>
      </c>
      <c r="CH360" s="11">
        <v>0</v>
      </c>
      <c r="CI360" s="11">
        <v>4137</v>
      </c>
      <c r="CJ360" s="11">
        <v>0</v>
      </c>
      <c r="CK360" s="11">
        <v>-46094</v>
      </c>
      <c r="CL360" s="11">
        <v>0</v>
      </c>
      <c r="CM360" s="11">
        <v>0</v>
      </c>
      <c r="CN360" s="9">
        <v>0</v>
      </c>
      <c r="CO360" s="9">
        <v>0</v>
      </c>
      <c r="CP360" s="9">
        <v>0</v>
      </c>
      <c r="CQ360" s="9">
        <v>0</v>
      </c>
      <c r="CR360" s="9">
        <v>0</v>
      </c>
      <c r="CT360" s="11"/>
      <c r="CU360" s="11"/>
      <c r="CV360" s="15"/>
      <c r="CW360" s="15"/>
      <c r="CX360" s="11"/>
      <c r="CY360" s="11"/>
      <c r="CZ360" s="9"/>
      <c r="DA360" s="11"/>
      <c r="DB360" s="11"/>
      <c r="DC360" s="11"/>
      <c r="DD360" s="11"/>
      <c r="DE360" s="11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</row>
    <row r="361" spans="1:124" x14ac:dyDescent="0.3">
      <c r="A361" s="8">
        <v>4004</v>
      </c>
      <c r="B361" s="8">
        <v>7</v>
      </c>
      <c r="C361" s="8" t="s">
        <v>384</v>
      </c>
      <c r="D361" s="16">
        <v>7</v>
      </c>
      <c r="E361" s="9">
        <v>153</v>
      </c>
      <c r="F361" s="9">
        <f t="shared" si="166"/>
        <v>15092.940118218334</v>
      </c>
      <c r="G361" s="9">
        <f t="shared" si="167"/>
        <v>15446.26066984617</v>
      </c>
      <c r="H361" s="9">
        <f t="shared" si="168"/>
        <v>353.32055162783581</v>
      </c>
      <c r="I361" s="10">
        <f t="shared" si="165"/>
        <v>2.3409657022447922E-2</v>
      </c>
      <c r="J361" s="9">
        <f t="shared" si="169"/>
        <v>457.69208758169952</v>
      </c>
      <c r="K361" s="9">
        <f t="shared" si="170"/>
        <v>89.549019607843093</v>
      </c>
      <c r="L361" s="9">
        <f t="shared" si="171"/>
        <v>0</v>
      </c>
      <c r="M361" s="9">
        <f t="shared" si="172"/>
        <v>34.274446938991105</v>
      </c>
      <c r="N361" s="9">
        <f t="shared" si="173"/>
        <v>-205.94518420004351</v>
      </c>
      <c r="O361" s="9">
        <f t="shared" si="174"/>
        <v>0</v>
      </c>
      <c r="P361" s="9">
        <f t="shared" si="175"/>
        <v>-22.249818300653715</v>
      </c>
      <c r="Q361" s="15">
        <f t="shared" si="178"/>
        <v>2309219.8380874046</v>
      </c>
      <c r="R361" s="15">
        <f t="shared" si="179"/>
        <v>2363277.882486464</v>
      </c>
      <c r="S361" s="9">
        <f t="shared" si="180"/>
        <v>54058.044399059378</v>
      </c>
      <c r="T361" s="9"/>
      <c r="U361" s="9">
        <f t="shared" si="182"/>
        <v>5591.1706575163398</v>
      </c>
      <c r="V361" s="9">
        <f t="shared" si="182"/>
        <v>2725.4117647058824</v>
      </c>
      <c r="W361" s="9">
        <f t="shared" si="182"/>
        <v>0</v>
      </c>
      <c r="X361" s="9">
        <f t="shared" si="182"/>
        <v>954.81045751633985</v>
      </c>
      <c r="Y361" s="9">
        <f t="shared" si="182"/>
        <v>4494.4035783490517</v>
      </c>
      <c r="Z361" s="9">
        <f t="shared" si="182"/>
        <v>0</v>
      </c>
      <c r="AA361" s="9">
        <f t="shared" si="182"/>
        <v>1327.1436601307191</v>
      </c>
      <c r="AB361" s="9">
        <f t="shared" si="183"/>
        <v>6048.8627450980393</v>
      </c>
      <c r="AC361" s="9">
        <f t="shared" si="183"/>
        <v>2814.9607843137255</v>
      </c>
      <c r="AD361" s="9">
        <f t="shared" si="183"/>
        <v>0</v>
      </c>
      <c r="AE361" s="9">
        <f t="shared" si="183"/>
        <v>989.08490445533096</v>
      </c>
      <c r="AF361" s="9">
        <f t="shared" si="183"/>
        <v>4288.4583941490082</v>
      </c>
      <c r="AG361" s="9">
        <f t="shared" si="183"/>
        <v>0</v>
      </c>
      <c r="AH361" s="9">
        <f t="shared" si="183"/>
        <v>1304.8938418300654</v>
      </c>
      <c r="AI361" s="9">
        <f t="shared" si="181"/>
        <v>15446.26066984617</v>
      </c>
      <c r="AJ361" s="3" t="s">
        <v>608</v>
      </c>
      <c r="AK361" s="11">
        <v>860758</v>
      </c>
      <c r="AL361" s="11">
        <v>0</v>
      </c>
      <c r="AM361" s="11">
        <v>1977</v>
      </c>
      <c r="AN361" s="9">
        <v>0</v>
      </c>
      <c r="AO361" s="11">
        <v>0</v>
      </c>
      <c r="AP361" s="11">
        <v>0</v>
      </c>
      <c r="AQ361" s="9">
        <v>0</v>
      </c>
      <c r="AR361" s="9">
        <v>16056</v>
      </c>
      <c r="AS361" s="11">
        <v>416988</v>
      </c>
      <c r="AT361" s="11">
        <v>0</v>
      </c>
      <c r="AU361" s="11">
        <v>0</v>
      </c>
      <c r="AV361" s="11">
        <v>0</v>
      </c>
      <c r="AW361" s="9">
        <v>0</v>
      </c>
      <c r="AX361" s="9">
        <v>687643.74748740485</v>
      </c>
      <c r="AY361" s="9">
        <v>11281.44</v>
      </c>
      <c r="AZ361" s="9">
        <v>-5308.8894</v>
      </c>
      <c r="BA361" s="11">
        <v>34085</v>
      </c>
      <c r="BB361" s="11">
        <v>41</v>
      </c>
      <c r="BC361" s="11">
        <v>191771.54</v>
      </c>
      <c r="BD361" s="11">
        <v>50687</v>
      </c>
      <c r="BE361" s="11">
        <v>4290</v>
      </c>
      <c r="BF361" s="11">
        <v>0</v>
      </c>
      <c r="BG361" s="11">
        <v>0</v>
      </c>
      <c r="BH361" s="11">
        <v>0</v>
      </c>
      <c r="BI361" s="9">
        <v>38950</v>
      </c>
      <c r="BJ361" s="9">
        <v>0</v>
      </c>
      <c r="BK361" s="9">
        <v>0</v>
      </c>
      <c r="BL361" s="9">
        <v>0</v>
      </c>
      <c r="BM361" s="9">
        <v>0</v>
      </c>
      <c r="BN361" s="9">
        <v>0</v>
      </c>
      <c r="BO361" s="11">
        <v>925476</v>
      </c>
      <c r="BP361" s="11">
        <v>0</v>
      </c>
      <c r="BQ361" s="11">
        <v>2072</v>
      </c>
      <c r="BR361" s="11">
        <v>0</v>
      </c>
      <c r="BS361" s="11">
        <v>0</v>
      </c>
      <c r="BT361" s="11">
        <v>0</v>
      </c>
      <c r="BU361" s="9">
        <v>0</v>
      </c>
      <c r="BV361" s="9">
        <v>18317</v>
      </c>
      <c r="BW361" s="11">
        <v>430689</v>
      </c>
      <c r="BX361" s="11">
        <v>0</v>
      </c>
      <c r="BY361" s="11">
        <v>0</v>
      </c>
      <c r="BZ361" s="11">
        <v>-542.37</v>
      </c>
      <c r="CA361" s="9">
        <v>0</v>
      </c>
      <c r="CB361" s="9">
        <v>656134.13430479821</v>
      </c>
      <c r="CC361" s="9">
        <v>7877.2168000000011</v>
      </c>
      <c r="CD361" s="9">
        <v>0</v>
      </c>
      <c r="CE361" s="11">
        <v>35851</v>
      </c>
      <c r="CF361" s="11">
        <v>44</v>
      </c>
      <c r="CG361" s="11">
        <v>191771.541</v>
      </c>
      <c r="CH361" s="11">
        <v>52049.36038166564</v>
      </c>
      <c r="CI361" s="11">
        <v>4425</v>
      </c>
      <c r="CJ361" s="11">
        <v>0</v>
      </c>
      <c r="CK361" s="11">
        <v>0</v>
      </c>
      <c r="CL361" s="11">
        <v>0</v>
      </c>
      <c r="CM361" s="11">
        <v>39114</v>
      </c>
      <c r="CN361" s="9">
        <v>0</v>
      </c>
      <c r="CO361" s="9">
        <v>0</v>
      </c>
      <c r="CP361" s="9">
        <v>0</v>
      </c>
      <c r="CQ361" s="9">
        <v>0</v>
      </c>
      <c r="CR361" s="9">
        <v>0</v>
      </c>
      <c r="CT361" s="11"/>
      <c r="CU361" s="11"/>
      <c r="CV361" s="15"/>
      <c r="CW361" s="15"/>
      <c r="CX361" s="11"/>
      <c r="CY361" s="11"/>
      <c r="CZ361" s="9"/>
      <c r="DA361" s="11"/>
      <c r="DB361" s="11"/>
      <c r="DC361" s="11"/>
      <c r="DD361" s="11"/>
      <c r="DE361" s="11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</row>
    <row r="362" spans="1:124" x14ac:dyDescent="0.3">
      <c r="A362" s="8">
        <v>4005</v>
      </c>
      <c r="B362" s="8">
        <v>7</v>
      </c>
      <c r="C362" s="8" t="s">
        <v>385</v>
      </c>
      <c r="D362" s="16">
        <v>7</v>
      </c>
      <c r="E362" s="9">
        <v>14</v>
      </c>
      <c r="F362" s="9">
        <f t="shared" si="166"/>
        <v>397611.85374390555</v>
      </c>
      <c r="G362" s="9">
        <f t="shared" si="167"/>
        <v>397887.96147247695</v>
      </c>
      <c r="H362" s="9">
        <f t="shared" si="168"/>
        <v>276.10772857139818</v>
      </c>
      <c r="I362" s="10">
        <f t="shared" si="165"/>
        <v>6.9441523428331712E-4</v>
      </c>
      <c r="J362" s="9">
        <f t="shared" si="169"/>
        <v>217.97357142857163</v>
      </c>
      <c r="K362" s="9">
        <f t="shared" si="170"/>
        <v>134.4285714285711</v>
      </c>
      <c r="L362" s="9">
        <f t="shared" si="171"/>
        <v>0</v>
      </c>
      <c r="M362" s="9">
        <f t="shared" si="172"/>
        <v>4.2857142857142776</v>
      </c>
      <c r="N362" s="9">
        <f t="shared" si="173"/>
        <v>0</v>
      </c>
      <c r="O362" s="9">
        <f t="shared" si="174"/>
        <v>0</v>
      </c>
      <c r="P362" s="9">
        <f t="shared" si="175"/>
        <v>-80.580128571428759</v>
      </c>
      <c r="Q362" s="15">
        <f t="shared" si="178"/>
        <v>5566565.9524146784</v>
      </c>
      <c r="R362" s="15">
        <f t="shared" si="179"/>
        <v>5570431.4606146775</v>
      </c>
      <c r="S362" s="9">
        <f t="shared" si="180"/>
        <v>3865.5081999991089</v>
      </c>
      <c r="T362" s="9"/>
      <c r="U362" s="9">
        <f t="shared" ref="U362:AA371" si="184">IF($E362=0,0,SUMIF($AK$4:$BN$4,U$4,$AK362:$BN362)/$E362)</f>
        <v>6118.8835714285715</v>
      </c>
      <c r="V362" s="9">
        <f t="shared" si="184"/>
        <v>4091.7142857142858</v>
      </c>
      <c r="W362" s="9">
        <f t="shared" si="184"/>
        <v>87.214285714285708</v>
      </c>
      <c r="X362" s="9">
        <f t="shared" si="184"/>
        <v>457.64285714285717</v>
      </c>
      <c r="Y362" s="9">
        <f t="shared" si="184"/>
        <v>379153.47445819125</v>
      </c>
      <c r="Z362" s="9">
        <f t="shared" si="184"/>
        <v>0</v>
      </c>
      <c r="AA362" s="9">
        <f t="shared" si="184"/>
        <v>7702.9242857142863</v>
      </c>
      <c r="AB362" s="9">
        <f t="shared" ref="AB362:AH371" si="185">IF($E362=0,0,SUMIF($BO$4:$CR$4,AB$4,$BO362:$CR362)/$E362)</f>
        <v>6336.8571428571431</v>
      </c>
      <c r="AC362" s="9">
        <f t="shared" si="185"/>
        <v>4226.1428571428569</v>
      </c>
      <c r="AD362" s="9">
        <f t="shared" si="185"/>
        <v>87.214285714285708</v>
      </c>
      <c r="AE362" s="9">
        <f t="shared" si="185"/>
        <v>461.92857142857144</v>
      </c>
      <c r="AF362" s="9">
        <f t="shared" si="185"/>
        <v>379153.47445819125</v>
      </c>
      <c r="AG362" s="9">
        <f t="shared" si="185"/>
        <v>0</v>
      </c>
      <c r="AH362" s="9">
        <f t="shared" si="185"/>
        <v>7622.3441571428575</v>
      </c>
      <c r="AI362" s="9">
        <f t="shared" si="181"/>
        <v>397887.96147247695</v>
      </c>
      <c r="AJ362" s="3" t="s">
        <v>608</v>
      </c>
      <c r="AK362" s="11">
        <v>86196</v>
      </c>
      <c r="AL362" s="11">
        <v>0</v>
      </c>
      <c r="AM362" s="11">
        <v>198</v>
      </c>
      <c r="AN362" s="9">
        <v>0</v>
      </c>
      <c r="AO362" s="11">
        <v>0</v>
      </c>
      <c r="AP362" s="11">
        <v>1221</v>
      </c>
      <c r="AQ362" s="9">
        <v>0</v>
      </c>
      <c r="AR362" s="9">
        <v>1608</v>
      </c>
      <c r="AS362" s="11">
        <v>57284</v>
      </c>
      <c r="AT362" s="11">
        <v>0</v>
      </c>
      <c r="AU362" s="11">
        <v>0</v>
      </c>
      <c r="AV362" s="11">
        <v>0</v>
      </c>
      <c r="AW362" s="9">
        <v>0</v>
      </c>
      <c r="AX362" s="9">
        <v>5308148.6424146779</v>
      </c>
      <c r="AY362" s="9">
        <v>3944.94</v>
      </c>
      <c r="AZ362" s="9">
        <v>-531.63</v>
      </c>
      <c r="BA362" s="11">
        <v>3413</v>
      </c>
      <c r="BB362" s="11">
        <v>4</v>
      </c>
      <c r="BC362" s="11">
        <v>103896</v>
      </c>
      <c r="BD362" s="11">
        <v>754</v>
      </c>
      <c r="BE362" s="11">
        <v>430</v>
      </c>
      <c r="BF362" s="11">
        <v>0</v>
      </c>
      <c r="BG362" s="11">
        <v>0</v>
      </c>
      <c r="BH362" s="11">
        <v>0</v>
      </c>
      <c r="BI362" s="9">
        <v>0</v>
      </c>
      <c r="BJ362" s="9">
        <v>0</v>
      </c>
      <c r="BK362" s="9">
        <v>0</v>
      </c>
      <c r="BL362" s="9">
        <v>0</v>
      </c>
      <c r="BM362" s="9">
        <v>0</v>
      </c>
      <c r="BN362" s="9">
        <v>0</v>
      </c>
      <c r="BO362" s="11">
        <v>87090</v>
      </c>
      <c r="BP362" s="11">
        <v>1626</v>
      </c>
      <c r="BQ362" s="11">
        <v>195</v>
      </c>
      <c r="BR362" s="11">
        <v>0</v>
      </c>
      <c r="BS362" s="11">
        <v>0</v>
      </c>
      <c r="BT362" s="11">
        <v>1221</v>
      </c>
      <c r="BU362" s="9">
        <v>0</v>
      </c>
      <c r="BV362" s="9">
        <v>1724</v>
      </c>
      <c r="BW362" s="11">
        <v>59166</v>
      </c>
      <c r="BX362" s="11">
        <v>0</v>
      </c>
      <c r="BY362" s="11">
        <v>0</v>
      </c>
      <c r="BZ362" s="11">
        <v>0</v>
      </c>
      <c r="CA362" s="9">
        <v>0</v>
      </c>
      <c r="CB362" s="9">
        <v>5308148.6424146779</v>
      </c>
      <c r="CC362" s="9">
        <v>5048.6382000000003</v>
      </c>
      <c r="CD362" s="9">
        <v>0</v>
      </c>
      <c r="CE362" s="11">
        <v>3374</v>
      </c>
      <c r="CF362" s="11">
        <v>4</v>
      </c>
      <c r="CG362" s="11">
        <v>101664.18000000001</v>
      </c>
      <c r="CH362" s="11">
        <v>754</v>
      </c>
      <c r="CI362" s="11">
        <v>416</v>
      </c>
      <c r="CJ362" s="11">
        <v>0</v>
      </c>
      <c r="CK362" s="11">
        <v>0</v>
      </c>
      <c r="CL362" s="11">
        <v>0</v>
      </c>
      <c r="CM362" s="11">
        <v>0</v>
      </c>
      <c r="CN362" s="9">
        <v>0</v>
      </c>
      <c r="CO362" s="9">
        <v>0</v>
      </c>
      <c r="CP362" s="9">
        <v>0</v>
      </c>
      <c r="CQ362" s="9">
        <v>0</v>
      </c>
      <c r="CR362" s="9">
        <v>0</v>
      </c>
      <c r="CT362" s="11"/>
      <c r="CU362" s="11"/>
      <c r="CV362" s="15"/>
      <c r="CW362" s="15"/>
      <c r="CX362" s="11"/>
      <c r="CY362" s="11"/>
      <c r="CZ362" s="9"/>
      <c r="DA362" s="11"/>
      <c r="DB362" s="11"/>
      <c r="DC362" s="11"/>
      <c r="DD362" s="11"/>
      <c r="DE362" s="11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</row>
    <row r="363" spans="1:124" x14ac:dyDescent="0.3">
      <c r="A363" s="8">
        <v>4007</v>
      </c>
      <c r="B363" s="8">
        <v>7</v>
      </c>
      <c r="C363" s="8" t="s">
        <v>386</v>
      </c>
      <c r="D363" s="16">
        <v>7</v>
      </c>
      <c r="E363" s="9">
        <v>102</v>
      </c>
      <c r="F363" s="9">
        <f t="shared" si="166"/>
        <v>12486.49833342702</v>
      </c>
      <c r="G363" s="9">
        <f t="shared" si="167"/>
        <v>12726.550619103602</v>
      </c>
      <c r="H363" s="9">
        <f t="shared" si="168"/>
        <v>240.05228567658196</v>
      </c>
      <c r="I363" s="10">
        <f t="shared" si="165"/>
        <v>1.9224948361539377E-2</v>
      </c>
      <c r="J363" s="9">
        <f t="shared" si="169"/>
        <v>261.97365686274497</v>
      </c>
      <c r="K363" s="9">
        <f t="shared" si="170"/>
        <v>14.715686274509835</v>
      </c>
      <c r="L363" s="9">
        <f t="shared" si="171"/>
        <v>0</v>
      </c>
      <c r="M363" s="9">
        <f t="shared" si="172"/>
        <v>-11.344117647058965</v>
      </c>
      <c r="N363" s="9">
        <f t="shared" si="173"/>
        <v>-82.413037852829348</v>
      </c>
      <c r="O363" s="9">
        <f t="shared" si="174"/>
        <v>0</v>
      </c>
      <c r="P363" s="9">
        <f t="shared" si="175"/>
        <v>57.120098039215691</v>
      </c>
      <c r="Q363" s="15">
        <f t="shared" si="178"/>
        <v>1273622.8300095559</v>
      </c>
      <c r="R363" s="15">
        <f t="shared" si="179"/>
        <v>1298108.1631485673</v>
      </c>
      <c r="S363" s="9">
        <f t="shared" si="180"/>
        <v>24485.333139011404</v>
      </c>
      <c r="T363" s="9"/>
      <c r="U363" s="9">
        <f t="shared" si="184"/>
        <v>6828.2126176470592</v>
      </c>
      <c r="V363" s="9">
        <f t="shared" si="184"/>
        <v>448.08823529411762</v>
      </c>
      <c r="W363" s="9">
        <f t="shared" si="184"/>
        <v>227.52892156862745</v>
      </c>
      <c r="X363" s="9">
        <f t="shared" si="184"/>
        <v>1036.7745098039215</v>
      </c>
      <c r="Y363" s="9">
        <f t="shared" si="184"/>
        <v>2249.8940491132939</v>
      </c>
      <c r="Z363" s="9">
        <f t="shared" si="184"/>
        <v>0</v>
      </c>
      <c r="AA363" s="9">
        <f t="shared" si="184"/>
        <v>1696</v>
      </c>
      <c r="AB363" s="9">
        <f t="shared" si="185"/>
        <v>7090.1862745098042</v>
      </c>
      <c r="AC363" s="9">
        <f t="shared" si="185"/>
        <v>462.80392156862746</v>
      </c>
      <c r="AD363" s="9">
        <f t="shared" si="185"/>
        <v>227.52892156862745</v>
      </c>
      <c r="AE363" s="9">
        <f t="shared" si="185"/>
        <v>1025.4303921568626</v>
      </c>
      <c r="AF363" s="9">
        <f t="shared" si="185"/>
        <v>2167.4810112604646</v>
      </c>
      <c r="AG363" s="9">
        <f t="shared" si="185"/>
        <v>0</v>
      </c>
      <c r="AH363" s="9">
        <f t="shared" si="185"/>
        <v>1753.1200980392157</v>
      </c>
      <c r="AI363" s="9">
        <f t="shared" si="181"/>
        <v>12726.550619103602</v>
      </c>
      <c r="AJ363" s="3" t="s">
        <v>608</v>
      </c>
      <c r="AK363" s="11">
        <v>700800</v>
      </c>
      <c r="AL363" s="11">
        <v>0</v>
      </c>
      <c r="AM363" s="11">
        <v>1610</v>
      </c>
      <c r="AN363" s="9">
        <v>0</v>
      </c>
      <c r="AO363" s="11">
        <v>0</v>
      </c>
      <c r="AP363" s="11">
        <v>23207.95</v>
      </c>
      <c r="AQ363" s="9">
        <v>28083</v>
      </c>
      <c r="AR363" s="9">
        <v>13072</v>
      </c>
      <c r="AS363" s="11">
        <v>45705</v>
      </c>
      <c r="AT363" s="11">
        <v>0</v>
      </c>
      <c r="AU363" s="11">
        <v>0</v>
      </c>
      <c r="AV363" s="11">
        <v>0</v>
      </c>
      <c r="AW363" s="9">
        <v>0</v>
      </c>
      <c r="AX363" s="9">
        <v>229489.19300955598</v>
      </c>
      <c r="AY363" s="9">
        <v>0</v>
      </c>
      <c r="AZ363" s="9">
        <v>-4322.3130000000001</v>
      </c>
      <c r="BA363" s="11">
        <v>27751</v>
      </c>
      <c r="BB363" s="11">
        <v>17657</v>
      </c>
      <c r="BC363" s="11">
        <v>172992</v>
      </c>
      <c r="BD363" s="11">
        <v>0</v>
      </c>
      <c r="BE363" s="11">
        <v>3493</v>
      </c>
      <c r="BF363" s="11">
        <v>0</v>
      </c>
      <c r="BG363" s="11">
        <v>0</v>
      </c>
      <c r="BH363" s="11">
        <v>0</v>
      </c>
      <c r="BI363" s="9">
        <v>14085</v>
      </c>
      <c r="BJ363" s="9">
        <v>0</v>
      </c>
      <c r="BK363" s="9">
        <v>0</v>
      </c>
      <c r="BL363" s="9">
        <v>0</v>
      </c>
      <c r="BM363" s="9">
        <v>0</v>
      </c>
      <c r="BN363" s="9">
        <v>0</v>
      </c>
      <c r="BO363" s="11">
        <v>703687</v>
      </c>
      <c r="BP363" s="11">
        <v>19508</v>
      </c>
      <c r="BQ363" s="11">
        <v>1576</v>
      </c>
      <c r="BR363" s="11">
        <v>0</v>
      </c>
      <c r="BS363" s="11">
        <v>0</v>
      </c>
      <c r="BT363" s="11">
        <v>23207.95</v>
      </c>
      <c r="BU363" s="9">
        <v>28083</v>
      </c>
      <c r="BV363" s="9">
        <v>13927</v>
      </c>
      <c r="BW363" s="11">
        <v>47206</v>
      </c>
      <c r="BX363" s="11">
        <v>0</v>
      </c>
      <c r="BY363" s="11">
        <v>0</v>
      </c>
      <c r="BZ363" s="11">
        <v>-1232.0999999999999</v>
      </c>
      <c r="CA363" s="9">
        <v>0</v>
      </c>
      <c r="CB363" s="9">
        <v>221083.06314856739</v>
      </c>
      <c r="CC363" s="9">
        <v>3793.45</v>
      </c>
      <c r="CD363" s="9">
        <v>4</v>
      </c>
      <c r="CE363" s="11">
        <v>27259</v>
      </c>
      <c r="CF363" s="11">
        <v>17451</v>
      </c>
      <c r="CG363" s="11">
        <v>175024.8</v>
      </c>
      <c r="CH363" s="11">
        <v>0</v>
      </c>
      <c r="CI363" s="11">
        <v>3365</v>
      </c>
      <c r="CJ363" s="11">
        <v>0</v>
      </c>
      <c r="CK363" s="11">
        <v>0</v>
      </c>
      <c r="CL363" s="11">
        <v>0</v>
      </c>
      <c r="CM363" s="11">
        <v>14165</v>
      </c>
      <c r="CN363" s="9">
        <v>0</v>
      </c>
      <c r="CO363" s="9">
        <v>0</v>
      </c>
      <c r="CP363" s="9">
        <v>0</v>
      </c>
      <c r="CQ363" s="9">
        <v>0</v>
      </c>
      <c r="CR363" s="9">
        <v>0</v>
      </c>
      <c r="CT363" s="11"/>
      <c r="CU363" s="11"/>
      <c r="CV363" s="15"/>
      <c r="CW363" s="15"/>
      <c r="CX363" s="11"/>
      <c r="CY363" s="11"/>
      <c r="CZ363" s="9"/>
      <c r="DA363" s="11"/>
      <c r="DB363" s="11"/>
      <c r="DC363" s="11"/>
      <c r="DD363" s="11"/>
      <c r="DE363" s="11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</row>
    <row r="364" spans="1:124" x14ac:dyDescent="0.3">
      <c r="A364" s="8">
        <v>4008</v>
      </c>
      <c r="B364" s="8">
        <v>7</v>
      </c>
      <c r="C364" s="8" t="s">
        <v>387</v>
      </c>
      <c r="D364" s="16">
        <v>7</v>
      </c>
      <c r="E364" s="9">
        <v>612</v>
      </c>
      <c r="F364" s="9">
        <f t="shared" si="166"/>
        <v>9359.7954295710369</v>
      </c>
      <c r="G364" s="9">
        <f t="shared" si="167"/>
        <v>9675.5007736685347</v>
      </c>
      <c r="H364" s="9">
        <f t="shared" si="168"/>
        <v>315.7053440974978</v>
      </c>
      <c r="I364" s="10">
        <f t="shared" si="165"/>
        <v>3.372994062456413E-2</v>
      </c>
      <c r="J364" s="9">
        <f t="shared" si="169"/>
        <v>355.07170882352966</v>
      </c>
      <c r="K364" s="9">
        <f t="shared" si="170"/>
        <v>1.3513071895424815</v>
      </c>
      <c r="L364" s="9">
        <f t="shared" si="171"/>
        <v>0</v>
      </c>
      <c r="M364" s="9">
        <f t="shared" si="172"/>
        <v>15.009215686274501</v>
      </c>
      <c r="N364" s="9">
        <f t="shared" si="173"/>
        <v>-53.00593858224147</v>
      </c>
      <c r="O364" s="9">
        <f t="shared" si="174"/>
        <v>0</v>
      </c>
      <c r="P364" s="9">
        <f t="shared" si="175"/>
        <v>-2.7209490196075876</v>
      </c>
      <c r="Q364" s="15">
        <f t="shared" si="178"/>
        <v>5728194.8028974738</v>
      </c>
      <c r="R364" s="15">
        <f t="shared" si="179"/>
        <v>5921406.473485142</v>
      </c>
      <c r="S364" s="9">
        <f t="shared" si="180"/>
        <v>193211.6705876682</v>
      </c>
      <c r="T364" s="9"/>
      <c r="U364" s="9">
        <f t="shared" si="184"/>
        <v>5992.5181604575164</v>
      </c>
      <c r="V364" s="9">
        <f t="shared" si="184"/>
        <v>41.08986928104575</v>
      </c>
      <c r="W364" s="9">
        <f t="shared" si="184"/>
        <v>175.44326797385619</v>
      </c>
      <c r="X364" s="9">
        <f t="shared" si="184"/>
        <v>396.76143790849676</v>
      </c>
      <c r="Y364" s="9">
        <f t="shared" si="184"/>
        <v>1358.6386906821472</v>
      </c>
      <c r="Z364" s="9">
        <f t="shared" si="184"/>
        <v>0</v>
      </c>
      <c r="AA364" s="9">
        <f t="shared" si="184"/>
        <v>1395.3440032679737</v>
      </c>
      <c r="AB364" s="9">
        <f t="shared" si="185"/>
        <v>6347.589869281046</v>
      </c>
      <c r="AC364" s="9">
        <f t="shared" si="185"/>
        <v>42.441176470588232</v>
      </c>
      <c r="AD364" s="9">
        <f t="shared" si="185"/>
        <v>175.44326797385619</v>
      </c>
      <c r="AE364" s="9">
        <f t="shared" si="185"/>
        <v>411.77065359477126</v>
      </c>
      <c r="AF364" s="9">
        <f t="shared" si="185"/>
        <v>1305.6327520999057</v>
      </c>
      <c r="AG364" s="9">
        <f t="shared" si="185"/>
        <v>0</v>
      </c>
      <c r="AH364" s="9">
        <f t="shared" si="185"/>
        <v>1392.6230542483661</v>
      </c>
      <c r="AI364" s="9">
        <f t="shared" si="181"/>
        <v>9675.5007736685347</v>
      </c>
      <c r="AJ364" s="3" t="s">
        <v>608</v>
      </c>
      <c r="AK364" s="11">
        <v>3690181</v>
      </c>
      <c r="AL364" s="11">
        <v>0</v>
      </c>
      <c r="AM364" s="11">
        <v>8477</v>
      </c>
      <c r="AN364" s="9">
        <v>0</v>
      </c>
      <c r="AO364" s="11">
        <v>0</v>
      </c>
      <c r="AP364" s="11">
        <v>107371.28</v>
      </c>
      <c r="AQ364" s="9">
        <v>0</v>
      </c>
      <c r="AR364" s="9">
        <v>68835</v>
      </c>
      <c r="AS364" s="11">
        <v>25147</v>
      </c>
      <c r="AT364" s="11">
        <v>0</v>
      </c>
      <c r="AU364" s="11">
        <v>0</v>
      </c>
      <c r="AV364" s="11">
        <v>0</v>
      </c>
      <c r="AW364" s="9">
        <v>0</v>
      </c>
      <c r="AX364" s="9">
        <v>831486.87869747402</v>
      </c>
      <c r="AY364" s="9">
        <v>43674.34</v>
      </c>
      <c r="AZ364" s="9">
        <v>-22759.8858</v>
      </c>
      <c r="BA364" s="11">
        <v>146125</v>
      </c>
      <c r="BB364" s="11">
        <v>177</v>
      </c>
      <c r="BC364" s="11">
        <v>810276.19</v>
      </c>
      <c r="BD364" s="11">
        <v>812</v>
      </c>
      <c r="BE364" s="11">
        <v>18392</v>
      </c>
      <c r="BF364" s="11">
        <v>0</v>
      </c>
      <c r="BG364" s="11">
        <v>0</v>
      </c>
      <c r="BH364" s="11">
        <v>0</v>
      </c>
      <c r="BI364" s="9">
        <v>0</v>
      </c>
      <c r="BJ364" s="9">
        <v>0</v>
      </c>
      <c r="BK364" s="9">
        <v>0</v>
      </c>
      <c r="BL364" s="9">
        <v>0</v>
      </c>
      <c r="BM364" s="9">
        <v>0</v>
      </c>
      <c r="BN364" s="9">
        <v>0</v>
      </c>
      <c r="BO364" s="11">
        <v>3869118</v>
      </c>
      <c r="BP364" s="11">
        <v>15607</v>
      </c>
      <c r="BQ364" s="11">
        <v>8663</v>
      </c>
      <c r="BR364" s="11">
        <v>0</v>
      </c>
      <c r="BS364" s="11">
        <v>0</v>
      </c>
      <c r="BT364" s="11">
        <v>107371.28</v>
      </c>
      <c r="BU364" s="9">
        <v>0</v>
      </c>
      <c r="BV364" s="9">
        <v>76578</v>
      </c>
      <c r="BW364" s="11">
        <v>25974</v>
      </c>
      <c r="BX364" s="11">
        <v>0</v>
      </c>
      <c r="BY364" s="11">
        <v>0</v>
      </c>
      <c r="BZ364" s="11">
        <v>-2614.36</v>
      </c>
      <c r="CA364" s="9">
        <v>0</v>
      </c>
      <c r="CB364" s="9">
        <v>799047.24428514228</v>
      </c>
      <c r="CC364" s="9">
        <v>42009.117200000008</v>
      </c>
      <c r="CD364" s="9">
        <v>0</v>
      </c>
      <c r="CE364" s="11">
        <v>149882</v>
      </c>
      <c r="CF364" s="11">
        <v>182</v>
      </c>
      <c r="CG364" s="11">
        <v>810276.19200000004</v>
      </c>
      <c r="CH364" s="11">
        <v>812</v>
      </c>
      <c r="CI364" s="11">
        <v>18501</v>
      </c>
      <c r="CJ364" s="11">
        <v>0</v>
      </c>
      <c r="CK364" s="11">
        <v>0</v>
      </c>
      <c r="CL364" s="11">
        <v>0</v>
      </c>
      <c r="CM364" s="11">
        <v>0</v>
      </c>
      <c r="CN364" s="9">
        <v>0</v>
      </c>
      <c r="CO364" s="9">
        <v>0</v>
      </c>
      <c r="CP364" s="9">
        <v>0</v>
      </c>
      <c r="CQ364" s="9">
        <v>0</v>
      </c>
      <c r="CR364" s="9">
        <v>0</v>
      </c>
      <c r="CT364" s="11"/>
      <c r="CU364" s="11"/>
      <c r="CV364" s="15"/>
      <c r="CW364" s="15"/>
      <c r="CX364" s="11"/>
      <c r="CY364" s="11"/>
      <c r="CZ364" s="9"/>
      <c r="DA364" s="11"/>
      <c r="DB364" s="11"/>
      <c r="DC364" s="11"/>
      <c r="DD364" s="11"/>
      <c r="DE364" s="11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</row>
    <row r="365" spans="1:124" x14ac:dyDescent="0.3">
      <c r="A365" s="8">
        <v>4011</v>
      </c>
      <c r="B365" s="8">
        <v>7</v>
      </c>
      <c r="C365" s="8" t="s">
        <v>388</v>
      </c>
      <c r="D365" s="16">
        <v>7</v>
      </c>
      <c r="E365" s="9">
        <v>208</v>
      </c>
      <c r="F365" s="9">
        <f t="shared" si="166"/>
        <v>16792.915015491111</v>
      </c>
      <c r="G365" s="9">
        <f t="shared" si="167"/>
        <v>17095.290610547039</v>
      </c>
      <c r="H365" s="9">
        <f t="shared" si="168"/>
        <v>302.37559505592799</v>
      </c>
      <c r="I365" s="10">
        <f t="shared" si="165"/>
        <v>1.8006140969390533E-2</v>
      </c>
      <c r="J365" s="9">
        <f t="shared" si="169"/>
        <v>467.62782019230781</v>
      </c>
      <c r="K365" s="9">
        <f t="shared" si="170"/>
        <v>83.341346153846189</v>
      </c>
      <c r="L365" s="9">
        <f t="shared" si="171"/>
        <v>0</v>
      </c>
      <c r="M365" s="9">
        <f t="shared" si="172"/>
        <v>-82.23029904053692</v>
      </c>
      <c r="N365" s="9">
        <f t="shared" si="173"/>
        <v>-226.80221936507405</v>
      </c>
      <c r="O365" s="9">
        <f t="shared" si="174"/>
        <v>0</v>
      </c>
      <c r="P365" s="9">
        <f t="shared" si="175"/>
        <v>60.438947115384735</v>
      </c>
      <c r="Q365" s="15">
        <f t="shared" si="178"/>
        <v>3492926.3232221515</v>
      </c>
      <c r="R365" s="15">
        <f t="shared" si="179"/>
        <v>3555820.446993784</v>
      </c>
      <c r="S365" s="9">
        <f t="shared" si="180"/>
        <v>62894.123771632556</v>
      </c>
      <c r="T365" s="9"/>
      <c r="U365" s="9">
        <f t="shared" si="184"/>
        <v>5517.0164105769227</v>
      </c>
      <c r="V365" s="9">
        <f t="shared" si="184"/>
        <v>2536.6153846153848</v>
      </c>
      <c r="W365" s="9">
        <f t="shared" si="184"/>
        <v>15.93966346153846</v>
      </c>
      <c r="X365" s="9">
        <f t="shared" si="184"/>
        <v>1652.8894230769231</v>
      </c>
      <c r="Y365" s="9">
        <f t="shared" si="184"/>
        <v>5683.2319222218803</v>
      </c>
      <c r="Z365" s="9">
        <f t="shared" si="184"/>
        <v>0</v>
      </c>
      <c r="AA365" s="9">
        <f t="shared" si="184"/>
        <v>1387.2222115384614</v>
      </c>
      <c r="AB365" s="9">
        <f t="shared" si="185"/>
        <v>5984.6442307692305</v>
      </c>
      <c r="AC365" s="9">
        <f t="shared" si="185"/>
        <v>2619.9567307692309</v>
      </c>
      <c r="AD365" s="9">
        <f t="shared" si="185"/>
        <v>15.93966346153846</v>
      </c>
      <c r="AE365" s="9">
        <f t="shared" si="185"/>
        <v>1570.6591240363862</v>
      </c>
      <c r="AF365" s="9">
        <f t="shared" si="185"/>
        <v>5456.4297028568062</v>
      </c>
      <c r="AG365" s="9">
        <f t="shared" si="185"/>
        <v>0</v>
      </c>
      <c r="AH365" s="9">
        <f t="shared" si="185"/>
        <v>1447.6611586538461</v>
      </c>
      <c r="AI365" s="9">
        <f t="shared" si="181"/>
        <v>17095.290610547039</v>
      </c>
      <c r="AJ365" s="3" t="s">
        <v>608</v>
      </c>
      <c r="AK365" s="11">
        <v>1154661</v>
      </c>
      <c r="AL365" s="11">
        <v>0</v>
      </c>
      <c r="AM365" s="11">
        <v>2652</v>
      </c>
      <c r="AN365" s="9">
        <v>0</v>
      </c>
      <c r="AO365" s="11">
        <v>0</v>
      </c>
      <c r="AP365" s="11">
        <v>3315.45</v>
      </c>
      <c r="AQ365" s="9">
        <v>51106</v>
      </c>
      <c r="AR365" s="9">
        <v>21538</v>
      </c>
      <c r="AS365" s="11">
        <v>527616</v>
      </c>
      <c r="AT365" s="11">
        <v>0</v>
      </c>
      <c r="AU365" s="11">
        <v>89581</v>
      </c>
      <c r="AV365" s="11">
        <v>0</v>
      </c>
      <c r="AW365" s="9">
        <v>0</v>
      </c>
      <c r="AX365" s="9">
        <v>1182112.2398221511</v>
      </c>
      <c r="AY365" s="9">
        <v>19586.22</v>
      </c>
      <c r="AZ365" s="9">
        <v>-7121.5865999999996</v>
      </c>
      <c r="BA365" s="11">
        <v>45723</v>
      </c>
      <c r="BB365" s="11">
        <v>55</v>
      </c>
      <c r="BC365" s="11">
        <v>268956</v>
      </c>
      <c r="BD365" s="11">
        <v>54241</v>
      </c>
      <c r="BE365" s="11">
        <v>5755</v>
      </c>
      <c r="BF365" s="11">
        <v>0</v>
      </c>
      <c r="BG365" s="11">
        <v>0</v>
      </c>
      <c r="BH365" s="11">
        <v>0</v>
      </c>
      <c r="BI365" s="9">
        <v>73150</v>
      </c>
      <c r="BJ365" s="9">
        <v>0</v>
      </c>
      <c r="BK365" s="9">
        <v>0</v>
      </c>
      <c r="BL365" s="9">
        <v>0</v>
      </c>
      <c r="BM365" s="9">
        <v>0</v>
      </c>
      <c r="BN365" s="9">
        <v>0</v>
      </c>
      <c r="BO365" s="11">
        <v>1244806</v>
      </c>
      <c r="BP365" s="11">
        <v>0</v>
      </c>
      <c r="BQ365" s="11">
        <v>2787</v>
      </c>
      <c r="BR365" s="11">
        <v>0</v>
      </c>
      <c r="BS365" s="11">
        <v>0</v>
      </c>
      <c r="BT365" s="11">
        <v>3315.45</v>
      </c>
      <c r="BU365" s="9">
        <v>51106</v>
      </c>
      <c r="BV365" s="9">
        <v>24637</v>
      </c>
      <c r="BW365" s="11">
        <v>544951</v>
      </c>
      <c r="BX365" s="11">
        <v>0</v>
      </c>
      <c r="BY365" s="11">
        <v>0</v>
      </c>
      <c r="BZ365" s="11">
        <v>2123.14</v>
      </c>
      <c r="CA365" s="9">
        <v>0</v>
      </c>
      <c r="CB365" s="9">
        <v>1134937.3781942157</v>
      </c>
      <c r="CC365" s="9">
        <v>16238.321</v>
      </c>
      <c r="CD365" s="9">
        <v>0</v>
      </c>
      <c r="CE365" s="11">
        <v>48221</v>
      </c>
      <c r="CF365" s="11">
        <v>59</v>
      </c>
      <c r="CG365" s="11">
        <v>284875.2</v>
      </c>
      <c r="CH365" s="11">
        <v>118353.95779956831</v>
      </c>
      <c r="CI365" s="11">
        <v>5952</v>
      </c>
      <c r="CJ365" s="11">
        <v>0</v>
      </c>
      <c r="CK365" s="11">
        <v>0</v>
      </c>
      <c r="CL365" s="11">
        <v>0</v>
      </c>
      <c r="CM365" s="11">
        <v>73458</v>
      </c>
      <c r="CN365" s="9">
        <v>0</v>
      </c>
      <c r="CO365" s="9">
        <v>0</v>
      </c>
      <c r="CP365" s="9">
        <v>0</v>
      </c>
      <c r="CQ365" s="9">
        <v>0</v>
      </c>
      <c r="CR365" s="9">
        <v>0</v>
      </c>
      <c r="CT365" s="11"/>
      <c r="CU365" s="11"/>
      <c r="CV365" s="15"/>
      <c r="CW365" s="15"/>
      <c r="CX365" s="11"/>
      <c r="CY365" s="11"/>
      <c r="CZ365" s="9"/>
      <c r="DA365" s="11"/>
      <c r="DB365" s="11"/>
      <c r="DC365" s="11"/>
      <c r="DD365" s="11"/>
      <c r="DE365" s="11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</row>
    <row r="366" spans="1:124" x14ac:dyDescent="0.3">
      <c r="A366" s="8">
        <v>4015</v>
      </c>
      <c r="B366" s="8">
        <v>7</v>
      </c>
      <c r="C366" s="8" t="s">
        <v>389</v>
      </c>
      <c r="D366" s="16">
        <v>7</v>
      </c>
      <c r="E366" s="9">
        <v>784</v>
      </c>
      <c r="F366" s="9">
        <f t="shared" si="166"/>
        <v>12288.349666846654</v>
      </c>
      <c r="G366" s="9">
        <f t="shared" si="167"/>
        <v>12696.816127267499</v>
      </c>
      <c r="H366" s="9">
        <f t="shared" si="168"/>
        <v>408.46646042084467</v>
      </c>
      <c r="I366" s="10">
        <f t="shared" si="165"/>
        <v>3.3240139766112495E-2</v>
      </c>
      <c r="J366" s="9">
        <f t="shared" si="169"/>
        <v>360.27203622448906</v>
      </c>
      <c r="K366" s="9">
        <f t="shared" si="170"/>
        <v>75.116071428571558</v>
      </c>
      <c r="L366" s="9">
        <f t="shared" si="171"/>
        <v>0</v>
      </c>
      <c r="M366" s="9">
        <f t="shared" si="172"/>
        <v>-27.21362244897955</v>
      </c>
      <c r="N366" s="9">
        <f t="shared" si="173"/>
        <v>-72.846894681197227</v>
      </c>
      <c r="O366" s="9">
        <f t="shared" si="174"/>
        <v>0</v>
      </c>
      <c r="P366" s="9">
        <f t="shared" si="175"/>
        <v>73.138869897959012</v>
      </c>
      <c r="Q366" s="15">
        <f t="shared" si="178"/>
        <v>9634066.1388077773</v>
      </c>
      <c r="R366" s="15">
        <f t="shared" si="179"/>
        <v>9954303.843777718</v>
      </c>
      <c r="S366" s="9">
        <f t="shared" si="180"/>
        <v>320237.70496994071</v>
      </c>
      <c r="T366" s="9"/>
      <c r="U366" s="9">
        <f t="shared" si="184"/>
        <v>6063.389953571429</v>
      </c>
      <c r="V366" s="9">
        <f t="shared" si="184"/>
        <v>2286.2742346938776</v>
      </c>
      <c r="W366" s="9">
        <f t="shared" si="184"/>
        <v>175.18239795918367</v>
      </c>
      <c r="X366" s="9">
        <f t="shared" si="184"/>
        <v>886.71683673469386</v>
      </c>
      <c r="Y366" s="9">
        <f t="shared" si="184"/>
        <v>1428.6520347037972</v>
      </c>
      <c r="Z366" s="9">
        <f t="shared" si="184"/>
        <v>0</v>
      </c>
      <c r="AA366" s="9">
        <f t="shared" si="184"/>
        <v>1448.1342091836734</v>
      </c>
      <c r="AB366" s="9">
        <f t="shared" si="185"/>
        <v>6423.6619897959181</v>
      </c>
      <c r="AC366" s="9">
        <f t="shared" si="185"/>
        <v>2361.3903061224491</v>
      </c>
      <c r="AD366" s="9">
        <f t="shared" si="185"/>
        <v>175.18239795918367</v>
      </c>
      <c r="AE366" s="9">
        <f t="shared" si="185"/>
        <v>859.50321428571431</v>
      </c>
      <c r="AF366" s="9">
        <f t="shared" si="185"/>
        <v>1355.8051400226</v>
      </c>
      <c r="AG366" s="9">
        <f t="shared" si="185"/>
        <v>0</v>
      </c>
      <c r="AH366" s="9">
        <f t="shared" si="185"/>
        <v>1521.2730790816324</v>
      </c>
      <c r="AI366" s="9">
        <f t="shared" si="181"/>
        <v>12696.816127267499</v>
      </c>
      <c r="AJ366" s="3" t="s">
        <v>608</v>
      </c>
      <c r="AK366" s="11">
        <v>4783199</v>
      </c>
      <c r="AL366" s="11">
        <v>0</v>
      </c>
      <c r="AM366" s="11">
        <v>10987</v>
      </c>
      <c r="AN366" s="9">
        <v>0</v>
      </c>
      <c r="AO366" s="11">
        <v>0</v>
      </c>
      <c r="AP366" s="11">
        <v>137343</v>
      </c>
      <c r="AQ366" s="9">
        <v>197087</v>
      </c>
      <c r="AR366" s="9">
        <v>89223</v>
      </c>
      <c r="AS366" s="11">
        <v>1792439</v>
      </c>
      <c r="AT366" s="11">
        <v>0</v>
      </c>
      <c r="AU366" s="11">
        <v>0</v>
      </c>
      <c r="AV366" s="11">
        <v>0</v>
      </c>
      <c r="AW366" s="9">
        <v>0</v>
      </c>
      <c r="AX366" s="9">
        <v>1120063.195207777</v>
      </c>
      <c r="AY366" s="9">
        <v>36593.22</v>
      </c>
      <c r="AZ366" s="9">
        <v>-29501.276399999999</v>
      </c>
      <c r="BA366" s="11">
        <v>189407</v>
      </c>
      <c r="BB366" s="11">
        <v>229</v>
      </c>
      <c r="BC366" s="11">
        <v>1098744</v>
      </c>
      <c r="BD366" s="11">
        <v>32413</v>
      </c>
      <c r="BE366" s="11">
        <v>23840</v>
      </c>
      <c r="BF366" s="11">
        <v>0</v>
      </c>
      <c r="BG366" s="11">
        <v>0</v>
      </c>
      <c r="BH366" s="11">
        <v>0</v>
      </c>
      <c r="BI366" s="9">
        <v>152000</v>
      </c>
      <c r="BJ366" s="9">
        <v>0</v>
      </c>
      <c r="BK366" s="9">
        <v>0</v>
      </c>
      <c r="BL366" s="9">
        <v>0</v>
      </c>
      <c r="BM366" s="9">
        <v>0</v>
      </c>
      <c r="BN366" s="9">
        <v>0</v>
      </c>
      <c r="BO366" s="11">
        <v>5036124</v>
      </c>
      <c r="BP366" s="11">
        <v>0</v>
      </c>
      <c r="BQ366" s="11">
        <v>11276</v>
      </c>
      <c r="BR366" s="11">
        <v>0</v>
      </c>
      <c r="BS366" s="11">
        <v>0</v>
      </c>
      <c r="BT366" s="11">
        <v>137343</v>
      </c>
      <c r="BU366" s="9">
        <v>197087</v>
      </c>
      <c r="BV366" s="9">
        <v>99675</v>
      </c>
      <c r="BW366" s="11">
        <v>1851330</v>
      </c>
      <c r="BX366" s="11">
        <v>0</v>
      </c>
      <c r="BY366" s="11">
        <v>0</v>
      </c>
      <c r="BZ366" s="11">
        <v>-38648.480000000003</v>
      </c>
      <c r="CA366" s="9">
        <v>0</v>
      </c>
      <c r="CB366" s="9">
        <v>1062951.2297777184</v>
      </c>
      <c r="CC366" s="9">
        <v>52914.493999999999</v>
      </c>
      <c r="CD366" s="9">
        <v>27</v>
      </c>
      <c r="CE366" s="11">
        <v>195090</v>
      </c>
      <c r="CF366" s="11">
        <v>237</v>
      </c>
      <c r="CG366" s="11">
        <v>1139763.5999999999</v>
      </c>
      <c r="CH366" s="11">
        <v>32413</v>
      </c>
      <c r="CI366" s="11">
        <v>24081</v>
      </c>
      <c r="CJ366" s="11">
        <v>0</v>
      </c>
      <c r="CK366" s="11">
        <v>0</v>
      </c>
      <c r="CL366" s="11">
        <v>0</v>
      </c>
      <c r="CM366" s="11">
        <v>152640</v>
      </c>
      <c r="CN366" s="9">
        <v>0</v>
      </c>
      <c r="CO366" s="9">
        <v>0</v>
      </c>
      <c r="CP366" s="9">
        <v>0</v>
      </c>
      <c r="CQ366" s="9">
        <v>0</v>
      </c>
      <c r="CR366" s="9">
        <v>0</v>
      </c>
      <c r="CT366" s="11"/>
      <c r="CU366" s="11"/>
      <c r="CV366" s="15"/>
      <c r="CW366" s="15"/>
      <c r="CX366" s="11"/>
      <c r="CY366" s="11"/>
      <c r="CZ366" s="9"/>
      <c r="DA366" s="11"/>
      <c r="DB366" s="11"/>
      <c r="DC366" s="11"/>
      <c r="DD366" s="11"/>
      <c r="DE366" s="11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</row>
    <row r="367" spans="1:124" x14ac:dyDescent="0.3">
      <c r="A367" s="8">
        <v>4016</v>
      </c>
      <c r="B367" s="8">
        <v>7</v>
      </c>
      <c r="C367" s="8" t="s">
        <v>390</v>
      </c>
      <c r="D367" s="16">
        <v>7</v>
      </c>
      <c r="E367" s="9">
        <v>216</v>
      </c>
      <c r="F367" s="9">
        <f t="shared" si="166"/>
        <v>8531.720381912377</v>
      </c>
      <c r="G367" s="9">
        <f t="shared" si="167"/>
        <v>8638.445707602601</v>
      </c>
      <c r="H367" s="9">
        <f t="shared" si="168"/>
        <v>106.72532569022405</v>
      </c>
      <c r="I367" s="10">
        <f t="shared" si="165"/>
        <v>1.2509238572385289E-2</v>
      </c>
      <c r="J367" s="9">
        <f t="shared" si="169"/>
        <v>176.590519444444</v>
      </c>
      <c r="K367" s="9">
        <f t="shared" si="170"/>
        <v>1.8194444444444429</v>
      </c>
      <c r="L367" s="9">
        <f t="shared" si="171"/>
        <v>0</v>
      </c>
      <c r="M367" s="9">
        <f t="shared" si="172"/>
        <v>10.056620370370354</v>
      </c>
      <c r="N367" s="9">
        <f t="shared" si="173"/>
        <v>-54.586755791255996</v>
      </c>
      <c r="O367" s="9">
        <f t="shared" si="174"/>
        <v>0</v>
      </c>
      <c r="P367" s="9">
        <f t="shared" si="175"/>
        <v>-27.154502777777907</v>
      </c>
      <c r="Q367" s="15">
        <f t="shared" si="178"/>
        <v>1842851.6024930736</v>
      </c>
      <c r="R367" s="15">
        <f t="shared" si="179"/>
        <v>1865904.2728421623</v>
      </c>
      <c r="S367" s="9">
        <f t="shared" si="180"/>
        <v>23052.67034908873</v>
      </c>
      <c r="T367" s="9"/>
      <c r="U367" s="9">
        <f t="shared" si="184"/>
        <v>5925.117813888889</v>
      </c>
      <c r="V367" s="9">
        <f t="shared" si="184"/>
        <v>55.38425925925926</v>
      </c>
      <c r="W367" s="9">
        <f t="shared" si="184"/>
        <v>5.7062499999999998</v>
      </c>
      <c r="X367" s="9">
        <f t="shared" si="184"/>
        <v>101.54629629629629</v>
      </c>
      <c r="Y367" s="9">
        <f t="shared" si="184"/>
        <v>1055.3452069123769</v>
      </c>
      <c r="Z367" s="9">
        <f t="shared" si="184"/>
        <v>0</v>
      </c>
      <c r="AA367" s="9">
        <f t="shared" si="184"/>
        <v>1388.6205555555555</v>
      </c>
      <c r="AB367" s="9">
        <f t="shared" si="185"/>
        <v>6101.708333333333</v>
      </c>
      <c r="AC367" s="9">
        <f t="shared" si="185"/>
        <v>57.203703703703702</v>
      </c>
      <c r="AD367" s="9">
        <f t="shared" si="185"/>
        <v>5.7062499999999998</v>
      </c>
      <c r="AE367" s="9">
        <f t="shared" si="185"/>
        <v>111.60291666666664</v>
      </c>
      <c r="AF367" s="9">
        <f t="shared" si="185"/>
        <v>1000.7584511211209</v>
      </c>
      <c r="AG367" s="9">
        <f t="shared" si="185"/>
        <v>0</v>
      </c>
      <c r="AH367" s="9">
        <f t="shared" si="185"/>
        <v>1361.4660527777776</v>
      </c>
      <c r="AI367" s="9">
        <f t="shared" si="181"/>
        <v>8638.445707602601</v>
      </c>
      <c r="AJ367" s="3" t="s">
        <v>608</v>
      </c>
      <c r="AK367" s="11">
        <v>1287768</v>
      </c>
      <c r="AL367" s="11">
        <v>0</v>
      </c>
      <c r="AM367" s="11">
        <v>2958</v>
      </c>
      <c r="AN367" s="9">
        <v>0</v>
      </c>
      <c r="AO367" s="11">
        <v>0</v>
      </c>
      <c r="AP367" s="11">
        <v>1232.55</v>
      </c>
      <c r="AQ367" s="9">
        <v>0</v>
      </c>
      <c r="AR367" s="9">
        <v>24021</v>
      </c>
      <c r="AS367" s="11">
        <v>11963</v>
      </c>
      <c r="AT367" s="11">
        <v>0</v>
      </c>
      <c r="AU367" s="11">
        <v>0</v>
      </c>
      <c r="AV367" s="11">
        <v>0</v>
      </c>
      <c r="AW367" s="9">
        <v>0</v>
      </c>
      <c r="AX367" s="9">
        <v>227954.56469307339</v>
      </c>
      <c r="AY367" s="9">
        <v>24698.04</v>
      </c>
      <c r="AZ367" s="9">
        <v>-7942.5521999999992</v>
      </c>
      <c r="BA367" s="11">
        <v>50994</v>
      </c>
      <c r="BB367" s="11">
        <v>3329</v>
      </c>
      <c r="BC367" s="11">
        <v>275244</v>
      </c>
      <c r="BD367" s="11">
        <v>0</v>
      </c>
      <c r="BE367" s="11">
        <v>6418</v>
      </c>
      <c r="BF367" s="11">
        <v>0</v>
      </c>
      <c r="BG367" s="11">
        <v>-65786</v>
      </c>
      <c r="BH367" s="11">
        <v>0</v>
      </c>
      <c r="BI367" s="9">
        <v>0</v>
      </c>
      <c r="BJ367" s="9">
        <v>0</v>
      </c>
      <c r="BK367" s="9">
        <v>0</v>
      </c>
      <c r="BL367" s="9">
        <v>0</v>
      </c>
      <c r="BM367" s="9">
        <v>0</v>
      </c>
      <c r="BN367" s="9">
        <v>0</v>
      </c>
      <c r="BO367" s="11">
        <v>1317962</v>
      </c>
      <c r="BP367" s="11">
        <v>0</v>
      </c>
      <c r="BQ367" s="11">
        <v>2951</v>
      </c>
      <c r="BR367" s="11">
        <v>0</v>
      </c>
      <c r="BS367" s="11">
        <v>0</v>
      </c>
      <c r="BT367" s="11">
        <v>1232.55</v>
      </c>
      <c r="BU367" s="9">
        <v>0</v>
      </c>
      <c r="BV367" s="9">
        <v>26085</v>
      </c>
      <c r="BW367" s="11">
        <v>12356</v>
      </c>
      <c r="BX367" s="11">
        <v>0</v>
      </c>
      <c r="BY367" s="11">
        <v>0</v>
      </c>
      <c r="BZ367" s="11">
        <v>-869.77</v>
      </c>
      <c r="CA367" s="9">
        <v>0</v>
      </c>
      <c r="CB367" s="9">
        <v>216163.82544216211</v>
      </c>
      <c r="CC367" s="9">
        <v>16559.867400000003</v>
      </c>
      <c r="CD367" s="9">
        <v>7</v>
      </c>
      <c r="CE367" s="11">
        <v>51055</v>
      </c>
      <c r="CF367" s="11">
        <v>3354</v>
      </c>
      <c r="CG367" s="11">
        <v>277516.79999999999</v>
      </c>
      <c r="CH367" s="11">
        <v>0</v>
      </c>
      <c r="CI367" s="11">
        <v>6302</v>
      </c>
      <c r="CJ367" s="11">
        <v>0</v>
      </c>
      <c r="CK367" s="11">
        <v>-64771</v>
      </c>
      <c r="CL367" s="11">
        <v>0</v>
      </c>
      <c r="CM367" s="11">
        <v>0</v>
      </c>
      <c r="CN367" s="9">
        <v>0</v>
      </c>
      <c r="CO367" s="9">
        <v>0</v>
      </c>
      <c r="CP367" s="9">
        <v>0</v>
      </c>
      <c r="CQ367" s="9">
        <v>0</v>
      </c>
      <c r="CR367" s="9">
        <v>0</v>
      </c>
      <c r="CT367" s="11"/>
      <c r="CU367" s="11"/>
      <c r="CV367" s="15"/>
      <c r="CW367" s="15"/>
      <c r="CX367" s="11"/>
      <c r="CY367" s="11"/>
      <c r="CZ367" s="9"/>
      <c r="DA367" s="11"/>
      <c r="DB367" s="11"/>
      <c r="DC367" s="11"/>
      <c r="DD367" s="11"/>
      <c r="DE367" s="11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</row>
    <row r="368" spans="1:124" x14ac:dyDescent="0.3">
      <c r="A368" s="8">
        <v>4017</v>
      </c>
      <c r="B368" s="8">
        <v>7</v>
      </c>
      <c r="C368" s="8" t="s">
        <v>391</v>
      </c>
      <c r="D368" s="16">
        <v>7</v>
      </c>
      <c r="E368" s="9">
        <v>2697</v>
      </c>
      <c r="F368" s="9">
        <f t="shared" si="166"/>
        <v>10943.570260072856</v>
      </c>
      <c r="G368" s="9">
        <f t="shared" si="167"/>
        <v>11257.240413328967</v>
      </c>
      <c r="H368" s="9">
        <f t="shared" si="168"/>
        <v>313.67015325611101</v>
      </c>
      <c r="I368" s="10">
        <f t="shared" si="165"/>
        <v>2.8662506458292044E-2</v>
      </c>
      <c r="J368" s="9">
        <f t="shared" si="169"/>
        <v>354.1607124212087</v>
      </c>
      <c r="K368" s="9">
        <f t="shared" si="170"/>
        <v>50.741564701520247</v>
      </c>
      <c r="L368" s="9">
        <f t="shared" si="171"/>
        <v>0</v>
      </c>
      <c r="M368" s="9">
        <f t="shared" si="172"/>
        <v>-67.170285502410024</v>
      </c>
      <c r="N368" s="9">
        <f t="shared" si="173"/>
        <v>-31.930521938550214</v>
      </c>
      <c r="O368" s="9">
        <f t="shared" si="174"/>
        <v>0</v>
      </c>
      <c r="P368" s="9">
        <f t="shared" si="175"/>
        <v>7.8686835743419579</v>
      </c>
      <c r="Q368" s="15">
        <f t="shared" si="178"/>
        <v>29514808.991416488</v>
      </c>
      <c r="R368" s="15">
        <f t="shared" si="179"/>
        <v>30360777.394748218</v>
      </c>
      <c r="S368" s="9">
        <f t="shared" si="180"/>
        <v>845968.40333173051</v>
      </c>
      <c r="T368" s="9"/>
      <c r="U368" s="9">
        <f t="shared" si="184"/>
        <v>6576.581964627364</v>
      </c>
      <c r="V368" s="9">
        <f t="shared" si="184"/>
        <v>1544.4015572858732</v>
      </c>
      <c r="W368" s="9">
        <f t="shared" si="184"/>
        <v>100.07164627363737</v>
      </c>
      <c r="X368" s="9">
        <f t="shared" si="184"/>
        <v>1042.457545420838</v>
      </c>
      <c r="Y368" s="9">
        <f t="shared" si="184"/>
        <v>774.24443189339604</v>
      </c>
      <c r="Z368" s="9">
        <f t="shared" si="184"/>
        <v>0</v>
      </c>
      <c r="AA368" s="9">
        <f t="shared" si="184"/>
        <v>905.81311457174627</v>
      </c>
      <c r="AB368" s="9">
        <f t="shared" si="185"/>
        <v>6930.7426770485727</v>
      </c>
      <c r="AC368" s="9">
        <f t="shared" si="185"/>
        <v>1595.1431219873934</v>
      </c>
      <c r="AD368" s="9">
        <f t="shared" si="185"/>
        <v>100.07164627363737</v>
      </c>
      <c r="AE368" s="9">
        <f t="shared" si="185"/>
        <v>975.28725991842794</v>
      </c>
      <c r="AF368" s="9">
        <f t="shared" si="185"/>
        <v>742.31390995484583</v>
      </c>
      <c r="AG368" s="9">
        <f t="shared" si="185"/>
        <v>0</v>
      </c>
      <c r="AH368" s="9">
        <f t="shared" si="185"/>
        <v>913.68179814608823</v>
      </c>
      <c r="AI368" s="9">
        <f t="shared" si="181"/>
        <v>11257.240413328967</v>
      </c>
      <c r="AJ368" s="3" t="s">
        <v>608</v>
      </c>
      <c r="AK368" s="11">
        <v>17847117</v>
      </c>
      <c r="AL368" s="11">
        <v>0</v>
      </c>
      <c r="AM368" s="11">
        <v>40996</v>
      </c>
      <c r="AN368" s="9">
        <v>0</v>
      </c>
      <c r="AO368" s="11">
        <v>0</v>
      </c>
      <c r="AP368" s="11">
        <v>269893.23</v>
      </c>
      <c r="AQ368" s="9">
        <v>697268</v>
      </c>
      <c r="AR368" s="9">
        <v>332911</v>
      </c>
      <c r="AS368" s="11">
        <v>4165251</v>
      </c>
      <c r="AT368" s="11">
        <v>0</v>
      </c>
      <c r="AU368" s="11">
        <v>638113</v>
      </c>
      <c r="AV368" s="11">
        <v>0</v>
      </c>
      <c r="AW368" s="9">
        <v>0</v>
      </c>
      <c r="AX368" s="9">
        <v>2088137.2328164892</v>
      </c>
      <c r="AY368" s="9">
        <v>85618.15</v>
      </c>
      <c r="AZ368" s="9">
        <v>-110075.4414</v>
      </c>
      <c r="BA368" s="11">
        <v>706718</v>
      </c>
      <c r="BB368" s="11">
        <v>854</v>
      </c>
      <c r="BC368" s="11">
        <v>2357359.8199999998</v>
      </c>
      <c r="BD368" s="11">
        <v>305697</v>
      </c>
      <c r="BE368" s="11">
        <v>88951</v>
      </c>
      <c r="BF368" s="11">
        <v>0</v>
      </c>
      <c r="BG368" s="11">
        <v>0</v>
      </c>
      <c r="BH368" s="11">
        <v>0</v>
      </c>
      <c r="BI368" s="9">
        <v>0</v>
      </c>
      <c r="BJ368" s="9">
        <v>0</v>
      </c>
      <c r="BK368" s="9">
        <v>0</v>
      </c>
      <c r="BL368" s="9">
        <v>0</v>
      </c>
      <c r="BM368" s="9">
        <v>0</v>
      </c>
      <c r="BN368" s="9">
        <v>0</v>
      </c>
      <c r="BO368" s="11">
        <v>17876674</v>
      </c>
      <c r="BP368" s="11">
        <v>815441</v>
      </c>
      <c r="BQ368" s="11">
        <v>40027</v>
      </c>
      <c r="BR368" s="11">
        <v>0</v>
      </c>
      <c r="BS368" s="11">
        <v>0</v>
      </c>
      <c r="BT368" s="11">
        <v>269893.23</v>
      </c>
      <c r="BU368" s="9">
        <v>697268</v>
      </c>
      <c r="BV368" s="9">
        <v>353816</v>
      </c>
      <c r="BW368" s="11">
        <v>4302101</v>
      </c>
      <c r="BX368" s="11">
        <v>0</v>
      </c>
      <c r="BY368" s="11">
        <v>247739</v>
      </c>
      <c r="BZ368" s="11">
        <v>206971.74</v>
      </c>
      <c r="CA368" s="9">
        <v>0</v>
      </c>
      <c r="CB368" s="9">
        <v>2002020.615148219</v>
      </c>
      <c r="CC368" s="9">
        <v>106839.98860000001</v>
      </c>
      <c r="CD368" s="9">
        <v>98</v>
      </c>
      <c r="CE368" s="11">
        <v>692508</v>
      </c>
      <c r="CF368" s="11">
        <v>842</v>
      </c>
      <c r="CG368" s="11">
        <v>2357359.821</v>
      </c>
      <c r="CH368" s="11">
        <v>305697</v>
      </c>
      <c r="CI368" s="11">
        <v>85481</v>
      </c>
      <c r="CJ368" s="11">
        <v>0</v>
      </c>
      <c r="CK368" s="11">
        <v>0</v>
      </c>
      <c r="CL368" s="11">
        <v>0</v>
      </c>
      <c r="CM368" s="11">
        <v>0</v>
      </c>
      <c r="CN368" s="9">
        <v>0</v>
      </c>
      <c r="CO368" s="9">
        <v>0</v>
      </c>
      <c r="CP368" s="9">
        <v>0</v>
      </c>
      <c r="CQ368" s="9">
        <v>0</v>
      </c>
      <c r="CR368" s="9">
        <v>0</v>
      </c>
      <c r="CT368" s="11"/>
      <c r="CU368" s="11"/>
      <c r="CV368" s="15"/>
      <c r="CW368" s="15"/>
      <c r="CX368" s="11"/>
      <c r="CY368" s="11"/>
      <c r="CZ368" s="9"/>
      <c r="DA368" s="11"/>
      <c r="DB368" s="11"/>
      <c r="DC368" s="11"/>
      <c r="DD368" s="11"/>
      <c r="DE368" s="11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</row>
    <row r="369" spans="1:124" x14ac:dyDescent="0.3">
      <c r="A369" s="8">
        <v>4018</v>
      </c>
      <c r="B369" s="8">
        <v>7</v>
      </c>
      <c r="C369" s="8" t="s">
        <v>392</v>
      </c>
      <c r="D369" s="16">
        <v>7</v>
      </c>
      <c r="E369" s="9">
        <v>414</v>
      </c>
      <c r="F369" s="9">
        <f t="shared" si="166"/>
        <v>11567.833044960342</v>
      </c>
      <c r="G369" s="9">
        <f t="shared" si="167"/>
        <v>11970.673553432713</v>
      </c>
      <c r="H369" s="9">
        <f t="shared" si="168"/>
        <v>402.84050847237086</v>
      </c>
      <c r="I369" s="10">
        <f t="shared" si="165"/>
        <v>3.4824198007238093E-2</v>
      </c>
      <c r="J369" s="9">
        <f t="shared" si="169"/>
        <v>455.83679323671458</v>
      </c>
      <c r="K369" s="9">
        <f t="shared" si="170"/>
        <v>79.654589371980364</v>
      </c>
      <c r="L369" s="9">
        <f t="shared" si="171"/>
        <v>0</v>
      </c>
      <c r="M369" s="9">
        <f t="shared" si="172"/>
        <v>-155.98246376811596</v>
      </c>
      <c r="N369" s="9">
        <f t="shared" si="173"/>
        <v>-37.063103121832683</v>
      </c>
      <c r="O369" s="9">
        <f t="shared" si="174"/>
        <v>0</v>
      </c>
      <c r="P369" s="9">
        <f t="shared" si="175"/>
        <v>60.394692753623303</v>
      </c>
      <c r="Q369" s="15">
        <f t="shared" si="178"/>
        <v>4789082.8806135822</v>
      </c>
      <c r="R369" s="15">
        <f t="shared" si="179"/>
        <v>4955858.8511211425</v>
      </c>
      <c r="S369" s="9">
        <f t="shared" si="180"/>
        <v>166775.9705075603</v>
      </c>
      <c r="T369" s="9"/>
      <c r="U369" s="9">
        <f t="shared" si="184"/>
        <v>5585.8033033816428</v>
      </c>
      <c r="V369" s="9">
        <f t="shared" si="184"/>
        <v>2424.4396135265702</v>
      </c>
      <c r="W369" s="9">
        <f t="shared" si="184"/>
        <v>162.45995169082124</v>
      </c>
      <c r="X369" s="9">
        <f t="shared" si="184"/>
        <v>1136.572463768116</v>
      </c>
      <c r="Y369" s="9">
        <f t="shared" si="184"/>
        <v>892.73082853522169</v>
      </c>
      <c r="Z369" s="9">
        <f t="shared" si="184"/>
        <v>0</v>
      </c>
      <c r="AA369" s="9">
        <f t="shared" si="184"/>
        <v>1365.8268840579708</v>
      </c>
      <c r="AB369" s="9">
        <f t="shared" si="185"/>
        <v>6041.6400966183573</v>
      </c>
      <c r="AC369" s="9">
        <f t="shared" si="185"/>
        <v>2504.0942028985505</v>
      </c>
      <c r="AD369" s="9">
        <f t="shared" si="185"/>
        <v>162.45995169082124</v>
      </c>
      <c r="AE369" s="9">
        <f t="shared" si="185"/>
        <v>980.59</v>
      </c>
      <c r="AF369" s="9">
        <f t="shared" si="185"/>
        <v>855.66772541338901</v>
      </c>
      <c r="AG369" s="9">
        <f t="shared" si="185"/>
        <v>0</v>
      </c>
      <c r="AH369" s="9">
        <f t="shared" si="185"/>
        <v>1426.2215768115941</v>
      </c>
      <c r="AI369" s="9">
        <f t="shared" si="181"/>
        <v>11970.673553432713</v>
      </c>
      <c r="AJ369" s="3" t="s">
        <v>608</v>
      </c>
      <c r="AK369" s="11">
        <v>2326874</v>
      </c>
      <c r="AL369" s="11">
        <v>0</v>
      </c>
      <c r="AM369" s="11">
        <v>5345</v>
      </c>
      <c r="AN369" s="9">
        <v>0</v>
      </c>
      <c r="AO369" s="11">
        <v>0</v>
      </c>
      <c r="AP369" s="11">
        <v>67258.42</v>
      </c>
      <c r="AQ369" s="9">
        <v>0</v>
      </c>
      <c r="AR369" s="9">
        <v>43404</v>
      </c>
      <c r="AS369" s="11">
        <v>1003718</v>
      </c>
      <c r="AT369" s="11">
        <v>0</v>
      </c>
      <c r="AU369" s="11">
        <v>77619</v>
      </c>
      <c r="AV369" s="11">
        <v>0</v>
      </c>
      <c r="AW369" s="9">
        <v>0</v>
      </c>
      <c r="AX369" s="9">
        <v>369590.56301358179</v>
      </c>
      <c r="AY369" s="9">
        <v>36324.33</v>
      </c>
      <c r="AZ369" s="9">
        <v>-14351.4324</v>
      </c>
      <c r="BA369" s="11">
        <v>92141</v>
      </c>
      <c r="BB369" s="11">
        <v>111</v>
      </c>
      <c r="BC369" s="11">
        <v>529128</v>
      </c>
      <c r="BD369" s="11">
        <v>107324</v>
      </c>
      <c r="BE369" s="11">
        <v>11597</v>
      </c>
      <c r="BF369" s="11">
        <v>0</v>
      </c>
      <c r="BG369" s="11">
        <v>0</v>
      </c>
      <c r="BH369" s="11">
        <v>0</v>
      </c>
      <c r="BI369" s="9">
        <v>133000</v>
      </c>
      <c r="BJ369" s="9">
        <v>0</v>
      </c>
      <c r="BK369" s="9">
        <v>0</v>
      </c>
      <c r="BL369" s="9">
        <v>0</v>
      </c>
      <c r="BM369" s="9">
        <v>0</v>
      </c>
      <c r="BN369" s="9">
        <v>0</v>
      </c>
      <c r="BO369" s="11">
        <v>2501225</v>
      </c>
      <c r="BP369" s="11">
        <v>0</v>
      </c>
      <c r="BQ369" s="11">
        <v>5600</v>
      </c>
      <c r="BR369" s="11">
        <v>0</v>
      </c>
      <c r="BS369" s="11">
        <v>0</v>
      </c>
      <c r="BT369" s="11">
        <v>67258.42</v>
      </c>
      <c r="BU369" s="9">
        <v>0</v>
      </c>
      <c r="BV369" s="9">
        <v>49504</v>
      </c>
      <c r="BW369" s="11">
        <v>1036695</v>
      </c>
      <c r="BX369" s="11">
        <v>0</v>
      </c>
      <c r="BY369" s="11">
        <v>0</v>
      </c>
      <c r="BZ369" s="11">
        <v>1005.26</v>
      </c>
      <c r="CA369" s="9">
        <v>0</v>
      </c>
      <c r="CB369" s="9">
        <v>354246.43832114304</v>
      </c>
      <c r="CC369" s="9">
        <v>29903.3328</v>
      </c>
      <c r="CD369" s="9">
        <v>14</v>
      </c>
      <c r="CE369" s="11">
        <v>96893</v>
      </c>
      <c r="CF369" s="11">
        <v>118</v>
      </c>
      <c r="CG369" s="11">
        <v>560552.4</v>
      </c>
      <c r="CH369" s="11">
        <v>107324</v>
      </c>
      <c r="CI369" s="11">
        <v>11960</v>
      </c>
      <c r="CJ369" s="11">
        <v>0</v>
      </c>
      <c r="CK369" s="11">
        <v>0</v>
      </c>
      <c r="CL369" s="11">
        <v>0</v>
      </c>
      <c r="CM369" s="11">
        <v>133560</v>
      </c>
      <c r="CN369" s="9">
        <v>0</v>
      </c>
      <c r="CO369" s="9">
        <v>0</v>
      </c>
      <c r="CP369" s="9">
        <v>0</v>
      </c>
      <c r="CQ369" s="9">
        <v>0</v>
      </c>
      <c r="CR369" s="9">
        <v>0</v>
      </c>
      <c r="CT369" s="11"/>
      <c r="CU369" s="11"/>
      <c r="CV369" s="15"/>
      <c r="CW369" s="15"/>
      <c r="CX369" s="11"/>
      <c r="CY369" s="11"/>
      <c r="CZ369" s="9"/>
      <c r="DA369" s="11"/>
      <c r="DB369" s="11"/>
      <c r="DC369" s="11"/>
      <c r="DD369" s="11"/>
      <c r="DE369" s="11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</row>
    <row r="370" spans="1:124" x14ac:dyDescent="0.3">
      <c r="A370" s="8">
        <v>4020</v>
      </c>
      <c r="B370" s="8">
        <v>7</v>
      </c>
      <c r="C370" s="8" t="s">
        <v>393</v>
      </c>
      <c r="D370" s="16">
        <v>7</v>
      </c>
      <c r="E370" s="9">
        <v>1282</v>
      </c>
      <c r="F370" s="9">
        <f t="shared" si="166"/>
        <v>11530.626456117343</v>
      </c>
      <c r="G370" s="9">
        <f t="shared" si="167"/>
        <v>11835.423426636993</v>
      </c>
      <c r="H370" s="9">
        <f t="shared" si="168"/>
        <v>304.79697051965013</v>
      </c>
      <c r="I370" s="10">
        <f t="shared" si="165"/>
        <v>2.6433686988268205E-2</v>
      </c>
      <c r="J370" s="9">
        <f t="shared" si="169"/>
        <v>427.24003853354134</v>
      </c>
      <c r="K370" s="9">
        <f t="shared" si="170"/>
        <v>21.147425897035873</v>
      </c>
      <c r="L370" s="9">
        <f t="shared" si="171"/>
        <v>0</v>
      </c>
      <c r="M370" s="9">
        <f t="shared" si="172"/>
        <v>29.41411856474258</v>
      </c>
      <c r="N370" s="9">
        <f t="shared" si="173"/>
        <v>-145.65965522137958</v>
      </c>
      <c r="O370" s="9">
        <f t="shared" si="174"/>
        <v>0</v>
      </c>
      <c r="P370" s="9">
        <f t="shared" si="175"/>
        <v>-27.344957254290193</v>
      </c>
      <c r="Q370" s="15">
        <f t="shared" si="178"/>
        <v>14782263.116742436</v>
      </c>
      <c r="R370" s="15">
        <f t="shared" si="179"/>
        <v>15173012.832948627</v>
      </c>
      <c r="S370" s="9">
        <f t="shared" si="180"/>
        <v>390749.71620619111</v>
      </c>
      <c r="T370" s="9"/>
      <c r="U370" s="9">
        <f t="shared" si="184"/>
        <v>5616.0719739469578</v>
      </c>
      <c r="V370" s="9">
        <f t="shared" si="184"/>
        <v>643.66302652106083</v>
      </c>
      <c r="W370" s="9">
        <f t="shared" si="184"/>
        <v>0</v>
      </c>
      <c r="X370" s="9">
        <f t="shared" si="184"/>
        <v>708.95943837753509</v>
      </c>
      <c r="Y370" s="9">
        <f t="shared" si="184"/>
        <v>3406.7753012031476</v>
      </c>
      <c r="Z370" s="9">
        <f t="shared" si="184"/>
        <v>0</v>
      </c>
      <c r="AA370" s="9">
        <f t="shared" si="184"/>
        <v>1155.1567160686429</v>
      </c>
      <c r="AB370" s="9">
        <f t="shared" si="185"/>
        <v>6043.3120124804991</v>
      </c>
      <c r="AC370" s="9">
        <f t="shared" si="185"/>
        <v>664.8104524180967</v>
      </c>
      <c r="AD370" s="9">
        <f t="shared" si="185"/>
        <v>0</v>
      </c>
      <c r="AE370" s="9">
        <f t="shared" si="185"/>
        <v>738.37355694227767</v>
      </c>
      <c r="AF370" s="9">
        <f t="shared" si="185"/>
        <v>3261.115645981768</v>
      </c>
      <c r="AG370" s="9">
        <f t="shared" si="185"/>
        <v>0</v>
      </c>
      <c r="AH370" s="9">
        <f t="shared" si="185"/>
        <v>1127.8117588143527</v>
      </c>
      <c r="AI370" s="9">
        <f t="shared" si="181"/>
        <v>11835.423426636993</v>
      </c>
      <c r="AJ370" s="3" t="s">
        <v>608</v>
      </c>
      <c r="AK370" s="11">
        <v>7244486</v>
      </c>
      <c r="AL370" s="11">
        <v>0</v>
      </c>
      <c r="AM370" s="11">
        <v>16641</v>
      </c>
      <c r="AN370" s="9">
        <v>0</v>
      </c>
      <c r="AO370" s="11">
        <v>0</v>
      </c>
      <c r="AP370" s="11">
        <v>0</v>
      </c>
      <c r="AQ370" s="9">
        <v>315744</v>
      </c>
      <c r="AR370" s="9">
        <v>135135</v>
      </c>
      <c r="AS370" s="11">
        <v>825176</v>
      </c>
      <c r="AT370" s="11">
        <v>0</v>
      </c>
      <c r="AU370" s="11">
        <v>0</v>
      </c>
      <c r="AV370" s="11">
        <v>0</v>
      </c>
      <c r="AW370" s="9">
        <v>0</v>
      </c>
      <c r="AX370" s="9">
        <v>4367485.9361424353</v>
      </c>
      <c r="AY370" s="9">
        <v>126065.31</v>
      </c>
      <c r="AZ370" s="9">
        <v>-44681.729399999997</v>
      </c>
      <c r="BA370" s="11">
        <v>286870</v>
      </c>
      <c r="BB370" s="11">
        <v>92553</v>
      </c>
      <c r="BC370" s="11">
        <v>1354845.6</v>
      </c>
      <c r="BD370" s="11">
        <v>25836</v>
      </c>
      <c r="BE370" s="11">
        <v>36107</v>
      </c>
      <c r="BF370" s="11">
        <v>0</v>
      </c>
      <c r="BG370" s="11">
        <v>0</v>
      </c>
      <c r="BH370" s="11">
        <v>0</v>
      </c>
      <c r="BI370" s="9">
        <v>0</v>
      </c>
      <c r="BJ370" s="9">
        <v>0</v>
      </c>
      <c r="BK370" s="9">
        <v>0</v>
      </c>
      <c r="BL370" s="9">
        <v>0</v>
      </c>
      <c r="BM370" s="9">
        <v>0</v>
      </c>
      <c r="BN370" s="9">
        <v>0</v>
      </c>
      <c r="BO370" s="11">
        <v>7747526</v>
      </c>
      <c r="BP370" s="11">
        <v>0</v>
      </c>
      <c r="BQ370" s="11">
        <v>17347</v>
      </c>
      <c r="BR370" s="11">
        <v>0</v>
      </c>
      <c r="BS370" s="11">
        <v>0</v>
      </c>
      <c r="BT370" s="11">
        <v>0</v>
      </c>
      <c r="BU370" s="9">
        <v>315744</v>
      </c>
      <c r="BV370" s="9">
        <v>153339</v>
      </c>
      <c r="BW370" s="11">
        <v>852287</v>
      </c>
      <c r="BX370" s="11">
        <v>0</v>
      </c>
      <c r="BY370" s="11">
        <v>0</v>
      </c>
      <c r="BZ370" s="11">
        <v>-264.10000000000002</v>
      </c>
      <c r="CA370" s="9">
        <v>0</v>
      </c>
      <c r="CB370" s="9">
        <v>4180750.2581486264</v>
      </c>
      <c r="CC370" s="9">
        <v>91009.074800000002</v>
      </c>
      <c r="CD370" s="9">
        <v>0</v>
      </c>
      <c r="CE370" s="11">
        <v>300124</v>
      </c>
      <c r="CF370" s="11">
        <v>97422</v>
      </c>
      <c r="CG370" s="11">
        <v>1354845.6</v>
      </c>
      <c r="CH370" s="11">
        <v>25836</v>
      </c>
      <c r="CI370" s="11">
        <v>37047</v>
      </c>
      <c r="CJ370" s="11">
        <v>0</v>
      </c>
      <c r="CK370" s="11">
        <v>0</v>
      </c>
      <c r="CL370" s="11">
        <v>0</v>
      </c>
      <c r="CM370" s="11">
        <v>0</v>
      </c>
      <c r="CN370" s="9">
        <v>0</v>
      </c>
      <c r="CO370" s="9">
        <v>0</v>
      </c>
      <c r="CP370" s="9">
        <v>0</v>
      </c>
      <c r="CQ370" s="9">
        <v>0</v>
      </c>
      <c r="CR370" s="9">
        <v>0</v>
      </c>
      <c r="CT370" s="11"/>
      <c r="CU370" s="11"/>
      <c r="CV370" s="15"/>
      <c r="CW370" s="15"/>
      <c r="CX370" s="11"/>
      <c r="CY370" s="11"/>
      <c r="CZ370" s="9"/>
      <c r="DA370" s="11"/>
      <c r="DB370" s="11"/>
      <c r="DC370" s="11"/>
      <c r="DD370" s="11"/>
      <c r="DE370" s="11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</row>
    <row r="371" spans="1:124" x14ac:dyDescent="0.3">
      <c r="A371" s="8">
        <v>4025</v>
      </c>
      <c r="B371" s="8">
        <v>7</v>
      </c>
      <c r="C371" s="8" t="s">
        <v>394</v>
      </c>
      <c r="D371" s="16">
        <v>7</v>
      </c>
      <c r="E371" s="9">
        <v>168</v>
      </c>
      <c r="F371" s="9">
        <f t="shared" si="166"/>
        <v>10295.404144490954</v>
      </c>
      <c r="G371" s="9">
        <f t="shared" si="167"/>
        <v>10459.98229026608</v>
      </c>
      <c r="H371" s="9">
        <f t="shared" si="168"/>
        <v>164.57814577512545</v>
      </c>
      <c r="I371" s="10">
        <f t="shared" si="165"/>
        <v>1.5985593519725092E-2</v>
      </c>
      <c r="J371" s="9">
        <f t="shared" si="169"/>
        <v>236.26948214285676</v>
      </c>
      <c r="K371" s="9">
        <f t="shared" si="170"/>
        <v>7.4226190476190368</v>
      </c>
      <c r="L371" s="9">
        <f t="shared" si="171"/>
        <v>0</v>
      </c>
      <c r="M371" s="9">
        <f t="shared" si="172"/>
        <v>2.027380952380895</v>
      </c>
      <c r="N371" s="9">
        <f t="shared" si="173"/>
        <v>-78.333967320113288</v>
      </c>
      <c r="O371" s="9">
        <f t="shared" si="174"/>
        <v>0</v>
      </c>
      <c r="P371" s="9">
        <f t="shared" si="175"/>
        <v>-2.8073690476192041</v>
      </c>
      <c r="Q371" s="15">
        <f t="shared" si="178"/>
        <v>1729627.8962744803</v>
      </c>
      <c r="R371" s="15">
        <f t="shared" si="179"/>
        <v>1757277.0247647013</v>
      </c>
      <c r="S371" s="9">
        <f t="shared" si="180"/>
        <v>27649.128490220988</v>
      </c>
      <c r="T371" s="9"/>
      <c r="U371" s="9">
        <f t="shared" si="184"/>
        <v>6247.1352797619047</v>
      </c>
      <c r="V371" s="9">
        <f t="shared" si="184"/>
        <v>225.9404761904762</v>
      </c>
      <c r="W371" s="9">
        <f t="shared" si="184"/>
        <v>73.399702380952377</v>
      </c>
      <c r="X371" s="9">
        <f t="shared" si="184"/>
        <v>669.70833333333337</v>
      </c>
      <c r="Y371" s="9">
        <f t="shared" si="184"/>
        <v>1829.3782694909553</v>
      </c>
      <c r="Z371" s="9">
        <f t="shared" si="184"/>
        <v>0</v>
      </c>
      <c r="AA371" s="9">
        <f t="shared" si="184"/>
        <v>1249.8420833333334</v>
      </c>
      <c r="AB371" s="9">
        <f t="shared" si="185"/>
        <v>6483.4047619047615</v>
      </c>
      <c r="AC371" s="9">
        <f t="shared" si="185"/>
        <v>233.36309523809524</v>
      </c>
      <c r="AD371" s="9">
        <f t="shared" si="185"/>
        <v>73.399702380952377</v>
      </c>
      <c r="AE371" s="9">
        <f t="shared" si="185"/>
        <v>671.73571428571427</v>
      </c>
      <c r="AF371" s="9">
        <f t="shared" si="185"/>
        <v>1751.044302170842</v>
      </c>
      <c r="AG371" s="9">
        <f t="shared" si="185"/>
        <v>0</v>
      </c>
      <c r="AH371" s="9">
        <f t="shared" si="185"/>
        <v>1247.0347142857142</v>
      </c>
      <c r="AI371" s="9">
        <f t="shared" si="181"/>
        <v>10459.98229026608</v>
      </c>
      <c r="AJ371" s="3" t="s">
        <v>608</v>
      </c>
      <c r="AK371" s="11">
        <v>1056032</v>
      </c>
      <c r="AL371" s="11">
        <v>0</v>
      </c>
      <c r="AM371" s="11">
        <v>2426</v>
      </c>
      <c r="AN371" s="9">
        <v>0</v>
      </c>
      <c r="AO371" s="11">
        <v>0</v>
      </c>
      <c r="AP371" s="11">
        <v>12331.15</v>
      </c>
      <c r="AQ371" s="9">
        <v>41492</v>
      </c>
      <c r="AR371" s="9">
        <v>19699</v>
      </c>
      <c r="AS371" s="11">
        <v>37958</v>
      </c>
      <c r="AT371" s="11">
        <v>0</v>
      </c>
      <c r="AU371" s="11">
        <v>0</v>
      </c>
      <c r="AV371" s="11">
        <v>0</v>
      </c>
      <c r="AW371" s="9">
        <v>0</v>
      </c>
      <c r="AX371" s="9">
        <v>307335.54927448049</v>
      </c>
      <c r="AY371" s="9">
        <v>5827.68</v>
      </c>
      <c r="AZ371" s="9">
        <v>-6513.2730000000001</v>
      </c>
      <c r="BA371" s="11">
        <v>41817</v>
      </c>
      <c r="BB371" s="11">
        <v>51</v>
      </c>
      <c r="BC371" s="11">
        <v>204145.79</v>
      </c>
      <c r="BD371" s="11">
        <v>1763</v>
      </c>
      <c r="BE371" s="11">
        <v>5263</v>
      </c>
      <c r="BF371" s="11">
        <v>0</v>
      </c>
      <c r="BG371" s="11">
        <v>0</v>
      </c>
      <c r="BH371" s="11">
        <v>0</v>
      </c>
      <c r="BI371" s="9">
        <v>0</v>
      </c>
      <c r="BJ371" s="9">
        <v>0</v>
      </c>
      <c r="BK371" s="9">
        <v>0</v>
      </c>
      <c r="BL371" s="9">
        <v>0</v>
      </c>
      <c r="BM371" s="9">
        <v>0</v>
      </c>
      <c r="BN371" s="9">
        <v>0</v>
      </c>
      <c r="BO371" s="11">
        <v>1089206</v>
      </c>
      <c r="BP371" s="11">
        <v>0</v>
      </c>
      <c r="BQ371" s="11">
        <v>2439</v>
      </c>
      <c r="BR371" s="11">
        <v>0</v>
      </c>
      <c r="BS371" s="11">
        <v>0</v>
      </c>
      <c r="BT371" s="11">
        <v>12331.15</v>
      </c>
      <c r="BU371" s="9">
        <v>41492</v>
      </c>
      <c r="BV371" s="9">
        <v>21558</v>
      </c>
      <c r="BW371" s="11">
        <v>39205</v>
      </c>
      <c r="BX371" s="11">
        <v>0</v>
      </c>
      <c r="BY371" s="11">
        <v>0</v>
      </c>
      <c r="BZ371" s="11">
        <v>-1853.4</v>
      </c>
      <c r="CA371" s="9">
        <v>0</v>
      </c>
      <c r="CB371" s="9">
        <v>294175.44276470144</v>
      </c>
      <c r="CC371" s="9">
        <v>5356.0470000000005</v>
      </c>
      <c r="CD371" s="9">
        <v>6</v>
      </c>
      <c r="CE371" s="11">
        <v>42194</v>
      </c>
      <c r="CF371" s="11">
        <v>51</v>
      </c>
      <c r="CG371" s="11">
        <v>204145.785</v>
      </c>
      <c r="CH371" s="11">
        <v>1763</v>
      </c>
      <c r="CI371" s="11">
        <v>5208</v>
      </c>
      <c r="CJ371" s="11">
        <v>0</v>
      </c>
      <c r="CK371" s="11">
        <v>0</v>
      </c>
      <c r="CL371" s="11">
        <v>0</v>
      </c>
      <c r="CM371" s="11">
        <v>0</v>
      </c>
      <c r="CN371" s="9">
        <v>0</v>
      </c>
      <c r="CO371" s="9">
        <v>0</v>
      </c>
      <c r="CP371" s="9">
        <v>0</v>
      </c>
      <c r="CQ371" s="9">
        <v>0</v>
      </c>
      <c r="CR371" s="9">
        <v>0</v>
      </c>
      <c r="CT371" s="11"/>
      <c r="CU371" s="11"/>
      <c r="CV371" s="15"/>
      <c r="CW371" s="15"/>
      <c r="CX371" s="11"/>
      <c r="CY371" s="11"/>
      <c r="CZ371" s="9"/>
      <c r="DA371" s="11"/>
      <c r="DB371" s="11"/>
      <c r="DC371" s="11"/>
      <c r="DD371" s="11"/>
      <c r="DE371" s="11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</row>
    <row r="372" spans="1:124" x14ac:dyDescent="0.3">
      <c r="A372" s="8">
        <v>4026</v>
      </c>
      <c r="B372" s="8">
        <v>7</v>
      </c>
      <c r="C372" s="8" t="s">
        <v>395</v>
      </c>
      <c r="D372" s="16">
        <v>7</v>
      </c>
      <c r="E372" s="9">
        <v>151</v>
      </c>
      <c r="F372" s="9">
        <f t="shared" si="166"/>
        <v>11116.335351456735</v>
      </c>
      <c r="G372" s="9">
        <f t="shared" si="167"/>
        <v>11488.736543874074</v>
      </c>
      <c r="H372" s="9">
        <f t="shared" si="168"/>
        <v>372.40119241733919</v>
      </c>
      <c r="I372" s="10">
        <f t="shared" si="165"/>
        <v>3.3500356065503015E-2</v>
      </c>
      <c r="J372" s="9">
        <f t="shared" si="169"/>
        <v>334.2559165562916</v>
      </c>
      <c r="K372" s="9">
        <f t="shared" si="170"/>
        <v>24.331125827814617</v>
      </c>
      <c r="L372" s="9">
        <f t="shared" si="171"/>
        <v>0</v>
      </c>
      <c r="M372" s="9">
        <f t="shared" si="172"/>
        <v>24.778940397350993</v>
      </c>
      <c r="N372" s="9">
        <f t="shared" si="173"/>
        <v>-79.235977119084282</v>
      </c>
      <c r="O372" s="9">
        <f t="shared" si="174"/>
        <v>0</v>
      </c>
      <c r="P372" s="9">
        <f t="shared" si="175"/>
        <v>68.271186754966948</v>
      </c>
      <c r="Q372" s="15">
        <f t="shared" si="178"/>
        <v>1678566.6380699668</v>
      </c>
      <c r="R372" s="15">
        <f t="shared" si="179"/>
        <v>1734799.218124985</v>
      </c>
      <c r="S372" s="9">
        <f t="shared" si="180"/>
        <v>56232.580055018188</v>
      </c>
      <c r="T372" s="9"/>
      <c r="U372" s="9">
        <f t="shared" ref="U372:AA381" si="186">IF($E372=0,0,SUMIF($AK$4:$BN$4,U$4,$AK372:$BN372)/$E372)</f>
        <v>6033.1215668874174</v>
      </c>
      <c r="V372" s="9">
        <f t="shared" si="186"/>
        <v>740.55629139072846</v>
      </c>
      <c r="W372" s="9">
        <f t="shared" si="186"/>
        <v>459.01092715231783</v>
      </c>
      <c r="X372" s="9">
        <f t="shared" si="186"/>
        <v>651.58940397350989</v>
      </c>
      <c r="Y372" s="9">
        <f t="shared" si="186"/>
        <v>1750.0615991388524</v>
      </c>
      <c r="Z372" s="9">
        <f t="shared" si="186"/>
        <v>0</v>
      </c>
      <c r="AA372" s="9">
        <f t="shared" si="186"/>
        <v>1481.9955629139074</v>
      </c>
      <c r="AB372" s="9">
        <f t="shared" ref="AB372:AH381" si="187">IF($E372=0,0,SUMIF($BO$4:$CR$4,AB$4,$BO372:$CR372)/$E372)</f>
        <v>6367.377483443709</v>
      </c>
      <c r="AC372" s="9">
        <f t="shared" si="187"/>
        <v>764.88741721854308</v>
      </c>
      <c r="AD372" s="9">
        <f t="shared" si="187"/>
        <v>459.01092715231783</v>
      </c>
      <c r="AE372" s="9">
        <f t="shared" si="187"/>
        <v>676.36834437086088</v>
      </c>
      <c r="AF372" s="9">
        <f t="shared" si="187"/>
        <v>1670.8256220197682</v>
      </c>
      <c r="AG372" s="9">
        <f t="shared" si="187"/>
        <v>0</v>
      </c>
      <c r="AH372" s="9">
        <f t="shared" si="187"/>
        <v>1550.2667496688744</v>
      </c>
      <c r="AI372" s="9">
        <f t="shared" si="181"/>
        <v>11488.736543874074</v>
      </c>
      <c r="AJ372" s="3" t="s">
        <v>608</v>
      </c>
      <c r="AK372" s="11">
        <v>916655</v>
      </c>
      <c r="AL372" s="11">
        <v>0</v>
      </c>
      <c r="AM372" s="11">
        <v>2106</v>
      </c>
      <c r="AN372" s="9">
        <v>0</v>
      </c>
      <c r="AO372" s="11">
        <v>0</v>
      </c>
      <c r="AP372" s="11">
        <v>69310.649999999994</v>
      </c>
      <c r="AQ372" s="9">
        <v>0</v>
      </c>
      <c r="AR372" s="9">
        <v>17099</v>
      </c>
      <c r="AS372" s="11">
        <v>111824</v>
      </c>
      <c r="AT372" s="11">
        <v>0</v>
      </c>
      <c r="AU372" s="11">
        <v>0</v>
      </c>
      <c r="AV372" s="11">
        <v>0</v>
      </c>
      <c r="AW372" s="9">
        <v>0</v>
      </c>
      <c r="AX372" s="9">
        <v>264259.30146996671</v>
      </c>
      <c r="AY372" s="9">
        <v>11645.54</v>
      </c>
      <c r="AZ372" s="9">
        <v>-5653.6433999999999</v>
      </c>
      <c r="BA372" s="11">
        <v>36298</v>
      </c>
      <c r="BB372" s="11">
        <v>38318</v>
      </c>
      <c r="BC372" s="11">
        <v>211632</v>
      </c>
      <c r="BD372" s="11">
        <v>0</v>
      </c>
      <c r="BE372" s="11">
        <v>4569</v>
      </c>
      <c r="BF372" s="11">
        <v>0</v>
      </c>
      <c r="BG372" s="11">
        <v>0</v>
      </c>
      <c r="BH372" s="11">
        <v>0</v>
      </c>
      <c r="BI372" s="9">
        <v>0</v>
      </c>
      <c r="BJ372" s="9">
        <v>0</v>
      </c>
      <c r="BK372" s="9">
        <v>0</v>
      </c>
      <c r="BL372" s="9">
        <v>0</v>
      </c>
      <c r="BM372" s="9">
        <v>0</v>
      </c>
      <c r="BN372" s="9">
        <v>503.79</v>
      </c>
      <c r="BO372" s="11">
        <v>961474</v>
      </c>
      <c r="BP372" s="11">
        <v>0</v>
      </c>
      <c r="BQ372" s="11">
        <v>2153</v>
      </c>
      <c r="BR372" s="11">
        <v>0</v>
      </c>
      <c r="BS372" s="11">
        <v>0</v>
      </c>
      <c r="BT372" s="11">
        <v>69310.649999999994</v>
      </c>
      <c r="BU372" s="9">
        <v>0</v>
      </c>
      <c r="BV372" s="9">
        <v>19030</v>
      </c>
      <c r="BW372" s="11">
        <v>115498</v>
      </c>
      <c r="BX372" s="11">
        <v>0</v>
      </c>
      <c r="BY372" s="11">
        <v>0</v>
      </c>
      <c r="BZ372" s="11">
        <v>-453.38</v>
      </c>
      <c r="CA372" s="9">
        <v>0</v>
      </c>
      <c r="CB372" s="9">
        <v>252294.66892498499</v>
      </c>
      <c r="CC372" s="9">
        <v>11520.4892</v>
      </c>
      <c r="CD372" s="9">
        <v>0</v>
      </c>
      <c r="CE372" s="11">
        <v>37246</v>
      </c>
      <c r="CF372" s="11">
        <v>39559</v>
      </c>
      <c r="CG372" s="11">
        <v>222066</v>
      </c>
      <c r="CH372" s="11">
        <v>0</v>
      </c>
      <c r="CI372" s="11">
        <v>4597</v>
      </c>
      <c r="CJ372" s="11">
        <v>0</v>
      </c>
      <c r="CK372" s="11">
        <v>0</v>
      </c>
      <c r="CL372" s="11">
        <v>0</v>
      </c>
      <c r="CM372" s="11">
        <v>0</v>
      </c>
      <c r="CN372" s="9">
        <v>0</v>
      </c>
      <c r="CO372" s="9">
        <v>0</v>
      </c>
      <c r="CP372" s="9">
        <v>0</v>
      </c>
      <c r="CQ372" s="9">
        <v>0</v>
      </c>
      <c r="CR372" s="9">
        <v>503.79</v>
      </c>
      <c r="CT372" s="11"/>
      <c r="CU372" s="11"/>
      <c r="CV372" s="15"/>
      <c r="CW372" s="15"/>
      <c r="CX372" s="11"/>
      <c r="CY372" s="11"/>
      <c r="CZ372" s="9"/>
      <c r="DA372" s="11"/>
      <c r="DB372" s="11"/>
      <c r="DC372" s="11"/>
      <c r="DD372" s="11"/>
      <c r="DE372" s="11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</row>
    <row r="373" spans="1:124" x14ac:dyDescent="0.3">
      <c r="A373" s="8">
        <v>4027</v>
      </c>
      <c r="B373" s="8">
        <v>7</v>
      </c>
      <c r="C373" s="8" t="s">
        <v>396</v>
      </c>
      <c r="D373" s="16">
        <v>7</v>
      </c>
      <c r="E373" s="9">
        <v>736</v>
      </c>
      <c r="F373" s="9">
        <f t="shared" si="166"/>
        <v>11457.081173455894</v>
      </c>
      <c r="G373" s="9">
        <f t="shared" si="167"/>
        <v>11778.582907129803</v>
      </c>
      <c r="H373" s="9">
        <f t="shared" si="168"/>
        <v>321.50173367390926</v>
      </c>
      <c r="I373" s="10">
        <f t="shared" si="165"/>
        <v>2.8061399653759461E-2</v>
      </c>
      <c r="J373" s="9">
        <f t="shared" si="169"/>
        <v>434.43069809782537</v>
      </c>
      <c r="K373" s="9">
        <f t="shared" si="170"/>
        <v>88.658967391304486</v>
      </c>
      <c r="L373" s="9">
        <f t="shared" si="171"/>
        <v>0</v>
      </c>
      <c r="M373" s="9">
        <f t="shared" si="172"/>
        <v>-185.77938024600599</v>
      </c>
      <c r="N373" s="9">
        <f t="shared" si="173"/>
        <v>-9.5051349931291043</v>
      </c>
      <c r="O373" s="9">
        <f t="shared" si="174"/>
        <v>0</v>
      </c>
      <c r="P373" s="9">
        <f t="shared" si="175"/>
        <v>-6.3034165760868746</v>
      </c>
      <c r="Q373" s="15">
        <f t="shared" si="178"/>
        <v>8432411.7436635382</v>
      </c>
      <c r="R373" s="15">
        <f t="shared" si="179"/>
        <v>8669037.0196475349</v>
      </c>
      <c r="S373" s="9">
        <f t="shared" si="180"/>
        <v>236625.27598399669</v>
      </c>
      <c r="T373" s="9"/>
      <c r="U373" s="9">
        <f t="shared" si="186"/>
        <v>5698.1902258152177</v>
      </c>
      <c r="V373" s="9">
        <f t="shared" si="186"/>
        <v>2698.4646739130435</v>
      </c>
      <c r="W373" s="9">
        <f t="shared" si="186"/>
        <v>111.94915760869566</v>
      </c>
      <c r="X373" s="9">
        <f t="shared" si="186"/>
        <v>1272.6046195652175</v>
      </c>
      <c r="Y373" s="9">
        <f t="shared" si="186"/>
        <v>311.38992861893729</v>
      </c>
      <c r="Z373" s="9">
        <f t="shared" si="186"/>
        <v>0</v>
      </c>
      <c r="AA373" s="9">
        <f t="shared" si="186"/>
        <v>1364.4825679347828</v>
      </c>
      <c r="AB373" s="9">
        <f t="shared" si="187"/>
        <v>6132.620923913043</v>
      </c>
      <c r="AC373" s="9">
        <f t="shared" si="187"/>
        <v>2787.123641304348</v>
      </c>
      <c r="AD373" s="9">
        <f t="shared" si="187"/>
        <v>111.94915760869566</v>
      </c>
      <c r="AE373" s="9">
        <f t="shared" si="187"/>
        <v>1086.8252393192115</v>
      </c>
      <c r="AF373" s="9">
        <f t="shared" si="187"/>
        <v>301.88479362580819</v>
      </c>
      <c r="AG373" s="9">
        <f t="shared" si="187"/>
        <v>0</v>
      </c>
      <c r="AH373" s="9">
        <f t="shared" si="187"/>
        <v>1358.1791513586959</v>
      </c>
      <c r="AI373" s="9">
        <f t="shared" si="181"/>
        <v>11778.582907129803</v>
      </c>
      <c r="AJ373" s="3" t="s">
        <v>608</v>
      </c>
      <c r="AK373" s="11">
        <v>4219895</v>
      </c>
      <c r="AL373" s="11">
        <v>0</v>
      </c>
      <c r="AM373" s="11">
        <v>9693</v>
      </c>
      <c r="AN373" s="9">
        <v>0</v>
      </c>
      <c r="AO373" s="11">
        <v>0</v>
      </c>
      <c r="AP373" s="11">
        <v>82394.58</v>
      </c>
      <c r="AQ373" s="9">
        <v>0</v>
      </c>
      <c r="AR373" s="9">
        <v>78716</v>
      </c>
      <c r="AS373" s="11">
        <v>1986070</v>
      </c>
      <c r="AT373" s="11">
        <v>0</v>
      </c>
      <c r="AU373" s="11">
        <v>385610</v>
      </c>
      <c r="AV373" s="11">
        <v>0</v>
      </c>
      <c r="AW373" s="9">
        <v>0</v>
      </c>
      <c r="AX373" s="9">
        <v>229182.98746353787</v>
      </c>
      <c r="AY373" s="9">
        <v>50790.75</v>
      </c>
      <c r="AZ373" s="9">
        <v>-26026.993799999997</v>
      </c>
      <c r="BA373" s="11">
        <v>167101</v>
      </c>
      <c r="BB373" s="11">
        <v>202</v>
      </c>
      <c r="BC373" s="11">
        <v>953468.42</v>
      </c>
      <c r="BD373" s="11">
        <v>199379</v>
      </c>
      <c r="BE373" s="11">
        <v>21032</v>
      </c>
      <c r="BF373" s="11">
        <v>0</v>
      </c>
      <c r="BG373" s="11">
        <v>0</v>
      </c>
      <c r="BH373" s="11">
        <v>0</v>
      </c>
      <c r="BI373" s="9">
        <v>74904</v>
      </c>
      <c r="BJ373" s="9">
        <v>0</v>
      </c>
      <c r="BK373" s="9">
        <v>0</v>
      </c>
      <c r="BL373" s="9">
        <v>0</v>
      </c>
      <c r="BM373" s="9">
        <v>0</v>
      </c>
      <c r="BN373" s="9">
        <v>0</v>
      </c>
      <c r="BO373" s="11">
        <v>4513584</v>
      </c>
      <c r="BP373" s="11">
        <v>0</v>
      </c>
      <c r="BQ373" s="11">
        <v>10106</v>
      </c>
      <c r="BR373" s="11">
        <v>0</v>
      </c>
      <c r="BS373" s="11">
        <v>0</v>
      </c>
      <c r="BT373" s="11">
        <v>82394.58</v>
      </c>
      <c r="BU373" s="9">
        <v>0</v>
      </c>
      <c r="BV373" s="9">
        <v>89333</v>
      </c>
      <c r="BW373" s="11">
        <v>2051323</v>
      </c>
      <c r="BX373" s="11">
        <v>0</v>
      </c>
      <c r="BY373" s="11">
        <v>0</v>
      </c>
      <c r="BZ373" s="11">
        <v>11985.63</v>
      </c>
      <c r="CA373" s="9">
        <v>0</v>
      </c>
      <c r="CB373" s="9">
        <v>222187.20810859482</v>
      </c>
      <c r="CC373" s="9">
        <v>46151.431400000001</v>
      </c>
      <c r="CD373" s="9">
        <v>25</v>
      </c>
      <c r="CE373" s="11">
        <v>174847</v>
      </c>
      <c r="CF373" s="11">
        <v>213</v>
      </c>
      <c r="CG373" s="11">
        <v>953468.42400000012</v>
      </c>
      <c r="CH373" s="11">
        <v>416611.74613893963</v>
      </c>
      <c r="CI373" s="11">
        <v>21583</v>
      </c>
      <c r="CJ373" s="11">
        <v>0</v>
      </c>
      <c r="CK373" s="11">
        <v>0</v>
      </c>
      <c r="CL373" s="11">
        <v>0</v>
      </c>
      <c r="CM373" s="11">
        <v>75224</v>
      </c>
      <c r="CN373" s="9">
        <v>0</v>
      </c>
      <c r="CO373" s="9">
        <v>0</v>
      </c>
      <c r="CP373" s="9">
        <v>0</v>
      </c>
      <c r="CQ373" s="9">
        <v>0</v>
      </c>
      <c r="CR373" s="9">
        <v>0</v>
      </c>
      <c r="CT373" s="11"/>
      <c r="CU373" s="11"/>
      <c r="CV373" s="15"/>
      <c r="CW373" s="15"/>
      <c r="CX373" s="11"/>
      <c r="CY373" s="11"/>
      <c r="CZ373" s="9"/>
      <c r="DA373" s="11"/>
      <c r="DB373" s="11"/>
      <c r="DC373" s="11"/>
      <c r="DD373" s="11"/>
      <c r="DE373" s="11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</row>
    <row r="374" spans="1:124" x14ac:dyDescent="0.3">
      <c r="A374" s="8">
        <v>4029</v>
      </c>
      <c r="B374" s="8">
        <v>7</v>
      </c>
      <c r="C374" s="8" t="s">
        <v>397</v>
      </c>
      <c r="D374" s="16">
        <v>7</v>
      </c>
      <c r="E374" s="9">
        <v>379</v>
      </c>
      <c r="F374" s="9">
        <f t="shared" si="166"/>
        <v>12294.375642923122</v>
      </c>
      <c r="G374" s="9">
        <f t="shared" si="167"/>
        <v>12845.707837983031</v>
      </c>
      <c r="H374" s="9">
        <f t="shared" si="168"/>
        <v>551.33219505990928</v>
      </c>
      <c r="I374" s="10">
        <f t="shared" si="165"/>
        <v>4.4844261398281474E-2</v>
      </c>
      <c r="J374" s="9">
        <f t="shared" si="169"/>
        <v>447.26927862796765</v>
      </c>
      <c r="K374" s="9">
        <f t="shared" si="170"/>
        <v>94.160949868073658</v>
      </c>
      <c r="L374" s="9">
        <f t="shared" si="171"/>
        <v>0</v>
      </c>
      <c r="M374" s="9">
        <f t="shared" si="172"/>
        <v>20.2356200527704</v>
      </c>
      <c r="N374" s="9">
        <f t="shared" si="173"/>
        <v>-75.846184887317804</v>
      </c>
      <c r="O374" s="9">
        <f t="shared" si="174"/>
        <v>0</v>
      </c>
      <c r="P374" s="9">
        <f t="shared" si="175"/>
        <v>65.512531398416741</v>
      </c>
      <c r="Q374" s="15">
        <f t="shared" si="178"/>
        <v>4659568.3686678633</v>
      </c>
      <c r="R374" s="15">
        <f t="shared" si="179"/>
        <v>4868523.2705955692</v>
      </c>
      <c r="S374" s="9">
        <f t="shared" si="180"/>
        <v>208954.90192770585</v>
      </c>
      <c r="T374" s="9"/>
      <c r="U374" s="9">
        <f t="shared" si="186"/>
        <v>5609.9998506596312</v>
      </c>
      <c r="V374" s="9">
        <f t="shared" si="186"/>
        <v>2865.9525065963062</v>
      </c>
      <c r="W374" s="9">
        <f t="shared" si="186"/>
        <v>173.96920844327178</v>
      </c>
      <c r="X374" s="9">
        <f t="shared" si="186"/>
        <v>1154.9155672823219</v>
      </c>
      <c r="Y374" s="9">
        <f t="shared" si="186"/>
        <v>1278.2431273558389</v>
      </c>
      <c r="Z374" s="9">
        <f t="shared" si="186"/>
        <v>0</v>
      </c>
      <c r="AA374" s="9">
        <f t="shared" si="186"/>
        <v>1211.2953825857521</v>
      </c>
      <c r="AB374" s="9">
        <f t="shared" si="187"/>
        <v>6057.2691292875988</v>
      </c>
      <c r="AC374" s="9">
        <f t="shared" si="187"/>
        <v>2960.1134564643799</v>
      </c>
      <c r="AD374" s="9">
        <f t="shared" si="187"/>
        <v>173.96920844327178</v>
      </c>
      <c r="AE374" s="9">
        <f t="shared" si="187"/>
        <v>1175.1511873350923</v>
      </c>
      <c r="AF374" s="9">
        <f t="shared" si="187"/>
        <v>1202.396942468521</v>
      </c>
      <c r="AG374" s="9">
        <f t="shared" si="187"/>
        <v>0</v>
      </c>
      <c r="AH374" s="9">
        <f t="shared" si="187"/>
        <v>1276.8079139841689</v>
      </c>
      <c r="AI374" s="9">
        <f t="shared" si="181"/>
        <v>12845.707837983031</v>
      </c>
      <c r="AJ374" s="3" t="s">
        <v>608</v>
      </c>
      <c r="AK374" s="11">
        <v>2139385</v>
      </c>
      <c r="AL374" s="11">
        <v>0</v>
      </c>
      <c r="AM374" s="11">
        <v>4914</v>
      </c>
      <c r="AN374" s="9">
        <v>0</v>
      </c>
      <c r="AO374" s="11">
        <v>0</v>
      </c>
      <c r="AP374" s="11">
        <v>65934.33</v>
      </c>
      <c r="AQ374" s="9">
        <v>97911</v>
      </c>
      <c r="AR374" s="9">
        <v>39907</v>
      </c>
      <c r="AS374" s="11">
        <v>1086196</v>
      </c>
      <c r="AT374" s="11">
        <v>0</v>
      </c>
      <c r="AU374" s="11">
        <v>0</v>
      </c>
      <c r="AV374" s="11">
        <v>0</v>
      </c>
      <c r="AW374" s="9">
        <v>0</v>
      </c>
      <c r="AX374" s="9">
        <v>484454.14526786294</v>
      </c>
      <c r="AY374" s="9">
        <v>23276.95</v>
      </c>
      <c r="AZ374" s="9">
        <v>-13195.056599999998</v>
      </c>
      <c r="BA374" s="11">
        <v>84716</v>
      </c>
      <c r="BB374" s="11">
        <v>102</v>
      </c>
      <c r="BC374" s="11">
        <v>435804</v>
      </c>
      <c r="BD374" s="11">
        <v>0</v>
      </c>
      <c r="BE374" s="11">
        <v>10663</v>
      </c>
      <c r="BF374" s="11">
        <v>0</v>
      </c>
      <c r="BG374" s="11">
        <v>0</v>
      </c>
      <c r="BH374" s="11">
        <v>0</v>
      </c>
      <c r="BI374" s="9">
        <v>199500</v>
      </c>
      <c r="BJ374" s="9">
        <v>0</v>
      </c>
      <c r="BK374" s="9">
        <v>0</v>
      </c>
      <c r="BL374" s="9">
        <v>0</v>
      </c>
      <c r="BM374" s="9">
        <v>0</v>
      </c>
      <c r="BN374" s="9">
        <v>0</v>
      </c>
      <c r="BO374" s="11">
        <v>2295692</v>
      </c>
      <c r="BP374" s="11">
        <v>0</v>
      </c>
      <c r="BQ374" s="11">
        <v>5140</v>
      </c>
      <c r="BR374" s="11">
        <v>0</v>
      </c>
      <c r="BS374" s="11">
        <v>0</v>
      </c>
      <c r="BT374" s="11">
        <v>65934.33</v>
      </c>
      <c r="BU374" s="9">
        <v>97911</v>
      </c>
      <c r="BV374" s="9">
        <v>45436</v>
      </c>
      <c r="BW374" s="11">
        <v>1121883</v>
      </c>
      <c r="BX374" s="11">
        <v>0</v>
      </c>
      <c r="BY374" s="11">
        <v>0</v>
      </c>
      <c r="BZ374" s="11">
        <v>-3460.7</v>
      </c>
      <c r="CA374" s="9">
        <v>0</v>
      </c>
      <c r="CB374" s="9">
        <v>455708.44119556947</v>
      </c>
      <c r="CC374" s="9">
        <v>19279.7994</v>
      </c>
      <c r="CD374" s="9">
        <v>13</v>
      </c>
      <c r="CE374" s="11">
        <v>88931</v>
      </c>
      <c r="CF374" s="11">
        <v>108</v>
      </c>
      <c r="CG374" s="11">
        <v>464630.4</v>
      </c>
      <c r="CH374" s="11">
        <v>0</v>
      </c>
      <c r="CI374" s="11">
        <v>10977</v>
      </c>
      <c r="CJ374" s="11">
        <v>0</v>
      </c>
      <c r="CK374" s="11">
        <v>0</v>
      </c>
      <c r="CL374" s="11">
        <v>0</v>
      </c>
      <c r="CM374" s="11">
        <v>200340</v>
      </c>
      <c r="CN374" s="9">
        <v>0</v>
      </c>
      <c r="CO374" s="9">
        <v>0</v>
      </c>
      <c r="CP374" s="9">
        <v>0</v>
      </c>
      <c r="CQ374" s="9">
        <v>0</v>
      </c>
      <c r="CR374" s="9">
        <v>0</v>
      </c>
      <c r="CT374" s="11"/>
      <c r="CU374" s="11"/>
      <c r="CV374" s="15"/>
      <c r="CW374" s="15"/>
      <c r="CX374" s="11"/>
      <c r="CY374" s="11"/>
      <c r="CZ374" s="9"/>
      <c r="DA374" s="11"/>
      <c r="DB374" s="11"/>
      <c r="DC374" s="11"/>
      <c r="DD374" s="11"/>
      <c r="DE374" s="11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</row>
    <row r="375" spans="1:124" x14ac:dyDescent="0.3">
      <c r="A375" s="8">
        <v>4030</v>
      </c>
      <c r="B375" s="8">
        <v>7</v>
      </c>
      <c r="C375" s="8" t="s">
        <v>398</v>
      </c>
      <c r="D375" s="16">
        <v>7</v>
      </c>
      <c r="E375" s="9">
        <v>347</v>
      </c>
      <c r="F375" s="9">
        <f t="shared" si="166"/>
        <v>11206.660611936146</v>
      </c>
      <c r="G375" s="9">
        <f t="shared" si="167"/>
        <v>11756.90979667518</v>
      </c>
      <c r="H375" s="9">
        <f t="shared" si="168"/>
        <v>550.24918473903381</v>
      </c>
      <c r="I375" s="10">
        <f t="shared" si="165"/>
        <v>4.9100191733563052E-2</v>
      </c>
      <c r="J375" s="9">
        <f t="shared" si="169"/>
        <v>462.5865463976952</v>
      </c>
      <c r="K375" s="9">
        <f t="shared" si="170"/>
        <v>68.642651296830081</v>
      </c>
      <c r="L375" s="9">
        <f t="shared" si="171"/>
        <v>0</v>
      </c>
      <c r="M375" s="9">
        <f t="shared" si="172"/>
        <v>21.255936599423592</v>
      </c>
      <c r="N375" s="9">
        <f t="shared" si="173"/>
        <v>-90.893241197564748</v>
      </c>
      <c r="O375" s="9">
        <f t="shared" si="174"/>
        <v>0</v>
      </c>
      <c r="P375" s="9">
        <f t="shared" si="175"/>
        <v>88.657291642651217</v>
      </c>
      <c r="Q375" s="15">
        <f t="shared" si="178"/>
        <v>3888711.2323418423</v>
      </c>
      <c r="R375" s="15">
        <f t="shared" si="179"/>
        <v>4079647.699446287</v>
      </c>
      <c r="S375" s="9">
        <f t="shared" si="180"/>
        <v>190936.46710444475</v>
      </c>
      <c r="T375" s="9"/>
      <c r="U375" s="9">
        <f t="shared" si="186"/>
        <v>5547.5748368876075</v>
      </c>
      <c r="V375" s="9">
        <f t="shared" si="186"/>
        <v>2089.2651296829972</v>
      </c>
      <c r="W375" s="9">
        <f t="shared" si="186"/>
        <v>37.398559077809793</v>
      </c>
      <c r="X375" s="9">
        <f t="shared" si="186"/>
        <v>458.79250720461096</v>
      </c>
      <c r="Y375" s="9">
        <f t="shared" si="186"/>
        <v>1975.170097815108</v>
      </c>
      <c r="Z375" s="9">
        <f t="shared" si="186"/>
        <v>0</v>
      </c>
      <c r="AA375" s="9">
        <f t="shared" si="186"/>
        <v>1098.4594812680116</v>
      </c>
      <c r="AB375" s="9">
        <f t="shared" si="187"/>
        <v>6010.1613832853027</v>
      </c>
      <c r="AC375" s="9">
        <f t="shared" si="187"/>
        <v>2157.9077809798273</v>
      </c>
      <c r="AD375" s="9">
        <f t="shared" si="187"/>
        <v>37.398559077809793</v>
      </c>
      <c r="AE375" s="9">
        <f t="shared" si="187"/>
        <v>480.04844380403455</v>
      </c>
      <c r="AF375" s="9">
        <f t="shared" si="187"/>
        <v>1884.2768566175432</v>
      </c>
      <c r="AG375" s="9">
        <f t="shared" si="187"/>
        <v>0</v>
      </c>
      <c r="AH375" s="9">
        <f t="shared" si="187"/>
        <v>1187.1167729106628</v>
      </c>
      <c r="AI375" s="9">
        <f t="shared" si="181"/>
        <v>11756.90979667518</v>
      </c>
      <c r="AJ375" s="3" t="s">
        <v>608</v>
      </c>
      <c r="AK375" s="11">
        <v>1936955</v>
      </c>
      <c r="AL375" s="11">
        <v>0</v>
      </c>
      <c r="AM375" s="11">
        <v>4449</v>
      </c>
      <c r="AN375" s="9">
        <v>0</v>
      </c>
      <c r="AO375" s="11">
        <v>0</v>
      </c>
      <c r="AP375" s="11">
        <v>12977.3</v>
      </c>
      <c r="AQ375" s="9">
        <v>0</v>
      </c>
      <c r="AR375" s="9">
        <v>36131</v>
      </c>
      <c r="AS375" s="11">
        <v>724975</v>
      </c>
      <c r="AT375" s="11">
        <v>0</v>
      </c>
      <c r="AU375" s="11">
        <v>0</v>
      </c>
      <c r="AV375" s="11">
        <v>0</v>
      </c>
      <c r="AW375" s="9">
        <v>0</v>
      </c>
      <c r="AX375" s="9">
        <v>685384.02394184249</v>
      </c>
      <c r="AY375" s="9">
        <v>19101.440000000002</v>
      </c>
      <c r="AZ375" s="9">
        <v>-11946.531599999998</v>
      </c>
      <c r="BA375" s="11">
        <v>76700</v>
      </c>
      <c r="BB375" s="11">
        <v>93</v>
      </c>
      <c r="BC375" s="11">
        <v>362064</v>
      </c>
      <c r="BD375" s="11">
        <v>0</v>
      </c>
      <c r="BE375" s="11">
        <v>9654</v>
      </c>
      <c r="BF375" s="11">
        <v>0</v>
      </c>
      <c r="BG375" s="11">
        <v>0</v>
      </c>
      <c r="BH375" s="11">
        <v>0</v>
      </c>
      <c r="BI375" s="9">
        <v>32174</v>
      </c>
      <c r="BJ375" s="9">
        <v>0</v>
      </c>
      <c r="BK375" s="9">
        <v>0</v>
      </c>
      <c r="BL375" s="9">
        <v>0</v>
      </c>
      <c r="BM375" s="9">
        <v>0</v>
      </c>
      <c r="BN375" s="9">
        <v>0</v>
      </c>
      <c r="BO375" s="11">
        <v>2085515</v>
      </c>
      <c r="BP375" s="11">
        <v>0</v>
      </c>
      <c r="BQ375" s="11">
        <v>4670</v>
      </c>
      <c r="BR375" s="11">
        <v>0</v>
      </c>
      <c r="BS375" s="11">
        <v>0</v>
      </c>
      <c r="BT375" s="11">
        <v>12977.3</v>
      </c>
      <c r="BU375" s="9">
        <v>0</v>
      </c>
      <c r="BV375" s="9">
        <v>41277</v>
      </c>
      <c r="BW375" s="11">
        <v>748794</v>
      </c>
      <c r="BX375" s="11">
        <v>0</v>
      </c>
      <c r="BY375" s="11">
        <v>0</v>
      </c>
      <c r="BZ375" s="11">
        <v>-2543.19</v>
      </c>
      <c r="CA375" s="9">
        <v>0</v>
      </c>
      <c r="CB375" s="9">
        <v>653844.06924628746</v>
      </c>
      <c r="CC375" s="9">
        <v>15627.120200000001</v>
      </c>
      <c r="CD375" s="9">
        <v>11</v>
      </c>
      <c r="CE375" s="11">
        <v>80789</v>
      </c>
      <c r="CF375" s="11">
        <v>98</v>
      </c>
      <c r="CG375" s="11">
        <v>396302.4</v>
      </c>
      <c r="CH375" s="11">
        <v>0</v>
      </c>
      <c r="CI375" s="11">
        <v>9972</v>
      </c>
      <c r="CJ375" s="11">
        <v>0</v>
      </c>
      <c r="CK375" s="11">
        <v>0</v>
      </c>
      <c r="CL375" s="11">
        <v>0</v>
      </c>
      <c r="CM375" s="11">
        <v>32314</v>
      </c>
      <c r="CN375" s="9">
        <v>0</v>
      </c>
      <c r="CO375" s="9">
        <v>0</v>
      </c>
      <c r="CP375" s="9">
        <v>0</v>
      </c>
      <c r="CQ375" s="9">
        <v>0</v>
      </c>
      <c r="CR375" s="9">
        <v>0</v>
      </c>
      <c r="CT375" s="11"/>
      <c r="CU375" s="11"/>
      <c r="CV375" s="15"/>
      <c r="CW375" s="15"/>
      <c r="CX375" s="11"/>
      <c r="CY375" s="11"/>
      <c r="CZ375" s="9"/>
      <c r="DA375" s="11"/>
      <c r="DB375" s="11"/>
      <c r="DC375" s="11"/>
      <c r="DD375" s="11"/>
      <c r="DE375" s="11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</row>
    <row r="376" spans="1:124" x14ac:dyDescent="0.3">
      <c r="A376" s="8">
        <v>4031</v>
      </c>
      <c r="B376" s="8">
        <v>7</v>
      </c>
      <c r="C376" s="8" t="s">
        <v>399</v>
      </c>
      <c r="D376" s="16">
        <v>7</v>
      </c>
      <c r="E376" s="9">
        <v>92</v>
      </c>
      <c r="F376" s="9">
        <f t="shared" si="166"/>
        <v>11079.326488038092</v>
      </c>
      <c r="G376" s="9">
        <f t="shared" si="167"/>
        <v>11435.47519432708</v>
      </c>
      <c r="H376" s="9">
        <f t="shared" si="168"/>
        <v>356.14870628898825</v>
      </c>
      <c r="I376" s="10">
        <f t="shared" si="165"/>
        <v>3.2145339039652623E-2</v>
      </c>
      <c r="J376" s="9">
        <f t="shared" si="169"/>
        <v>217.91860869565153</v>
      </c>
      <c r="K376" s="9">
        <f t="shared" si="170"/>
        <v>61.369565217391255</v>
      </c>
      <c r="L376" s="9">
        <f t="shared" si="171"/>
        <v>0</v>
      </c>
      <c r="M376" s="9">
        <f t="shared" si="172"/>
        <v>77.932608695652164</v>
      </c>
      <c r="N376" s="9">
        <f t="shared" si="173"/>
        <v>-33.932619797968869</v>
      </c>
      <c r="O376" s="9">
        <f t="shared" si="174"/>
        <v>0</v>
      </c>
      <c r="P376" s="9">
        <f t="shared" si="175"/>
        <v>32.860543478260979</v>
      </c>
      <c r="Q376" s="15">
        <f t="shared" si="178"/>
        <v>1019298.0368995044</v>
      </c>
      <c r="R376" s="15">
        <f t="shared" si="179"/>
        <v>1052063.7178780914</v>
      </c>
      <c r="S376" s="9">
        <f t="shared" si="180"/>
        <v>32765.680978587014</v>
      </c>
      <c r="T376" s="9"/>
      <c r="U376" s="9">
        <f t="shared" si="186"/>
        <v>6749.3096521739135</v>
      </c>
      <c r="V376" s="9">
        <f t="shared" si="186"/>
        <v>1867.8695652173913</v>
      </c>
      <c r="W376" s="9">
        <f t="shared" si="186"/>
        <v>206.7</v>
      </c>
      <c r="X376" s="9">
        <f t="shared" si="186"/>
        <v>445.38043478260869</v>
      </c>
      <c r="Y376" s="9">
        <f t="shared" si="186"/>
        <v>657.02335760330845</v>
      </c>
      <c r="Z376" s="9">
        <f t="shared" si="186"/>
        <v>0</v>
      </c>
      <c r="AA376" s="9">
        <f t="shared" si="186"/>
        <v>1153.0434782608695</v>
      </c>
      <c r="AB376" s="9">
        <f t="shared" si="187"/>
        <v>6967.228260869565</v>
      </c>
      <c r="AC376" s="9">
        <f t="shared" si="187"/>
        <v>1929.2391304347825</v>
      </c>
      <c r="AD376" s="9">
        <f t="shared" si="187"/>
        <v>206.7</v>
      </c>
      <c r="AE376" s="9">
        <f t="shared" si="187"/>
        <v>523.31304347826085</v>
      </c>
      <c r="AF376" s="9">
        <f t="shared" si="187"/>
        <v>623.09073780533959</v>
      </c>
      <c r="AG376" s="9">
        <f t="shared" si="187"/>
        <v>0</v>
      </c>
      <c r="AH376" s="9">
        <f t="shared" si="187"/>
        <v>1185.9040217391305</v>
      </c>
      <c r="AI376" s="9">
        <f t="shared" si="181"/>
        <v>11435.47519432708</v>
      </c>
      <c r="AJ376" s="3" t="s">
        <v>608</v>
      </c>
      <c r="AK376" s="11">
        <v>624790</v>
      </c>
      <c r="AL376" s="11">
        <v>0</v>
      </c>
      <c r="AM376" s="11">
        <v>1435</v>
      </c>
      <c r="AN376" s="9">
        <v>0</v>
      </c>
      <c r="AO376" s="11">
        <v>0</v>
      </c>
      <c r="AP376" s="11">
        <v>19016.399999999998</v>
      </c>
      <c r="AQ376" s="9">
        <v>0</v>
      </c>
      <c r="AR376" s="9">
        <v>11655</v>
      </c>
      <c r="AS376" s="11">
        <v>171844</v>
      </c>
      <c r="AT376" s="11">
        <v>0</v>
      </c>
      <c r="AU376" s="11">
        <v>0</v>
      </c>
      <c r="AV376" s="11">
        <v>0</v>
      </c>
      <c r="AW376" s="9">
        <v>0</v>
      </c>
      <c r="AX376" s="9">
        <v>60446.148899504376</v>
      </c>
      <c r="AY376" s="9">
        <v>0</v>
      </c>
      <c r="AZ376" s="9">
        <v>-3853.5119999999997</v>
      </c>
      <c r="BA376" s="11">
        <v>24741</v>
      </c>
      <c r="BB376" s="11">
        <v>30</v>
      </c>
      <c r="BC376" s="11">
        <v>106080</v>
      </c>
      <c r="BD376" s="11">
        <v>0</v>
      </c>
      <c r="BE376" s="11">
        <v>3114</v>
      </c>
      <c r="BF376" s="11">
        <v>0</v>
      </c>
      <c r="BG376" s="11">
        <v>0</v>
      </c>
      <c r="BH376" s="11">
        <v>0</v>
      </c>
      <c r="BI376" s="9">
        <v>0</v>
      </c>
      <c r="BJ376" s="9">
        <v>0</v>
      </c>
      <c r="BK376" s="9">
        <v>0</v>
      </c>
      <c r="BL376" s="9">
        <v>0</v>
      </c>
      <c r="BM376" s="9">
        <v>0</v>
      </c>
      <c r="BN376" s="9">
        <v>0</v>
      </c>
      <c r="BO376" s="11">
        <v>640982</v>
      </c>
      <c r="BP376" s="11">
        <v>0</v>
      </c>
      <c r="BQ376" s="11">
        <v>1435</v>
      </c>
      <c r="BR376" s="11">
        <v>0</v>
      </c>
      <c r="BS376" s="11">
        <v>0</v>
      </c>
      <c r="BT376" s="11">
        <v>19016.399999999998</v>
      </c>
      <c r="BU376" s="9">
        <v>0</v>
      </c>
      <c r="BV376" s="9">
        <v>12686</v>
      </c>
      <c r="BW376" s="11">
        <v>177490</v>
      </c>
      <c r="BX376" s="11">
        <v>0</v>
      </c>
      <c r="BY376" s="11">
        <v>0</v>
      </c>
      <c r="BZ376" s="11">
        <v>6098.8</v>
      </c>
      <c r="CA376" s="9">
        <v>0</v>
      </c>
      <c r="CB376" s="9">
        <v>57324.347878091241</v>
      </c>
      <c r="CC376" s="9">
        <v>1880.77</v>
      </c>
      <c r="CD376" s="9">
        <v>3</v>
      </c>
      <c r="CE376" s="11">
        <v>24830</v>
      </c>
      <c r="CF376" s="11">
        <v>30</v>
      </c>
      <c r="CG376" s="11">
        <v>107222.39999999999</v>
      </c>
      <c r="CH376" s="11">
        <v>0</v>
      </c>
      <c r="CI376" s="11">
        <v>3065</v>
      </c>
      <c r="CJ376" s="11">
        <v>0</v>
      </c>
      <c r="CK376" s="11">
        <v>0</v>
      </c>
      <c r="CL376" s="11">
        <v>0</v>
      </c>
      <c r="CM376" s="11">
        <v>0</v>
      </c>
      <c r="CN376" s="9">
        <v>0</v>
      </c>
      <c r="CO376" s="9">
        <v>0</v>
      </c>
      <c r="CP376" s="9">
        <v>0</v>
      </c>
      <c r="CQ376" s="9">
        <v>0</v>
      </c>
      <c r="CR376" s="9">
        <v>0</v>
      </c>
      <c r="CT376" s="11"/>
      <c r="CU376" s="11"/>
      <c r="CV376" s="15"/>
      <c r="CW376" s="15"/>
      <c r="CX376" s="11"/>
      <c r="CY376" s="11"/>
      <c r="CZ376" s="9"/>
      <c r="DA376" s="11"/>
      <c r="DB376" s="11"/>
      <c r="DC376" s="11"/>
      <c r="DD376" s="11"/>
      <c r="DE376" s="11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</row>
    <row r="377" spans="1:124" x14ac:dyDescent="0.3">
      <c r="A377" s="8">
        <v>4032</v>
      </c>
      <c r="B377" s="8">
        <v>7</v>
      </c>
      <c r="C377" s="8" t="s">
        <v>400</v>
      </c>
      <c r="D377" s="16">
        <v>7</v>
      </c>
      <c r="E377" s="9">
        <v>508</v>
      </c>
      <c r="F377" s="9">
        <f t="shared" si="166"/>
        <v>11013.428669962414</v>
      </c>
      <c r="G377" s="9">
        <f t="shared" si="167"/>
        <v>10927.979346029382</v>
      </c>
      <c r="H377" s="9">
        <f t="shared" si="168"/>
        <v>-85.449323933031337</v>
      </c>
      <c r="I377" s="10">
        <f t="shared" si="165"/>
        <v>-7.7586486909460286E-3</v>
      </c>
      <c r="J377" s="9">
        <f t="shared" si="169"/>
        <v>527.48288937007874</v>
      </c>
      <c r="K377" s="9">
        <f t="shared" si="170"/>
        <v>80.066929133858139</v>
      </c>
      <c r="L377" s="9">
        <f t="shared" si="171"/>
        <v>0</v>
      </c>
      <c r="M377" s="9">
        <f t="shared" si="172"/>
        <v>-627.41714876827882</v>
      </c>
      <c r="N377" s="9">
        <f t="shared" si="173"/>
        <v>-31.175038944281027</v>
      </c>
      <c r="O377" s="9">
        <f t="shared" si="174"/>
        <v>0</v>
      </c>
      <c r="P377" s="9">
        <f t="shared" si="175"/>
        <v>-34.406954724409388</v>
      </c>
      <c r="Q377" s="15">
        <f t="shared" si="178"/>
        <v>5594821.7643409064</v>
      </c>
      <c r="R377" s="15">
        <f t="shared" si="179"/>
        <v>5551413.5077829259</v>
      </c>
      <c r="S377" s="9">
        <f t="shared" si="180"/>
        <v>-43408.256557980552</v>
      </c>
      <c r="T377" s="9"/>
      <c r="U377" s="9">
        <f t="shared" si="186"/>
        <v>5278.5486066929134</v>
      </c>
      <c r="V377" s="9">
        <f t="shared" si="186"/>
        <v>2436.9960629921261</v>
      </c>
      <c r="W377" s="9">
        <f t="shared" si="186"/>
        <v>7.1169881889763786</v>
      </c>
      <c r="X377" s="9">
        <f t="shared" si="186"/>
        <v>1379.3287401574803</v>
      </c>
      <c r="Y377" s="9">
        <f t="shared" si="186"/>
        <v>803.92211051359448</v>
      </c>
      <c r="Z377" s="9">
        <f t="shared" si="186"/>
        <v>0</v>
      </c>
      <c r="AA377" s="9">
        <f t="shared" si="186"/>
        <v>1107.5161614173228</v>
      </c>
      <c r="AB377" s="9">
        <f t="shared" si="187"/>
        <v>5806.0314960629921</v>
      </c>
      <c r="AC377" s="9">
        <f t="shared" si="187"/>
        <v>2517.0629921259842</v>
      </c>
      <c r="AD377" s="9">
        <f t="shared" si="187"/>
        <v>7.1169881889763786</v>
      </c>
      <c r="AE377" s="9">
        <f t="shared" si="187"/>
        <v>751.91159138920148</v>
      </c>
      <c r="AF377" s="9">
        <f t="shared" si="187"/>
        <v>772.74707156931345</v>
      </c>
      <c r="AG377" s="9">
        <f t="shared" si="187"/>
        <v>0</v>
      </c>
      <c r="AH377" s="9">
        <f t="shared" si="187"/>
        <v>1073.1092066929134</v>
      </c>
      <c r="AI377" s="9">
        <f t="shared" si="181"/>
        <v>10927.979346029382</v>
      </c>
      <c r="AJ377" s="3" t="s">
        <v>608</v>
      </c>
      <c r="AK377" s="11">
        <v>2698144</v>
      </c>
      <c r="AL377" s="11">
        <v>0</v>
      </c>
      <c r="AM377" s="11">
        <v>6198</v>
      </c>
      <c r="AN377" s="9">
        <v>0</v>
      </c>
      <c r="AO377" s="11">
        <v>0</v>
      </c>
      <c r="AP377" s="11">
        <v>3615.4300000000003</v>
      </c>
      <c r="AQ377" s="9">
        <v>120934</v>
      </c>
      <c r="AR377" s="9">
        <v>50330</v>
      </c>
      <c r="AS377" s="11">
        <v>1237994</v>
      </c>
      <c r="AT377" s="11">
        <v>0</v>
      </c>
      <c r="AU377" s="11">
        <v>402818</v>
      </c>
      <c r="AV377" s="11">
        <v>0</v>
      </c>
      <c r="AW377" s="9">
        <v>0</v>
      </c>
      <c r="AX377" s="9">
        <v>408392.43214090599</v>
      </c>
      <c r="AY377" s="9">
        <v>42418.21</v>
      </c>
      <c r="AZ377" s="9">
        <v>-16641.307799999999</v>
      </c>
      <c r="BA377" s="11">
        <v>106842</v>
      </c>
      <c r="BB377" s="11">
        <v>129</v>
      </c>
      <c r="BC377" s="11">
        <v>520200</v>
      </c>
      <c r="BD377" s="11">
        <v>0</v>
      </c>
      <c r="BE377" s="11">
        <v>13448</v>
      </c>
      <c r="BF377" s="11">
        <v>0</v>
      </c>
      <c r="BG377" s="11">
        <v>0</v>
      </c>
      <c r="BH377" s="11">
        <v>0</v>
      </c>
      <c r="BI377" s="9">
        <v>0</v>
      </c>
      <c r="BJ377" s="9">
        <v>0</v>
      </c>
      <c r="BK377" s="9">
        <v>0</v>
      </c>
      <c r="BL377" s="9">
        <v>0</v>
      </c>
      <c r="BM377" s="9">
        <v>0</v>
      </c>
      <c r="BN377" s="9">
        <v>0</v>
      </c>
      <c r="BO377" s="11">
        <v>2949448</v>
      </c>
      <c r="BP377" s="11">
        <v>0</v>
      </c>
      <c r="BQ377" s="11">
        <v>6604</v>
      </c>
      <c r="BR377" s="11">
        <v>0</v>
      </c>
      <c r="BS377" s="11">
        <v>0</v>
      </c>
      <c r="BT377" s="11">
        <v>3615.4300000000003</v>
      </c>
      <c r="BU377" s="9">
        <v>120934</v>
      </c>
      <c r="BV377" s="9">
        <v>58376</v>
      </c>
      <c r="BW377" s="11">
        <v>1278668</v>
      </c>
      <c r="BX377" s="11">
        <v>0</v>
      </c>
      <c r="BY377" s="11">
        <v>0</v>
      </c>
      <c r="BZ377" s="11">
        <v>-57814.05</v>
      </c>
      <c r="CA377" s="9">
        <v>0</v>
      </c>
      <c r="CB377" s="9">
        <v>392555.51235721121</v>
      </c>
      <c r="CC377" s="9">
        <v>24939.476999999999</v>
      </c>
      <c r="CD377" s="9">
        <v>16</v>
      </c>
      <c r="CE377" s="11">
        <v>114256</v>
      </c>
      <c r="CF377" s="11">
        <v>139</v>
      </c>
      <c r="CG377" s="11">
        <v>520200</v>
      </c>
      <c r="CH377" s="11">
        <v>125373.13842571434</v>
      </c>
      <c r="CI377" s="11">
        <v>14103</v>
      </c>
      <c r="CJ377" s="11">
        <v>0</v>
      </c>
      <c r="CK377" s="11">
        <v>0</v>
      </c>
      <c r="CL377" s="11">
        <v>0</v>
      </c>
      <c r="CM377" s="11">
        <v>0</v>
      </c>
      <c r="CN377" s="9">
        <v>0</v>
      </c>
      <c r="CO377" s="9">
        <v>0</v>
      </c>
      <c r="CP377" s="9">
        <v>0</v>
      </c>
      <c r="CQ377" s="9">
        <v>0</v>
      </c>
      <c r="CR377" s="9">
        <v>0</v>
      </c>
      <c r="CT377" s="11"/>
      <c r="CU377" s="11"/>
      <c r="CV377" s="15"/>
      <c r="CW377" s="15"/>
      <c r="CX377" s="11"/>
      <c r="CY377" s="11"/>
      <c r="CZ377" s="9"/>
      <c r="DA377" s="11"/>
      <c r="DB377" s="11"/>
      <c r="DC377" s="11"/>
      <c r="DD377" s="11"/>
      <c r="DE377" s="11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</row>
    <row r="378" spans="1:124" x14ac:dyDescent="0.3">
      <c r="A378" s="8">
        <v>4035</v>
      </c>
      <c r="B378" s="8">
        <v>7</v>
      </c>
      <c r="C378" s="8" t="s">
        <v>401</v>
      </c>
      <c r="D378" s="16">
        <v>7</v>
      </c>
      <c r="E378" s="9">
        <v>390</v>
      </c>
      <c r="F378" s="9">
        <f t="shared" si="166"/>
        <v>14782.724951106326</v>
      </c>
      <c r="G378" s="9">
        <f t="shared" si="167"/>
        <v>15172.733855705677</v>
      </c>
      <c r="H378" s="9">
        <f t="shared" si="168"/>
        <v>390.00890459935181</v>
      </c>
      <c r="I378" s="10">
        <f t="shared" si="165"/>
        <v>2.6382747828245557E-2</v>
      </c>
      <c r="J378" s="9">
        <f t="shared" si="169"/>
        <v>475.89007948717972</v>
      </c>
      <c r="K378" s="9">
        <f t="shared" si="170"/>
        <v>44.051282051281987</v>
      </c>
      <c r="L378" s="9">
        <f t="shared" si="171"/>
        <v>0</v>
      </c>
      <c r="M378" s="9">
        <f t="shared" si="172"/>
        <v>76.694745015440503</v>
      </c>
      <c r="N378" s="9">
        <f t="shared" si="173"/>
        <v>-174.99116656993556</v>
      </c>
      <c r="O378" s="9">
        <f t="shared" si="174"/>
        <v>0</v>
      </c>
      <c r="P378" s="9">
        <f t="shared" si="175"/>
        <v>-31.636035384615525</v>
      </c>
      <c r="Q378" s="15">
        <f t="shared" si="178"/>
        <v>5765262.7309314674</v>
      </c>
      <c r="R378" s="15">
        <f t="shared" si="179"/>
        <v>5917366.2037252141</v>
      </c>
      <c r="S378" s="9">
        <f t="shared" si="180"/>
        <v>152103.47279374674</v>
      </c>
      <c r="T378" s="9"/>
      <c r="U378" s="9">
        <f t="shared" si="186"/>
        <v>5538.5637666666662</v>
      </c>
      <c r="V378" s="9">
        <f t="shared" si="186"/>
        <v>1340.8307692307692</v>
      </c>
      <c r="W378" s="9">
        <f t="shared" si="186"/>
        <v>170.68717948717949</v>
      </c>
      <c r="X378" s="9">
        <f t="shared" si="186"/>
        <v>1847.0641025641025</v>
      </c>
      <c r="Y378" s="9">
        <f t="shared" si="186"/>
        <v>4782.8968511063267</v>
      </c>
      <c r="Z378" s="9">
        <f t="shared" si="186"/>
        <v>0</v>
      </c>
      <c r="AA378" s="9">
        <f t="shared" si="186"/>
        <v>1102.6822820512821</v>
      </c>
      <c r="AB378" s="9">
        <f t="shared" si="187"/>
        <v>6014.4538461538459</v>
      </c>
      <c r="AC378" s="9">
        <f t="shared" si="187"/>
        <v>1384.8820512820512</v>
      </c>
      <c r="AD378" s="9">
        <f t="shared" si="187"/>
        <v>170.68717948717949</v>
      </c>
      <c r="AE378" s="9">
        <f t="shared" si="187"/>
        <v>1923.758847579543</v>
      </c>
      <c r="AF378" s="9">
        <f t="shared" si="187"/>
        <v>4607.9056845363912</v>
      </c>
      <c r="AG378" s="9">
        <f t="shared" si="187"/>
        <v>0</v>
      </c>
      <c r="AH378" s="9">
        <f t="shared" si="187"/>
        <v>1071.0462466666665</v>
      </c>
      <c r="AI378" s="9">
        <f t="shared" si="181"/>
        <v>15172.733855705677</v>
      </c>
      <c r="AJ378" s="3" t="s">
        <v>608</v>
      </c>
      <c r="AK378" s="11">
        <v>2173445</v>
      </c>
      <c r="AL378" s="11">
        <v>0</v>
      </c>
      <c r="AM378" s="11">
        <v>4993</v>
      </c>
      <c r="AN378" s="9">
        <v>0</v>
      </c>
      <c r="AO378" s="11">
        <v>0</v>
      </c>
      <c r="AP378" s="11">
        <v>66568</v>
      </c>
      <c r="AQ378" s="9">
        <v>89815</v>
      </c>
      <c r="AR378" s="9">
        <v>40542</v>
      </c>
      <c r="AS378" s="11">
        <v>522924</v>
      </c>
      <c r="AT378" s="11">
        <v>0</v>
      </c>
      <c r="AU378" s="11">
        <v>323910</v>
      </c>
      <c r="AV378" s="11">
        <v>0</v>
      </c>
      <c r="AW378" s="9">
        <v>0</v>
      </c>
      <c r="AX378" s="9">
        <v>1865329.7719314676</v>
      </c>
      <c r="AY378" s="9">
        <v>31526.09</v>
      </c>
      <c r="AZ378" s="9">
        <v>-13405.130999999999</v>
      </c>
      <c r="BA378" s="11">
        <v>86065</v>
      </c>
      <c r="BB378" s="11">
        <v>104</v>
      </c>
      <c r="BC378" s="11">
        <v>398520</v>
      </c>
      <c r="BD378" s="11">
        <v>127174</v>
      </c>
      <c r="BE378" s="11">
        <v>10833</v>
      </c>
      <c r="BF378" s="11">
        <v>0</v>
      </c>
      <c r="BG378" s="11">
        <v>0</v>
      </c>
      <c r="BH378" s="11">
        <v>0</v>
      </c>
      <c r="BI378" s="9">
        <v>36919</v>
      </c>
      <c r="BJ378" s="9">
        <v>0</v>
      </c>
      <c r="BK378" s="9">
        <v>0</v>
      </c>
      <c r="BL378" s="9">
        <v>0</v>
      </c>
      <c r="BM378" s="9">
        <v>0</v>
      </c>
      <c r="BN378" s="9">
        <v>0</v>
      </c>
      <c r="BO378" s="11">
        <v>2345624</v>
      </c>
      <c r="BP378" s="11">
        <v>0</v>
      </c>
      <c r="BQ378" s="11">
        <v>5252</v>
      </c>
      <c r="BR378" s="11">
        <v>0</v>
      </c>
      <c r="BS378" s="11">
        <v>0</v>
      </c>
      <c r="BT378" s="11">
        <v>66568</v>
      </c>
      <c r="BU378" s="9">
        <v>89815</v>
      </c>
      <c r="BV378" s="9">
        <v>46425</v>
      </c>
      <c r="BW378" s="11">
        <v>540104</v>
      </c>
      <c r="BX378" s="11">
        <v>0</v>
      </c>
      <c r="BY378" s="11">
        <v>0</v>
      </c>
      <c r="BZ378" s="11">
        <v>5706.36</v>
      </c>
      <c r="CA378" s="9">
        <v>0</v>
      </c>
      <c r="CB378" s="9">
        <v>1797083.2169691925</v>
      </c>
      <c r="CC378" s="9">
        <v>19188.036200000002</v>
      </c>
      <c r="CD378" s="9">
        <v>13</v>
      </c>
      <c r="CE378" s="11">
        <v>90865</v>
      </c>
      <c r="CF378" s="11">
        <v>110</v>
      </c>
      <c r="CG378" s="11">
        <v>398520</v>
      </c>
      <c r="CH378" s="11">
        <v>463797.59055602178</v>
      </c>
      <c r="CI378" s="11">
        <v>11216</v>
      </c>
      <c r="CJ378" s="11">
        <v>0</v>
      </c>
      <c r="CK378" s="11">
        <v>0</v>
      </c>
      <c r="CL378" s="11">
        <v>0</v>
      </c>
      <c r="CM378" s="11">
        <v>37079</v>
      </c>
      <c r="CN378" s="9">
        <v>0</v>
      </c>
      <c r="CO378" s="9">
        <v>0</v>
      </c>
      <c r="CP378" s="9">
        <v>0</v>
      </c>
      <c r="CQ378" s="9">
        <v>0</v>
      </c>
      <c r="CR378" s="9">
        <v>0</v>
      </c>
      <c r="CT378" s="11"/>
      <c r="CU378" s="11"/>
      <c r="CV378" s="15"/>
      <c r="CW378" s="15"/>
      <c r="CX378" s="11"/>
      <c r="CY378" s="11"/>
      <c r="CZ378" s="9"/>
      <c r="DA378" s="11"/>
      <c r="DB378" s="11"/>
      <c r="DC378" s="11"/>
      <c r="DD378" s="11"/>
      <c r="DE378" s="11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</row>
    <row r="379" spans="1:124" x14ac:dyDescent="0.3">
      <c r="A379" s="8">
        <v>4036</v>
      </c>
      <c r="B379" s="8">
        <v>7</v>
      </c>
      <c r="C379" s="8" t="s">
        <v>402</v>
      </c>
      <c r="D379" s="16">
        <v>7</v>
      </c>
      <c r="E379" s="9">
        <v>54</v>
      </c>
      <c r="F379" s="9">
        <f t="shared" si="166"/>
        <v>15962.741550189727</v>
      </c>
      <c r="G379" s="9">
        <f t="shared" si="167"/>
        <v>16242.709817495997</v>
      </c>
      <c r="H379" s="9">
        <f t="shared" si="168"/>
        <v>279.96826730627072</v>
      </c>
      <c r="I379" s="10">
        <f t="shared" si="165"/>
        <v>1.7538858624378539E-2</v>
      </c>
      <c r="J379" s="9">
        <f t="shared" si="169"/>
        <v>277.12684814814929</v>
      </c>
      <c r="K379" s="9">
        <f t="shared" si="170"/>
        <v>105.64814814814781</v>
      </c>
      <c r="L379" s="9">
        <f t="shared" si="171"/>
        <v>0</v>
      </c>
      <c r="M379" s="9">
        <f t="shared" si="172"/>
        <v>-23.046666666666738</v>
      </c>
      <c r="N379" s="9">
        <f t="shared" si="173"/>
        <v>-126.42191417521099</v>
      </c>
      <c r="O379" s="9">
        <f t="shared" si="174"/>
        <v>0</v>
      </c>
      <c r="P379" s="9">
        <f t="shared" si="175"/>
        <v>46.661851851851679</v>
      </c>
      <c r="Q379" s="15">
        <f t="shared" si="178"/>
        <v>861988.04371024529</v>
      </c>
      <c r="R379" s="15">
        <f t="shared" si="179"/>
        <v>877106.33014478395</v>
      </c>
      <c r="S379" s="9">
        <f t="shared" si="180"/>
        <v>15118.286434538662</v>
      </c>
      <c r="T379" s="9"/>
      <c r="U379" s="9">
        <f t="shared" si="186"/>
        <v>6979.0953740740733</v>
      </c>
      <c r="V379" s="9">
        <f t="shared" si="186"/>
        <v>3215.4259259259261</v>
      </c>
      <c r="W379" s="9">
        <f t="shared" si="186"/>
        <v>211.04870370370372</v>
      </c>
      <c r="X379" s="9">
        <f t="shared" si="186"/>
        <v>779.12962962962968</v>
      </c>
      <c r="Y379" s="9">
        <f t="shared" si="186"/>
        <v>2813.5974724119501</v>
      </c>
      <c r="Z379" s="9">
        <f t="shared" si="186"/>
        <v>0</v>
      </c>
      <c r="AA379" s="9">
        <f t="shared" si="186"/>
        <v>1964.4444444444443</v>
      </c>
      <c r="AB379" s="9">
        <f t="shared" si="187"/>
        <v>7256.2222222222226</v>
      </c>
      <c r="AC379" s="9">
        <f t="shared" si="187"/>
        <v>3321.0740740740739</v>
      </c>
      <c r="AD379" s="9">
        <f t="shared" si="187"/>
        <v>211.04870370370372</v>
      </c>
      <c r="AE379" s="9">
        <f t="shared" si="187"/>
        <v>756.08296296296294</v>
      </c>
      <c r="AF379" s="9">
        <f t="shared" si="187"/>
        <v>2687.1755582367391</v>
      </c>
      <c r="AG379" s="9">
        <f t="shared" si="187"/>
        <v>0</v>
      </c>
      <c r="AH379" s="9">
        <f t="shared" si="187"/>
        <v>2011.106296296296</v>
      </c>
      <c r="AI379" s="9">
        <f t="shared" si="181"/>
        <v>16242.709817495997</v>
      </c>
      <c r="AJ379" s="3" t="s">
        <v>608</v>
      </c>
      <c r="AK379" s="11">
        <v>379210</v>
      </c>
      <c r="AL379" s="11">
        <v>0</v>
      </c>
      <c r="AM379" s="11">
        <v>871</v>
      </c>
      <c r="AN379" s="9">
        <v>0</v>
      </c>
      <c r="AO379" s="11">
        <v>0</v>
      </c>
      <c r="AP379" s="11">
        <v>11396.630000000001</v>
      </c>
      <c r="AQ379" s="9">
        <v>17204</v>
      </c>
      <c r="AR379" s="9">
        <v>7074</v>
      </c>
      <c r="AS379" s="11">
        <v>173633</v>
      </c>
      <c r="AT379" s="11">
        <v>0</v>
      </c>
      <c r="AU379" s="11">
        <v>0</v>
      </c>
      <c r="AV379" s="11">
        <v>0</v>
      </c>
      <c r="AW379" s="9">
        <v>0</v>
      </c>
      <c r="AX379" s="9">
        <v>151934.26351024531</v>
      </c>
      <c r="AY379" s="9">
        <v>0</v>
      </c>
      <c r="AZ379" s="9">
        <v>-2338.8498</v>
      </c>
      <c r="BA379" s="11">
        <v>15016</v>
      </c>
      <c r="BB379" s="11">
        <v>18</v>
      </c>
      <c r="BC379" s="11">
        <v>106080</v>
      </c>
      <c r="BD379" s="11">
        <v>0</v>
      </c>
      <c r="BE379" s="11">
        <v>1890</v>
      </c>
      <c r="BF379" s="11">
        <v>0</v>
      </c>
      <c r="BG379" s="11">
        <v>0</v>
      </c>
      <c r="BH379" s="11">
        <v>0</v>
      </c>
      <c r="BI379" s="9">
        <v>0</v>
      </c>
      <c r="BJ379" s="9">
        <v>0</v>
      </c>
      <c r="BK379" s="9">
        <v>0</v>
      </c>
      <c r="BL379" s="9">
        <v>0</v>
      </c>
      <c r="BM379" s="9">
        <v>0</v>
      </c>
      <c r="BN379" s="9">
        <v>0</v>
      </c>
      <c r="BO379" s="11">
        <v>376229</v>
      </c>
      <c r="BP379" s="11">
        <v>15607</v>
      </c>
      <c r="BQ379" s="11">
        <v>842</v>
      </c>
      <c r="BR379" s="11">
        <v>0</v>
      </c>
      <c r="BS379" s="11">
        <v>0</v>
      </c>
      <c r="BT379" s="11">
        <v>11396.630000000001</v>
      </c>
      <c r="BU379" s="9">
        <v>17204</v>
      </c>
      <c r="BV379" s="9">
        <v>7446</v>
      </c>
      <c r="BW379" s="11">
        <v>179338</v>
      </c>
      <c r="BX379" s="11">
        <v>0</v>
      </c>
      <c r="BY379" s="11">
        <v>0</v>
      </c>
      <c r="BZ379" s="11">
        <v>-1054.52</v>
      </c>
      <c r="CA379" s="9">
        <v>0</v>
      </c>
      <c r="CB379" s="9">
        <v>145107.48014478391</v>
      </c>
      <c r="CC379" s="9">
        <v>1377.34</v>
      </c>
      <c r="CD379" s="9">
        <v>0</v>
      </c>
      <c r="CE379" s="11">
        <v>14574</v>
      </c>
      <c r="CF379" s="11">
        <v>18</v>
      </c>
      <c r="CG379" s="11">
        <v>107222.39999999999</v>
      </c>
      <c r="CH379" s="11">
        <v>0</v>
      </c>
      <c r="CI379" s="11">
        <v>1799</v>
      </c>
      <c r="CJ379" s="11">
        <v>0</v>
      </c>
      <c r="CK379" s="11">
        <v>0</v>
      </c>
      <c r="CL379" s="11">
        <v>0</v>
      </c>
      <c r="CM379" s="11">
        <v>0</v>
      </c>
      <c r="CN379" s="9">
        <v>0</v>
      </c>
      <c r="CO379" s="9">
        <v>0</v>
      </c>
      <c r="CP379" s="9">
        <v>0</v>
      </c>
      <c r="CQ379" s="9">
        <v>0</v>
      </c>
      <c r="CR379" s="9">
        <v>0</v>
      </c>
      <c r="CT379" s="11"/>
      <c r="CU379" s="11"/>
      <c r="CV379" s="15"/>
      <c r="CW379" s="15"/>
      <c r="CX379" s="11"/>
      <c r="CY379" s="11"/>
      <c r="CZ379" s="9"/>
      <c r="DA379" s="11"/>
      <c r="DB379" s="11"/>
      <c r="DC379" s="11"/>
      <c r="DD379" s="11"/>
      <c r="DE379" s="11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</row>
    <row r="380" spans="1:124" x14ac:dyDescent="0.3">
      <c r="A380" s="8">
        <v>4038</v>
      </c>
      <c r="B380" s="8">
        <v>7</v>
      </c>
      <c r="C380" s="8" t="s">
        <v>403</v>
      </c>
      <c r="D380" s="16">
        <v>7</v>
      </c>
      <c r="E380" s="9">
        <v>394</v>
      </c>
      <c r="F380" s="9">
        <f t="shared" si="166"/>
        <v>13611.354930835241</v>
      </c>
      <c r="G380" s="9">
        <f t="shared" si="167"/>
        <v>14072.501954246758</v>
      </c>
      <c r="H380" s="9">
        <f t="shared" si="168"/>
        <v>461.14702341151678</v>
      </c>
      <c r="I380" s="10">
        <f t="shared" si="165"/>
        <v>3.3879582580484451E-2</v>
      </c>
      <c r="J380" s="9">
        <f t="shared" si="169"/>
        <v>496.85787106598946</v>
      </c>
      <c r="K380" s="9">
        <f t="shared" si="170"/>
        <v>90.95177664974608</v>
      </c>
      <c r="L380" s="9">
        <f t="shared" si="171"/>
        <v>0</v>
      </c>
      <c r="M380" s="9">
        <f t="shared" si="172"/>
        <v>8.2270050761420634</v>
      </c>
      <c r="N380" s="9">
        <f t="shared" si="173"/>
        <v>-130.43010095396494</v>
      </c>
      <c r="O380" s="9">
        <f t="shared" si="174"/>
        <v>0</v>
      </c>
      <c r="P380" s="9">
        <f t="shared" si="175"/>
        <v>-4.4595284263959911</v>
      </c>
      <c r="Q380" s="15">
        <f t="shared" si="178"/>
        <v>5362873.8427490853</v>
      </c>
      <c r="R380" s="15">
        <f t="shared" si="179"/>
        <v>5544565.7699732231</v>
      </c>
      <c r="S380" s="9">
        <f t="shared" si="180"/>
        <v>181691.92722413782</v>
      </c>
      <c r="T380" s="9"/>
      <c r="U380" s="9">
        <f t="shared" si="186"/>
        <v>5527.2690324873101</v>
      </c>
      <c r="V380" s="9">
        <f t="shared" si="186"/>
        <v>2768.2258883248733</v>
      </c>
      <c r="W380" s="9">
        <f t="shared" si="186"/>
        <v>3.1938578680203045</v>
      </c>
      <c r="X380" s="9">
        <f t="shared" si="186"/>
        <v>761.17258883248735</v>
      </c>
      <c r="Y380" s="9">
        <f t="shared" si="186"/>
        <v>3551.322827281942</v>
      </c>
      <c r="Z380" s="9">
        <f t="shared" si="186"/>
        <v>0</v>
      </c>
      <c r="AA380" s="9">
        <f t="shared" si="186"/>
        <v>1000.1707360406092</v>
      </c>
      <c r="AB380" s="9">
        <f t="shared" si="187"/>
        <v>6024.1269035532996</v>
      </c>
      <c r="AC380" s="9">
        <f t="shared" si="187"/>
        <v>2859.1776649746193</v>
      </c>
      <c r="AD380" s="9">
        <f t="shared" si="187"/>
        <v>3.1938578680203045</v>
      </c>
      <c r="AE380" s="9">
        <f t="shared" si="187"/>
        <v>769.39959390862941</v>
      </c>
      <c r="AF380" s="9">
        <f t="shared" si="187"/>
        <v>3420.892726327977</v>
      </c>
      <c r="AG380" s="9">
        <f t="shared" si="187"/>
        <v>0</v>
      </c>
      <c r="AH380" s="9">
        <f t="shared" si="187"/>
        <v>995.71120761421321</v>
      </c>
      <c r="AI380" s="9">
        <f t="shared" si="181"/>
        <v>14072.501954246758</v>
      </c>
      <c r="AJ380" s="3" t="s">
        <v>608</v>
      </c>
      <c r="AK380" s="11">
        <v>2191259</v>
      </c>
      <c r="AL380" s="11">
        <v>0</v>
      </c>
      <c r="AM380" s="11">
        <v>5034</v>
      </c>
      <c r="AN380" s="9">
        <v>0</v>
      </c>
      <c r="AO380" s="11">
        <v>0</v>
      </c>
      <c r="AP380" s="11">
        <v>1258.3799999999999</v>
      </c>
      <c r="AQ380" s="9">
        <v>98923</v>
      </c>
      <c r="AR380" s="9">
        <v>40875</v>
      </c>
      <c r="AS380" s="11">
        <v>1090681</v>
      </c>
      <c r="AT380" s="11">
        <v>0</v>
      </c>
      <c r="AU380" s="11">
        <v>0</v>
      </c>
      <c r="AV380" s="11">
        <v>0</v>
      </c>
      <c r="AW380" s="9">
        <v>0</v>
      </c>
      <c r="AX380" s="9">
        <v>1399221.1939490852</v>
      </c>
      <c r="AY380" s="9">
        <v>30377.269999999997</v>
      </c>
      <c r="AZ380" s="9">
        <v>-13515.001199999999</v>
      </c>
      <c r="BA380" s="11">
        <v>86770</v>
      </c>
      <c r="BB380" s="11">
        <v>105</v>
      </c>
      <c r="BC380" s="11">
        <v>363690</v>
      </c>
      <c r="BD380" s="11">
        <v>31308</v>
      </c>
      <c r="BE380" s="11">
        <v>10921</v>
      </c>
      <c r="BF380" s="11">
        <v>0</v>
      </c>
      <c r="BG380" s="11">
        <v>0</v>
      </c>
      <c r="BH380" s="11">
        <v>0</v>
      </c>
      <c r="BI380" s="9">
        <v>25966</v>
      </c>
      <c r="BJ380" s="9">
        <v>0</v>
      </c>
      <c r="BK380" s="9">
        <v>0</v>
      </c>
      <c r="BL380" s="9">
        <v>0</v>
      </c>
      <c r="BM380" s="9">
        <v>0</v>
      </c>
      <c r="BN380" s="9">
        <v>0</v>
      </c>
      <c r="BO380" s="11">
        <v>2373493</v>
      </c>
      <c r="BP380" s="11">
        <v>0</v>
      </c>
      <c r="BQ380" s="11">
        <v>5314</v>
      </c>
      <c r="BR380" s="11">
        <v>0</v>
      </c>
      <c r="BS380" s="11">
        <v>0</v>
      </c>
      <c r="BT380" s="11">
        <v>1258.3799999999999</v>
      </c>
      <c r="BU380" s="9">
        <v>98923</v>
      </c>
      <c r="BV380" s="9">
        <v>46976</v>
      </c>
      <c r="BW380" s="11">
        <v>1126516</v>
      </c>
      <c r="BX380" s="11">
        <v>0</v>
      </c>
      <c r="BY380" s="11">
        <v>0</v>
      </c>
      <c r="BZ380" s="11">
        <v>-8868.56</v>
      </c>
      <c r="CA380" s="9">
        <v>0</v>
      </c>
      <c r="CB380" s="9">
        <v>1347831.7341732229</v>
      </c>
      <c r="CC380" s="9">
        <v>28620.215800000002</v>
      </c>
      <c r="CD380" s="9">
        <v>13</v>
      </c>
      <c r="CE380" s="11">
        <v>91944</v>
      </c>
      <c r="CF380" s="11">
        <v>112</v>
      </c>
      <c r="CG380" s="11">
        <v>363690</v>
      </c>
      <c r="CH380" s="11">
        <v>31308</v>
      </c>
      <c r="CI380" s="11">
        <v>11349</v>
      </c>
      <c r="CJ380" s="11">
        <v>0</v>
      </c>
      <c r="CK380" s="11">
        <v>0</v>
      </c>
      <c r="CL380" s="11">
        <v>0</v>
      </c>
      <c r="CM380" s="11">
        <v>26086</v>
      </c>
      <c r="CN380" s="9">
        <v>0</v>
      </c>
      <c r="CO380" s="9">
        <v>0</v>
      </c>
      <c r="CP380" s="9">
        <v>0</v>
      </c>
      <c r="CQ380" s="9">
        <v>0</v>
      </c>
      <c r="CR380" s="9">
        <v>0</v>
      </c>
      <c r="CT380" s="11"/>
      <c r="CU380" s="11"/>
      <c r="CV380" s="15"/>
      <c r="CW380" s="15"/>
      <c r="CX380" s="11"/>
      <c r="CY380" s="11"/>
      <c r="CZ380" s="9"/>
      <c r="DA380" s="11"/>
      <c r="DB380" s="11"/>
      <c r="DC380" s="11"/>
      <c r="DD380" s="11"/>
      <c r="DE380" s="11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</row>
    <row r="381" spans="1:124" x14ac:dyDescent="0.3">
      <c r="A381" s="8">
        <v>4039</v>
      </c>
      <c r="B381" s="8">
        <v>7</v>
      </c>
      <c r="C381" s="8" t="s">
        <v>404</v>
      </c>
      <c r="D381" s="16">
        <v>7</v>
      </c>
      <c r="E381" s="9">
        <v>200</v>
      </c>
      <c r="F381" s="9">
        <f t="shared" si="166"/>
        <v>13377.87452334352</v>
      </c>
      <c r="G381" s="9">
        <f t="shared" si="167"/>
        <v>13566.965916184088</v>
      </c>
      <c r="H381" s="9">
        <f t="shared" si="168"/>
        <v>189.09139284056801</v>
      </c>
      <c r="I381" s="10">
        <f t="shared" si="165"/>
        <v>1.413463644845942E-2</v>
      </c>
      <c r="J381" s="9">
        <f t="shared" si="169"/>
        <v>217.92599999999948</v>
      </c>
      <c r="K381" s="9">
        <f t="shared" si="170"/>
        <v>80.579999999999927</v>
      </c>
      <c r="L381" s="9">
        <f t="shared" si="171"/>
        <v>0</v>
      </c>
      <c r="M381" s="9">
        <f t="shared" si="172"/>
        <v>-64.989000000000033</v>
      </c>
      <c r="N381" s="9">
        <f t="shared" si="173"/>
        <v>-91.265587159431107</v>
      </c>
      <c r="O381" s="9">
        <f t="shared" si="174"/>
        <v>0</v>
      </c>
      <c r="P381" s="9">
        <f t="shared" si="175"/>
        <v>46.839980000000196</v>
      </c>
      <c r="Q381" s="15">
        <f t="shared" si="178"/>
        <v>2675574.9046687037</v>
      </c>
      <c r="R381" s="15">
        <f t="shared" si="179"/>
        <v>2713393.1832368174</v>
      </c>
      <c r="S381" s="9">
        <f t="shared" si="180"/>
        <v>37818.278568113688</v>
      </c>
      <c r="T381" s="9"/>
      <c r="U381" s="9">
        <f t="shared" si="186"/>
        <v>6749.3140000000003</v>
      </c>
      <c r="V381" s="9">
        <f t="shared" si="186"/>
        <v>2452.59</v>
      </c>
      <c r="W381" s="9">
        <f t="shared" si="186"/>
        <v>148.19999999999999</v>
      </c>
      <c r="X381" s="9">
        <f t="shared" si="186"/>
        <v>551.375</v>
      </c>
      <c r="Y381" s="9">
        <f t="shared" si="186"/>
        <v>2060.7884733435189</v>
      </c>
      <c r="Z381" s="9">
        <f t="shared" si="186"/>
        <v>0</v>
      </c>
      <c r="AA381" s="9">
        <f t="shared" si="186"/>
        <v>1415.6070499999998</v>
      </c>
      <c r="AB381" s="9">
        <f t="shared" si="187"/>
        <v>6967.24</v>
      </c>
      <c r="AC381" s="9">
        <f t="shared" si="187"/>
        <v>2533.17</v>
      </c>
      <c r="AD381" s="9">
        <f t="shared" si="187"/>
        <v>148.19999999999999</v>
      </c>
      <c r="AE381" s="9">
        <f t="shared" si="187"/>
        <v>486.38599999999997</v>
      </c>
      <c r="AF381" s="9">
        <f t="shared" si="187"/>
        <v>1969.5228861840878</v>
      </c>
      <c r="AG381" s="9">
        <f t="shared" si="187"/>
        <v>0</v>
      </c>
      <c r="AH381" s="9">
        <f t="shared" si="187"/>
        <v>1462.44703</v>
      </c>
      <c r="AI381" s="9">
        <f t="shared" si="181"/>
        <v>13566.965916184088</v>
      </c>
      <c r="AJ381" s="3" t="s">
        <v>608</v>
      </c>
      <c r="AK381" s="11">
        <v>1358240</v>
      </c>
      <c r="AL381" s="11">
        <v>0</v>
      </c>
      <c r="AM381" s="11">
        <v>3120</v>
      </c>
      <c r="AN381" s="9">
        <v>0</v>
      </c>
      <c r="AO381" s="11">
        <v>0</v>
      </c>
      <c r="AP381" s="11">
        <v>29640</v>
      </c>
      <c r="AQ381" s="9">
        <v>0</v>
      </c>
      <c r="AR381" s="9">
        <v>25336</v>
      </c>
      <c r="AS381" s="11">
        <v>490518</v>
      </c>
      <c r="AT381" s="11">
        <v>0</v>
      </c>
      <c r="AU381" s="11">
        <v>0</v>
      </c>
      <c r="AV381" s="11">
        <v>0</v>
      </c>
      <c r="AW381" s="9">
        <v>0</v>
      </c>
      <c r="AX381" s="9">
        <v>412157.69466870377</v>
      </c>
      <c r="AY381" s="9">
        <v>0</v>
      </c>
      <c r="AZ381" s="9">
        <v>-8377.1999999999989</v>
      </c>
      <c r="BA381" s="11">
        <v>53784</v>
      </c>
      <c r="BB381" s="11">
        <v>65</v>
      </c>
      <c r="BC381" s="11">
        <v>283121.40999999997</v>
      </c>
      <c r="BD381" s="11">
        <v>21200</v>
      </c>
      <c r="BE381" s="11">
        <v>6770</v>
      </c>
      <c r="BF381" s="11">
        <v>0</v>
      </c>
      <c r="BG381" s="11">
        <v>0</v>
      </c>
      <c r="BH381" s="11">
        <v>0</v>
      </c>
      <c r="BI381" s="9">
        <v>0</v>
      </c>
      <c r="BJ381" s="9">
        <v>0</v>
      </c>
      <c r="BK381" s="9">
        <v>0</v>
      </c>
      <c r="BL381" s="9">
        <v>0</v>
      </c>
      <c r="BM381" s="9">
        <v>0</v>
      </c>
      <c r="BN381" s="9">
        <v>0</v>
      </c>
      <c r="BO381" s="11">
        <v>1393440</v>
      </c>
      <c r="BP381" s="11">
        <v>0</v>
      </c>
      <c r="BQ381" s="11">
        <v>3120</v>
      </c>
      <c r="BR381" s="11">
        <v>0</v>
      </c>
      <c r="BS381" s="11">
        <v>0</v>
      </c>
      <c r="BT381" s="11">
        <v>29640</v>
      </c>
      <c r="BU381" s="9">
        <v>0</v>
      </c>
      <c r="BV381" s="9">
        <v>27579</v>
      </c>
      <c r="BW381" s="11">
        <v>506634</v>
      </c>
      <c r="BX381" s="11">
        <v>0</v>
      </c>
      <c r="BY381" s="11">
        <v>0</v>
      </c>
      <c r="BZ381" s="11">
        <v>-15329.8</v>
      </c>
      <c r="CA381" s="9">
        <v>0</v>
      </c>
      <c r="CB381" s="9">
        <v>393904.57723681757</v>
      </c>
      <c r="CC381" s="9">
        <v>9368</v>
      </c>
      <c r="CD381" s="9">
        <v>8</v>
      </c>
      <c r="CE381" s="11">
        <v>53979</v>
      </c>
      <c r="CF381" s="11">
        <v>66</v>
      </c>
      <c r="CG381" s="11">
        <v>283121.40600000002</v>
      </c>
      <c r="CH381" s="11">
        <v>21200</v>
      </c>
      <c r="CI381" s="11">
        <v>6663</v>
      </c>
      <c r="CJ381" s="11">
        <v>0</v>
      </c>
      <c r="CK381" s="11">
        <v>0</v>
      </c>
      <c r="CL381" s="11">
        <v>0</v>
      </c>
      <c r="CM381" s="11">
        <v>0</v>
      </c>
      <c r="CN381" s="9">
        <v>0</v>
      </c>
      <c r="CO381" s="9">
        <v>0</v>
      </c>
      <c r="CP381" s="9">
        <v>0</v>
      </c>
      <c r="CQ381" s="9">
        <v>0</v>
      </c>
      <c r="CR381" s="9">
        <v>0</v>
      </c>
      <c r="CT381" s="11"/>
      <c r="CU381" s="11"/>
      <c r="CV381" s="15"/>
      <c r="CW381" s="15"/>
      <c r="CX381" s="11"/>
      <c r="CY381" s="11"/>
      <c r="CZ381" s="9"/>
      <c r="DA381" s="11"/>
      <c r="DB381" s="11"/>
      <c r="DC381" s="11"/>
      <c r="DD381" s="11"/>
      <c r="DE381" s="11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</row>
    <row r="382" spans="1:124" x14ac:dyDescent="0.3">
      <c r="A382" s="8">
        <v>4042</v>
      </c>
      <c r="B382" s="8">
        <v>7</v>
      </c>
      <c r="C382" s="8" t="s">
        <v>405</v>
      </c>
      <c r="D382" s="16">
        <v>7</v>
      </c>
      <c r="E382" s="9">
        <v>215</v>
      </c>
      <c r="F382" s="9">
        <f t="shared" si="166"/>
        <v>9137.8004473266064</v>
      </c>
      <c r="G382" s="9">
        <f t="shared" si="167"/>
        <v>9352.7004357416008</v>
      </c>
      <c r="H382" s="9">
        <f t="shared" si="168"/>
        <v>214.89998841499437</v>
      </c>
      <c r="I382" s="10">
        <f t="shared" si="165"/>
        <v>2.3517693306365255E-2</v>
      </c>
      <c r="J382" s="9">
        <f t="shared" si="169"/>
        <v>243.5667813953487</v>
      </c>
      <c r="K382" s="9">
        <f t="shared" si="170"/>
        <v>9.3813953488372022</v>
      </c>
      <c r="L382" s="9">
        <f t="shared" si="171"/>
        <v>0</v>
      </c>
      <c r="M382" s="9">
        <f t="shared" si="172"/>
        <v>-14.36725581395342</v>
      </c>
      <c r="N382" s="9">
        <f t="shared" si="173"/>
        <v>-23.68093251523851</v>
      </c>
      <c r="O382" s="9">
        <f t="shared" si="174"/>
        <v>0</v>
      </c>
      <c r="P382" s="9">
        <f t="shared" si="175"/>
        <v>0</v>
      </c>
      <c r="Q382" s="15">
        <f t="shared" si="178"/>
        <v>1964627.0961752206</v>
      </c>
      <c r="R382" s="15">
        <f t="shared" si="179"/>
        <v>2010830.5936844444</v>
      </c>
      <c r="S382" s="9">
        <f t="shared" si="180"/>
        <v>46203.497509223875</v>
      </c>
      <c r="T382" s="9"/>
      <c r="U382" s="9">
        <f t="shared" ref="U382:AA391" si="188">IF($E382=0,0,SUMIF($AK$4:$BN$4,U$4,$AK382:$BN382)/$E382)</f>
        <v>6372.6099627906979</v>
      </c>
      <c r="V382" s="9">
        <f t="shared" si="188"/>
        <v>285.49302325581397</v>
      </c>
      <c r="W382" s="9">
        <f t="shared" si="188"/>
        <v>182.88883720930232</v>
      </c>
      <c r="X382" s="9">
        <f t="shared" si="188"/>
        <v>542.0325581395349</v>
      </c>
      <c r="Y382" s="9">
        <f t="shared" si="188"/>
        <v>467.98536825683954</v>
      </c>
      <c r="Z382" s="9">
        <f t="shared" si="188"/>
        <v>0</v>
      </c>
      <c r="AA382" s="9">
        <f t="shared" si="188"/>
        <v>1286.7906976744187</v>
      </c>
      <c r="AB382" s="9">
        <f t="shared" ref="AB382:AH391" si="189">IF($E382=0,0,SUMIF($BO$4:$CR$4,AB$4,$BO382:$CR382)/$E382)</f>
        <v>6616.1767441860466</v>
      </c>
      <c r="AC382" s="9">
        <f t="shared" si="189"/>
        <v>294.87441860465117</v>
      </c>
      <c r="AD382" s="9">
        <f t="shared" si="189"/>
        <v>182.88883720930232</v>
      </c>
      <c r="AE382" s="9">
        <f t="shared" si="189"/>
        <v>527.66530232558148</v>
      </c>
      <c r="AF382" s="9">
        <f t="shared" si="189"/>
        <v>444.30443574160103</v>
      </c>
      <c r="AG382" s="9">
        <f t="shared" si="189"/>
        <v>0</v>
      </c>
      <c r="AH382" s="9">
        <f t="shared" si="189"/>
        <v>1286.7906976744187</v>
      </c>
      <c r="AI382" s="9">
        <f t="shared" si="181"/>
        <v>9352.7004357416008</v>
      </c>
      <c r="AJ382" s="3" t="s">
        <v>608</v>
      </c>
      <c r="AK382" s="11">
        <v>1378614</v>
      </c>
      <c r="AL382" s="11">
        <v>0</v>
      </c>
      <c r="AM382" s="11">
        <v>3167</v>
      </c>
      <c r="AN382" s="9">
        <v>0</v>
      </c>
      <c r="AO382" s="11">
        <v>0</v>
      </c>
      <c r="AP382" s="11">
        <v>39321.1</v>
      </c>
      <c r="AQ382" s="9">
        <v>0</v>
      </c>
      <c r="AR382" s="9">
        <v>25716</v>
      </c>
      <c r="AS382" s="11">
        <v>61381</v>
      </c>
      <c r="AT382" s="11">
        <v>0</v>
      </c>
      <c r="AU382" s="11">
        <v>0</v>
      </c>
      <c r="AV382" s="11">
        <v>0</v>
      </c>
      <c r="AW382" s="9">
        <v>0</v>
      </c>
      <c r="AX382" s="9">
        <v>100616.85417522051</v>
      </c>
      <c r="AY382" s="9">
        <v>0</v>
      </c>
      <c r="AZ382" s="9">
        <v>-8502.8579999999984</v>
      </c>
      <c r="BA382" s="11">
        <v>54591</v>
      </c>
      <c r="BB382" s="11">
        <v>66</v>
      </c>
      <c r="BC382" s="11">
        <v>276660</v>
      </c>
      <c r="BD382" s="11">
        <v>11873</v>
      </c>
      <c r="BE382" s="11">
        <v>6871</v>
      </c>
      <c r="BF382" s="11">
        <v>0</v>
      </c>
      <c r="BG382" s="11">
        <v>0</v>
      </c>
      <c r="BH382" s="11">
        <v>0</v>
      </c>
      <c r="BI382" s="9">
        <v>14253</v>
      </c>
      <c r="BJ382" s="9">
        <v>0</v>
      </c>
      <c r="BK382" s="9">
        <v>0</v>
      </c>
      <c r="BL382" s="9">
        <v>0</v>
      </c>
      <c r="BM382" s="9">
        <v>0</v>
      </c>
      <c r="BN382" s="9">
        <v>0</v>
      </c>
      <c r="BO382" s="11">
        <v>1422470</v>
      </c>
      <c r="BP382" s="11">
        <v>0</v>
      </c>
      <c r="BQ382" s="11">
        <v>3185</v>
      </c>
      <c r="BR382" s="11">
        <v>0</v>
      </c>
      <c r="BS382" s="11">
        <v>0</v>
      </c>
      <c r="BT382" s="11">
        <v>39321.1</v>
      </c>
      <c r="BU382" s="9">
        <v>0</v>
      </c>
      <c r="BV382" s="9">
        <v>28154</v>
      </c>
      <c r="BW382" s="11">
        <v>63398</v>
      </c>
      <c r="BX382" s="11">
        <v>0</v>
      </c>
      <c r="BY382" s="11">
        <v>0</v>
      </c>
      <c r="BZ382" s="11">
        <v>-6069.96</v>
      </c>
      <c r="CA382" s="9">
        <v>0</v>
      </c>
      <c r="CB382" s="9">
        <v>95525.453684444219</v>
      </c>
      <c r="CC382" s="9">
        <v>0</v>
      </c>
      <c r="CD382" s="9">
        <v>8</v>
      </c>
      <c r="CE382" s="11">
        <v>55104</v>
      </c>
      <c r="CF382" s="11">
        <v>67</v>
      </c>
      <c r="CG382" s="11">
        <v>276660</v>
      </c>
      <c r="CH382" s="11">
        <v>11873</v>
      </c>
      <c r="CI382" s="11">
        <v>6802</v>
      </c>
      <c r="CJ382" s="11">
        <v>0</v>
      </c>
      <c r="CK382" s="11">
        <v>0</v>
      </c>
      <c r="CL382" s="11">
        <v>0</v>
      </c>
      <c r="CM382" s="11">
        <v>14333</v>
      </c>
      <c r="CN382" s="9">
        <v>0</v>
      </c>
      <c r="CO382" s="9">
        <v>0</v>
      </c>
      <c r="CP382" s="9">
        <v>0</v>
      </c>
      <c r="CQ382" s="9">
        <v>0</v>
      </c>
      <c r="CR382" s="9">
        <v>0</v>
      </c>
      <c r="CT382" s="11"/>
      <c r="CU382" s="11"/>
      <c r="CV382" s="15"/>
      <c r="CW382" s="15"/>
      <c r="CX382" s="11"/>
      <c r="CY382" s="11"/>
      <c r="CZ382" s="9"/>
      <c r="DA382" s="11"/>
      <c r="DB382" s="11"/>
      <c r="DC382" s="11"/>
      <c r="DD382" s="11"/>
      <c r="DE382" s="11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</row>
    <row r="383" spans="1:124" x14ac:dyDescent="0.3">
      <c r="A383" s="8">
        <v>4043</v>
      </c>
      <c r="B383" s="8">
        <v>7</v>
      </c>
      <c r="C383" s="8" t="s">
        <v>406</v>
      </c>
      <c r="D383" s="16">
        <v>7</v>
      </c>
      <c r="E383" s="9">
        <v>443</v>
      </c>
      <c r="F383" s="9">
        <f t="shared" si="166"/>
        <v>8704.7250850444343</v>
      </c>
      <c r="G383" s="9">
        <f t="shared" si="167"/>
        <v>8932.2433823924384</v>
      </c>
      <c r="H383" s="9">
        <f t="shared" si="168"/>
        <v>227.51829734800413</v>
      </c>
      <c r="I383" s="10">
        <f t="shared" si="165"/>
        <v>2.6137332899680281E-2</v>
      </c>
      <c r="J383" s="9">
        <f t="shared" si="169"/>
        <v>236.11485778781116</v>
      </c>
      <c r="K383" s="9">
        <f t="shared" si="170"/>
        <v>3.6117381489842115E-2</v>
      </c>
      <c r="L383" s="9">
        <f t="shared" si="171"/>
        <v>0</v>
      </c>
      <c r="M383" s="9">
        <f t="shared" si="172"/>
        <v>8.9766817155755803</v>
      </c>
      <c r="N383" s="9">
        <f t="shared" si="173"/>
        <v>-44.170531094434068</v>
      </c>
      <c r="O383" s="9">
        <f t="shared" si="174"/>
        <v>0</v>
      </c>
      <c r="P383" s="9">
        <f t="shared" si="175"/>
        <v>26.56117155756192</v>
      </c>
      <c r="Q383" s="15">
        <f t="shared" si="178"/>
        <v>3856193.2126746848</v>
      </c>
      <c r="R383" s="15">
        <f t="shared" si="179"/>
        <v>3956983.8183998507</v>
      </c>
      <c r="S383" s="9">
        <f t="shared" si="180"/>
        <v>100790.60572516592</v>
      </c>
      <c r="T383" s="9"/>
      <c r="U383" s="9">
        <f t="shared" si="188"/>
        <v>6482.1063611738145</v>
      </c>
      <c r="V383" s="9">
        <f t="shared" si="188"/>
        <v>1.0812641083521444</v>
      </c>
      <c r="W383" s="9">
        <f t="shared" si="188"/>
        <v>138.58713318284427</v>
      </c>
      <c r="X383" s="9">
        <f t="shared" si="188"/>
        <v>111.86681715575621</v>
      </c>
      <c r="Y383" s="9">
        <f t="shared" si="188"/>
        <v>785.74549587964987</v>
      </c>
      <c r="Z383" s="9">
        <f t="shared" si="188"/>
        <v>0</v>
      </c>
      <c r="AA383" s="9">
        <f t="shared" si="188"/>
        <v>1185.3380135440179</v>
      </c>
      <c r="AB383" s="9">
        <f t="shared" si="189"/>
        <v>6718.2212189616257</v>
      </c>
      <c r="AC383" s="9">
        <f t="shared" si="189"/>
        <v>1.1173814898419865</v>
      </c>
      <c r="AD383" s="9">
        <f t="shared" si="189"/>
        <v>138.58713318284427</v>
      </c>
      <c r="AE383" s="9">
        <f t="shared" si="189"/>
        <v>120.84349887133179</v>
      </c>
      <c r="AF383" s="9">
        <f t="shared" si="189"/>
        <v>741.5749647852158</v>
      </c>
      <c r="AG383" s="9">
        <f t="shared" si="189"/>
        <v>0</v>
      </c>
      <c r="AH383" s="9">
        <f t="shared" si="189"/>
        <v>1211.8991851015799</v>
      </c>
      <c r="AI383" s="9">
        <f t="shared" si="181"/>
        <v>8932.2433823924384</v>
      </c>
      <c r="AJ383" s="3" t="s">
        <v>608</v>
      </c>
      <c r="AK383" s="11">
        <v>2889394</v>
      </c>
      <c r="AL383" s="11">
        <v>0</v>
      </c>
      <c r="AM383" s="11">
        <v>6637</v>
      </c>
      <c r="AN383" s="9">
        <v>0</v>
      </c>
      <c r="AO383" s="11">
        <v>0</v>
      </c>
      <c r="AP383" s="11">
        <v>61394.100000000006</v>
      </c>
      <c r="AQ383" s="9">
        <v>0</v>
      </c>
      <c r="AR383" s="9">
        <v>53897</v>
      </c>
      <c r="AS383" s="11">
        <v>479</v>
      </c>
      <c r="AT383" s="11">
        <v>0</v>
      </c>
      <c r="AU383" s="11">
        <v>0</v>
      </c>
      <c r="AV383" s="11">
        <v>0</v>
      </c>
      <c r="AW383" s="9">
        <v>0</v>
      </c>
      <c r="AX383" s="9">
        <v>348085.2546746849</v>
      </c>
      <c r="AY383" s="9">
        <v>0</v>
      </c>
      <c r="AZ383" s="9">
        <v>-17820.882000000001</v>
      </c>
      <c r="BA383" s="11">
        <v>114415</v>
      </c>
      <c r="BB383" s="11">
        <v>138</v>
      </c>
      <c r="BC383" s="11">
        <v>525104.74</v>
      </c>
      <c r="BD383" s="11">
        <v>343</v>
      </c>
      <c r="BE383" s="11">
        <v>14401</v>
      </c>
      <c r="BF383" s="11">
        <v>0</v>
      </c>
      <c r="BG383" s="11">
        <v>-140274</v>
      </c>
      <c r="BH383" s="11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0</v>
      </c>
      <c r="BO383" s="11">
        <v>2976156</v>
      </c>
      <c r="BP383" s="11">
        <v>0</v>
      </c>
      <c r="BQ383" s="11">
        <v>6664</v>
      </c>
      <c r="BR383" s="11">
        <v>0</v>
      </c>
      <c r="BS383" s="11">
        <v>0</v>
      </c>
      <c r="BT383" s="11">
        <v>61394.100000000006</v>
      </c>
      <c r="BU383" s="9">
        <v>0</v>
      </c>
      <c r="BV383" s="9">
        <v>58904</v>
      </c>
      <c r="BW383" s="11">
        <v>495</v>
      </c>
      <c r="BX383" s="11">
        <v>0</v>
      </c>
      <c r="BY383" s="11">
        <v>0</v>
      </c>
      <c r="BZ383" s="11">
        <v>-3209.33</v>
      </c>
      <c r="CA383" s="9">
        <v>0</v>
      </c>
      <c r="CB383" s="9">
        <v>328517.70939985057</v>
      </c>
      <c r="CC383" s="9">
        <v>11766.6</v>
      </c>
      <c r="CD383" s="9">
        <v>16</v>
      </c>
      <c r="CE383" s="11">
        <v>115290</v>
      </c>
      <c r="CF383" s="11">
        <v>140</v>
      </c>
      <c r="CG383" s="11">
        <v>525104.73899999994</v>
      </c>
      <c r="CH383" s="11">
        <v>343</v>
      </c>
      <c r="CI383" s="11">
        <v>14231</v>
      </c>
      <c r="CJ383" s="11">
        <v>0</v>
      </c>
      <c r="CK383" s="11">
        <v>-138829</v>
      </c>
      <c r="CL383" s="11">
        <v>0</v>
      </c>
      <c r="CM383" s="11">
        <v>0</v>
      </c>
      <c r="CN383" s="9">
        <v>0</v>
      </c>
      <c r="CO383" s="9">
        <v>0</v>
      </c>
      <c r="CP383" s="9">
        <v>0</v>
      </c>
      <c r="CQ383" s="9">
        <v>0</v>
      </c>
      <c r="CR383" s="9">
        <v>0</v>
      </c>
      <c r="CT383" s="11"/>
      <c r="CU383" s="11"/>
      <c r="CV383" s="15"/>
      <c r="CW383" s="15"/>
      <c r="CX383" s="11"/>
      <c r="CY383" s="11"/>
      <c r="CZ383" s="9"/>
      <c r="DA383" s="11"/>
      <c r="DB383" s="11"/>
      <c r="DC383" s="11"/>
      <c r="DD383" s="11"/>
      <c r="DE383" s="11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</row>
    <row r="384" spans="1:124" x14ac:dyDescent="0.3">
      <c r="A384" s="8">
        <v>4045</v>
      </c>
      <c r="B384" s="8">
        <v>7</v>
      </c>
      <c r="C384" s="8" t="s">
        <v>407</v>
      </c>
      <c r="D384" s="16">
        <v>7</v>
      </c>
      <c r="E384" s="9">
        <v>0</v>
      </c>
      <c r="F384" s="9">
        <f t="shared" si="166"/>
        <v>0</v>
      </c>
      <c r="G384" s="9">
        <f t="shared" si="167"/>
        <v>0</v>
      </c>
      <c r="H384" s="9">
        <f t="shared" si="168"/>
        <v>0</v>
      </c>
      <c r="I384" s="10">
        <f t="shared" si="165"/>
        <v>0</v>
      </c>
      <c r="J384" s="9">
        <f t="shared" si="169"/>
        <v>0</v>
      </c>
      <c r="K384" s="9">
        <f t="shared" si="170"/>
        <v>0</v>
      </c>
      <c r="L384" s="9">
        <f t="shared" si="171"/>
        <v>0</v>
      </c>
      <c r="M384" s="9">
        <f t="shared" si="172"/>
        <v>0</v>
      </c>
      <c r="N384" s="9">
        <f t="shared" si="173"/>
        <v>0</v>
      </c>
      <c r="O384" s="9">
        <f t="shared" si="174"/>
        <v>0</v>
      </c>
      <c r="P384" s="9">
        <f t="shared" si="175"/>
        <v>0</v>
      </c>
      <c r="Q384" s="15">
        <f t="shared" si="178"/>
        <v>16176</v>
      </c>
      <c r="R384" s="15">
        <f t="shared" si="179"/>
        <v>16253.346</v>
      </c>
      <c r="S384" s="9">
        <f t="shared" si="180"/>
        <v>77.345999999999549</v>
      </c>
      <c r="T384" s="9"/>
      <c r="U384" s="9">
        <f t="shared" si="188"/>
        <v>0</v>
      </c>
      <c r="V384" s="9">
        <f t="shared" si="188"/>
        <v>0</v>
      </c>
      <c r="W384" s="9">
        <f t="shared" si="188"/>
        <v>0</v>
      </c>
      <c r="X384" s="9">
        <f t="shared" si="188"/>
        <v>0</v>
      </c>
      <c r="Y384" s="9">
        <f t="shared" si="188"/>
        <v>0</v>
      </c>
      <c r="Z384" s="9">
        <f t="shared" si="188"/>
        <v>0</v>
      </c>
      <c r="AA384" s="9">
        <f t="shared" si="188"/>
        <v>0</v>
      </c>
      <c r="AB384" s="9">
        <f t="shared" si="189"/>
        <v>0</v>
      </c>
      <c r="AC384" s="9">
        <f t="shared" si="189"/>
        <v>0</v>
      </c>
      <c r="AD384" s="9">
        <f t="shared" si="189"/>
        <v>0</v>
      </c>
      <c r="AE384" s="9">
        <f t="shared" si="189"/>
        <v>0</v>
      </c>
      <c r="AF384" s="9">
        <f t="shared" si="189"/>
        <v>0</v>
      </c>
      <c r="AG384" s="9">
        <f t="shared" si="189"/>
        <v>0</v>
      </c>
      <c r="AH384" s="9">
        <f t="shared" si="189"/>
        <v>0</v>
      </c>
      <c r="AI384" s="9">
        <f t="shared" si="181"/>
        <v>0</v>
      </c>
      <c r="AJ384" s="3" t="s">
        <v>608</v>
      </c>
      <c r="AK384" s="11">
        <v>0</v>
      </c>
      <c r="AL384" s="11">
        <v>0</v>
      </c>
      <c r="AM384" s="11">
        <v>0</v>
      </c>
      <c r="AN384" s="9">
        <v>0</v>
      </c>
      <c r="AO384" s="11">
        <v>0</v>
      </c>
      <c r="AP384" s="11">
        <v>0</v>
      </c>
      <c r="AQ384" s="9">
        <v>0</v>
      </c>
      <c r="AR384" s="9">
        <v>0</v>
      </c>
      <c r="AS384" s="11">
        <v>0</v>
      </c>
      <c r="AT384" s="11">
        <v>0</v>
      </c>
      <c r="AU384" s="11">
        <v>0</v>
      </c>
      <c r="AV384" s="11">
        <v>0</v>
      </c>
      <c r="AW384" s="9">
        <v>0</v>
      </c>
      <c r="AX384" s="9">
        <v>0</v>
      </c>
      <c r="AY384" s="9">
        <v>0</v>
      </c>
      <c r="AZ384" s="9">
        <v>0</v>
      </c>
      <c r="BA384" s="11">
        <v>0</v>
      </c>
      <c r="BB384" s="11">
        <v>0</v>
      </c>
      <c r="BC384" s="11">
        <v>16176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9">
        <v>0</v>
      </c>
      <c r="BJ384" s="9">
        <v>0</v>
      </c>
      <c r="BK384" s="9">
        <v>0</v>
      </c>
      <c r="BL384" s="9">
        <v>0</v>
      </c>
      <c r="BM384" s="9">
        <v>0</v>
      </c>
      <c r="BN384" s="9">
        <v>0</v>
      </c>
      <c r="BO384" s="11">
        <v>0</v>
      </c>
      <c r="BP384" s="11">
        <v>0</v>
      </c>
      <c r="BQ384" s="11">
        <v>0</v>
      </c>
      <c r="BR384" s="11">
        <v>0</v>
      </c>
      <c r="BS384" s="11">
        <v>0</v>
      </c>
      <c r="BT384" s="11">
        <v>0</v>
      </c>
      <c r="BU384" s="9">
        <v>0</v>
      </c>
      <c r="BV384" s="9">
        <v>0</v>
      </c>
      <c r="BW384" s="11">
        <v>0</v>
      </c>
      <c r="BX384" s="11">
        <v>0</v>
      </c>
      <c r="BY384" s="11">
        <v>0</v>
      </c>
      <c r="BZ384" s="11">
        <v>-98.07</v>
      </c>
      <c r="CA384" s="9">
        <v>0</v>
      </c>
      <c r="CB384" s="9">
        <v>0</v>
      </c>
      <c r="CC384" s="9">
        <v>0</v>
      </c>
      <c r="CD384" s="9">
        <v>0</v>
      </c>
      <c r="CE384" s="11">
        <v>0</v>
      </c>
      <c r="CF384" s="11">
        <v>0</v>
      </c>
      <c r="CG384" s="11">
        <v>16351.415999999999</v>
      </c>
      <c r="CH384" s="11">
        <v>0</v>
      </c>
      <c r="CI384" s="11">
        <v>0</v>
      </c>
      <c r="CJ384" s="11">
        <v>0</v>
      </c>
      <c r="CK384" s="11">
        <v>0</v>
      </c>
      <c r="CL384" s="11">
        <v>0</v>
      </c>
      <c r="CM384" s="11">
        <v>0</v>
      </c>
      <c r="CN384" s="9">
        <v>0</v>
      </c>
      <c r="CO384" s="9">
        <v>0</v>
      </c>
      <c r="CP384" s="9">
        <v>0</v>
      </c>
      <c r="CQ384" s="9">
        <v>0</v>
      </c>
      <c r="CR384" s="9">
        <v>0</v>
      </c>
      <c r="CT384" s="11"/>
      <c r="CU384" s="11"/>
      <c r="CV384" s="15"/>
      <c r="CW384" s="15"/>
      <c r="CX384" s="11"/>
      <c r="CY384" s="11"/>
      <c r="CZ384" s="9"/>
      <c r="DA384" s="11"/>
      <c r="DB384" s="11"/>
      <c r="DC384" s="11"/>
      <c r="DD384" s="11"/>
      <c r="DE384" s="11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</row>
    <row r="385" spans="1:124" x14ac:dyDescent="0.3">
      <c r="A385" s="8">
        <v>4049</v>
      </c>
      <c r="B385" s="8">
        <v>7</v>
      </c>
      <c r="C385" s="8" t="s">
        <v>408</v>
      </c>
      <c r="D385" s="16">
        <v>7</v>
      </c>
      <c r="E385" s="9">
        <v>155</v>
      </c>
      <c r="F385" s="9">
        <f t="shared" si="166"/>
        <v>12585.719407564631</v>
      </c>
      <c r="G385" s="9">
        <f t="shared" si="167"/>
        <v>12807.588880823134</v>
      </c>
      <c r="H385" s="9">
        <f t="shared" si="168"/>
        <v>221.86947325850269</v>
      </c>
      <c r="I385" s="10">
        <f t="shared" si="165"/>
        <v>1.762866834017834E-2</v>
      </c>
      <c r="J385" s="9">
        <f t="shared" si="169"/>
        <v>307.73982838709708</v>
      </c>
      <c r="K385" s="9">
        <f t="shared" si="170"/>
        <v>22.916129032258141</v>
      </c>
      <c r="L385" s="9">
        <f t="shared" si="171"/>
        <v>0</v>
      </c>
      <c r="M385" s="9">
        <f t="shared" si="172"/>
        <v>-24.836967741935496</v>
      </c>
      <c r="N385" s="9">
        <f t="shared" si="173"/>
        <v>-121.50583899956155</v>
      </c>
      <c r="O385" s="9">
        <f t="shared" si="174"/>
        <v>0</v>
      </c>
      <c r="P385" s="9">
        <f t="shared" si="175"/>
        <v>37.556322580645201</v>
      </c>
      <c r="Q385" s="15">
        <f t="shared" si="178"/>
        <v>1950786.5081725179</v>
      </c>
      <c r="R385" s="15">
        <f t="shared" si="179"/>
        <v>1985176.2765275857</v>
      </c>
      <c r="S385" s="9">
        <f t="shared" si="180"/>
        <v>34389.768355067819</v>
      </c>
      <c r="T385" s="9"/>
      <c r="U385" s="9">
        <f t="shared" si="188"/>
        <v>7100.0085587096773</v>
      </c>
      <c r="V385" s="9">
        <f t="shared" si="188"/>
        <v>697.658064516129</v>
      </c>
      <c r="W385" s="9">
        <f t="shared" si="188"/>
        <v>201.0296129032258</v>
      </c>
      <c r="X385" s="9">
        <f t="shared" si="188"/>
        <v>559.20645161290327</v>
      </c>
      <c r="Y385" s="9">
        <f t="shared" si="188"/>
        <v>2528.2038165968879</v>
      </c>
      <c r="Z385" s="9">
        <f t="shared" si="188"/>
        <v>0</v>
      </c>
      <c r="AA385" s="9">
        <f t="shared" si="188"/>
        <v>1499.6129032258063</v>
      </c>
      <c r="AB385" s="9">
        <f t="shared" si="189"/>
        <v>7407.7483870967744</v>
      </c>
      <c r="AC385" s="9">
        <f t="shared" si="189"/>
        <v>720.57419354838714</v>
      </c>
      <c r="AD385" s="9">
        <f t="shared" si="189"/>
        <v>201.0296129032258</v>
      </c>
      <c r="AE385" s="9">
        <f t="shared" si="189"/>
        <v>534.36948387096777</v>
      </c>
      <c r="AF385" s="9">
        <f t="shared" si="189"/>
        <v>2406.6979775973264</v>
      </c>
      <c r="AG385" s="9">
        <f t="shared" si="189"/>
        <v>0</v>
      </c>
      <c r="AH385" s="9">
        <f t="shared" si="189"/>
        <v>1537.1692258064515</v>
      </c>
      <c r="AI385" s="9">
        <f t="shared" si="181"/>
        <v>12807.588880823134</v>
      </c>
      <c r="AJ385" s="3" t="s">
        <v>608</v>
      </c>
      <c r="AK385" s="11">
        <v>1107331</v>
      </c>
      <c r="AL385" s="11">
        <v>0</v>
      </c>
      <c r="AM385" s="11">
        <v>2544</v>
      </c>
      <c r="AN385" s="9">
        <v>0</v>
      </c>
      <c r="AO385" s="11">
        <v>0</v>
      </c>
      <c r="AP385" s="11">
        <v>31159.59</v>
      </c>
      <c r="AQ385" s="9">
        <v>0</v>
      </c>
      <c r="AR385" s="9">
        <v>20656</v>
      </c>
      <c r="AS385" s="11">
        <v>108137</v>
      </c>
      <c r="AT385" s="11">
        <v>0</v>
      </c>
      <c r="AU385" s="11">
        <v>0</v>
      </c>
      <c r="AV385" s="11">
        <v>0</v>
      </c>
      <c r="AW385" s="9">
        <v>0</v>
      </c>
      <c r="AX385" s="9">
        <v>391871.59157251765</v>
      </c>
      <c r="AY385" s="9">
        <v>0</v>
      </c>
      <c r="AZ385" s="9">
        <v>-6829.6733999999997</v>
      </c>
      <c r="BA385" s="11">
        <v>43849</v>
      </c>
      <c r="BB385" s="11">
        <v>53</v>
      </c>
      <c r="BC385" s="11">
        <v>232440</v>
      </c>
      <c r="BD385" s="11">
        <v>0</v>
      </c>
      <c r="BE385" s="11">
        <v>5519</v>
      </c>
      <c r="BF385" s="11">
        <v>0</v>
      </c>
      <c r="BG385" s="11">
        <v>0</v>
      </c>
      <c r="BH385" s="11">
        <v>0</v>
      </c>
      <c r="BI385" s="9">
        <v>14056</v>
      </c>
      <c r="BJ385" s="9">
        <v>0</v>
      </c>
      <c r="BK385" s="9">
        <v>0</v>
      </c>
      <c r="BL385" s="9">
        <v>0</v>
      </c>
      <c r="BM385" s="9">
        <v>0</v>
      </c>
      <c r="BN385" s="9">
        <v>0</v>
      </c>
      <c r="BO385" s="11">
        <v>1079916</v>
      </c>
      <c r="BP385" s="11">
        <v>68279</v>
      </c>
      <c r="BQ385" s="11">
        <v>2418</v>
      </c>
      <c r="BR385" s="11">
        <v>0</v>
      </c>
      <c r="BS385" s="11">
        <v>0</v>
      </c>
      <c r="BT385" s="11">
        <v>31159.59</v>
      </c>
      <c r="BU385" s="9">
        <v>0</v>
      </c>
      <c r="BV385" s="9">
        <v>21374</v>
      </c>
      <c r="BW385" s="11">
        <v>111689</v>
      </c>
      <c r="BX385" s="11">
        <v>0</v>
      </c>
      <c r="BY385" s="11">
        <v>0</v>
      </c>
      <c r="BZ385" s="11">
        <v>-2149.73</v>
      </c>
      <c r="CA385" s="9">
        <v>0</v>
      </c>
      <c r="CB385" s="9">
        <v>373038.18652758561</v>
      </c>
      <c r="CC385" s="9">
        <v>3318.03</v>
      </c>
      <c r="CD385" s="9">
        <v>6</v>
      </c>
      <c r="CE385" s="11">
        <v>41834</v>
      </c>
      <c r="CF385" s="11">
        <v>51</v>
      </c>
      <c r="CG385" s="11">
        <v>234943.19999999998</v>
      </c>
      <c r="CH385" s="11">
        <v>0</v>
      </c>
      <c r="CI385" s="11">
        <v>5164</v>
      </c>
      <c r="CJ385" s="11">
        <v>0</v>
      </c>
      <c r="CK385" s="11">
        <v>0</v>
      </c>
      <c r="CL385" s="11">
        <v>0</v>
      </c>
      <c r="CM385" s="11">
        <v>14136</v>
      </c>
      <c r="CN385" s="9">
        <v>0</v>
      </c>
      <c r="CO385" s="9">
        <v>0</v>
      </c>
      <c r="CP385" s="9">
        <v>0</v>
      </c>
      <c r="CQ385" s="9">
        <v>0</v>
      </c>
      <c r="CR385" s="9">
        <v>0</v>
      </c>
      <c r="CT385" s="11"/>
      <c r="CU385" s="11"/>
      <c r="CV385" s="15"/>
      <c r="CW385" s="15"/>
      <c r="CX385" s="11"/>
      <c r="CY385" s="11"/>
      <c r="CZ385" s="9"/>
      <c r="DA385" s="11"/>
      <c r="DB385" s="11"/>
      <c r="DC385" s="11"/>
      <c r="DD385" s="11"/>
      <c r="DE385" s="11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</row>
    <row r="386" spans="1:124" x14ac:dyDescent="0.3">
      <c r="A386" s="8">
        <v>4050</v>
      </c>
      <c r="B386" s="8">
        <v>7</v>
      </c>
      <c r="C386" s="8" t="s">
        <v>409</v>
      </c>
      <c r="D386" s="16">
        <v>7</v>
      </c>
      <c r="E386" s="9">
        <v>118</v>
      </c>
      <c r="F386" s="9">
        <f t="shared" si="166"/>
        <v>9297.5862902534518</v>
      </c>
      <c r="G386" s="9">
        <f t="shared" si="167"/>
        <v>9875.3495913067563</v>
      </c>
      <c r="H386" s="9">
        <f t="shared" si="168"/>
        <v>577.76330105330453</v>
      </c>
      <c r="I386" s="10">
        <f t="shared" si="165"/>
        <v>6.2141214183617406E-2</v>
      </c>
      <c r="J386" s="9">
        <f t="shared" si="169"/>
        <v>518.59935593220416</v>
      </c>
      <c r="K386" s="9">
        <f t="shared" si="170"/>
        <v>26.23728813559319</v>
      </c>
      <c r="L386" s="9">
        <f t="shared" si="171"/>
        <v>0</v>
      </c>
      <c r="M386" s="9">
        <f t="shared" si="172"/>
        <v>39.269322033898334</v>
      </c>
      <c r="N386" s="9">
        <f t="shared" si="173"/>
        <v>-59.532543014492603</v>
      </c>
      <c r="O386" s="9">
        <f t="shared" si="174"/>
        <v>0</v>
      </c>
      <c r="P386" s="9">
        <f t="shared" si="175"/>
        <v>53.189877966101903</v>
      </c>
      <c r="Q386" s="15">
        <f t="shared" si="178"/>
        <v>1097115.1822499074</v>
      </c>
      <c r="R386" s="15">
        <f t="shared" si="179"/>
        <v>1165291.2517741972</v>
      </c>
      <c r="S386" s="9">
        <f t="shared" si="180"/>
        <v>68176.069524289807</v>
      </c>
      <c r="T386" s="9"/>
      <c r="U386" s="9">
        <f t="shared" si="188"/>
        <v>5464.5701355932197</v>
      </c>
      <c r="V386" s="9">
        <f t="shared" si="188"/>
        <v>798.53389830508479</v>
      </c>
      <c r="W386" s="9">
        <f t="shared" si="188"/>
        <v>114.7271186440678</v>
      </c>
      <c r="X386" s="9">
        <f t="shared" si="188"/>
        <v>515.77966101694915</v>
      </c>
      <c r="Y386" s="9">
        <f t="shared" si="188"/>
        <v>1293.129036016164</v>
      </c>
      <c r="Z386" s="9">
        <f t="shared" si="188"/>
        <v>0</v>
      </c>
      <c r="AA386" s="9">
        <f t="shared" si="188"/>
        <v>1110.846440677966</v>
      </c>
      <c r="AB386" s="9">
        <f t="shared" si="189"/>
        <v>5983.1694915254238</v>
      </c>
      <c r="AC386" s="9">
        <f t="shared" si="189"/>
        <v>824.77118644067798</v>
      </c>
      <c r="AD386" s="9">
        <f t="shared" si="189"/>
        <v>114.7271186440678</v>
      </c>
      <c r="AE386" s="9">
        <f t="shared" si="189"/>
        <v>555.04898305084748</v>
      </c>
      <c r="AF386" s="9">
        <f t="shared" si="189"/>
        <v>1233.5964930016714</v>
      </c>
      <c r="AG386" s="9">
        <f t="shared" si="189"/>
        <v>0</v>
      </c>
      <c r="AH386" s="9">
        <f t="shared" si="189"/>
        <v>1164.0363186440679</v>
      </c>
      <c r="AI386" s="9">
        <f t="shared" si="181"/>
        <v>9875.3495913067563</v>
      </c>
      <c r="AJ386" s="3" t="s">
        <v>608</v>
      </c>
      <c r="AK386" s="11">
        <v>648821</v>
      </c>
      <c r="AL386" s="11">
        <v>0</v>
      </c>
      <c r="AM386" s="11">
        <v>1490</v>
      </c>
      <c r="AN386" s="9">
        <v>0</v>
      </c>
      <c r="AO386" s="11">
        <v>0</v>
      </c>
      <c r="AP386" s="11">
        <v>13537.800000000001</v>
      </c>
      <c r="AQ386" s="9">
        <v>0</v>
      </c>
      <c r="AR386" s="9">
        <v>12103</v>
      </c>
      <c r="AS386" s="11">
        <v>94227</v>
      </c>
      <c r="AT386" s="11">
        <v>0</v>
      </c>
      <c r="AU386" s="11">
        <v>0</v>
      </c>
      <c r="AV386" s="11">
        <v>0</v>
      </c>
      <c r="AW386" s="9">
        <v>0</v>
      </c>
      <c r="AX386" s="9">
        <v>152589.22624990737</v>
      </c>
      <c r="AY386" s="9">
        <v>7995.88</v>
      </c>
      <c r="AZ386" s="9">
        <v>-4001.7240000000002</v>
      </c>
      <c r="BA386" s="11">
        <v>25692</v>
      </c>
      <c r="BB386" s="11">
        <v>18343</v>
      </c>
      <c r="BC386" s="11">
        <v>123084</v>
      </c>
      <c r="BD386" s="11">
        <v>0</v>
      </c>
      <c r="BE386" s="11">
        <v>3234</v>
      </c>
      <c r="BF386" s="11">
        <v>0</v>
      </c>
      <c r="BG386" s="11">
        <v>0</v>
      </c>
      <c r="BH386" s="11">
        <v>0</v>
      </c>
      <c r="BI386" s="9">
        <v>0</v>
      </c>
      <c r="BJ386" s="9">
        <v>0</v>
      </c>
      <c r="BK386" s="9">
        <v>0</v>
      </c>
      <c r="BL386" s="9">
        <v>0</v>
      </c>
      <c r="BM386" s="9">
        <v>0</v>
      </c>
      <c r="BN386" s="9">
        <v>0</v>
      </c>
      <c r="BO386" s="11">
        <v>706010</v>
      </c>
      <c r="BP386" s="11">
        <v>0</v>
      </c>
      <c r="BQ386" s="11">
        <v>1581</v>
      </c>
      <c r="BR386" s="11">
        <v>0</v>
      </c>
      <c r="BS386" s="11">
        <v>0</v>
      </c>
      <c r="BT386" s="11">
        <v>13537.800000000001</v>
      </c>
      <c r="BU386" s="9">
        <v>0</v>
      </c>
      <c r="BV386" s="9">
        <v>13973</v>
      </c>
      <c r="BW386" s="11">
        <v>97323</v>
      </c>
      <c r="BX386" s="11">
        <v>0</v>
      </c>
      <c r="BY386" s="11">
        <v>0</v>
      </c>
      <c r="BZ386" s="11">
        <v>-429.22</v>
      </c>
      <c r="CA386" s="9">
        <v>0</v>
      </c>
      <c r="CB386" s="9">
        <v>145564.38617419722</v>
      </c>
      <c r="CC386" s="9">
        <v>5405.2786000000006</v>
      </c>
      <c r="CD386" s="9">
        <v>4</v>
      </c>
      <c r="CE386" s="11">
        <v>27349</v>
      </c>
      <c r="CF386" s="11">
        <v>19646</v>
      </c>
      <c r="CG386" s="11">
        <v>131951.00700000001</v>
      </c>
      <c r="CH386" s="11">
        <v>0</v>
      </c>
      <c r="CI386" s="11">
        <v>3376</v>
      </c>
      <c r="CJ386" s="11">
        <v>0</v>
      </c>
      <c r="CK386" s="11">
        <v>0</v>
      </c>
      <c r="CL386" s="11">
        <v>0</v>
      </c>
      <c r="CM386" s="11">
        <v>0</v>
      </c>
      <c r="CN386" s="9">
        <v>0</v>
      </c>
      <c r="CO386" s="9">
        <v>0</v>
      </c>
      <c r="CP386" s="9">
        <v>0</v>
      </c>
      <c r="CQ386" s="9">
        <v>0</v>
      </c>
      <c r="CR386" s="9">
        <v>0</v>
      </c>
      <c r="CT386" s="11"/>
      <c r="CU386" s="11"/>
      <c r="CV386" s="15"/>
      <c r="CW386" s="15"/>
      <c r="CX386" s="11"/>
      <c r="CY386" s="11"/>
      <c r="CZ386" s="9"/>
      <c r="DA386" s="11"/>
      <c r="DB386" s="11"/>
      <c r="DC386" s="11"/>
      <c r="DD386" s="11"/>
      <c r="DE386" s="11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</row>
    <row r="387" spans="1:124" x14ac:dyDescent="0.3">
      <c r="A387" s="8">
        <v>4053</v>
      </c>
      <c r="B387" s="8">
        <v>7</v>
      </c>
      <c r="C387" s="8" t="s">
        <v>410</v>
      </c>
      <c r="D387" s="16">
        <v>7</v>
      </c>
      <c r="E387" s="9">
        <v>380</v>
      </c>
      <c r="F387" s="9">
        <f t="shared" si="166"/>
        <v>9642.1961954512699</v>
      </c>
      <c r="G387" s="9">
        <f t="shared" si="167"/>
        <v>9835.8031865004978</v>
      </c>
      <c r="H387" s="9">
        <f t="shared" si="168"/>
        <v>193.60699104922787</v>
      </c>
      <c r="I387" s="10">
        <f t="shared" si="165"/>
        <v>2.0079138312966753E-2</v>
      </c>
      <c r="J387" s="9">
        <f t="shared" si="169"/>
        <v>234.88943999999992</v>
      </c>
      <c r="K387" s="9">
        <f t="shared" si="170"/>
        <v>7.4473684210526301</v>
      </c>
      <c r="L387" s="9">
        <f t="shared" si="171"/>
        <v>0</v>
      </c>
      <c r="M387" s="9">
        <f t="shared" si="172"/>
        <v>-24.830578947368409</v>
      </c>
      <c r="N387" s="9">
        <f t="shared" si="173"/>
        <v>-74.998580529719675</v>
      </c>
      <c r="O387" s="9">
        <f t="shared" si="174"/>
        <v>0</v>
      </c>
      <c r="P387" s="9">
        <f t="shared" si="175"/>
        <v>51.099342105263077</v>
      </c>
      <c r="Q387" s="15">
        <f t="shared" si="178"/>
        <v>3664034.5542714829</v>
      </c>
      <c r="R387" s="15">
        <f t="shared" si="179"/>
        <v>3737605.2108701891</v>
      </c>
      <c r="S387" s="9">
        <f t="shared" si="180"/>
        <v>73570.656598706264</v>
      </c>
      <c r="T387" s="9"/>
      <c r="U387" s="9">
        <f t="shared" si="188"/>
        <v>6500.1079284210527</v>
      </c>
      <c r="V387" s="9">
        <f t="shared" si="188"/>
        <v>226.70263157894738</v>
      </c>
      <c r="W387" s="9">
        <f t="shared" si="188"/>
        <v>16.276</v>
      </c>
      <c r="X387" s="9">
        <f t="shared" si="188"/>
        <v>116.07631578947368</v>
      </c>
      <c r="Y387" s="9">
        <f t="shared" si="188"/>
        <v>1395.8964775565335</v>
      </c>
      <c r="Z387" s="9">
        <f t="shared" si="188"/>
        <v>0</v>
      </c>
      <c r="AA387" s="9">
        <f t="shared" si="188"/>
        <v>1387.1368421052632</v>
      </c>
      <c r="AB387" s="9">
        <f t="shared" si="189"/>
        <v>6734.9973684210527</v>
      </c>
      <c r="AC387" s="9">
        <f t="shared" si="189"/>
        <v>234.15</v>
      </c>
      <c r="AD387" s="9">
        <f t="shared" si="189"/>
        <v>16.276</v>
      </c>
      <c r="AE387" s="9">
        <f t="shared" si="189"/>
        <v>91.245736842105273</v>
      </c>
      <c r="AF387" s="9">
        <f t="shared" si="189"/>
        <v>1320.8978970268138</v>
      </c>
      <c r="AG387" s="9">
        <f t="shared" si="189"/>
        <v>0</v>
      </c>
      <c r="AH387" s="9">
        <f t="shared" si="189"/>
        <v>1438.2361842105263</v>
      </c>
      <c r="AI387" s="9">
        <f t="shared" si="181"/>
        <v>9835.8031865004978</v>
      </c>
      <c r="AJ387" s="3" t="s">
        <v>608</v>
      </c>
      <c r="AK387" s="11">
        <v>2485370</v>
      </c>
      <c r="AL387" s="11">
        <v>0</v>
      </c>
      <c r="AM387" s="11">
        <v>5709</v>
      </c>
      <c r="AN387" s="9">
        <v>0</v>
      </c>
      <c r="AO387" s="11">
        <v>0</v>
      </c>
      <c r="AP387" s="11">
        <v>6184.88</v>
      </c>
      <c r="AQ387" s="9">
        <v>0</v>
      </c>
      <c r="AR387" s="9">
        <v>46361</v>
      </c>
      <c r="AS387" s="11">
        <v>86147</v>
      </c>
      <c r="AT387" s="11">
        <v>0</v>
      </c>
      <c r="AU387" s="11">
        <v>0</v>
      </c>
      <c r="AV387" s="11">
        <v>0</v>
      </c>
      <c r="AW387" s="9">
        <v>0</v>
      </c>
      <c r="AX387" s="9">
        <v>530440.66147148272</v>
      </c>
      <c r="AY387" s="9">
        <v>0</v>
      </c>
      <c r="AZ387" s="9">
        <v>-15328.9872</v>
      </c>
      <c r="BA387" s="11">
        <v>98417</v>
      </c>
      <c r="BB387" s="11">
        <v>28418</v>
      </c>
      <c r="BC387" s="11">
        <v>527112</v>
      </c>
      <c r="BD387" s="11">
        <v>1775</v>
      </c>
      <c r="BE387" s="11">
        <v>12387</v>
      </c>
      <c r="BF387" s="11">
        <v>0</v>
      </c>
      <c r="BG387" s="11">
        <v>-148958</v>
      </c>
      <c r="BH387" s="11">
        <v>0</v>
      </c>
      <c r="BI387" s="9">
        <v>0</v>
      </c>
      <c r="BJ387" s="9">
        <v>0</v>
      </c>
      <c r="BK387" s="9">
        <v>0</v>
      </c>
      <c r="BL387" s="9">
        <v>0</v>
      </c>
      <c r="BM387" s="9">
        <v>0</v>
      </c>
      <c r="BN387" s="9">
        <v>0</v>
      </c>
      <c r="BO387" s="11">
        <v>2559285</v>
      </c>
      <c r="BP387" s="11">
        <v>0</v>
      </c>
      <c r="BQ387" s="11">
        <v>5730</v>
      </c>
      <c r="BR387" s="11">
        <v>0</v>
      </c>
      <c r="BS387" s="11">
        <v>0</v>
      </c>
      <c r="BT387" s="11">
        <v>6184.88</v>
      </c>
      <c r="BU387" s="9">
        <v>0</v>
      </c>
      <c r="BV387" s="9">
        <v>50654</v>
      </c>
      <c r="BW387" s="11">
        <v>88977</v>
      </c>
      <c r="BX387" s="11">
        <v>0</v>
      </c>
      <c r="BY387" s="11">
        <v>0</v>
      </c>
      <c r="BZ387" s="11">
        <v>-15602.62</v>
      </c>
      <c r="CA387" s="9">
        <v>0</v>
      </c>
      <c r="CB387" s="9">
        <v>501941.20087018923</v>
      </c>
      <c r="CC387" s="9">
        <v>12775.75</v>
      </c>
      <c r="CD387" s="9">
        <v>14</v>
      </c>
      <c r="CE387" s="11">
        <v>99142</v>
      </c>
      <c r="CF387" s="11">
        <v>28803</v>
      </c>
      <c r="CG387" s="11">
        <v>533754</v>
      </c>
      <c r="CH387" s="11">
        <v>1775</v>
      </c>
      <c r="CI387" s="11">
        <v>12238</v>
      </c>
      <c r="CJ387" s="11">
        <v>0</v>
      </c>
      <c r="CK387" s="11">
        <v>-148066</v>
      </c>
      <c r="CL387" s="11">
        <v>0</v>
      </c>
      <c r="CM387" s="11">
        <v>0</v>
      </c>
      <c r="CN387" s="9">
        <v>0</v>
      </c>
      <c r="CO387" s="9">
        <v>0</v>
      </c>
      <c r="CP387" s="9">
        <v>0</v>
      </c>
      <c r="CQ387" s="9">
        <v>0</v>
      </c>
      <c r="CR387" s="9">
        <v>0</v>
      </c>
      <c r="CT387" s="11"/>
      <c r="CU387" s="11"/>
      <c r="CV387" s="15"/>
      <c r="CW387" s="15"/>
      <c r="CX387" s="11"/>
      <c r="CY387" s="11"/>
      <c r="CZ387" s="9"/>
      <c r="DA387" s="11"/>
      <c r="DB387" s="11"/>
      <c r="DC387" s="11"/>
      <c r="DD387" s="11"/>
      <c r="DE387" s="11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</row>
    <row r="388" spans="1:124" x14ac:dyDescent="0.3">
      <c r="A388" s="8">
        <v>4054</v>
      </c>
      <c r="B388" s="8">
        <v>7</v>
      </c>
      <c r="C388" s="8" t="s">
        <v>411</v>
      </c>
      <c r="D388" s="16">
        <v>7</v>
      </c>
      <c r="E388" s="9">
        <v>64</v>
      </c>
      <c r="F388" s="9">
        <f t="shared" si="166"/>
        <v>8865.62297987686</v>
      </c>
      <c r="G388" s="9">
        <f t="shared" si="167"/>
        <v>9204.1680953704818</v>
      </c>
      <c r="H388" s="9">
        <f t="shared" si="168"/>
        <v>338.54511549362178</v>
      </c>
      <c r="I388" s="10">
        <f t="shared" si="165"/>
        <v>3.8186274812503251E-2</v>
      </c>
      <c r="J388" s="9">
        <f t="shared" si="169"/>
        <v>373.57495000000017</v>
      </c>
      <c r="K388" s="9">
        <f t="shared" si="170"/>
        <v>27.890625</v>
      </c>
      <c r="L388" s="9">
        <f t="shared" si="171"/>
        <v>0</v>
      </c>
      <c r="M388" s="9">
        <f t="shared" si="172"/>
        <v>9.21484375</v>
      </c>
      <c r="N388" s="9">
        <f t="shared" si="173"/>
        <v>-41.576472006377344</v>
      </c>
      <c r="O388" s="9">
        <f t="shared" si="174"/>
        <v>0</v>
      </c>
      <c r="P388" s="9">
        <f t="shared" si="175"/>
        <v>-30.558831249999912</v>
      </c>
      <c r="Q388" s="15">
        <f t="shared" si="178"/>
        <v>567399.87071211915</v>
      </c>
      <c r="R388" s="15">
        <f t="shared" si="179"/>
        <v>589066.75810371095</v>
      </c>
      <c r="S388" s="9">
        <f t="shared" si="180"/>
        <v>21666.887391591794</v>
      </c>
      <c r="T388" s="9"/>
      <c r="U388" s="9">
        <f t="shared" si="188"/>
        <v>5795.3312999999998</v>
      </c>
      <c r="V388" s="9">
        <f t="shared" si="188"/>
        <v>848.828125</v>
      </c>
      <c r="W388" s="9">
        <f t="shared" si="188"/>
        <v>70.323750000000004</v>
      </c>
      <c r="X388" s="9">
        <f t="shared" si="188"/>
        <v>104.375</v>
      </c>
      <c r="Y388" s="9">
        <f t="shared" si="188"/>
        <v>1013.382617376861</v>
      </c>
      <c r="Z388" s="9">
        <f t="shared" si="188"/>
        <v>0</v>
      </c>
      <c r="AA388" s="9">
        <f t="shared" si="188"/>
        <v>1033.3821874999999</v>
      </c>
      <c r="AB388" s="9">
        <f t="shared" si="189"/>
        <v>6168.90625</v>
      </c>
      <c r="AC388" s="9">
        <f t="shared" si="189"/>
        <v>876.71875</v>
      </c>
      <c r="AD388" s="9">
        <f t="shared" si="189"/>
        <v>70.323750000000004</v>
      </c>
      <c r="AE388" s="9">
        <f t="shared" si="189"/>
        <v>113.58984375</v>
      </c>
      <c r="AF388" s="9">
        <f t="shared" si="189"/>
        <v>971.8061453704837</v>
      </c>
      <c r="AG388" s="9">
        <f t="shared" si="189"/>
        <v>0</v>
      </c>
      <c r="AH388" s="9">
        <f t="shared" si="189"/>
        <v>1002.82335625</v>
      </c>
      <c r="AI388" s="9">
        <f t="shared" si="181"/>
        <v>9204.1680953704818</v>
      </c>
      <c r="AJ388" s="3" t="s">
        <v>608</v>
      </c>
      <c r="AK388" s="11">
        <v>373203</v>
      </c>
      <c r="AL388" s="11">
        <v>0</v>
      </c>
      <c r="AM388" s="11">
        <v>857</v>
      </c>
      <c r="AN388" s="9">
        <v>0</v>
      </c>
      <c r="AO388" s="11">
        <v>0</v>
      </c>
      <c r="AP388" s="11">
        <v>4500.72</v>
      </c>
      <c r="AQ388" s="9">
        <v>0</v>
      </c>
      <c r="AR388" s="9">
        <v>6962</v>
      </c>
      <c r="AS388" s="11">
        <v>54325</v>
      </c>
      <c r="AT388" s="11">
        <v>0</v>
      </c>
      <c r="AU388" s="11">
        <v>0</v>
      </c>
      <c r="AV388" s="11">
        <v>0</v>
      </c>
      <c r="AW388" s="9">
        <v>0</v>
      </c>
      <c r="AX388" s="9">
        <v>64856.487512119107</v>
      </c>
      <c r="AY388" s="9">
        <v>5386.4599999999991</v>
      </c>
      <c r="AZ388" s="9">
        <v>-2301.7967999999996</v>
      </c>
      <c r="BA388" s="11">
        <v>14778</v>
      </c>
      <c r="BB388" s="11">
        <v>7556</v>
      </c>
      <c r="BC388" s="11">
        <v>60750</v>
      </c>
      <c r="BD388" s="11">
        <v>323</v>
      </c>
      <c r="BE388" s="11">
        <v>1860</v>
      </c>
      <c r="BF388" s="11">
        <v>0</v>
      </c>
      <c r="BG388" s="11">
        <v>-25656</v>
      </c>
      <c r="BH388" s="11">
        <v>0</v>
      </c>
      <c r="BI388" s="9">
        <v>0</v>
      </c>
      <c r="BJ388" s="9">
        <v>0</v>
      </c>
      <c r="BK388" s="9">
        <v>0</v>
      </c>
      <c r="BL388" s="9">
        <v>0</v>
      </c>
      <c r="BM388" s="9">
        <v>0</v>
      </c>
      <c r="BN388" s="9">
        <v>0</v>
      </c>
      <c r="BO388" s="11">
        <v>394808</v>
      </c>
      <c r="BP388" s="11">
        <v>0</v>
      </c>
      <c r="BQ388" s="11">
        <v>884</v>
      </c>
      <c r="BR388" s="11">
        <v>0</v>
      </c>
      <c r="BS388" s="11">
        <v>0</v>
      </c>
      <c r="BT388" s="11">
        <v>4500.72</v>
      </c>
      <c r="BU388" s="9">
        <v>0</v>
      </c>
      <c r="BV388" s="9">
        <v>7814</v>
      </c>
      <c r="BW388" s="11">
        <v>56110</v>
      </c>
      <c r="BX388" s="11">
        <v>0</v>
      </c>
      <c r="BY388" s="11">
        <v>0</v>
      </c>
      <c r="BZ388" s="11">
        <v>-535.25</v>
      </c>
      <c r="CA388" s="9">
        <v>0</v>
      </c>
      <c r="CB388" s="9">
        <v>62195.593303710957</v>
      </c>
      <c r="CC388" s="9">
        <v>3430.6947999999998</v>
      </c>
      <c r="CD388" s="9">
        <v>2</v>
      </c>
      <c r="CE388" s="11">
        <v>15294</v>
      </c>
      <c r="CF388" s="11">
        <v>7868</v>
      </c>
      <c r="CG388" s="11">
        <v>60750</v>
      </c>
      <c r="CH388" s="11">
        <v>323</v>
      </c>
      <c r="CI388" s="11">
        <v>1888</v>
      </c>
      <c r="CJ388" s="11">
        <v>0</v>
      </c>
      <c r="CK388" s="11">
        <v>-26266</v>
      </c>
      <c r="CL388" s="11">
        <v>0</v>
      </c>
      <c r="CM388" s="11">
        <v>0</v>
      </c>
      <c r="CN388" s="9">
        <v>0</v>
      </c>
      <c r="CO388" s="9">
        <v>0</v>
      </c>
      <c r="CP388" s="9">
        <v>0</v>
      </c>
      <c r="CQ388" s="9">
        <v>0</v>
      </c>
      <c r="CR388" s="9">
        <v>0</v>
      </c>
      <c r="CT388" s="11"/>
      <c r="CU388" s="11"/>
      <c r="CV388" s="15"/>
      <c r="CW388" s="15"/>
      <c r="CX388" s="11"/>
      <c r="CY388" s="11"/>
      <c r="CZ388" s="9"/>
      <c r="DA388" s="11"/>
      <c r="DB388" s="11"/>
      <c r="DC388" s="11"/>
      <c r="DD388" s="11"/>
      <c r="DE388" s="11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</row>
    <row r="389" spans="1:124" x14ac:dyDescent="0.3">
      <c r="A389" s="8">
        <v>4055</v>
      </c>
      <c r="B389" s="8">
        <v>7</v>
      </c>
      <c r="C389" s="8" t="s">
        <v>412</v>
      </c>
      <c r="D389" s="16">
        <v>7</v>
      </c>
      <c r="E389" s="9">
        <v>156</v>
      </c>
      <c r="F389" s="9">
        <f t="shared" si="166"/>
        <v>8004.4814519842184</v>
      </c>
      <c r="G389" s="9">
        <f t="shared" si="167"/>
        <v>8397.2810165784267</v>
      </c>
      <c r="H389" s="9">
        <f t="shared" si="168"/>
        <v>392.79956459420828</v>
      </c>
      <c r="I389" s="10">
        <f t="shared" si="165"/>
        <v>4.9072456092310368E-2</v>
      </c>
      <c r="J389" s="9">
        <f t="shared" si="169"/>
        <v>489.78091538461558</v>
      </c>
      <c r="K389" s="9">
        <f t="shared" si="170"/>
        <v>0.9166666666666643</v>
      </c>
      <c r="L389" s="9">
        <f t="shared" si="171"/>
        <v>0</v>
      </c>
      <c r="M389" s="9">
        <f t="shared" si="172"/>
        <v>16.949871794871754</v>
      </c>
      <c r="N389" s="9">
        <f t="shared" si="173"/>
        <v>-51.075082841688527</v>
      </c>
      <c r="O389" s="9">
        <f t="shared" si="174"/>
        <v>0</v>
      </c>
      <c r="P389" s="9">
        <f t="shared" si="175"/>
        <v>-63.77280641025618</v>
      </c>
      <c r="Q389" s="15">
        <f t="shared" si="178"/>
        <v>1248699.1065095381</v>
      </c>
      <c r="R389" s="15">
        <f t="shared" si="179"/>
        <v>1309975.8385862347</v>
      </c>
      <c r="S389" s="9">
        <f t="shared" si="180"/>
        <v>61276.732076696586</v>
      </c>
      <c r="T389" s="9"/>
      <c r="U389" s="9">
        <f t="shared" si="188"/>
        <v>5316.2511358974361</v>
      </c>
      <c r="V389" s="9">
        <f t="shared" si="188"/>
        <v>27.916666666666668</v>
      </c>
      <c r="W389" s="9">
        <f t="shared" si="188"/>
        <v>99.325512820512827</v>
      </c>
      <c r="X389" s="9">
        <f t="shared" si="188"/>
        <v>96.391025641025635</v>
      </c>
      <c r="Y389" s="9">
        <f t="shared" si="188"/>
        <v>1085.5274955739612</v>
      </c>
      <c r="Z389" s="9">
        <f t="shared" si="188"/>
        <v>0</v>
      </c>
      <c r="AA389" s="9">
        <f t="shared" si="188"/>
        <v>1379.0696153846152</v>
      </c>
      <c r="AB389" s="9">
        <f t="shared" si="189"/>
        <v>5806.0320512820517</v>
      </c>
      <c r="AC389" s="9">
        <f t="shared" si="189"/>
        <v>28.833333333333332</v>
      </c>
      <c r="AD389" s="9">
        <f t="shared" si="189"/>
        <v>99.325512820512827</v>
      </c>
      <c r="AE389" s="9">
        <f t="shared" si="189"/>
        <v>113.34089743589739</v>
      </c>
      <c r="AF389" s="9">
        <f t="shared" si="189"/>
        <v>1034.4524127322727</v>
      </c>
      <c r="AG389" s="9">
        <f t="shared" si="189"/>
        <v>0</v>
      </c>
      <c r="AH389" s="9">
        <f t="shared" si="189"/>
        <v>1315.296808974359</v>
      </c>
      <c r="AI389" s="9">
        <f t="shared" si="181"/>
        <v>8397.2810165784267</v>
      </c>
      <c r="AJ389" s="3" t="s">
        <v>608</v>
      </c>
      <c r="AK389" s="11">
        <v>834482</v>
      </c>
      <c r="AL389" s="11">
        <v>0</v>
      </c>
      <c r="AM389" s="11">
        <v>1917</v>
      </c>
      <c r="AN389" s="9">
        <v>0</v>
      </c>
      <c r="AO389" s="11">
        <v>0</v>
      </c>
      <c r="AP389" s="11">
        <v>15494.78</v>
      </c>
      <c r="AQ389" s="9">
        <v>0</v>
      </c>
      <c r="AR389" s="9">
        <v>15566</v>
      </c>
      <c r="AS389" s="11">
        <v>4355</v>
      </c>
      <c r="AT389" s="11">
        <v>0</v>
      </c>
      <c r="AU389" s="11">
        <v>0</v>
      </c>
      <c r="AV389" s="11">
        <v>0</v>
      </c>
      <c r="AW389" s="9">
        <v>0</v>
      </c>
      <c r="AX389" s="9">
        <v>169342.28930953794</v>
      </c>
      <c r="AY389" s="9">
        <v>26134.86</v>
      </c>
      <c r="AZ389" s="9">
        <v>-5146.8227999999999</v>
      </c>
      <c r="BA389" s="11">
        <v>33044</v>
      </c>
      <c r="BB389" s="11">
        <v>12980</v>
      </c>
      <c r="BC389" s="11">
        <v>189000</v>
      </c>
      <c r="BD389" s="11">
        <v>823</v>
      </c>
      <c r="BE389" s="11">
        <v>4159</v>
      </c>
      <c r="BF389" s="11">
        <v>0</v>
      </c>
      <c r="BG389" s="11">
        <v>-53452</v>
      </c>
      <c r="BH389" s="11">
        <v>0</v>
      </c>
      <c r="BI389" s="9">
        <v>0</v>
      </c>
      <c r="BJ389" s="9">
        <v>0</v>
      </c>
      <c r="BK389" s="9">
        <v>0</v>
      </c>
      <c r="BL389" s="9">
        <v>0</v>
      </c>
      <c r="BM389" s="9">
        <v>0</v>
      </c>
      <c r="BN389" s="9">
        <v>0</v>
      </c>
      <c r="BO389" s="11">
        <v>905736</v>
      </c>
      <c r="BP389" s="11">
        <v>0</v>
      </c>
      <c r="BQ389" s="11">
        <v>2028</v>
      </c>
      <c r="BR389" s="11">
        <v>0</v>
      </c>
      <c r="BS389" s="11">
        <v>0</v>
      </c>
      <c r="BT389" s="11">
        <v>15494.78</v>
      </c>
      <c r="BU389" s="9">
        <v>0</v>
      </c>
      <c r="BV389" s="9">
        <v>17926</v>
      </c>
      <c r="BW389" s="11">
        <v>4498</v>
      </c>
      <c r="BX389" s="11">
        <v>0</v>
      </c>
      <c r="BY389" s="11">
        <v>0</v>
      </c>
      <c r="BZ389" s="11">
        <v>-305.82</v>
      </c>
      <c r="CA389" s="9">
        <v>0</v>
      </c>
      <c r="CB389" s="9">
        <v>161374.57638623455</v>
      </c>
      <c r="CC389" s="9">
        <v>16186.3022</v>
      </c>
      <c r="CD389" s="9">
        <v>5</v>
      </c>
      <c r="CE389" s="11">
        <v>35086</v>
      </c>
      <c r="CF389" s="11">
        <v>13866</v>
      </c>
      <c r="CG389" s="11">
        <v>189000</v>
      </c>
      <c r="CH389" s="11">
        <v>823</v>
      </c>
      <c r="CI389" s="11">
        <v>4331</v>
      </c>
      <c r="CJ389" s="11">
        <v>0</v>
      </c>
      <c r="CK389" s="11">
        <v>-56073</v>
      </c>
      <c r="CL389" s="11">
        <v>0</v>
      </c>
      <c r="CM389" s="11">
        <v>0</v>
      </c>
      <c r="CN389" s="9">
        <v>0</v>
      </c>
      <c r="CO389" s="9">
        <v>0</v>
      </c>
      <c r="CP389" s="9">
        <v>0</v>
      </c>
      <c r="CQ389" s="9">
        <v>0</v>
      </c>
      <c r="CR389" s="9">
        <v>0</v>
      </c>
      <c r="CT389" s="11"/>
      <c r="CU389" s="11"/>
      <c r="CV389" s="15"/>
      <c r="CW389" s="15"/>
      <c r="CX389" s="11"/>
      <c r="CY389" s="11"/>
      <c r="CZ389" s="9"/>
      <c r="DA389" s="11"/>
      <c r="DB389" s="11"/>
      <c r="DC389" s="11"/>
      <c r="DD389" s="11"/>
      <c r="DE389" s="11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</row>
    <row r="390" spans="1:124" x14ac:dyDescent="0.3">
      <c r="A390" s="8">
        <v>4056</v>
      </c>
      <c r="B390" s="8">
        <v>7</v>
      </c>
      <c r="C390" s="8" t="s">
        <v>413</v>
      </c>
      <c r="D390" s="16">
        <v>7</v>
      </c>
      <c r="E390" s="9">
        <v>95</v>
      </c>
      <c r="F390" s="9">
        <f t="shared" si="166"/>
        <v>12362.295915074139</v>
      </c>
      <c r="G390" s="9">
        <f t="shared" si="167"/>
        <v>12587.883510440415</v>
      </c>
      <c r="H390" s="9">
        <f t="shared" si="168"/>
        <v>225.58759536627622</v>
      </c>
      <c r="I390" s="10">
        <f t="shared" si="165"/>
        <v>1.8248033934473516E-2</v>
      </c>
      <c r="J390" s="9">
        <f t="shared" si="169"/>
        <v>238.62631578947367</v>
      </c>
      <c r="K390" s="9">
        <f t="shared" si="170"/>
        <v>42.463157894736923</v>
      </c>
      <c r="L390" s="9">
        <f t="shared" si="171"/>
        <v>0</v>
      </c>
      <c r="M390" s="9">
        <f t="shared" si="172"/>
        <v>-3.7816842105262936</v>
      </c>
      <c r="N390" s="9">
        <f t="shared" si="173"/>
        <v>-110.9268256863536</v>
      </c>
      <c r="O390" s="9">
        <f t="shared" si="174"/>
        <v>0</v>
      </c>
      <c r="P390" s="9">
        <f t="shared" si="175"/>
        <v>59.206631578947281</v>
      </c>
      <c r="Q390" s="15">
        <f t="shared" si="178"/>
        <v>1174418.111932043</v>
      </c>
      <c r="R390" s="15">
        <f t="shared" si="179"/>
        <v>1195848.9334918396</v>
      </c>
      <c r="S390" s="9">
        <f t="shared" si="180"/>
        <v>21430.821559796575</v>
      </c>
      <c r="T390" s="9"/>
      <c r="U390" s="9">
        <f t="shared" si="188"/>
        <v>6831.2894736842109</v>
      </c>
      <c r="V390" s="9">
        <f t="shared" si="188"/>
        <v>1292.6631578947367</v>
      </c>
      <c r="W390" s="9">
        <f t="shared" si="188"/>
        <v>42.10526315789474</v>
      </c>
      <c r="X390" s="9">
        <f t="shared" si="188"/>
        <v>485.91578947368419</v>
      </c>
      <c r="Y390" s="9">
        <f t="shared" si="188"/>
        <v>2068.2169677057168</v>
      </c>
      <c r="Z390" s="9">
        <f t="shared" si="188"/>
        <v>0</v>
      </c>
      <c r="AA390" s="9">
        <f t="shared" si="188"/>
        <v>1642.1052631578948</v>
      </c>
      <c r="AB390" s="9">
        <f t="shared" si="189"/>
        <v>7069.9157894736845</v>
      </c>
      <c r="AC390" s="9">
        <f t="shared" si="189"/>
        <v>1335.1263157894737</v>
      </c>
      <c r="AD390" s="9">
        <f t="shared" si="189"/>
        <v>42.10526315789474</v>
      </c>
      <c r="AE390" s="9">
        <f t="shared" si="189"/>
        <v>482.13410526315789</v>
      </c>
      <c r="AF390" s="9">
        <f t="shared" si="189"/>
        <v>1957.2901420193632</v>
      </c>
      <c r="AG390" s="9">
        <f t="shared" si="189"/>
        <v>0</v>
      </c>
      <c r="AH390" s="9">
        <f t="shared" si="189"/>
        <v>1701.3118947368421</v>
      </c>
      <c r="AI390" s="9">
        <f t="shared" si="181"/>
        <v>12587.883510440415</v>
      </c>
      <c r="AJ390" s="3" t="s">
        <v>608</v>
      </c>
      <c r="AK390" s="11">
        <v>653000</v>
      </c>
      <c r="AL390" s="11">
        <v>0</v>
      </c>
      <c r="AM390" s="11">
        <v>1500</v>
      </c>
      <c r="AN390" s="9">
        <v>0</v>
      </c>
      <c r="AO390" s="11">
        <v>0</v>
      </c>
      <c r="AP390" s="11">
        <v>4000</v>
      </c>
      <c r="AQ390" s="9">
        <v>0</v>
      </c>
      <c r="AR390" s="9">
        <v>12181</v>
      </c>
      <c r="AS390" s="11">
        <v>122803</v>
      </c>
      <c r="AT390" s="11">
        <v>0</v>
      </c>
      <c r="AU390" s="11">
        <v>0</v>
      </c>
      <c r="AV390" s="11">
        <v>0</v>
      </c>
      <c r="AW390" s="9">
        <v>0</v>
      </c>
      <c r="AX390" s="9">
        <v>196480.6119320431</v>
      </c>
      <c r="AY390" s="9">
        <v>0</v>
      </c>
      <c r="AZ390" s="9">
        <v>-4027.5</v>
      </c>
      <c r="BA390" s="11">
        <v>25858</v>
      </c>
      <c r="BB390" s="11">
        <v>3368</v>
      </c>
      <c r="BC390" s="11">
        <v>156000</v>
      </c>
      <c r="BD390" s="11">
        <v>0</v>
      </c>
      <c r="BE390" s="11">
        <v>3255</v>
      </c>
      <c r="BF390" s="11">
        <v>0</v>
      </c>
      <c r="BG390" s="11">
        <v>0</v>
      </c>
      <c r="BH390" s="11">
        <v>0</v>
      </c>
      <c r="BI390" s="9">
        <v>0</v>
      </c>
      <c r="BJ390" s="9">
        <v>0</v>
      </c>
      <c r="BK390" s="9">
        <v>0</v>
      </c>
      <c r="BL390" s="9">
        <v>0</v>
      </c>
      <c r="BM390" s="9">
        <v>0</v>
      </c>
      <c r="BN390" s="9">
        <v>0</v>
      </c>
      <c r="BO390" s="11">
        <v>661884</v>
      </c>
      <c r="BP390" s="11">
        <v>9754</v>
      </c>
      <c r="BQ390" s="11">
        <v>1482</v>
      </c>
      <c r="BR390" s="11">
        <v>0</v>
      </c>
      <c r="BS390" s="11">
        <v>0</v>
      </c>
      <c r="BT390" s="11">
        <v>4000</v>
      </c>
      <c r="BU390" s="9">
        <v>0</v>
      </c>
      <c r="BV390" s="9">
        <v>13100</v>
      </c>
      <c r="BW390" s="11">
        <v>126837</v>
      </c>
      <c r="BX390" s="11">
        <v>0</v>
      </c>
      <c r="BY390" s="11">
        <v>0</v>
      </c>
      <c r="BZ390" s="11">
        <v>-944.26</v>
      </c>
      <c r="CA390" s="9">
        <v>0</v>
      </c>
      <c r="CB390" s="9">
        <v>185942.56349183951</v>
      </c>
      <c r="CC390" s="9">
        <v>3944.63</v>
      </c>
      <c r="CD390" s="9">
        <v>4</v>
      </c>
      <c r="CE390" s="11">
        <v>25640</v>
      </c>
      <c r="CF390" s="11">
        <v>3360</v>
      </c>
      <c r="CG390" s="11">
        <v>157680</v>
      </c>
      <c r="CH390" s="11">
        <v>0</v>
      </c>
      <c r="CI390" s="11">
        <v>3165</v>
      </c>
      <c r="CJ390" s="11">
        <v>0</v>
      </c>
      <c r="CK390" s="11">
        <v>0</v>
      </c>
      <c r="CL390" s="11">
        <v>0</v>
      </c>
      <c r="CM390" s="11">
        <v>0</v>
      </c>
      <c r="CN390" s="9">
        <v>0</v>
      </c>
      <c r="CO390" s="9">
        <v>0</v>
      </c>
      <c r="CP390" s="9">
        <v>0</v>
      </c>
      <c r="CQ390" s="9">
        <v>0</v>
      </c>
      <c r="CR390" s="9">
        <v>0</v>
      </c>
      <c r="CT390" s="11"/>
      <c r="CU390" s="11"/>
      <c r="CV390" s="15"/>
      <c r="CW390" s="15"/>
      <c r="CX390" s="11"/>
      <c r="CY390" s="11"/>
      <c r="CZ390" s="9"/>
      <c r="DA390" s="11"/>
      <c r="DB390" s="11"/>
      <c r="DC390" s="11"/>
      <c r="DD390" s="11"/>
      <c r="DE390" s="11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</row>
    <row r="391" spans="1:124" x14ac:dyDescent="0.3">
      <c r="A391" s="8">
        <v>4057</v>
      </c>
      <c r="B391" s="8">
        <v>7</v>
      </c>
      <c r="C391" s="8" t="s">
        <v>414</v>
      </c>
      <c r="D391" s="16">
        <v>7</v>
      </c>
      <c r="E391" s="9">
        <v>80</v>
      </c>
      <c r="F391" s="9">
        <f t="shared" si="166"/>
        <v>13821.492006364129</v>
      </c>
      <c r="G391" s="9">
        <f t="shared" si="167"/>
        <v>14052.122687345669</v>
      </c>
      <c r="H391" s="9">
        <f t="shared" si="168"/>
        <v>230.63068098153963</v>
      </c>
      <c r="I391" s="10">
        <f t="shared" si="165"/>
        <v>1.6686380954772852E-2</v>
      </c>
      <c r="J391" s="9">
        <f t="shared" si="169"/>
        <v>242.50262500000008</v>
      </c>
      <c r="K391" s="9">
        <f t="shared" si="170"/>
        <v>85.950000000000273</v>
      </c>
      <c r="L391" s="9">
        <f t="shared" si="171"/>
        <v>0</v>
      </c>
      <c r="M391" s="9">
        <f t="shared" si="172"/>
        <v>-56.619625000000156</v>
      </c>
      <c r="N391" s="9">
        <f t="shared" si="173"/>
        <v>-77.418944018461843</v>
      </c>
      <c r="O391" s="9">
        <f t="shared" si="174"/>
        <v>0</v>
      </c>
      <c r="P391" s="9">
        <f t="shared" si="175"/>
        <v>36.216625000000022</v>
      </c>
      <c r="Q391" s="15">
        <f t="shared" si="178"/>
        <v>1105719.3605091304</v>
      </c>
      <c r="R391" s="15">
        <f t="shared" si="179"/>
        <v>1124169.8149876534</v>
      </c>
      <c r="S391" s="9">
        <f t="shared" si="180"/>
        <v>18450.454478522995</v>
      </c>
      <c r="T391" s="9"/>
      <c r="U391" s="9">
        <f t="shared" si="188"/>
        <v>6846.6598750000003</v>
      </c>
      <c r="V391" s="9">
        <f t="shared" si="188"/>
        <v>2616.1</v>
      </c>
      <c r="W391" s="9">
        <f t="shared" si="188"/>
        <v>3.9562499999999998</v>
      </c>
      <c r="X391" s="9">
        <f t="shared" si="188"/>
        <v>1057.8875</v>
      </c>
      <c r="Y391" s="9">
        <f t="shared" si="188"/>
        <v>1834.3883813641296</v>
      </c>
      <c r="Z391" s="9">
        <f t="shared" si="188"/>
        <v>0</v>
      </c>
      <c r="AA391" s="9">
        <f t="shared" si="188"/>
        <v>1462.5</v>
      </c>
      <c r="AB391" s="9">
        <f t="shared" si="189"/>
        <v>7089.1625000000004</v>
      </c>
      <c r="AC391" s="9">
        <f t="shared" si="189"/>
        <v>2702.05</v>
      </c>
      <c r="AD391" s="9">
        <f t="shared" si="189"/>
        <v>3.9562499999999998</v>
      </c>
      <c r="AE391" s="9">
        <f t="shared" si="189"/>
        <v>1001.2678749999999</v>
      </c>
      <c r="AF391" s="9">
        <f t="shared" si="189"/>
        <v>1756.9694373456678</v>
      </c>
      <c r="AG391" s="9">
        <f t="shared" si="189"/>
        <v>0</v>
      </c>
      <c r="AH391" s="9">
        <f t="shared" si="189"/>
        <v>1498.716625</v>
      </c>
      <c r="AI391" s="9">
        <f t="shared" si="181"/>
        <v>14052.122687345669</v>
      </c>
      <c r="AJ391" s="3" t="s">
        <v>608</v>
      </c>
      <c r="AK391" s="11">
        <v>551132</v>
      </c>
      <c r="AL391" s="11">
        <v>0</v>
      </c>
      <c r="AM391" s="11">
        <v>1266</v>
      </c>
      <c r="AN391" s="9">
        <v>0</v>
      </c>
      <c r="AO391" s="11">
        <v>0</v>
      </c>
      <c r="AP391" s="11">
        <v>316.5</v>
      </c>
      <c r="AQ391" s="9">
        <v>19987</v>
      </c>
      <c r="AR391" s="9">
        <v>10281</v>
      </c>
      <c r="AS391" s="11">
        <v>209288</v>
      </c>
      <c r="AT391" s="11">
        <v>0</v>
      </c>
      <c r="AU391" s="11">
        <v>0</v>
      </c>
      <c r="AV391" s="11">
        <v>0</v>
      </c>
      <c r="AW391" s="9">
        <v>0</v>
      </c>
      <c r="AX391" s="9">
        <v>146751.07050913037</v>
      </c>
      <c r="AY391" s="9">
        <v>0</v>
      </c>
      <c r="AZ391" s="9">
        <v>-3399.21</v>
      </c>
      <c r="BA391" s="11">
        <v>21824</v>
      </c>
      <c r="BB391" s="11">
        <v>26</v>
      </c>
      <c r="BC391" s="11">
        <v>117000</v>
      </c>
      <c r="BD391" s="11">
        <v>0</v>
      </c>
      <c r="BE391" s="11">
        <v>2747</v>
      </c>
      <c r="BF391" s="11">
        <v>0</v>
      </c>
      <c r="BG391" s="11">
        <v>0</v>
      </c>
      <c r="BH391" s="11">
        <v>0</v>
      </c>
      <c r="BI391" s="9">
        <v>28500</v>
      </c>
      <c r="BJ391" s="9">
        <v>0</v>
      </c>
      <c r="BK391" s="9">
        <v>0</v>
      </c>
      <c r="BL391" s="9">
        <v>0</v>
      </c>
      <c r="BM391" s="9">
        <v>0</v>
      </c>
      <c r="BN391" s="9">
        <v>0</v>
      </c>
      <c r="BO391" s="11">
        <v>557376</v>
      </c>
      <c r="BP391" s="11">
        <v>9754</v>
      </c>
      <c r="BQ391" s="11">
        <v>1248</v>
      </c>
      <c r="BR391" s="11">
        <v>0</v>
      </c>
      <c r="BS391" s="11">
        <v>0</v>
      </c>
      <c r="BT391" s="11">
        <v>316.5</v>
      </c>
      <c r="BU391" s="9">
        <v>19987</v>
      </c>
      <c r="BV391" s="9">
        <v>11032</v>
      </c>
      <c r="BW391" s="11">
        <v>216164</v>
      </c>
      <c r="BX391" s="11">
        <v>0</v>
      </c>
      <c r="BY391" s="11">
        <v>0</v>
      </c>
      <c r="BZ391" s="11">
        <v>-5068.57</v>
      </c>
      <c r="CA391" s="9">
        <v>0</v>
      </c>
      <c r="CB391" s="9">
        <v>140557.55498765342</v>
      </c>
      <c r="CC391" s="9">
        <v>1637.33</v>
      </c>
      <c r="CD391" s="9">
        <v>3</v>
      </c>
      <c r="CE391" s="11">
        <v>21592</v>
      </c>
      <c r="CF391" s="11">
        <v>26</v>
      </c>
      <c r="CG391" s="11">
        <v>118260</v>
      </c>
      <c r="CH391" s="11">
        <v>0</v>
      </c>
      <c r="CI391" s="11">
        <v>2665</v>
      </c>
      <c r="CJ391" s="11">
        <v>0</v>
      </c>
      <c r="CK391" s="11">
        <v>0</v>
      </c>
      <c r="CL391" s="11">
        <v>0</v>
      </c>
      <c r="CM391" s="11">
        <v>28620</v>
      </c>
      <c r="CN391" s="9">
        <v>0</v>
      </c>
      <c r="CO391" s="9">
        <v>0</v>
      </c>
      <c r="CP391" s="9">
        <v>0</v>
      </c>
      <c r="CQ391" s="9">
        <v>0</v>
      </c>
      <c r="CR391" s="9">
        <v>0</v>
      </c>
      <c r="CT391" s="11"/>
      <c r="CU391" s="11"/>
      <c r="CV391" s="15"/>
      <c r="CW391" s="15"/>
      <c r="CX391" s="11"/>
      <c r="CY391" s="11"/>
      <c r="CZ391" s="9"/>
      <c r="DA391" s="11"/>
      <c r="DB391" s="11"/>
      <c r="DC391" s="11"/>
      <c r="DD391" s="11"/>
      <c r="DE391" s="11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</row>
    <row r="392" spans="1:124" x14ac:dyDescent="0.3">
      <c r="A392" s="8">
        <v>4058</v>
      </c>
      <c r="B392" s="8">
        <v>7</v>
      </c>
      <c r="C392" s="8" t="s">
        <v>415</v>
      </c>
      <c r="D392" s="16">
        <v>7</v>
      </c>
      <c r="E392" s="9">
        <v>192</v>
      </c>
      <c r="F392" s="9">
        <f t="shared" si="166"/>
        <v>10606.095433939015</v>
      </c>
      <c r="G392" s="9">
        <f t="shared" si="167"/>
        <v>10905.578873975363</v>
      </c>
      <c r="H392" s="9">
        <f t="shared" si="168"/>
        <v>299.48344003634702</v>
      </c>
      <c r="I392" s="10">
        <f t="shared" si="165"/>
        <v>2.8236917336988486E-2</v>
      </c>
      <c r="J392" s="9">
        <f t="shared" si="169"/>
        <v>438.97341458333358</v>
      </c>
      <c r="K392" s="9">
        <f t="shared" si="170"/>
        <v>26.078125</v>
      </c>
      <c r="L392" s="9">
        <f t="shared" si="171"/>
        <v>0</v>
      </c>
      <c r="M392" s="9">
        <f t="shared" si="172"/>
        <v>18.463541666666671</v>
      </c>
      <c r="N392" s="9">
        <f t="shared" si="173"/>
        <v>-134.91372767198845</v>
      </c>
      <c r="O392" s="9">
        <f t="shared" si="174"/>
        <v>0</v>
      </c>
      <c r="P392" s="9">
        <f t="shared" si="175"/>
        <v>-49.11791354166678</v>
      </c>
      <c r="Q392" s="15">
        <f t="shared" si="178"/>
        <v>2036370.3233162914</v>
      </c>
      <c r="R392" s="15">
        <f t="shared" si="179"/>
        <v>2093871.1438032696</v>
      </c>
      <c r="S392" s="9">
        <f t="shared" si="180"/>
        <v>57500.820486978162</v>
      </c>
      <c r="T392" s="9"/>
      <c r="U392" s="9">
        <f t="shared" ref="U392:AA401" si="190">IF($E392=0,0,SUMIF($AK$4:$BN$4,U$4,$AK392:$BN392)/$E392)</f>
        <v>5596.8495020833334</v>
      </c>
      <c r="V392" s="9">
        <f t="shared" si="190"/>
        <v>793.78645833333337</v>
      </c>
      <c r="W392" s="9">
        <f t="shared" si="190"/>
        <v>177.87343749999999</v>
      </c>
      <c r="X392" s="9">
        <f t="shared" si="190"/>
        <v>111.09895833333333</v>
      </c>
      <c r="Y392" s="9">
        <f t="shared" si="190"/>
        <v>2876.0387964390175</v>
      </c>
      <c r="Z392" s="9">
        <f t="shared" si="190"/>
        <v>0</v>
      </c>
      <c r="AA392" s="9">
        <f t="shared" si="190"/>
        <v>1050.44828125</v>
      </c>
      <c r="AB392" s="9">
        <f t="shared" ref="AB392:AH401" si="191">IF($E392=0,0,SUMIF($BO$4:$CR$4,AB$4,$BO392:$CR392)/$E392)</f>
        <v>6035.822916666667</v>
      </c>
      <c r="AC392" s="9">
        <f t="shared" si="191"/>
        <v>819.86458333333337</v>
      </c>
      <c r="AD392" s="9">
        <f t="shared" si="191"/>
        <v>177.87343749999999</v>
      </c>
      <c r="AE392" s="9">
        <f t="shared" si="191"/>
        <v>129.5625</v>
      </c>
      <c r="AF392" s="9">
        <f t="shared" si="191"/>
        <v>2741.125068767029</v>
      </c>
      <c r="AG392" s="9">
        <f t="shared" si="191"/>
        <v>0</v>
      </c>
      <c r="AH392" s="9">
        <f t="shared" si="191"/>
        <v>1001.3303677083333</v>
      </c>
      <c r="AI392" s="9">
        <f t="shared" si="181"/>
        <v>10905.578873975363</v>
      </c>
      <c r="AJ392" s="3" t="s">
        <v>608</v>
      </c>
      <c r="AK392" s="11">
        <v>1081264</v>
      </c>
      <c r="AL392" s="11">
        <v>0</v>
      </c>
      <c r="AM392" s="11">
        <v>2484</v>
      </c>
      <c r="AN392" s="9">
        <v>0</v>
      </c>
      <c r="AO392" s="11">
        <v>0</v>
      </c>
      <c r="AP392" s="11">
        <v>34151.699999999997</v>
      </c>
      <c r="AQ392" s="9">
        <v>0</v>
      </c>
      <c r="AR392" s="9">
        <v>20169</v>
      </c>
      <c r="AS392" s="11">
        <v>152407</v>
      </c>
      <c r="AT392" s="11">
        <v>0</v>
      </c>
      <c r="AU392" s="11">
        <v>0</v>
      </c>
      <c r="AV392" s="11">
        <v>0</v>
      </c>
      <c r="AW392" s="9">
        <v>0</v>
      </c>
      <c r="AX392" s="9">
        <v>552199.44891629135</v>
      </c>
      <c r="AY392" s="9">
        <v>21507.510000000002</v>
      </c>
      <c r="AZ392" s="9">
        <v>-6668.8955999999998</v>
      </c>
      <c r="BA392" s="11">
        <v>42816</v>
      </c>
      <c r="BB392" s="11">
        <v>27853</v>
      </c>
      <c r="BC392" s="11">
        <v>180178.56</v>
      </c>
      <c r="BD392" s="11">
        <v>2914</v>
      </c>
      <c r="BE392" s="11">
        <v>5389</v>
      </c>
      <c r="BF392" s="11">
        <v>0</v>
      </c>
      <c r="BG392" s="11">
        <v>-80294</v>
      </c>
      <c r="BH392" s="11">
        <v>0</v>
      </c>
      <c r="BI392" s="9">
        <v>0</v>
      </c>
      <c r="BJ392" s="9">
        <v>0</v>
      </c>
      <c r="BK392" s="9">
        <v>0</v>
      </c>
      <c r="BL392" s="9">
        <v>0</v>
      </c>
      <c r="BM392" s="9">
        <v>0</v>
      </c>
      <c r="BN392" s="9">
        <v>0</v>
      </c>
      <c r="BO392" s="11">
        <v>1158878</v>
      </c>
      <c r="BP392" s="11">
        <v>0</v>
      </c>
      <c r="BQ392" s="11">
        <v>2595</v>
      </c>
      <c r="BR392" s="11">
        <v>0</v>
      </c>
      <c r="BS392" s="11">
        <v>0</v>
      </c>
      <c r="BT392" s="11">
        <v>34151.699999999997</v>
      </c>
      <c r="BU392" s="9">
        <v>0</v>
      </c>
      <c r="BV392" s="9">
        <v>22937</v>
      </c>
      <c r="BW392" s="11">
        <v>157414</v>
      </c>
      <c r="BX392" s="11">
        <v>0</v>
      </c>
      <c r="BY392" s="11">
        <v>0</v>
      </c>
      <c r="BZ392" s="11">
        <v>0</v>
      </c>
      <c r="CA392" s="9">
        <v>0</v>
      </c>
      <c r="CB392" s="9">
        <v>526296.01320326957</v>
      </c>
      <c r="CC392" s="9">
        <v>12076.8706</v>
      </c>
      <c r="CD392" s="9">
        <v>0</v>
      </c>
      <c r="CE392" s="11">
        <v>44893</v>
      </c>
      <c r="CF392" s="11">
        <v>29383</v>
      </c>
      <c r="CG392" s="11">
        <v>180178.56</v>
      </c>
      <c r="CH392" s="11">
        <v>2914</v>
      </c>
      <c r="CI392" s="11">
        <v>5541</v>
      </c>
      <c r="CJ392" s="11">
        <v>0</v>
      </c>
      <c r="CK392" s="11">
        <v>-83387</v>
      </c>
      <c r="CL392" s="11">
        <v>0</v>
      </c>
      <c r="CM392" s="11">
        <v>0</v>
      </c>
      <c r="CN392" s="9">
        <v>0</v>
      </c>
      <c r="CO392" s="9">
        <v>0</v>
      </c>
      <c r="CP392" s="9">
        <v>0</v>
      </c>
      <c r="CQ392" s="9">
        <v>0</v>
      </c>
      <c r="CR392" s="9">
        <v>0</v>
      </c>
      <c r="CT392" s="11"/>
      <c r="CU392" s="11"/>
      <c r="CV392" s="15"/>
      <c r="CW392" s="15"/>
      <c r="CX392" s="11"/>
      <c r="CY392" s="11"/>
      <c r="CZ392" s="9"/>
      <c r="DA392" s="11"/>
      <c r="DB392" s="11"/>
      <c r="DC392" s="11"/>
      <c r="DD392" s="11"/>
      <c r="DE392" s="11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</row>
    <row r="393" spans="1:124" x14ac:dyDescent="0.3">
      <c r="A393" s="8">
        <v>4059</v>
      </c>
      <c r="B393" s="8">
        <v>7</v>
      </c>
      <c r="C393" s="8" t="s">
        <v>416</v>
      </c>
      <c r="D393" s="16">
        <v>7</v>
      </c>
      <c r="E393" s="9">
        <v>154</v>
      </c>
      <c r="F393" s="9">
        <f t="shared" si="166"/>
        <v>9403.1358884829078</v>
      </c>
      <c r="G393" s="9">
        <f t="shared" si="167"/>
        <v>9837.9823134296439</v>
      </c>
      <c r="H393" s="9">
        <f t="shared" si="168"/>
        <v>434.84642494673608</v>
      </c>
      <c r="I393" s="10">
        <f t="shared" si="165"/>
        <v>4.6244830459096317E-2</v>
      </c>
      <c r="J393" s="9">
        <f t="shared" si="169"/>
        <v>471.63055584415633</v>
      </c>
      <c r="K393" s="9">
        <f t="shared" si="170"/>
        <v>21.162337662337677</v>
      </c>
      <c r="L393" s="9">
        <f t="shared" si="171"/>
        <v>0</v>
      </c>
      <c r="M393" s="9">
        <f t="shared" si="172"/>
        <v>36.12487012987026</v>
      </c>
      <c r="N393" s="9">
        <f t="shared" si="173"/>
        <v>-64.832897131187337</v>
      </c>
      <c r="O393" s="9">
        <f t="shared" si="174"/>
        <v>0</v>
      </c>
      <c r="P393" s="9">
        <f t="shared" si="175"/>
        <v>-29.238441558441764</v>
      </c>
      <c r="Q393" s="15">
        <f t="shared" si="178"/>
        <v>1448082.9268263681</v>
      </c>
      <c r="R393" s="15">
        <f t="shared" si="179"/>
        <v>1515049.2762681651</v>
      </c>
      <c r="S393" s="9">
        <f t="shared" si="180"/>
        <v>66966.349441797007</v>
      </c>
      <c r="T393" s="9"/>
      <c r="U393" s="9">
        <f t="shared" si="190"/>
        <v>5477.6681454545451</v>
      </c>
      <c r="V393" s="9">
        <f t="shared" si="190"/>
        <v>644.18181818181813</v>
      </c>
      <c r="W393" s="9">
        <f t="shared" si="190"/>
        <v>0</v>
      </c>
      <c r="X393" s="9">
        <f t="shared" si="190"/>
        <v>739.63636363636363</v>
      </c>
      <c r="Y393" s="9">
        <f t="shared" si="190"/>
        <v>1415.3005352361552</v>
      </c>
      <c r="Z393" s="9">
        <f t="shared" si="190"/>
        <v>0</v>
      </c>
      <c r="AA393" s="9">
        <f t="shared" si="190"/>
        <v>1126.3490259740261</v>
      </c>
      <c r="AB393" s="9">
        <f t="shared" si="191"/>
        <v>5949.2987012987014</v>
      </c>
      <c r="AC393" s="9">
        <f t="shared" si="191"/>
        <v>665.34415584415581</v>
      </c>
      <c r="AD393" s="9">
        <f t="shared" si="191"/>
        <v>0</v>
      </c>
      <c r="AE393" s="9">
        <f t="shared" si="191"/>
        <v>775.76123376623389</v>
      </c>
      <c r="AF393" s="9">
        <f t="shared" si="191"/>
        <v>1350.4676381049678</v>
      </c>
      <c r="AG393" s="9">
        <f t="shared" si="191"/>
        <v>0</v>
      </c>
      <c r="AH393" s="9">
        <f t="shared" si="191"/>
        <v>1097.1105844155843</v>
      </c>
      <c r="AI393" s="9">
        <f t="shared" si="181"/>
        <v>9837.9823134296439</v>
      </c>
      <c r="AJ393" s="3" t="s">
        <v>608</v>
      </c>
      <c r="AK393" s="11">
        <v>848796</v>
      </c>
      <c r="AL393" s="11">
        <v>0</v>
      </c>
      <c r="AM393" s="11">
        <v>1950</v>
      </c>
      <c r="AN393" s="9">
        <v>0</v>
      </c>
      <c r="AO393" s="11">
        <v>0</v>
      </c>
      <c r="AP393" s="11">
        <v>0</v>
      </c>
      <c r="AQ393" s="9">
        <v>35420</v>
      </c>
      <c r="AR393" s="9">
        <v>15833</v>
      </c>
      <c r="AS393" s="11">
        <v>99204</v>
      </c>
      <c r="AT393" s="11">
        <v>0</v>
      </c>
      <c r="AU393" s="11">
        <v>0</v>
      </c>
      <c r="AV393" s="11">
        <v>0</v>
      </c>
      <c r="AW393" s="9">
        <v>0</v>
      </c>
      <c r="AX393" s="9">
        <v>217956.28242636789</v>
      </c>
      <c r="AY393" s="9">
        <v>16738.060000000001</v>
      </c>
      <c r="AZ393" s="9">
        <v>-5235.1055999999999</v>
      </c>
      <c r="BA393" s="11">
        <v>33611</v>
      </c>
      <c r="BB393" s="11">
        <v>18634</v>
      </c>
      <c r="BC393" s="11">
        <v>156719.69</v>
      </c>
      <c r="BD393" s="11">
        <v>4226</v>
      </c>
      <c r="BE393" s="11">
        <v>4230</v>
      </c>
      <c r="BF393" s="11">
        <v>0</v>
      </c>
      <c r="BG393" s="11">
        <v>0</v>
      </c>
      <c r="BH393" s="11">
        <v>0</v>
      </c>
      <c r="BI393" s="9">
        <v>0</v>
      </c>
      <c r="BJ393" s="9">
        <v>0</v>
      </c>
      <c r="BK393" s="9">
        <v>0</v>
      </c>
      <c r="BL393" s="9">
        <v>0</v>
      </c>
      <c r="BM393" s="9">
        <v>0</v>
      </c>
      <c r="BN393" s="9">
        <v>0</v>
      </c>
      <c r="BO393" s="11">
        <v>916187</v>
      </c>
      <c r="BP393" s="11">
        <v>0</v>
      </c>
      <c r="BQ393" s="11">
        <v>2051</v>
      </c>
      <c r="BR393" s="11">
        <v>0</v>
      </c>
      <c r="BS393" s="11">
        <v>0</v>
      </c>
      <c r="BT393" s="11">
        <v>0</v>
      </c>
      <c r="BU393" s="9">
        <v>35420</v>
      </c>
      <c r="BV393" s="9">
        <v>18133</v>
      </c>
      <c r="BW393" s="11">
        <v>102463</v>
      </c>
      <c r="BX393" s="11">
        <v>0</v>
      </c>
      <c r="BY393" s="11">
        <v>0</v>
      </c>
      <c r="BZ393" s="11">
        <v>-31.77</v>
      </c>
      <c r="CA393" s="9">
        <v>0</v>
      </c>
      <c r="CB393" s="9">
        <v>207972.01626816505</v>
      </c>
      <c r="CC393" s="9">
        <v>12235.339000000002</v>
      </c>
      <c r="CD393" s="9">
        <v>5</v>
      </c>
      <c r="CE393" s="11">
        <v>35491</v>
      </c>
      <c r="CF393" s="11">
        <v>19797</v>
      </c>
      <c r="CG393" s="11">
        <v>156719.69099999999</v>
      </c>
      <c r="CH393" s="11">
        <v>4226</v>
      </c>
      <c r="CI393" s="11">
        <v>4381</v>
      </c>
      <c r="CJ393" s="11">
        <v>0</v>
      </c>
      <c r="CK393" s="11">
        <v>0</v>
      </c>
      <c r="CL393" s="11">
        <v>0</v>
      </c>
      <c r="CM393" s="11">
        <v>0</v>
      </c>
      <c r="CN393" s="9">
        <v>0</v>
      </c>
      <c r="CO393" s="9">
        <v>0</v>
      </c>
      <c r="CP393" s="9">
        <v>0</v>
      </c>
      <c r="CQ393" s="9">
        <v>0</v>
      </c>
      <c r="CR393" s="9">
        <v>0</v>
      </c>
      <c r="CT393" s="11"/>
      <c r="CU393" s="11"/>
      <c r="CV393" s="15"/>
      <c r="CW393" s="15"/>
      <c r="CX393" s="11"/>
      <c r="CY393" s="11"/>
      <c r="CZ393" s="9"/>
      <c r="DA393" s="11"/>
      <c r="DB393" s="11"/>
      <c r="DC393" s="11"/>
      <c r="DD393" s="11"/>
      <c r="DE393" s="11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</row>
    <row r="394" spans="1:124" x14ac:dyDescent="0.3">
      <c r="A394" s="8">
        <v>4064</v>
      </c>
      <c r="B394" s="8">
        <v>7</v>
      </c>
      <c r="C394" s="8" t="s">
        <v>417</v>
      </c>
      <c r="D394" s="16">
        <v>7</v>
      </c>
      <c r="E394" s="9">
        <v>105</v>
      </c>
      <c r="F394" s="9">
        <f t="shared" si="166"/>
        <v>12919.92619169924</v>
      </c>
      <c r="G394" s="9">
        <f t="shared" si="167"/>
        <v>13219.444997207422</v>
      </c>
      <c r="H394" s="9">
        <f t="shared" si="168"/>
        <v>299.51880550818169</v>
      </c>
      <c r="I394" s="10">
        <f t="shared" si="165"/>
        <v>2.3182702521986211E-2</v>
      </c>
      <c r="J394" s="9">
        <f t="shared" si="169"/>
        <v>408.07949523809475</v>
      </c>
      <c r="K394" s="9">
        <f t="shared" si="170"/>
        <v>67.285714285714221</v>
      </c>
      <c r="L394" s="9">
        <f t="shared" si="171"/>
        <v>0</v>
      </c>
      <c r="M394" s="9">
        <f t="shared" si="172"/>
        <v>-23.174761904761908</v>
      </c>
      <c r="N394" s="9">
        <f t="shared" si="173"/>
        <v>-150.84133353943616</v>
      </c>
      <c r="O394" s="9">
        <f t="shared" si="174"/>
        <v>0</v>
      </c>
      <c r="P394" s="9">
        <f t="shared" si="175"/>
        <v>-1.8303085714285316</v>
      </c>
      <c r="Q394" s="15">
        <f t="shared" si="178"/>
        <v>1356592.2501284198</v>
      </c>
      <c r="R394" s="15">
        <f t="shared" si="179"/>
        <v>1388041.7247067792</v>
      </c>
      <c r="S394" s="9">
        <f t="shared" si="180"/>
        <v>31449.474578359397</v>
      </c>
      <c r="T394" s="9"/>
      <c r="U394" s="9">
        <f t="shared" si="190"/>
        <v>5876.5966952380959</v>
      </c>
      <c r="V394" s="9">
        <f t="shared" si="190"/>
        <v>2048.0190476190478</v>
      </c>
      <c r="W394" s="9">
        <f t="shared" si="190"/>
        <v>11.31904761904762</v>
      </c>
      <c r="X394" s="9">
        <f t="shared" si="190"/>
        <v>498.39047619047619</v>
      </c>
      <c r="Y394" s="9">
        <f t="shared" si="190"/>
        <v>3452.4389250325717</v>
      </c>
      <c r="Z394" s="9">
        <f t="shared" si="190"/>
        <v>0</v>
      </c>
      <c r="AA394" s="9">
        <f t="shared" si="190"/>
        <v>1033.162</v>
      </c>
      <c r="AB394" s="9">
        <f t="shared" si="191"/>
        <v>6284.6761904761906</v>
      </c>
      <c r="AC394" s="9">
        <f t="shared" si="191"/>
        <v>2115.304761904762</v>
      </c>
      <c r="AD394" s="9">
        <f t="shared" si="191"/>
        <v>11.31904761904762</v>
      </c>
      <c r="AE394" s="9">
        <f t="shared" si="191"/>
        <v>475.21571428571428</v>
      </c>
      <c r="AF394" s="9">
        <f t="shared" si="191"/>
        <v>3301.5975914931355</v>
      </c>
      <c r="AG394" s="9">
        <f t="shared" si="191"/>
        <v>0</v>
      </c>
      <c r="AH394" s="9">
        <f t="shared" si="191"/>
        <v>1031.3316914285715</v>
      </c>
      <c r="AI394" s="9">
        <f t="shared" si="181"/>
        <v>13219.444997207422</v>
      </c>
      <c r="AJ394" s="3" t="s">
        <v>608</v>
      </c>
      <c r="AK394" s="11">
        <v>620872</v>
      </c>
      <c r="AL394" s="11">
        <v>0</v>
      </c>
      <c r="AM394" s="11">
        <v>1426</v>
      </c>
      <c r="AN394" s="9">
        <v>0</v>
      </c>
      <c r="AO394" s="11">
        <v>0</v>
      </c>
      <c r="AP394" s="11">
        <v>1188.5</v>
      </c>
      <c r="AQ394" s="9">
        <v>0</v>
      </c>
      <c r="AR394" s="9">
        <v>11581</v>
      </c>
      <c r="AS394" s="11">
        <v>215042</v>
      </c>
      <c r="AT394" s="11">
        <v>0</v>
      </c>
      <c r="AU394" s="11">
        <v>0</v>
      </c>
      <c r="AV394" s="11">
        <v>0</v>
      </c>
      <c r="AW394" s="9">
        <v>0</v>
      </c>
      <c r="AX394" s="9">
        <v>362506.08712842001</v>
      </c>
      <c r="AY394" s="9">
        <v>3377.7300000000005</v>
      </c>
      <c r="AZ394" s="9">
        <v>-3829.3469999999998</v>
      </c>
      <c r="BA394" s="11">
        <v>24586</v>
      </c>
      <c r="BB394" s="11">
        <v>11644</v>
      </c>
      <c r="BC394" s="11">
        <v>105104.28</v>
      </c>
      <c r="BD394" s="11">
        <v>0</v>
      </c>
      <c r="BE394" s="11">
        <v>3094</v>
      </c>
      <c r="BF394" s="11">
        <v>0</v>
      </c>
      <c r="BG394" s="11">
        <v>0</v>
      </c>
      <c r="BH394" s="11">
        <v>0</v>
      </c>
      <c r="BI394" s="9">
        <v>0</v>
      </c>
      <c r="BJ394" s="9">
        <v>0</v>
      </c>
      <c r="BK394" s="9">
        <v>0</v>
      </c>
      <c r="BL394" s="9">
        <v>0</v>
      </c>
      <c r="BM394" s="9">
        <v>0</v>
      </c>
      <c r="BN394" s="9">
        <v>0</v>
      </c>
      <c r="BO394" s="11">
        <v>659562</v>
      </c>
      <c r="BP394" s="11">
        <v>325</v>
      </c>
      <c r="BQ394" s="11">
        <v>1477</v>
      </c>
      <c r="BR394" s="11">
        <v>0</v>
      </c>
      <c r="BS394" s="11">
        <v>0</v>
      </c>
      <c r="BT394" s="11">
        <v>1188.5</v>
      </c>
      <c r="BU394" s="9">
        <v>0</v>
      </c>
      <c r="BV394" s="9">
        <v>13054</v>
      </c>
      <c r="BW394" s="11">
        <v>222107</v>
      </c>
      <c r="BX394" s="11">
        <v>0</v>
      </c>
      <c r="BY394" s="11">
        <v>0</v>
      </c>
      <c r="BZ394" s="11">
        <v>-5512.35</v>
      </c>
      <c r="CA394" s="9">
        <v>0</v>
      </c>
      <c r="CB394" s="9">
        <v>346667.74710677925</v>
      </c>
      <c r="CC394" s="9">
        <v>3185.5506000000005</v>
      </c>
      <c r="CD394" s="9">
        <v>4</v>
      </c>
      <c r="CE394" s="11">
        <v>25550</v>
      </c>
      <c r="CF394" s="11">
        <v>12175</v>
      </c>
      <c r="CG394" s="11">
        <v>105104.277</v>
      </c>
      <c r="CH394" s="11">
        <v>0</v>
      </c>
      <c r="CI394" s="11">
        <v>3154</v>
      </c>
      <c r="CJ394" s="11">
        <v>0</v>
      </c>
      <c r="CK394" s="11">
        <v>0</v>
      </c>
      <c r="CL394" s="11">
        <v>0</v>
      </c>
      <c r="CM394" s="11">
        <v>0</v>
      </c>
      <c r="CN394" s="9">
        <v>0</v>
      </c>
      <c r="CO394" s="9">
        <v>0</v>
      </c>
      <c r="CP394" s="9">
        <v>0</v>
      </c>
      <c r="CQ394" s="9">
        <v>0</v>
      </c>
      <c r="CR394" s="9">
        <v>0</v>
      </c>
      <c r="CT394" s="11"/>
      <c r="CU394" s="11"/>
      <c r="CV394" s="15"/>
      <c r="CW394" s="15"/>
      <c r="CX394" s="11"/>
      <c r="CY394" s="11"/>
      <c r="CZ394" s="9"/>
      <c r="DA394" s="11"/>
      <c r="DB394" s="11"/>
      <c r="DC394" s="11"/>
      <c r="DD394" s="11"/>
      <c r="DE394" s="11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</row>
    <row r="395" spans="1:124" x14ac:dyDescent="0.3">
      <c r="A395" s="8">
        <v>4066</v>
      </c>
      <c r="B395" s="8">
        <v>7</v>
      </c>
      <c r="C395" s="8" t="s">
        <v>418</v>
      </c>
      <c r="D395" s="16">
        <v>7</v>
      </c>
      <c r="E395" s="9">
        <v>77</v>
      </c>
      <c r="F395" s="9">
        <f t="shared" si="166"/>
        <v>12462.469443912491</v>
      </c>
      <c r="G395" s="9">
        <f t="shared" si="167"/>
        <v>12639.155049246223</v>
      </c>
      <c r="H395" s="9">
        <f t="shared" si="168"/>
        <v>176.68560533373238</v>
      </c>
      <c r="I395" s="10">
        <f t="shared" si="165"/>
        <v>1.4177415329193649E-2</v>
      </c>
      <c r="J395" s="9">
        <f t="shared" si="169"/>
        <v>267.18309350649361</v>
      </c>
      <c r="K395" s="9">
        <f t="shared" si="170"/>
        <v>32.818181818181756</v>
      </c>
      <c r="L395" s="9">
        <f t="shared" si="171"/>
        <v>0</v>
      </c>
      <c r="M395" s="9">
        <f t="shared" si="172"/>
        <v>-34.512727272727204</v>
      </c>
      <c r="N395" s="9">
        <f t="shared" si="173"/>
        <v>-118.63943622471061</v>
      </c>
      <c r="O395" s="9">
        <f t="shared" si="174"/>
        <v>0</v>
      </c>
      <c r="P395" s="9">
        <f t="shared" si="175"/>
        <v>29.836493506493298</v>
      </c>
      <c r="Q395" s="15">
        <f t="shared" si="178"/>
        <v>959610.14718126168</v>
      </c>
      <c r="R395" s="15">
        <f t="shared" si="179"/>
        <v>973214.93879195908</v>
      </c>
      <c r="S395" s="9">
        <f t="shared" si="180"/>
        <v>13604.791610697401</v>
      </c>
      <c r="T395" s="9"/>
      <c r="U395" s="9">
        <f t="shared" si="190"/>
        <v>6797.1805428571424</v>
      </c>
      <c r="V395" s="9">
        <f t="shared" si="190"/>
        <v>998.87012987012986</v>
      </c>
      <c r="W395" s="9">
        <f t="shared" si="190"/>
        <v>31.421298701298703</v>
      </c>
      <c r="X395" s="9">
        <f t="shared" si="190"/>
        <v>514.46753246753246</v>
      </c>
      <c r="Y395" s="9">
        <f t="shared" si="190"/>
        <v>2608.5299400163872</v>
      </c>
      <c r="Z395" s="9">
        <f t="shared" si="190"/>
        <v>0</v>
      </c>
      <c r="AA395" s="9">
        <f t="shared" si="190"/>
        <v>1512</v>
      </c>
      <c r="AB395" s="9">
        <f t="shared" si="191"/>
        <v>7064.363636363636</v>
      </c>
      <c r="AC395" s="9">
        <f t="shared" si="191"/>
        <v>1031.6883116883116</v>
      </c>
      <c r="AD395" s="9">
        <f t="shared" si="191"/>
        <v>31.421298701298703</v>
      </c>
      <c r="AE395" s="9">
        <f t="shared" si="191"/>
        <v>479.95480519480526</v>
      </c>
      <c r="AF395" s="9">
        <f t="shared" si="191"/>
        <v>2489.8905037916766</v>
      </c>
      <c r="AG395" s="9">
        <f t="shared" si="191"/>
        <v>0</v>
      </c>
      <c r="AH395" s="9">
        <f t="shared" si="191"/>
        <v>1541.8364935064933</v>
      </c>
      <c r="AI395" s="9">
        <f t="shared" si="181"/>
        <v>12639.155049246223</v>
      </c>
      <c r="AJ395" s="3" t="s">
        <v>608</v>
      </c>
      <c r="AK395" s="11">
        <v>526631</v>
      </c>
      <c r="AL395" s="11">
        <v>0</v>
      </c>
      <c r="AM395" s="11">
        <v>1210</v>
      </c>
      <c r="AN395" s="9">
        <v>0</v>
      </c>
      <c r="AO395" s="11">
        <v>0</v>
      </c>
      <c r="AP395" s="11">
        <v>2419.44</v>
      </c>
      <c r="AQ395" s="9">
        <v>0</v>
      </c>
      <c r="AR395" s="9">
        <v>9824</v>
      </c>
      <c r="AS395" s="11">
        <v>76913</v>
      </c>
      <c r="AT395" s="11">
        <v>0</v>
      </c>
      <c r="AU395" s="11">
        <v>0</v>
      </c>
      <c r="AV395" s="11">
        <v>0</v>
      </c>
      <c r="AW395" s="9">
        <v>0</v>
      </c>
      <c r="AX395" s="9">
        <v>200856.8053812618</v>
      </c>
      <c r="AY395" s="9">
        <v>0</v>
      </c>
      <c r="AZ395" s="9">
        <v>-3248.0981999999999</v>
      </c>
      <c r="BA395" s="11">
        <v>20854</v>
      </c>
      <c r="BB395" s="11">
        <v>4221</v>
      </c>
      <c r="BC395" s="11">
        <v>116424</v>
      </c>
      <c r="BD395" s="11">
        <v>880</v>
      </c>
      <c r="BE395" s="11">
        <v>2625</v>
      </c>
      <c r="BF395" s="11">
        <v>0</v>
      </c>
      <c r="BG395" s="11">
        <v>0</v>
      </c>
      <c r="BH395" s="11">
        <v>0</v>
      </c>
      <c r="BI395" s="9">
        <v>0</v>
      </c>
      <c r="BJ395" s="9">
        <v>0</v>
      </c>
      <c r="BK395" s="9">
        <v>0</v>
      </c>
      <c r="BL395" s="9">
        <v>0</v>
      </c>
      <c r="BM395" s="9">
        <v>0</v>
      </c>
      <c r="BN395" s="9">
        <v>0</v>
      </c>
      <c r="BO395" s="11">
        <v>528346</v>
      </c>
      <c r="BP395" s="11">
        <v>15607</v>
      </c>
      <c r="BQ395" s="11">
        <v>1183</v>
      </c>
      <c r="BR395" s="11">
        <v>0</v>
      </c>
      <c r="BS395" s="11">
        <v>0</v>
      </c>
      <c r="BT395" s="11">
        <v>2419.44</v>
      </c>
      <c r="BU395" s="9">
        <v>0</v>
      </c>
      <c r="BV395" s="9">
        <v>10457</v>
      </c>
      <c r="BW395" s="11">
        <v>79440</v>
      </c>
      <c r="BX395" s="11">
        <v>0</v>
      </c>
      <c r="BY395" s="11">
        <v>0</v>
      </c>
      <c r="BZ395" s="11">
        <v>-2724.48</v>
      </c>
      <c r="CA395" s="9">
        <v>0</v>
      </c>
      <c r="CB395" s="9">
        <v>191721.56879195909</v>
      </c>
      <c r="CC395" s="9">
        <v>987.01</v>
      </c>
      <c r="CD395" s="9">
        <v>3</v>
      </c>
      <c r="CE395" s="11">
        <v>20467</v>
      </c>
      <c r="CF395" s="11">
        <v>4168</v>
      </c>
      <c r="CG395" s="11">
        <v>117734.39999999999</v>
      </c>
      <c r="CH395" s="11">
        <v>880</v>
      </c>
      <c r="CI395" s="11">
        <v>2526</v>
      </c>
      <c r="CJ395" s="11">
        <v>0</v>
      </c>
      <c r="CK395" s="11">
        <v>0</v>
      </c>
      <c r="CL395" s="11">
        <v>0</v>
      </c>
      <c r="CM395" s="11">
        <v>0</v>
      </c>
      <c r="CN395" s="9">
        <v>0</v>
      </c>
      <c r="CO395" s="9">
        <v>0</v>
      </c>
      <c r="CP395" s="9">
        <v>0</v>
      </c>
      <c r="CQ395" s="9">
        <v>0</v>
      </c>
      <c r="CR395" s="9">
        <v>0</v>
      </c>
      <c r="CT395" s="11"/>
      <c r="CU395" s="11"/>
      <c r="CV395" s="15"/>
      <c r="CW395" s="15"/>
      <c r="CX395" s="11"/>
      <c r="CY395" s="11"/>
      <c r="CZ395" s="9"/>
      <c r="DA395" s="11"/>
      <c r="DB395" s="11"/>
      <c r="DC395" s="11"/>
      <c r="DD395" s="11"/>
      <c r="DE395" s="11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</row>
    <row r="396" spans="1:124" x14ac:dyDescent="0.3">
      <c r="A396" s="8">
        <v>4067</v>
      </c>
      <c r="B396" s="8">
        <v>7</v>
      </c>
      <c r="C396" s="8" t="s">
        <v>419</v>
      </c>
      <c r="D396" s="16">
        <v>7</v>
      </c>
      <c r="E396" s="9">
        <v>308</v>
      </c>
      <c r="F396" s="9">
        <f t="shared" si="166"/>
        <v>10899.825935808369</v>
      </c>
      <c r="G396" s="9">
        <f t="shared" si="167"/>
        <v>11412.515346686137</v>
      </c>
      <c r="H396" s="9">
        <f t="shared" si="168"/>
        <v>512.68941087776875</v>
      </c>
      <c r="I396" s="10">
        <f t="shared" si="165"/>
        <v>4.7036476903128267E-2</v>
      </c>
      <c r="J396" s="9">
        <f t="shared" si="169"/>
        <v>455.20181753246743</v>
      </c>
      <c r="K396" s="9">
        <f t="shared" si="170"/>
        <v>81.659090909090537</v>
      </c>
      <c r="L396" s="9">
        <f t="shared" si="171"/>
        <v>0</v>
      </c>
      <c r="M396" s="9">
        <f t="shared" si="172"/>
        <v>9.9560389610387574</v>
      </c>
      <c r="N396" s="9">
        <f t="shared" si="173"/>
        <v>-31.010360550800556</v>
      </c>
      <c r="O396" s="9">
        <f t="shared" si="174"/>
        <v>0</v>
      </c>
      <c r="P396" s="9">
        <f t="shared" si="175"/>
        <v>-3.1171759740259404</v>
      </c>
      <c r="Q396" s="15">
        <f t="shared" si="178"/>
        <v>3357146.3882289776</v>
      </c>
      <c r="R396" s="15">
        <f t="shared" si="179"/>
        <v>3515054.726779331</v>
      </c>
      <c r="S396" s="9">
        <f t="shared" si="180"/>
        <v>157908.33855035342</v>
      </c>
      <c r="T396" s="9"/>
      <c r="U396" s="9">
        <f t="shared" si="190"/>
        <v>5614.7072733766236</v>
      </c>
      <c r="V396" s="9">
        <f t="shared" si="190"/>
        <v>2485.4675324675327</v>
      </c>
      <c r="W396" s="9">
        <f t="shared" si="190"/>
        <v>6.488766233766234</v>
      </c>
      <c r="X396" s="9">
        <f t="shared" si="190"/>
        <v>1119.7045454545455</v>
      </c>
      <c r="Y396" s="9">
        <f t="shared" si="190"/>
        <v>680.11684424992677</v>
      </c>
      <c r="Z396" s="9">
        <f t="shared" si="190"/>
        <v>0</v>
      </c>
      <c r="AA396" s="9">
        <f t="shared" si="190"/>
        <v>993.34097402597411</v>
      </c>
      <c r="AB396" s="9">
        <f t="shared" si="191"/>
        <v>6069.909090909091</v>
      </c>
      <c r="AC396" s="9">
        <f t="shared" si="191"/>
        <v>2567.1266233766232</v>
      </c>
      <c r="AD396" s="9">
        <f t="shared" si="191"/>
        <v>6.488766233766234</v>
      </c>
      <c r="AE396" s="9">
        <f t="shared" si="191"/>
        <v>1129.6605844155843</v>
      </c>
      <c r="AF396" s="9">
        <f t="shared" si="191"/>
        <v>649.10648369912622</v>
      </c>
      <c r="AG396" s="9">
        <f t="shared" si="191"/>
        <v>0</v>
      </c>
      <c r="AH396" s="9">
        <f t="shared" si="191"/>
        <v>990.22379805194817</v>
      </c>
      <c r="AI396" s="9">
        <f t="shared" si="181"/>
        <v>11412.515346686137</v>
      </c>
      <c r="AJ396" s="3" t="s">
        <v>608</v>
      </c>
      <c r="AK396" s="11">
        <v>1740062</v>
      </c>
      <c r="AL396" s="11">
        <v>0</v>
      </c>
      <c r="AM396" s="11">
        <v>3997</v>
      </c>
      <c r="AN396" s="9">
        <v>0</v>
      </c>
      <c r="AO396" s="11">
        <v>0</v>
      </c>
      <c r="AP396" s="11">
        <v>1998.54</v>
      </c>
      <c r="AQ396" s="9">
        <v>0</v>
      </c>
      <c r="AR396" s="9">
        <v>32458</v>
      </c>
      <c r="AS396" s="11">
        <v>765524</v>
      </c>
      <c r="AT396" s="11">
        <v>0</v>
      </c>
      <c r="AU396" s="11">
        <v>0</v>
      </c>
      <c r="AV396" s="11">
        <v>0</v>
      </c>
      <c r="AW396" s="9">
        <v>0</v>
      </c>
      <c r="AX396" s="9">
        <v>209475.98802897744</v>
      </c>
      <c r="AY396" s="9">
        <v>22092.39</v>
      </c>
      <c r="AZ396" s="9">
        <v>-10732.159799999999</v>
      </c>
      <c r="BA396" s="11">
        <v>68904</v>
      </c>
      <c r="BB396" s="11">
        <v>83</v>
      </c>
      <c r="BC396" s="11">
        <v>283856.63</v>
      </c>
      <c r="BD396" s="11">
        <v>21754</v>
      </c>
      <c r="BE396" s="11">
        <v>8673</v>
      </c>
      <c r="BF396" s="11">
        <v>0</v>
      </c>
      <c r="BG396" s="11">
        <v>0</v>
      </c>
      <c r="BH396" s="11">
        <v>0</v>
      </c>
      <c r="BI396" s="9">
        <v>209000</v>
      </c>
      <c r="BJ396" s="9">
        <v>0</v>
      </c>
      <c r="BK396" s="9">
        <v>0</v>
      </c>
      <c r="BL396" s="9">
        <v>0</v>
      </c>
      <c r="BM396" s="9">
        <v>0</v>
      </c>
      <c r="BN396" s="9">
        <v>0</v>
      </c>
      <c r="BO396" s="11">
        <v>1869532</v>
      </c>
      <c r="BP396" s="11">
        <v>0</v>
      </c>
      <c r="BQ396" s="11">
        <v>4186</v>
      </c>
      <c r="BR396" s="11">
        <v>0</v>
      </c>
      <c r="BS396" s="11">
        <v>0</v>
      </c>
      <c r="BT396" s="11">
        <v>1998.54</v>
      </c>
      <c r="BU396" s="9">
        <v>0</v>
      </c>
      <c r="BV396" s="9">
        <v>37002</v>
      </c>
      <c r="BW396" s="11">
        <v>790675</v>
      </c>
      <c r="BX396" s="11">
        <v>0</v>
      </c>
      <c r="BY396" s="11">
        <v>0</v>
      </c>
      <c r="BZ396" s="11">
        <v>-6336.54</v>
      </c>
      <c r="CA396" s="9">
        <v>0</v>
      </c>
      <c r="CB396" s="9">
        <v>199924.79697933089</v>
      </c>
      <c r="CC396" s="9">
        <v>21132.295800000004</v>
      </c>
      <c r="CD396" s="9">
        <v>0</v>
      </c>
      <c r="CE396" s="11">
        <v>72422</v>
      </c>
      <c r="CF396" s="11">
        <v>88</v>
      </c>
      <c r="CG396" s="11">
        <v>283856.63400000002</v>
      </c>
      <c r="CH396" s="11">
        <v>21754</v>
      </c>
      <c r="CI396" s="11">
        <v>8940</v>
      </c>
      <c r="CJ396" s="11">
        <v>0</v>
      </c>
      <c r="CK396" s="11">
        <v>0</v>
      </c>
      <c r="CL396" s="11">
        <v>0</v>
      </c>
      <c r="CM396" s="11">
        <v>209880</v>
      </c>
      <c r="CN396" s="9">
        <v>0</v>
      </c>
      <c r="CO396" s="9">
        <v>0</v>
      </c>
      <c r="CP396" s="9">
        <v>0</v>
      </c>
      <c r="CQ396" s="9">
        <v>0</v>
      </c>
      <c r="CR396" s="9">
        <v>0</v>
      </c>
      <c r="CT396" s="11"/>
      <c r="CU396" s="11"/>
      <c r="CV396" s="15"/>
      <c r="CW396" s="15"/>
      <c r="CX396" s="11"/>
      <c r="CY396" s="11"/>
      <c r="CZ396" s="9"/>
      <c r="DA396" s="11"/>
      <c r="DB396" s="11"/>
      <c r="DC396" s="11"/>
      <c r="DD396" s="11"/>
      <c r="DE396" s="11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</row>
    <row r="397" spans="1:124" x14ac:dyDescent="0.3">
      <c r="A397" s="8">
        <v>4068</v>
      </c>
      <c r="B397" s="8">
        <v>7</v>
      </c>
      <c r="C397" s="8" t="s">
        <v>420</v>
      </c>
      <c r="D397" s="16">
        <v>7</v>
      </c>
      <c r="E397" s="9">
        <v>530</v>
      </c>
      <c r="F397" s="9">
        <f t="shared" si="166"/>
        <v>10717.348728647781</v>
      </c>
      <c r="G397" s="9">
        <f t="shared" si="167"/>
        <v>11322.632039957716</v>
      </c>
      <c r="H397" s="9">
        <f t="shared" si="168"/>
        <v>605.28331130993502</v>
      </c>
      <c r="I397" s="10">
        <f t="shared" ref="I397:I460" si="192">IF(F397=0,0,H397/F397)</f>
        <v>5.6476963345607603E-2</v>
      </c>
      <c r="J397" s="9">
        <f t="shared" si="169"/>
        <v>480.79471283018938</v>
      </c>
      <c r="K397" s="9">
        <f t="shared" si="170"/>
        <v>71.422641509434015</v>
      </c>
      <c r="L397" s="9">
        <f t="shared" si="171"/>
        <v>0</v>
      </c>
      <c r="M397" s="9">
        <f t="shared" si="172"/>
        <v>21.17005660377356</v>
      </c>
      <c r="N397" s="9">
        <f t="shared" si="173"/>
        <v>-43.706985293838898</v>
      </c>
      <c r="O397" s="9">
        <f t="shared" si="174"/>
        <v>0</v>
      </c>
      <c r="P397" s="9">
        <f t="shared" si="175"/>
        <v>75.602885660377297</v>
      </c>
      <c r="Q397" s="15">
        <f t="shared" si="178"/>
        <v>5680194.8261833237</v>
      </c>
      <c r="R397" s="15">
        <f t="shared" si="179"/>
        <v>6000994.9811775889</v>
      </c>
      <c r="S397" s="9">
        <f t="shared" si="180"/>
        <v>320800.15499426518</v>
      </c>
      <c r="T397" s="9"/>
      <c r="U397" s="9">
        <f t="shared" si="190"/>
        <v>5544.3317022641504</v>
      </c>
      <c r="V397" s="9">
        <f t="shared" si="190"/>
        <v>2173.8622641509432</v>
      </c>
      <c r="W397" s="9">
        <f t="shared" si="190"/>
        <v>39.512509433962265</v>
      </c>
      <c r="X397" s="9">
        <f t="shared" si="190"/>
        <v>894.33584905660382</v>
      </c>
      <c r="Y397" s="9">
        <f t="shared" si="190"/>
        <v>1007.4525924213666</v>
      </c>
      <c r="Z397" s="9">
        <f t="shared" si="190"/>
        <v>0</v>
      </c>
      <c r="AA397" s="9">
        <f t="shared" si="190"/>
        <v>1057.8538113207549</v>
      </c>
      <c r="AB397" s="9">
        <f t="shared" si="191"/>
        <v>6025.1264150943398</v>
      </c>
      <c r="AC397" s="9">
        <f t="shared" si="191"/>
        <v>2245.2849056603773</v>
      </c>
      <c r="AD397" s="9">
        <f t="shared" si="191"/>
        <v>39.512509433962265</v>
      </c>
      <c r="AE397" s="9">
        <f t="shared" si="191"/>
        <v>915.50590566037738</v>
      </c>
      <c r="AF397" s="9">
        <f t="shared" si="191"/>
        <v>963.74560712752771</v>
      </c>
      <c r="AG397" s="9">
        <f t="shared" si="191"/>
        <v>0</v>
      </c>
      <c r="AH397" s="9">
        <f t="shared" si="191"/>
        <v>1133.4566969811322</v>
      </c>
      <c r="AI397" s="9">
        <f t="shared" si="181"/>
        <v>11322.632039957716</v>
      </c>
      <c r="AJ397" s="3" t="s">
        <v>608</v>
      </c>
      <c r="AK397" s="11">
        <v>2956732</v>
      </c>
      <c r="AL397" s="11">
        <v>0</v>
      </c>
      <c r="AM397" s="11">
        <v>6792</v>
      </c>
      <c r="AN397" s="9">
        <v>0</v>
      </c>
      <c r="AO397" s="11">
        <v>0</v>
      </c>
      <c r="AP397" s="11">
        <v>20941.63</v>
      </c>
      <c r="AQ397" s="9">
        <v>115115</v>
      </c>
      <c r="AR397" s="9">
        <v>55153</v>
      </c>
      <c r="AS397" s="11">
        <v>1152147</v>
      </c>
      <c r="AT397" s="11">
        <v>0</v>
      </c>
      <c r="AU397" s="11">
        <v>0</v>
      </c>
      <c r="AV397" s="11">
        <v>0</v>
      </c>
      <c r="AW397" s="9">
        <v>0</v>
      </c>
      <c r="AX397" s="9">
        <v>533949.87398332427</v>
      </c>
      <c r="AY397" s="9">
        <v>31870.52</v>
      </c>
      <c r="AZ397" s="9">
        <v>-18236.197799999998</v>
      </c>
      <c r="BA397" s="11">
        <v>117082</v>
      </c>
      <c r="BB397" s="11">
        <v>141</v>
      </c>
      <c r="BC397" s="11">
        <v>528792</v>
      </c>
      <c r="BD397" s="11">
        <v>50979</v>
      </c>
      <c r="BE397" s="11">
        <v>14736</v>
      </c>
      <c r="BF397" s="11">
        <v>0</v>
      </c>
      <c r="BG397" s="11">
        <v>0</v>
      </c>
      <c r="BH397" s="11">
        <v>0</v>
      </c>
      <c r="BI397" s="9">
        <v>114000</v>
      </c>
      <c r="BJ397" s="9">
        <v>0</v>
      </c>
      <c r="BK397" s="9">
        <v>0</v>
      </c>
      <c r="BL397" s="9">
        <v>0</v>
      </c>
      <c r="BM397" s="9">
        <v>0</v>
      </c>
      <c r="BN397" s="9">
        <v>0</v>
      </c>
      <c r="BO397" s="11">
        <v>3193300</v>
      </c>
      <c r="BP397" s="11">
        <v>0</v>
      </c>
      <c r="BQ397" s="11">
        <v>7150</v>
      </c>
      <c r="BR397" s="11">
        <v>0</v>
      </c>
      <c r="BS397" s="11">
        <v>0</v>
      </c>
      <c r="BT397" s="11">
        <v>20941.63</v>
      </c>
      <c r="BU397" s="9">
        <v>115115</v>
      </c>
      <c r="BV397" s="9">
        <v>63202</v>
      </c>
      <c r="BW397" s="11">
        <v>1190001</v>
      </c>
      <c r="BX397" s="11">
        <v>0</v>
      </c>
      <c r="BY397" s="11">
        <v>0</v>
      </c>
      <c r="BZ397" s="11">
        <v>-4828.87</v>
      </c>
      <c r="CA397" s="9">
        <v>0</v>
      </c>
      <c r="CB397" s="9">
        <v>510785.17177758971</v>
      </c>
      <c r="CC397" s="9">
        <v>23886.0494</v>
      </c>
      <c r="CD397" s="9">
        <v>17</v>
      </c>
      <c r="CE397" s="11">
        <v>123702</v>
      </c>
      <c r="CF397" s="11">
        <v>150</v>
      </c>
      <c r="CG397" s="11">
        <v>576846</v>
      </c>
      <c r="CH397" s="11">
        <v>50979</v>
      </c>
      <c r="CI397" s="11">
        <v>15269</v>
      </c>
      <c r="CJ397" s="11">
        <v>0</v>
      </c>
      <c r="CK397" s="11">
        <v>0</v>
      </c>
      <c r="CL397" s="11">
        <v>0</v>
      </c>
      <c r="CM397" s="11">
        <v>114480</v>
      </c>
      <c r="CN397" s="9">
        <v>0</v>
      </c>
      <c r="CO397" s="9">
        <v>0</v>
      </c>
      <c r="CP397" s="9">
        <v>0</v>
      </c>
      <c r="CQ397" s="9">
        <v>0</v>
      </c>
      <c r="CR397" s="9">
        <v>0</v>
      </c>
      <c r="CT397" s="11"/>
      <c r="CU397" s="11"/>
      <c r="CV397" s="15"/>
      <c r="CW397" s="15"/>
      <c r="CX397" s="11"/>
      <c r="CY397" s="11"/>
      <c r="CZ397" s="9"/>
      <c r="DA397" s="11"/>
      <c r="DB397" s="11"/>
      <c r="DC397" s="11"/>
      <c r="DD397" s="11"/>
      <c r="DE397" s="11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</row>
    <row r="398" spans="1:124" x14ac:dyDescent="0.3">
      <c r="A398" s="8">
        <v>4070</v>
      </c>
      <c r="B398" s="8">
        <v>7</v>
      </c>
      <c r="C398" s="8" t="s">
        <v>421</v>
      </c>
      <c r="D398" s="16">
        <v>7</v>
      </c>
      <c r="E398" s="9">
        <v>505</v>
      </c>
      <c r="F398" s="9">
        <f t="shared" si="166"/>
        <v>11435.807358937411</v>
      </c>
      <c r="G398" s="9">
        <f t="shared" si="167"/>
        <v>12045.785639548414</v>
      </c>
      <c r="H398" s="9">
        <f t="shared" si="168"/>
        <v>609.97828061100336</v>
      </c>
      <c r="I398" s="10">
        <f t="shared" si="192"/>
        <v>5.3339328082882394E-2</v>
      </c>
      <c r="J398" s="9">
        <f t="shared" si="169"/>
        <v>458.16595960395989</v>
      </c>
      <c r="K398" s="9">
        <f t="shared" si="170"/>
        <v>71.728712871286916</v>
      </c>
      <c r="L398" s="9">
        <f t="shared" si="171"/>
        <v>0</v>
      </c>
      <c r="M398" s="9">
        <f t="shared" si="172"/>
        <v>19.115940594059566</v>
      </c>
      <c r="N398" s="9">
        <f t="shared" si="173"/>
        <v>-35.483857210778865</v>
      </c>
      <c r="O398" s="9">
        <f t="shared" si="174"/>
        <v>0</v>
      </c>
      <c r="P398" s="9">
        <f t="shared" si="175"/>
        <v>96.451524752475279</v>
      </c>
      <c r="Q398" s="15">
        <f t="shared" si="178"/>
        <v>5775082.7162633939</v>
      </c>
      <c r="R398" s="15">
        <f t="shared" si="179"/>
        <v>6083121.7479719501</v>
      </c>
      <c r="S398" s="9">
        <f t="shared" si="180"/>
        <v>308039.03170855623</v>
      </c>
      <c r="T398" s="9"/>
      <c r="U398" s="9">
        <f t="shared" si="190"/>
        <v>5610.0003770297035</v>
      </c>
      <c r="V398" s="9">
        <f t="shared" si="190"/>
        <v>2183.1782178217823</v>
      </c>
      <c r="W398" s="9">
        <f t="shared" si="190"/>
        <v>159.92205940594059</v>
      </c>
      <c r="X398" s="9">
        <f t="shared" si="190"/>
        <v>1431.130693069307</v>
      </c>
      <c r="Y398" s="9">
        <f t="shared" si="190"/>
        <v>798.69486309582771</v>
      </c>
      <c r="Z398" s="9">
        <f t="shared" si="190"/>
        <v>0</v>
      </c>
      <c r="AA398" s="9">
        <f t="shared" si="190"/>
        <v>1252.8811485148515</v>
      </c>
      <c r="AB398" s="9">
        <f t="shared" si="191"/>
        <v>6068.1663366336634</v>
      </c>
      <c r="AC398" s="9">
        <f t="shared" si="191"/>
        <v>2254.9069306930692</v>
      </c>
      <c r="AD398" s="9">
        <f t="shared" si="191"/>
        <v>159.92205940594059</v>
      </c>
      <c r="AE398" s="9">
        <f t="shared" si="191"/>
        <v>1450.2466336633665</v>
      </c>
      <c r="AF398" s="9">
        <f t="shared" si="191"/>
        <v>763.21100588504885</v>
      </c>
      <c r="AG398" s="9">
        <f t="shared" si="191"/>
        <v>0</v>
      </c>
      <c r="AH398" s="9">
        <f t="shared" si="191"/>
        <v>1349.3326732673268</v>
      </c>
      <c r="AI398" s="9">
        <f t="shared" si="181"/>
        <v>12045.785639548414</v>
      </c>
      <c r="AJ398" s="3" t="s">
        <v>608</v>
      </c>
      <c r="AK398" s="11">
        <v>2850632</v>
      </c>
      <c r="AL398" s="11">
        <v>0</v>
      </c>
      <c r="AM398" s="11">
        <v>6548</v>
      </c>
      <c r="AN398" s="9">
        <v>0</v>
      </c>
      <c r="AO398" s="11">
        <v>0</v>
      </c>
      <c r="AP398" s="11">
        <v>80760.639999999999</v>
      </c>
      <c r="AQ398" s="9">
        <v>124223</v>
      </c>
      <c r="AR398" s="9">
        <v>53174</v>
      </c>
      <c r="AS398" s="11">
        <v>1102505</v>
      </c>
      <c r="AT398" s="11">
        <v>0</v>
      </c>
      <c r="AU398" s="11">
        <v>0</v>
      </c>
      <c r="AV398" s="11">
        <v>0</v>
      </c>
      <c r="AW398" s="9">
        <v>0</v>
      </c>
      <c r="AX398" s="9">
        <v>403340.90586339298</v>
      </c>
      <c r="AY398" s="9">
        <v>32728.98</v>
      </c>
      <c r="AZ398" s="9">
        <v>-17581.809599999997</v>
      </c>
      <c r="BA398" s="11">
        <v>112881</v>
      </c>
      <c r="BB398" s="11">
        <v>136</v>
      </c>
      <c r="BC398" s="11">
        <v>599976</v>
      </c>
      <c r="BD398" s="11">
        <v>152201</v>
      </c>
      <c r="BE398" s="11">
        <v>14208</v>
      </c>
      <c r="BF398" s="11">
        <v>0</v>
      </c>
      <c r="BG398" s="11">
        <v>0</v>
      </c>
      <c r="BH398" s="11">
        <v>0</v>
      </c>
      <c r="BI398" s="9">
        <v>259350</v>
      </c>
      <c r="BJ398" s="9">
        <v>0</v>
      </c>
      <c r="BK398" s="9">
        <v>0</v>
      </c>
      <c r="BL398" s="9">
        <v>0</v>
      </c>
      <c r="BM398" s="9">
        <v>0</v>
      </c>
      <c r="BN398" s="9">
        <v>0</v>
      </c>
      <c r="BO398" s="11">
        <v>3064407</v>
      </c>
      <c r="BP398" s="11">
        <v>0</v>
      </c>
      <c r="BQ398" s="11">
        <v>6861</v>
      </c>
      <c r="BR398" s="11">
        <v>0</v>
      </c>
      <c r="BS398" s="11">
        <v>0</v>
      </c>
      <c r="BT398" s="11">
        <v>80760.639999999999</v>
      </c>
      <c r="BU398" s="9">
        <v>124223</v>
      </c>
      <c r="BV398" s="9">
        <v>60651</v>
      </c>
      <c r="BW398" s="11">
        <v>1138728</v>
      </c>
      <c r="BX398" s="11">
        <v>0</v>
      </c>
      <c r="BY398" s="11">
        <v>0</v>
      </c>
      <c r="BZ398" s="11">
        <v>-5509.45</v>
      </c>
      <c r="CA398" s="9">
        <v>0</v>
      </c>
      <c r="CB398" s="9">
        <v>385421.55797194969</v>
      </c>
      <c r="CC398" s="9">
        <v>31771.4</v>
      </c>
      <c r="CD398" s="9">
        <v>17</v>
      </c>
      <c r="CE398" s="11">
        <v>118709</v>
      </c>
      <c r="CF398" s="11">
        <v>144</v>
      </c>
      <c r="CG398" s="11">
        <v>649641.6</v>
      </c>
      <c r="CH398" s="11">
        <v>152201</v>
      </c>
      <c r="CI398" s="11">
        <v>14653</v>
      </c>
      <c r="CJ398" s="11">
        <v>0</v>
      </c>
      <c r="CK398" s="11">
        <v>0</v>
      </c>
      <c r="CL398" s="11">
        <v>0</v>
      </c>
      <c r="CM398" s="11">
        <v>260442</v>
      </c>
      <c r="CN398" s="9">
        <v>0</v>
      </c>
      <c r="CO398" s="9">
        <v>0</v>
      </c>
      <c r="CP398" s="9">
        <v>0</v>
      </c>
      <c r="CQ398" s="9">
        <v>0</v>
      </c>
      <c r="CR398" s="9">
        <v>0</v>
      </c>
      <c r="CT398" s="11"/>
      <c r="CU398" s="11"/>
      <c r="CV398" s="15"/>
      <c r="CW398" s="15"/>
      <c r="CX398" s="11"/>
      <c r="CY398" s="11"/>
      <c r="CZ398" s="9"/>
      <c r="DA398" s="11"/>
      <c r="DB398" s="11"/>
      <c r="DC398" s="11"/>
      <c r="DD398" s="11"/>
      <c r="DE398" s="11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</row>
    <row r="399" spans="1:124" x14ac:dyDescent="0.3">
      <c r="A399" s="8">
        <v>4073</v>
      </c>
      <c r="B399" s="8">
        <v>7</v>
      </c>
      <c r="C399" s="8" t="s">
        <v>422</v>
      </c>
      <c r="D399" s="16">
        <v>7</v>
      </c>
      <c r="E399" s="9">
        <v>380</v>
      </c>
      <c r="F399" s="9">
        <f t="shared" si="166"/>
        <v>11945.017039881182</v>
      </c>
      <c r="G399" s="9">
        <f t="shared" si="167"/>
        <v>12614.708513477808</v>
      </c>
      <c r="H399" s="9">
        <f t="shared" si="168"/>
        <v>669.69147359662566</v>
      </c>
      <c r="I399" s="10">
        <f t="shared" si="192"/>
        <v>5.6064505505576664E-2</v>
      </c>
      <c r="J399" s="9">
        <f t="shared" si="169"/>
        <v>524.76221315789553</v>
      </c>
      <c r="K399" s="9">
        <f t="shared" si="170"/>
        <v>91.468421052631584</v>
      </c>
      <c r="L399" s="9">
        <f t="shared" si="171"/>
        <v>0</v>
      </c>
      <c r="M399" s="9">
        <f t="shared" si="172"/>
        <v>19.001999999999953</v>
      </c>
      <c r="N399" s="9">
        <f t="shared" si="173"/>
        <v>-47.651424824425703</v>
      </c>
      <c r="O399" s="9">
        <f t="shared" si="174"/>
        <v>0</v>
      </c>
      <c r="P399" s="9">
        <f t="shared" si="175"/>
        <v>82.110264210526339</v>
      </c>
      <c r="Q399" s="15">
        <f t="shared" si="178"/>
        <v>4539106.4751548488</v>
      </c>
      <c r="R399" s="15">
        <f t="shared" si="179"/>
        <v>4793589.2351215668</v>
      </c>
      <c r="S399" s="9">
        <f t="shared" si="180"/>
        <v>254482.75996671803</v>
      </c>
      <c r="T399" s="9"/>
      <c r="U399" s="9">
        <f t="shared" si="190"/>
        <v>5281.2693657894733</v>
      </c>
      <c r="V399" s="9">
        <f t="shared" si="190"/>
        <v>2784.0210526315791</v>
      </c>
      <c r="W399" s="9">
        <f t="shared" si="190"/>
        <v>155.63723684210527</v>
      </c>
      <c r="X399" s="9">
        <f t="shared" si="190"/>
        <v>1180.4973684210527</v>
      </c>
      <c r="Y399" s="9">
        <f t="shared" si="190"/>
        <v>1259.3573319864454</v>
      </c>
      <c r="Z399" s="9">
        <f t="shared" si="190"/>
        <v>0</v>
      </c>
      <c r="AA399" s="9">
        <f t="shared" si="190"/>
        <v>1284.2346842105262</v>
      </c>
      <c r="AB399" s="9">
        <f t="shared" si="191"/>
        <v>5806.0315789473689</v>
      </c>
      <c r="AC399" s="9">
        <f t="shared" si="191"/>
        <v>2875.4894736842107</v>
      </c>
      <c r="AD399" s="9">
        <f t="shared" si="191"/>
        <v>155.63723684210527</v>
      </c>
      <c r="AE399" s="9">
        <f t="shared" si="191"/>
        <v>1199.4993684210526</v>
      </c>
      <c r="AF399" s="9">
        <f t="shared" si="191"/>
        <v>1211.7059071620197</v>
      </c>
      <c r="AG399" s="9">
        <f t="shared" si="191"/>
        <v>0</v>
      </c>
      <c r="AH399" s="9">
        <f t="shared" si="191"/>
        <v>1366.3449484210525</v>
      </c>
      <c r="AI399" s="9">
        <f t="shared" si="181"/>
        <v>12614.708513477808</v>
      </c>
      <c r="AJ399" s="3" t="s">
        <v>608</v>
      </c>
      <c r="AK399" s="11">
        <v>2019337</v>
      </c>
      <c r="AL399" s="11">
        <v>0</v>
      </c>
      <c r="AM399" s="11">
        <v>4639</v>
      </c>
      <c r="AN399" s="9">
        <v>0</v>
      </c>
      <c r="AO399" s="11">
        <v>0</v>
      </c>
      <c r="AP399" s="11">
        <v>59142.15</v>
      </c>
      <c r="AQ399" s="9">
        <v>97658</v>
      </c>
      <c r="AR399" s="9">
        <v>37668</v>
      </c>
      <c r="AS399" s="11">
        <v>1057928</v>
      </c>
      <c r="AT399" s="11">
        <v>0</v>
      </c>
      <c r="AU399" s="11">
        <v>0</v>
      </c>
      <c r="AV399" s="11">
        <v>0</v>
      </c>
      <c r="AW399" s="9">
        <v>0</v>
      </c>
      <c r="AX399" s="9">
        <v>478555.78615484922</v>
      </c>
      <c r="AY399" s="9">
        <v>38201.18</v>
      </c>
      <c r="AZ399" s="9">
        <v>-12454.641</v>
      </c>
      <c r="BA399" s="11">
        <v>79963</v>
      </c>
      <c r="BB399" s="11">
        <v>97</v>
      </c>
      <c r="BC399" s="11">
        <v>449808</v>
      </c>
      <c r="BD399" s="11">
        <v>0</v>
      </c>
      <c r="BE399" s="11">
        <v>10064</v>
      </c>
      <c r="BF399" s="11">
        <v>0</v>
      </c>
      <c r="BG399" s="11">
        <v>0</v>
      </c>
      <c r="BH399" s="11">
        <v>0</v>
      </c>
      <c r="BI399" s="9">
        <v>218500</v>
      </c>
      <c r="BJ399" s="9">
        <v>0</v>
      </c>
      <c r="BK399" s="9">
        <v>0</v>
      </c>
      <c r="BL399" s="9">
        <v>0</v>
      </c>
      <c r="BM399" s="9">
        <v>0</v>
      </c>
      <c r="BN399" s="9">
        <v>0</v>
      </c>
      <c r="BO399" s="11">
        <v>2206280</v>
      </c>
      <c r="BP399" s="11">
        <v>0</v>
      </c>
      <c r="BQ399" s="11">
        <v>4940</v>
      </c>
      <c r="BR399" s="11">
        <v>0</v>
      </c>
      <c r="BS399" s="11">
        <v>0</v>
      </c>
      <c r="BT399" s="11">
        <v>59142.15</v>
      </c>
      <c r="BU399" s="9">
        <v>97658</v>
      </c>
      <c r="BV399" s="9">
        <v>43667</v>
      </c>
      <c r="BW399" s="11">
        <v>1092686</v>
      </c>
      <c r="BX399" s="11">
        <v>0</v>
      </c>
      <c r="BY399" s="11">
        <v>0</v>
      </c>
      <c r="BZ399" s="11">
        <v>-5996.24</v>
      </c>
      <c r="CA399" s="9">
        <v>0</v>
      </c>
      <c r="CB399" s="9">
        <v>460448.24472156749</v>
      </c>
      <c r="CC399" s="9">
        <v>33031.080400000006</v>
      </c>
      <c r="CD399" s="9">
        <v>12</v>
      </c>
      <c r="CE399" s="11">
        <v>85467</v>
      </c>
      <c r="CF399" s="11">
        <v>104</v>
      </c>
      <c r="CG399" s="11">
        <v>486180</v>
      </c>
      <c r="CH399" s="11">
        <v>0</v>
      </c>
      <c r="CI399" s="11">
        <v>10550</v>
      </c>
      <c r="CJ399" s="11">
        <v>0</v>
      </c>
      <c r="CK399" s="11">
        <v>0</v>
      </c>
      <c r="CL399" s="11">
        <v>0</v>
      </c>
      <c r="CM399" s="11">
        <v>219420</v>
      </c>
      <c r="CN399" s="9">
        <v>0</v>
      </c>
      <c r="CO399" s="9">
        <v>0</v>
      </c>
      <c r="CP399" s="9">
        <v>0</v>
      </c>
      <c r="CQ399" s="9">
        <v>0</v>
      </c>
      <c r="CR399" s="9">
        <v>0</v>
      </c>
      <c r="CT399" s="11"/>
      <c r="CU399" s="11"/>
      <c r="CV399" s="15"/>
      <c r="CW399" s="15"/>
      <c r="CX399" s="11"/>
      <c r="CY399" s="11"/>
      <c r="CZ399" s="9"/>
      <c r="DA399" s="11"/>
      <c r="DB399" s="11"/>
      <c r="DC399" s="11"/>
      <c r="DD399" s="11"/>
      <c r="DE399" s="11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</row>
    <row r="400" spans="1:124" x14ac:dyDescent="0.3">
      <c r="A400" s="8">
        <v>4074</v>
      </c>
      <c r="B400" s="8">
        <v>7</v>
      </c>
      <c r="C400" s="8" t="s">
        <v>423</v>
      </c>
      <c r="D400" s="16">
        <v>7</v>
      </c>
      <c r="E400" s="9">
        <v>300</v>
      </c>
      <c r="F400" s="9">
        <f t="shared" si="166"/>
        <v>13664.014888605674</v>
      </c>
      <c r="G400" s="9">
        <f t="shared" si="167"/>
        <v>13776.754770213995</v>
      </c>
      <c r="H400" s="9">
        <f t="shared" si="168"/>
        <v>112.7398816083205</v>
      </c>
      <c r="I400" s="10">
        <f t="shared" si="192"/>
        <v>8.2508605653184332E-3</v>
      </c>
      <c r="J400" s="9">
        <f t="shared" si="169"/>
        <v>217.92266666666728</v>
      </c>
      <c r="K400" s="9">
        <f t="shared" si="170"/>
        <v>12.596666666666692</v>
      </c>
      <c r="L400" s="9">
        <f t="shared" si="171"/>
        <v>0</v>
      </c>
      <c r="M400" s="9">
        <f t="shared" si="172"/>
        <v>-22.420900000000074</v>
      </c>
      <c r="N400" s="9">
        <f t="shared" si="173"/>
        <v>-162.46248505834774</v>
      </c>
      <c r="O400" s="9">
        <f t="shared" si="174"/>
        <v>0</v>
      </c>
      <c r="P400" s="9">
        <f t="shared" si="175"/>
        <v>67.103933333333316</v>
      </c>
      <c r="Q400" s="15">
        <f t="shared" si="178"/>
        <v>4099204.4665817032</v>
      </c>
      <c r="R400" s="15">
        <f t="shared" si="179"/>
        <v>4133026.4310641987</v>
      </c>
      <c r="S400" s="9">
        <f t="shared" si="180"/>
        <v>33821.964482495561</v>
      </c>
      <c r="T400" s="9"/>
      <c r="U400" s="9">
        <f t="shared" si="190"/>
        <v>6749.3139999999994</v>
      </c>
      <c r="V400" s="9">
        <f t="shared" si="190"/>
        <v>383.37333333333333</v>
      </c>
      <c r="W400" s="9">
        <f t="shared" si="190"/>
        <v>65</v>
      </c>
      <c r="X400" s="9">
        <f t="shared" si="190"/>
        <v>691.62333333333333</v>
      </c>
      <c r="Y400" s="9">
        <f t="shared" si="190"/>
        <v>4214.7042219390096</v>
      </c>
      <c r="Z400" s="9">
        <f t="shared" si="190"/>
        <v>0</v>
      </c>
      <c r="AA400" s="9">
        <f t="shared" si="190"/>
        <v>1560</v>
      </c>
      <c r="AB400" s="9">
        <f t="shared" si="191"/>
        <v>6967.2366666666667</v>
      </c>
      <c r="AC400" s="9">
        <f t="shared" si="191"/>
        <v>395.97</v>
      </c>
      <c r="AD400" s="9">
        <f t="shared" si="191"/>
        <v>65</v>
      </c>
      <c r="AE400" s="9">
        <f t="shared" si="191"/>
        <v>669.20243333333326</v>
      </c>
      <c r="AF400" s="9">
        <f t="shared" si="191"/>
        <v>4052.2417368806618</v>
      </c>
      <c r="AG400" s="9">
        <f t="shared" si="191"/>
        <v>0</v>
      </c>
      <c r="AH400" s="9">
        <f t="shared" si="191"/>
        <v>1627.1039333333333</v>
      </c>
      <c r="AI400" s="9">
        <f t="shared" si="181"/>
        <v>13776.754770213995</v>
      </c>
      <c r="AJ400" s="3" t="s">
        <v>608</v>
      </c>
      <c r="AK400" s="11">
        <v>2037360</v>
      </c>
      <c r="AL400" s="11">
        <v>0</v>
      </c>
      <c r="AM400" s="11">
        <v>4680</v>
      </c>
      <c r="AN400" s="9">
        <v>0</v>
      </c>
      <c r="AO400" s="11">
        <v>0</v>
      </c>
      <c r="AP400" s="11">
        <v>19500</v>
      </c>
      <c r="AQ400" s="9">
        <v>73876</v>
      </c>
      <c r="AR400" s="9">
        <v>38004</v>
      </c>
      <c r="AS400" s="11">
        <v>115012</v>
      </c>
      <c r="AT400" s="11">
        <v>0</v>
      </c>
      <c r="AU400" s="11">
        <v>0</v>
      </c>
      <c r="AV400" s="11">
        <v>0</v>
      </c>
      <c r="AW400" s="9">
        <v>0</v>
      </c>
      <c r="AX400" s="9">
        <v>1264411.266581703</v>
      </c>
      <c r="AY400" s="9">
        <v>0</v>
      </c>
      <c r="AZ400" s="9">
        <v>-12565.8</v>
      </c>
      <c r="BA400" s="11">
        <v>80676</v>
      </c>
      <c r="BB400" s="11">
        <v>97</v>
      </c>
      <c r="BC400" s="11">
        <v>468000</v>
      </c>
      <c r="BD400" s="11">
        <v>0</v>
      </c>
      <c r="BE400" s="11">
        <v>10154</v>
      </c>
      <c r="BF400" s="11">
        <v>0</v>
      </c>
      <c r="BG400" s="11">
        <v>0</v>
      </c>
      <c r="BH400" s="11">
        <v>0</v>
      </c>
      <c r="BI400" s="9">
        <v>0</v>
      </c>
      <c r="BJ400" s="9">
        <v>0</v>
      </c>
      <c r="BK400" s="9">
        <v>0</v>
      </c>
      <c r="BL400" s="9">
        <v>0</v>
      </c>
      <c r="BM400" s="9">
        <v>0</v>
      </c>
      <c r="BN400" s="9">
        <v>0</v>
      </c>
      <c r="BO400" s="11">
        <v>2090160</v>
      </c>
      <c r="BP400" s="11">
        <v>0</v>
      </c>
      <c r="BQ400" s="11">
        <v>4680</v>
      </c>
      <c r="BR400" s="11">
        <v>0</v>
      </c>
      <c r="BS400" s="11">
        <v>0</v>
      </c>
      <c r="BT400" s="11">
        <v>19500</v>
      </c>
      <c r="BU400" s="9">
        <v>73876</v>
      </c>
      <c r="BV400" s="9">
        <v>41369</v>
      </c>
      <c r="BW400" s="11">
        <v>118791</v>
      </c>
      <c r="BX400" s="11">
        <v>0</v>
      </c>
      <c r="BY400" s="11">
        <v>0</v>
      </c>
      <c r="BZ400" s="11">
        <v>-10226.27</v>
      </c>
      <c r="CA400" s="9">
        <v>0</v>
      </c>
      <c r="CB400" s="9">
        <v>1215672.5210641986</v>
      </c>
      <c r="CC400" s="9">
        <v>15091.18</v>
      </c>
      <c r="CD400" s="9">
        <v>11</v>
      </c>
      <c r="CE400" s="11">
        <v>80969</v>
      </c>
      <c r="CF400" s="11">
        <v>98</v>
      </c>
      <c r="CG400" s="11">
        <v>473040</v>
      </c>
      <c r="CH400" s="11">
        <v>0</v>
      </c>
      <c r="CI400" s="11">
        <v>9995</v>
      </c>
      <c r="CJ400" s="11">
        <v>0</v>
      </c>
      <c r="CK400" s="11">
        <v>0</v>
      </c>
      <c r="CL400" s="11">
        <v>0</v>
      </c>
      <c r="CM400" s="11">
        <v>0</v>
      </c>
      <c r="CN400" s="9">
        <v>0</v>
      </c>
      <c r="CO400" s="9">
        <v>0</v>
      </c>
      <c r="CP400" s="9">
        <v>0</v>
      </c>
      <c r="CQ400" s="9">
        <v>0</v>
      </c>
      <c r="CR400" s="9">
        <v>0</v>
      </c>
      <c r="CT400" s="11"/>
      <c r="CU400" s="11"/>
      <c r="CV400" s="15"/>
      <c r="CW400" s="15"/>
      <c r="CX400" s="11"/>
      <c r="CY400" s="11"/>
      <c r="CZ400" s="9"/>
      <c r="DA400" s="11"/>
      <c r="DB400" s="11"/>
      <c r="DC400" s="11"/>
      <c r="DD400" s="11"/>
      <c r="DE400" s="11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</row>
    <row r="401" spans="1:124" x14ac:dyDescent="0.3">
      <c r="A401" s="8">
        <v>4075</v>
      </c>
      <c r="B401" s="8">
        <v>7</v>
      </c>
      <c r="C401" s="8" t="s">
        <v>424</v>
      </c>
      <c r="D401" s="16">
        <v>7</v>
      </c>
      <c r="E401" s="9">
        <v>178</v>
      </c>
      <c r="F401" s="9">
        <f t="shared" si="166"/>
        <v>11637.346530516437</v>
      </c>
      <c r="G401" s="9">
        <f t="shared" si="167"/>
        <v>11765.144095813095</v>
      </c>
      <c r="H401" s="9">
        <f t="shared" si="168"/>
        <v>127.79756529665792</v>
      </c>
      <c r="I401" s="10">
        <f t="shared" si="192"/>
        <v>1.0981675673362163E-2</v>
      </c>
      <c r="J401" s="9">
        <f t="shared" si="169"/>
        <v>244.73245955056154</v>
      </c>
      <c r="K401" s="9">
        <f t="shared" si="170"/>
        <v>10.219101123595465</v>
      </c>
      <c r="L401" s="9">
        <f t="shared" si="171"/>
        <v>0</v>
      </c>
      <c r="M401" s="9">
        <f t="shared" si="172"/>
        <v>-88.27320224719108</v>
      </c>
      <c r="N401" s="9">
        <f t="shared" si="173"/>
        <v>-78.785259422444597</v>
      </c>
      <c r="O401" s="9">
        <f t="shared" si="174"/>
        <v>0</v>
      </c>
      <c r="P401" s="9">
        <f t="shared" si="175"/>
        <v>39.904466292134657</v>
      </c>
      <c r="Q401" s="15">
        <f t="shared" si="178"/>
        <v>2071447.6824319265</v>
      </c>
      <c r="R401" s="15">
        <f t="shared" si="179"/>
        <v>2094195.649054731</v>
      </c>
      <c r="S401" s="9">
        <f t="shared" si="180"/>
        <v>22747.966622804524</v>
      </c>
      <c r="T401" s="9"/>
      <c r="U401" s="9">
        <f t="shared" si="190"/>
        <v>6854.0259674157305</v>
      </c>
      <c r="V401" s="9">
        <f t="shared" si="190"/>
        <v>311.07303370786519</v>
      </c>
      <c r="W401" s="9">
        <f t="shared" si="190"/>
        <v>118.81516853932585</v>
      </c>
      <c r="X401" s="9">
        <f t="shared" si="190"/>
        <v>791.11235955056179</v>
      </c>
      <c r="Y401" s="9">
        <f t="shared" si="190"/>
        <v>2029.0974170332925</v>
      </c>
      <c r="Z401" s="9">
        <f t="shared" si="190"/>
        <v>0</v>
      </c>
      <c r="AA401" s="9">
        <f t="shared" si="190"/>
        <v>1533.222584269663</v>
      </c>
      <c r="AB401" s="9">
        <f t="shared" si="191"/>
        <v>7098.7584269662921</v>
      </c>
      <c r="AC401" s="9">
        <f t="shared" si="191"/>
        <v>321.29213483146066</v>
      </c>
      <c r="AD401" s="9">
        <f t="shared" si="191"/>
        <v>118.81516853932585</v>
      </c>
      <c r="AE401" s="9">
        <f t="shared" si="191"/>
        <v>702.83915730337071</v>
      </c>
      <c r="AF401" s="9">
        <f t="shared" si="191"/>
        <v>1950.3121576108479</v>
      </c>
      <c r="AG401" s="9">
        <f t="shared" si="191"/>
        <v>0</v>
      </c>
      <c r="AH401" s="9">
        <f t="shared" si="191"/>
        <v>1573.1270505617977</v>
      </c>
      <c r="AI401" s="9">
        <f t="shared" si="181"/>
        <v>11765.144095813095</v>
      </c>
      <c r="AJ401" s="3" t="s">
        <v>608</v>
      </c>
      <c r="AK401" s="11">
        <v>1227588</v>
      </c>
      <c r="AL401" s="11">
        <v>0</v>
      </c>
      <c r="AM401" s="11">
        <v>2820</v>
      </c>
      <c r="AN401" s="9">
        <v>0</v>
      </c>
      <c r="AO401" s="11">
        <v>0</v>
      </c>
      <c r="AP401" s="11">
        <v>21149.100000000002</v>
      </c>
      <c r="AQ401" s="9">
        <v>46299</v>
      </c>
      <c r="AR401" s="9">
        <v>22899</v>
      </c>
      <c r="AS401" s="11">
        <v>55371</v>
      </c>
      <c r="AT401" s="11">
        <v>0</v>
      </c>
      <c r="AU401" s="11">
        <v>0</v>
      </c>
      <c r="AV401" s="11">
        <v>0</v>
      </c>
      <c r="AW401" s="9">
        <v>0</v>
      </c>
      <c r="AX401" s="9">
        <v>361179.34023192606</v>
      </c>
      <c r="AY401" s="9">
        <v>0</v>
      </c>
      <c r="AZ401" s="9">
        <v>-7571.3778000000002</v>
      </c>
      <c r="BA401" s="11">
        <v>48611</v>
      </c>
      <c r="BB401" s="11">
        <v>59</v>
      </c>
      <c r="BC401" s="11">
        <v>272913.62</v>
      </c>
      <c r="BD401" s="11">
        <v>0</v>
      </c>
      <c r="BE401" s="11">
        <v>6118</v>
      </c>
      <c r="BF401" s="11">
        <v>0</v>
      </c>
      <c r="BG401" s="11">
        <v>0</v>
      </c>
      <c r="BH401" s="11">
        <v>0</v>
      </c>
      <c r="BI401" s="9">
        <v>14012</v>
      </c>
      <c r="BJ401" s="9">
        <v>0</v>
      </c>
      <c r="BK401" s="9">
        <v>0</v>
      </c>
      <c r="BL401" s="9">
        <v>0</v>
      </c>
      <c r="BM401" s="9">
        <v>0</v>
      </c>
      <c r="BN401" s="9">
        <v>0</v>
      </c>
      <c r="BO401" s="11">
        <v>1240162</v>
      </c>
      <c r="BP401" s="11">
        <v>23410</v>
      </c>
      <c r="BQ401" s="11">
        <v>2777</v>
      </c>
      <c r="BR401" s="11">
        <v>0</v>
      </c>
      <c r="BS401" s="11">
        <v>0</v>
      </c>
      <c r="BT401" s="11">
        <v>21149.100000000002</v>
      </c>
      <c r="BU401" s="9">
        <v>46299</v>
      </c>
      <c r="BV401" s="9">
        <v>24545</v>
      </c>
      <c r="BW401" s="11">
        <v>57190</v>
      </c>
      <c r="BX401" s="11">
        <v>0</v>
      </c>
      <c r="BY401" s="11">
        <v>0</v>
      </c>
      <c r="BZ401" s="11">
        <v>-16636.63</v>
      </c>
      <c r="CA401" s="9">
        <v>0</v>
      </c>
      <c r="CB401" s="9">
        <v>347155.56405473093</v>
      </c>
      <c r="CC401" s="9">
        <v>7103</v>
      </c>
      <c r="CD401" s="9">
        <v>7</v>
      </c>
      <c r="CE401" s="11">
        <v>48041</v>
      </c>
      <c r="CF401" s="11">
        <v>58</v>
      </c>
      <c r="CG401" s="11">
        <v>272913.61499999999</v>
      </c>
      <c r="CH401" s="11">
        <v>0</v>
      </c>
      <c r="CI401" s="11">
        <v>5930</v>
      </c>
      <c r="CJ401" s="11">
        <v>0</v>
      </c>
      <c r="CK401" s="11">
        <v>0</v>
      </c>
      <c r="CL401" s="11">
        <v>0</v>
      </c>
      <c r="CM401" s="11">
        <v>14092</v>
      </c>
      <c r="CN401" s="9">
        <v>0</v>
      </c>
      <c r="CO401" s="9">
        <v>0</v>
      </c>
      <c r="CP401" s="9">
        <v>0</v>
      </c>
      <c r="CQ401" s="9">
        <v>0</v>
      </c>
      <c r="CR401" s="9">
        <v>0</v>
      </c>
      <c r="CT401" s="11"/>
      <c r="CU401" s="11"/>
      <c r="CV401" s="15"/>
      <c r="CW401" s="15"/>
      <c r="CX401" s="11"/>
      <c r="CY401" s="11"/>
      <c r="CZ401" s="9"/>
      <c r="DA401" s="11"/>
      <c r="DB401" s="11"/>
      <c r="DC401" s="11"/>
      <c r="DD401" s="11"/>
      <c r="DE401" s="11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</row>
    <row r="402" spans="1:124" x14ac:dyDescent="0.3">
      <c r="A402" s="8">
        <v>4077</v>
      </c>
      <c r="B402" s="8">
        <v>7</v>
      </c>
      <c r="C402" s="8" t="s">
        <v>425</v>
      </c>
      <c r="D402" s="16">
        <v>7</v>
      </c>
      <c r="E402" s="9">
        <v>576</v>
      </c>
      <c r="F402" s="9">
        <f t="shared" si="166"/>
        <v>11475.700068222071</v>
      </c>
      <c r="G402" s="9">
        <f t="shared" si="167"/>
        <v>12126.237655818129</v>
      </c>
      <c r="H402" s="9">
        <f t="shared" si="168"/>
        <v>650.53758759605807</v>
      </c>
      <c r="I402" s="10">
        <f t="shared" si="192"/>
        <v>5.6688270321519983E-2</v>
      </c>
      <c r="J402" s="9">
        <f t="shared" si="169"/>
        <v>596.55359583333302</v>
      </c>
      <c r="K402" s="9">
        <f t="shared" si="170"/>
        <v>93.739583333333485</v>
      </c>
      <c r="L402" s="9">
        <f t="shared" si="171"/>
        <v>0</v>
      </c>
      <c r="M402" s="9">
        <f t="shared" si="172"/>
        <v>29.404687499999909</v>
      </c>
      <c r="N402" s="9">
        <f t="shared" si="173"/>
        <v>-27.945241223388166</v>
      </c>
      <c r="O402" s="9">
        <f t="shared" si="174"/>
        <v>0</v>
      </c>
      <c r="P402" s="9">
        <f t="shared" si="175"/>
        <v>-41.215037847222447</v>
      </c>
      <c r="Q402" s="15">
        <f t="shared" si="178"/>
        <v>6610003.2392959138</v>
      </c>
      <c r="R402" s="15">
        <f t="shared" si="179"/>
        <v>6984712.8897512415</v>
      </c>
      <c r="S402" s="9">
        <f t="shared" si="180"/>
        <v>374709.6504553277</v>
      </c>
      <c r="T402" s="9"/>
      <c r="U402" s="9">
        <f t="shared" ref="U402:AA411" si="193">IF($E402=0,0,SUMIF($AK$4:$BN$4,U$4,$AK402:$BN402)/$E402)</f>
        <v>5209.446404166667</v>
      </c>
      <c r="V402" s="9">
        <f t="shared" si="193"/>
        <v>2853.1197916666665</v>
      </c>
      <c r="W402" s="9">
        <f t="shared" si="193"/>
        <v>12.040833333333333</v>
      </c>
      <c r="X402" s="9">
        <f t="shared" si="193"/>
        <v>1370.6267361111111</v>
      </c>
      <c r="Y402" s="9">
        <f t="shared" si="193"/>
        <v>749.31142447207367</v>
      </c>
      <c r="Z402" s="9">
        <f t="shared" si="193"/>
        <v>0</v>
      </c>
      <c r="AA402" s="9">
        <f t="shared" si="193"/>
        <v>1281.1548784722224</v>
      </c>
      <c r="AB402" s="9">
        <f t="shared" ref="AB402:AH411" si="194">IF($E402=0,0,SUMIF($BO$4:$CR$4,AB$4,$BO402:$CR402)/$E402)</f>
        <v>5806</v>
      </c>
      <c r="AC402" s="9">
        <f t="shared" si="194"/>
        <v>2946.859375</v>
      </c>
      <c r="AD402" s="9">
        <f t="shared" si="194"/>
        <v>12.040833333333333</v>
      </c>
      <c r="AE402" s="9">
        <f t="shared" si="194"/>
        <v>1400.031423611111</v>
      </c>
      <c r="AF402" s="9">
        <f t="shared" si="194"/>
        <v>721.3661832486855</v>
      </c>
      <c r="AG402" s="9">
        <f t="shared" si="194"/>
        <v>0</v>
      </c>
      <c r="AH402" s="9">
        <f t="shared" si="194"/>
        <v>1239.939840625</v>
      </c>
      <c r="AI402" s="9">
        <f t="shared" si="181"/>
        <v>12126.237655818129</v>
      </c>
      <c r="AJ402" s="3" t="s">
        <v>608</v>
      </c>
      <c r="AK402" s="11">
        <v>3019263</v>
      </c>
      <c r="AL402" s="11">
        <v>0</v>
      </c>
      <c r="AM402" s="11">
        <v>6936</v>
      </c>
      <c r="AN402" s="9">
        <v>0</v>
      </c>
      <c r="AO402" s="11">
        <v>0</v>
      </c>
      <c r="AP402" s="11">
        <v>6935.52</v>
      </c>
      <c r="AQ402" s="9">
        <v>0</v>
      </c>
      <c r="AR402" s="9">
        <v>56320</v>
      </c>
      <c r="AS402" s="11">
        <v>1643397</v>
      </c>
      <c r="AT402" s="11">
        <v>0</v>
      </c>
      <c r="AU402" s="11">
        <v>0</v>
      </c>
      <c r="AV402" s="11">
        <v>0</v>
      </c>
      <c r="AW402" s="9">
        <v>0</v>
      </c>
      <c r="AX402" s="9">
        <v>431603.38049591443</v>
      </c>
      <c r="AY402" s="9">
        <v>93898.55</v>
      </c>
      <c r="AZ402" s="9">
        <v>-18621.871200000001</v>
      </c>
      <c r="BA402" s="11">
        <v>119558</v>
      </c>
      <c r="BB402" s="11">
        <v>144</v>
      </c>
      <c r="BC402" s="11">
        <v>644046.66</v>
      </c>
      <c r="BD402" s="11">
        <v>78475</v>
      </c>
      <c r="BE402" s="11">
        <v>15048</v>
      </c>
      <c r="BF402" s="11">
        <v>0</v>
      </c>
      <c r="BG402" s="11">
        <v>0</v>
      </c>
      <c r="BH402" s="11">
        <v>0</v>
      </c>
      <c r="BI402" s="9">
        <v>513000</v>
      </c>
      <c r="BJ402" s="9">
        <v>0</v>
      </c>
      <c r="BK402" s="9">
        <v>0</v>
      </c>
      <c r="BL402" s="9">
        <v>0</v>
      </c>
      <c r="BM402" s="9">
        <v>0</v>
      </c>
      <c r="BN402" s="9">
        <v>0</v>
      </c>
      <c r="BO402" s="11">
        <v>3344256</v>
      </c>
      <c r="BP402" s="11">
        <v>0</v>
      </c>
      <c r="BQ402" s="11">
        <v>7488</v>
      </c>
      <c r="BR402" s="11">
        <v>0</v>
      </c>
      <c r="BS402" s="11">
        <v>0</v>
      </c>
      <c r="BT402" s="11">
        <v>6935.52</v>
      </c>
      <c r="BU402" s="9">
        <v>0</v>
      </c>
      <c r="BV402" s="9">
        <v>66190</v>
      </c>
      <c r="BW402" s="11">
        <v>1697391</v>
      </c>
      <c r="BX402" s="11">
        <v>0</v>
      </c>
      <c r="BY402" s="11">
        <v>0</v>
      </c>
      <c r="BZ402" s="11">
        <v>-6592.9</v>
      </c>
      <c r="CA402" s="9">
        <v>0</v>
      </c>
      <c r="CB402" s="9">
        <v>415506.92155124282</v>
      </c>
      <c r="CC402" s="9">
        <v>70158.688200000004</v>
      </c>
      <c r="CD402" s="9">
        <v>0</v>
      </c>
      <c r="CE402" s="11">
        <v>129550</v>
      </c>
      <c r="CF402" s="11">
        <v>157</v>
      </c>
      <c r="CG402" s="11">
        <v>644046.66</v>
      </c>
      <c r="CH402" s="11">
        <v>78475</v>
      </c>
      <c r="CI402" s="11">
        <v>15991</v>
      </c>
      <c r="CJ402" s="11">
        <v>0</v>
      </c>
      <c r="CK402" s="11">
        <v>0</v>
      </c>
      <c r="CL402" s="11">
        <v>0</v>
      </c>
      <c r="CM402" s="11">
        <v>515160</v>
      </c>
      <c r="CN402" s="9">
        <v>0</v>
      </c>
      <c r="CO402" s="9">
        <v>0</v>
      </c>
      <c r="CP402" s="9">
        <v>0</v>
      </c>
      <c r="CQ402" s="9">
        <v>0</v>
      </c>
      <c r="CR402" s="9">
        <v>0</v>
      </c>
      <c r="CT402" s="11"/>
      <c r="CU402" s="11"/>
      <c r="CV402" s="15"/>
      <c r="CW402" s="15"/>
      <c r="CX402" s="11"/>
      <c r="CY402" s="11"/>
      <c r="CZ402" s="9"/>
      <c r="DA402" s="11"/>
      <c r="DB402" s="11"/>
      <c r="DC402" s="11"/>
      <c r="DD402" s="11"/>
      <c r="DE402" s="11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</row>
    <row r="403" spans="1:124" x14ac:dyDescent="0.3">
      <c r="A403" s="8">
        <v>4078</v>
      </c>
      <c r="B403" s="8">
        <v>7</v>
      </c>
      <c r="C403" s="8" t="s">
        <v>426</v>
      </c>
      <c r="D403" s="16">
        <v>7</v>
      </c>
      <c r="E403" s="9">
        <v>420</v>
      </c>
      <c r="F403" s="9">
        <f t="shared" si="166"/>
        <v>12497.539999256867</v>
      </c>
      <c r="G403" s="9">
        <f t="shared" si="167"/>
        <v>13011.833731815317</v>
      </c>
      <c r="H403" s="9">
        <f t="shared" si="168"/>
        <v>514.29373255844985</v>
      </c>
      <c r="I403" s="10">
        <f t="shared" si="192"/>
        <v>4.1151597241459593E-2</v>
      </c>
      <c r="J403" s="9">
        <f t="shared" si="169"/>
        <v>264.37518095238011</v>
      </c>
      <c r="K403" s="9">
        <f t="shared" si="170"/>
        <v>85.247619047619082</v>
      </c>
      <c r="L403" s="9">
        <f t="shared" si="171"/>
        <v>0</v>
      </c>
      <c r="M403" s="9">
        <f t="shared" si="172"/>
        <v>215.49471148280372</v>
      </c>
      <c r="N403" s="9">
        <f t="shared" si="173"/>
        <v>-50.823778924353974</v>
      </c>
      <c r="O403" s="9">
        <f t="shared" si="174"/>
        <v>0</v>
      </c>
      <c r="P403" s="9">
        <f t="shared" si="175"/>
        <v>0</v>
      </c>
      <c r="Q403" s="15">
        <f t="shared" si="178"/>
        <v>5248966.7996878838</v>
      </c>
      <c r="R403" s="15">
        <f t="shared" si="179"/>
        <v>5464970.1673624329</v>
      </c>
      <c r="S403" s="9">
        <f t="shared" si="180"/>
        <v>216003.36767454911</v>
      </c>
      <c r="T403" s="9"/>
      <c r="U403" s="9">
        <f t="shared" si="193"/>
        <v>6066.9652952380957</v>
      </c>
      <c r="V403" s="9">
        <f t="shared" si="193"/>
        <v>2594.6904761904761</v>
      </c>
      <c r="W403" s="9">
        <f t="shared" si="193"/>
        <v>21.034285714285712</v>
      </c>
      <c r="X403" s="9">
        <f t="shared" si="193"/>
        <v>1309.6357142857144</v>
      </c>
      <c r="Y403" s="9">
        <f t="shared" si="193"/>
        <v>1408.4279421140095</v>
      </c>
      <c r="Z403" s="9">
        <f t="shared" si="193"/>
        <v>0</v>
      </c>
      <c r="AA403" s="9">
        <f t="shared" si="193"/>
        <v>1096.7862857142857</v>
      </c>
      <c r="AB403" s="9">
        <f t="shared" si="194"/>
        <v>6331.3404761904758</v>
      </c>
      <c r="AC403" s="9">
        <f t="shared" si="194"/>
        <v>2679.9380952380952</v>
      </c>
      <c r="AD403" s="9">
        <f t="shared" si="194"/>
        <v>21.034285714285712</v>
      </c>
      <c r="AE403" s="9">
        <f t="shared" si="194"/>
        <v>1525.1304257685181</v>
      </c>
      <c r="AF403" s="9">
        <f t="shared" si="194"/>
        <v>1357.6041631896555</v>
      </c>
      <c r="AG403" s="9">
        <f t="shared" si="194"/>
        <v>0</v>
      </c>
      <c r="AH403" s="9">
        <f t="shared" si="194"/>
        <v>1096.7862857142857</v>
      </c>
      <c r="AI403" s="9">
        <f t="shared" si="181"/>
        <v>13011.833731815317</v>
      </c>
      <c r="AJ403" s="3" t="s">
        <v>608</v>
      </c>
      <c r="AK403" s="11">
        <v>2563939</v>
      </c>
      <c r="AL403" s="11">
        <v>0</v>
      </c>
      <c r="AM403" s="11">
        <v>5890</v>
      </c>
      <c r="AN403" s="9">
        <v>0</v>
      </c>
      <c r="AO403" s="11">
        <v>0</v>
      </c>
      <c r="AP403" s="11">
        <v>8834.4</v>
      </c>
      <c r="AQ403" s="9">
        <v>0</v>
      </c>
      <c r="AR403" s="9">
        <v>47826</v>
      </c>
      <c r="AS403" s="11">
        <v>1089770</v>
      </c>
      <c r="AT403" s="11">
        <v>0</v>
      </c>
      <c r="AU403" s="11">
        <v>0</v>
      </c>
      <c r="AV403" s="11">
        <v>0</v>
      </c>
      <c r="AW403" s="9">
        <v>0</v>
      </c>
      <c r="AX403" s="9">
        <v>591539.73568788404</v>
      </c>
      <c r="AY403" s="9">
        <v>0</v>
      </c>
      <c r="AZ403" s="9">
        <v>-15813.575999999999</v>
      </c>
      <c r="BA403" s="11">
        <v>101528</v>
      </c>
      <c r="BB403" s="11">
        <v>123</v>
      </c>
      <c r="BC403" s="11">
        <v>460650.23999999999</v>
      </c>
      <c r="BD403" s="11">
        <v>204251</v>
      </c>
      <c r="BE403" s="11">
        <v>12779</v>
      </c>
      <c r="BF403" s="11">
        <v>0</v>
      </c>
      <c r="BG403" s="11">
        <v>0</v>
      </c>
      <c r="BH403" s="11">
        <v>0</v>
      </c>
      <c r="BI403" s="9">
        <v>177650</v>
      </c>
      <c r="BJ403" s="9">
        <v>0</v>
      </c>
      <c r="BK403" s="9">
        <v>0</v>
      </c>
      <c r="BL403" s="9">
        <v>0</v>
      </c>
      <c r="BM403" s="9">
        <v>0</v>
      </c>
      <c r="BN403" s="9">
        <v>0</v>
      </c>
      <c r="BO403" s="11">
        <v>2659148</v>
      </c>
      <c r="BP403" s="11">
        <v>0</v>
      </c>
      <c r="BQ403" s="11">
        <v>5954</v>
      </c>
      <c r="BR403" s="11">
        <v>0</v>
      </c>
      <c r="BS403" s="11">
        <v>0</v>
      </c>
      <c r="BT403" s="11">
        <v>8834.4</v>
      </c>
      <c r="BU403" s="9">
        <v>0</v>
      </c>
      <c r="BV403" s="9">
        <v>52630</v>
      </c>
      <c r="BW403" s="11">
        <v>1125574</v>
      </c>
      <c r="BX403" s="11">
        <v>0</v>
      </c>
      <c r="BY403" s="11">
        <v>0</v>
      </c>
      <c r="BZ403" s="11">
        <v>-9106.43</v>
      </c>
      <c r="CA403" s="9">
        <v>0</v>
      </c>
      <c r="CB403" s="9">
        <v>570193.74853965535</v>
      </c>
      <c r="CC403" s="9">
        <v>0</v>
      </c>
      <c r="CD403" s="9">
        <v>15</v>
      </c>
      <c r="CE403" s="11">
        <v>103010</v>
      </c>
      <c r="CF403" s="11">
        <v>125</v>
      </c>
      <c r="CG403" s="11">
        <v>460650.23999999999</v>
      </c>
      <c r="CH403" s="11">
        <v>296829.20882277749</v>
      </c>
      <c r="CI403" s="11">
        <v>12715</v>
      </c>
      <c r="CJ403" s="11">
        <v>0</v>
      </c>
      <c r="CK403" s="11">
        <v>0</v>
      </c>
      <c r="CL403" s="11">
        <v>0</v>
      </c>
      <c r="CM403" s="11">
        <v>178398</v>
      </c>
      <c r="CN403" s="9">
        <v>0</v>
      </c>
      <c r="CO403" s="9">
        <v>0</v>
      </c>
      <c r="CP403" s="9">
        <v>0</v>
      </c>
      <c r="CQ403" s="9">
        <v>0</v>
      </c>
      <c r="CR403" s="9">
        <v>0</v>
      </c>
      <c r="CT403" s="11"/>
      <c r="CU403" s="11"/>
      <c r="CV403" s="15"/>
      <c r="CW403" s="15"/>
      <c r="CX403" s="11"/>
      <c r="CY403" s="11"/>
      <c r="CZ403" s="9"/>
      <c r="DA403" s="11"/>
      <c r="DB403" s="11"/>
      <c r="DC403" s="11"/>
      <c r="DD403" s="11"/>
      <c r="DE403" s="11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</row>
    <row r="404" spans="1:124" x14ac:dyDescent="0.3">
      <c r="A404" s="8">
        <v>4079</v>
      </c>
      <c r="B404" s="8">
        <v>7</v>
      </c>
      <c r="C404" s="8" t="s">
        <v>427</v>
      </c>
      <c r="D404" s="16">
        <v>7</v>
      </c>
      <c r="E404" s="9">
        <v>131</v>
      </c>
      <c r="F404" s="9">
        <f t="shared" si="166"/>
        <v>10757.546447834546</v>
      </c>
      <c r="G404" s="9">
        <f t="shared" si="167"/>
        <v>11331.13408765217</v>
      </c>
      <c r="H404" s="9">
        <f t="shared" si="168"/>
        <v>573.58763981762422</v>
      </c>
      <c r="I404" s="10">
        <f t="shared" si="192"/>
        <v>5.3319559678321006E-2</v>
      </c>
      <c r="J404" s="9">
        <f t="shared" si="169"/>
        <v>567.085204580153</v>
      </c>
      <c r="K404" s="9">
        <f t="shared" si="170"/>
        <v>86.11450381679424</v>
      </c>
      <c r="L404" s="9">
        <f t="shared" si="171"/>
        <v>0</v>
      </c>
      <c r="M404" s="9">
        <f t="shared" si="172"/>
        <v>-14.42916030534343</v>
      </c>
      <c r="N404" s="9">
        <f t="shared" si="173"/>
        <v>-39.550129648027223</v>
      </c>
      <c r="O404" s="9">
        <f t="shared" si="174"/>
        <v>0</v>
      </c>
      <c r="P404" s="9">
        <f t="shared" si="175"/>
        <v>-25.632778625954188</v>
      </c>
      <c r="Q404" s="15">
        <f t="shared" si="178"/>
        <v>1409238.5846663257</v>
      </c>
      <c r="R404" s="15">
        <f t="shared" si="179"/>
        <v>1484378.5654824344</v>
      </c>
      <c r="S404" s="9">
        <f t="shared" si="180"/>
        <v>75139.98081610864</v>
      </c>
      <c r="T404" s="9"/>
      <c r="U404" s="9">
        <f t="shared" si="193"/>
        <v>5238.9453297709924</v>
      </c>
      <c r="V404" s="9">
        <f t="shared" si="193"/>
        <v>2621.0916030534349</v>
      </c>
      <c r="W404" s="9">
        <f t="shared" si="193"/>
        <v>0</v>
      </c>
      <c r="X404" s="9">
        <f t="shared" si="193"/>
        <v>1209.1526717557251</v>
      </c>
      <c r="Y404" s="9">
        <f t="shared" si="193"/>
        <v>1016.6946295139363</v>
      </c>
      <c r="Z404" s="9">
        <f t="shared" si="193"/>
        <v>0</v>
      </c>
      <c r="AA404" s="9">
        <f t="shared" si="193"/>
        <v>671.66221374045801</v>
      </c>
      <c r="AB404" s="9">
        <f t="shared" si="194"/>
        <v>5806.0305343511454</v>
      </c>
      <c r="AC404" s="9">
        <f t="shared" si="194"/>
        <v>2707.2061068702292</v>
      </c>
      <c r="AD404" s="9">
        <f t="shared" si="194"/>
        <v>0</v>
      </c>
      <c r="AE404" s="9">
        <f t="shared" si="194"/>
        <v>1194.7235114503817</v>
      </c>
      <c r="AF404" s="9">
        <f t="shared" si="194"/>
        <v>977.1444998659091</v>
      </c>
      <c r="AG404" s="9">
        <f t="shared" si="194"/>
        <v>0</v>
      </c>
      <c r="AH404" s="9">
        <f t="shared" si="194"/>
        <v>646.02943511450383</v>
      </c>
      <c r="AI404" s="9">
        <f t="shared" si="181"/>
        <v>11331.13408765217</v>
      </c>
      <c r="AJ404" s="3" t="s">
        <v>608</v>
      </c>
      <c r="AK404" s="11">
        <v>690561</v>
      </c>
      <c r="AL404" s="11">
        <v>0</v>
      </c>
      <c r="AM404" s="11">
        <v>1586</v>
      </c>
      <c r="AN404" s="9">
        <v>0</v>
      </c>
      <c r="AO404" s="11">
        <v>0</v>
      </c>
      <c r="AP404" s="11">
        <v>0</v>
      </c>
      <c r="AQ404" s="9">
        <v>32637</v>
      </c>
      <c r="AR404" s="9">
        <v>12881</v>
      </c>
      <c r="AS404" s="11">
        <v>343363</v>
      </c>
      <c r="AT404" s="11">
        <v>0</v>
      </c>
      <c r="AU404" s="11">
        <v>0</v>
      </c>
      <c r="AV404" s="11">
        <v>0</v>
      </c>
      <c r="AW404" s="9">
        <v>0</v>
      </c>
      <c r="AX404" s="9">
        <v>133186.99646632565</v>
      </c>
      <c r="AY404" s="9">
        <v>9309.0999999999985</v>
      </c>
      <c r="AZ404" s="9">
        <v>-4259.1617999999999</v>
      </c>
      <c r="BA404" s="11">
        <v>27345</v>
      </c>
      <c r="BB404" s="11">
        <v>33</v>
      </c>
      <c r="BC404" s="11">
        <v>78678.649999999994</v>
      </c>
      <c r="BD404" s="11">
        <v>0</v>
      </c>
      <c r="BE404" s="11">
        <v>3442</v>
      </c>
      <c r="BF404" s="11">
        <v>0</v>
      </c>
      <c r="BG404" s="11">
        <v>-33525</v>
      </c>
      <c r="BH404" s="11">
        <v>0</v>
      </c>
      <c r="BI404" s="9">
        <v>114000</v>
      </c>
      <c r="BJ404" s="9">
        <v>0</v>
      </c>
      <c r="BK404" s="9">
        <v>0</v>
      </c>
      <c r="BL404" s="9">
        <v>0</v>
      </c>
      <c r="BM404" s="9">
        <v>0</v>
      </c>
      <c r="BN404" s="9">
        <v>0</v>
      </c>
      <c r="BO404" s="11">
        <v>760586</v>
      </c>
      <c r="BP404" s="11">
        <v>0</v>
      </c>
      <c r="BQ404" s="11">
        <v>1703</v>
      </c>
      <c r="BR404" s="11">
        <v>0</v>
      </c>
      <c r="BS404" s="11">
        <v>0</v>
      </c>
      <c r="BT404" s="11">
        <v>0</v>
      </c>
      <c r="BU404" s="9">
        <v>32637</v>
      </c>
      <c r="BV404" s="9">
        <v>15054</v>
      </c>
      <c r="BW404" s="11">
        <v>354644</v>
      </c>
      <c r="BX404" s="11">
        <v>0</v>
      </c>
      <c r="BY404" s="11">
        <v>0</v>
      </c>
      <c r="BZ404" s="11">
        <v>-5023.22</v>
      </c>
      <c r="CA404" s="9">
        <v>0</v>
      </c>
      <c r="CB404" s="9">
        <v>128005.92948243409</v>
      </c>
      <c r="CC404" s="9">
        <v>5951.2080000000005</v>
      </c>
      <c r="CD404" s="9">
        <v>4</v>
      </c>
      <c r="CE404" s="11">
        <v>29464</v>
      </c>
      <c r="CF404" s="11">
        <v>36</v>
      </c>
      <c r="CG404" s="11">
        <v>78678.648000000001</v>
      </c>
      <c r="CH404" s="11">
        <v>0</v>
      </c>
      <c r="CI404" s="11">
        <v>3637</v>
      </c>
      <c r="CJ404" s="11">
        <v>0</v>
      </c>
      <c r="CK404" s="11">
        <v>-35479</v>
      </c>
      <c r="CL404" s="11">
        <v>0</v>
      </c>
      <c r="CM404" s="11">
        <v>114480</v>
      </c>
      <c r="CN404" s="9">
        <v>0</v>
      </c>
      <c r="CO404" s="9">
        <v>0</v>
      </c>
      <c r="CP404" s="9">
        <v>0</v>
      </c>
      <c r="CQ404" s="9">
        <v>0</v>
      </c>
      <c r="CR404" s="9">
        <v>0</v>
      </c>
      <c r="CT404" s="11"/>
      <c r="CU404" s="11"/>
      <c r="CV404" s="15"/>
      <c r="CW404" s="15"/>
      <c r="CX404" s="11"/>
      <c r="CY404" s="11"/>
      <c r="CZ404" s="9"/>
      <c r="DA404" s="11"/>
      <c r="DB404" s="11"/>
      <c r="DC404" s="11"/>
      <c r="DD404" s="11"/>
      <c r="DE404" s="11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</row>
    <row r="405" spans="1:124" x14ac:dyDescent="0.3">
      <c r="A405" s="8">
        <v>4080</v>
      </c>
      <c r="B405" s="8">
        <v>7</v>
      </c>
      <c r="C405" s="8" t="s">
        <v>428</v>
      </c>
      <c r="D405" s="16">
        <v>7</v>
      </c>
      <c r="E405" s="9">
        <v>40</v>
      </c>
      <c r="F405" s="9">
        <f t="shared" si="166"/>
        <v>14921.137377186442</v>
      </c>
      <c r="G405" s="9">
        <f t="shared" si="167"/>
        <v>15144.025927378309</v>
      </c>
      <c r="H405" s="9">
        <f t="shared" si="168"/>
        <v>222.88855019186667</v>
      </c>
      <c r="I405" s="10">
        <f t="shared" si="192"/>
        <v>1.4937772138781485E-2</v>
      </c>
      <c r="J405" s="9">
        <f t="shared" si="169"/>
        <v>217.93599999999969</v>
      </c>
      <c r="K405" s="9">
        <f t="shared" si="170"/>
        <v>97.174999999999727</v>
      </c>
      <c r="L405" s="9">
        <f t="shared" si="171"/>
        <v>0</v>
      </c>
      <c r="M405" s="9">
        <f t="shared" si="172"/>
        <v>9.6100000000000136</v>
      </c>
      <c r="N405" s="9">
        <f t="shared" si="173"/>
        <v>-131.1554498081332</v>
      </c>
      <c r="O405" s="9">
        <f t="shared" si="174"/>
        <v>0</v>
      </c>
      <c r="P405" s="9">
        <f t="shared" si="175"/>
        <v>29.322999999999865</v>
      </c>
      <c r="Q405" s="15">
        <f t="shared" si="178"/>
        <v>596845.49508745759</v>
      </c>
      <c r="R405" s="15">
        <f t="shared" si="179"/>
        <v>605761.03709513228</v>
      </c>
      <c r="S405" s="9">
        <f t="shared" si="180"/>
        <v>8915.5420076746959</v>
      </c>
      <c r="T405" s="9"/>
      <c r="U405" s="9">
        <f t="shared" si="193"/>
        <v>6749.3140000000003</v>
      </c>
      <c r="V405" s="9">
        <f t="shared" si="193"/>
        <v>2957.5250000000001</v>
      </c>
      <c r="W405" s="9">
        <f t="shared" si="193"/>
        <v>22.1</v>
      </c>
      <c r="X405" s="9">
        <f t="shared" si="193"/>
        <v>788.35</v>
      </c>
      <c r="Y405" s="9">
        <f t="shared" si="193"/>
        <v>2843.8483771864403</v>
      </c>
      <c r="Z405" s="9">
        <f t="shared" si="193"/>
        <v>0</v>
      </c>
      <c r="AA405" s="9">
        <f t="shared" si="193"/>
        <v>1560</v>
      </c>
      <c r="AB405" s="9">
        <f t="shared" si="194"/>
        <v>6967.25</v>
      </c>
      <c r="AC405" s="9">
        <f t="shared" si="194"/>
        <v>3054.7</v>
      </c>
      <c r="AD405" s="9">
        <f t="shared" si="194"/>
        <v>22.1</v>
      </c>
      <c r="AE405" s="9">
        <f t="shared" si="194"/>
        <v>797.96</v>
      </c>
      <c r="AF405" s="9">
        <f t="shared" si="194"/>
        <v>2712.6929273783071</v>
      </c>
      <c r="AG405" s="9">
        <f t="shared" si="194"/>
        <v>0</v>
      </c>
      <c r="AH405" s="9">
        <f t="shared" si="194"/>
        <v>1589.3229999999999</v>
      </c>
      <c r="AI405" s="9">
        <f t="shared" si="181"/>
        <v>15144.025927378309</v>
      </c>
      <c r="AJ405" s="3" t="s">
        <v>608</v>
      </c>
      <c r="AK405" s="11">
        <v>271648</v>
      </c>
      <c r="AL405" s="11">
        <v>0</v>
      </c>
      <c r="AM405" s="11">
        <v>624</v>
      </c>
      <c r="AN405" s="9">
        <v>0</v>
      </c>
      <c r="AO405" s="11">
        <v>0</v>
      </c>
      <c r="AP405" s="11">
        <v>884</v>
      </c>
      <c r="AQ405" s="9">
        <v>0</v>
      </c>
      <c r="AR405" s="9">
        <v>5067</v>
      </c>
      <c r="AS405" s="11">
        <v>118301</v>
      </c>
      <c r="AT405" s="11">
        <v>0</v>
      </c>
      <c r="AU405" s="11">
        <v>0</v>
      </c>
      <c r="AV405" s="11">
        <v>0</v>
      </c>
      <c r="AW405" s="9">
        <v>0</v>
      </c>
      <c r="AX405" s="9">
        <v>113753.9350874576</v>
      </c>
      <c r="AY405" s="9">
        <v>0</v>
      </c>
      <c r="AZ405" s="9">
        <v>-1675.44</v>
      </c>
      <c r="BA405" s="11">
        <v>10757</v>
      </c>
      <c r="BB405" s="11">
        <v>7720</v>
      </c>
      <c r="BC405" s="11">
        <v>62400</v>
      </c>
      <c r="BD405" s="11">
        <v>6012</v>
      </c>
      <c r="BE405" s="11">
        <v>1354</v>
      </c>
      <c r="BF405" s="11">
        <v>0</v>
      </c>
      <c r="BG405" s="11">
        <v>0</v>
      </c>
      <c r="BH405" s="11">
        <v>0</v>
      </c>
      <c r="BI405" s="9">
        <v>0</v>
      </c>
      <c r="BJ405" s="9">
        <v>0</v>
      </c>
      <c r="BK405" s="9">
        <v>0</v>
      </c>
      <c r="BL405" s="9">
        <v>0</v>
      </c>
      <c r="BM405" s="9">
        <v>0</v>
      </c>
      <c r="BN405" s="9">
        <v>0</v>
      </c>
      <c r="BO405" s="11">
        <v>278688</v>
      </c>
      <c r="BP405" s="11">
        <v>0</v>
      </c>
      <c r="BQ405" s="11">
        <v>624</v>
      </c>
      <c r="BR405" s="11">
        <v>0</v>
      </c>
      <c r="BS405" s="11">
        <v>0</v>
      </c>
      <c r="BT405" s="11">
        <v>884</v>
      </c>
      <c r="BU405" s="9">
        <v>0</v>
      </c>
      <c r="BV405" s="9">
        <v>5516</v>
      </c>
      <c r="BW405" s="11">
        <v>122188</v>
      </c>
      <c r="BX405" s="11">
        <v>0</v>
      </c>
      <c r="BY405" s="11">
        <v>0</v>
      </c>
      <c r="BZ405" s="11">
        <v>-157.6</v>
      </c>
      <c r="CA405" s="9">
        <v>0</v>
      </c>
      <c r="CB405" s="9">
        <v>108507.71709513229</v>
      </c>
      <c r="CC405" s="9">
        <v>500.92</v>
      </c>
      <c r="CD405" s="9">
        <v>2</v>
      </c>
      <c r="CE405" s="11">
        <v>10796</v>
      </c>
      <c r="CF405" s="11">
        <v>7795</v>
      </c>
      <c r="CG405" s="11">
        <v>63072</v>
      </c>
      <c r="CH405" s="11">
        <v>6012</v>
      </c>
      <c r="CI405" s="11">
        <v>1333</v>
      </c>
      <c r="CJ405" s="11">
        <v>0</v>
      </c>
      <c r="CK405" s="11">
        <v>0</v>
      </c>
      <c r="CL405" s="11">
        <v>0</v>
      </c>
      <c r="CM405" s="11">
        <v>0</v>
      </c>
      <c r="CN405" s="9">
        <v>0</v>
      </c>
      <c r="CO405" s="9">
        <v>0</v>
      </c>
      <c r="CP405" s="9">
        <v>0</v>
      </c>
      <c r="CQ405" s="9">
        <v>0</v>
      </c>
      <c r="CR405" s="9">
        <v>0</v>
      </c>
      <c r="CT405" s="11"/>
      <c r="CU405" s="11"/>
      <c r="CV405" s="15"/>
      <c r="CW405" s="15"/>
      <c r="CX405" s="11"/>
      <c r="CY405" s="11"/>
      <c r="CZ405" s="9"/>
      <c r="DA405" s="11"/>
      <c r="DB405" s="11"/>
      <c r="DC405" s="11"/>
      <c r="DD405" s="11"/>
      <c r="DE405" s="11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</row>
    <row r="406" spans="1:124" x14ac:dyDescent="0.3">
      <c r="A406" s="8">
        <v>4081</v>
      </c>
      <c r="B406" s="8">
        <v>7</v>
      </c>
      <c r="C406" s="8" t="s">
        <v>429</v>
      </c>
      <c r="D406" s="16">
        <v>7</v>
      </c>
      <c r="E406" s="9">
        <v>60</v>
      </c>
      <c r="F406" s="9">
        <f t="shared" ref="F406:F469" si="195">SUM(U406:AA406)</f>
        <v>12747.585022484651</v>
      </c>
      <c r="G406" s="9">
        <f t="shared" ref="G406:G469" si="196">F406+H406</f>
        <v>12919.63110969471</v>
      </c>
      <c r="H406" s="9">
        <f t="shared" ref="H406:H469" si="197">AI406-F406</f>
        <v>172.04608721005934</v>
      </c>
      <c r="I406" s="10">
        <f t="shared" si="192"/>
        <v>1.3496367108483547E-2</v>
      </c>
      <c r="J406" s="9">
        <f t="shared" ref="J406:J469" si="198">AB406-U406</f>
        <v>222.14936000000034</v>
      </c>
      <c r="K406" s="9">
        <f t="shared" ref="K406:K469" si="199">AC406-V406</f>
        <v>47.649999999999864</v>
      </c>
      <c r="L406" s="9">
        <f t="shared" ref="L406:L469" si="200">AD406-W406</f>
        <v>0</v>
      </c>
      <c r="M406" s="9">
        <f t="shared" ref="M406:M469" si="201">AE406-X406</f>
        <v>-2.1215000000000259</v>
      </c>
      <c r="N406" s="9">
        <f t="shared" ref="N406:N469" si="202">AF406-Y406</f>
        <v>-127.63410612327425</v>
      </c>
      <c r="O406" s="9">
        <f t="shared" ref="O406:O469" si="203">AG406-Z406</f>
        <v>0</v>
      </c>
      <c r="P406" s="9">
        <f t="shared" ref="P406:P469" si="204">AH406-AA406</f>
        <v>32.002333333333354</v>
      </c>
      <c r="Q406" s="15">
        <f t="shared" si="178"/>
        <v>764855.10134907893</v>
      </c>
      <c r="R406" s="15">
        <f t="shared" si="179"/>
        <v>775177.86658168258</v>
      </c>
      <c r="S406" s="9">
        <f t="shared" si="180"/>
        <v>10322.765232603648</v>
      </c>
      <c r="T406" s="9"/>
      <c r="U406" s="9">
        <f t="shared" si="193"/>
        <v>6687.0173066666666</v>
      </c>
      <c r="V406" s="9">
        <f t="shared" si="193"/>
        <v>1450.1666666666667</v>
      </c>
      <c r="W406" s="9">
        <f t="shared" si="193"/>
        <v>101.752</v>
      </c>
      <c r="X406" s="9">
        <f t="shared" si="193"/>
        <v>357.6</v>
      </c>
      <c r="Y406" s="9">
        <f t="shared" si="193"/>
        <v>3047.0490491513165</v>
      </c>
      <c r="Z406" s="9">
        <f t="shared" si="193"/>
        <v>0</v>
      </c>
      <c r="AA406" s="9">
        <f t="shared" si="193"/>
        <v>1104</v>
      </c>
      <c r="AB406" s="9">
        <f t="shared" si="194"/>
        <v>6909.166666666667</v>
      </c>
      <c r="AC406" s="9">
        <f t="shared" si="194"/>
        <v>1497.8166666666666</v>
      </c>
      <c r="AD406" s="9">
        <f t="shared" si="194"/>
        <v>101.752</v>
      </c>
      <c r="AE406" s="9">
        <f t="shared" si="194"/>
        <v>355.4785</v>
      </c>
      <c r="AF406" s="9">
        <f t="shared" si="194"/>
        <v>2919.4149430280422</v>
      </c>
      <c r="AG406" s="9">
        <f t="shared" si="194"/>
        <v>0</v>
      </c>
      <c r="AH406" s="9">
        <f t="shared" si="194"/>
        <v>1136.0023333333334</v>
      </c>
      <c r="AI406" s="9">
        <f t="shared" si="181"/>
        <v>12919.63110969471</v>
      </c>
      <c r="AJ406" s="3" t="s">
        <v>608</v>
      </c>
      <c r="AK406" s="11">
        <v>403711</v>
      </c>
      <c r="AL406" s="11">
        <v>0</v>
      </c>
      <c r="AM406" s="11">
        <v>927</v>
      </c>
      <c r="AN406" s="9">
        <v>0</v>
      </c>
      <c r="AO406" s="11">
        <v>0</v>
      </c>
      <c r="AP406" s="11">
        <v>6105.12</v>
      </c>
      <c r="AQ406" s="9">
        <v>0</v>
      </c>
      <c r="AR406" s="9">
        <v>7531</v>
      </c>
      <c r="AS406" s="11">
        <v>87010</v>
      </c>
      <c r="AT406" s="11">
        <v>0</v>
      </c>
      <c r="AU406" s="11">
        <v>0</v>
      </c>
      <c r="AV406" s="11">
        <v>0</v>
      </c>
      <c r="AW406" s="9">
        <v>0</v>
      </c>
      <c r="AX406" s="9">
        <v>182822.94294907898</v>
      </c>
      <c r="AY406" s="9">
        <v>0</v>
      </c>
      <c r="AZ406" s="9">
        <v>-2489.9616000000001</v>
      </c>
      <c r="BA406" s="11">
        <v>15986</v>
      </c>
      <c r="BB406" s="11">
        <v>6279</v>
      </c>
      <c r="BC406" s="11">
        <v>66240</v>
      </c>
      <c r="BD406" s="11">
        <v>0</v>
      </c>
      <c r="BE406" s="11">
        <v>2012</v>
      </c>
      <c r="BF406" s="11">
        <v>0</v>
      </c>
      <c r="BG406" s="11">
        <v>-25859</v>
      </c>
      <c r="BH406" s="11">
        <v>0</v>
      </c>
      <c r="BI406" s="9">
        <v>14580</v>
      </c>
      <c r="BJ406" s="9">
        <v>0</v>
      </c>
      <c r="BK406" s="9">
        <v>0</v>
      </c>
      <c r="BL406" s="9">
        <v>0</v>
      </c>
      <c r="BM406" s="9">
        <v>0</v>
      </c>
      <c r="BN406" s="9">
        <v>0</v>
      </c>
      <c r="BO406" s="11">
        <v>414548</v>
      </c>
      <c r="BP406" s="11">
        <v>0</v>
      </c>
      <c r="BQ406" s="11">
        <v>928</v>
      </c>
      <c r="BR406" s="11">
        <v>0</v>
      </c>
      <c r="BS406" s="11">
        <v>0</v>
      </c>
      <c r="BT406" s="11">
        <v>6105.12</v>
      </c>
      <c r="BU406" s="9">
        <v>0</v>
      </c>
      <c r="BV406" s="9">
        <v>8205</v>
      </c>
      <c r="BW406" s="11">
        <v>89869</v>
      </c>
      <c r="BX406" s="11">
        <v>0</v>
      </c>
      <c r="BY406" s="11">
        <v>0</v>
      </c>
      <c r="BZ406" s="11">
        <v>-1187.29</v>
      </c>
      <c r="CA406" s="9">
        <v>0</v>
      </c>
      <c r="CB406" s="9">
        <v>175164.89658168252</v>
      </c>
      <c r="CC406" s="9">
        <v>1920.14</v>
      </c>
      <c r="CD406" s="9">
        <v>2</v>
      </c>
      <c r="CE406" s="11">
        <v>16059</v>
      </c>
      <c r="CF406" s="11">
        <v>6347</v>
      </c>
      <c r="CG406" s="11">
        <v>66240</v>
      </c>
      <c r="CH406" s="11">
        <v>0</v>
      </c>
      <c r="CI406" s="11">
        <v>1982</v>
      </c>
      <c r="CJ406" s="11">
        <v>0</v>
      </c>
      <c r="CK406" s="11">
        <v>-25665</v>
      </c>
      <c r="CL406" s="11">
        <v>0</v>
      </c>
      <c r="CM406" s="11">
        <v>14660</v>
      </c>
      <c r="CN406" s="9">
        <v>0</v>
      </c>
      <c r="CO406" s="9">
        <v>0</v>
      </c>
      <c r="CP406" s="9">
        <v>0</v>
      </c>
      <c r="CQ406" s="9">
        <v>0</v>
      </c>
      <c r="CR406" s="9">
        <v>0</v>
      </c>
      <c r="CT406" s="11"/>
      <c r="CU406" s="11"/>
      <c r="CV406" s="15"/>
      <c r="CW406" s="15"/>
      <c r="CX406" s="11"/>
      <c r="CY406" s="11"/>
      <c r="CZ406" s="9"/>
      <c r="DA406" s="11"/>
      <c r="DB406" s="11"/>
      <c r="DC406" s="11"/>
      <c r="DD406" s="11"/>
      <c r="DE406" s="11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</row>
    <row r="407" spans="1:124" x14ac:dyDescent="0.3">
      <c r="A407" s="8">
        <v>4082</v>
      </c>
      <c r="B407" s="8">
        <v>7</v>
      </c>
      <c r="C407" s="8" t="s">
        <v>430</v>
      </c>
      <c r="D407" s="16">
        <v>7</v>
      </c>
      <c r="E407" s="9">
        <v>520</v>
      </c>
      <c r="F407" s="9">
        <f t="shared" si="195"/>
        <v>10780.868149838921</v>
      </c>
      <c r="G407" s="9">
        <f t="shared" si="196"/>
        <v>10950.685061281676</v>
      </c>
      <c r="H407" s="9">
        <f t="shared" si="197"/>
        <v>169.81691144275464</v>
      </c>
      <c r="I407" s="10">
        <f t="shared" si="192"/>
        <v>1.5751691708175829E-2</v>
      </c>
      <c r="J407" s="9">
        <f t="shared" si="198"/>
        <v>217.92446153846231</v>
      </c>
      <c r="K407" s="9">
        <f t="shared" si="199"/>
        <v>9.9673076923077133</v>
      </c>
      <c r="L407" s="9">
        <f t="shared" si="200"/>
        <v>0</v>
      </c>
      <c r="M407" s="9">
        <f t="shared" si="201"/>
        <v>-6.5383653846151901</v>
      </c>
      <c r="N407" s="9">
        <f t="shared" si="202"/>
        <v>-72.495946249553981</v>
      </c>
      <c r="O407" s="9">
        <f t="shared" si="203"/>
        <v>0</v>
      </c>
      <c r="P407" s="9">
        <f t="shared" si="204"/>
        <v>20.959453846153906</v>
      </c>
      <c r="Q407" s="15">
        <f t="shared" ref="Q407:Q470" si="205">SUM(AK407:BN407)</f>
        <v>5606051.4379162397</v>
      </c>
      <c r="R407" s="15">
        <f t="shared" ref="R407:R470" si="206">SUM(BO407:CR407)</f>
        <v>5694356.2318664705</v>
      </c>
      <c r="S407" s="9">
        <f t="shared" ref="S407:S470" si="207">R407-Q407</f>
        <v>88304.793950230815</v>
      </c>
      <c r="T407" s="9"/>
      <c r="U407" s="9">
        <f t="shared" si="193"/>
        <v>6749.3139999999994</v>
      </c>
      <c r="V407" s="9">
        <f t="shared" si="193"/>
        <v>303.3807692307692</v>
      </c>
      <c r="W407" s="9">
        <f t="shared" si="193"/>
        <v>165.1</v>
      </c>
      <c r="X407" s="9">
        <f t="shared" si="193"/>
        <v>1726.051923076923</v>
      </c>
      <c r="Y407" s="9">
        <f t="shared" si="193"/>
        <v>1490.5584190696904</v>
      </c>
      <c r="Z407" s="9">
        <f t="shared" si="193"/>
        <v>0</v>
      </c>
      <c r="AA407" s="9">
        <f t="shared" si="193"/>
        <v>346.46303846153847</v>
      </c>
      <c r="AB407" s="9">
        <f t="shared" si="194"/>
        <v>6967.2384615384617</v>
      </c>
      <c r="AC407" s="9">
        <f t="shared" si="194"/>
        <v>313.34807692307692</v>
      </c>
      <c r="AD407" s="9">
        <f t="shared" si="194"/>
        <v>165.1</v>
      </c>
      <c r="AE407" s="9">
        <f t="shared" si="194"/>
        <v>1719.5135576923078</v>
      </c>
      <c r="AF407" s="9">
        <f t="shared" si="194"/>
        <v>1418.0624728201365</v>
      </c>
      <c r="AG407" s="9">
        <f t="shared" si="194"/>
        <v>0</v>
      </c>
      <c r="AH407" s="9">
        <f t="shared" si="194"/>
        <v>367.42249230769238</v>
      </c>
      <c r="AI407" s="9">
        <f t="shared" ref="AI407:AI470" si="208">SUM(AB407:AH407)</f>
        <v>10950.685061281676</v>
      </c>
      <c r="AJ407" s="3" t="s">
        <v>608</v>
      </c>
      <c r="AK407" s="11">
        <v>3531424</v>
      </c>
      <c r="AL407" s="11">
        <v>0</v>
      </c>
      <c r="AM407" s="11">
        <v>8112</v>
      </c>
      <c r="AN407" s="9">
        <v>0</v>
      </c>
      <c r="AO407" s="11">
        <v>0</v>
      </c>
      <c r="AP407" s="11">
        <v>85852</v>
      </c>
      <c r="AQ407" s="9">
        <v>0</v>
      </c>
      <c r="AR407" s="9">
        <v>65873</v>
      </c>
      <c r="AS407" s="11">
        <v>157758</v>
      </c>
      <c r="AT407" s="11">
        <v>0</v>
      </c>
      <c r="AU407" s="11">
        <v>0</v>
      </c>
      <c r="AV407" s="11">
        <v>0</v>
      </c>
      <c r="AW407" s="9">
        <v>0</v>
      </c>
      <c r="AX407" s="9">
        <v>775090.37791623909</v>
      </c>
      <c r="AY407" s="9">
        <v>0</v>
      </c>
      <c r="AZ407" s="9">
        <v>-21780.719999999998</v>
      </c>
      <c r="BA407" s="11">
        <v>139839</v>
      </c>
      <c r="BB407" s="11">
        <v>169</v>
      </c>
      <c r="BC407" s="11">
        <v>180160.78</v>
      </c>
      <c r="BD407" s="11">
        <v>953</v>
      </c>
      <c r="BE407" s="11">
        <v>17601</v>
      </c>
      <c r="BF407" s="11">
        <v>0</v>
      </c>
      <c r="BG407" s="11">
        <v>0</v>
      </c>
      <c r="BH407" s="11">
        <v>0</v>
      </c>
      <c r="BI407" s="9">
        <v>665000</v>
      </c>
      <c r="BJ407" s="9">
        <v>0</v>
      </c>
      <c r="BK407" s="9">
        <v>0</v>
      </c>
      <c r="BL407" s="9">
        <v>0</v>
      </c>
      <c r="BM407" s="9">
        <v>0</v>
      </c>
      <c r="BN407" s="9">
        <v>0</v>
      </c>
      <c r="BO407" s="11">
        <v>3622944</v>
      </c>
      <c r="BP407" s="11">
        <v>0</v>
      </c>
      <c r="BQ407" s="11">
        <v>8112</v>
      </c>
      <c r="BR407" s="11">
        <v>0</v>
      </c>
      <c r="BS407" s="11">
        <v>0</v>
      </c>
      <c r="BT407" s="11">
        <v>85852</v>
      </c>
      <c r="BU407" s="9">
        <v>0</v>
      </c>
      <c r="BV407" s="9">
        <v>71706</v>
      </c>
      <c r="BW407" s="11">
        <v>162941</v>
      </c>
      <c r="BX407" s="11">
        <v>0</v>
      </c>
      <c r="BY407" s="11">
        <v>0</v>
      </c>
      <c r="BZ407" s="11">
        <v>-12264.95</v>
      </c>
      <c r="CA407" s="9">
        <v>0</v>
      </c>
      <c r="CB407" s="9">
        <v>737392.48586647096</v>
      </c>
      <c r="CC407" s="9">
        <v>10898.92</v>
      </c>
      <c r="CD407" s="9">
        <v>20</v>
      </c>
      <c r="CE407" s="11">
        <v>140346</v>
      </c>
      <c r="CF407" s="11">
        <v>171</v>
      </c>
      <c r="CG407" s="11">
        <v>180160.77600000001</v>
      </c>
      <c r="CH407" s="11">
        <v>953</v>
      </c>
      <c r="CI407" s="11">
        <v>17324</v>
      </c>
      <c r="CJ407" s="11">
        <v>0</v>
      </c>
      <c r="CK407" s="11">
        <v>0</v>
      </c>
      <c r="CL407" s="11">
        <v>0</v>
      </c>
      <c r="CM407" s="11">
        <v>667800</v>
      </c>
      <c r="CN407" s="9">
        <v>0</v>
      </c>
      <c r="CO407" s="9">
        <v>0</v>
      </c>
      <c r="CP407" s="9">
        <v>0</v>
      </c>
      <c r="CQ407" s="9">
        <v>0</v>
      </c>
      <c r="CR407" s="9">
        <v>0</v>
      </c>
      <c r="CT407" s="11"/>
      <c r="CU407" s="11"/>
      <c r="CV407" s="15"/>
      <c r="CW407" s="15"/>
      <c r="CX407" s="11"/>
      <c r="CY407" s="11"/>
      <c r="CZ407" s="9"/>
      <c r="DA407" s="11"/>
      <c r="DB407" s="11"/>
      <c r="DC407" s="11"/>
      <c r="DD407" s="11"/>
      <c r="DE407" s="11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</row>
    <row r="408" spans="1:124" x14ac:dyDescent="0.3">
      <c r="A408" s="8">
        <v>4083</v>
      </c>
      <c r="B408" s="8">
        <v>7</v>
      </c>
      <c r="C408" s="8" t="s">
        <v>431</v>
      </c>
      <c r="D408" s="16">
        <v>7</v>
      </c>
      <c r="E408" s="9">
        <v>106</v>
      </c>
      <c r="F408" s="9">
        <f t="shared" si="195"/>
        <v>8257.3866193987997</v>
      </c>
      <c r="G408" s="9">
        <f t="shared" si="196"/>
        <v>8751.9724307097586</v>
      </c>
      <c r="H408" s="9">
        <f t="shared" si="197"/>
        <v>494.58581131095889</v>
      </c>
      <c r="I408" s="10">
        <f t="shared" si="192"/>
        <v>5.9896167408347474E-2</v>
      </c>
      <c r="J408" s="9">
        <f t="shared" si="198"/>
        <v>552.04942830188611</v>
      </c>
      <c r="K408" s="9">
        <f t="shared" si="199"/>
        <v>7.2641509433962028</v>
      </c>
      <c r="L408" s="9">
        <f t="shared" si="200"/>
        <v>0</v>
      </c>
      <c r="M408" s="9">
        <f t="shared" si="201"/>
        <v>19.187641509433945</v>
      </c>
      <c r="N408" s="9">
        <f t="shared" si="202"/>
        <v>-45.364026424887697</v>
      </c>
      <c r="O408" s="9">
        <f t="shared" si="203"/>
        <v>0</v>
      </c>
      <c r="P408" s="9">
        <f t="shared" si="204"/>
        <v>-38.551383018867909</v>
      </c>
      <c r="Q408" s="15">
        <f t="shared" si="205"/>
        <v>875282.98165627255</v>
      </c>
      <c r="R408" s="15">
        <f t="shared" si="206"/>
        <v>927709.07765523449</v>
      </c>
      <c r="S408" s="9">
        <f t="shared" si="207"/>
        <v>52426.095998961944</v>
      </c>
      <c r="T408" s="9"/>
      <c r="U408" s="9">
        <f t="shared" si="193"/>
        <v>5253.9788735849061</v>
      </c>
      <c r="V408" s="9">
        <f t="shared" si="193"/>
        <v>221.20754716981133</v>
      </c>
      <c r="W408" s="9">
        <f t="shared" si="193"/>
        <v>7.0838679245283016</v>
      </c>
      <c r="X408" s="9">
        <f t="shared" si="193"/>
        <v>356.5</v>
      </c>
      <c r="Y408" s="9">
        <f t="shared" si="193"/>
        <v>1175.9776514742696</v>
      </c>
      <c r="Z408" s="9">
        <f t="shared" si="193"/>
        <v>0</v>
      </c>
      <c r="AA408" s="9">
        <f t="shared" si="193"/>
        <v>1242.6386792452831</v>
      </c>
      <c r="AB408" s="9">
        <f t="shared" si="194"/>
        <v>5806.0283018867922</v>
      </c>
      <c r="AC408" s="9">
        <f t="shared" si="194"/>
        <v>228.47169811320754</v>
      </c>
      <c r="AD408" s="9">
        <f t="shared" si="194"/>
        <v>7.0838679245283016</v>
      </c>
      <c r="AE408" s="9">
        <f t="shared" si="194"/>
        <v>375.68764150943394</v>
      </c>
      <c r="AF408" s="9">
        <f t="shared" si="194"/>
        <v>1130.6136250493819</v>
      </c>
      <c r="AG408" s="9">
        <f t="shared" si="194"/>
        <v>0</v>
      </c>
      <c r="AH408" s="9">
        <f t="shared" si="194"/>
        <v>1204.0872962264152</v>
      </c>
      <c r="AI408" s="9">
        <f t="shared" si="208"/>
        <v>8751.9724307097586</v>
      </c>
      <c r="AJ408" s="3" t="s">
        <v>608</v>
      </c>
      <c r="AK408" s="11">
        <v>560378</v>
      </c>
      <c r="AL408" s="11">
        <v>0</v>
      </c>
      <c r="AM408" s="11">
        <v>1287</v>
      </c>
      <c r="AN408" s="9">
        <v>0</v>
      </c>
      <c r="AO408" s="11">
        <v>0</v>
      </c>
      <c r="AP408" s="11">
        <v>750.89</v>
      </c>
      <c r="AQ408" s="9">
        <v>26312</v>
      </c>
      <c r="AR408" s="9">
        <v>10453</v>
      </c>
      <c r="AS408" s="11">
        <v>23448</v>
      </c>
      <c r="AT408" s="11">
        <v>0</v>
      </c>
      <c r="AU408" s="11">
        <v>0</v>
      </c>
      <c r="AV408" s="11">
        <v>0</v>
      </c>
      <c r="AW408" s="9">
        <v>0</v>
      </c>
      <c r="AX408" s="9">
        <v>124653.63105627258</v>
      </c>
      <c r="AY408" s="9">
        <v>11900</v>
      </c>
      <c r="AZ408" s="9">
        <v>-3456.2393999999999</v>
      </c>
      <c r="BA408" s="11">
        <v>22190</v>
      </c>
      <c r="BB408" s="11">
        <v>10509</v>
      </c>
      <c r="BC408" s="11">
        <v>119819.7</v>
      </c>
      <c r="BD408" s="11">
        <v>1932</v>
      </c>
      <c r="BE408" s="11">
        <v>2793</v>
      </c>
      <c r="BF408" s="11">
        <v>0</v>
      </c>
      <c r="BG408" s="11">
        <v>-37687</v>
      </c>
      <c r="BH408" s="11">
        <v>0</v>
      </c>
      <c r="BI408" s="9">
        <v>0</v>
      </c>
      <c r="BJ408" s="9">
        <v>0</v>
      </c>
      <c r="BK408" s="9">
        <v>0</v>
      </c>
      <c r="BL408" s="9">
        <v>0</v>
      </c>
      <c r="BM408" s="9">
        <v>0</v>
      </c>
      <c r="BN408" s="9">
        <v>0</v>
      </c>
      <c r="BO408" s="11">
        <v>615436</v>
      </c>
      <c r="BP408" s="11">
        <v>0</v>
      </c>
      <c r="BQ408" s="11">
        <v>1378</v>
      </c>
      <c r="BR408" s="11">
        <v>0</v>
      </c>
      <c r="BS408" s="11">
        <v>0</v>
      </c>
      <c r="BT408" s="11">
        <v>750.89</v>
      </c>
      <c r="BU408" s="9">
        <v>26312</v>
      </c>
      <c r="BV408" s="9">
        <v>12181</v>
      </c>
      <c r="BW408" s="11">
        <v>24218</v>
      </c>
      <c r="BX408" s="11">
        <v>0</v>
      </c>
      <c r="BY408" s="11">
        <v>0</v>
      </c>
      <c r="BZ408" s="11">
        <v>-85.11</v>
      </c>
      <c r="CA408" s="9">
        <v>0</v>
      </c>
      <c r="CB408" s="9">
        <v>119845.04425523448</v>
      </c>
      <c r="CC408" s="9">
        <v>7813.5534000000007</v>
      </c>
      <c r="CD408" s="9">
        <v>3</v>
      </c>
      <c r="CE408" s="11">
        <v>23841</v>
      </c>
      <c r="CF408" s="11">
        <v>11360</v>
      </c>
      <c r="CG408" s="11">
        <v>119819.7</v>
      </c>
      <c r="CH408" s="11">
        <v>1932</v>
      </c>
      <c r="CI408" s="11">
        <v>2943</v>
      </c>
      <c r="CJ408" s="11">
        <v>0</v>
      </c>
      <c r="CK408" s="11">
        <v>-40039</v>
      </c>
      <c r="CL408" s="11">
        <v>0</v>
      </c>
      <c r="CM408" s="11">
        <v>0</v>
      </c>
      <c r="CN408" s="9">
        <v>0</v>
      </c>
      <c r="CO408" s="9">
        <v>0</v>
      </c>
      <c r="CP408" s="9">
        <v>0</v>
      </c>
      <c r="CQ408" s="9">
        <v>0</v>
      </c>
      <c r="CR408" s="9">
        <v>0</v>
      </c>
      <c r="CT408" s="11"/>
      <c r="CU408" s="11"/>
      <c r="CV408" s="15"/>
      <c r="CW408" s="15"/>
      <c r="CX408" s="11"/>
      <c r="CY408" s="11"/>
      <c r="CZ408" s="9"/>
      <c r="DA408" s="11"/>
      <c r="DB408" s="11"/>
      <c r="DC408" s="11"/>
      <c r="DD408" s="11"/>
      <c r="DE408" s="11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</row>
    <row r="409" spans="1:124" x14ac:dyDescent="0.3">
      <c r="A409" s="8">
        <v>4084</v>
      </c>
      <c r="B409" s="8">
        <v>7</v>
      </c>
      <c r="C409" s="8" t="s">
        <v>432</v>
      </c>
      <c r="D409" s="16">
        <v>7</v>
      </c>
      <c r="E409" s="9">
        <v>354</v>
      </c>
      <c r="F409" s="9">
        <f t="shared" si="195"/>
        <v>9056.155781607471</v>
      </c>
      <c r="G409" s="9">
        <f t="shared" si="196"/>
        <v>9560.225758172126</v>
      </c>
      <c r="H409" s="9">
        <f t="shared" si="197"/>
        <v>504.06997656465501</v>
      </c>
      <c r="I409" s="10">
        <f t="shared" si="192"/>
        <v>5.5660479868112692E-2</v>
      </c>
      <c r="J409" s="9">
        <f t="shared" si="198"/>
        <v>519.40771638418028</v>
      </c>
      <c r="K409" s="9">
        <f t="shared" si="199"/>
        <v>12.548022598870034</v>
      </c>
      <c r="L409" s="9">
        <f t="shared" si="200"/>
        <v>0</v>
      </c>
      <c r="M409" s="9">
        <f t="shared" si="201"/>
        <v>62.692090395480136</v>
      </c>
      <c r="N409" s="9">
        <f t="shared" si="202"/>
        <v>-58.353060723480212</v>
      </c>
      <c r="O409" s="9">
        <f t="shared" si="203"/>
        <v>0</v>
      </c>
      <c r="P409" s="9">
        <f t="shared" si="204"/>
        <v>-32.224792090395567</v>
      </c>
      <c r="Q409" s="15">
        <f t="shared" si="205"/>
        <v>3205879.1466890448</v>
      </c>
      <c r="R409" s="15">
        <f t="shared" si="206"/>
        <v>3384319.9183929325</v>
      </c>
      <c r="S409" s="9">
        <f t="shared" si="207"/>
        <v>178440.77170388773</v>
      </c>
      <c r="T409" s="9"/>
      <c r="U409" s="9">
        <f t="shared" si="193"/>
        <v>5291.2165774011301</v>
      </c>
      <c r="V409" s="9">
        <f t="shared" si="193"/>
        <v>381.93220338983053</v>
      </c>
      <c r="W409" s="9">
        <f t="shared" si="193"/>
        <v>0</v>
      </c>
      <c r="X409" s="9">
        <f t="shared" si="193"/>
        <v>789.9435028248588</v>
      </c>
      <c r="Y409" s="9">
        <f t="shared" si="193"/>
        <v>1378.9532720029513</v>
      </c>
      <c r="Z409" s="9">
        <f t="shared" si="193"/>
        <v>0</v>
      </c>
      <c r="AA409" s="9">
        <f t="shared" si="193"/>
        <v>1214.1102259887007</v>
      </c>
      <c r="AB409" s="9">
        <f t="shared" si="194"/>
        <v>5810.6242937853103</v>
      </c>
      <c r="AC409" s="9">
        <f t="shared" si="194"/>
        <v>394.48022598870057</v>
      </c>
      <c r="AD409" s="9">
        <f t="shared" si="194"/>
        <v>0</v>
      </c>
      <c r="AE409" s="9">
        <f t="shared" si="194"/>
        <v>852.63559322033893</v>
      </c>
      <c r="AF409" s="9">
        <f t="shared" si="194"/>
        <v>1320.6002112794711</v>
      </c>
      <c r="AG409" s="9">
        <f t="shared" si="194"/>
        <v>0</v>
      </c>
      <c r="AH409" s="9">
        <f t="shared" si="194"/>
        <v>1181.8854338983051</v>
      </c>
      <c r="AI409" s="9">
        <f t="shared" si="208"/>
        <v>9560.225758172126</v>
      </c>
      <c r="AJ409" s="3" t="s">
        <v>608</v>
      </c>
      <c r="AK409" s="11">
        <v>1884715</v>
      </c>
      <c r="AL409" s="11">
        <v>0</v>
      </c>
      <c r="AM409" s="11">
        <v>4329</v>
      </c>
      <c r="AN409" s="9">
        <v>0</v>
      </c>
      <c r="AO409" s="11">
        <v>0</v>
      </c>
      <c r="AP409" s="11">
        <v>0</v>
      </c>
      <c r="AQ409" s="9">
        <v>0</v>
      </c>
      <c r="AR409" s="9">
        <v>35157</v>
      </c>
      <c r="AS409" s="11">
        <v>135204</v>
      </c>
      <c r="AT409" s="11">
        <v>0</v>
      </c>
      <c r="AU409" s="11">
        <v>0</v>
      </c>
      <c r="AV409" s="11">
        <v>0</v>
      </c>
      <c r="AW409" s="9">
        <v>0</v>
      </c>
      <c r="AX409" s="9">
        <v>488149.45828904479</v>
      </c>
      <c r="AY409" s="9">
        <v>40095.020000000004</v>
      </c>
      <c r="AZ409" s="9">
        <v>-11624.3316</v>
      </c>
      <c r="BA409" s="11">
        <v>74632</v>
      </c>
      <c r="BB409" s="11">
        <v>149617</v>
      </c>
      <c r="BC409" s="11">
        <v>389700</v>
      </c>
      <c r="BD409" s="11">
        <v>6512</v>
      </c>
      <c r="BE409" s="11">
        <v>9393</v>
      </c>
      <c r="BF409" s="11">
        <v>0</v>
      </c>
      <c r="BG409" s="11">
        <v>0</v>
      </c>
      <c r="BH409" s="11">
        <v>0</v>
      </c>
      <c r="BI409" s="9">
        <v>0</v>
      </c>
      <c r="BJ409" s="9">
        <v>0</v>
      </c>
      <c r="BK409" s="9">
        <v>0</v>
      </c>
      <c r="BL409" s="9">
        <v>0</v>
      </c>
      <c r="BM409" s="9">
        <v>0</v>
      </c>
      <c r="BN409" s="9">
        <v>0</v>
      </c>
      <c r="BO409" s="11">
        <v>2055324</v>
      </c>
      <c r="BP409" s="11">
        <v>1626</v>
      </c>
      <c r="BQ409" s="11">
        <v>4602</v>
      </c>
      <c r="BR409" s="11">
        <v>0</v>
      </c>
      <c r="BS409" s="11">
        <v>0</v>
      </c>
      <c r="BT409" s="11">
        <v>0</v>
      </c>
      <c r="BU409" s="9">
        <v>0</v>
      </c>
      <c r="BV409" s="9">
        <v>40679</v>
      </c>
      <c r="BW409" s="11">
        <v>139646</v>
      </c>
      <c r="BX409" s="11">
        <v>0</v>
      </c>
      <c r="BY409" s="11">
        <v>0</v>
      </c>
      <c r="BZ409" s="11">
        <v>0</v>
      </c>
      <c r="CA409" s="9">
        <v>0</v>
      </c>
      <c r="CB409" s="9">
        <v>467492.47479293274</v>
      </c>
      <c r="CC409" s="9">
        <v>28687.443600000002</v>
      </c>
      <c r="CD409" s="9">
        <v>11</v>
      </c>
      <c r="CE409" s="11">
        <v>79619</v>
      </c>
      <c r="CF409" s="11">
        <v>160593</v>
      </c>
      <c r="CG409" s="11">
        <v>389700</v>
      </c>
      <c r="CH409" s="11">
        <v>6512</v>
      </c>
      <c r="CI409" s="11">
        <v>9828</v>
      </c>
      <c r="CJ409" s="11">
        <v>0</v>
      </c>
      <c r="CK409" s="11">
        <v>0</v>
      </c>
      <c r="CL409" s="11">
        <v>0</v>
      </c>
      <c r="CM409" s="11">
        <v>0</v>
      </c>
      <c r="CN409" s="9">
        <v>0</v>
      </c>
      <c r="CO409" s="9">
        <v>0</v>
      </c>
      <c r="CP409" s="9">
        <v>0</v>
      </c>
      <c r="CQ409" s="9">
        <v>0</v>
      </c>
      <c r="CR409" s="9">
        <v>0</v>
      </c>
      <c r="CT409" s="11"/>
      <c r="CU409" s="11"/>
      <c r="CV409" s="15"/>
      <c r="CW409" s="15"/>
      <c r="CX409" s="11"/>
      <c r="CY409" s="11"/>
      <c r="CZ409" s="9"/>
      <c r="DA409" s="11"/>
      <c r="DB409" s="11"/>
      <c r="DC409" s="11"/>
      <c r="DD409" s="11"/>
      <c r="DE409" s="11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</row>
    <row r="410" spans="1:124" x14ac:dyDescent="0.3">
      <c r="A410" s="8">
        <v>4085</v>
      </c>
      <c r="B410" s="8">
        <v>7</v>
      </c>
      <c r="C410" s="8" t="s">
        <v>433</v>
      </c>
      <c r="D410" s="16">
        <v>7</v>
      </c>
      <c r="E410" s="9">
        <v>208</v>
      </c>
      <c r="F410" s="9">
        <f t="shared" si="195"/>
        <v>11133.053089371457</v>
      </c>
      <c r="G410" s="9">
        <f t="shared" si="196"/>
        <v>11324.430433663398</v>
      </c>
      <c r="H410" s="9">
        <f t="shared" si="197"/>
        <v>191.37734429194097</v>
      </c>
      <c r="I410" s="10">
        <f t="shared" si="192"/>
        <v>1.719001452302835E-2</v>
      </c>
      <c r="J410" s="9">
        <f t="shared" si="198"/>
        <v>217.9244615384614</v>
      </c>
      <c r="K410" s="9">
        <f t="shared" si="199"/>
        <v>16.995192307692378</v>
      </c>
      <c r="L410" s="9">
        <f t="shared" si="200"/>
        <v>0</v>
      </c>
      <c r="M410" s="9">
        <f t="shared" si="201"/>
        <v>-47.007740384615374</v>
      </c>
      <c r="N410" s="9">
        <f t="shared" si="202"/>
        <v>-78.475674938827751</v>
      </c>
      <c r="O410" s="9">
        <f t="shared" si="203"/>
        <v>0</v>
      </c>
      <c r="P410" s="9">
        <f t="shared" si="204"/>
        <v>81.941105769230717</v>
      </c>
      <c r="Q410" s="15">
        <f t="shared" si="205"/>
        <v>2315675.0425892631</v>
      </c>
      <c r="R410" s="15">
        <f t="shared" si="206"/>
        <v>2355481.5302019869</v>
      </c>
      <c r="S410" s="9">
        <f t="shared" si="207"/>
        <v>39806.487612723839</v>
      </c>
      <c r="T410" s="9"/>
      <c r="U410" s="9">
        <f t="shared" si="193"/>
        <v>6749.3159230769234</v>
      </c>
      <c r="V410" s="9">
        <f t="shared" si="193"/>
        <v>517.20673076923072</v>
      </c>
      <c r="W410" s="9">
        <f t="shared" si="193"/>
        <v>0</v>
      </c>
      <c r="X410" s="9">
        <f t="shared" si="193"/>
        <v>547.21153846153845</v>
      </c>
      <c r="Y410" s="9">
        <f t="shared" si="193"/>
        <v>2119.3188970637648</v>
      </c>
      <c r="Z410" s="9">
        <f t="shared" si="193"/>
        <v>0</v>
      </c>
      <c r="AA410" s="9">
        <f t="shared" si="193"/>
        <v>1200</v>
      </c>
      <c r="AB410" s="9">
        <f t="shared" si="194"/>
        <v>6967.2403846153848</v>
      </c>
      <c r="AC410" s="9">
        <f t="shared" si="194"/>
        <v>534.20192307692309</v>
      </c>
      <c r="AD410" s="9">
        <f t="shared" si="194"/>
        <v>0</v>
      </c>
      <c r="AE410" s="9">
        <f t="shared" si="194"/>
        <v>500.20379807692308</v>
      </c>
      <c r="AF410" s="9">
        <f t="shared" si="194"/>
        <v>2040.843222124937</v>
      </c>
      <c r="AG410" s="9">
        <f t="shared" si="194"/>
        <v>0</v>
      </c>
      <c r="AH410" s="9">
        <f t="shared" si="194"/>
        <v>1281.9411057692307</v>
      </c>
      <c r="AI410" s="9">
        <f t="shared" si="208"/>
        <v>11324.430433663398</v>
      </c>
      <c r="AJ410" s="3" t="s">
        <v>608</v>
      </c>
      <c r="AK410" s="11">
        <v>1412570</v>
      </c>
      <c r="AL410" s="11">
        <v>0</v>
      </c>
      <c r="AM410" s="11">
        <v>3245</v>
      </c>
      <c r="AN410" s="9">
        <v>0</v>
      </c>
      <c r="AO410" s="11">
        <v>0</v>
      </c>
      <c r="AP410" s="11">
        <v>0</v>
      </c>
      <c r="AQ410" s="9">
        <v>0</v>
      </c>
      <c r="AR410" s="9">
        <v>26349</v>
      </c>
      <c r="AS410" s="11">
        <v>107579</v>
      </c>
      <c r="AT410" s="11">
        <v>0</v>
      </c>
      <c r="AU410" s="11">
        <v>0</v>
      </c>
      <c r="AV410" s="11">
        <v>0</v>
      </c>
      <c r="AW410" s="9">
        <v>0</v>
      </c>
      <c r="AX410" s="9">
        <v>440818.33058926306</v>
      </c>
      <c r="AY410" s="9">
        <v>0</v>
      </c>
      <c r="AZ410" s="9">
        <v>-8712.2879999999986</v>
      </c>
      <c r="BA410" s="11">
        <v>55936</v>
      </c>
      <c r="BB410" s="11">
        <v>18046</v>
      </c>
      <c r="BC410" s="11">
        <v>249600</v>
      </c>
      <c r="BD410" s="11">
        <v>3204</v>
      </c>
      <c r="BE410" s="11">
        <v>7040</v>
      </c>
      <c r="BF410" s="11">
        <v>0</v>
      </c>
      <c r="BG410" s="11">
        <v>0</v>
      </c>
      <c r="BH410" s="11">
        <v>0</v>
      </c>
      <c r="BI410" s="9">
        <v>0</v>
      </c>
      <c r="BJ410" s="9">
        <v>0</v>
      </c>
      <c r="BK410" s="9">
        <v>0</v>
      </c>
      <c r="BL410" s="9">
        <v>0</v>
      </c>
      <c r="BM410" s="9">
        <v>0</v>
      </c>
      <c r="BN410" s="9">
        <v>0</v>
      </c>
      <c r="BO410" s="11">
        <v>1449178</v>
      </c>
      <c r="BP410" s="11">
        <v>0</v>
      </c>
      <c r="BQ410" s="11">
        <v>3245</v>
      </c>
      <c r="BR410" s="11">
        <v>0</v>
      </c>
      <c r="BS410" s="11">
        <v>0</v>
      </c>
      <c r="BT410" s="11">
        <v>0</v>
      </c>
      <c r="BU410" s="9">
        <v>0</v>
      </c>
      <c r="BV410" s="9">
        <v>28682</v>
      </c>
      <c r="BW410" s="11">
        <v>111114</v>
      </c>
      <c r="BX410" s="11">
        <v>0</v>
      </c>
      <c r="BY410" s="11">
        <v>0</v>
      </c>
      <c r="BZ410" s="11">
        <v>-12379.61</v>
      </c>
      <c r="CA410" s="9">
        <v>0</v>
      </c>
      <c r="CB410" s="9">
        <v>424495.39020198688</v>
      </c>
      <c r="CC410" s="9">
        <v>14355.75</v>
      </c>
      <c r="CD410" s="9">
        <v>8</v>
      </c>
      <c r="CE410" s="11">
        <v>56138</v>
      </c>
      <c r="CF410" s="11">
        <v>18223</v>
      </c>
      <c r="CG410" s="11">
        <v>252288</v>
      </c>
      <c r="CH410" s="11">
        <v>3204</v>
      </c>
      <c r="CI410" s="11">
        <v>6930</v>
      </c>
      <c r="CJ410" s="11">
        <v>0</v>
      </c>
      <c r="CK410" s="11">
        <v>0</v>
      </c>
      <c r="CL410" s="11">
        <v>0</v>
      </c>
      <c r="CM410" s="11">
        <v>0</v>
      </c>
      <c r="CN410" s="9">
        <v>0</v>
      </c>
      <c r="CO410" s="9">
        <v>0</v>
      </c>
      <c r="CP410" s="9">
        <v>0</v>
      </c>
      <c r="CQ410" s="9">
        <v>0</v>
      </c>
      <c r="CR410" s="9">
        <v>0</v>
      </c>
      <c r="CT410" s="11"/>
      <c r="CU410" s="11"/>
      <c r="CV410" s="15"/>
      <c r="CW410" s="15"/>
      <c r="CX410" s="11"/>
      <c r="CY410" s="11"/>
      <c r="CZ410" s="9"/>
      <c r="DA410" s="11"/>
      <c r="DB410" s="11"/>
      <c r="DC410" s="11"/>
      <c r="DD410" s="11"/>
      <c r="DE410" s="11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</row>
    <row r="411" spans="1:124" x14ac:dyDescent="0.3">
      <c r="A411" s="8">
        <v>4086</v>
      </c>
      <c r="B411" s="8">
        <v>7</v>
      </c>
      <c r="C411" s="8" t="s">
        <v>434</v>
      </c>
      <c r="D411" s="16">
        <v>7</v>
      </c>
      <c r="E411" s="9">
        <v>368</v>
      </c>
      <c r="F411" s="9">
        <f t="shared" si="195"/>
        <v>12885.940542108108</v>
      </c>
      <c r="G411" s="9">
        <f t="shared" si="196"/>
        <v>13281.750810129164</v>
      </c>
      <c r="H411" s="9">
        <f t="shared" si="197"/>
        <v>395.81026802105589</v>
      </c>
      <c r="I411" s="10">
        <f t="shared" si="192"/>
        <v>3.0716443765020064E-2</v>
      </c>
      <c r="J411" s="9">
        <f t="shared" si="198"/>
        <v>444.78080434782532</v>
      </c>
      <c r="K411" s="9">
        <f t="shared" si="199"/>
        <v>78.508152173913004</v>
      </c>
      <c r="L411" s="9">
        <f t="shared" si="200"/>
        <v>0</v>
      </c>
      <c r="M411" s="9">
        <f t="shared" si="201"/>
        <v>-13.682880434782589</v>
      </c>
      <c r="N411" s="9">
        <f t="shared" si="202"/>
        <v>-142.32007980502885</v>
      </c>
      <c r="O411" s="9">
        <f t="shared" si="203"/>
        <v>0</v>
      </c>
      <c r="P411" s="9">
        <f t="shared" si="204"/>
        <v>28.524271739130427</v>
      </c>
      <c r="Q411" s="15">
        <f t="shared" si="205"/>
        <v>4742026.119495783</v>
      </c>
      <c r="R411" s="15">
        <f t="shared" si="206"/>
        <v>4887684.2981275329</v>
      </c>
      <c r="S411" s="9">
        <f t="shared" si="207"/>
        <v>145658.17863174994</v>
      </c>
      <c r="T411" s="9"/>
      <c r="U411" s="9">
        <f t="shared" si="193"/>
        <v>5626.3088695652177</v>
      </c>
      <c r="V411" s="9">
        <f t="shared" si="193"/>
        <v>2389.524456521739</v>
      </c>
      <c r="W411" s="9">
        <f t="shared" si="193"/>
        <v>17.339130434782611</v>
      </c>
      <c r="X411" s="9">
        <f t="shared" si="193"/>
        <v>512.96195652173913</v>
      </c>
      <c r="Y411" s="9">
        <f t="shared" si="193"/>
        <v>3276.4877866733236</v>
      </c>
      <c r="Z411" s="9">
        <f t="shared" si="193"/>
        <v>0</v>
      </c>
      <c r="AA411" s="9">
        <f t="shared" si="193"/>
        <v>1063.3183423913044</v>
      </c>
      <c r="AB411" s="9">
        <f t="shared" si="194"/>
        <v>6071.089673913043</v>
      </c>
      <c r="AC411" s="9">
        <f t="shared" si="194"/>
        <v>2468.032608695652</v>
      </c>
      <c r="AD411" s="9">
        <f t="shared" si="194"/>
        <v>17.339130434782611</v>
      </c>
      <c r="AE411" s="9">
        <f t="shared" si="194"/>
        <v>499.27907608695654</v>
      </c>
      <c r="AF411" s="9">
        <f t="shared" si="194"/>
        <v>3134.1677068682948</v>
      </c>
      <c r="AG411" s="9">
        <f t="shared" si="194"/>
        <v>0</v>
      </c>
      <c r="AH411" s="9">
        <f t="shared" si="194"/>
        <v>1091.8426141304349</v>
      </c>
      <c r="AI411" s="9">
        <f t="shared" si="208"/>
        <v>13281.750810129164</v>
      </c>
      <c r="AJ411" s="3" t="s">
        <v>608</v>
      </c>
      <c r="AK411" s="11">
        <v>2083331</v>
      </c>
      <c r="AL411" s="11">
        <v>0</v>
      </c>
      <c r="AM411" s="11">
        <v>4786</v>
      </c>
      <c r="AN411" s="9">
        <v>0</v>
      </c>
      <c r="AO411" s="11">
        <v>0</v>
      </c>
      <c r="AP411" s="11">
        <v>6380.8</v>
      </c>
      <c r="AQ411" s="9">
        <v>0</v>
      </c>
      <c r="AR411" s="9">
        <v>38861</v>
      </c>
      <c r="AS411" s="11">
        <v>879345</v>
      </c>
      <c r="AT411" s="11">
        <v>0</v>
      </c>
      <c r="AU411" s="11">
        <v>0</v>
      </c>
      <c r="AV411" s="11">
        <v>0</v>
      </c>
      <c r="AW411" s="9">
        <v>0</v>
      </c>
      <c r="AX411" s="9">
        <v>1205747.5054957832</v>
      </c>
      <c r="AY411" s="9">
        <v>12977.15</v>
      </c>
      <c r="AZ411" s="9">
        <v>-12849.335999999999</v>
      </c>
      <c r="BA411" s="11">
        <v>82497</v>
      </c>
      <c r="BB411" s="11">
        <v>100</v>
      </c>
      <c r="BC411" s="11">
        <v>378324</v>
      </c>
      <c r="BD411" s="11">
        <v>52143</v>
      </c>
      <c r="BE411" s="11">
        <v>10383</v>
      </c>
      <c r="BF411" s="11">
        <v>0</v>
      </c>
      <c r="BG411" s="11">
        <v>0</v>
      </c>
      <c r="BH411" s="11">
        <v>0</v>
      </c>
      <c r="BI411" s="9">
        <v>0</v>
      </c>
      <c r="BJ411" s="9">
        <v>0</v>
      </c>
      <c r="BK411" s="9">
        <v>0</v>
      </c>
      <c r="BL411" s="9">
        <v>0</v>
      </c>
      <c r="BM411" s="9">
        <v>0</v>
      </c>
      <c r="BN411" s="9">
        <v>0</v>
      </c>
      <c r="BO411" s="11">
        <v>2234149</v>
      </c>
      <c r="BP411" s="11">
        <v>0</v>
      </c>
      <c r="BQ411" s="11">
        <v>5002</v>
      </c>
      <c r="BR411" s="11">
        <v>0</v>
      </c>
      <c r="BS411" s="11">
        <v>0</v>
      </c>
      <c r="BT411" s="11">
        <v>6380.8</v>
      </c>
      <c r="BU411" s="9">
        <v>0</v>
      </c>
      <c r="BV411" s="9">
        <v>44218</v>
      </c>
      <c r="BW411" s="11">
        <v>908236</v>
      </c>
      <c r="BX411" s="11">
        <v>0</v>
      </c>
      <c r="BY411" s="11">
        <v>0</v>
      </c>
      <c r="BZ411" s="11">
        <v>-14963.3</v>
      </c>
      <c r="CA411" s="9">
        <v>0</v>
      </c>
      <c r="CB411" s="9">
        <v>1153373.7161275325</v>
      </c>
      <c r="CC411" s="9">
        <v>11895.582</v>
      </c>
      <c r="CD411" s="9">
        <v>12</v>
      </c>
      <c r="CE411" s="11">
        <v>86547</v>
      </c>
      <c r="CF411" s="11">
        <v>105</v>
      </c>
      <c r="CG411" s="11">
        <v>389902.5</v>
      </c>
      <c r="CH411" s="11">
        <v>52143</v>
      </c>
      <c r="CI411" s="11">
        <v>10683</v>
      </c>
      <c r="CJ411" s="11">
        <v>0</v>
      </c>
      <c r="CK411" s="11">
        <v>0</v>
      </c>
      <c r="CL411" s="11">
        <v>0</v>
      </c>
      <c r="CM411" s="11">
        <v>0</v>
      </c>
      <c r="CN411" s="9">
        <v>0</v>
      </c>
      <c r="CO411" s="9">
        <v>0</v>
      </c>
      <c r="CP411" s="9">
        <v>0</v>
      </c>
      <c r="CQ411" s="9">
        <v>0</v>
      </c>
      <c r="CR411" s="9">
        <v>0</v>
      </c>
      <c r="CT411" s="11"/>
      <c r="CU411" s="11"/>
      <c r="CV411" s="15"/>
      <c r="CW411" s="15"/>
      <c r="CX411" s="11"/>
      <c r="CY411" s="11"/>
      <c r="CZ411" s="9"/>
      <c r="DA411" s="11"/>
      <c r="DB411" s="11"/>
      <c r="DC411" s="11"/>
      <c r="DD411" s="11"/>
      <c r="DE411" s="11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</row>
    <row r="412" spans="1:124" x14ac:dyDescent="0.3">
      <c r="A412" s="8">
        <v>4087</v>
      </c>
      <c r="B412" s="8">
        <v>7</v>
      </c>
      <c r="C412" s="8" t="s">
        <v>435</v>
      </c>
      <c r="D412" s="16">
        <v>7</v>
      </c>
      <c r="E412" s="9">
        <v>81</v>
      </c>
      <c r="F412" s="9">
        <f t="shared" si="195"/>
        <v>14398.796925855317</v>
      </c>
      <c r="G412" s="9">
        <f t="shared" si="196"/>
        <v>14530.052144697045</v>
      </c>
      <c r="H412" s="9">
        <f t="shared" si="197"/>
        <v>131.25521884172849</v>
      </c>
      <c r="I412" s="10">
        <f t="shared" si="192"/>
        <v>9.1157073412181395E-3</v>
      </c>
      <c r="J412" s="9">
        <f t="shared" si="198"/>
        <v>217.92303703703601</v>
      </c>
      <c r="K412" s="9">
        <f t="shared" si="199"/>
        <v>46.086419753086375</v>
      </c>
      <c r="L412" s="9">
        <f t="shared" si="200"/>
        <v>0</v>
      </c>
      <c r="M412" s="9">
        <f t="shared" si="201"/>
        <v>-19.879506172839456</v>
      </c>
      <c r="N412" s="9">
        <f t="shared" si="202"/>
        <v>-180.41411449160432</v>
      </c>
      <c r="O412" s="9">
        <f t="shared" si="203"/>
        <v>0</v>
      </c>
      <c r="P412" s="9">
        <f t="shared" si="204"/>
        <v>67.539382716049204</v>
      </c>
      <c r="Q412" s="15">
        <f t="shared" si="205"/>
        <v>1166302.5509942807</v>
      </c>
      <c r="R412" s="15">
        <f t="shared" si="206"/>
        <v>1176934.2237204607</v>
      </c>
      <c r="S412" s="9">
        <f t="shared" si="207"/>
        <v>10631.672726179939</v>
      </c>
      <c r="T412" s="9"/>
      <c r="U412" s="9">
        <f t="shared" ref="U412:AA421" si="209">IF($E412=0,0,SUMIF($AK$4:$BN$4,U$4,$AK412:$BN412)/$E412)</f>
        <v>6749.3115308641982</v>
      </c>
      <c r="V412" s="9">
        <f t="shared" si="209"/>
        <v>1402.679012345679</v>
      </c>
      <c r="W412" s="9">
        <f t="shared" si="209"/>
        <v>35.1</v>
      </c>
      <c r="X412" s="9">
        <f t="shared" si="209"/>
        <v>632.85185185185185</v>
      </c>
      <c r="Y412" s="9">
        <f t="shared" si="209"/>
        <v>4095.8915678306244</v>
      </c>
      <c r="Z412" s="9">
        <f t="shared" si="209"/>
        <v>0</v>
      </c>
      <c r="AA412" s="9">
        <f t="shared" si="209"/>
        <v>1482.962962962963</v>
      </c>
      <c r="AB412" s="9">
        <f t="shared" ref="AB412:AH421" si="210">IF($E412=0,0,SUMIF($BO$4:$CR$4,AB$4,$BO412:$CR412)/$E412)</f>
        <v>6967.2345679012342</v>
      </c>
      <c r="AC412" s="9">
        <f t="shared" si="210"/>
        <v>1448.7654320987654</v>
      </c>
      <c r="AD412" s="9">
        <f t="shared" si="210"/>
        <v>35.1</v>
      </c>
      <c r="AE412" s="9">
        <f t="shared" si="210"/>
        <v>612.97234567901239</v>
      </c>
      <c r="AF412" s="9">
        <f t="shared" si="210"/>
        <v>3915.47745333902</v>
      </c>
      <c r="AG412" s="9">
        <f t="shared" si="210"/>
        <v>0</v>
      </c>
      <c r="AH412" s="9">
        <f t="shared" si="210"/>
        <v>1550.5023456790123</v>
      </c>
      <c r="AI412" s="9">
        <f t="shared" si="208"/>
        <v>14530.052144697045</v>
      </c>
      <c r="AJ412" s="3" t="s">
        <v>608</v>
      </c>
      <c r="AK412" s="11">
        <v>550087</v>
      </c>
      <c r="AL412" s="11">
        <v>0</v>
      </c>
      <c r="AM412" s="11">
        <v>1264</v>
      </c>
      <c r="AN412" s="9">
        <v>0</v>
      </c>
      <c r="AO412" s="11">
        <v>0</v>
      </c>
      <c r="AP412" s="11">
        <v>2843.1</v>
      </c>
      <c r="AQ412" s="9">
        <v>0</v>
      </c>
      <c r="AR412" s="9">
        <v>10261</v>
      </c>
      <c r="AS412" s="11">
        <v>113617</v>
      </c>
      <c r="AT412" s="11">
        <v>0</v>
      </c>
      <c r="AU412" s="11">
        <v>0</v>
      </c>
      <c r="AV412" s="11">
        <v>0</v>
      </c>
      <c r="AW412" s="9">
        <v>0</v>
      </c>
      <c r="AX412" s="9">
        <v>331767.21699428058</v>
      </c>
      <c r="AY412" s="9">
        <v>0</v>
      </c>
      <c r="AZ412" s="9">
        <v>-3392.7659999999996</v>
      </c>
      <c r="BA412" s="11">
        <v>21783</v>
      </c>
      <c r="BB412" s="11">
        <v>26</v>
      </c>
      <c r="BC412" s="11">
        <v>120120</v>
      </c>
      <c r="BD412" s="11">
        <v>943</v>
      </c>
      <c r="BE412" s="11">
        <v>2742</v>
      </c>
      <c r="BF412" s="11">
        <v>0</v>
      </c>
      <c r="BG412" s="11">
        <v>0</v>
      </c>
      <c r="BH412" s="11">
        <v>0</v>
      </c>
      <c r="BI412" s="9">
        <v>14242</v>
      </c>
      <c r="BJ412" s="9">
        <v>0</v>
      </c>
      <c r="BK412" s="9">
        <v>0</v>
      </c>
      <c r="BL412" s="9">
        <v>0</v>
      </c>
      <c r="BM412" s="9">
        <v>0</v>
      </c>
      <c r="BN412" s="9">
        <v>0</v>
      </c>
      <c r="BO412" s="11">
        <v>564343</v>
      </c>
      <c r="BP412" s="11">
        <v>0</v>
      </c>
      <c r="BQ412" s="11">
        <v>1264</v>
      </c>
      <c r="BR412" s="11">
        <v>0</v>
      </c>
      <c r="BS412" s="11">
        <v>0</v>
      </c>
      <c r="BT412" s="11">
        <v>2843.1</v>
      </c>
      <c r="BU412" s="9">
        <v>0</v>
      </c>
      <c r="BV412" s="9">
        <v>11170</v>
      </c>
      <c r="BW412" s="11">
        <v>117350</v>
      </c>
      <c r="BX412" s="11">
        <v>0</v>
      </c>
      <c r="BY412" s="11">
        <v>0</v>
      </c>
      <c r="BZ412" s="11">
        <v>-2636.24</v>
      </c>
      <c r="CA412" s="9">
        <v>0</v>
      </c>
      <c r="CB412" s="9">
        <v>317153.67372046062</v>
      </c>
      <c r="CC412" s="9">
        <v>4177.09</v>
      </c>
      <c r="CD412" s="9">
        <v>3</v>
      </c>
      <c r="CE412" s="11">
        <v>21862</v>
      </c>
      <c r="CF412" s="11">
        <v>27</v>
      </c>
      <c r="CG412" s="11">
        <v>121413.59999999999</v>
      </c>
      <c r="CH412" s="11">
        <v>943</v>
      </c>
      <c r="CI412" s="11">
        <v>2699</v>
      </c>
      <c r="CJ412" s="11">
        <v>0</v>
      </c>
      <c r="CK412" s="11">
        <v>0</v>
      </c>
      <c r="CL412" s="11">
        <v>0</v>
      </c>
      <c r="CM412" s="11">
        <v>14322</v>
      </c>
      <c r="CN412" s="9">
        <v>0</v>
      </c>
      <c r="CO412" s="9">
        <v>0</v>
      </c>
      <c r="CP412" s="9">
        <v>0</v>
      </c>
      <c r="CQ412" s="9">
        <v>0</v>
      </c>
      <c r="CR412" s="9">
        <v>0</v>
      </c>
      <c r="CT412" s="11"/>
      <c r="CU412" s="11"/>
      <c r="CV412" s="15"/>
      <c r="CW412" s="15"/>
      <c r="CX412" s="11"/>
      <c r="CY412" s="11"/>
      <c r="CZ412" s="9"/>
      <c r="DA412" s="11"/>
      <c r="DB412" s="11"/>
      <c r="DC412" s="11"/>
      <c r="DD412" s="11"/>
      <c r="DE412" s="11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</row>
    <row r="413" spans="1:124" x14ac:dyDescent="0.3">
      <c r="A413" s="8">
        <v>4088</v>
      </c>
      <c r="B413" s="8">
        <v>7</v>
      </c>
      <c r="C413" s="8" t="s">
        <v>436</v>
      </c>
      <c r="D413" s="16">
        <v>7</v>
      </c>
      <c r="E413" s="9">
        <v>310</v>
      </c>
      <c r="F413" s="9">
        <f t="shared" si="195"/>
        <v>11362.846377644564</v>
      </c>
      <c r="G413" s="9">
        <f t="shared" si="196"/>
        <v>12011.870836884829</v>
      </c>
      <c r="H413" s="9">
        <f t="shared" si="197"/>
        <v>649.02445924026506</v>
      </c>
      <c r="I413" s="10">
        <f t="shared" si="192"/>
        <v>5.7118123194657068E-2</v>
      </c>
      <c r="J413" s="9">
        <f t="shared" si="198"/>
        <v>515.94300451612889</v>
      </c>
      <c r="K413" s="9">
        <f t="shared" si="199"/>
        <v>89.112903225806804</v>
      </c>
      <c r="L413" s="9">
        <f t="shared" si="200"/>
        <v>0</v>
      </c>
      <c r="M413" s="9">
        <f t="shared" si="201"/>
        <v>18.150935483870967</v>
      </c>
      <c r="N413" s="9">
        <f t="shared" si="202"/>
        <v>-51.137851727476118</v>
      </c>
      <c r="O413" s="9">
        <f t="shared" si="203"/>
        <v>0</v>
      </c>
      <c r="P413" s="9">
        <f t="shared" si="204"/>
        <v>76.955467741935536</v>
      </c>
      <c r="Q413" s="15">
        <f t="shared" si="205"/>
        <v>3522482.3770698146</v>
      </c>
      <c r="R413" s="15">
        <f t="shared" si="206"/>
        <v>3723679.9594342969</v>
      </c>
      <c r="S413" s="9">
        <f t="shared" si="207"/>
        <v>201197.58236448234</v>
      </c>
      <c r="T413" s="9"/>
      <c r="U413" s="9">
        <f t="shared" si="209"/>
        <v>5290.0892535483872</v>
      </c>
      <c r="V413" s="9">
        <f t="shared" si="209"/>
        <v>2712.2193548387095</v>
      </c>
      <c r="W413" s="9">
        <f t="shared" si="209"/>
        <v>149.78351612903225</v>
      </c>
      <c r="X413" s="9">
        <f t="shared" si="209"/>
        <v>685.2838709677419</v>
      </c>
      <c r="Y413" s="9">
        <f t="shared" si="209"/>
        <v>1393.057059580048</v>
      </c>
      <c r="Z413" s="9">
        <f t="shared" si="209"/>
        <v>0</v>
      </c>
      <c r="AA413" s="9">
        <f t="shared" si="209"/>
        <v>1132.4133225806452</v>
      </c>
      <c r="AB413" s="9">
        <f t="shared" si="210"/>
        <v>5806.0322580645161</v>
      </c>
      <c r="AC413" s="9">
        <f t="shared" si="210"/>
        <v>2801.3322580645163</v>
      </c>
      <c r="AD413" s="9">
        <f t="shared" si="210"/>
        <v>149.78351612903225</v>
      </c>
      <c r="AE413" s="9">
        <f t="shared" si="210"/>
        <v>703.43480645161287</v>
      </c>
      <c r="AF413" s="9">
        <f t="shared" si="210"/>
        <v>1341.9192078525718</v>
      </c>
      <c r="AG413" s="9">
        <f t="shared" si="210"/>
        <v>0</v>
      </c>
      <c r="AH413" s="9">
        <f t="shared" si="210"/>
        <v>1209.3687903225807</v>
      </c>
      <c r="AI413" s="9">
        <f t="shared" si="208"/>
        <v>12011.870836884829</v>
      </c>
      <c r="AJ413" s="3" t="s">
        <v>608</v>
      </c>
      <c r="AK413" s="11">
        <v>1650105</v>
      </c>
      <c r="AL413" s="11">
        <v>0</v>
      </c>
      <c r="AM413" s="11">
        <v>3790</v>
      </c>
      <c r="AN413" s="9">
        <v>0</v>
      </c>
      <c r="AO413" s="11">
        <v>0</v>
      </c>
      <c r="AP413" s="11">
        <v>46432.89</v>
      </c>
      <c r="AQ413" s="9">
        <v>76912</v>
      </c>
      <c r="AR413" s="9">
        <v>30780</v>
      </c>
      <c r="AS413" s="11">
        <v>840788</v>
      </c>
      <c r="AT413" s="11">
        <v>0</v>
      </c>
      <c r="AU413" s="11">
        <v>0</v>
      </c>
      <c r="AV413" s="11">
        <v>0</v>
      </c>
      <c r="AW413" s="9">
        <v>0</v>
      </c>
      <c r="AX413" s="9">
        <v>431847.68846981484</v>
      </c>
      <c r="AY413" s="9">
        <v>21732.13</v>
      </c>
      <c r="AZ413" s="9">
        <v>-10177.331399999999</v>
      </c>
      <c r="BA413" s="11">
        <v>65342</v>
      </c>
      <c r="BB413" s="11">
        <v>79</v>
      </c>
      <c r="BC413" s="11">
        <v>329316</v>
      </c>
      <c r="BD413" s="11">
        <v>0</v>
      </c>
      <c r="BE413" s="11">
        <v>8224</v>
      </c>
      <c r="BF413" s="11">
        <v>0</v>
      </c>
      <c r="BG413" s="11">
        <v>0</v>
      </c>
      <c r="BH413" s="11">
        <v>0</v>
      </c>
      <c r="BI413" s="9">
        <v>27311</v>
      </c>
      <c r="BJ413" s="9">
        <v>0</v>
      </c>
      <c r="BK413" s="9">
        <v>0</v>
      </c>
      <c r="BL413" s="9">
        <v>0</v>
      </c>
      <c r="BM413" s="9">
        <v>0</v>
      </c>
      <c r="BN413" s="9">
        <v>0</v>
      </c>
      <c r="BO413" s="11">
        <v>1799860</v>
      </c>
      <c r="BP413" s="11">
        <v>0</v>
      </c>
      <c r="BQ413" s="11">
        <v>4030</v>
      </c>
      <c r="BR413" s="11">
        <v>0</v>
      </c>
      <c r="BS413" s="11">
        <v>0</v>
      </c>
      <c r="BT413" s="11">
        <v>46432.89</v>
      </c>
      <c r="BU413" s="9">
        <v>76912</v>
      </c>
      <c r="BV413" s="9">
        <v>35623</v>
      </c>
      <c r="BW413" s="11">
        <v>868413</v>
      </c>
      <c r="BX413" s="11">
        <v>0</v>
      </c>
      <c r="BY413" s="11">
        <v>0</v>
      </c>
      <c r="BZ413" s="11">
        <v>-4345.21</v>
      </c>
      <c r="CA413" s="9">
        <v>0</v>
      </c>
      <c r="CB413" s="9">
        <v>415994.95443429728</v>
      </c>
      <c r="CC413" s="9">
        <v>21438.325000000001</v>
      </c>
      <c r="CD413" s="9">
        <v>10</v>
      </c>
      <c r="CE413" s="11">
        <v>69723</v>
      </c>
      <c r="CF413" s="11">
        <v>85</v>
      </c>
      <c r="CG413" s="11">
        <v>353466</v>
      </c>
      <c r="CH413" s="11">
        <v>0</v>
      </c>
      <c r="CI413" s="11">
        <v>8606</v>
      </c>
      <c r="CJ413" s="11">
        <v>0</v>
      </c>
      <c r="CK413" s="11">
        <v>0</v>
      </c>
      <c r="CL413" s="11">
        <v>0</v>
      </c>
      <c r="CM413" s="11">
        <v>27431</v>
      </c>
      <c r="CN413" s="9">
        <v>0</v>
      </c>
      <c r="CO413" s="9">
        <v>0</v>
      </c>
      <c r="CP413" s="9">
        <v>0</v>
      </c>
      <c r="CQ413" s="9">
        <v>0</v>
      </c>
      <c r="CR413" s="9">
        <v>0</v>
      </c>
      <c r="CT413" s="11"/>
      <c r="CU413" s="11"/>
      <c r="CV413" s="15"/>
      <c r="CW413" s="15"/>
      <c r="CX413" s="11"/>
      <c r="CY413" s="11"/>
      <c r="CZ413" s="9"/>
      <c r="DA413" s="11"/>
      <c r="DB413" s="11"/>
      <c r="DC413" s="11"/>
      <c r="DD413" s="11"/>
      <c r="DE413" s="11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</row>
    <row r="414" spans="1:124" x14ac:dyDescent="0.3">
      <c r="A414" s="8">
        <v>4089</v>
      </c>
      <c r="B414" s="8">
        <v>7</v>
      </c>
      <c r="C414" s="8" t="s">
        <v>437</v>
      </c>
      <c r="D414" s="16">
        <v>7</v>
      </c>
      <c r="E414" s="9">
        <v>136</v>
      </c>
      <c r="F414" s="9">
        <f t="shared" si="195"/>
        <v>8402.9252854074493</v>
      </c>
      <c r="G414" s="9">
        <f t="shared" si="196"/>
        <v>8837.1996457827354</v>
      </c>
      <c r="H414" s="9">
        <f t="shared" si="197"/>
        <v>434.27436037528605</v>
      </c>
      <c r="I414" s="10">
        <f t="shared" si="192"/>
        <v>5.1681330682476552E-2</v>
      </c>
      <c r="J414" s="9">
        <f t="shared" si="198"/>
        <v>513.03851470588233</v>
      </c>
      <c r="K414" s="9">
        <f t="shared" si="199"/>
        <v>11.867647058823536</v>
      </c>
      <c r="L414" s="9">
        <f t="shared" si="200"/>
        <v>0</v>
      </c>
      <c r="M414" s="9">
        <f t="shared" si="201"/>
        <v>6.9622058823529471</v>
      </c>
      <c r="N414" s="9">
        <f t="shared" si="202"/>
        <v>-70.422627860008333</v>
      </c>
      <c r="O414" s="9">
        <f t="shared" si="203"/>
        <v>0</v>
      </c>
      <c r="P414" s="9">
        <f t="shared" si="204"/>
        <v>-27.171379411764747</v>
      </c>
      <c r="Q414" s="15">
        <f t="shared" si="205"/>
        <v>1142797.8388154132</v>
      </c>
      <c r="R414" s="15">
        <f t="shared" si="206"/>
        <v>1201859.151826452</v>
      </c>
      <c r="S414" s="9">
        <f t="shared" si="207"/>
        <v>59061.313011038816</v>
      </c>
      <c r="T414" s="9"/>
      <c r="U414" s="9">
        <f t="shared" si="209"/>
        <v>5455.1894264705879</v>
      </c>
      <c r="V414" s="9">
        <f t="shared" si="209"/>
        <v>361.10294117647061</v>
      </c>
      <c r="W414" s="9">
        <f t="shared" si="209"/>
        <v>5.2536764705882355</v>
      </c>
      <c r="X414" s="9">
        <f t="shared" si="209"/>
        <v>196.91176470588235</v>
      </c>
      <c r="Y414" s="9">
        <f t="shared" si="209"/>
        <v>1423.6834324662732</v>
      </c>
      <c r="Z414" s="9">
        <f t="shared" si="209"/>
        <v>0</v>
      </c>
      <c r="AA414" s="9">
        <f t="shared" si="209"/>
        <v>960.78404411764711</v>
      </c>
      <c r="AB414" s="9">
        <f t="shared" si="210"/>
        <v>5968.2279411764703</v>
      </c>
      <c r="AC414" s="9">
        <f t="shared" si="210"/>
        <v>372.97058823529414</v>
      </c>
      <c r="AD414" s="9">
        <f t="shared" si="210"/>
        <v>5.2536764705882355</v>
      </c>
      <c r="AE414" s="9">
        <f t="shared" si="210"/>
        <v>203.8739705882353</v>
      </c>
      <c r="AF414" s="9">
        <f t="shared" si="210"/>
        <v>1353.2608046062649</v>
      </c>
      <c r="AG414" s="9">
        <f t="shared" si="210"/>
        <v>0</v>
      </c>
      <c r="AH414" s="9">
        <f t="shared" si="210"/>
        <v>933.61266470588237</v>
      </c>
      <c r="AI414" s="9">
        <f t="shared" si="208"/>
        <v>8837.1996457827354</v>
      </c>
      <c r="AJ414" s="3" t="s">
        <v>608</v>
      </c>
      <c r="AK414" s="11">
        <v>746510</v>
      </c>
      <c r="AL414" s="11">
        <v>0</v>
      </c>
      <c r="AM414" s="11">
        <v>1715</v>
      </c>
      <c r="AN414" s="9">
        <v>0</v>
      </c>
      <c r="AO414" s="11">
        <v>0</v>
      </c>
      <c r="AP414" s="11">
        <v>714.5</v>
      </c>
      <c r="AQ414" s="9">
        <v>0</v>
      </c>
      <c r="AR414" s="9">
        <v>13925</v>
      </c>
      <c r="AS414" s="11">
        <v>49110</v>
      </c>
      <c r="AT414" s="11">
        <v>0</v>
      </c>
      <c r="AU414" s="11">
        <v>0</v>
      </c>
      <c r="AV414" s="11">
        <v>0</v>
      </c>
      <c r="AW414" s="9">
        <v>0</v>
      </c>
      <c r="AX414" s="9">
        <v>193620.94681541316</v>
      </c>
      <c r="AY414" s="9">
        <v>10966.630000000001</v>
      </c>
      <c r="AZ414" s="9">
        <v>-4604.2380000000003</v>
      </c>
      <c r="BA414" s="11">
        <v>29561</v>
      </c>
      <c r="BB414" s="11">
        <v>36</v>
      </c>
      <c r="BC414" s="11">
        <v>119700</v>
      </c>
      <c r="BD414" s="11">
        <v>0</v>
      </c>
      <c r="BE414" s="11">
        <v>3721</v>
      </c>
      <c r="BF414" s="11">
        <v>0</v>
      </c>
      <c r="BG414" s="11">
        <v>-36242</v>
      </c>
      <c r="BH414" s="11">
        <v>0</v>
      </c>
      <c r="BI414" s="9">
        <v>14064</v>
      </c>
      <c r="BJ414" s="9">
        <v>0</v>
      </c>
      <c r="BK414" s="9">
        <v>0</v>
      </c>
      <c r="BL414" s="9">
        <v>0</v>
      </c>
      <c r="BM414" s="9">
        <v>0</v>
      </c>
      <c r="BN414" s="9">
        <v>0</v>
      </c>
      <c r="BO414" s="11">
        <v>811679</v>
      </c>
      <c r="BP414" s="11">
        <v>0</v>
      </c>
      <c r="BQ414" s="11">
        <v>1817</v>
      </c>
      <c r="BR414" s="11">
        <v>0</v>
      </c>
      <c r="BS414" s="11">
        <v>0</v>
      </c>
      <c r="BT414" s="11">
        <v>714.5</v>
      </c>
      <c r="BU414" s="9">
        <v>0</v>
      </c>
      <c r="BV414" s="9">
        <v>16065</v>
      </c>
      <c r="BW414" s="11">
        <v>50724</v>
      </c>
      <c r="BX414" s="11">
        <v>0</v>
      </c>
      <c r="BY414" s="11">
        <v>0</v>
      </c>
      <c r="BZ414" s="11">
        <v>-1799.14</v>
      </c>
      <c r="CA414" s="9">
        <v>0</v>
      </c>
      <c r="CB414" s="9">
        <v>184043.46942645201</v>
      </c>
      <c r="CC414" s="9">
        <v>7271.3224</v>
      </c>
      <c r="CD414" s="9">
        <v>0</v>
      </c>
      <c r="CE414" s="11">
        <v>31443</v>
      </c>
      <c r="CF414" s="11">
        <v>38</v>
      </c>
      <c r="CG414" s="11">
        <v>119700</v>
      </c>
      <c r="CH414" s="11">
        <v>0</v>
      </c>
      <c r="CI414" s="11">
        <v>3881</v>
      </c>
      <c r="CJ414" s="11">
        <v>0</v>
      </c>
      <c r="CK414" s="11">
        <v>-37862</v>
      </c>
      <c r="CL414" s="11">
        <v>0</v>
      </c>
      <c r="CM414" s="11">
        <v>14144</v>
      </c>
      <c r="CN414" s="9">
        <v>0</v>
      </c>
      <c r="CO414" s="9">
        <v>0</v>
      </c>
      <c r="CP414" s="9">
        <v>0</v>
      </c>
      <c r="CQ414" s="9">
        <v>0</v>
      </c>
      <c r="CR414" s="9">
        <v>0</v>
      </c>
      <c r="CT414" s="11"/>
      <c r="CU414" s="11"/>
      <c r="CV414" s="15"/>
      <c r="CW414" s="15"/>
      <c r="CX414" s="11"/>
      <c r="CY414" s="11"/>
      <c r="CZ414" s="9"/>
      <c r="DA414" s="11"/>
      <c r="DB414" s="11"/>
      <c r="DC414" s="11"/>
      <c r="DD414" s="11"/>
      <c r="DE414" s="11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</row>
    <row r="415" spans="1:124" x14ac:dyDescent="0.3">
      <c r="A415" s="8">
        <v>4090</v>
      </c>
      <c r="B415" s="8">
        <v>7</v>
      </c>
      <c r="C415" s="8" t="s">
        <v>438</v>
      </c>
      <c r="D415" s="16">
        <v>7</v>
      </c>
      <c r="E415" s="9">
        <v>180</v>
      </c>
      <c r="F415" s="9">
        <f t="shared" si="195"/>
        <v>8290.1238736053274</v>
      </c>
      <c r="G415" s="9">
        <f t="shared" si="196"/>
        <v>8743.6705060797194</v>
      </c>
      <c r="H415" s="9">
        <f t="shared" si="197"/>
        <v>453.54663247439203</v>
      </c>
      <c r="I415" s="10">
        <f t="shared" si="192"/>
        <v>5.4709270861250374E-2</v>
      </c>
      <c r="J415" s="9">
        <f t="shared" si="198"/>
        <v>547.59460111111093</v>
      </c>
      <c r="K415" s="9">
        <f t="shared" si="199"/>
        <v>1.3222222222222229</v>
      </c>
      <c r="L415" s="9">
        <f t="shared" si="200"/>
        <v>0</v>
      </c>
      <c r="M415" s="9">
        <f t="shared" si="201"/>
        <v>19.900000000000006</v>
      </c>
      <c r="N415" s="9">
        <f t="shared" si="202"/>
        <v>-66.63277863671965</v>
      </c>
      <c r="O415" s="9">
        <f t="shared" si="203"/>
        <v>0</v>
      </c>
      <c r="P415" s="9">
        <f t="shared" si="204"/>
        <v>-48.63741222222211</v>
      </c>
      <c r="Q415" s="15">
        <f t="shared" si="205"/>
        <v>1492222.2972489586</v>
      </c>
      <c r="R415" s="15">
        <f t="shared" si="206"/>
        <v>1573860.6910943494</v>
      </c>
      <c r="S415" s="9">
        <f t="shared" si="207"/>
        <v>81638.393845390761</v>
      </c>
      <c r="T415" s="9"/>
      <c r="U415" s="9">
        <f t="shared" si="209"/>
        <v>5258.4053988888891</v>
      </c>
      <c r="V415" s="9">
        <f t="shared" si="209"/>
        <v>40.233333333333334</v>
      </c>
      <c r="W415" s="9">
        <f t="shared" si="209"/>
        <v>42.539000000000001</v>
      </c>
      <c r="X415" s="9">
        <f t="shared" si="209"/>
        <v>98.761111111111106</v>
      </c>
      <c r="Y415" s="9">
        <f t="shared" si="209"/>
        <v>1519.9549191608824</v>
      </c>
      <c r="Z415" s="9">
        <f t="shared" si="209"/>
        <v>0</v>
      </c>
      <c r="AA415" s="9">
        <f t="shared" si="209"/>
        <v>1330.230111111111</v>
      </c>
      <c r="AB415" s="9">
        <f t="shared" si="210"/>
        <v>5806</v>
      </c>
      <c r="AC415" s="9">
        <f t="shared" si="210"/>
        <v>41.555555555555557</v>
      </c>
      <c r="AD415" s="9">
        <f t="shared" si="210"/>
        <v>42.539000000000001</v>
      </c>
      <c r="AE415" s="9">
        <f t="shared" si="210"/>
        <v>118.66111111111111</v>
      </c>
      <c r="AF415" s="9">
        <f t="shared" si="210"/>
        <v>1453.3221405241627</v>
      </c>
      <c r="AG415" s="9">
        <f t="shared" si="210"/>
        <v>0</v>
      </c>
      <c r="AH415" s="9">
        <f t="shared" si="210"/>
        <v>1281.5926988888889</v>
      </c>
      <c r="AI415" s="9">
        <f t="shared" si="208"/>
        <v>8743.6705060797194</v>
      </c>
      <c r="AJ415" s="3" t="s">
        <v>608</v>
      </c>
      <c r="AK415" s="11">
        <v>952387</v>
      </c>
      <c r="AL415" s="11">
        <v>0</v>
      </c>
      <c r="AM415" s="11">
        <v>2188</v>
      </c>
      <c r="AN415" s="9">
        <v>0</v>
      </c>
      <c r="AO415" s="11">
        <v>0</v>
      </c>
      <c r="AP415" s="11">
        <v>7657.02</v>
      </c>
      <c r="AQ415" s="9">
        <v>0</v>
      </c>
      <c r="AR415" s="9">
        <v>17765</v>
      </c>
      <c r="AS415" s="11">
        <v>7242</v>
      </c>
      <c r="AT415" s="11">
        <v>0</v>
      </c>
      <c r="AU415" s="11">
        <v>0</v>
      </c>
      <c r="AV415" s="11">
        <v>0</v>
      </c>
      <c r="AW415" s="9">
        <v>0</v>
      </c>
      <c r="AX415" s="9">
        <v>273591.88544895884</v>
      </c>
      <c r="AY415" s="9">
        <v>26816.42</v>
      </c>
      <c r="AZ415" s="9">
        <v>-5874.0281999999997</v>
      </c>
      <c r="BA415" s="11">
        <v>37713</v>
      </c>
      <c r="BB415" s="11">
        <v>14701</v>
      </c>
      <c r="BC415" s="11">
        <v>212625</v>
      </c>
      <c r="BD415" s="11">
        <v>1555</v>
      </c>
      <c r="BE415" s="11">
        <v>4747</v>
      </c>
      <c r="BF415" s="11">
        <v>0</v>
      </c>
      <c r="BG415" s="11">
        <v>-60892</v>
      </c>
      <c r="BH415" s="11">
        <v>0</v>
      </c>
      <c r="BI415" s="9">
        <v>0</v>
      </c>
      <c r="BJ415" s="9">
        <v>0</v>
      </c>
      <c r="BK415" s="9">
        <v>0</v>
      </c>
      <c r="BL415" s="9">
        <v>0</v>
      </c>
      <c r="BM415" s="9">
        <v>0</v>
      </c>
      <c r="BN415" s="9">
        <v>0</v>
      </c>
      <c r="BO415" s="11">
        <v>1045080</v>
      </c>
      <c r="BP415" s="11">
        <v>0</v>
      </c>
      <c r="BQ415" s="11">
        <v>2340</v>
      </c>
      <c r="BR415" s="11">
        <v>0</v>
      </c>
      <c r="BS415" s="11">
        <v>0</v>
      </c>
      <c r="BT415" s="11">
        <v>7657.02</v>
      </c>
      <c r="BU415" s="9">
        <v>0</v>
      </c>
      <c r="BV415" s="9">
        <v>20684</v>
      </c>
      <c r="BW415" s="11">
        <v>7480</v>
      </c>
      <c r="BX415" s="11">
        <v>0</v>
      </c>
      <c r="BY415" s="11">
        <v>0</v>
      </c>
      <c r="BZ415" s="11">
        <v>0</v>
      </c>
      <c r="CA415" s="9">
        <v>0</v>
      </c>
      <c r="CB415" s="9">
        <v>261597.98529434929</v>
      </c>
      <c r="CC415" s="9">
        <v>18061.685800000003</v>
      </c>
      <c r="CD415" s="9">
        <v>0</v>
      </c>
      <c r="CE415" s="11">
        <v>40484</v>
      </c>
      <c r="CF415" s="11">
        <v>15878</v>
      </c>
      <c r="CG415" s="11">
        <v>212625</v>
      </c>
      <c r="CH415" s="11">
        <v>1555</v>
      </c>
      <c r="CI415" s="11">
        <v>4997</v>
      </c>
      <c r="CJ415" s="11">
        <v>0</v>
      </c>
      <c r="CK415" s="11">
        <v>-64579</v>
      </c>
      <c r="CL415" s="11">
        <v>0</v>
      </c>
      <c r="CM415" s="11">
        <v>0</v>
      </c>
      <c r="CN415" s="9">
        <v>0</v>
      </c>
      <c r="CO415" s="9">
        <v>0</v>
      </c>
      <c r="CP415" s="9">
        <v>0</v>
      </c>
      <c r="CQ415" s="9">
        <v>0</v>
      </c>
      <c r="CR415" s="9">
        <v>0</v>
      </c>
      <c r="CT415" s="11"/>
      <c r="CU415" s="11"/>
      <c r="CV415" s="15"/>
      <c r="CW415" s="15"/>
      <c r="CX415" s="11"/>
      <c r="CY415" s="11"/>
      <c r="CZ415" s="9"/>
      <c r="DA415" s="11"/>
      <c r="DB415" s="11"/>
      <c r="DC415" s="11"/>
      <c r="DD415" s="11"/>
      <c r="DE415" s="11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</row>
    <row r="416" spans="1:124" x14ac:dyDescent="0.3">
      <c r="A416" s="8">
        <v>4091</v>
      </c>
      <c r="B416" s="8">
        <v>7</v>
      </c>
      <c r="C416" s="8" t="s">
        <v>439</v>
      </c>
      <c r="D416" s="16">
        <v>7</v>
      </c>
      <c r="E416" s="9">
        <v>126</v>
      </c>
      <c r="F416" s="9">
        <f t="shared" si="195"/>
        <v>11473.861357464815</v>
      </c>
      <c r="G416" s="9">
        <f t="shared" si="196"/>
        <v>11658.674154885362</v>
      </c>
      <c r="H416" s="9">
        <f t="shared" si="197"/>
        <v>184.81279742054721</v>
      </c>
      <c r="I416" s="10">
        <f t="shared" si="192"/>
        <v>1.6107288702796575E-2</v>
      </c>
      <c r="J416" s="9">
        <f t="shared" si="198"/>
        <v>230.04321904761946</v>
      </c>
      <c r="K416" s="9">
        <f t="shared" si="199"/>
        <v>7.2936507936508121</v>
      </c>
      <c r="L416" s="9">
        <f t="shared" si="200"/>
        <v>0</v>
      </c>
      <c r="M416" s="9">
        <f t="shared" si="201"/>
        <v>10.24666666666667</v>
      </c>
      <c r="N416" s="9">
        <f t="shared" si="202"/>
        <v>-129.10216765881796</v>
      </c>
      <c r="O416" s="9">
        <f t="shared" si="203"/>
        <v>0</v>
      </c>
      <c r="P416" s="9">
        <f t="shared" si="204"/>
        <v>66.331428571428205</v>
      </c>
      <c r="Q416" s="15">
        <f t="shared" si="205"/>
        <v>1445706.5310405667</v>
      </c>
      <c r="R416" s="15">
        <f t="shared" si="206"/>
        <v>1468992.9435155555</v>
      </c>
      <c r="S416" s="9">
        <f t="shared" si="207"/>
        <v>23286.412474988727</v>
      </c>
      <c r="T416" s="9"/>
      <c r="U416" s="9">
        <f t="shared" si="209"/>
        <v>6571.3139238095237</v>
      </c>
      <c r="V416" s="9">
        <f t="shared" si="209"/>
        <v>221.93650793650792</v>
      </c>
      <c r="W416" s="9">
        <f t="shared" si="209"/>
        <v>32.908571428571427</v>
      </c>
      <c r="X416" s="9">
        <f t="shared" si="209"/>
        <v>493.71428571428572</v>
      </c>
      <c r="Y416" s="9">
        <f t="shared" si="209"/>
        <v>2709.4166400044978</v>
      </c>
      <c r="Z416" s="9">
        <f t="shared" si="209"/>
        <v>0</v>
      </c>
      <c r="AA416" s="9">
        <f t="shared" si="209"/>
        <v>1444.5714285714287</v>
      </c>
      <c r="AB416" s="9">
        <f t="shared" si="210"/>
        <v>6801.3571428571431</v>
      </c>
      <c r="AC416" s="9">
        <f t="shared" si="210"/>
        <v>229.23015873015873</v>
      </c>
      <c r="AD416" s="9">
        <f t="shared" si="210"/>
        <v>32.908571428571427</v>
      </c>
      <c r="AE416" s="9">
        <f t="shared" si="210"/>
        <v>503.96095238095239</v>
      </c>
      <c r="AF416" s="9">
        <f t="shared" si="210"/>
        <v>2580.3144723456799</v>
      </c>
      <c r="AG416" s="9">
        <f t="shared" si="210"/>
        <v>0</v>
      </c>
      <c r="AH416" s="9">
        <f t="shared" si="210"/>
        <v>1510.9028571428569</v>
      </c>
      <c r="AI416" s="9">
        <f t="shared" si="208"/>
        <v>11658.674154885362</v>
      </c>
      <c r="AJ416" s="3" t="s">
        <v>608</v>
      </c>
      <c r="AK416" s="11">
        <v>833124</v>
      </c>
      <c r="AL416" s="11">
        <v>0</v>
      </c>
      <c r="AM416" s="11">
        <v>1914</v>
      </c>
      <c r="AN416" s="9">
        <v>0</v>
      </c>
      <c r="AO416" s="11">
        <v>0</v>
      </c>
      <c r="AP416" s="11">
        <v>4146.4799999999996</v>
      </c>
      <c r="AQ416" s="9">
        <v>33396</v>
      </c>
      <c r="AR416" s="9">
        <v>15541</v>
      </c>
      <c r="AS416" s="11">
        <v>27964</v>
      </c>
      <c r="AT416" s="11">
        <v>0</v>
      </c>
      <c r="AU416" s="11">
        <v>0</v>
      </c>
      <c r="AV416" s="11">
        <v>0</v>
      </c>
      <c r="AW416" s="9">
        <v>0</v>
      </c>
      <c r="AX416" s="9">
        <v>341386.49664056674</v>
      </c>
      <c r="AY416" s="9">
        <v>0</v>
      </c>
      <c r="AZ416" s="9">
        <v>-5138.4455999999991</v>
      </c>
      <c r="BA416" s="11">
        <v>32990</v>
      </c>
      <c r="BB416" s="11">
        <v>12860</v>
      </c>
      <c r="BC416" s="11">
        <v>182016</v>
      </c>
      <c r="BD416" s="11">
        <v>0</v>
      </c>
      <c r="BE416" s="11">
        <v>4152</v>
      </c>
      <c r="BF416" s="11">
        <v>0</v>
      </c>
      <c r="BG416" s="11">
        <v>-53266</v>
      </c>
      <c r="BH416" s="11">
        <v>0</v>
      </c>
      <c r="BI416" s="9">
        <v>14621</v>
      </c>
      <c r="BJ416" s="9">
        <v>0</v>
      </c>
      <c r="BK416" s="9">
        <v>0</v>
      </c>
      <c r="BL416" s="9">
        <v>0</v>
      </c>
      <c r="BM416" s="9">
        <v>0</v>
      </c>
      <c r="BN416" s="9">
        <v>0</v>
      </c>
      <c r="BO416" s="11">
        <v>856966</v>
      </c>
      <c r="BP416" s="11">
        <v>0</v>
      </c>
      <c r="BQ416" s="11">
        <v>1919</v>
      </c>
      <c r="BR416" s="11">
        <v>0</v>
      </c>
      <c r="BS416" s="11">
        <v>0</v>
      </c>
      <c r="BT416" s="11">
        <v>4146.4799999999996</v>
      </c>
      <c r="BU416" s="9">
        <v>33396</v>
      </c>
      <c r="BV416" s="9">
        <v>16961</v>
      </c>
      <c r="BW416" s="11">
        <v>28883</v>
      </c>
      <c r="BX416" s="11">
        <v>0</v>
      </c>
      <c r="BY416" s="11">
        <v>0</v>
      </c>
      <c r="BZ416" s="11">
        <v>-837.92</v>
      </c>
      <c r="CA416" s="9">
        <v>0</v>
      </c>
      <c r="CB416" s="9">
        <v>325119.62351555564</v>
      </c>
      <c r="CC416" s="9">
        <v>5888.16</v>
      </c>
      <c r="CD416" s="9">
        <v>5</v>
      </c>
      <c r="CE416" s="11">
        <v>33197</v>
      </c>
      <c r="CF416" s="11">
        <v>13020</v>
      </c>
      <c r="CG416" s="11">
        <v>184485.59999999998</v>
      </c>
      <c r="CH416" s="11">
        <v>0</v>
      </c>
      <c r="CI416" s="11">
        <v>4098</v>
      </c>
      <c r="CJ416" s="11">
        <v>0</v>
      </c>
      <c r="CK416" s="11">
        <v>-52955</v>
      </c>
      <c r="CL416" s="11">
        <v>0</v>
      </c>
      <c r="CM416" s="11">
        <v>14701</v>
      </c>
      <c r="CN416" s="9">
        <v>0</v>
      </c>
      <c r="CO416" s="9">
        <v>0</v>
      </c>
      <c r="CP416" s="9">
        <v>0</v>
      </c>
      <c r="CQ416" s="9">
        <v>0</v>
      </c>
      <c r="CR416" s="9">
        <v>0</v>
      </c>
      <c r="CT416" s="11"/>
      <c r="CU416" s="11"/>
      <c r="CV416" s="15"/>
      <c r="CW416" s="15"/>
      <c r="CX416" s="11"/>
      <c r="CY416" s="11"/>
      <c r="CZ416" s="9"/>
      <c r="DA416" s="11"/>
      <c r="DB416" s="11"/>
      <c r="DC416" s="11"/>
      <c r="DD416" s="11"/>
      <c r="DE416" s="11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</row>
    <row r="417" spans="1:124" x14ac:dyDescent="0.3">
      <c r="A417" s="8">
        <v>4092</v>
      </c>
      <c r="B417" s="8">
        <v>7</v>
      </c>
      <c r="C417" s="8" t="s">
        <v>440</v>
      </c>
      <c r="D417" s="16">
        <v>7</v>
      </c>
      <c r="E417" s="9">
        <v>68</v>
      </c>
      <c r="F417" s="9">
        <f t="shared" si="195"/>
        <v>13736.309220424024</v>
      </c>
      <c r="G417" s="9">
        <f t="shared" si="196"/>
        <v>13742.689676462731</v>
      </c>
      <c r="H417" s="9">
        <f t="shared" si="197"/>
        <v>6.3804560387070524</v>
      </c>
      <c r="I417" s="10">
        <f t="shared" si="192"/>
        <v>4.6449566155806846E-4</v>
      </c>
      <c r="J417" s="9">
        <f t="shared" si="198"/>
        <v>288.10173235294133</v>
      </c>
      <c r="K417" s="9">
        <f t="shared" si="199"/>
        <v>54.75</v>
      </c>
      <c r="L417" s="9">
        <f t="shared" si="200"/>
        <v>0</v>
      </c>
      <c r="M417" s="9">
        <f t="shared" si="201"/>
        <v>-325.16689922847081</v>
      </c>
      <c r="N417" s="9">
        <f t="shared" si="202"/>
        <v>-69.840553556353598</v>
      </c>
      <c r="O417" s="9">
        <f t="shared" si="203"/>
        <v>0</v>
      </c>
      <c r="P417" s="9">
        <f t="shared" si="204"/>
        <v>58.536176470588316</v>
      </c>
      <c r="Q417" s="15">
        <f t="shared" si="205"/>
        <v>934069.02698883344</v>
      </c>
      <c r="R417" s="15">
        <f t="shared" si="206"/>
        <v>934502.89799946558</v>
      </c>
      <c r="S417" s="9">
        <f t="shared" si="207"/>
        <v>433.87101063213777</v>
      </c>
      <c r="T417" s="9"/>
      <c r="U417" s="9">
        <f t="shared" si="209"/>
        <v>7023.4129735294118</v>
      </c>
      <c r="V417" s="9">
        <f t="shared" si="209"/>
        <v>1666.4705882352941</v>
      </c>
      <c r="W417" s="9">
        <f t="shared" si="209"/>
        <v>10.822352941176471</v>
      </c>
      <c r="X417" s="9">
        <f t="shared" si="209"/>
        <v>1581.7352941176471</v>
      </c>
      <c r="Y417" s="9">
        <f t="shared" si="209"/>
        <v>1710.3385998357883</v>
      </c>
      <c r="Z417" s="9">
        <f t="shared" si="209"/>
        <v>0</v>
      </c>
      <c r="AA417" s="9">
        <f t="shared" si="209"/>
        <v>1743.5294117647059</v>
      </c>
      <c r="AB417" s="9">
        <f t="shared" si="210"/>
        <v>7311.5147058823532</v>
      </c>
      <c r="AC417" s="9">
        <f t="shared" si="210"/>
        <v>1721.2205882352941</v>
      </c>
      <c r="AD417" s="9">
        <f t="shared" si="210"/>
        <v>10.822352941176471</v>
      </c>
      <c r="AE417" s="9">
        <f t="shared" si="210"/>
        <v>1256.5683948891763</v>
      </c>
      <c r="AF417" s="9">
        <f t="shared" si="210"/>
        <v>1640.4980462794347</v>
      </c>
      <c r="AG417" s="9">
        <f t="shared" si="210"/>
        <v>0</v>
      </c>
      <c r="AH417" s="9">
        <f t="shared" si="210"/>
        <v>1802.0655882352942</v>
      </c>
      <c r="AI417" s="9">
        <f t="shared" si="208"/>
        <v>13742.689676462731</v>
      </c>
      <c r="AJ417" s="3" t="s">
        <v>608</v>
      </c>
      <c r="AK417" s="11">
        <v>480556</v>
      </c>
      <c r="AL417" s="11">
        <v>0</v>
      </c>
      <c r="AM417" s="11">
        <v>1104</v>
      </c>
      <c r="AN417" s="9">
        <v>0</v>
      </c>
      <c r="AO417" s="11">
        <v>0</v>
      </c>
      <c r="AP417" s="11">
        <v>735.92</v>
      </c>
      <c r="AQ417" s="9">
        <v>0</v>
      </c>
      <c r="AR417" s="9">
        <v>8964</v>
      </c>
      <c r="AS417" s="11">
        <v>113320</v>
      </c>
      <c r="AT417" s="11">
        <v>0</v>
      </c>
      <c r="AU417" s="11">
        <v>75917</v>
      </c>
      <c r="AV417" s="11">
        <v>0</v>
      </c>
      <c r="AW417" s="9">
        <v>0</v>
      </c>
      <c r="AX417" s="9">
        <v>116303.0247888336</v>
      </c>
      <c r="AY417" s="9">
        <v>0</v>
      </c>
      <c r="AZ417" s="9">
        <v>-2963.9177999999997</v>
      </c>
      <c r="BA417" s="11">
        <v>19029</v>
      </c>
      <c r="BB417" s="11">
        <v>23</v>
      </c>
      <c r="BC417" s="11">
        <v>118560</v>
      </c>
      <c r="BD417" s="11">
        <v>126</v>
      </c>
      <c r="BE417" s="11">
        <v>2395</v>
      </c>
      <c r="BF417" s="11">
        <v>0</v>
      </c>
      <c r="BG417" s="11">
        <v>0</v>
      </c>
      <c r="BH417" s="11">
        <v>0</v>
      </c>
      <c r="BI417" s="9">
        <v>0</v>
      </c>
      <c r="BJ417" s="9">
        <v>0</v>
      </c>
      <c r="BK417" s="9">
        <v>0</v>
      </c>
      <c r="BL417" s="9">
        <v>0</v>
      </c>
      <c r="BM417" s="9">
        <v>0</v>
      </c>
      <c r="BN417" s="9">
        <v>0</v>
      </c>
      <c r="BO417" s="11">
        <v>473770</v>
      </c>
      <c r="BP417" s="11">
        <v>23410</v>
      </c>
      <c r="BQ417" s="11">
        <v>1061</v>
      </c>
      <c r="BR417" s="11">
        <v>0</v>
      </c>
      <c r="BS417" s="11">
        <v>0</v>
      </c>
      <c r="BT417" s="11">
        <v>735.92</v>
      </c>
      <c r="BU417" s="9">
        <v>0</v>
      </c>
      <c r="BV417" s="9">
        <v>9377</v>
      </c>
      <c r="BW417" s="11">
        <v>117043</v>
      </c>
      <c r="BX417" s="11">
        <v>0</v>
      </c>
      <c r="BY417" s="11">
        <v>0</v>
      </c>
      <c r="BZ417" s="11">
        <v>820.55</v>
      </c>
      <c r="CA417" s="9">
        <v>0</v>
      </c>
      <c r="CB417" s="9">
        <v>111553.86714700155</v>
      </c>
      <c r="CC417" s="9">
        <v>2703.66</v>
      </c>
      <c r="CD417" s="9">
        <v>3</v>
      </c>
      <c r="CE417" s="11">
        <v>18353</v>
      </c>
      <c r="CF417" s="11">
        <v>22</v>
      </c>
      <c r="CG417" s="11">
        <v>119836.8</v>
      </c>
      <c r="CH417" s="11">
        <v>53548.100852463976</v>
      </c>
      <c r="CI417" s="11">
        <v>2265</v>
      </c>
      <c r="CJ417" s="11">
        <v>0</v>
      </c>
      <c r="CK417" s="11">
        <v>0</v>
      </c>
      <c r="CL417" s="11">
        <v>0</v>
      </c>
      <c r="CM417" s="11">
        <v>0</v>
      </c>
      <c r="CN417" s="9">
        <v>0</v>
      </c>
      <c r="CO417" s="9">
        <v>0</v>
      </c>
      <c r="CP417" s="9">
        <v>0</v>
      </c>
      <c r="CQ417" s="9">
        <v>0</v>
      </c>
      <c r="CR417" s="9">
        <v>0</v>
      </c>
      <c r="CT417" s="11"/>
      <c r="CU417" s="11"/>
      <c r="CV417" s="15"/>
      <c r="CW417" s="15"/>
      <c r="CX417" s="11"/>
      <c r="CY417" s="11"/>
      <c r="CZ417" s="9"/>
      <c r="DA417" s="11"/>
      <c r="DB417" s="11"/>
      <c r="DC417" s="11"/>
      <c r="DD417" s="11"/>
      <c r="DE417" s="11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</row>
    <row r="418" spans="1:124" x14ac:dyDescent="0.3">
      <c r="A418" s="8">
        <v>4093</v>
      </c>
      <c r="B418" s="8">
        <v>7</v>
      </c>
      <c r="C418" s="8" t="s">
        <v>441</v>
      </c>
      <c r="D418" s="16">
        <v>7</v>
      </c>
      <c r="E418" s="9">
        <v>150</v>
      </c>
      <c r="F418" s="9">
        <f t="shared" si="195"/>
        <v>11735.743302785882</v>
      </c>
      <c r="G418" s="9">
        <f t="shared" si="196"/>
        <v>11926.65164192189</v>
      </c>
      <c r="H418" s="9">
        <f t="shared" si="197"/>
        <v>190.90833913600727</v>
      </c>
      <c r="I418" s="10">
        <f t="shared" si="192"/>
        <v>1.6267255870421826E-2</v>
      </c>
      <c r="J418" s="9">
        <f t="shared" si="198"/>
        <v>217.92600000000039</v>
      </c>
      <c r="K418" s="9">
        <f t="shared" si="199"/>
        <v>33.319999999999936</v>
      </c>
      <c r="L418" s="9">
        <f t="shared" si="200"/>
        <v>0</v>
      </c>
      <c r="M418" s="9">
        <f t="shared" si="201"/>
        <v>-10.031666666666666</v>
      </c>
      <c r="N418" s="9">
        <f t="shared" si="202"/>
        <v>-93.929194197327433</v>
      </c>
      <c r="O418" s="9">
        <f t="shared" si="203"/>
        <v>0</v>
      </c>
      <c r="P418" s="9">
        <f t="shared" si="204"/>
        <v>43.623199999999997</v>
      </c>
      <c r="Q418" s="15">
        <f t="shared" si="205"/>
        <v>1760361.4954178827</v>
      </c>
      <c r="R418" s="15">
        <f t="shared" si="206"/>
        <v>1788997.7462882835</v>
      </c>
      <c r="S418" s="9">
        <f t="shared" si="207"/>
        <v>28636.250870400807</v>
      </c>
      <c r="T418" s="9"/>
      <c r="U418" s="9">
        <f t="shared" si="209"/>
        <v>6749.3139999999994</v>
      </c>
      <c r="V418" s="9">
        <f t="shared" si="209"/>
        <v>1014.22</v>
      </c>
      <c r="W418" s="9">
        <f t="shared" si="209"/>
        <v>271.7</v>
      </c>
      <c r="X418" s="9">
        <f t="shared" si="209"/>
        <v>119.97333333333333</v>
      </c>
      <c r="Y418" s="9">
        <f t="shared" si="209"/>
        <v>2124.5359694525505</v>
      </c>
      <c r="Z418" s="9">
        <f t="shared" si="209"/>
        <v>0</v>
      </c>
      <c r="AA418" s="9">
        <f t="shared" si="209"/>
        <v>1456</v>
      </c>
      <c r="AB418" s="9">
        <f t="shared" si="210"/>
        <v>6967.24</v>
      </c>
      <c r="AC418" s="9">
        <f t="shared" si="210"/>
        <v>1047.54</v>
      </c>
      <c r="AD418" s="9">
        <f t="shared" si="210"/>
        <v>271.7</v>
      </c>
      <c r="AE418" s="9">
        <f t="shared" si="210"/>
        <v>109.94166666666666</v>
      </c>
      <c r="AF418" s="9">
        <f t="shared" si="210"/>
        <v>2030.6067752552231</v>
      </c>
      <c r="AG418" s="9">
        <f t="shared" si="210"/>
        <v>0</v>
      </c>
      <c r="AH418" s="9">
        <f t="shared" si="210"/>
        <v>1499.6232</v>
      </c>
      <c r="AI418" s="9">
        <f t="shared" si="208"/>
        <v>11926.65164192189</v>
      </c>
      <c r="AJ418" s="3" t="s">
        <v>608</v>
      </c>
      <c r="AK418" s="11">
        <v>1018680</v>
      </c>
      <c r="AL418" s="11">
        <v>0</v>
      </c>
      <c r="AM418" s="11">
        <v>2340</v>
      </c>
      <c r="AN418" s="9">
        <v>0</v>
      </c>
      <c r="AO418" s="11">
        <v>0</v>
      </c>
      <c r="AP418" s="11">
        <v>40755</v>
      </c>
      <c r="AQ418" s="9">
        <v>0</v>
      </c>
      <c r="AR418" s="9">
        <v>19002</v>
      </c>
      <c r="AS418" s="11">
        <v>152133</v>
      </c>
      <c r="AT418" s="11">
        <v>0</v>
      </c>
      <c r="AU418" s="11">
        <v>0</v>
      </c>
      <c r="AV418" s="11">
        <v>0</v>
      </c>
      <c r="AW418" s="9">
        <v>0</v>
      </c>
      <c r="AX418" s="9">
        <v>318680.3954178826</v>
      </c>
      <c r="AY418" s="9">
        <v>0</v>
      </c>
      <c r="AZ418" s="9">
        <v>-6282.9</v>
      </c>
      <c r="BA418" s="11">
        <v>40338</v>
      </c>
      <c r="BB418" s="11">
        <v>17317</v>
      </c>
      <c r="BC418" s="11">
        <v>218400</v>
      </c>
      <c r="BD418" s="11">
        <v>645</v>
      </c>
      <c r="BE418" s="11">
        <v>5077</v>
      </c>
      <c r="BF418" s="11">
        <v>0</v>
      </c>
      <c r="BG418" s="11">
        <v>-66723</v>
      </c>
      <c r="BH418" s="11">
        <v>0</v>
      </c>
      <c r="BI418" s="9">
        <v>0</v>
      </c>
      <c r="BJ418" s="9">
        <v>0</v>
      </c>
      <c r="BK418" s="9">
        <v>0</v>
      </c>
      <c r="BL418" s="9">
        <v>0</v>
      </c>
      <c r="BM418" s="9">
        <v>0</v>
      </c>
      <c r="BN418" s="9">
        <v>0</v>
      </c>
      <c r="BO418" s="11">
        <v>1045080</v>
      </c>
      <c r="BP418" s="11">
        <v>0</v>
      </c>
      <c r="BQ418" s="11">
        <v>2340</v>
      </c>
      <c r="BR418" s="11">
        <v>0</v>
      </c>
      <c r="BS418" s="11">
        <v>0</v>
      </c>
      <c r="BT418" s="11">
        <v>40755</v>
      </c>
      <c r="BU418" s="9">
        <v>0</v>
      </c>
      <c r="BV418" s="9">
        <v>20684</v>
      </c>
      <c r="BW418" s="11">
        <v>157131</v>
      </c>
      <c r="BX418" s="11">
        <v>0</v>
      </c>
      <c r="BY418" s="11">
        <v>0</v>
      </c>
      <c r="BZ418" s="11">
        <v>-3957.75</v>
      </c>
      <c r="CA418" s="9">
        <v>0</v>
      </c>
      <c r="CB418" s="9">
        <v>304591.01628828346</v>
      </c>
      <c r="CC418" s="9">
        <v>4191.4799999999996</v>
      </c>
      <c r="CD418" s="9">
        <v>6</v>
      </c>
      <c r="CE418" s="11">
        <v>40484</v>
      </c>
      <c r="CF418" s="11">
        <v>17486</v>
      </c>
      <c r="CG418" s="11">
        <v>220752</v>
      </c>
      <c r="CH418" s="11">
        <v>645</v>
      </c>
      <c r="CI418" s="11">
        <v>4997</v>
      </c>
      <c r="CJ418" s="11">
        <v>0</v>
      </c>
      <c r="CK418" s="11">
        <v>-66187</v>
      </c>
      <c r="CL418" s="11">
        <v>0</v>
      </c>
      <c r="CM418" s="11">
        <v>0</v>
      </c>
      <c r="CN418" s="9">
        <v>0</v>
      </c>
      <c r="CO418" s="9">
        <v>0</v>
      </c>
      <c r="CP418" s="9">
        <v>0</v>
      </c>
      <c r="CQ418" s="9">
        <v>0</v>
      </c>
      <c r="CR418" s="9">
        <v>0</v>
      </c>
      <c r="CT418" s="11"/>
      <c r="CU418" s="11"/>
      <c r="CV418" s="15"/>
      <c r="CW418" s="15"/>
      <c r="CX418" s="11"/>
      <c r="CY418" s="11"/>
      <c r="CZ418" s="9"/>
      <c r="DA418" s="11"/>
      <c r="DB418" s="11"/>
      <c r="DC418" s="11"/>
      <c r="DD418" s="11"/>
      <c r="DE418" s="11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</row>
    <row r="419" spans="1:124" x14ac:dyDescent="0.3">
      <c r="A419" s="8">
        <v>4095</v>
      </c>
      <c r="B419" s="8">
        <v>7</v>
      </c>
      <c r="C419" s="8" t="s">
        <v>442</v>
      </c>
      <c r="D419" s="16">
        <v>7</v>
      </c>
      <c r="E419" s="9">
        <v>148</v>
      </c>
      <c r="F419" s="9">
        <f t="shared" si="195"/>
        <v>8877.1898788751696</v>
      </c>
      <c r="G419" s="9">
        <f t="shared" si="196"/>
        <v>9166.2798012593885</v>
      </c>
      <c r="H419" s="9">
        <f t="shared" si="197"/>
        <v>289.08992238421888</v>
      </c>
      <c r="I419" s="10">
        <f t="shared" si="192"/>
        <v>3.2565476950330761E-2</v>
      </c>
      <c r="J419" s="9">
        <f t="shared" si="198"/>
        <v>217.92654054054037</v>
      </c>
      <c r="K419" s="9">
        <f t="shared" si="199"/>
        <v>6.9324324324324493</v>
      </c>
      <c r="L419" s="9">
        <f t="shared" si="200"/>
        <v>0</v>
      </c>
      <c r="M419" s="9">
        <f t="shared" si="201"/>
        <v>58.690675675675664</v>
      </c>
      <c r="N419" s="9">
        <f t="shared" si="202"/>
        <v>-24.428455994158639</v>
      </c>
      <c r="O419" s="9">
        <f t="shared" si="203"/>
        <v>0</v>
      </c>
      <c r="P419" s="9">
        <f t="shared" si="204"/>
        <v>29.968729729729603</v>
      </c>
      <c r="Q419" s="15">
        <f t="shared" si="205"/>
        <v>1313824.1020735251</v>
      </c>
      <c r="R419" s="15">
        <f t="shared" si="206"/>
        <v>1356609.4105863895</v>
      </c>
      <c r="S419" s="9">
        <f t="shared" si="207"/>
        <v>42785.308512864402</v>
      </c>
      <c r="T419" s="9"/>
      <c r="U419" s="9">
        <f t="shared" si="209"/>
        <v>6749.316702702703</v>
      </c>
      <c r="V419" s="9">
        <f t="shared" si="209"/>
        <v>211.04729729729729</v>
      </c>
      <c r="W419" s="9">
        <f t="shared" si="209"/>
        <v>40.300000000000004</v>
      </c>
      <c r="X419" s="9">
        <f t="shared" si="209"/>
        <v>377.18243243243245</v>
      </c>
      <c r="Y419" s="9">
        <f t="shared" si="209"/>
        <v>477.58756806435798</v>
      </c>
      <c r="Z419" s="9">
        <f t="shared" si="209"/>
        <v>0</v>
      </c>
      <c r="AA419" s="9">
        <f t="shared" si="209"/>
        <v>1021.7558783783784</v>
      </c>
      <c r="AB419" s="9">
        <f t="shared" si="210"/>
        <v>6967.2432432432433</v>
      </c>
      <c r="AC419" s="9">
        <f t="shared" si="210"/>
        <v>217.97972972972974</v>
      </c>
      <c r="AD419" s="9">
        <f t="shared" si="210"/>
        <v>40.300000000000004</v>
      </c>
      <c r="AE419" s="9">
        <f t="shared" si="210"/>
        <v>435.87310810810811</v>
      </c>
      <c r="AF419" s="9">
        <f t="shared" si="210"/>
        <v>453.15911207019934</v>
      </c>
      <c r="AG419" s="9">
        <f t="shared" si="210"/>
        <v>0</v>
      </c>
      <c r="AH419" s="9">
        <f t="shared" si="210"/>
        <v>1051.724608108108</v>
      </c>
      <c r="AI419" s="9">
        <f t="shared" si="208"/>
        <v>9166.2798012593885</v>
      </c>
      <c r="AJ419" s="3" t="s">
        <v>608</v>
      </c>
      <c r="AK419" s="11">
        <v>1005098</v>
      </c>
      <c r="AL419" s="11">
        <v>0</v>
      </c>
      <c r="AM419" s="11">
        <v>2309</v>
      </c>
      <c r="AN419" s="9">
        <v>0</v>
      </c>
      <c r="AO419" s="11">
        <v>0</v>
      </c>
      <c r="AP419" s="11">
        <v>5964.4000000000005</v>
      </c>
      <c r="AQ419" s="9">
        <v>36685</v>
      </c>
      <c r="AR419" s="9">
        <v>18749</v>
      </c>
      <c r="AS419" s="11">
        <v>31235</v>
      </c>
      <c r="AT419" s="11">
        <v>0</v>
      </c>
      <c r="AU419" s="11">
        <v>0</v>
      </c>
      <c r="AV419" s="11">
        <v>0</v>
      </c>
      <c r="AW419" s="9">
        <v>0</v>
      </c>
      <c r="AX419" s="9">
        <v>70682.960073524984</v>
      </c>
      <c r="AY419" s="9">
        <v>0</v>
      </c>
      <c r="AZ419" s="9">
        <v>-6199.1279999999997</v>
      </c>
      <c r="BA419" s="11">
        <v>39800</v>
      </c>
      <c r="BB419" s="11">
        <v>15414</v>
      </c>
      <c r="BC419" s="11">
        <v>151219.87</v>
      </c>
      <c r="BD419" s="11">
        <v>2018</v>
      </c>
      <c r="BE419" s="11">
        <v>5009</v>
      </c>
      <c r="BF419" s="11">
        <v>0</v>
      </c>
      <c r="BG419" s="11">
        <v>-64161</v>
      </c>
      <c r="BH419" s="11">
        <v>0</v>
      </c>
      <c r="BI419" s="9">
        <v>0</v>
      </c>
      <c r="BJ419" s="9">
        <v>0</v>
      </c>
      <c r="BK419" s="9">
        <v>0</v>
      </c>
      <c r="BL419" s="9">
        <v>0</v>
      </c>
      <c r="BM419" s="9">
        <v>0</v>
      </c>
      <c r="BN419" s="9">
        <v>0</v>
      </c>
      <c r="BO419" s="11">
        <v>1031146</v>
      </c>
      <c r="BP419" s="11">
        <v>0</v>
      </c>
      <c r="BQ419" s="11">
        <v>2309</v>
      </c>
      <c r="BR419" s="11">
        <v>0</v>
      </c>
      <c r="BS419" s="11">
        <v>0</v>
      </c>
      <c r="BT419" s="11">
        <v>5964.4000000000005</v>
      </c>
      <c r="BU419" s="9">
        <v>36685</v>
      </c>
      <c r="BV419" s="9">
        <v>20408</v>
      </c>
      <c r="BW419" s="11">
        <v>32261</v>
      </c>
      <c r="BX419" s="11">
        <v>0</v>
      </c>
      <c r="BY419" s="11">
        <v>0</v>
      </c>
      <c r="BZ419" s="11">
        <v>6264.22</v>
      </c>
      <c r="CA419" s="9">
        <v>0</v>
      </c>
      <c r="CB419" s="9">
        <v>67067.548586389501</v>
      </c>
      <c r="CC419" s="9">
        <v>4435.37</v>
      </c>
      <c r="CD419" s="9">
        <v>6</v>
      </c>
      <c r="CE419" s="11">
        <v>39945</v>
      </c>
      <c r="CF419" s="11">
        <v>15565</v>
      </c>
      <c r="CG419" s="11">
        <v>151219.872</v>
      </c>
      <c r="CH419" s="11">
        <v>2018</v>
      </c>
      <c r="CI419" s="11">
        <v>4931</v>
      </c>
      <c r="CJ419" s="11">
        <v>0</v>
      </c>
      <c r="CK419" s="11">
        <v>-63616</v>
      </c>
      <c r="CL419" s="11">
        <v>0</v>
      </c>
      <c r="CM419" s="11">
        <v>0</v>
      </c>
      <c r="CN419" s="9">
        <v>0</v>
      </c>
      <c r="CO419" s="9">
        <v>0</v>
      </c>
      <c r="CP419" s="9">
        <v>0</v>
      </c>
      <c r="CQ419" s="9">
        <v>0</v>
      </c>
      <c r="CR419" s="9">
        <v>0</v>
      </c>
      <c r="CT419" s="11"/>
      <c r="CU419" s="11"/>
      <c r="CV419" s="15"/>
      <c r="CW419" s="15"/>
      <c r="CX419" s="11"/>
      <c r="CY419" s="11"/>
      <c r="CZ419" s="9"/>
      <c r="DA419" s="11"/>
      <c r="DB419" s="11"/>
      <c r="DC419" s="11"/>
      <c r="DD419" s="11"/>
      <c r="DE419" s="11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</row>
    <row r="420" spans="1:124" x14ac:dyDescent="0.3">
      <c r="A420" s="8">
        <v>4097</v>
      </c>
      <c r="B420" s="8">
        <v>7</v>
      </c>
      <c r="C420" s="8" t="s">
        <v>443</v>
      </c>
      <c r="D420" s="16">
        <v>7</v>
      </c>
      <c r="E420" s="9">
        <v>270</v>
      </c>
      <c r="F420" s="9">
        <f t="shared" si="195"/>
        <v>12075.771659768723</v>
      </c>
      <c r="G420" s="9">
        <f t="shared" si="196"/>
        <v>12648.040137025504</v>
      </c>
      <c r="H420" s="9">
        <f t="shared" si="197"/>
        <v>572.2684772567809</v>
      </c>
      <c r="I420" s="10">
        <f t="shared" si="192"/>
        <v>4.7389806082814012E-2</v>
      </c>
      <c r="J420" s="9">
        <f t="shared" si="198"/>
        <v>586.94871259259344</v>
      </c>
      <c r="K420" s="9">
        <f t="shared" si="199"/>
        <v>99.50370370370365</v>
      </c>
      <c r="L420" s="9">
        <f t="shared" si="200"/>
        <v>0</v>
      </c>
      <c r="M420" s="9">
        <f t="shared" si="201"/>
        <v>-66.893148148148157</v>
      </c>
      <c r="N420" s="9">
        <f t="shared" si="202"/>
        <v>-50.973016817295274</v>
      </c>
      <c r="O420" s="9">
        <f t="shared" si="203"/>
        <v>0</v>
      </c>
      <c r="P420" s="9">
        <f t="shared" si="204"/>
        <v>3.6822259259261045</v>
      </c>
      <c r="Q420" s="15">
        <f t="shared" si="205"/>
        <v>3260458.3481375552</v>
      </c>
      <c r="R420" s="15">
        <f t="shared" si="206"/>
        <v>3414970.8369968855</v>
      </c>
      <c r="S420" s="9">
        <f t="shared" si="207"/>
        <v>154512.4888593303</v>
      </c>
      <c r="T420" s="9"/>
      <c r="U420" s="9">
        <f t="shared" si="209"/>
        <v>5219.0846207407403</v>
      </c>
      <c r="V420" s="9">
        <f t="shared" si="209"/>
        <v>3028.5703703703703</v>
      </c>
      <c r="W420" s="9">
        <f t="shared" si="209"/>
        <v>0</v>
      </c>
      <c r="X420" s="9">
        <f t="shared" si="209"/>
        <v>1405.0333333333333</v>
      </c>
      <c r="Y420" s="9">
        <f t="shared" si="209"/>
        <v>1152.6643723613151</v>
      </c>
      <c r="Z420" s="9">
        <f t="shared" si="209"/>
        <v>0</v>
      </c>
      <c r="AA420" s="9">
        <f t="shared" si="209"/>
        <v>1270.418962962963</v>
      </c>
      <c r="AB420" s="9">
        <f t="shared" si="210"/>
        <v>5806.0333333333338</v>
      </c>
      <c r="AC420" s="9">
        <f t="shared" si="210"/>
        <v>3128.0740740740739</v>
      </c>
      <c r="AD420" s="9">
        <f t="shared" si="210"/>
        <v>0</v>
      </c>
      <c r="AE420" s="9">
        <f t="shared" si="210"/>
        <v>1338.1401851851851</v>
      </c>
      <c r="AF420" s="9">
        <f t="shared" si="210"/>
        <v>1101.6913555440199</v>
      </c>
      <c r="AG420" s="9">
        <f t="shared" si="210"/>
        <v>0</v>
      </c>
      <c r="AH420" s="9">
        <f t="shared" si="210"/>
        <v>1274.1011888888891</v>
      </c>
      <c r="AI420" s="9">
        <f t="shared" si="208"/>
        <v>12648.040137025504</v>
      </c>
      <c r="AJ420" s="3" t="s">
        <v>608</v>
      </c>
      <c r="AK420" s="11">
        <v>1417898</v>
      </c>
      <c r="AL420" s="11">
        <v>0</v>
      </c>
      <c r="AM420" s="11">
        <v>3257</v>
      </c>
      <c r="AN420" s="9">
        <v>0</v>
      </c>
      <c r="AO420" s="11">
        <v>0</v>
      </c>
      <c r="AP420" s="11">
        <v>0</v>
      </c>
      <c r="AQ420" s="9">
        <v>73117</v>
      </c>
      <c r="AR420" s="9">
        <v>26449</v>
      </c>
      <c r="AS420" s="11">
        <v>817714</v>
      </c>
      <c r="AT420" s="11">
        <v>0</v>
      </c>
      <c r="AU420" s="11">
        <v>0</v>
      </c>
      <c r="AV420" s="11">
        <v>0</v>
      </c>
      <c r="AW420" s="9">
        <v>0</v>
      </c>
      <c r="AX420" s="9">
        <v>311219.38053755509</v>
      </c>
      <c r="AY420" s="9">
        <v>25373.120000000003</v>
      </c>
      <c r="AZ420" s="9">
        <v>-8745.1524000000009</v>
      </c>
      <c r="BA420" s="11">
        <v>56147</v>
      </c>
      <c r="BB420" s="11">
        <v>68</v>
      </c>
      <c r="BC420" s="11">
        <v>317640</v>
      </c>
      <c r="BD420" s="11">
        <v>67535</v>
      </c>
      <c r="BE420" s="11">
        <v>7067</v>
      </c>
      <c r="BF420" s="11">
        <v>0</v>
      </c>
      <c r="BG420" s="11">
        <v>-68836</v>
      </c>
      <c r="BH420" s="11">
        <v>0</v>
      </c>
      <c r="BI420" s="9">
        <v>214555</v>
      </c>
      <c r="BJ420" s="9">
        <v>0</v>
      </c>
      <c r="BK420" s="9">
        <v>0</v>
      </c>
      <c r="BL420" s="9">
        <v>0</v>
      </c>
      <c r="BM420" s="9">
        <v>0</v>
      </c>
      <c r="BN420" s="9">
        <v>0</v>
      </c>
      <c r="BO420" s="11">
        <v>1567620</v>
      </c>
      <c r="BP420" s="11">
        <v>0</v>
      </c>
      <c r="BQ420" s="11">
        <v>3510</v>
      </c>
      <c r="BR420" s="11">
        <v>0</v>
      </c>
      <c r="BS420" s="11">
        <v>0</v>
      </c>
      <c r="BT420" s="11">
        <v>0</v>
      </c>
      <c r="BU420" s="9">
        <v>73117</v>
      </c>
      <c r="BV420" s="9">
        <v>31026</v>
      </c>
      <c r="BW420" s="11">
        <v>844580</v>
      </c>
      <c r="BX420" s="11">
        <v>0</v>
      </c>
      <c r="BY420" s="11">
        <v>0</v>
      </c>
      <c r="BZ420" s="11">
        <v>-23712.15</v>
      </c>
      <c r="CA420" s="9">
        <v>0</v>
      </c>
      <c r="CB420" s="9">
        <v>297456.66599688539</v>
      </c>
      <c r="CC420" s="9">
        <v>22216.128000000001</v>
      </c>
      <c r="CD420" s="9">
        <v>9</v>
      </c>
      <c r="CE420" s="11">
        <v>60727</v>
      </c>
      <c r="CF420" s="11">
        <v>74</v>
      </c>
      <c r="CG420" s="11">
        <v>321791.19300000003</v>
      </c>
      <c r="CH420" s="11">
        <v>67535</v>
      </c>
      <c r="CI420" s="11">
        <v>7496</v>
      </c>
      <c r="CJ420" s="11">
        <v>0</v>
      </c>
      <c r="CK420" s="11">
        <v>-73125</v>
      </c>
      <c r="CL420" s="11">
        <v>0</v>
      </c>
      <c r="CM420" s="11">
        <v>214650</v>
      </c>
      <c r="CN420" s="9">
        <v>0</v>
      </c>
      <c r="CO420" s="9">
        <v>0</v>
      </c>
      <c r="CP420" s="9">
        <v>0</v>
      </c>
      <c r="CQ420" s="9">
        <v>0</v>
      </c>
      <c r="CR420" s="9">
        <v>0</v>
      </c>
      <c r="CT420" s="11"/>
      <c r="CU420" s="11"/>
      <c r="CV420" s="15"/>
      <c r="CW420" s="15"/>
      <c r="CX420" s="11"/>
      <c r="CY420" s="11"/>
      <c r="CZ420" s="9"/>
      <c r="DA420" s="11"/>
      <c r="DB420" s="11"/>
      <c r="DC420" s="11"/>
      <c r="DD420" s="11"/>
      <c r="DE420" s="11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</row>
    <row r="421" spans="1:124" x14ac:dyDescent="0.3">
      <c r="A421" s="8">
        <v>4098</v>
      </c>
      <c r="B421" s="8">
        <v>7</v>
      </c>
      <c r="C421" s="8" t="s">
        <v>444</v>
      </c>
      <c r="D421" s="16">
        <v>7</v>
      </c>
      <c r="E421" s="9">
        <v>761</v>
      </c>
      <c r="F421" s="9">
        <f t="shared" si="195"/>
        <v>9214.0111089051552</v>
      </c>
      <c r="G421" s="9">
        <f t="shared" si="196"/>
        <v>9664.723930197455</v>
      </c>
      <c r="H421" s="9">
        <f t="shared" si="197"/>
        <v>450.71282129229985</v>
      </c>
      <c r="I421" s="10">
        <f t="shared" si="192"/>
        <v>4.8916027554676493E-2</v>
      </c>
      <c r="J421" s="9">
        <f t="shared" si="198"/>
        <v>449.40162049934315</v>
      </c>
      <c r="K421" s="9">
        <f t="shared" si="199"/>
        <v>1.4783180026281215</v>
      </c>
      <c r="L421" s="9">
        <f t="shared" si="200"/>
        <v>0</v>
      </c>
      <c r="M421" s="9">
        <f t="shared" si="201"/>
        <v>1.8801708278581373</v>
      </c>
      <c r="N421" s="9">
        <f t="shared" si="202"/>
        <v>-38.716626802313385</v>
      </c>
      <c r="O421" s="9">
        <f t="shared" si="203"/>
        <v>0</v>
      </c>
      <c r="P421" s="9">
        <f t="shared" si="204"/>
        <v>36.669338764783333</v>
      </c>
      <c r="Q421" s="15">
        <f t="shared" si="205"/>
        <v>7011862.4538768232</v>
      </c>
      <c r="R421" s="15">
        <f t="shared" si="206"/>
        <v>7354854.910880262</v>
      </c>
      <c r="S421" s="9">
        <f t="shared" si="207"/>
        <v>342992.45700343885</v>
      </c>
      <c r="T421" s="9"/>
      <c r="U421" s="9">
        <f t="shared" si="209"/>
        <v>6038.1555411300915</v>
      </c>
      <c r="V421" s="9">
        <f t="shared" si="209"/>
        <v>45.003942181340342</v>
      </c>
      <c r="W421" s="9">
        <f t="shared" si="209"/>
        <v>116.30223390275953</v>
      </c>
      <c r="X421" s="9">
        <f t="shared" si="209"/>
        <v>688.01445466491464</v>
      </c>
      <c r="Y421" s="9">
        <f t="shared" si="209"/>
        <v>734.14907631645701</v>
      </c>
      <c r="Z421" s="9">
        <f t="shared" si="209"/>
        <v>0</v>
      </c>
      <c r="AA421" s="9">
        <f t="shared" si="209"/>
        <v>1592.3858607095924</v>
      </c>
      <c r="AB421" s="9">
        <f t="shared" si="210"/>
        <v>6487.5571616294346</v>
      </c>
      <c r="AC421" s="9">
        <f t="shared" si="210"/>
        <v>46.482260183968464</v>
      </c>
      <c r="AD421" s="9">
        <f t="shared" si="210"/>
        <v>116.30223390275953</v>
      </c>
      <c r="AE421" s="9">
        <f t="shared" si="210"/>
        <v>689.89462549277278</v>
      </c>
      <c r="AF421" s="9">
        <f t="shared" si="210"/>
        <v>695.43244951414363</v>
      </c>
      <c r="AG421" s="9">
        <f t="shared" si="210"/>
        <v>0</v>
      </c>
      <c r="AH421" s="9">
        <f t="shared" si="210"/>
        <v>1629.0551994743757</v>
      </c>
      <c r="AI421" s="9">
        <f t="shared" si="208"/>
        <v>9664.723930197455</v>
      </c>
      <c r="AJ421" s="3" t="s">
        <v>608</v>
      </c>
      <c r="AK421" s="11">
        <v>4623553</v>
      </c>
      <c r="AL421" s="11">
        <v>0</v>
      </c>
      <c r="AM421" s="11">
        <v>10621</v>
      </c>
      <c r="AN421" s="9">
        <v>0</v>
      </c>
      <c r="AO421" s="11">
        <v>0</v>
      </c>
      <c r="AP421" s="11">
        <v>88506</v>
      </c>
      <c r="AQ421" s="9">
        <v>220363</v>
      </c>
      <c r="AR421" s="9">
        <v>86245</v>
      </c>
      <c r="AS421" s="11">
        <v>34248</v>
      </c>
      <c r="AT421" s="11">
        <v>0</v>
      </c>
      <c r="AU421" s="11">
        <v>0</v>
      </c>
      <c r="AV421" s="11">
        <v>0</v>
      </c>
      <c r="AW421" s="9">
        <v>0</v>
      </c>
      <c r="AX421" s="9">
        <v>558687.4470768238</v>
      </c>
      <c r="AY421" s="9">
        <v>73509.64</v>
      </c>
      <c r="AZ421" s="9">
        <v>-28516.633199999997</v>
      </c>
      <c r="BA421" s="11">
        <v>183085</v>
      </c>
      <c r="BB421" s="11">
        <v>221</v>
      </c>
      <c r="BC421" s="11">
        <v>1138296</v>
      </c>
      <c r="BD421" s="11">
        <v>0</v>
      </c>
      <c r="BE421" s="11">
        <v>23044</v>
      </c>
      <c r="BF421" s="11">
        <v>0</v>
      </c>
      <c r="BG421" s="11">
        <v>0</v>
      </c>
      <c r="BH421" s="11">
        <v>0</v>
      </c>
      <c r="BI421" s="9">
        <v>0</v>
      </c>
      <c r="BJ421" s="9">
        <v>0</v>
      </c>
      <c r="BK421" s="9">
        <v>0</v>
      </c>
      <c r="BL421" s="9">
        <v>0</v>
      </c>
      <c r="BM421" s="9">
        <v>0</v>
      </c>
      <c r="BN421" s="9">
        <v>0</v>
      </c>
      <c r="BO421" s="11">
        <v>4729568</v>
      </c>
      <c r="BP421" s="11">
        <v>207437</v>
      </c>
      <c r="BQ421" s="11">
        <v>10590</v>
      </c>
      <c r="BR421" s="11">
        <v>0</v>
      </c>
      <c r="BS421" s="11">
        <v>0</v>
      </c>
      <c r="BT421" s="11">
        <v>88506</v>
      </c>
      <c r="BU421" s="9">
        <v>220363</v>
      </c>
      <c r="BV421" s="9">
        <v>93608</v>
      </c>
      <c r="BW421" s="11">
        <v>35373</v>
      </c>
      <c r="BX421" s="11">
        <v>0</v>
      </c>
      <c r="BY421" s="11">
        <v>0</v>
      </c>
      <c r="BZ421" s="11">
        <v>-5603.19</v>
      </c>
      <c r="CA421" s="9">
        <v>0</v>
      </c>
      <c r="CB421" s="9">
        <v>529224.09408026328</v>
      </c>
      <c r="CC421" s="9">
        <v>45810.606800000001</v>
      </c>
      <c r="CD421" s="9">
        <v>26</v>
      </c>
      <c r="CE421" s="11">
        <v>183214</v>
      </c>
      <c r="CF421" s="11">
        <v>223</v>
      </c>
      <c r="CG421" s="11">
        <v>1193900.3999999999</v>
      </c>
      <c r="CH421" s="11">
        <v>0</v>
      </c>
      <c r="CI421" s="11">
        <v>22615</v>
      </c>
      <c r="CJ421" s="11">
        <v>0</v>
      </c>
      <c r="CK421" s="11">
        <v>0</v>
      </c>
      <c r="CL421" s="11">
        <v>0</v>
      </c>
      <c r="CM421" s="11">
        <v>0</v>
      </c>
      <c r="CN421" s="9">
        <v>0</v>
      </c>
      <c r="CO421" s="9">
        <v>0</v>
      </c>
      <c r="CP421" s="9">
        <v>0</v>
      </c>
      <c r="CQ421" s="9">
        <v>0</v>
      </c>
      <c r="CR421" s="9">
        <v>0</v>
      </c>
      <c r="CT421" s="11"/>
      <c r="CU421" s="11"/>
      <c r="CV421" s="15"/>
      <c r="CW421" s="15"/>
      <c r="CX421" s="11"/>
      <c r="CY421" s="11"/>
      <c r="CZ421" s="9"/>
      <c r="DA421" s="11"/>
      <c r="DB421" s="11"/>
      <c r="DC421" s="11"/>
      <c r="DD421" s="11"/>
      <c r="DE421" s="11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</row>
    <row r="422" spans="1:124" x14ac:dyDescent="0.3">
      <c r="A422" s="8">
        <v>4100</v>
      </c>
      <c r="B422" s="8">
        <v>7</v>
      </c>
      <c r="C422" s="8" t="s">
        <v>445</v>
      </c>
      <c r="D422" s="16">
        <v>7</v>
      </c>
      <c r="E422" s="9">
        <v>88</v>
      </c>
      <c r="F422" s="9">
        <f t="shared" si="195"/>
        <v>11439.606959634832</v>
      </c>
      <c r="G422" s="9">
        <f t="shared" si="196"/>
        <v>11705.516773594411</v>
      </c>
      <c r="H422" s="9">
        <f t="shared" si="197"/>
        <v>265.90981395957897</v>
      </c>
      <c r="I422" s="10">
        <f t="shared" si="192"/>
        <v>2.3244663465961175E-2</v>
      </c>
      <c r="J422" s="9">
        <f t="shared" si="198"/>
        <v>452.36919772727288</v>
      </c>
      <c r="K422" s="9">
        <f t="shared" si="199"/>
        <v>14.920454545454561</v>
      </c>
      <c r="L422" s="9">
        <f t="shared" si="200"/>
        <v>0</v>
      </c>
      <c r="M422" s="9">
        <f t="shared" si="201"/>
        <v>18.715909090909093</v>
      </c>
      <c r="N422" s="9">
        <f t="shared" si="202"/>
        <v>-190.61082694951074</v>
      </c>
      <c r="O422" s="9">
        <f t="shared" si="203"/>
        <v>0</v>
      </c>
      <c r="P422" s="9">
        <f t="shared" si="204"/>
        <v>-29.484920454545431</v>
      </c>
      <c r="Q422" s="15">
        <f t="shared" si="205"/>
        <v>1006685.4124478651</v>
      </c>
      <c r="R422" s="15">
        <f t="shared" si="206"/>
        <v>1030085.4760763082</v>
      </c>
      <c r="S422" s="9">
        <f t="shared" si="207"/>
        <v>23400.063628443051</v>
      </c>
      <c r="T422" s="9"/>
      <c r="U422" s="9">
        <f t="shared" ref="U422:AA431" si="211">IF($E422=0,0,SUMIF($AK$4:$BN$4,U$4,$AK422:$BN422)/$E422)</f>
        <v>5591.1876204545451</v>
      </c>
      <c r="V422" s="9">
        <f t="shared" si="211"/>
        <v>453.88636363636363</v>
      </c>
      <c r="W422" s="9">
        <f t="shared" si="211"/>
        <v>0</v>
      </c>
      <c r="X422" s="9">
        <f t="shared" si="211"/>
        <v>95.818181818181813</v>
      </c>
      <c r="Y422" s="9">
        <f t="shared" si="211"/>
        <v>4297.6780891802855</v>
      </c>
      <c r="Z422" s="9">
        <f t="shared" si="211"/>
        <v>0</v>
      </c>
      <c r="AA422" s="9">
        <f t="shared" si="211"/>
        <v>1001.0367045454545</v>
      </c>
      <c r="AB422" s="9">
        <f t="shared" ref="AB422:AH431" si="212">IF($E422=0,0,SUMIF($BO$4:$CR$4,AB$4,$BO422:$CR422)/$E422)</f>
        <v>6043.556818181818</v>
      </c>
      <c r="AC422" s="9">
        <f t="shared" si="212"/>
        <v>468.80681818181819</v>
      </c>
      <c r="AD422" s="9">
        <f t="shared" si="212"/>
        <v>0</v>
      </c>
      <c r="AE422" s="9">
        <f t="shared" si="212"/>
        <v>114.53409090909091</v>
      </c>
      <c r="AF422" s="9">
        <f t="shared" si="212"/>
        <v>4107.0672622307748</v>
      </c>
      <c r="AG422" s="9">
        <f t="shared" si="212"/>
        <v>0</v>
      </c>
      <c r="AH422" s="9">
        <f t="shared" si="212"/>
        <v>971.55178409090911</v>
      </c>
      <c r="AI422" s="9">
        <f t="shared" si="208"/>
        <v>11705.516773594411</v>
      </c>
      <c r="AJ422" s="3" t="s">
        <v>608</v>
      </c>
      <c r="AK422" s="11">
        <v>495078</v>
      </c>
      <c r="AL422" s="11">
        <v>0</v>
      </c>
      <c r="AM422" s="11">
        <v>1137</v>
      </c>
      <c r="AN422" s="9">
        <v>0</v>
      </c>
      <c r="AO422" s="11">
        <v>0</v>
      </c>
      <c r="AP422" s="11">
        <v>0</v>
      </c>
      <c r="AQ422" s="9">
        <v>0</v>
      </c>
      <c r="AR422" s="9">
        <v>9235</v>
      </c>
      <c r="AS422" s="11">
        <v>39942</v>
      </c>
      <c r="AT422" s="11">
        <v>0</v>
      </c>
      <c r="AU422" s="11">
        <v>0</v>
      </c>
      <c r="AV422" s="11">
        <v>0</v>
      </c>
      <c r="AW422" s="9">
        <v>0</v>
      </c>
      <c r="AX422" s="9">
        <v>378195.6718478651</v>
      </c>
      <c r="AY422" s="9">
        <v>10331.23</v>
      </c>
      <c r="AZ422" s="9">
        <v>-3053.4893999999999</v>
      </c>
      <c r="BA422" s="11">
        <v>19604</v>
      </c>
      <c r="BB422" s="11">
        <v>49311</v>
      </c>
      <c r="BC422" s="11">
        <v>77760</v>
      </c>
      <c r="BD422" s="11">
        <v>0</v>
      </c>
      <c r="BE422" s="11">
        <v>2467</v>
      </c>
      <c r="BF422" s="11">
        <v>0</v>
      </c>
      <c r="BG422" s="11">
        <v>-73322</v>
      </c>
      <c r="BH422" s="11">
        <v>0</v>
      </c>
      <c r="BI422" s="9">
        <v>0</v>
      </c>
      <c r="BJ422" s="9">
        <v>0</v>
      </c>
      <c r="BK422" s="9">
        <v>0</v>
      </c>
      <c r="BL422" s="9">
        <v>0</v>
      </c>
      <c r="BM422" s="9">
        <v>0</v>
      </c>
      <c r="BN422" s="9">
        <v>0</v>
      </c>
      <c r="BO422" s="11">
        <v>531830</v>
      </c>
      <c r="BP422" s="11">
        <v>0</v>
      </c>
      <c r="BQ422" s="11">
        <v>1191</v>
      </c>
      <c r="BR422" s="11">
        <v>0</v>
      </c>
      <c r="BS422" s="11">
        <v>0</v>
      </c>
      <c r="BT422" s="11">
        <v>0</v>
      </c>
      <c r="BU422" s="9">
        <v>0</v>
      </c>
      <c r="BV422" s="9">
        <v>10526</v>
      </c>
      <c r="BW422" s="11">
        <v>41255</v>
      </c>
      <c r="BX422" s="11">
        <v>0</v>
      </c>
      <c r="BY422" s="11">
        <v>0</v>
      </c>
      <c r="BZ422" s="11">
        <v>0</v>
      </c>
      <c r="CA422" s="9">
        <v>0</v>
      </c>
      <c r="CB422" s="9">
        <v>361421.9190763082</v>
      </c>
      <c r="CC422" s="9">
        <v>7736.5570000000007</v>
      </c>
      <c r="CD422" s="9">
        <v>3</v>
      </c>
      <c r="CE422" s="11">
        <v>20602</v>
      </c>
      <c r="CF422" s="11">
        <v>52138</v>
      </c>
      <c r="CG422" s="11">
        <v>77760</v>
      </c>
      <c r="CH422" s="11">
        <v>0</v>
      </c>
      <c r="CI422" s="11">
        <v>2543</v>
      </c>
      <c r="CJ422" s="11">
        <v>0</v>
      </c>
      <c r="CK422" s="11">
        <v>-76921</v>
      </c>
      <c r="CL422" s="11">
        <v>0</v>
      </c>
      <c r="CM422" s="11">
        <v>0</v>
      </c>
      <c r="CN422" s="9">
        <v>0</v>
      </c>
      <c r="CO422" s="9">
        <v>0</v>
      </c>
      <c r="CP422" s="9">
        <v>0</v>
      </c>
      <c r="CQ422" s="9">
        <v>0</v>
      </c>
      <c r="CR422" s="9">
        <v>0</v>
      </c>
      <c r="CT422" s="11"/>
      <c r="CU422" s="11"/>
      <c r="CV422" s="15"/>
      <c r="CW422" s="15"/>
      <c r="CX422" s="11"/>
      <c r="CY422" s="11"/>
      <c r="CZ422" s="9"/>
      <c r="DA422" s="11"/>
      <c r="DB422" s="11"/>
      <c r="DC422" s="11"/>
      <c r="DD422" s="11"/>
      <c r="DE422" s="11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</row>
    <row r="423" spans="1:124" x14ac:dyDescent="0.3">
      <c r="A423" s="8">
        <v>4102</v>
      </c>
      <c r="B423" s="8">
        <v>7</v>
      </c>
      <c r="C423" s="8" t="s">
        <v>446</v>
      </c>
      <c r="D423" s="16">
        <v>7</v>
      </c>
      <c r="E423" s="9">
        <v>266</v>
      </c>
      <c r="F423" s="9">
        <f t="shared" si="195"/>
        <v>12995.95603036494</v>
      </c>
      <c r="G423" s="9">
        <f t="shared" si="196"/>
        <v>13158.355172108122</v>
      </c>
      <c r="H423" s="9">
        <f t="shared" si="197"/>
        <v>162.39914174318255</v>
      </c>
      <c r="I423" s="10">
        <f t="shared" si="192"/>
        <v>1.2496128900693289E-2</v>
      </c>
      <c r="J423" s="9">
        <f t="shared" si="198"/>
        <v>217.92359398496228</v>
      </c>
      <c r="K423" s="9">
        <f t="shared" si="199"/>
        <v>95.879699248120232</v>
      </c>
      <c r="L423" s="9">
        <f t="shared" si="200"/>
        <v>0</v>
      </c>
      <c r="M423" s="9">
        <f t="shared" si="201"/>
        <v>-109.48699248120306</v>
      </c>
      <c r="N423" s="9">
        <f t="shared" si="202"/>
        <v>-69.805354497419785</v>
      </c>
      <c r="O423" s="9">
        <f t="shared" si="203"/>
        <v>0</v>
      </c>
      <c r="P423" s="9">
        <f t="shared" si="204"/>
        <v>27.888195488721749</v>
      </c>
      <c r="Q423" s="15">
        <f t="shared" si="205"/>
        <v>3456924.3040770744</v>
      </c>
      <c r="R423" s="15">
        <f t="shared" si="206"/>
        <v>3500122.4757807604</v>
      </c>
      <c r="S423" s="9">
        <f t="shared" si="207"/>
        <v>43198.171703686006</v>
      </c>
      <c r="T423" s="9"/>
      <c r="U423" s="9">
        <f t="shared" si="211"/>
        <v>6749.3132481203011</v>
      </c>
      <c r="V423" s="9">
        <f t="shared" si="211"/>
        <v>2918.2481203007519</v>
      </c>
      <c r="W423" s="9">
        <f t="shared" si="211"/>
        <v>16.900000000000002</v>
      </c>
      <c r="X423" s="9">
        <f t="shared" si="211"/>
        <v>504.91729323308272</v>
      </c>
      <c r="Y423" s="9">
        <f t="shared" si="211"/>
        <v>1457.7051882596779</v>
      </c>
      <c r="Z423" s="9">
        <f t="shared" si="211"/>
        <v>0</v>
      </c>
      <c r="AA423" s="9">
        <f t="shared" si="211"/>
        <v>1348.8721804511279</v>
      </c>
      <c r="AB423" s="9">
        <f t="shared" si="212"/>
        <v>6967.2368421052633</v>
      </c>
      <c r="AC423" s="9">
        <f t="shared" si="212"/>
        <v>3014.1278195488721</v>
      </c>
      <c r="AD423" s="9">
        <f t="shared" si="212"/>
        <v>16.900000000000002</v>
      </c>
      <c r="AE423" s="9">
        <f t="shared" si="212"/>
        <v>395.43030075187966</v>
      </c>
      <c r="AF423" s="9">
        <f t="shared" si="212"/>
        <v>1387.8998337622581</v>
      </c>
      <c r="AG423" s="9">
        <f t="shared" si="212"/>
        <v>0</v>
      </c>
      <c r="AH423" s="9">
        <f t="shared" si="212"/>
        <v>1376.7603759398496</v>
      </c>
      <c r="AI423" s="9">
        <f t="shared" si="208"/>
        <v>13158.355172108122</v>
      </c>
      <c r="AJ423" s="3" t="s">
        <v>608</v>
      </c>
      <c r="AK423" s="11">
        <v>1806459</v>
      </c>
      <c r="AL423" s="11">
        <v>0</v>
      </c>
      <c r="AM423" s="11">
        <v>4150</v>
      </c>
      <c r="AN423" s="9">
        <v>0</v>
      </c>
      <c r="AO423" s="11">
        <v>0</v>
      </c>
      <c r="AP423" s="11">
        <v>4495.4000000000005</v>
      </c>
      <c r="AQ423" s="9">
        <v>0</v>
      </c>
      <c r="AR423" s="9">
        <v>33697</v>
      </c>
      <c r="AS423" s="11">
        <v>776254</v>
      </c>
      <c r="AT423" s="11">
        <v>0</v>
      </c>
      <c r="AU423" s="11">
        <v>0</v>
      </c>
      <c r="AV423" s="11">
        <v>0</v>
      </c>
      <c r="AW423" s="9">
        <v>0</v>
      </c>
      <c r="AX423" s="9">
        <v>387749.58007707435</v>
      </c>
      <c r="AY423" s="9">
        <v>0</v>
      </c>
      <c r="AZ423" s="9">
        <v>-11141.675999999999</v>
      </c>
      <c r="BA423" s="11">
        <v>71533</v>
      </c>
      <c r="BB423" s="11">
        <v>86</v>
      </c>
      <c r="BC423" s="11">
        <v>358800</v>
      </c>
      <c r="BD423" s="11">
        <v>0</v>
      </c>
      <c r="BE423" s="11">
        <v>9003</v>
      </c>
      <c r="BF423" s="11">
        <v>0</v>
      </c>
      <c r="BG423" s="11">
        <v>0</v>
      </c>
      <c r="BH423" s="11">
        <v>0</v>
      </c>
      <c r="BI423" s="9">
        <v>15839</v>
      </c>
      <c r="BJ423" s="9">
        <v>0</v>
      </c>
      <c r="BK423" s="9">
        <v>0</v>
      </c>
      <c r="BL423" s="9">
        <v>0</v>
      </c>
      <c r="BM423" s="9">
        <v>0</v>
      </c>
      <c r="BN423" s="9">
        <v>0</v>
      </c>
      <c r="BO423" s="11">
        <v>1853275</v>
      </c>
      <c r="BP423" s="11">
        <v>0</v>
      </c>
      <c r="BQ423" s="11">
        <v>4150</v>
      </c>
      <c r="BR423" s="11">
        <v>0</v>
      </c>
      <c r="BS423" s="11">
        <v>0</v>
      </c>
      <c r="BT423" s="11">
        <v>4495.4000000000005</v>
      </c>
      <c r="BU423" s="9">
        <v>0</v>
      </c>
      <c r="BV423" s="9">
        <v>36680</v>
      </c>
      <c r="BW423" s="11">
        <v>801758</v>
      </c>
      <c r="BX423" s="11">
        <v>0</v>
      </c>
      <c r="BY423" s="11">
        <v>0</v>
      </c>
      <c r="BZ423" s="11">
        <v>-32305.54</v>
      </c>
      <c r="CA423" s="9">
        <v>0</v>
      </c>
      <c r="CB423" s="9">
        <v>369181.35578076064</v>
      </c>
      <c r="CC423" s="9">
        <v>3554.26</v>
      </c>
      <c r="CD423" s="9">
        <v>10</v>
      </c>
      <c r="CE423" s="11">
        <v>71792</v>
      </c>
      <c r="CF423" s="11">
        <v>87</v>
      </c>
      <c r="CG423" s="11">
        <v>362664</v>
      </c>
      <c r="CH423" s="11">
        <v>0</v>
      </c>
      <c r="CI423" s="11">
        <v>8862</v>
      </c>
      <c r="CJ423" s="11">
        <v>0</v>
      </c>
      <c r="CK423" s="11">
        <v>0</v>
      </c>
      <c r="CL423" s="11">
        <v>0</v>
      </c>
      <c r="CM423" s="11">
        <v>15919</v>
      </c>
      <c r="CN423" s="9">
        <v>0</v>
      </c>
      <c r="CO423" s="9">
        <v>0</v>
      </c>
      <c r="CP423" s="9">
        <v>0</v>
      </c>
      <c r="CQ423" s="9">
        <v>0</v>
      </c>
      <c r="CR423" s="9">
        <v>0</v>
      </c>
      <c r="CT423" s="11"/>
      <c r="CU423" s="11"/>
      <c r="CV423" s="15"/>
      <c r="CW423" s="15"/>
      <c r="CX423" s="11"/>
      <c r="CY423" s="11"/>
      <c r="CZ423" s="9"/>
      <c r="DA423" s="11"/>
      <c r="DB423" s="11"/>
      <c r="DC423" s="11"/>
      <c r="DD423" s="11"/>
      <c r="DE423" s="11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</row>
    <row r="424" spans="1:124" x14ac:dyDescent="0.3">
      <c r="A424" s="8">
        <v>4103</v>
      </c>
      <c r="B424" s="8">
        <v>7</v>
      </c>
      <c r="C424" s="8" t="s">
        <v>447</v>
      </c>
      <c r="D424" s="16">
        <v>7</v>
      </c>
      <c r="E424" s="9">
        <v>1035</v>
      </c>
      <c r="F424" s="9">
        <f t="shared" si="195"/>
        <v>11005.950573780172</v>
      </c>
      <c r="G424" s="9">
        <f t="shared" si="196"/>
        <v>11439.201710512099</v>
      </c>
      <c r="H424" s="9">
        <f t="shared" si="197"/>
        <v>433.25113673192755</v>
      </c>
      <c r="I424" s="10">
        <f t="shared" si="192"/>
        <v>3.9365171942901109E-2</v>
      </c>
      <c r="J424" s="9">
        <f t="shared" si="198"/>
        <v>373.40250492753694</v>
      </c>
      <c r="K424" s="9">
        <f t="shared" si="199"/>
        <v>73.34009661835762</v>
      </c>
      <c r="L424" s="9">
        <f t="shared" si="200"/>
        <v>0</v>
      </c>
      <c r="M424" s="9">
        <f t="shared" si="201"/>
        <v>-23.088115942028935</v>
      </c>
      <c r="N424" s="9">
        <f t="shared" si="202"/>
        <v>-18.33548742266214</v>
      </c>
      <c r="O424" s="9">
        <f t="shared" si="203"/>
        <v>0</v>
      </c>
      <c r="P424" s="9">
        <f t="shared" si="204"/>
        <v>27.932138550724403</v>
      </c>
      <c r="Q424" s="15">
        <f t="shared" si="205"/>
        <v>11391158.843862478</v>
      </c>
      <c r="R424" s="15">
        <f t="shared" si="206"/>
        <v>11839573.770380022</v>
      </c>
      <c r="S424" s="9">
        <f t="shared" si="207"/>
        <v>448414.92651754431</v>
      </c>
      <c r="T424" s="9"/>
      <c r="U424" s="9">
        <f t="shared" si="211"/>
        <v>6111.4023259903379</v>
      </c>
      <c r="V424" s="9">
        <f t="shared" si="211"/>
        <v>2232.2280193236716</v>
      </c>
      <c r="W424" s="9">
        <f t="shared" si="211"/>
        <v>123.5986956521739</v>
      </c>
      <c r="X424" s="9">
        <f t="shared" si="211"/>
        <v>925.35845410628019</v>
      </c>
      <c r="Y424" s="9">
        <f t="shared" si="211"/>
        <v>568.15047001205483</v>
      </c>
      <c r="Z424" s="9">
        <f t="shared" si="211"/>
        <v>0</v>
      </c>
      <c r="AA424" s="9">
        <f t="shared" si="211"/>
        <v>1045.2126086956523</v>
      </c>
      <c r="AB424" s="9">
        <f t="shared" si="212"/>
        <v>6484.8048309178748</v>
      </c>
      <c r="AC424" s="9">
        <f t="shared" si="212"/>
        <v>2305.5681159420292</v>
      </c>
      <c r="AD424" s="9">
        <f t="shared" si="212"/>
        <v>123.5986956521739</v>
      </c>
      <c r="AE424" s="9">
        <f t="shared" si="212"/>
        <v>902.27033816425126</v>
      </c>
      <c r="AF424" s="9">
        <f t="shared" si="212"/>
        <v>549.81498258939268</v>
      </c>
      <c r="AG424" s="9">
        <f t="shared" si="212"/>
        <v>0</v>
      </c>
      <c r="AH424" s="9">
        <f t="shared" si="212"/>
        <v>1073.1447472463767</v>
      </c>
      <c r="AI424" s="9">
        <f t="shared" si="208"/>
        <v>11439.201710512099</v>
      </c>
      <c r="AJ424" s="3" t="s">
        <v>608</v>
      </c>
      <c r="AK424" s="11">
        <v>6364556</v>
      </c>
      <c r="AL424" s="11">
        <v>0</v>
      </c>
      <c r="AM424" s="11">
        <v>14620</v>
      </c>
      <c r="AN424" s="9">
        <v>0</v>
      </c>
      <c r="AO424" s="11">
        <v>0</v>
      </c>
      <c r="AP424" s="11">
        <v>127924.65</v>
      </c>
      <c r="AQ424" s="9">
        <v>244904</v>
      </c>
      <c r="AR424" s="9">
        <v>118721</v>
      </c>
      <c r="AS424" s="11">
        <v>2310356</v>
      </c>
      <c r="AT424" s="11">
        <v>0</v>
      </c>
      <c r="AU424" s="11">
        <v>0</v>
      </c>
      <c r="AV424" s="11">
        <v>0</v>
      </c>
      <c r="AW424" s="9">
        <v>0</v>
      </c>
      <c r="AX424" s="9">
        <v>588035.73646247678</v>
      </c>
      <c r="AY424" s="9">
        <v>16187.85</v>
      </c>
      <c r="AZ424" s="9">
        <v>-39254.592599999996</v>
      </c>
      <c r="BA424" s="11">
        <v>252026</v>
      </c>
      <c r="BB424" s="11">
        <v>304</v>
      </c>
      <c r="BC424" s="11">
        <v>1065607.2</v>
      </c>
      <c r="BD424" s="11">
        <v>0</v>
      </c>
      <c r="BE424" s="11">
        <v>31721</v>
      </c>
      <c r="BF424" s="11">
        <v>0</v>
      </c>
      <c r="BG424" s="11">
        <v>0</v>
      </c>
      <c r="BH424" s="11">
        <v>0</v>
      </c>
      <c r="BI424" s="9">
        <v>295450</v>
      </c>
      <c r="BJ424" s="9">
        <v>0</v>
      </c>
      <c r="BK424" s="9">
        <v>0</v>
      </c>
      <c r="BL424" s="9">
        <v>0</v>
      </c>
      <c r="BM424" s="9">
        <v>0</v>
      </c>
      <c r="BN424" s="9">
        <v>0</v>
      </c>
      <c r="BO424" s="11">
        <v>6711736</v>
      </c>
      <c r="BP424" s="11">
        <v>0</v>
      </c>
      <c r="BQ424" s="11">
        <v>15028</v>
      </c>
      <c r="BR424" s="11">
        <v>0</v>
      </c>
      <c r="BS424" s="11">
        <v>0</v>
      </c>
      <c r="BT424" s="11">
        <v>127924.65</v>
      </c>
      <c r="BU424" s="9">
        <v>244904</v>
      </c>
      <c r="BV424" s="9">
        <v>132839</v>
      </c>
      <c r="BW424" s="11">
        <v>2386263</v>
      </c>
      <c r="BX424" s="11">
        <v>0</v>
      </c>
      <c r="BY424" s="11">
        <v>0</v>
      </c>
      <c r="BZ424" s="11">
        <v>-48025.2</v>
      </c>
      <c r="CA424" s="9">
        <v>0</v>
      </c>
      <c r="CB424" s="9">
        <v>569058.50698002148</v>
      </c>
      <c r="CC424" s="9">
        <v>45097.613400000002</v>
      </c>
      <c r="CD424" s="9">
        <v>37</v>
      </c>
      <c r="CE424" s="11">
        <v>260000</v>
      </c>
      <c r="CF424" s="11">
        <v>316</v>
      </c>
      <c r="CG424" s="11">
        <v>1065607.2</v>
      </c>
      <c r="CH424" s="11">
        <v>0</v>
      </c>
      <c r="CI424" s="11">
        <v>32094</v>
      </c>
      <c r="CJ424" s="11">
        <v>0</v>
      </c>
      <c r="CK424" s="11">
        <v>0</v>
      </c>
      <c r="CL424" s="11">
        <v>0</v>
      </c>
      <c r="CM424" s="11">
        <v>296694</v>
      </c>
      <c r="CN424" s="9">
        <v>0</v>
      </c>
      <c r="CO424" s="9">
        <v>0</v>
      </c>
      <c r="CP424" s="9">
        <v>0</v>
      </c>
      <c r="CQ424" s="9">
        <v>0</v>
      </c>
      <c r="CR424" s="9">
        <v>0</v>
      </c>
      <c r="CT424" s="11"/>
      <c r="CU424" s="11"/>
      <c r="CV424" s="15"/>
      <c r="CW424" s="15"/>
      <c r="CX424" s="11"/>
      <c r="CY424" s="11"/>
      <c r="CZ424" s="9"/>
      <c r="DA424" s="11"/>
      <c r="DB424" s="11"/>
      <c r="DC424" s="11"/>
      <c r="DD424" s="11"/>
      <c r="DE424" s="11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</row>
    <row r="425" spans="1:124" x14ac:dyDescent="0.3">
      <c r="A425" s="8">
        <v>4104</v>
      </c>
      <c r="B425" s="8">
        <v>7</v>
      </c>
      <c r="C425" s="8" t="s">
        <v>448</v>
      </c>
      <c r="D425" s="16">
        <v>7</v>
      </c>
      <c r="E425" s="9">
        <v>220</v>
      </c>
      <c r="F425" s="9">
        <f t="shared" si="195"/>
        <v>14627.373316283398</v>
      </c>
      <c r="G425" s="9">
        <f t="shared" si="196"/>
        <v>14698.736019247026</v>
      </c>
      <c r="H425" s="9">
        <f t="shared" si="197"/>
        <v>71.36270296362818</v>
      </c>
      <c r="I425" s="10">
        <f t="shared" si="192"/>
        <v>4.8787093499682689E-3</v>
      </c>
      <c r="J425" s="9">
        <f t="shared" si="198"/>
        <v>217.92236363636312</v>
      </c>
      <c r="K425" s="9">
        <f t="shared" si="199"/>
        <v>54.036363636363603</v>
      </c>
      <c r="L425" s="9">
        <f t="shared" si="200"/>
        <v>0</v>
      </c>
      <c r="M425" s="9">
        <f t="shared" si="201"/>
        <v>-15.544590909090914</v>
      </c>
      <c r="N425" s="9">
        <f t="shared" si="202"/>
        <v>-196.25855158182731</v>
      </c>
      <c r="O425" s="9">
        <f t="shared" si="203"/>
        <v>0</v>
      </c>
      <c r="P425" s="9">
        <f t="shared" si="204"/>
        <v>11.207118181818259</v>
      </c>
      <c r="Q425" s="15">
        <f t="shared" si="205"/>
        <v>3218022.1295823473</v>
      </c>
      <c r="R425" s="15">
        <f t="shared" si="206"/>
        <v>3233721.9242343451</v>
      </c>
      <c r="S425" s="9">
        <f t="shared" si="207"/>
        <v>15699.794651997741</v>
      </c>
      <c r="T425" s="9"/>
      <c r="U425" s="9">
        <f t="shared" si="211"/>
        <v>6749.3140000000003</v>
      </c>
      <c r="V425" s="9">
        <f t="shared" si="211"/>
        <v>1644.6772727272728</v>
      </c>
      <c r="W425" s="9">
        <f t="shared" si="211"/>
        <v>162.5</v>
      </c>
      <c r="X425" s="9">
        <f t="shared" si="211"/>
        <v>509.19090909090909</v>
      </c>
      <c r="Y425" s="9">
        <f t="shared" si="211"/>
        <v>4834.5523162833979</v>
      </c>
      <c r="Z425" s="9">
        <f t="shared" si="211"/>
        <v>0</v>
      </c>
      <c r="AA425" s="9">
        <f t="shared" si="211"/>
        <v>727.13881818181824</v>
      </c>
      <c r="AB425" s="9">
        <f t="shared" si="212"/>
        <v>6967.2363636363634</v>
      </c>
      <c r="AC425" s="9">
        <f t="shared" si="212"/>
        <v>1698.7136363636364</v>
      </c>
      <c r="AD425" s="9">
        <f t="shared" si="212"/>
        <v>162.5</v>
      </c>
      <c r="AE425" s="9">
        <f t="shared" si="212"/>
        <v>493.64631818181817</v>
      </c>
      <c r="AF425" s="9">
        <f t="shared" si="212"/>
        <v>4638.2937647015706</v>
      </c>
      <c r="AG425" s="9">
        <f t="shared" si="212"/>
        <v>0</v>
      </c>
      <c r="AH425" s="9">
        <f t="shared" si="212"/>
        <v>738.3459363636365</v>
      </c>
      <c r="AI425" s="9">
        <f t="shared" si="208"/>
        <v>14698.736019247026</v>
      </c>
      <c r="AJ425" s="3" t="s">
        <v>608</v>
      </c>
      <c r="AK425" s="11">
        <v>1494064</v>
      </c>
      <c r="AL425" s="11">
        <v>0</v>
      </c>
      <c r="AM425" s="11">
        <v>3432</v>
      </c>
      <c r="AN425" s="9">
        <v>0</v>
      </c>
      <c r="AO425" s="11">
        <v>0</v>
      </c>
      <c r="AP425" s="11">
        <v>35750</v>
      </c>
      <c r="AQ425" s="9">
        <v>0</v>
      </c>
      <c r="AR425" s="9">
        <v>27870</v>
      </c>
      <c r="AS425" s="11">
        <v>361829</v>
      </c>
      <c r="AT425" s="11">
        <v>0</v>
      </c>
      <c r="AU425" s="11">
        <v>0</v>
      </c>
      <c r="AV425" s="11">
        <v>0</v>
      </c>
      <c r="AW425" s="9">
        <v>0</v>
      </c>
      <c r="AX425" s="9">
        <v>1063601.5095823475</v>
      </c>
      <c r="AY425" s="9">
        <v>0</v>
      </c>
      <c r="AZ425" s="9">
        <v>-9214.92</v>
      </c>
      <c r="BA425" s="11">
        <v>59163</v>
      </c>
      <c r="BB425" s="11">
        <v>71</v>
      </c>
      <c r="BC425" s="11">
        <v>159970.54</v>
      </c>
      <c r="BD425" s="11">
        <v>0</v>
      </c>
      <c r="BE425" s="11">
        <v>7446</v>
      </c>
      <c r="BF425" s="11">
        <v>0</v>
      </c>
      <c r="BG425" s="11">
        <v>0</v>
      </c>
      <c r="BH425" s="11">
        <v>0</v>
      </c>
      <c r="BI425" s="9">
        <v>14040</v>
      </c>
      <c r="BJ425" s="9">
        <v>0</v>
      </c>
      <c r="BK425" s="9">
        <v>0</v>
      </c>
      <c r="BL425" s="9">
        <v>0</v>
      </c>
      <c r="BM425" s="9">
        <v>0</v>
      </c>
      <c r="BN425" s="9">
        <v>0</v>
      </c>
      <c r="BO425" s="11">
        <v>1532784</v>
      </c>
      <c r="BP425" s="11">
        <v>0</v>
      </c>
      <c r="BQ425" s="11">
        <v>3432</v>
      </c>
      <c r="BR425" s="11">
        <v>0</v>
      </c>
      <c r="BS425" s="11">
        <v>0</v>
      </c>
      <c r="BT425" s="11">
        <v>35750</v>
      </c>
      <c r="BU425" s="9">
        <v>0</v>
      </c>
      <c r="BV425" s="9">
        <v>30337</v>
      </c>
      <c r="BW425" s="11">
        <v>373717</v>
      </c>
      <c r="BX425" s="11">
        <v>0</v>
      </c>
      <c r="BY425" s="11">
        <v>0</v>
      </c>
      <c r="BZ425" s="11">
        <v>-6064.81</v>
      </c>
      <c r="CA425" s="9">
        <v>0</v>
      </c>
      <c r="CB425" s="9">
        <v>1020424.6282343455</v>
      </c>
      <c r="CC425" s="9">
        <v>2465.5700000000002</v>
      </c>
      <c r="CD425" s="9">
        <v>8</v>
      </c>
      <c r="CE425" s="11">
        <v>59377</v>
      </c>
      <c r="CF425" s="11">
        <v>72</v>
      </c>
      <c r="CG425" s="11">
        <v>159970.53600000002</v>
      </c>
      <c r="CH425" s="11">
        <v>0</v>
      </c>
      <c r="CI425" s="11">
        <v>7329</v>
      </c>
      <c r="CJ425" s="11">
        <v>0</v>
      </c>
      <c r="CK425" s="11">
        <v>0</v>
      </c>
      <c r="CL425" s="11">
        <v>0</v>
      </c>
      <c r="CM425" s="11">
        <v>14120</v>
      </c>
      <c r="CN425" s="9">
        <v>0</v>
      </c>
      <c r="CO425" s="9">
        <v>0</v>
      </c>
      <c r="CP425" s="9">
        <v>0</v>
      </c>
      <c r="CQ425" s="9">
        <v>0</v>
      </c>
      <c r="CR425" s="9">
        <v>0</v>
      </c>
      <c r="CT425" s="11"/>
      <c r="CU425" s="11"/>
      <c r="CV425" s="15"/>
      <c r="CW425" s="15"/>
      <c r="CX425" s="11"/>
      <c r="CY425" s="11"/>
      <c r="CZ425" s="9"/>
      <c r="DA425" s="11"/>
      <c r="DB425" s="11"/>
      <c r="DC425" s="11"/>
      <c r="DD425" s="11"/>
      <c r="DE425" s="11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</row>
    <row r="426" spans="1:124" x14ac:dyDescent="0.3">
      <c r="A426" s="8">
        <v>4105</v>
      </c>
      <c r="B426" s="8">
        <v>7</v>
      </c>
      <c r="C426" s="8" t="s">
        <v>449</v>
      </c>
      <c r="D426" s="16">
        <v>7</v>
      </c>
      <c r="E426" s="9">
        <v>405</v>
      </c>
      <c r="F426" s="9">
        <f t="shared" si="195"/>
        <v>9005.5286089459878</v>
      </c>
      <c r="G426" s="9">
        <f t="shared" si="196"/>
        <v>9294.6059820874943</v>
      </c>
      <c r="H426" s="9">
        <f t="shared" si="197"/>
        <v>289.07737314150654</v>
      </c>
      <c r="I426" s="10">
        <f t="shared" si="192"/>
        <v>3.2099989428087589E-2</v>
      </c>
      <c r="J426" s="9">
        <f t="shared" si="198"/>
        <v>275.06658962962956</v>
      </c>
      <c r="K426" s="9">
        <f t="shared" si="199"/>
        <v>2.5555555555555571</v>
      </c>
      <c r="L426" s="9">
        <f t="shared" si="200"/>
        <v>0</v>
      </c>
      <c r="M426" s="9">
        <f t="shared" si="201"/>
        <v>-16.886345679012322</v>
      </c>
      <c r="N426" s="9">
        <f t="shared" si="202"/>
        <v>-16.187717722690763</v>
      </c>
      <c r="O426" s="9">
        <f t="shared" si="203"/>
        <v>0</v>
      </c>
      <c r="P426" s="9">
        <f t="shared" si="204"/>
        <v>44.529291358024693</v>
      </c>
      <c r="Q426" s="15">
        <f t="shared" si="205"/>
        <v>3647239.0866231248</v>
      </c>
      <c r="R426" s="15">
        <f t="shared" si="206"/>
        <v>3764315.4227454346</v>
      </c>
      <c r="S426" s="9">
        <f t="shared" si="207"/>
        <v>117076.33612230979</v>
      </c>
      <c r="T426" s="9"/>
      <c r="U426" s="9">
        <f t="shared" si="211"/>
        <v>6333.2025461728399</v>
      </c>
      <c r="V426" s="9">
        <f t="shared" si="211"/>
        <v>77.743209876543204</v>
      </c>
      <c r="W426" s="9">
        <f t="shared" si="211"/>
        <v>140.28296296296298</v>
      </c>
      <c r="X426" s="9">
        <f t="shared" si="211"/>
        <v>417.9111111111111</v>
      </c>
      <c r="Y426" s="9">
        <f t="shared" si="211"/>
        <v>770.0480380817894</v>
      </c>
      <c r="Z426" s="9">
        <f t="shared" si="211"/>
        <v>0</v>
      </c>
      <c r="AA426" s="9">
        <f t="shared" si="211"/>
        <v>1266.3407407407408</v>
      </c>
      <c r="AB426" s="9">
        <f t="shared" si="212"/>
        <v>6608.2691358024695</v>
      </c>
      <c r="AC426" s="9">
        <f t="shared" si="212"/>
        <v>80.298765432098762</v>
      </c>
      <c r="AD426" s="9">
        <f t="shared" si="212"/>
        <v>140.28296296296298</v>
      </c>
      <c r="AE426" s="9">
        <f t="shared" si="212"/>
        <v>401.02476543209877</v>
      </c>
      <c r="AF426" s="9">
        <f t="shared" si="212"/>
        <v>753.86032035909864</v>
      </c>
      <c r="AG426" s="9">
        <f t="shared" si="212"/>
        <v>0</v>
      </c>
      <c r="AH426" s="9">
        <f t="shared" si="212"/>
        <v>1310.8700320987655</v>
      </c>
      <c r="AI426" s="9">
        <f t="shared" si="208"/>
        <v>9294.6059820874943</v>
      </c>
      <c r="AJ426" s="3" t="s">
        <v>608</v>
      </c>
      <c r="AK426" s="11">
        <v>2580865</v>
      </c>
      <c r="AL426" s="11">
        <v>0</v>
      </c>
      <c r="AM426" s="11">
        <v>5928</v>
      </c>
      <c r="AN426" s="9">
        <v>0</v>
      </c>
      <c r="AO426" s="11">
        <v>0</v>
      </c>
      <c r="AP426" s="11">
        <v>56814.600000000006</v>
      </c>
      <c r="AQ426" s="9">
        <v>0</v>
      </c>
      <c r="AR426" s="9">
        <v>48142</v>
      </c>
      <c r="AS426" s="11">
        <v>31486</v>
      </c>
      <c r="AT426" s="11">
        <v>0</v>
      </c>
      <c r="AU426" s="11">
        <v>0</v>
      </c>
      <c r="AV426" s="11">
        <v>0</v>
      </c>
      <c r="AW426" s="9">
        <v>0</v>
      </c>
      <c r="AX426" s="9">
        <v>311869.45542312472</v>
      </c>
      <c r="AY426" s="9">
        <v>0</v>
      </c>
      <c r="AZ426" s="9">
        <v>-15917.968800000001</v>
      </c>
      <c r="BA426" s="11">
        <v>102198</v>
      </c>
      <c r="BB426" s="11">
        <v>123</v>
      </c>
      <c r="BC426" s="11">
        <v>512868</v>
      </c>
      <c r="BD426" s="11">
        <v>0</v>
      </c>
      <c r="BE426" s="11">
        <v>12863</v>
      </c>
      <c r="BF426" s="11">
        <v>0</v>
      </c>
      <c r="BG426" s="11">
        <v>0</v>
      </c>
      <c r="BH426" s="11">
        <v>0</v>
      </c>
      <c r="BI426" s="9">
        <v>0</v>
      </c>
      <c r="BJ426" s="9">
        <v>0</v>
      </c>
      <c r="BK426" s="9">
        <v>0</v>
      </c>
      <c r="BL426" s="9">
        <v>0</v>
      </c>
      <c r="BM426" s="9">
        <v>0</v>
      </c>
      <c r="BN426" s="9">
        <v>0</v>
      </c>
      <c r="BO426" s="11">
        <v>2664954</v>
      </c>
      <c r="BP426" s="11">
        <v>11380</v>
      </c>
      <c r="BQ426" s="11">
        <v>5967</v>
      </c>
      <c r="BR426" s="11">
        <v>0</v>
      </c>
      <c r="BS426" s="11">
        <v>0</v>
      </c>
      <c r="BT426" s="11">
        <v>56814.600000000006</v>
      </c>
      <c r="BU426" s="9">
        <v>0</v>
      </c>
      <c r="BV426" s="9">
        <v>52745</v>
      </c>
      <c r="BW426" s="11">
        <v>32521</v>
      </c>
      <c r="BX426" s="11">
        <v>0</v>
      </c>
      <c r="BY426" s="11">
        <v>0</v>
      </c>
      <c r="BZ426" s="11">
        <v>-12399.97</v>
      </c>
      <c r="CA426" s="9">
        <v>0</v>
      </c>
      <c r="CB426" s="9">
        <v>305313.42974543496</v>
      </c>
      <c r="CC426" s="9">
        <v>14627.65</v>
      </c>
      <c r="CD426" s="9">
        <v>15</v>
      </c>
      <c r="CE426" s="11">
        <v>103235</v>
      </c>
      <c r="CF426" s="11">
        <v>125</v>
      </c>
      <c r="CG426" s="11">
        <v>516274.71299999999</v>
      </c>
      <c r="CH426" s="11">
        <v>0</v>
      </c>
      <c r="CI426" s="11">
        <v>12743</v>
      </c>
      <c r="CJ426" s="11">
        <v>0</v>
      </c>
      <c r="CK426" s="11">
        <v>0</v>
      </c>
      <c r="CL426" s="11">
        <v>0</v>
      </c>
      <c r="CM426" s="11">
        <v>0</v>
      </c>
      <c r="CN426" s="9">
        <v>0</v>
      </c>
      <c r="CO426" s="9">
        <v>0</v>
      </c>
      <c r="CP426" s="9">
        <v>0</v>
      </c>
      <c r="CQ426" s="9">
        <v>0</v>
      </c>
      <c r="CR426" s="9">
        <v>0</v>
      </c>
      <c r="CT426" s="11"/>
      <c r="CU426" s="11"/>
      <c r="CV426" s="15"/>
      <c r="CW426" s="15"/>
      <c r="CX426" s="11"/>
      <c r="CY426" s="11"/>
      <c r="CZ426" s="9"/>
      <c r="DA426" s="11"/>
      <c r="DB426" s="11"/>
      <c r="DC426" s="11"/>
      <c r="DD426" s="11"/>
      <c r="DE426" s="11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</row>
    <row r="427" spans="1:124" x14ac:dyDescent="0.3">
      <c r="A427" s="8">
        <v>4106</v>
      </c>
      <c r="B427" s="8">
        <v>7</v>
      </c>
      <c r="C427" s="8" t="s">
        <v>450</v>
      </c>
      <c r="D427" s="16">
        <v>7</v>
      </c>
      <c r="E427" s="9">
        <v>170</v>
      </c>
      <c r="F427" s="9">
        <f t="shared" si="195"/>
        <v>11259.357581321776</v>
      </c>
      <c r="G427" s="9">
        <f t="shared" si="196"/>
        <v>11512.36390923939</v>
      </c>
      <c r="H427" s="9">
        <f t="shared" si="197"/>
        <v>253.00632791761382</v>
      </c>
      <c r="I427" s="10">
        <f t="shared" si="192"/>
        <v>2.2470760528764778E-2</v>
      </c>
      <c r="J427" s="9">
        <f t="shared" si="198"/>
        <v>281.55969529411686</v>
      </c>
      <c r="K427" s="9">
        <f t="shared" si="199"/>
        <v>21.300000000000068</v>
      </c>
      <c r="L427" s="9">
        <f t="shared" si="200"/>
        <v>0</v>
      </c>
      <c r="M427" s="9">
        <f t="shared" si="201"/>
        <v>-28.338823529411798</v>
      </c>
      <c r="N427" s="9">
        <f t="shared" si="202"/>
        <v>-72.510279141210503</v>
      </c>
      <c r="O427" s="9">
        <f t="shared" si="203"/>
        <v>0</v>
      </c>
      <c r="P427" s="9">
        <f t="shared" si="204"/>
        <v>50.995735294117367</v>
      </c>
      <c r="Q427" s="15">
        <f t="shared" si="205"/>
        <v>1914090.7888247021</v>
      </c>
      <c r="R427" s="15">
        <f t="shared" si="206"/>
        <v>1957101.8645706961</v>
      </c>
      <c r="S427" s="9">
        <f t="shared" si="207"/>
        <v>43011.075745993992</v>
      </c>
      <c r="T427" s="9"/>
      <c r="U427" s="9">
        <f t="shared" si="211"/>
        <v>6972.5579517647066</v>
      </c>
      <c r="V427" s="9">
        <f t="shared" si="211"/>
        <v>648.16470588235291</v>
      </c>
      <c r="W427" s="9">
        <f t="shared" si="211"/>
        <v>314.262</v>
      </c>
      <c r="X427" s="9">
        <f t="shared" si="211"/>
        <v>119.5</v>
      </c>
      <c r="Y427" s="9">
        <f t="shared" si="211"/>
        <v>1722.5578060276591</v>
      </c>
      <c r="Z427" s="9">
        <f t="shared" si="211"/>
        <v>0</v>
      </c>
      <c r="AA427" s="9">
        <f t="shared" si="211"/>
        <v>1482.315117647059</v>
      </c>
      <c r="AB427" s="9">
        <f t="shared" si="212"/>
        <v>7254.1176470588234</v>
      </c>
      <c r="AC427" s="9">
        <f t="shared" si="212"/>
        <v>669.46470588235297</v>
      </c>
      <c r="AD427" s="9">
        <f t="shared" si="212"/>
        <v>314.262</v>
      </c>
      <c r="AE427" s="9">
        <f t="shared" si="212"/>
        <v>91.161176470588202</v>
      </c>
      <c r="AF427" s="9">
        <f t="shared" si="212"/>
        <v>1650.0475268864486</v>
      </c>
      <c r="AG427" s="9">
        <f t="shared" si="212"/>
        <v>0</v>
      </c>
      <c r="AH427" s="9">
        <f t="shared" si="212"/>
        <v>1533.3108529411763</v>
      </c>
      <c r="AI427" s="9">
        <f t="shared" si="208"/>
        <v>11512.36390923939</v>
      </c>
      <c r="AJ427" s="3" t="s">
        <v>608</v>
      </c>
      <c r="AK427" s="11">
        <v>1192691</v>
      </c>
      <c r="AL427" s="11">
        <v>0</v>
      </c>
      <c r="AM427" s="11">
        <v>2740</v>
      </c>
      <c r="AN427" s="9">
        <v>0</v>
      </c>
      <c r="AO427" s="11">
        <v>0</v>
      </c>
      <c r="AP427" s="11">
        <v>53424.54</v>
      </c>
      <c r="AQ427" s="9">
        <v>0</v>
      </c>
      <c r="AR427" s="9">
        <v>22248</v>
      </c>
      <c r="AS427" s="11">
        <v>110188</v>
      </c>
      <c r="AT427" s="11">
        <v>0</v>
      </c>
      <c r="AU427" s="11">
        <v>0</v>
      </c>
      <c r="AV427" s="11">
        <v>0</v>
      </c>
      <c r="AW427" s="9">
        <v>0</v>
      </c>
      <c r="AX427" s="9">
        <v>292834.82702470204</v>
      </c>
      <c r="AY427" s="9">
        <v>0</v>
      </c>
      <c r="AZ427" s="9">
        <v>-7356.1481999999996</v>
      </c>
      <c r="BA427" s="11">
        <v>47229</v>
      </c>
      <c r="BB427" s="11">
        <v>30724</v>
      </c>
      <c r="BC427" s="11">
        <v>251993.57</v>
      </c>
      <c r="BD427" s="11">
        <v>0</v>
      </c>
      <c r="BE427" s="11">
        <v>5944</v>
      </c>
      <c r="BF427" s="11">
        <v>0</v>
      </c>
      <c r="BG427" s="11">
        <v>-88570</v>
      </c>
      <c r="BH427" s="11">
        <v>0</v>
      </c>
      <c r="BI427" s="9">
        <v>0</v>
      </c>
      <c r="BJ427" s="9">
        <v>0</v>
      </c>
      <c r="BK427" s="9">
        <v>0</v>
      </c>
      <c r="BL427" s="9">
        <v>0</v>
      </c>
      <c r="BM427" s="9">
        <v>0</v>
      </c>
      <c r="BN427" s="9">
        <v>0</v>
      </c>
      <c r="BO427" s="11">
        <v>1184424</v>
      </c>
      <c r="BP427" s="11">
        <v>48770</v>
      </c>
      <c r="BQ427" s="11">
        <v>2652</v>
      </c>
      <c r="BR427" s="11">
        <v>0</v>
      </c>
      <c r="BS427" s="11">
        <v>0</v>
      </c>
      <c r="BT427" s="11">
        <v>53424.54</v>
      </c>
      <c r="BU427" s="9">
        <v>0</v>
      </c>
      <c r="BV427" s="9">
        <v>23442</v>
      </c>
      <c r="BW427" s="11">
        <v>113809</v>
      </c>
      <c r="BX427" s="11">
        <v>0</v>
      </c>
      <c r="BY427" s="11">
        <v>0</v>
      </c>
      <c r="BZ427" s="11">
        <v>-6948.6</v>
      </c>
      <c r="CA427" s="9">
        <v>0</v>
      </c>
      <c r="CB427" s="9">
        <v>280508.07957069628</v>
      </c>
      <c r="CC427" s="9">
        <v>8669.2800000000007</v>
      </c>
      <c r="CD427" s="9">
        <v>6</v>
      </c>
      <c r="CE427" s="11">
        <v>45882</v>
      </c>
      <c r="CF427" s="11">
        <v>30030</v>
      </c>
      <c r="CG427" s="11">
        <v>251993.56499999997</v>
      </c>
      <c r="CH427" s="11">
        <v>0</v>
      </c>
      <c r="CI427" s="11">
        <v>5664</v>
      </c>
      <c r="CJ427" s="11">
        <v>0</v>
      </c>
      <c r="CK427" s="11">
        <v>-85224</v>
      </c>
      <c r="CL427" s="11">
        <v>0</v>
      </c>
      <c r="CM427" s="11">
        <v>0</v>
      </c>
      <c r="CN427" s="9">
        <v>0</v>
      </c>
      <c r="CO427" s="9">
        <v>0</v>
      </c>
      <c r="CP427" s="9">
        <v>0</v>
      </c>
      <c r="CQ427" s="9">
        <v>0</v>
      </c>
      <c r="CR427" s="9">
        <v>0</v>
      </c>
      <c r="CT427" s="11"/>
      <c r="CU427" s="11"/>
      <c r="CV427" s="15"/>
      <c r="CW427" s="15"/>
      <c r="CX427" s="11"/>
      <c r="CY427" s="11"/>
      <c r="CZ427" s="9"/>
      <c r="DA427" s="11"/>
      <c r="DB427" s="11"/>
      <c r="DC427" s="11"/>
      <c r="DD427" s="11"/>
      <c r="DE427" s="11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</row>
    <row r="428" spans="1:124" x14ac:dyDescent="0.3">
      <c r="A428" s="8">
        <v>4107</v>
      </c>
      <c r="B428" s="8">
        <v>7</v>
      </c>
      <c r="C428" s="8" t="s">
        <v>451</v>
      </c>
      <c r="D428" s="16">
        <v>7</v>
      </c>
      <c r="E428" s="9">
        <v>73</v>
      </c>
      <c r="F428" s="9">
        <f t="shared" si="195"/>
        <v>13691.833122900796</v>
      </c>
      <c r="G428" s="9">
        <f t="shared" si="196"/>
        <v>13786.099729183908</v>
      </c>
      <c r="H428" s="9">
        <f t="shared" si="197"/>
        <v>94.266606283112196</v>
      </c>
      <c r="I428" s="10">
        <f t="shared" si="192"/>
        <v>6.8848784116016578E-3</v>
      </c>
      <c r="J428" s="9">
        <f t="shared" si="198"/>
        <v>217.92709589041078</v>
      </c>
      <c r="K428" s="9">
        <f t="shared" si="199"/>
        <v>78.767123287670984</v>
      </c>
      <c r="L428" s="9">
        <f t="shared" si="200"/>
        <v>0</v>
      </c>
      <c r="M428" s="9">
        <f t="shared" si="201"/>
        <v>-132.55041095890414</v>
      </c>
      <c r="N428" s="9">
        <f t="shared" si="202"/>
        <v>-109.96268138812229</v>
      </c>
      <c r="O428" s="9">
        <f t="shared" si="203"/>
        <v>0</v>
      </c>
      <c r="P428" s="9">
        <f t="shared" si="204"/>
        <v>40.085479452054642</v>
      </c>
      <c r="Q428" s="15">
        <f t="shared" si="205"/>
        <v>999503.8179717582</v>
      </c>
      <c r="R428" s="15">
        <f t="shared" si="206"/>
        <v>1006385.2802304253</v>
      </c>
      <c r="S428" s="9">
        <f t="shared" si="207"/>
        <v>6881.462258667103</v>
      </c>
      <c r="T428" s="9"/>
      <c r="U428" s="9">
        <f t="shared" si="211"/>
        <v>6749.319479452055</v>
      </c>
      <c r="V428" s="9">
        <f t="shared" si="211"/>
        <v>2397.4246575342468</v>
      </c>
      <c r="W428" s="9">
        <f t="shared" si="211"/>
        <v>474.5</v>
      </c>
      <c r="X428" s="9">
        <f t="shared" si="211"/>
        <v>271.61643835616439</v>
      </c>
      <c r="Y428" s="9">
        <f t="shared" si="211"/>
        <v>2345.8218626268249</v>
      </c>
      <c r="Z428" s="9">
        <f t="shared" si="211"/>
        <v>0</v>
      </c>
      <c r="AA428" s="9">
        <f t="shared" si="211"/>
        <v>1453.1506849315069</v>
      </c>
      <c r="AB428" s="9">
        <f t="shared" si="212"/>
        <v>6967.2465753424658</v>
      </c>
      <c r="AC428" s="9">
        <f t="shared" si="212"/>
        <v>2476.1917808219177</v>
      </c>
      <c r="AD428" s="9">
        <f t="shared" si="212"/>
        <v>474.5</v>
      </c>
      <c r="AE428" s="9">
        <f t="shared" si="212"/>
        <v>139.06602739726026</v>
      </c>
      <c r="AF428" s="9">
        <f t="shared" si="212"/>
        <v>2235.8591812387026</v>
      </c>
      <c r="AG428" s="9">
        <f t="shared" si="212"/>
        <v>0</v>
      </c>
      <c r="AH428" s="9">
        <f t="shared" si="212"/>
        <v>1493.2361643835616</v>
      </c>
      <c r="AI428" s="9">
        <f t="shared" si="208"/>
        <v>13786.099729183908</v>
      </c>
      <c r="AJ428" s="3" t="s">
        <v>608</v>
      </c>
      <c r="AK428" s="11">
        <v>495758</v>
      </c>
      <c r="AL428" s="11">
        <v>0</v>
      </c>
      <c r="AM428" s="11">
        <v>1139</v>
      </c>
      <c r="AN428" s="9">
        <v>0</v>
      </c>
      <c r="AO428" s="11">
        <v>0</v>
      </c>
      <c r="AP428" s="11">
        <v>34638.5</v>
      </c>
      <c r="AQ428" s="9">
        <v>0</v>
      </c>
      <c r="AR428" s="9">
        <v>9248</v>
      </c>
      <c r="AS428" s="11">
        <v>175012</v>
      </c>
      <c r="AT428" s="11">
        <v>0</v>
      </c>
      <c r="AU428" s="11">
        <v>11963</v>
      </c>
      <c r="AV428" s="11">
        <v>0</v>
      </c>
      <c r="AW428" s="9">
        <v>0</v>
      </c>
      <c r="AX428" s="9">
        <v>171244.99597175821</v>
      </c>
      <c r="AY428" s="9">
        <v>0</v>
      </c>
      <c r="AZ428" s="9">
        <v>-3057.6779999999999</v>
      </c>
      <c r="BA428" s="11">
        <v>19631</v>
      </c>
      <c r="BB428" s="11">
        <v>12771</v>
      </c>
      <c r="BC428" s="11">
        <v>106080</v>
      </c>
      <c r="BD428" s="11">
        <v>0</v>
      </c>
      <c r="BE428" s="11">
        <v>2471</v>
      </c>
      <c r="BF428" s="11">
        <v>0</v>
      </c>
      <c r="BG428" s="11">
        <v>-37395</v>
      </c>
      <c r="BH428" s="11">
        <v>0</v>
      </c>
      <c r="BI428" s="9">
        <v>0</v>
      </c>
      <c r="BJ428" s="9">
        <v>0</v>
      </c>
      <c r="BK428" s="9">
        <v>0</v>
      </c>
      <c r="BL428" s="9">
        <v>0</v>
      </c>
      <c r="BM428" s="9">
        <v>0</v>
      </c>
      <c r="BN428" s="9">
        <v>0</v>
      </c>
      <c r="BO428" s="11">
        <v>508606</v>
      </c>
      <c r="BP428" s="11">
        <v>0</v>
      </c>
      <c r="BQ428" s="11">
        <v>1139</v>
      </c>
      <c r="BR428" s="11">
        <v>0</v>
      </c>
      <c r="BS428" s="11">
        <v>0</v>
      </c>
      <c r="BT428" s="11">
        <v>34638.5</v>
      </c>
      <c r="BU428" s="9">
        <v>0</v>
      </c>
      <c r="BV428" s="9">
        <v>10066</v>
      </c>
      <c r="BW428" s="11">
        <v>180762</v>
      </c>
      <c r="BX428" s="11">
        <v>0</v>
      </c>
      <c r="BY428" s="11">
        <v>0</v>
      </c>
      <c r="BZ428" s="11">
        <v>513.82000000000005</v>
      </c>
      <c r="CA428" s="9">
        <v>0</v>
      </c>
      <c r="CB428" s="9">
        <v>163217.7202304253</v>
      </c>
      <c r="CC428" s="9">
        <v>1783.84</v>
      </c>
      <c r="CD428" s="9">
        <v>3</v>
      </c>
      <c r="CE428" s="11">
        <v>19702</v>
      </c>
      <c r="CF428" s="11">
        <v>12895</v>
      </c>
      <c r="CG428" s="11">
        <v>107222.39999999999</v>
      </c>
      <c r="CH428" s="11">
        <v>0</v>
      </c>
      <c r="CI428" s="11">
        <v>2432</v>
      </c>
      <c r="CJ428" s="11">
        <v>0</v>
      </c>
      <c r="CK428" s="11">
        <v>-36596</v>
      </c>
      <c r="CL428" s="11">
        <v>0</v>
      </c>
      <c r="CM428" s="11">
        <v>0</v>
      </c>
      <c r="CN428" s="9">
        <v>0</v>
      </c>
      <c r="CO428" s="9">
        <v>0</v>
      </c>
      <c r="CP428" s="9">
        <v>0</v>
      </c>
      <c r="CQ428" s="9">
        <v>0</v>
      </c>
      <c r="CR428" s="9">
        <v>0</v>
      </c>
      <c r="CT428" s="11"/>
      <c r="CU428" s="11"/>
      <c r="CV428" s="15"/>
      <c r="CW428" s="15"/>
      <c r="CX428" s="11"/>
      <c r="CY428" s="11"/>
      <c r="CZ428" s="9"/>
      <c r="DA428" s="11"/>
      <c r="DB428" s="11"/>
      <c r="DC428" s="11"/>
      <c r="DD428" s="11"/>
      <c r="DE428" s="11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</row>
    <row r="429" spans="1:124" x14ac:dyDescent="0.3">
      <c r="A429" s="8">
        <v>4109</v>
      </c>
      <c r="B429" s="8">
        <v>7</v>
      </c>
      <c r="C429" s="8" t="s">
        <v>452</v>
      </c>
      <c r="D429" s="16">
        <v>7</v>
      </c>
      <c r="E429" s="9">
        <v>50</v>
      </c>
      <c r="F429" s="9">
        <f t="shared" si="195"/>
        <v>13338.627899663143</v>
      </c>
      <c r="G429" s="9">
        <f t="shared" si="196"/>
        <v>13360.976187302336</v>
      </c>
      <c r="H429" s="9">
        <f t="shared" si="197"/>
        <v>22.348287639193586</v>
      </c>
      <c r="I429" s="10">
        <f t="shared" si="192"/>
        <v>1.6754562618661831E-3</v>
      </c>
      <c r="J429" s="9">
        <f t="shared" si="198"/>
        <v>377.2995120000005</v>
      </c>
      <c r="K429" s="9">
        <f t="shared" si="199"/>
        <v>2.2400000000000091</v>
      </c>
      <c r="L429" s="9">
        <f t="shared" si="200"/>
        <v>0</v>
      </c>
      <c r="M429" s="9">
        <f t="shared" si="201"/>
        <v>-291.53419999999994</v>
      </c>
      <c r="N429" s="9">
        <f t="shared" si="202"/>
        <v>-135.39782436080623</v>
      </c>
      <c r="O429" s="9">
        <f t="shared" si="203"/>
        <v>0</v>
      </c>
      <c r="P429" s="9">
        <f t="shared" si="204"/>
        <v>69.740800000000036</v>
      </c>
      <c r="Q429" s="15">
        <f t="shared" si="205"/>
        <v>666931.39498315705</v>
      </c>
      <c r="R429" s="15">
        <f t="shared" si="206"/>
        <v>668048.80936511676</v>
      </c>
      <c r="S429" s="9">
        <f t="shared" si="207"/>
        <v>1117.4143819597084</v>
      </c>
      <c r="T429" s="9"/>
      <c r="U429" s="9">
        <f t="shared" si="211"/>
        <v>7370.2604879999999</v>
      </c>
      <c r="V429" s="9">
        <f t="shared" si="211"/>
        <v>67.959999999999994</v>
      </c>
      <c r="W429" s="9">
        <f t="shared" si="211"/>
        <v>130.60320000000002</v>
      </c>
      <c r="X429" s="9">
        <f t="shared" si="211"/>
        <v>759.4</v>
      </c>
      <c r="Y429" s="9">
        <f t="shared" si="211"/>
        <v>3044.8042116631427</v>
      </c>
      <c r="Z429" s="9">
        <f t="shared" si="211"/>
        <v>0</v>
      </c>
      <c r="AA429" s="9">
        <f t="shared" si="211"/>
        <v>1965.6</v>
      </c>
      <c r="AB429" s="9">
        <f t="shared" si="212"/>
        <v>7747.56</v>
      </c>
      <c r="AC429" s="9">
        <f t="shared" si="212"/>
        <v>70.2</v>
      </c>
      <c r="AD429" s="9">
        <f t="shared" si="212"/>
        <v>130.60320000000002</v>
      </c>
      <c r="AE429" s="9">
        <f t="shared" si="212"/>
        <v>467.86580000000004</v>
      </c>
      <c r="AF429" s="9">
        <f t="shared" si="212"/>
        <v>2909.4063873023365</v>
      </c>
      <c r="AG429" s="9">
        <f t="shared" si="212"/>
        <v>0</v>
      </c>
      <c r="AH429" s="9">
        <f t="shared" si="212"/>
        <v>2035.3407999999999</v>
      </c>
      <c r="AI429" s="9">
        <f t="shared" si="208"/>
        <v>13360.976187302336</v>
      </c>
      <c r="AJ429" s="3" t="s">
        <v>608</v>
      </c>
      <c r="AK429" s="11">
        <v>370800</v>
      </c>
      <c r="AL429" s="11">
        <v>0</v>
      </c>
      <c r="AM429" s="11">
        <v>852</v>
      </c>
      <c r="AN429" s="9">
        <v>0</v>
      </c>
      <c r="AO429" s="11">
        <v>0</v>
      </c>
      <c r="AP429" s="11">
        <v>6530.1600000000008</v>
      </c>
      <c r="AQ429" s="9">
        <v>13662</v>
      </c>
      <c r="AR429" s="9">
        <v>6917</v>
      </c>
      <c r="AS429" s="11">
        <v>3398</v>
      </c>
      <c r="AT429" s="11">
        <v>0</v>
      </c>
      <c r="AU429" s="11">
        <v>0</v>
      </c>
      <c r="AV429" s="11">
        <v>0</v>
      </c>
      <c r="AW429" s="9">
        <v>0</v>
      </c>
      <c r="AX429" s="9">
        <v>152240.21058315714</v>
      </c>
      <c r="AY429" s="9">
        <v>0</v>
      </c>
      <c r="AZ429" s="9">
        <v>-2286.9756000000002</v>
      </c>
      <c r="BA429" s="11">
        <v>14683</v>
      </c>
      <c r="BB429" s="11">
        <v>8</v>
      </c>
      <c r="BC429" s="11">
        <v>98280</v>
      </c>
      <c r="BD429" s="11">
        <v>0</v>
      </c>
      <c r="BE429" s="11">
        <v>1848</v>
      </c>
      <c r="BF429" s="11">
        <v>0</v>
      </c>
      <c r="BG429" s="11">
        <v>0</v>
      </c>
      <c r="BH429" s="11">
        <v>0</v>
      </c>
      <c r="BI429" s="9">
        <v>0</v>
      </c>
      <c r="BJ429" s="9">
        <v>0</v>
      </c>
      <c r="BK429" s="9">
        <v>0</v>
      </c>
      <c r="BL429" s="9">
        <v>0</v>
      </c>
      <c r="BM429" s="9">
        <v>0</v>
      </c>
      <c r="BN429" s="9">
        <v>0</v>
      </c>
      <c r="BO429" s="11">
        <v>348360</v>
      </c>
      <c r="BP429" s="11">
        <v>39016</v>
      </c>
      <c r="BQ429" s="11">
        <v>780</v>
      </c>
      <c r="BR429" s="11">
        <v>0</v>
      </c>
      <c r="BS429" s="11">
        <v>0</v>
      </c>
      <c r="BT429" s="11">
        <v>6530.1600000000008</v>
      </c>
      <c r="BU429" s="9">
        <v>13662</v>
      </c>
      <c r="BV429" s="9">
        <v>6895</v>
      </c>
      <c r="BW429" s="11">
        <v>3510</v>
      </c>
      <c r="BX429" s="11">
        <v>0</v>
      </c>
      <c r="BY429" s="11">
        <v>0</v>
      </c>
      <c r="BZ429" s="11">
        <v>-13111.71</v>
      </c>
      <c r="CA429" s="9">
        <v>0</v>
      </c>
      <c r="CB429" s="9">
        <v>145470.31936511683</v>
      </c>
      <c r="CC429" s="9">
        <v>2428.64</v>
      </c>
      <c r="CD429" s="9">
        <v>2</v>
      </c>
      <c r="CE429" s="11">
        <v>13495</v>
      </c>
      <c r="CF429" s="11">
        <v>7</v>
      </c>
      <c r="CG429" s="11">
        <v>99338.4</v>
      </c>
      <c r="CH429" s="11">
        <v>0</v>
      </c>
      <c r="CI429" s="11">
        <v>1666</v>
      </c>
      <c r="CJ429" s="11">
        <v>0</v>
      </c>
      <c r="CK429" s="11">
        <v>0</v>
      </c>
      <c r="CL429" s="11">
        <v>0</v>
      </c>
      <c r="CM429" s="11">
        <v>0</v>
      </c>
      <c r="CN429" s="9">
        <v>0</v>
      </c>
      <c r="CO429" s="9">
        <v>0</v>
      </c>
      <c r="CP429" s="9">
        <v>0</v>
      </c>
      <c r="CQ429" s="9">
        <v>0</v>
      </c>
      <c r="CR429" s="9">
        <v>0</v>
      </c>
      <c r="CT429" s="11"/>
      <c r="CU429" s="11"/>
      <c r="CV429" s="15"/>
      <c r="CW429" s="15"/>
      <c r="CX429" s="11"/>
      <c r="CY429" s="11"/>
      <c r="CZ429" s="9"/>
      <c r="DA429" s="11"/>
      <c r="DB429" s="11"/>
      <c r="DC429" s="11"/>
      <c r="DD429" s="11"/>
      <c r="DE429" s="11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</row>
    <row r="430" spans="1:124" x14ac:dyDescent="0.3">
      <c r="A430" s="8">
        <v>4110</v>
      </c>
      <c r="B430" s="8">
        <v>7</v>
      </c>
      <c r="C430" s="8" t="s">
        <v>453</v>
      </c>
      <c r="D430" s="16">
        <v>7</v>
      </c>
      <c r="E430" s="9">
        <v>280</v>
      </c>
      <c r="F430" s="9">
        <f t="shared" si="195"/>
        <v>10460.227688451989</v>
      </c>
      <c r="G430" s="9">
        <f t="shared" si="196"/>
        <v>10670.454694653386</v>
      </c>
      <c r="H430" s="9">
        <f t="shared" si="197"/>
        <v>210.22700620139767</v>
      </c>
      <c r="I430" s="10">
        <f t="shared" si="192"/>
        <v>2.0097746670800165E-2</v>
      </c>
      <c r="J430" s="9">
        <f t="shared" si="198"/>
        <v>217.92528571428647</v>
      </c>
      <c r="K430" s="9">
        <f t="shared" si="199"/>
        <v>7.3535714285714278</v>
      </c>
      <c r="L430" s="9">
        <f t="shared" si="200"/>
        <v>0</v>
      </c>
      <c r="M430" s="9">
        <f t="shared" si="201"/>
        <v>-22.717357142857054</v>
      </c>
      <c r="N430" s="9">
        <f t="shared" si="202"/>
        <v>-54.652208084318545</v>
      </c>
      <c r="O430" s="9">
        <f t="shared" si="203"/>
        <v>0</v>
      </c>
      <c r="P430" s="9">
        <f t="shared" si="204"/>
        <v>62.317714285714601</v>
      </c>
      <c r="Q430" s="15">
        <f t="shared" si="205"/>
        <v>2928863.7527665575</v>
      </c>
      <c r="R430" s="15">
        <f t="shared" si="206"/>
        <v>2987727.3145029489</v>
      </c>
      <c r="S430" s="9">
        <f t="shared" si="207"/>
        <v>58863.561736391392</v>
      </c>
      <c r="T430" s="9"/>
      <c r="U430" s="9">
        <f t="shared" si="211"/>
        <v>6749.3139999999994</v>
      </c>
      <c r="V430" s="9">
        <f t="shared" si="211"/>
        <v>223.82499999999999</v>
      </c>
      <c r="W430" s="9">
        <f t="shared" si="211"/>
        <v>24.7</v>
      </c>
      <c r="X430" s="9">
        <f t="shared" si="211"/>
        <v>689.33571428571429</v>
      </c>
      <c r="Y430" s="9">
        <f t="shared" si="211"/>
        <v>1213.0559741662771</v>
      </c>
      <c r="Z430" s="9">
        <f t="shared" si="211"/>
        <v>0</v>
      </c>
      <c r="AA430" s="9">
        <f t="shared" si="211"/>
        <v>1559.9969999999998</v>
      </c>
      <c r="AB430" s="9">
        <f t="shared" si="212"/>
        <v>6967.2392857142859</v>
      </c>
      <c r="AC430" s="9">
        <f t="shared" si="212"/>
        <v>231.17857142857142</v>
      </c>
      <c r="AD430" s="9">
        <f t="shared" si="212"/>
        <v>24.7</v>
      </c>
      <c r="AE430" s="9">
        <f t="shared" si="212"/>
        <v>666.61835714285723</v>
      </c>
      <c r="AF430" s="9">
        <f t="shared" si="212"/>
        <v>1158.4037660819586</v>
      </c>
      <c r="AG430" s="9">
        <f t="shared" si="212"/>
        <v>0</v>
      </c>
      <c r="AH430" s="9">
        <f t="shared" si="212"/>
        <v>1622.3147142857144</v>
      </c>
      <c r="AI430" s="9">
        <f t="shared" si="208"/>
        <v>10670.454694653386</v>
      </c>
      <c r="AJ430" s="3" t="s">
        <v>608</v>
      </c>
      <c r="AK430" s="11">
        <v>1901536</v>
      </c>
      <c r="AL430" s="11">
        <v>0</v>
      </c>
      <c r="AM430" s="11">
        <v>4368</v>
      </c>
      <c r="AN430" s="9">
        <v>0</v>
      </c>
      <c r="AO430" s="11">
        <v>0</v>
      </c>
      <c r="AP430" s="11">
        <v>6916</v>
      </c>
      <c r="AQ430" s="9">
        <v>68310</v>
      </c>
      <c r="AR430" s="9">
        <v>35470</v>
      </c>
      <c r="AS430" s="11">
        <v>62671</v>
      </c>
      <c r="AT430" s="11">
        <v>0</v>
      </c>
      <c r="AU430" s="11">
        <v>0</v>
      </c>
      <c r="AV430" s="11">
        <v>0</v>
      </c>
      <c r="AW430" s="9">
        <v>0</v>
      </c>
      <c r="AX430" s="9">
        <v>339655.6727665576</v>
      </c>
      <c r="AY430" s="9">
        <v>0</v>
      </c>
      <c r="AZ430" s="9">
        <v>-11728.08</v>
      </c>
      <c r="BA430" s="11">
        <v>75298</v>
      </c>
      <c r="BB430" s="11">
        <v>91</v>
      </c>
      <c r="BC430" s="11">
        <v>436799.16</v>
      </c>
      <c r="BD430" s="11">
        <v>0</v>
      </c>
      <c r="BE430" s="11">
        <v>9477</v>
      </c>
      <c r="BF430" s="11">
        <v>0</v>
      </c>
      <c r="BG430" s="11">
        <v>0</v>
      </c>
      <c r="BH430" s="11">
        <v>0</v>
      </c>
      <c r="BI430" s="9">
        <v>0</v>
      </c>
      <c r="BJ430" s="9">
        <v>0</v>
      </c>
      <c r="BK430" s="9">
        <v>0</v>
      </c>
      <c r="BL430" s="9">
        <v>0</v>
      </c>
      <c r="BM430" s="9">
        <v>0</v>
      </c>
      <c r="BN430" s="9">
        <v>0</v>
      </c>
      <c r="BO430" s="11">
        <v>1950816</v>
      </c>
      <c r="BP430" s="11">
        <v>0</v>
      </c>
      <c r="BQ430" s="11">
        <v>4368</v>
      </c>
      <c r="BR430" s="11">
        <v>0</v>
      </c>
      <c r="BS430" s="11">
        <v>0</v>
      </c>
      <c r="BT430" s="11">
        <v>6916</v>
      </c>
      <c r="BU430" s="9">
        <v>68310</v>
      </c>
      <c r="BV430" s="9">
        <v>38611</v>
      </c>
      <c r="BW430" s="11">
        <v>64730</v>
      </c>
      <c r="BX430" s="11">
        <v>0</v>
      </c>
      <c r="BY430" s="11">
        <v>0</v>
      </c>
      <c r="BZ430" s="11">
        <v>-9626.86</v>
      </c>
      <c r="CA430" s="9">
        <v>0</v>
      </c>
      <c r="CB430" s="9">
        <v>324353.05450294842</v>
      </c>
      <c r="CC430" s="9">
        <v>17448.96</v>
      </c>
      <c r="CD430" s="9">
        <v>11</v>
      </c>
      <c r="CE430" s="11">
        <v>75571</v>
      </c>
      <c r="CF430" s="11">
        <v>92</v>
      </c>
      <c r="CG430" s="11">
        <v>436799.16000000003</v>
      </c>
      <c r="CH430" s="11">
        <v>0</v>
      </c>
      <c r="CI430" s="11">
        <v>9328</v>
      </c>
      <c r="CJ430" s="11">
        <v>0</v>
      </c>
      <c r="CK430" s="11">
        <v>0</v>
      </c>
      <c r="CL430" s="11">
        <v>0</v>
      </c>
      <c r="CM430" s="11">
        <v>0</v>
      </c>
      <c r="CN430" s="9">
        <v>0</v>
      </c>
      <c r="CO430" s="9">
        <v>0</v>
      </c>
      <c r="CP430" s="9">
        <v>0</v>
      </c>
      <c r="CQ430" s="9">
        <v>0</v>
      </c>
      <c r="CR430" s="9">
        <v>0</v>
      </c>
      <c r="CT430" s="11"/>
      <c r="CU430" s="11"/>
      <c r="CV430" s="15"/>
      <c r="CW430" s="15"/>
      <c r="CX430" s="11"/>
      <c r="CY430" s="11"/>
      <c r="CZ430" s="9"/>
      <c r="DA430" s="11"/>
      <c r="DB430" s="11"/>
      <c r="DC430" s="11"/>
      <c r="DD430" s="11"/>
      <c r="DE430" s="11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</row>
    <row r="431" spans="1:124" x14ac:dyDescent="0.3">
      <c r="A431" s="8">
        <v>4111</v>
      </c>
      <c r="B431" s="8">
        <v>7</v>
      </c>
      <c r="C431" s="8" t="s">
        <v>454</v>
      </c>
      <c r="D431" s="16">
        <v>7</v>
      </c>
      <c r="E431" s="9">
        <v>170</v>
      </c>
      <c r="F431" s="9">
        <f t="shared" si="195"/>
        <v>11372.107955169664</v>
      </c>
      <c r="G431" s="9">
        <f t="shared" si="196"/>
        <v>11625.373144644509</v>
      </c>
      <c r="H431" s="9">
        <f t="shared" si="197"/>
        <v>253.2651894748451</v>
      </c>
      <c r="I431" s="10">
        <f t="shared" si="192"/>
        <v>2.2270733840484946E-2</v>
      </c>
      <c r="J431" s="9">
        <f t="shared" si="198"/>
        <v>217.92129411764745</v>
      </c>
      <c r="K431" s="9">
        <f t="shared" si="199"/>
        <v>75.088235294117567</v>
      </c>
      <c r="L431" s="9">
        <f t="shared" si="200"/>
        <v>0</v>
      </c>
      <c r="M431" s="9">
        <f t="shared" si="201"/>
        <v>-49.444764705882335</v>
      </c>
      <c r="N431" s="9">
        <f t="shared" si="202"/>
        <v>-25.994928172213804</v>
      </c>
      <c r="O431" s="9">
        <f t="shared" si="203"/>
        <v>0</v>
      </c>
      <c r="P431" s="9">
        <f t="shared" si="204"/>
        <v>35.695352941176452</v>
      </c>
      <c r="Q431" s="15">
        <f t="shared" si="205"/>
        <v>1933258.3523788429</v>
      </c>
      <c r="R431" s="15">
        <f t="shared" si="206"/>
        <v>1976313.4345895667</v>
      </c>
      <c r="S431" s="9">
        <f t="shared" si="207"/>
        <v>43055.082210723776</v>
      </c>
      <c r="T431" s="9"/>
      <c r="U431" s="9">
        <f t="shared" si="211"/>
        <v>6749.3139999999994</v>
      </c>
      <c r="V431" s="9">
        <f t="shared" si="211"/>
        <v>2285.3705882352942</v>
      </c>
      <c r="W431" s="9">
        <f t="shared" si="211"/>
        <v>16.899999999999999</v>
      </c>
      <c r="X431" s="9">
        <f t="shared" si="211"/>
        <v>445.37647058823529</v>
      </c>
      <c r="Y431" s="9">
        <f t="shared" si="211"/>
        <v>572.08807281672352</v>
      </c>
      <c r="Z431" s="9">
        <f t="shared" si="211"/>
        <v>0</v>
      </c>
      <c r="AA431" s="9">
        <f t="shared" si="211"/>
        <v>1303.0588235294117</v>
      </c>
      <c r="AB431" s="9">
        <f t="shared" si="212"/>
        <v>6967.2352941176468</v>
      </c>
      <c r="AC431" s="9">
        <f t="shared" si="212"/>
        <v>2360.4588235294118</v>
      </c>
      <c r="AD431" s="9">
        <f t="shared" si="212"/>
        <v>16.899999999999999</v>
      </c>
      <c r="AE431" s="9">
        <f t="shared" si="212"/>
        <v>395.93170588235296</v>
      </c>
      <c r="AF431" s="9">
        <f t="shared" si="212"/>
        <v>546.09314464450972</v>
      </c>
      <c r="AG431" s="9">
        <f t="shared" si="212"/>
        <v>0</v>
      </c>
      <c r="AH431" s="9">
        <f t="shared" si="212"/>
        <v>1338.7541764705882</v>
      </c>
      <c r="AI431" s="9">
        <f t="shared" si="208"/>
        <v>11625.373144644509</v>
      </c>
      <c r="AJ431" s="3" t="s">
        <v>608</v>
      </c>
      <c r="AK431" s="11">
        <v>1154504</v>
      </c>
      <c r="AL431" s="11">
        <v>0</v>
      </c>
      <c r="AM431" s="11">
        <v>2652</v>
      </c>
      <c r="AN431" s="9">
        <v>0</v>
      </c>
      <c r="AO431" s="11">
        <v>0</v>
      </c>
      <c r="AP431" s="11">
        <v>2873</v>
      </c>
      <c r="AQ431" s="9">
        <v>0</v>
      </c>
      <c r="AR431" s="9">
        <v>21536</v>
      </c>
      <c r="AS431" s="11">
        <v>388513</v>
      </c>
      <c r="AT431" s="11">
        <v>0</v>
      </c>
      <c r="AU431" s="11">
        <v>0</v>
      </c>
      <c r="AV431" s="11">
        <v>0</v>
      </c>
      <c r="AW431" s="9">
        <v>0</v>
      </c>
      <c r="AX431" s="9">
        <v>97254.972378842998</v>
      </c>
      <c r="AY431" s="9">
        <v>0</v>
      </c>
      <c r="AZ431" s="9">
        <v>-7120.62</v>
      </c>
      <c r="BA431" s="11">
        <v>45717</v>
      </c>
      <c r="BB431" s="11">
        <v>55</v>
      </c>
      <c r="BC431" s="11">
        <v>221520</v>
      </c>
      <c r="BD431" s="11">
        <v>0</v>
      </c>
      <c r="BE431" s="11">
        <v>5754</v>
      </c>
      <c r="BF431" s="11">
        <v>0</v>
      </c>
      <c r="BG431" s="11">
        <v>0</v>
      </c>
      <c r="BH431" s="11">
        <v>0</v>
      </c>
      <c r="BI431" s="9">
        <v>0</v>
      </c>
      <c r="BJ431" s="9">
        <v>0</v>
      </c>
      <c r="BK431" s="9">
        <v>0</v>
      </c>
      <c r="BL431" s="9">
        <v>0</v>
      </c>
      <c r="BM431" s="9">
        <v>0</v>
      </c>
      <c r="BN431" s="9">
        <v>0</v>
      </c>
      <c r="BO431" s="11">
        <v>1184424</v>
      </c>
      <c r="BP431" s="11">
        <v>0</v>
      </c>
      <c r="BQ431" s="11">
        <v>2652</v>
      </c>
      <c r="BR431" s="11">
        <v>0</v>
      </c>
      <c r="BS431" s="11">
        <v>0</v>
      </c>
      <c r="BT431" s="11">
        <v>2873</v>
      </c>
      <c r="BU431" s="9">
        <v>0</v>
      </c>
      <c r="BV431" s="9">
        <v>23442</v>
      </c>
      <c r="BW431" s="11">
        <v>401278</v>
      </c>
      <c r="BX431" s="11">
        <v>0</v>
      </c>
      <c r="BY431" s="11">
        <v>0</v>
      </c>
      <c r="BZ431" s="11">
        <v>-10387.61</v>
      </c>
      <c r="CA431" s="9">
        <v>0</v>
      </c>
      <c r="CB431" s="9">
        <v>92835.834589566657</v>
      </c>
      <c r="CC431" s="9">
        <v>3682.61</v>
      </c>
      <c r="CD431" s="9">
        <v>6</v>
      </c>
      <c r="CE431" s="11">
        <v>45882</v>
      </c>
      <c r="CF431" s="11">
        <v>56</v>
      </c>
      <c r="CG431" s="11">
        <v>223905.6</v>
      </c>
      <c r="CH431" s="11">
        <v>0</v>
      </c>
      <c r="CI431" s="11">
        <v>5664</v>
      </c>
      <c r="CJ431" s="11">
        <v>0</v>
      </c>
      <c r="CK431" s="11">
        <v>0</v>
      </c>
      <c r="CL431" s="11">
        <v>0</v>
      </c>
      <c r="CM431" s="11">
        <v>0</v>
      </c>
      <c r="CN431" s="9">
        <v>0</v>
      </c>
      <c r="CO431" s="9">
        <v>0</v>
      </c>
      <c r="CP431" s="9">
        <v>0</v>
      </c>
      <c r="CQ431" s="9">
        <v>0</v>
      </c>
      <c r="CR431" s="9">
        <v>0</v>
      </c>
      <c r="CT431" s="11"/>
      <c r="CU431" s="11"/>
      <c r="CV431" s="15"/>
      <c r="CW431" s="15"/>
      <c r="CX431" s="11"/>
      <c r="CY431" s="11"/>
      <c r="CZ431" s="9"/>
      <c r="DA431" s="11"/>
      <c r="DB431" s="11"/>
      <c r="DC431" s="11"/>
      <c r="DD431" s="11"/>
      <c r="DE431" s="11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</row>
    <row r="432" spans="1:124" x14ac:dyDescent="0.3">
      <c r="A432" s="8">
        <v>4112</v>
      </c>
      <c r="B432" s="8">
        <v>7</v>
      </c>
      <c r="C432" s="8" t="s">
        <v>455</v>
      </c>
      <c r="D432" s="16">
        <v>7</v>
      </c>
      <c r="E432" s="9">
        <v>565</v>
      </c>
      <c r="F432" s="9">
        <f t="shared" si="195"/>
        <v>9272.5865419367365</v>
      </c>
      <c r="G432" s="9">
        <f t="shared" si="196"/>
        <v>9533.3059015395829</v>
      </c>
      <c r="H432" s="9">
        <f t="shared" si="197"/>
        <v>260.71935960284645</v>
      </c>
      <c r="I432" s="10">
        <f t="shared" si="192"/>
        <v>2.8117220413495413E-2</v>
      </c>
      <c r="J432" s="9">
        <f t="shared" si="198"/>
        <v>217.92316814159221</v>
      </c>
      <c r="K432" s="9">
        <f t="shared" si="199"/>
        <v>1.7893805309734532</v>
      </c>
      <c r="L432" s="9">
        <f t="shared" si="200"/>
        <v>0</v>
      </c>
      <c r="M432" s="9">
        <f t="shared" si="201"/>
        <v>-20.463150442477854</v>
      </c>
      <c r="N432" s="9">
        <f t="shared" si="202"/>
        <v>-8.7009165033458657</v>
      </c>
      <c r="O432" s="9">
        <f t="shared" si="203"/>
        <v>0</v>
      </c>
      <c r="P432" s="9">
        <f t="shared" si="204"/>
        <v>70.17087787610626</v>
      </c>
      <c r="Q432" s="15">
        <f t="shared" si="205"/>
        <v>5239011.396194255</v>
      </c>
      <c r="R432" s="15">
        <f t="shared" si="206"/>
        <v>5386317.8343698652</v>
      </c>
      <c r="S432" s="9">
        <f t="shared" si="207"/>
        <v>147306.43817561027</v>
      </c>
      <c r="T432" s="9"/>
      <c r="U432" s="9">
        <f t="shared" ref="U432:AA441" si="213">IF($E432=0,0,SUMIF($AK$4:$BN$4,U$4,$AK432:$BN432)/$E432)</f>
        <v>6749.3140000000003</v>
      </c>
      <c r="V432" s="9">
        <f t="shared" si="213"/>
        <v>54.43008849557522</v>
      </c>
      <c r="W432" s="9">
        <f t="shared" si="213"/>
        <v>107.9</v>
      </c>
      <c r="X432" s="9">
        <f t="shared" si="213"/>
        <v>691.65663716814163</v>
      </c>
      <c r="Y432" s="9">
        <f t="shared" si="213"/>
        <v>274.27475432611527</v>
      </c>
      <c r="Z432" s="9">
        <f t="shared" si="213"/>
        <v>0</v>
      </c>
      <c r="AA432" s="9">
        <f t="shared" si="213"/>
        <v>1395.0110619469026</v>
      </c>
      <c r="AB432" s="9">
        <f t="shared" ref="AB432:AH441" si="214">IF($E432=0,0,SUMIF($BO$4:$CR$4,AB$4,$BO432:$CR432)/$E432)</f>
        <v>6967.2371681415925</v>
      </c>
      <c r="AC432" s="9">
        <f t="shared" si="214"/>
        <v>56.219469026548673</v>
      </c>
      <c r="AD432" s="9">
        <f t="shared" si="214"/>
        <v>107.9</v>
      </c>
      <c r="AE432" s="9">
        <f t="shared" si="214"/>
        <v>671.19348672566377</v>
      </c>
      <c r="AF432" s="9">
        <f t="shared" si="214"/>
        <v>265.57383782276941</v>
      </c>
      <c r="AG432" s="9">
        <f t="shared" si="214"/>
        <v>0</v>
      </c>
      <c r="AH432" s="9">
        <f t="shared" si="214"/>
        <v>1465.1819398230089</v>
      </c>
      <c r="AI432" s="9">
        <f t="shared" si="208"/>
        <v>9533.3059015395829</v>
      </c>
      <c r="AJ432" s="3" t="s">
        <v>608</v>
      </c>
      <c r="AK432" s="11">
        <v>3837028</v>
      </c>
      <c r="AL432" s="11">
        <v>0</v>
      </c>
      <c r="AM432" s="11">
        <v>8814</v>
      </c>
      <c r="AN432" s="9">
        <v>0</v>
      </c>
      <c r="AO432" s="11">
        <v>0</v>
      </c>
      <c r="AP432" s="11">
        <v>60963.5</v>
      </c>
      <c r="AQ432" s="9">
        <v>139150</v>
      </c>
      <c r="AR432" s="9">
        <v>71574</v>
      </c>
      <c r="AS432" s="11">
        <v>30753</v>
      </c>
      <c r="AT432" s="11">
        <v>0</v>
      </c>
      <c r="AU432" s="11">
        <v>0</v>
      </c>
      <c r="AV432" s="11">
        <v>0</v>
      </c>
      <c r="AW432" s="9">
        <v>0</v>
      </c>
      <c r="AX432" s="9">
        <v>154965.23619425512</v>
      </c>
      <c r="AY432" s="9">
        <v>0</v>
      </c>
      <c r="AZ432" s="9">
        <v>-23665.59</v>
      </c>
      <c r="BA432" s="11">
        <v>151940</v>
      </c>
      <c r="BB432" s="11">
        <v>184</v>
      </c>
      <c r="BC432" s="11">
        <v>788181.25</v>
      </c>
      <c r="BD432" s="11">
        <v>0</v>
      </c>
      <c r="BE432" s="11">
        <v>19124</v>
      </c>
      <c r="BF432" s="11">
        <v>0</v>
      </c>
      <c r="BG432" s="11">
        <v>0</v>
      </c>
      <c r="BH432" s="11">
        <v>0</v>
      </c>
      <c r="BI432" s="9">
        <v>0</v>
      </c>
      <c r="BJ432" s="9">
        <v>0</v>
      </c>
      <c r="BK432" s="9">
        <v>0</v>
      </c>
      <c r="BL432" s="9">
        <v>0</v>
      </c>
      <c r="BM432" s="9">
        <v>0</v>
      </c>
      <c r="BN432" s="9">
        <v>0</v>
      </c>
      <c r="BO432" s="11">
        <v>3936468</v>
      </c>
      <c r="BP432" s="11">
        <v>0</v>
      </c>
      <c r="BQ432" s="11">
        <v>8814</v>
      </c>
      <c r="BR432" s="11">
        <v>0</v>
      </c>
      <c r="BS432" s="11">
        <v>0</v>
      </c>
      <c r="BT432" s="11">
        <v>60963.5</v>
      </c>
      <c r="BU432" s="9">
        <v>139150</v>
      </c>
      <c r="BV432" s="9">
        <v>77911</v>
      </c>
      <c r="BW432" s="11">
        <v>31764</v>
      </c>
      <c r="BX432" s="11">
        <v>0</v>
      </c>
      <c r="BY432" s="11">
        <v>0</v>
      </c>
      <c r="BZ432" s="11">
        <v>-18149.68</v>
      </c>
      <c r="CA432" s="9">
        <v>0</v>
      </c>
      <c r="CB432" s="9">
        <v>150049.21836986471</v>
      </c>
      <c r="CC432" s="9">
        <v>39646.550000000003</v>
      </c>
      <c r="CD432" s="9">
        <v>21</v>
      </c>
      <c r="CE432" s="11">
        <v>152491</v>
      </c>
      <c r="CF432" s="11">
        <v>185</v>
      </c>
      <c r="CG432" s="11">
        <v>788181.24599999993</v>
      </c>
      <c r="CH432" s="11">
        <v>0</v>
      </c>
      <c r="CI432" s="11">
        <v>18823</v>
      </c>
      <c r="CJ432" s="11">
        <v>0</v>
      </c>
      <c r="CK432" s="11">
        <v>0</v>
      </c>
      <c r="CL432" s="11">
        <v>0</v>
      </c>
      <c r="CM432" s="11">
        <v>0</v>
      </c>
      <c r="CN432" s="9">
        <v>0</v>
      </c>
      <c r="CO432" s="9">
        <v>0</v>
      </c>
      <c r="CP432" s="9">
        <v>0</v>
      </c>
      <c r="CQ432" s="9">
        <v>0</v>
      </c>
      <c r="CR432" s="9">
        <v>0</v>
      </c>
      <c r="CT432" s="11"/>
      <c r="CU432" s="11"/>
      <c r="CV432" s="15"/>
      <c r="CW432" s="15"/>
      <c r="CX432" s="11"/>
      <c r="CY432" s="11"/>
      <c r="CZ432" s="9"/>
      <c r="DA432" s="11"/>
      <c r="DB432" s="11"/>
      <c r="DC432" s="11"/>
      <c r="DD432" s="11"/>
      <c r="DE432" s="11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</row>
    <row r="433" spans="1:124" x14ac:dyDescent="0.3">
      <c r="A433" s="8">
        <v>4113</v>
      </c>
      <c r="B433" s="8">
        <v>7</v>
      </c>
      <c r="C433" s="8" t="s">
        <v>456</v>
      </c>
      <c r="D433" s="16">
        <v>7</v>
      </c>
      <c r="E433" s="9">
        <v>78</v>
      </c>
      <c r="F433" s="9">
        <f t="shared" si="195"/>
        <v>47750.845163792059</v>
      </c>
      <c r="G433" s="9">
        <f t="shared" si="196"/>
        <v>48214.6135073818</v>
      </c>
      <c r="H433" s="9">
        <f t="shared" si="197"/>
        <v>463.76834358974156</v>
      </c>
      <c r="I433" s="10">
        <f t="shared" si="192"/>
        <v>9.7122541391456308E-3</v>
      </c>
      <c r="J433" s="9">
        <f t="shared" si="198"/>
        <v>382.74163333333399</v>
      </c>
      <c r="K433" s="9">
        <f t="shared" si="199"/>
        <v>21.025641025640994</v>
      </c>
      <c r="L433" s="9">
        <f t="shared" si="200"/>
        <v>0</v>
      </c>
      <c r="M433" s="9">
        <f t="shared" si="201"/>
        <v>11.819871794871801</v>
      </c>
      <c r="N433" s="9">
        <f t="shared" si="202"/>
        <v>0</v>
      </c>
      <c r="O433" s="9">
        <f t="shared" si="203"/>
        <v>0</v>
      </c>
      <c r="P433" s="9">
        <f t="shared" si="204"/>
        <v>48.181197435897502</v>
      </c>
      <c r="Q433" s="15">
        <f t="shared" si="205"/>
        <v>3724565.9227757808</v>
      </c>
      <c r="R433" s="15">
        <f t="shared" si="206"/>
        <v>3760739.853575781</v>
      </c>
      <c r="S433" s="9">
        <f t="shared" si="207"/>
        <v>36173.930800000206</v>
      </c>
      <c r="T433" s="9"/>
      <c r="U433" s="9">
        <f t="shared" si="213"/>
        <v>5569.1814435897431</v>
      </c>
      <c r="V433" s="9">
        <f t="shared" si="213"/>
        <v>639.96153846153845</v>
      </c>
      <c r="W433" s="9">
        <f t="shared" si="213"/>
        <v>40.762307692307694</v>
      </c>
      <c r="X433" s="9">
        <f t="shared" si="213"/>
        <v>367.4871794871795</v>
      </c>
      <c r="Y433" s="9">
        <f t="shared" si="213"/>
        <v>39656.692309945902</v>
      </c>
      <c r="Z433" s="9">
        <f t="shared" si="213"/>
        <v>0</v>
      </c>
      <c r="AA433" s="9">
        <f t="shared" si="213"/>
        <v>1476.7603846153845</v>
      </c>
      <c r="AB433" s="9">
        <f t="shared" si="214"/>
        <v>5951.9230769230771</v>
      </c>
      <c r="AC433" s="9">
        <f t="shared" si="214"/>
        <v>660.98717948717945</v>
      </c>
      <c r="AD433" s="9">
        <f t="shared" si="214"/>
        <v>40.762307692307694</v>
      </c>
      <c r="AE433" s="9">
        <f t="shared" si="214"/>
        <v>379.3070512820513</v>
      </c>
      <c r="AF433" s="9">
        <f t="shared" si="214"/>
        <v>39656.692309945902</v>
      </c>
      <c r="AG433" s="9">
        <f t="shared" si="214"/>
        <v>0</v>
      </c>
      <c r="AH433" s="9">
        <f t="shared" si="214"/>
        <v>1524.941582051282</v>
      </c>
      <c r="AI433" s="9">
        <f t="shared" si="208"/>
        <v>48214.6135073818</v>
      </c>
      <c r="AJ433" s="3" t="s">
        <v>608</v>
      </c>
      <c r="AK433" s="11">
        <v>437092</v>
      </c>
      <c r="AL433" s="11">
        <v>0</v>
      </c>
      <c r="AM433" s="11">
        <v>1004</v>
      </c>
      <c r="AN433" s="9">
        <v>0</v>
      </c>
      <c r="AO433" s="11">
        <v>0</v>
      </c>
      <c r="AP433" s="11">
        <v>3179.46</v>
      </c>
      <c r="AQ433" s="9">
        <v>0</v>
      </c>
      <c r="AR433" s="9">
        <v>8153</v>
      </c>
      <c r="AS433" s="11">
        <v>49917</v>
      </c>
      <c r="AT433" s="11">
        <v>0</v>
      </c>
      <c r="AU433" s="11">
        <v>0</v>
      </c>
      <c r="AV433" s="11">
        <v>0</v>
      </c>
      <c r="AW433" s="9">
        <v>0</v>
      </c>
      <c r="AX433" s="9">
        <v>3093222.0001757806</v>
      </c>
      <c r="AY433" s="9">
        <v>8183.31</v>
      </c>
      <c r="AZ433" s="9">
        <v>-2695.8474000000001</v>
      </c>
      <c r="BA433" s="11">
        <v>17308</v>
      </c>
      <c r="BB433" s="11">
        <v>21</v>
      </c>
      <c r="BC433" s="11">
        <v>107004</v>
      </c>
      <c r="BD433" s="11">
        <v>0</v>
      </c>
      <c r="BE433" s="11">
        <v>2178</v>
      </c>
      <c r="BF433" s="11">
        <v>0</v>
      </c>
      <c r="BG433" s="11">
        <v>0</v>
      </c>
      <c r="BH433" s="11">
        <v>0</v>
      </c>
      <c r="BI433" s="9">
        <v>0</v>
      </c>
      <c r="BJ433" s="9">
        <v>0</v>
      </c>
      <c r="BK433" s="9">
        <v>0</v>
      </c>
      <c r="BL433" s="9">
        <v>0</v>
      </c>
      <c r="BM433" s="9">
        <v>0</v>
      </c>
      <c r="BN433" s="9">
        <v>0</v>
      </c>
      <c r="BO433" s="11">
        <v>452868</v>
      </c>
      <c r="BP433" s="11">
        <v>11380</v>
      </c>
      <c r="BQ433" s="11">
        <v>1014</v>
      </c>
      <c r="BR433" s="11">
        <v>0</v>
      </c>
      <c r="BS433" s="11">
        <v>0</v>
      </c>
      <c r="BT433" s="11">
        <v>3179.46</v>
      </c>
      <c r="BU433" s="9">
        <v>0</v>
      </c>
      <c r="BV433" s="9">
        <v>8963</v>
      </c>
      <c r="BW433" s="11">
        <v>51557</v>
      </c>
      <c r="BX433" s="11">
        <v>0</v>
      </c>
      <c r="BY433" s="11">
        <v>0</v>
      </c>
      <c r="BZ433" s="11">
        <v>-120.05</v>
      </c>
      <c r="CA433" s="9">
        <v>0</v>
      </c>
      <c r="CB433" s="9">
        <v>3093222.0001757806</v>
      </c>
      <c r="CC433" s="9">
        <v>7255.443400000001</v>
      </c>
      <c r="CD433" s="9">
        <v>2</v>
      </c>
      <c r="CE433" s="11">
        <v>17543</v>
      </c>
      <c r="CF433" s="11">
        <v>21</v>
      </c>
      <c r="CG433" s="11">
        <v>111690</v>
      </c>
      <c r="CH433" s="11">
        <v>0</v>
      </c>
      <c r="CI433" s="11">
        <v>2165</v>
      </c>
      <c r="CJ433" s="11">
        <v>0</v>
      </c>
      <c r="CK433" s="11">
        <v>0</v>
      </c>
      <c r="CL433" s="11">
        <v>0</v>
      </c>
      <c r="CM433" s="11">
        <v>0</v>
      </c>
      <c r="CN433" s="9">
        <v>0</v>
      </c>
      <c r="CO433" s="9">
        <v>0</v>
      </c>
      <c r="CP433" s="9">
        <v>0</v>
      </c>
      <c r="CQ433" s="9">
        <v>0</v>
      </c>
      <c r="CR433" s="9">
        <v>0</v>
      </c>
      <c r="CT433" s="11"/>
      <c r="CU433" s="11"/>
      <c r="CV433" s="15"/>
      <c r="CW433" s="15"/>
      <c r="CX433" s="11"/>
      <c r="CY433" s="11"/>
      <c r="CZ433" s="9"/>
      <c r="DA433" s="11"/>
      <c r="DB433" s="11"/>
      <c r="DC433" s="11"/>
      <c r="DD433" s="11"/>
      <c r="DE433" s="11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</row>
    <row r="434" spans="1:124" x14ac:dyDescent="0.3">
      <c r="A434" s="8">
        <v>4115</v>
      </c>
      <c r="B434" s="8">
        <v>7</v>
      </c>
      <c r="C434" s="8" t="s">
        <v>457</v>
      </c>
      <c r="D434" s="16">
        <v>7</v>
      </c>
      <c r="E434" s="9">
        <v>100</v>
      </c>
      <c r="F434" s="9">
        <f t="shared" si="195"/>
        <v>12907.424614698943</v>
      </c>
      <c r="G434" s="9">
        <f t="shared" si="196"/>
        <v>13198.64708803223</v>
      </c>
      <c r="H434" s="9">
        <f t="shared" si="197"/>
        <v>291.22247333328778</v>
      </c>
      <c r="I434" s="10">
        <f t="shared" si="192"/>
        <v>2.2562399706107471E-2</v>
      </c>
      <c r="J434" s="9">
        <f t="shared" si="198"/>
        <v>300.14297799999986</v>
      </c>
      <c r="K434" s="9">
        <f t="shared" si="199"/>
        <v>94.859999999999673</v>
      </c>
      <c r="L434" s="9">
        <f t="shared" si="200"/>
        <v>0</v>
      </c>
      <c r="M434" s="9">
        <f t="shared" si="201"/>
        <v>-50.086799999999926</v>
      </c>
      <c r="N434" s="9">
        <f t="shared" si="202"/>
        <v>-53.69370466671171</v>
      </c>
      <c r="O434" s="9">
        <f t="shared" si="203"/>
        <v>0</v>
      </c>
      <c r="P434" s="9">
        <f t="shared" si="204"/>
        <v>0</v>
      </c>
      <c r="Q434" s="15">
        <f t="shared" si="205"/>
        <v>1290742.461469894</v>
      </c>
      <c r="R434" s="15">
        <f t="shared" si="206"/>
        <v>1319864.708803223</v>
      </c>
      <c r="S434" s="9">
        <f t="shared" si="207"/>
        <v>29122.247333328938</v>
      </c>
      <c r="T434" s="9"/>
      <c r="U434" s="9">
        <f t="shared" si="213"/>
        <v>6281.5370220000004</v>
      </c>
      <c r="V434" s="9">
        <f t="shared" si="213"/>
        <v>2887.26</v>
      </c>
      <c r="W434" s="9">
        <f t="shared" si="213"/>
        <v>4.8395999999999999</v>
      </c>
      <c r="X434" s="9">
        <f t="shared" si="213"/>
        <v>842</v>
      </c>
      <c r="Y434" s="9">
        <f t="shared" si="213"/>
        <v>1387.8654926989411</v>
      </c>
      <c r="Z434" s="9">
        <f t="shared" si="213"/>
        <v>0</v>
      </c>
      <c r="AA434" s="9">
        <f t="shared" si="213"/>
        <v>1503.9224999999999</v>
      </c>
      <c r="AB434" s="9">
        <f t="shared" si="214"/>
        <v>6581.68</v>
      </c>
      <c r="AC434" s="9">
        <f t="shared" si="214"/>
        <v>2982.12</v>
      </c>
      <c r="AD434" s="9">
        <f t="shared" si="214"/>
        <v>4.8395999999999999</v>
      </c>
      <c r="AE434" s="9">
        <f t="shared" si="214"/>
        <v>791.91320000000007</v>
      </c>
      <c r="AF434" s="9">
        <f t="shared" si="214"/>
        <v>1334.1717880322294</v>
      </c>
      <c r="AG434" s="9">
        <f t="shared" si="214"/>
        <v>0</v>
      </c>
      <c r="AH434" s="9">
        <f t="shared" si="214"/>
        <v>1503.9224999999999</v>
      </c>
      <c r="AI434" s="9">
        <f t="shared" si="208"/>
        <v>13198.64708803223</v>
      </c>
      <c r="AJ434" s="3" t="s">
        <v>608</v>
      </c>
      <c r="AK434" s="11">
        <v>632052</v>
      </c>
      <c r="AL434" s="11">
        <v>0</v>
      </c>
      <c r="AM434" s="11">
        <v>1452</v>
      </c>
      <c r="AN434" s="9">
        <v>0</v>
      </c>
      <c r="AO434" s="11">
        <v>0</v>
      </c>
      <c r="AP434" s="11">
        <v>483.96</v>
      </c>
      <c r="AQ434" s="9">
        <v>0</v>
      </c>
      <c r="AR434" s="9">
        <v>11790</v>
      </c>
      <c r="AS434" s="11">
        <v>288726</v>
      </c>
      <c r="AT434" s="11">
        <v>0</v>
      </c>
      <c r="AU434" s="11">
        <v>0</v>
      </c>
      <c r="AV434" s="11">
        <v>0</v>
      </c>
      <c r="AW434" s="9">
        <v>0</v>
      </c>
      <c r="AX434" s="9">
        <v>138786.54926989411</v>
      </c>
      <c r="AY434" s="9">
        <v>0</v>
      </c>
      <c r="AZ434" s="9">
        <v>-3898.2977999999998</v>
      </c>
      <c r="BA434" s="11">
        <v>25028</v>
      </c>
      <c r="BB434" s="11">
        <v>30</v>
      </c>
      <c r="BC434" s="11">
        <v>150392.25</v>
      </c>
      <c r="BD434" s="11">
        <v>0</v>
      </c>
      <c r="BE434" s="11">
        <v>3150</v>
      </c>
      <c r="BF434" s="11">
        <v>0</v>
      </c>
      <c r="BG434" s="11">
        <v>0</v>
      </c>
      <c r="BH434" s="11">
        <v>0</v>
      </c>
      <c r="BI434" s="9">
        <v>42750</v>
      </c>
      <c r="BJ434" s="9">
        <v>0</v>
      </c>
      <c r="BK434" s="9">
        <v>0</v>
      </c>
      <c r="BL434" s="9">
        <v>0</v>
      </c>
      <c r="BM434" s="9">
        <v>0</v>
      </c>
      <c r="BN434" s="9">
        <v>0</v>
      </c>
      <c r="BO434" s="11">
        <v>638660</v>
      </c>
      <c r="BP434" s="11">
        <v>19508</v>
      </c>
      <c r="BQ434" s="11">
        <v>1430</v>
      </c>
      <c r="BR434" s="11">
        <v>0</v>
      </c>
      <c r="BS434" s="11">
        <v>0</v>
      </c>
      <c r="BT434" s="11">
        <v>483.96</v>
      </c>
      <c r="BU434" s="9">
        <v>0</v>
      </c>
      <c r="BV434" s="9">
        <v>12640</v>
      </c>
      <c r="BW434" s="11">
        <v>298212</v>
      </c>
      <c r="BX434" s="11">
        <v>0</v>
      </c>
      <c r="BY434" s="11">
        <v>0</v>
      </c>
      <c r="BZ434" s="11">
        <v>-5632.68</v>
      </c>
      <c r="CA434" s="9">
        <v>0</v>
      </c>
      <c r="CB434" s="9">
        <v>133417.17880322295</v>
      </c>
      <c r="CC434" s="9">
        <v>0</v>
      </c>
      <c r="CD434" s="9">
        <v>0</v>
      </c>
      <c r="CE434" s="11">
        <v>24740</v>
      </c>
      <c r="CF434" s="11">
        <v>30</v>
      </c>
      <c r="CG434" s="11">
        <v>150392.25</v>
      </c>
      <c r="CH434" s="11">
        <v>0</v>
      </c>
      <c r="CI434" s="11">
        <v>3054</v>
      </c>
      <c r="CJ434" s="11">
        <v>0</v>
      </c>
      <c r="CK434" s="11">
        <v>0</v>
      </c>
      <c r="CL434" s="11">
        <v>0</v>
      </c>
      <c r="CM434" s="11">
        <v>42930</v>
      </c>
      <c r="CN434" s="9">
        <v>0</v>
      </c>
      <c r="CO434" s="9">
        <v>0</v>
      </c>
      <c r="CP434" s="9">
        <v>0</v>
      </c>
      <c r="CQ434" s="9">
        <v>0</v>
      </c>
      <c r="CR434" s="9">
        <v>0</v>
      </c>
      <c r="CT434" s="11"/>
      <c r="CU434" s="11"/>
      <c r="CV434" s="15"/>
      <c r="CW434" s="15"/>
      <c r="CX434" s="11"/>
      <c r="CY434" s="11"/>
      <c r="CZ434" s="9"/>
      <c r="DA434" s="11"/>
      <c r="DB434" s="11"/>
      <c r="DC434" s="11"/>
      <c r="DD434" s="11"/>
      <c r="DE434" s="11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</row>
    <row r="435" spans="1:124" x14ac:dyDescent="0.3">
      <c r="A435" s="8">
        <v>4116</v>
      </c>
      <c r="B435" s="8">
        <v>7</v>
      </c>
      <c r="C435" s="8" t="s">
        <v>458</v>
      </c>
      <c r="D435" s="16">
        <v>7</v>
      </c>
      <c r="E435" s="9">
        <v>791</v>
      </c>
      <c r="F435" s="9">
        <f t="shared" si="195"/>
        <v>7426.3248338116555</v>
      </c>
      <c r="G435" s="9">
        <f t="shared" si="196"/>
        <v>7919.2258574422494</v>
      </c>
      <c r="H435" s="9">
        <f t="shared" si="197"/>
        <v>492.90102363059395</v>
      </c>
      <c r="I435" s="10">
        <f t="shared" si="192"/>
        <v>6.6372133546655845E-2</v>
      </c>
      <c r="J435" s="9">
        <f t="shared" si="198"/>
        <v>571.06324601769938</v>
      </c>
      <c r="K435" s="9">
        <f t="shared" si="199"/>
        <v>1.0037926675094795</v>
      </c>
      <c r="L435" s="9">
        <f t="shared" si="200"/>
        <v>0</v>
      </c>
      <c r="M435" s="9">
        <f t="shared" si="201"/>
        <v>-20.858558786346407</v>
      </c>
      <c r="N435" s="9">
        <f t="shared" si="202"/>
        <v>-27.491105320101497</v>
      </c>
      <c r="O435" s="9">
        <f t="shared" si="203"/>
        <v>0</v>
      </c>
      <c r="P435" s="9">
        <f t="shared" si="204"/>
        <v>-30.816350948166701</v>
      </c>
      <c r="Q435" s="15">
        <f t="shared" si="205"/>
        <v>5874222.9435450193</v>
      </c>
      <c r="R435" s="15">
        <f t="shared" si="206"/>
        <v>6264107.6532368185</v>
      </c>
      <c r="S435" s="9">
        <f t="shared" si="207"/>
        <v>389884.70969179925</v>
      </c>
      <c r="T435" s="9"/>
      <c r="U435" s="9">
        <f t="shared" si="213"/>
        <v>5234.9683595448796</v>
      </c>
      <c r="V435" s="9">
        <f t="shared" si="213"/>
        <v>30.536030341340076</v>
      </c>
      <c r="W435" s="9">
        <f t="shared" si="213"/>
        <v>19.158053097345132</v>
      </c>
      <c r="X435" s="9">
        <f t="shared" si="213"/>
        <v>327.36788874841972</v>
      </c>
      <c r="Y435" s="9">
        <f t="shared" si="213"/>
        <v>742.69581687107473</v>
      </c>
      <c r="Z435" s="9">
        <f t="shared" si="213"/>
        <v>0</v>
      </c>
      <c r="AA435" s="9">
        <f t="shared" si="213"/>
        <v>1071.5986852085966</v>
      </c>
      <c r="AB435" s="9">
        <f t="shared" si="214"/>
        <v>5806.031605562579</v>
      </c>
      <c r="AC435" s="9">
        <f t="shared" si="214"/>
        <v>31.539823008849556</v>
      </c>
      <c r="AD435" s="9">
        <f t="shared" si="214"/>
        <v>19.158053097345132</v>
      </c>
      <c r="AE435" s="9">
        <f t="shared" si="214"/>
        <v>306.50932996207331</v>
      </c>
      <c r="AF435" s="9">
        <f t="shared" si="214"/>
        <v>715.20471155097323</v>
      </c>
      <c r="AG435" s="9">
        <f t="shared" si="214"/>
        <v>0</v>
      </c>
      <c r="AH435" s="9">
        <f t="shared" si="214"/>
        <v>1040.7823342604299</v>
      </c>
      <c r="AI435" s="9">
        <f t="shared" si="208"/>
        <v>7919.2258574422494</v>
      </c>
      <c r="AJ435" s="3" t="s">
        <v>608</v>
      </c>
      <c r="AK435" s="11">
        <v>4166558</v>
      </c>
      <c r="AL435" s="11">
        <v>0</v>
      </c>
      <c r="AM435" s="11">
        <v>9571</v>
      </c>
      <c r="AN435" s="9">
        <v>0</v>
      </c>
      <c r="AO435" s="11">
        <v>0</v>
      </c>
      <c r="AP435" s="11">
        <v>15154.02</v>
      </c>
      <c r="AQ435" s="9">
        <v>187979</v>
      </c>
      <c r="AR435" s="9">
        <v>77721</v>
      </c>
      <c r="AS435" s="11">
        <v>24154</v>
      </c>
      <c r="AT435" s="11">
        <v>0</v>
      </c>
      <c r="AU435" s="11">
        <v>0</v>
      </c>
      <c r="AV435" s="11">
        <v>0</v>
      </c>
      <c r="AW435" s="9">
        <v>0</v>
      </c>
      <c r="AX435" s="9">
        <v>587472.39114502014</v>
      </c>
      <c r="AY435" s="9">
        <v>87871.58</v>
      </c>
      <c r="AZ435" s="9">
        <v>-25698.027600000001</v>
      </c>
      <c r="BA435" s="11">
        <v>164989</v>
      </c>
      <c r="BB435" s="11">
        <v>47641</v>
      </c>
      <c r="BC435" s="11">
        <v>755454.6</v>
      </c>
      <c r="BD435" s="11">
        <v>0</v>
      </c>
      <c r="BE435" s="11">
        <v>20766</v>
      </c>
      <c r="BF435" s="11">
        <v>0</v>
      </c>
      <c r="BG435" s="11">
        <v>-249719</v>
      </c>
      <c r="BH435" s="11">
        <v>0</v>
      </c>
      <c r="BI435" s="9">
        <v>0</v>
      </c>
      <c r="BJ435" s="9">
        <v>0</v>
      </c>
      <c r="BK435" s="9">
        <v>0</v>
      </c>
      <c r="BL435" s="9">
        <v>0</v>
      </c>
      <c r="BM435" s="9">
        <v>0</v>
      </c>
      <c r="BN435" s="9">
        <v>4308.38</v>
      </c>
      <c r="BO435" s="11">
        <v>4592546</v>
      </c>
      <c r="BP435" s="11">
        <v>0</v>
      </c>
      <c r="BQ435" s="11">
        <v>10283</v>
      </c>
      <c r="BR435" s="11">
        <v>0</v>
      </c>
      <c r="BS435" s="11">
        <v>0</v>
      </c>
      <c r="BT435" s="11">
        <v>15154.02</v>
      </c>
      <c r="BU435" s="9">
        <v>187979</v>
      </c>
      <c r="BV435" s="9">
        <v>90896</v>
      </c>
      <c r="BW435" s="11">
        <v>24948</v>
      </c>
      <c r="BX435" s="11">
        <v>0</v>
      </c>
      <c r="BY435" s="11">
        <v>0</v>
      </c>
      <c r="BZ435" s="11">
        <v>-32562.12</v>
      </c>
      <c r="CA435" s="9">
        <v>0</v>
      </c>
      <c r="CB435" s="9">
        <v>565726.92683681985</v>
      </c>
      <c r="CC435" s="9">
        <v>63495.846400000002</v>
      </c>
      <c r="CD435" s="9">
        <v>25</v>
      </c>
      <c r="CE435" s="11">
        <v>177906</v>
      </c>
      <c r="CF435" s="11">
        <v>51686</v>
      </c>
      <c r="CG435" s="11">
        <v>755454.6</v>
      </c>
      <c r="CH435" s="11">
        <v>0</v>
      </c>
      <c r="CI435" s="11">
        <v>21960</v>
      </c>
      <c r="CJ435" s="11">
        <v>0</v>
      </c>
      <c r="CK435" s="11">
        <v>-265699</v>
      </c>
      <c r="CL435" s="11">
        <v>0</v>
      </c>
      <c r="CM435" s="11">
        <v>0</v>
      </c>
      <c r="CN435" s="9">
        <v>0</v>
      </c>
      <c r="CO435" s="9">
        <v>0</v>
      </c>
      <c r="CP435" s="9">
        <v>0</v>
      </c>
      <c r="CQ435" s="9">
        <v>0</v>
      </c>
      <c r="CR435" s="9">
        <v>4308.38</v>
      </c>
      <c r="CT435" s="11"/>
      <c r="CU435" s="11"/>
      <c r="CV435" s="15"/>
      <c r="CW435" s="15"/>
      <c r="CX435" s="11"/>
      <c r="CY435" s="11"/>
      <c r="CZ435" s="9"/>
      <c r="DA435" s="11"/>
      <c r="DB435" s="11"/>
      <c r="DC435" s="11"/>
      <c r="DD435" s="11"/>
      <c r="DE435" s="11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</row>
    <row r="436" spans="1:124" x14ac:dyDescent="0.3">
      <c r="A436" s="8">
        <v>4118</v>
      </c>
      <c r="B436" s="8">
        <v>7</v>
      </c>
      <c r="C436" s="8" t="s">
        <v>459</v>
      </c>
      <c r="D436" s="16">
        <v>7</v>
      </c>
      <c r="E436" s="9">
        <v>408</v>
      </c>
      <c r="F436" s="9">
        <f t="shared" si="195"/>
        <v>9182.7319793666466</v>
      </c>
      <c r="G436" s="9">
        <f t="shared" si="196"/>
        <v>9597.0119468007979</v>
      </c>
      <c r="H436" s="9">
        <f t="shared" si="197"/>
        <v>414.27996743415133</v>
      </c>
      <c r="I436" s="10">
        <f t="shared" si="192"/>
        <v>4.5115110444803069E-2</v>
      </c>
      <c r="J436" s="9">
        <f t="shared" si="198"/>
        <v>438.69781715686258</v>
      </c>
      <c r="K436" s="9">
        <f t="shared" si="199"/>
        <v>1.9656862745098067</v>
      </c>
      <c r="L436" s="9">
        <f t="shared" si="200"/>
        <v>0</v>
      </c>
      <c r="M436" s="9">
        <f t="shared" si="201"/>
        <v>15.3035294117647</v>
      </c>
      <c r="N436" s="9">
        <f t="shared" si="202"/>
        <v>-69.437955605064417</v>
      </c>
      <c r="O436" s="9">
        <f t="shared" si="203"/>
        <v>0</v>
      </c>
      <c r="P436" s="9">
        <f t="shared" si="204"/>
        <v>27.750890196078217</v>
      </c>
      <c r="Q436" s="15">
        <f t="shared" si="205"/>
        <v>3746554.6475815917</v>
      </c>
      <c r="R436" s="15">
        <f t="shared" si="206"/>
        <v>3915580.8742947257</v>
      </c>
      <c r="S436" s="9">
        <f t="shared" si="207"/>
        <v>169026.22671313398</v>
      </c>
      <c r="T436" s="9"/>
      <c r="U436" s="9">
        <f t="shared" si="213"/>
        <v>5672.4002220588236</v>
      </c>
      <c r="V436" s="9">
        <f t="shared" si="213"/>
        <v>59.830882352941174</v>
      </c>
      <c r="W436" s="9">
        <f t="shared" si="213"/>
        <v>167.16374999999999</v>
      </c>
      <c r="X436" s="9">
        <f t="shared" si="213"/>
        <v>97.215686274509807</v>
      </c>
      <c r="Y436" s="9">
        <f t="shared" si="213"/>
        <v>1705.3907033862545</v>
      </c>
      <c r="Z436" s="9">
        <f t="shared" si="213"/>
        <v>0</v>
      </c>
      <c r="AA436" s="9">
        <f t="shared" si="213"/>
        <v>1480.7307352941177</v>
      </c>
      <c r="AB436" s="9">
        <f t="shared" si="214"/>
        <v>6111.0980392156862</v>
      </c>
      <c r="AC436" s="9">
        <f t="shared" si="214"/>
        <v>61.796568627450981</v>
      </c>
      <c r="AD436" s="9">
        <f t="shared" si="214"/>
        <v>167.16374999999999</v>
      </c>
      <c r="AE436" s="9">
        <f t="shared" si="214"/>
        <v>112.51921568627451</v>
      </c>
      <c r="AF436" s="9">
        <f t="shared" si="214"/>
        <v>1635.9527477811901</v>
      </c>
      <c r="AG436" s="9">
        <f t="shared" si="214"/>
        <v>0</v>
      </c>
      <c r="AH436" s="9">
        <f t="shared" si="214"/>
        <v>1508.4816254901959</v>
      </c>
      <c r="AI436" s="9">
        <f t="shared" si="208"/>
        <v>9597.0119468007979</v>
      </c>
      <c r="AJ436" s="3" t="s">
        <v>608</v>
      </c>
      <c r="AK436" s="11">
        <v>2328702</v>
      </c>
      <c r="AL436" s="11">
        <v>0</v>
      </c>
      <c r="AM436" s="11">
        <v>5349</v>
      </c>
      <c r="AN436" s="9">
        <v>0</v>
      </c>
      <c r="AO436" s="11">
        <v>0</v>
      </c>
      <c r="AP436" s="11">
        <v>68202.81</v>
      </c>
      <c r="AQ436" s="9">
        <v>0</v>
      </c>
      <c r="AR436" s="9">
        <v>43438</v>
      </c>
      <c r="AS436" s="11">
        <v>24411</v>
      </c>
      <c r="AT436" s="11">
        <v>0</v>
      </c>
      <c r="AU436" s="11">
        <v>0</v>
      </c>
      <c r="AV436" s="11">
        <v>0</v>
      </c>
      <c r="AW436" s="9">
        <v>0</v>
      </c>
      <c r="AX436" s="9">
        <v>695799.40698159183</v>
      </c>
      <c r="AY436" s="9">
        <v>44518.14</v>
      </c>
      <c r="AZ436" s="9">
        <v>-14362.7094</v>
      </c>
      <c r="BA436" s="11">
        <v>92213</v>
      </c>
      <c r="BB436" s="11">
        <v>12456</v>
      </c>
      <c r="BC436" s="11">
        <v>559620</v>
      </c>
      <c r="BD436" s="11">
        <v>0</v>
      </c>
      <c r="BE436" s="11">
        <v>11606</v>
      </c>
      <c r="BF436" s="11">
        <v>0</v>
      </c>
      <c r="BG436" s="11">
        <v>-125398</v>
      </c>
      <c r="BH436" s="11">
        <v>0</v>
      </c>
      <c r="BI436" s="9">
        <v>0</v>
      </c>
      <c r="BJ436" s="9">
        <v>0</v>
      </c>
      <c r="BK436" s="9">
        <v>0</v>
      </c>
      <c r="BL436" s="9">
        <v>0</v>
      </c>
      <c r="BM436" s="9">
        <v>0</v>
      </c>
      <c r="BN436" s="9">
        <v>0</v>
      </c>
      <c r="BO436" s="11">
        <v>2480323</v>
      </c>
      <c r="BP436" s="11">
        <v>13005</v>
      </c>
      <c r="BQ436" s="11">
        <v>5554</v>
      </c>
      <c r="BR436" s="11">
        <v>0</v>
      </c>
      <c r="BS436" s="11">
        <v>0</v>
      </c>
      <c r="BT436" s="11">
        <v>68202.81</v>
      </c>
      <c r="BU436" s="9">
        <v>0</v>
      </c>
      <c r="BV436" s="9">
        <v>49091</v>
      </c>
      <c r="BW436" s="11">
        <v>25213</v>
      </c>
      <c r="BX436" s="11">
        <v>0</v>
      </c>
      <c r="BY436" s="11">
        <v>0</v>
      </c>
      <c r="BZ436" s="11">
        <v>-1097.1600000000001</v>
      </c>
      <c r="CA436" s="9">
        <v>0</v>
      </c>
      <c r="CB436" s="9">
        <v>667468.72109472554</v>
      </c>
      <c r="CC436" s="9">
        <v>27674.256200000003</v>
      </c>
      <c r="CD436" s="9">
        <v>0</v>
      </c>
      <c r="CE436" s="11">
        <v>96083</v>
      </c>
      <c r="CF436" s="11">
        <v>13058</v>
      </c>
      <c r="CG436" s="11">
        <v>587786.24699999997</v>
      </c>
      <c r="CH436" s="11">
        <v>0</v>
      </c>
      <c r="CI436" s="11">
        <v>11860</v>
      </c>
      <c r="CJ436" s="11">
        <v>0</v>
      </c>
      <c r="CK436" s="11">
        <v>-128641</v>
      </c>
      <c r="CL436" s="11">
        <v>0</v>
      </c>
      <c r="CM436" s="11">
        <v>0</v>
      </c>
      <c r="CN436" s="9">
        <v>0</v>
      </c>
      <c r="CO436" s="9">
        <v>0</v>
      </c>
      <c r="CP436" s="9">
        <v>0</v>
      </c>
      <c r="CQ436" s="9">
        <v>0</v>
      </c>
      <c r="CR436" s="9">
        <v>0</v>
      </c>
      <c r="CT436" s="11"/>
      <c r="CU436" s="11"/>
      <c r="CV436" s="15"/>
      <c r="CW436" s="15"/>
      <c r="CX436" s="11"/>
      <c r="CY436" s="11"/>
      <c r="CZ436" s="9"/>
      <c r="DA436" s="11"/>
      <c r="DB436" s="11"/>
      <c r="DC436" s="11"/>
      <c r="DD436" s="11"/>
      <c r="DE436" s="11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</row>
    <row r="437" spans="1:124" x14ac:dyDescent="0.3">
      <c r="A437" s="8">
        <v>4119</v>
      </c>
      <c r="B437" s="8">
        <v>7</v>
      </c>
      <c r="C437" s="8" t="s">
        <v>460</v>
      </c>
      <c r="D437" s="16">
        <v>7</v>
      </c>
      <c r="E437" s="9">
        <v>51</v>
      </c>
      <c r="F437" s="9">
        <f t="shared" si="195"/>
        <v>11175.938723567377</v>
      </c>
      <c r="G437" s="9">
        <f t="shared" si="196"/>
        <v>11495.99202522757</v>
      </c>
      <c r="H437" s="9">
        <f t="shared" si="197"/>
        <v>320.05330166019303</v>
      </c>
      <c r="I437" s="10">
        <f t="shared" si="192"/>
        <v>2.8637710851552658E-2</v>
      </c>
      <c r="J437" s="9">
        <f t="shared" si="198"/>
        <v>351.01693333333242</v>
      </c>
      <c r="K437" s="9">
        <f t="shared" si="199"/>
        <v>16.490196078431381</v>
      </c>
      <c r="L437" s="9">
        <f t="shared" si="200"/>
        <v>0</v>
      </c>
      <c r="M437" s="9">
        <f t="shared" si="201"/>
        <v>-57.959019607843118</v>
      </c>
      <c r="N437" s="9">
        <f t="shared" si="202"/>
        <v>-17.407161084904601</v>
      </c>
      <c r="O437" s="9">
        <f t="shared" si="203"/>
        <v>0</v>
      </c>
      <c r="P437" s="9">
        <f t="shared" si="204"/>
        <v>27.912352941176778</v>
      </c>
      <c r="Q437" s="15">
        <f t="shared" si="205"/>
        <v>569972.87490193616</v>
      </c>
      <c r="R437" s="15">
        <f t="shared" si="206"/>
        <v>586295.59328660602</v>
      </c>
      <c r="S437" s="9">
        <f t="shared" si="207"/>
        <v>16322.718384669861</v>
      </c>
      <c r="T437" s="9"/>
      <c r="U437" s="9">
        <f t="shared" si="213"/>
        <v>7266.4536549019613</v>
      </c>
      <c r="V437" s="9">
        <f t="shared" si="213"/>
        <v>501.60784313725492</v>
      </c>
      <c r="W437" s="9">
        <f t="shared" si="213"/>
        <v>82.57686274509804</v>
      </c>
      <c r="X437" s="9">
        <f t="shared" si="213"/>
        <v>479.50980392156862</v>
      </c>
      <c r="Y437" s="9">
        <f t="shared" si="213"/>
        <v>675.09644121443421</v>
      </c>
      <c r="Z437" s="9">
        <f t="shared" si="213"/>
        <v>0</v>
      </c>
      <c r="AA437" s="9">
        <f t="shared" si="213"/>
        <v>2170.6941176470586</v>
      </c>
      <c r="AB437" s="9">
        <f t="shared" si="214"/>
        <v>7617.4705882352937</v>
      </c>
      <c r="AC437" s="9">
        <f t="shared" si="214"/>
        <v>518.0980392156863</v>
      </c>
      <c r="AD437" s="9">
        <f t="shared" si="214"/>
        <v>82.57686274509804</v>
      </c>
      <c r="AE437" s="9">
        <f t="shared" si="214"/>
        <v>421.5507843137255</v>
      </c>
      <c r="AF437" s="9">
        <f t="shared" si="214"/>
        <v>657.68928012952961</v>
      </c>
      <c r="AG437" s="9">
        <f t="shared" si="214"/>
        <v>0</v>
      </c>
      <c r="AH437" s="9">
        <f t="shared" si="214"/>
        <v>2198.6064705882354</v>
      </c>
      <c r="AI437" s="9">
        <f t="shared" si="208"/>
        <v>11495.99202522757</v>
      </c>
      <c r="AJ437" s="3" t="s">
        <v>608</v>
      </c>
      <c r="AK437" s="11">
        <v>372889</v>
      </c>
      <c r="AL437" s="11">
        <v>0</v>
      </c>
      <c r="AM437" s="11">
        <v>857</v>
      </c>
      <c r="AN437" s="9">
        <v>0</v>
      </c>
      <c r="AO437" s="11">
        <v>0</v>
      </c>
      <c r="AP437" s="11">
        <v>4211.42</v>
      </c>
      <c r="AQ437" s="9">
        <v>0</v>
      </c>
      <c r="AR437" s="9">
        <v>6956</v>
      </c>
      <c r="AS437" s="11">
        <v>25582</v>
      </c>
      <c r="AT437" s="11">
        <v>0</v>
      </c>
      <c r="AU437" s="11">
        <v>0</v>
      </c>
      <c r="AV437" s="11">
        <v>0</v>
      </c>
      <c r="AW437" s="9">
        <v>0</v>
      </c>
      <c r="AX437" s="9">
        <v>34429.918501936147</v>
      </c>
      <c r="AY437" s="9">
        <v>0</v>
      </c>
      <c r="AZ437" s="9">
        <v>-2299.8635999999997</v>
      </c>
      <c r="BA437" s="11">
        <v>14766</v>
      </c>
      <c r="BB437" s="11">
        <v>18</v>
      </c>
      <c r="BC437" s="11">
        <v>110705.4</v>
      </c>
      <c r="BD437" s="11">
        <v>0</v>
      </c>
      <c r="BE437" s="11">
        <v>1858</v>
      </c>
      <c r="BF437" s="11">
        <v>0</v>
      </c>
      <c r="BG437" s="11">
        <v>0</v>
      </c>
      <c r="BH437" s="11">
        <v>0</v>
      </c>
      <c r="BI437" s="9">
        <v>0</v>
      </c>
      <c r="BJ437" s="9">
        <v>0</v>
      </c>
      <c r="BK437" s="9">
        <v>0</v>
      </c>
      <c r="BL437" s="9">
        <v>0</v>
      </c>
      <c r="BM437" s="9">
        <v>0</v>
      </c>
      <c r="BN437" s="9">
        <v>0</v>
      </c>
      <c r="BO437" s="11">
        <v>355327</v>
      </c>
      <c r="BP437" s="11">
        <v>33164</v>
      </c>
      <c r="BQ437" s="11">
        <v>796</v>
      </c>
      <c r="BR437" s="11">
        <v>0</v>
      </c>
      <c r="BS437" s="11">
        <v>0</v>
      </c>
      <c r="BT437" s="11">
        <v>4211.42</v>
      </c>
      <c r="BU437" s="9">
        <v>0</v>
      </c>
      <c r="BV437" s="9">
        <v>7033</v>
      </c>
      <c r="BW437" s="11">
        <v>26423</v>
      </c>
      <c r="BX437" s="11">
        <v>0</v>
      </c>
      <c r="BY437" s="11">
        <v>0</v>
      </c>
      <c r="BZ437" s="11">
        <v>-1810.91</v>
      </c>
      <c r="CA437" s="9">
        <v>0</v>
      </c>
      <c r="CB437" s="9">
        <v>33542.153286606008</v>
      </c>
      <c r="CC437" s="9">
        <v>1423.53</v>
      </c>
      <c r="CD437" s="9">
        <v>0</v>
      </c>
      <c r="CE437" s="11">
        <v>13765</v>
      </c>
      <c r="CF437" s="11">
        <v>17</v>
      </c>
      <c r="CG437" s="11">
        <v>110705.40000000001</v>
      </c>
      <c r="CH437" s="11">
        <v>0</v>
      </c>
      <c r="CI437" s="11">
        <v>1699</v>
      </c>
      <c r="CJ437" s="11">
        <v>0</v>
      </c>
      <c r="CK437" s="11">
        <v>0</v>
      </c>
      <c r="CL437" s="11">
        <v>0</v>
      </c>
      <c r="CM437" s="11">
        <v>0</v>
      </c>
      <c r="CN437" s="9">
        <v>0</v>
      </c>
      <c r="CO437" s="9">
        <v>0</v>
      </c>
      <c r="CP437" s="9">
        <v>0</v>
      </c>
      <c r="CQ437" s="9">
        <v>0</v>
      </c>
      <c r="CR437" s="9">
        <v>0</v>
      </c>
      <c r="CT437" s="11"/>
      <c r="CU437" s="11"/>
      <c r="CV437" s="15"/>
      <c r="CW437" s="15"/>
      <c r="CX437" s="11"/>
      <c r="CY437" s="11"/>
      <c r="CZ437" s="9"/>
      <c r="DA437" s="11"/>
      <c r="DB437" s="11"/>
      <c r="DC437" s="11"/>
      <c r="DD437" s="11"/>
      <c r="DE437" s="11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</row>
    <row r="438" spans="1:124" x14ac:dyDescent="0.3">
      <c r="A438" s="8">
        <v>4120</v>
      </c>
      <c r="B438" s="8">
        <v>7</v>
      </c>
      <c r="C438" s="8" t="s">
        <v>461</v>
      </c>
      <c r="D438" s="16">
        <v>7</v>
      </c>
      <c r="E438" s="9">
        <v>1141</v>
      </c>
      <c r="F438" s="9">
        <f t="shared" si="195"/>
        <v>8435.4480364983137</v>
      </c>
      <c r="G438" s="9">
        <f t="shared" si="196"/>
        <v>8845.8699118326676</v>
      </c>
      <c r="H438" s="9">
        <f t="shared" si="197"/>
        <v>410.4218753343539</v>
      </c>
      <c r="I438" s="10">
        <f t="shared" si="192"/>
        <v>4.8654425177957282E-2</v>
      </c>
      <c r="J438" s="9">
        <f t="shared" si="198"/>
        <v>380.65084890446997</v>
      </c>
      <c r="K438" s="9">
        <f t="shared" si="199"/>
        <v>1.0017528483786151</v>
      </c>
      <c r="L438" s="9">
        <f t="shared" si="200"/>
        <v>0</v>
      </c>
      <c r="M438" s="9">
        <f t="shared" si="201"/>
        <v>14.710210341805407</v>
      </c>
      <c r="N438" s="9">
        <f t="shared" si="202"/>
        <v>-33.38784964373599</v>
      </c>
      <c r="O438" s="9">
        <f t="shared" si="203"/>
        <v>0</v>
      </c>
      <c r="P438" s="9">
        <f t="shared" si="204"/>
        <v>47.446912883435743</v>
      </c>
      <c r="Q438" s="15">
        <f t="shared" si="205"/>
        <v>9624846.2096445765</v>
      </c>
      <c r="R438" s="15">
        <f t="shared" si="206"/>
        <v>10093137.569401072</v>
      </c>
      <c r="S438" s="9">
        <f t="shared" si="207"/>
        <v>468291.3597564958</v>
      </c>
      <c r="T438" s="9"/>
      <c r="U438" s="9">
        <f t="shared" si="213"/>
        <v>5945.4297821209466</v>
      </c>
      <c r="V438" s="9">
        <f t="shared" si="213"/>
        <v>30.485539000876425</v>
      </c>
      <c r="W438" s="9">
        <f t="shared" si="213"/>
        <v>14.887107800175286</v>
      </c>
      <c r="X438" s="9">
        <f t="shared" si="213"/>
        <v>364.77037686240141</v>
      </c>
      <c r="Y438" s="9">
        <f t="shared" si="213"/>
        <v>729.50780740102994</v>
      </c>
      <c r="Z438" s="9">
        <f t="shared" si="213"/>
        <v>0</v>
      </c>
      <c r="AA438" s="9">
        <f t="shared" si="213"/>
        <v>1350.3674233128834</v>
      </c>
      <c r="AB438" s="9">
        <f t="shared" si="214"/>
        <v>6326.0806310254166</v>
      </c>
      <c r="AC438" s="9">
        <f t="shared" si="214"/>
        <v>31.48729184925504</v>
      </c>
      <c r="AD438" s="9">
        <f t="shared" si="214"/>
        <v>14.887107800175286</v>
      </c>
      <c r="AE438" s="9">
        <f t="shared" si="214"/>
        <v>379.48058720420681</v>
      </c>
      <c r="AF438" s="9">
        <f t="shared" si="214"/>
        <v>696.11995775729395</v>
      </c>
      <c r="AG438" s="9">
        <f t="shared" si="214"/>
        <v>0</v>
      </c>
      <c r="AH438" s="9">
        <f t="shared" si="214"/>
        <v>1397.8143361963191</v>
      </c>
      <c r="AI438" s="9">
        <f t="shared" si="208"/>
        <v>8845.8699118326676</v>
      </c>
      <c r="AJ438" s="3" t="s">
        <v>608</v>
      </c>
      <c r="AK438" s="11">
        <v>6825835</v>
      </c>
      <c r="AL438" s="11">
        <v>0</v>
      </c>
      <c r="AM438" s="11">
        <v>15680</v>
      </c>
      <c r="AN438" s="9">
        <v>0</v>
      </c>
      <c r="AO438" s="11">
        <v>0</v>
      </c>
      <c r="AP438" s="11">
        <v>16986.190000000002</v>
      </c>
      <c r="AQ438" s="9">
        <v>285890</v>
      </c>
      <c r="AR438" s="9">
        <v>127326</v>
      </c>
      <c r="AS438" s="11">
        <v>34784</v>
      </c>
      <c r="AT438" s="11">
        <v>0</v>
      </c>
      <c r="AU438" s="11">
        <v>0</v>
      </c>
      <c r="AV438" s="11">
        <v>0</v>
      </c>
      <c r="AW438" s="9">
        <v>0</v>
      </c>
      <c r="AX438" s="9">
        <v>832368.40824457514</v>
      </c>
      <c r="AY438" s="9">
        <v>89981.23</v>
      </c>
      <c r="AZ438" s="9">
        <v>-42099.618600000002</v>
      </c>
      <c r="BA438" s="11">
        <v>270292</v>
      </c>
      <c r="BB438" s="11">
        <v>46345</v>
      </c>
      <c r="BC438" s="11">
        <v>1450788</v>
      </c>
      <c r="BD438" s="11">
        <v>0</v>
      </c>
      <c r="BE438" s="11">
        <v>34020</v>
      </c>
      <c r="BF438" s="11">
        <v>0</v>
      </c>
      <c r="BG438" s="11">
        <v>-377398</v>
      </c>
      <c r="BH438" s="11">
        <v>0</v>
      </c>
      <c r="BI438" s="9">
        <v>14048</v>
      </c>
      <c r="BJ438" s="9">
        <v>0</v>
      </c>
      <c r="BK438" s="9">
        <v>0</v>
      </c>
      <c r="BL438" s="9">
        <v>0</v>
      </c>
      <c r="BM438" s="9">
        <v>0</v>
      </c>
      <c r="BN438" s="9">
        <v>0</v>
      </c>
      <c r="BO438" s="11">
        <v>7218019</v>
      </c>
      <c r="BP438" s="11">
        <v>0</v>
      </c>
      <c r="BQ438" s="11">
        <v>16162</v>
      </c>
      <c r="BR438" s="11">
        <v>0</v>
      </c>
      <c r="BS438" s="11">
        <v>0</v>
      </c>
      <c r="BT438" s="11">
        <v>16986.190000000002</v>
      </c>
      <c r="BU438" s="9">
        <v>285890</v>
      </c>
      <c r="BV438" s="9">
        <v>142859</v>
      </c>
      <c r="BW438" s="11">
        <v>35927</v>
      </c>
      <c r="BX438" s="11">
        <v>0</v>
      </c>
      <c r="BY438" s="11">
        <v>0</v>
      </c>
      <c r="BZ438" s="11">
        <v>-3818.65</v>
      </c>
      <c r="CA438" s="9">
        <v>0</v>
      </c>
      <c r="CB438" s="9">
        <v>794272.87180107238</v>
      </c>
      <c r="CC438" s="9">
        <v>84331.757600000012</v>
      </c>
      <c r="CD438" s="9">
        <v>39</v>
      </c>
      <c r="CE438" s="11">
        <v>279612</v>
      </c>
      <c r="CF438" s="11">
        <v>48237</v>
      </c>
      <c r="CG438" s="11">
        <v>1510574.4</v>
      </c>
      <c r="CH438" s="11">
        <v>0</v>
      </c>
      <c r="CI438" s="11">
        <v>34515</v>
      </c>
      <c r="CJ438" s="11">
        <v>0</v>
      </c>
      <c r="CK438" s="11">
        <v>-384597</v>
      </c>
      <c r="CL438" s="11">
        <v>0</v>
      </c>
      <c r="CM438" s="11">
        <v>14128</v>
      </c>
      <c r="CN438" s="9">
        <v>0</v>
      </c>
      <c r="CO438" s="9">
        <v>0</v>
      </c>
      <c r="CP438" s="9">
        <v>0</v>
      </c>
      <c r="CQ438" s="9">
        <v>0</v>
      </c>
      <c r="CR438" s="9">
        <v>0</v>
      </c>
      <c r="CT438" s="11"/>
      <c r="CU438" s="11"/>
      <c r="CV438" s="15"/>
      <c r="CW438" s="15"/>
      <c r="CX438" s="11"/>
      <c r="CY438" s="11"/>
      <c r="CZ438" s="9"/>
      <c r="DA438" s="11"/>
      <c r="DB438" s="11"/>
      <c r="DC438" s="11"/>
      <c r="DD438" s="11"/>
      <c r="DE438" s="11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</row>
    <row r="439" spans="1:124" x14ac:dyDescent="0.3">
      <c r="A439" s="8">
        <v>4121</v>
      </c>
      <c r="B439" s="8">
        <v>7</v>
      </c>
      <c r="C439" s="8" t="s">
        <v>462</v>
      </c>
      <c r="D439" s="16">
        <v>7</v>
      </c>
      <c r="E439" s="9">
        <v>320</v>
      </c>
      <c r="F439" s="9">
        <f t="shared" si="195"/>
        <v>11976.449651104414</v>
      </c>
      <c r="G439" s="9">
        <f t="shared" si="196"/>
        <v>12319.612176129111</v>
      </c>
      <c r="H439" s="9">
        <f t="shared" si="197"/>
        <v>343.16252502469615</v>
      </c>
      <c r="I439" s="10">
        <f t="shared" si="192"/>
        <v>2.8653109646150539E-2</v>
      </c>
      <c r="J439" s="9">
        <f t="shared" si="198"/>
        <v>217.92349999999988</v>
      </c>
      <c r="K439" s="9">
        <f t="shared" si="199"/>
        <v>93.162499999999909</v>
      </c>
      <c r="L439" s="9">
        <f t="shared" si="200"/>
        <v>0</v>
      </c>
      <c r="M439" s="9">
        <f t="shared" si="201"/>
        <v>-48.797375000000045</v>
      </c>
      <c r="N439" s="9">
        <f t="shared" si="202"/>
        <v>-27.451506225302523</v>
      </c>
      <c r="O439" s="9">
        <f t="shared" si="203"/>
        <v>0</v>
      </c>
      <c r="P439" s="9">
        <f t="shared" si="204"/>
        <v>108.32540625000001</v>
      </c>
      <c r="Q439" s="15">
        <f t="shared" si="205"/>
        <v>3832463.8883534125</v>
      </c>
      <c r="R439" s="15">
        <f t="shared" si="206"/>
        <v>3942275.8963613156</v>
      </c>
      <c r="S439" s="9">
        <f t="shared" si="207"/>
        <v>109812.00800790312</v>
      </c>
      <c r="T439" s="9"/>
      <c r="U439" s="9">
        <f t="shared" si="213"/>
        <v>6749.3140000000003</v>
      </c>
      <c r="V439" s="9">
        <f t="shared" si="213"/>
        <v>2835.4937500000001</v>
      </c>
      <c r="W439" s="9">
        <f t="shared" si="213"/>
        <v>23.4</v>
      </c>
      <c r="X439" s="9">
        <f t="shared" si="213"/>
        <v>530.10625000000005</v>
      </c>
      <c r="Y439" s="9">
        <f t="shared" si="213"/>
        <v>675.44815110441391</v>
      </c>
      <c r="Z439" s="9">
        <f t="shared" si="213"/>
        <v>0</v>
      </c>
      <c r="AA439" s="9">
        <f t="shared" si="213"/>
        <v>1162.6875</v>
      </c>
      <c r="AB439" s="9">
        <f t="shared" si="214"/>
        <v>6967.2375000000002</v>
      </c>
      <c r="AC439" s="9">
        <f t="shared" si="214"/>
        <v>2928.65625</v>
      </c>
      <c r="AD439" s="9">
        <f t="shared" si="214"/>
        <v>23.4</v>
      </c>
      <c r="AE439" s="9">
        <f t="shared" si="214"/>
        <v>481.308875</v>
      </c>
      <c r="AF439" s="9">
        <f t="shared" si="214"/>
        <v>647.99664487911139</v>
      </c>
      <c r="AG439" s="9">
        <f t="shared" si="214"/>
        <v>0</v>
      </c>
      <c r="AH439" s="9">
        <f t="shared" si="214"/>
        <v>1271.01290625</v>
      </c>
      <c r="AI439" s="9">
        <f t="shared" si="208"/>
        <v>12319.612176129111</v>
      </c>
      <c r="AJ439" s="3" t="s">
        <v>608</v>
      </c>
      <c r="AK439" s="11">
        <v>2173184</v>
      </c>
      <c r="AL439" s="11">
        <v>0</v>
      </c>
      <c r="AM439" s="11">
        <v>4992</v>
      </c>
      <c r="AN439" s="9">
        <v>0</v>
      </c>
      <c r="AO439" s="11">
        <v>0</v>
      </c>
      <c r="AP439" s="11">
        <v>7488</v>
      </c>
      <c r="AQ439" s="9">
        <v>0</v>
      </c>
      <c r="AR439" s="9">
        <v>40538</v>
      </c>
      <c r="AS439" s="11">
        <v>907358</v>
      </c>
      <c r="AT439" s="11">
        <v>0</v>
      </c>
      <c r="AU439" s="11">
        <v>0</v>
      </c>
      <c r="AV439" s="11">
        <v>0</v>
      </c>
      <c r="AW439" s="9">
        <v>0</v>
      </c>
      <c r="AX439" s="9">
        <v>216143.40835341247</v>
      </c>
      <c r="AY439" s="9">
        <v>0</v>
      </c>
      <c r="AZ439" s="9">
        <v>-13403.52</v>
      </c>
      <c r="BA439" s="11">
        <v>86055</v>
      </c>
      <c r="BB439" s="11">
        <v>104</v>
      </c>
      <c r="BC439" s="11">
        <v>372060</v>
      </c>
      <c r="BD439" s="11">
        <v>0</v>
      </c>
      <c r="BE439" s="11">
        <v>10831</v>
      </c>
      <c r="BF439" s="11">
        <v>0</v>
      </c>
      <c r="BG439" s="11">
        <v>0</v>
      </c>
      <c r="BH439" s="11">
        <v>0</v>
      </c>
      <c r="BI439" s="9">
        <v>27114</v>
      </c>
      <c r="BJ439" s="9">
        <v>0</v>
      </c>
      <c r="BK439" s="9">
        <v>0</v>
      </c>
      <c r="BL439" s="9">
        <v>0</v>
      </c>
      <c r="BM439" s="9">
        <v>0</v>
      </c>
      <c r="BN439" s="9">
        <v>0</v>
      </c>
      <c r="BO439" s="11">
        <v>2229504</v>
      </c>
      <c r="BP439" s="11">
        <v>0</v>
      </c>
      <c r="BQ439" s="11">
        <v>4992</v>
      </c>
      <c r="BR439" s="11">
        <v>0</v>
      </c>
      <c r="BS439" s="11">
        <v>0</v>
      </c>
      <c r="BT439" s="11">
        <v>7488</v>
      </c>
      <c r="BU439" s="9">
        <v>0</v>
      </c>
      <c r="BV439" s="9">
        <v>44126</v>
      </c>
      <c r="BW439" s="11">
        <v>937170</v>
      </c>
      <c r="BX439" s="11">
        <v>0</v>
      </c>
      <c r="BY439" s="11">
        <v>0</v>
      </c>
      <c r="BZ439" s="11">
        <v>-19466.16</v>
      </c>
      <c r="CA439" s="9">
        <v>0</v>
      </c>
      <c r="CB439" s="9">
        <v>207358.92636131565</v>
      </c>
      <c r="CC439" s="9">
        <v>34664.129999999997</v>
      </c>
      <c r="CD439" s="9">
        <v>12</v>
      </c>
      <c r="CE439" s="11">
        <v>86367</v>
      </c>
      <c r="CF439" s="11">
        <v>105</v>
      </c>
      <c r="CG439" s="11">
        <v>372060</v>
      </c>
      <c r="CH439" s="11">
        <v>0</v>
      </c>
      <c r="CI439" s="11">
        <v>10661</v>
      </c>
      <c r="CJ439" s="11">
        <v>0</v>
      </c>
      <c r="CK439" s="11">
        <v>0</v>
      </c>
      <c r="CL439" s="11">
        <v>0</v>
      </c>
      <c r="CM439" s="11">
        <v>27234</v>
      </c>
      <c r="CN439" s="9">
        <v>0</v>
      </c>
      <c r="CO439" s="9">
        <v>0</v>
      </c>
      <c r="CP439" s="9">
        <v>0</v>
      </c>
      <c r="CQ439" s="9">
        <v>0</v>
      </c>
      <c r="CR439" s="9">
        <v>0</v>
      </c>
      <c r="CT439" s="11"/>
      <c r="CU439" s="11"/>
      <c r="CV439" s="15"/>
      <c r="CW439" s="15"/>
      <c r="CX439" s="11"/>
      <c r="CY439" s="11"/>
      <c r="CZ439" s="9"/>
      <c r="DA439" s="11"/>
      <c r="DB439" s="11"/>
      <c r="DC439" s="11"/>
      <c r="DD439" s="11"/>
      <c r="DE439" s="11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</row>
    <row r="440" spans="1:124" x14ac:dyDescent="0.3">
      <c r="A440" s="8">
        <v>4122</v>
      </c>
      <c r="B440" s="8">
        <v>7</v>
      </c>
      <c r="C440" s="8" t="s">
        <v>463</v>
      </c>
      <c r="D440" s="16">
        <v>7</v>
      </c>
      <c r="E440" s="9">
        <v>879</v>
      </c>
      <c r="F440" s="9">
        <f t="shared" si="195"/>
        <v>8489.8536234646217</v>
      </c>
      <c r="G440" s="9">
        <f t="shared" si="196"/>
        <v>8895.9287046090885</v>
      </c>
      <c r="H440" s="9">
        <f t="shared" si="197"/>
        <v>406.07508114446682</v>
      </c>
      <c r="I440" s="10">
        <f t="shared" si="192"/>
        <v>4.7830633972550371E-2</v>
      </c>
      <c r="J440" s="9">
        <f t="shared" si="198"/>
        <v>379.884635949943</v>
      </c>
      <c r="K440" s="9">
        <f t="shared" si="199"/>
        <v>1.55972696245734</v>
      </c>
      <c r="L440" s="9">
        <f t="shared" si="200"/>
        <v>0</v>
      </c>
      <c r="M440" s="9">
        <f t="shared" si="201"/>
        <v>19.334050056882802</v>
      </c>
      <c r="N440" s="9">
        <f t="shared" si="202"/>
        <v>-37.597272211620179</v>
      </c>
      <c r="O440" s="9">
        <f t="shared" si="203"/>
        <v>0</v>
      </c>
      <c r="P440" s="9">
        <f t="shared" si="204"/>
        <v>42.893940386803024</v>
      </c>
      <c r="Q440" s="15">
        <f t="shared" si="205"/>
        <v>7462581.3350254036</v>
      </c>
      <c r="R440" s="15">
        <f t="shared" si="206"/>
        <v>7819521.3313513892</v>
      </c>
      <c r="S440" s="9">
        <f t="shared" si="207"/>
        <v>356939.99632598553</v>
      </c>
      <c r="T440" s="9"/>
      <c r="U440" s="9">
        <f t="shared" si="213"/>
        <v>5949.2837372013655</v>
      </c>
      <c r="V440" s="9">
        <f t="shared" si="213"/>
        <v>47.467576791808874</v>
      </c>
      <c r="W440" s="9">
        <f t="shared" si="213"/>
        <v>14.896757679180887</v>
      </c>
      <c r="X440" s="9">
        <f t="shared" si="213"/>
        <v>517.20932878270764</v>
      </c>
      <c r="Y440" s="9">
        <f t="shared" si="213"/>
        <v>628.29506260000323</v>
      </c>
      <c r="Z440" s="9">
        <f t="shared" si="213"/>
        <v>0</v>
      </c>
      <c r="AA440" s="9">
        <f t="shared" si="213"/>
        <v>1332.7011604095565</v>
      </c>
      <c r="AB440" s="9">
        <f t="shared" si="214"/>
        <v>6329.1683731513085</v>
      </c>
      <c r="AC440" s="9">
        <f t="shared" si="214"/>
        <v>49.027303754266214</v>
      </c>
      <c r="AD440" s="9">
        <f t="shared" si="214"/>
        <v>14.896757679180887</v>
      </c>
      <c r="AE440" s="9">
        <f t="shared" si="214"/>
        <v>536.54337883959045</v>
      </c>
      <c r="AF440" s="9">
        <f t="shared" si="214"/>
        <v>590.69779038838305</v>
      </c>
      <c r="AG440" s="9">
        <f t="shared" si="214"/>
        <v>0</v>
      </c>
      <c r="AH440" s="9">
        <f t="shared" si="214"/>
        <v>1375.5951007963595</v>
      </c>
      <c r="AI440" s="9">
        <f t="shared" si="208"/>
        <v>8895.9287046090885</v>
      </c>
      <c r="AJ440" s="3" t="s">
        <v>608</v>
      </c>
      <c r="AK440" s="11">
        <v>5261874</v>
      </c>
      <c r="AL440" s="11">
        <v>0</v>
      </c>
      <c r="AM440" s="11">
        <v>12087</v>
      </c>
      <c r="AN440" s="9">
        <v>0</v>
      </c>
      <c r="AO440" s="11">
        <v>0</v>
      </c>
      <c r="AP440" s="11">
        <v>13094.25</v>
      </c>
      <c r="AQ440" s="9">
        <v>109549</v>
      </c>
      <c r="AR440" s="9">
        <v>98152</v>
      </c>
      <c r="AS440" s="11">
        <v>41724</v>
      </c>
      <c r="AT440" s="11">
        <v>0</v>
      </c>
      <c r="AU440" s="11">
        <v>0</v>
      </c>
      <c r="AV440" s="11">
        <v>0</v>
      </c>
      <c r="AW440" s="9">
        <v>0</v>
      </c>
      <c r="AX440" s="9">
        <v>552271.36002540286</v>
      </c>
      <c r="AY440" s="9">
        <v>68656.320000000007</v>
      </c>
      <c r="AZ440" s="9">
        <v>-32453.594999999998</v>
      </c>
      <c r="BA440" s="11">
        <v>208362</v>
      </c>
      <c r="BB440" s="11">
        <v>252</v>
      </c>
      <c r="BC440" s="11">
        <v>1102788</v>
      </c>
      <c r="BD440" s="11">
        <v>0</v>
      </c>
      <c r="BE440" s="11">
        <v>26225</v>
      </c>
      <c r="BF440" s="11">
        <v>0</v>
      </c>
      <c r="BG440" s="11">
        <v>0</v>
      </c>
      <c r="BH440" s="11">
        <v>0</v>
      </c>
      <c r="BI440" s="9">
        <v>0</v>
      </c>
      <c r="BJ440" s="9">
        <v>0</v>
      </c>
      <c r="BK440" s="9">
        <v>0</v>
      </c>
      <c r="BL440" s="9">
        <v>0</v>
      </c>
      <c r="BM440" s="9">
        <v>0</v>
      </c>
      <c r="BN440" s="9">
        <v>0</v>
      </c>
      <c r="BO440" s="11">
        <v>5563309</v>
      </c>
      <c r="BP440" s="11">
        <v>0</v>
      </c>
      <c r="BQ440" s="11">
        <v>12457</v>
      </c>
      <c r="BR440" s="11">
        <v>0</v>
      </c>
      <c r="BS440" s="11">
        <v>0</v>
      </c>
      <c r="BT440" s="11">
        <v>13094.25</v>
      </c>
      <c r="BU440" s="9">
        <v>109549</v>
      </c>
      <c r="BV440" s="9">
        <v>110109</v>
      </c>
      <c r="BW440" s="11">
        <v>43095</v>
      </c>
      <c r="BX440" s="11">
        <v>0</v>
      </c>
      <c r="BY440" s="11">
        <v>0</v>
      </c>
      <c r="BZ440" s="11">
        <v>-2869.37</v>
      </c>
      <c r="CA440" s="9">
        <v>0</v>
      </c>
      <c r="CB440" s="9">
        <v>519223.35775138874</v>
      </c>
      <c r="CC440" s="9">
        <v>58084.0936</v>
      </c>
      <c r="CD440" s="9">
        <v>30</v>
      </c>
      <c r="CE440" s="11">
        <v>215512</v>
      </c>
      <c r="CF440" s="11">
        <v>262</v>
      </c>
      <c r="CG440" s="11">
        <v>1151064</v>
      </c>
      <c r="CH440" s="11">
        <v>0</v>
      </c>
      <c r="CI440" s="11">
        <v>26602</v>
      </c>
      <c r="CJ440" s="11">
        <v>0</v>
      </c>
      <c r="CK440" s="11">
        <v>0</v>
      </c>
      <c r="CL440" s="11">
        <v>0</v>
      </c>
      <c r="CM440" s="11">
        <v>0</v>
      </c>
      <c r="CN440" s="9">
        <v>0</v>
      </c>
      <c r="CO440" s="9">
        <v>0</v>
      </c>
      <c r="CP440" s="9">
        <v>0</v>
      </c>
      <c r="CQ440" s="9">
        <v>0</v>
      </c>
      <c r="CR440" s="9">
        <v>0</v>
      </c>
      <c r="CT440" s="11"/>
      <c r="CU440" s="11"/>
      <c r="CV440" s="15"/>
      <c r="CW440" s="15"/>
      <c r="CX440" s="11"/>
      <c r="CY440" s="11"/>
      <c r="CZ440" s="9"/>
      <c r="DA440" s="11"/>
      <c r="DB440" s="11"/>
      <c r="DC440" s="11"/>
      <c r="DD440" s="11"/>
      <c r="DE440" s="11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</row>
    <row r="441" spans="1:124" x14ac:dyDescent="0.3">
      <c r="A441" s="8">
        <v>4123</v>
      </c>
      <c r="B441" s="8">
        <v>7</v>
      </c>
      <c r="C441" s="8" t="s">
        <v>464</v>
      </c>
      <c r="D441" s="16">
        <v>7</v>
      </c>
      <c r="E441" s="9">
        <v>46</v>
      </c>
      <c r="F441" s="9">
        <f t="shared" si="195"/>
        <v>7310.5324111199643</v>
      </c>
      <c r="G441" s="9">
        <f t="shared" si="196"/>
        <v>7933.4963480956194</v>
      </c>
      <c r="H441" s="9">
        <f t="shared" si="197"/>
        <v>622.96393697565509</v>
      </c>
      <c r="I441" s="10">
        <f t="shared" si="192"/>
        <v>8.5214578356573867E-2</v>
      </c>
      <c r="J441" s="9">
        <f t="shared" si="198"/>
        <v>611.54484782608688</v>
      </c>
      <c r="K441" s="9">
        <f t="shared" si="199"/>
        <v>5.4565217391304373</v>
      </c>
      <c r="L441" s="9">
        <f t="shared" si="200"/>
        <v>0</v>
      </c>
      <c r="M441" s="9">
        <f t="shared" si="201"/>
        <v>19.760869565217391</v>
      </c>
      <c r="N441" s="9">
        <f t="shared" si="202"/>
        <v>-26.344715198259223</v>
      </c>
      <c r="O441" s="9">
        <f t="shared" si="203"/>
        <v>0</v>
      </c>
      <c r="P441" s="9">
        <f t="shared" si="204"/>
        <v>12.546413043478196</v>
      </c>
      <c r="Q441" s="15">
        <f t="shared" si="205"/>
        <v>336284.4909115184</v>
      </c>
      <c r="R441" s="15">
        <f t="shared" si="206"/>
        <v>364940.83201239852</v>
      </c>
      <c r="S441" s="9">
        <f t="shared" si="207"/>
        <v>28656.341100880119</v>
      </c>
      <c r="T441" s="9"/>
      <c r="U441" s="9">
        <f t="shared" si="213"/>
        <v>5265.1508043478261</v>
      </c>
      <c r="V441" s="9">
        <f t="shared" si="213"/>
        <v>166.39130434782609</v>
      </c>
      <c r="W441" s="9">
        <f t="shared" si="213"/>
        <v>3.0423913043478259</v>
      </c>
      <c r="X441" s="9">
        <f t="shared" si="213"/>
        <v>90.260869565217391</v>
      </c>
      <c r="Y441" s="9">
        <f t="shared" si="213"/>
        <v>611.05356329387791</v>
      </c>
      <c r="Z441" s="9">
        <f t="shared" si="213"/>
        <v>0</v>
      </c>
      <c r="AA441" s="9">
        <f t="shared" si="213"/>
        <v>1174.6334782608697</v>
      </c>
      <c r="AB441" s="9">
        <f t="shared" si="214"/>
        <v>5876.695652173913</v>
      </c>
      <c r="AC441" s="9">
        <f t="shared" si="214"/>
        <v>171.84782608695653</v>
      </c>
      <c r="AD441" s="9">
        <f t="shared" si="214"/>
        <v>3.0423913043478259</v>
      </c>
      <c r="AE441" s="9">
        <f t="shared" si="214"/>
        <v>110.02173913043478</v>
      </c>
      <c r="AF441" s="9">
        <f t="shared" si="214"/>
        <v>584.70884809561869</v>
      </c>
      <c r="AG441" s="9">
        <f t="shared" si="214"/>
        <v>0</v>
      </c>
      <c r="AH441" s="9">
        <f t="shared" si="214"/>
        <v>1187.1798913043478</v>
      </c>
      <c r="AI441" s="9">
        <f t="shared" si="208"/>
        <v>7933.4963480956194</v>
      </c>
      <c r="AJ441" s="3" t="s">
        <v>608</v>
      </c>
      <c r="AK441" s="11">
        <v>243700</v>
      </c>
      <c r="AL441" s="11">
        <v>0</v>
      </c>
      <c r="AM441" s="11">
        <v>560</v>
      </c>
      <c r="AN441" s="9">
        <v>0</v>
      </c>
      <c r="AO441" s="11">
        <v>0</v>
      </c>
      <c r="AP441" s="11">
        <v>139.94999999999999</v>
      </c>
      <c r="AQ441" s="9">
        <v>0</v>
      </c>
      <c r="AR441" s="9">
        <v>4546</v>
      </c>
      <c r="AS441" s="11">
        <v>7654</v>
      </c>
      <c r="AT441" s="11">
        <v>0</v>
      </c>
      <c r="AU441" s="11">
        <v>0</v>
      </c>
      <c r="AV441" s="11">
        <v>0</v>
      </c>
      <c r="AW441" s="9">
        <v>0</v>
      </c>
      <c r="AX441" s="9">
        <v>28108.463911518382</v>
      </c>
      <c r="AY441" s="9">
        <v>8805.14</v>
      </c>
      <c r="AZ441" s="9">
        <v>-1503.0629999999999</v>
      </c>
      <c r="BA441" s="11">
        <v>9650</v>
      </c>
      <c r="BB441" s="11">
        <v>4570</v>
      </c>
      <c r="BC441" s="11">
        <v>45228</v>
      </c>
      <c r="BD441" s="11">
        <v>0</v>
      </c>
      <c r="BE441" s="11">
        <v>1215</v>
      </c>
      <c r="BF441" s="11">
        <v>0</v>
      </c>
      <c r="BG441" s="11">
        <v>-16389</v>
      </c>
      <c r="BH441" s="11">
        <v>0</v>
      </c>
      <c r="BI441" s="9">
        <v>0</v>
      </c>
      <c r="BJ441" s="9">
        <v>0</v>
      </c>
      <c r="BK441" s="9">
        <v>0</v>
      </c>
      <c r="BL441" s="9">
        <v>0</v>
      </c>
      <c r="BM441" s="9">
        <v>0</v>
      </c>
      <c r="BN441" s="9">
        <v>0</v>
      </c>
      <c r="BO441" s="11">
        <v>267076</v>
      </c>
      <c r="BP441" s="11">
        <v>3251</v>
      </c>
      <c r="BQ441" s="11">
        <v>598</v>
      </c>
      <c r="BR441" s="11">
        <v>0</v>
      </c>
      <c r="BS441" s="11">
        <v>0</v>
      </c>
      <c r="BT441" s="11">
        <v>139.94999999999999</v>
      </c>
      <c r="BU441" s="9">
        <v>0</v>
      </c>
      <c r="BV441" s="9">
        <v>5286</v>
      </c>
      <c r="BW441" s="11">
        <v>7905</v>
      </c>
      <c r="BX441" s="11">
        <v>0</v>
      </c>
      <c r="BY441" s="11">
        <v>0</v>
      </c>
      <c r="BZ441" s="11">
        <v>0</v>
      </c>
      <c r="CA441" s="9">
        <v>0</v>
      </c>
      <c r="CB441" s="9">
        <v>26896.607012398457</v>
      </c>
      <c r="CC441" s="9">
        <v>4678.2750000000005</v>
      </c>
      <c r="CD441" s="9">
        <v>1</v>
      </c>
      <c r="CE441" s="11">
        <v>10346</v>
      </c>
      <c r="CF441" s="11">
        <v>4930</v>
      </c>
      <c r="CG441" s="11">
        <v>49932</v>
      </c>
      <c r="CH441" s="11">
        <v>0</v>
      </c>
      <c r="CI441" s="11">
        <v>1277</v>
      </c>
      <c r="CJ441" s="11">
        <v>0</v>
      </c>
      <c r="CK441" s="11">
        <v>-17376</v>
      </c>
      <c r="CL441" s="11">
        <v>0</v>
      </c>
      <c r="CM441" s="11">
        <v>0</v>
      </c>
      <c r="CN441" s="9">
        <v>0</v>
      </c>
      <c r="CO441" s="9">
        <v>0</v>
      </c>
      <c r="CP441" s="9">
        <v>0</v>
      </c>
      <c r="CQ441" s="9">
        <v>0</v>
      </c>
      <c r="CR441" s="9">
        <v>0</v>
      </c>
      <c r="CT441" s="11"/>
      <c r="CU441" s="11"/>
      <c r="CV441" s="15"/>
      <c r="CW441" s="15"/>
      <c r="CX441" s="11"/>
      <c r="CY441" s="11"/>
      <c r="CZ441" s="9"/>
      <c r="DA441" s="11"/>
      <c r="DB441" s="11"/>
      <c r="DC441" s="11"/>
      <c r="DD441" s="11"/>
      <c r="DE441" s="11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</row>
    <row r="442" spans="1:124" x14ac:dyDescent="0.3">
      <c r="A442" s="8">
        <v>4124</v>
      </c>
      <c r="B442" s="8">
        <v>7</v>
      </c>
      <c r="C442" s="8" t="s">
        <v>465</v>
      </c>
      <c r="D442" s="16">
        <v>7</v>
      </c>
      <c r="E442" s="9">
        <v>416</v>
      </c>
      <c r="F442" s="9">
        <f t="shared" si="195"/>
        <v>10009.349716661596</v>
      </c>
      <c r="G442" s="9">
        <f t="shared" si="196"/>
        <v>10312.128522151113</v>
      </c>
      <c r="H442" s="9">
        <f t="shared" si="197"/>
        <v>302.77880548951725</v>
      </c>
      <c r="I442" s="10">
        <f t="shared" si="192"/>
        <v>3.02495980318792E-2</v>
      </c>
      <c r="J442" s="9">
        <f t="shared" si="198"/>
        <v>415.34662596153794</v>
      </c>
      <c r="K442" s="9">
        <f t="shared" si="199"/>
        <v>3.0673076923076934</v>
      </c>
      <c r="L442" s="9">
        <f t="shared" si="200"/>
        <v>0</v>
      </c>
      <c r="M442" s="9">
        <f t="shared" si="201"/>
        <v>21.186947115384669</v>
      </c>
      <c r="N442" s="9">
        <f t="shared" si="202"/>
        <v>-97.939844510482999</v>
      </c>
      <c r="O442" s="9">
        <f t="shared" si="203"/>
        <v>0</v>
      </c>
      <c r="P442" s="9">
        <f t="shared" si="204"/>
        <v>-38.882230769230773</v>
      </c>
      <c r="Q442" s="15">
        <f t="shared" si="205"/>
        <v>4163889.4821312241</v>
      </c>
      <c r="R442" s="15">
        <f t="shared" si="206"/>
        <v>4289845.4652148634</v>
      </c>
      <c r="S442" s="9">
        <f t="shared" si="207"/>
        <v>125955.98308363929</v>
      </c>
      <c r="T442" s="9"/>
      <c r="U442" s="9">
        <f t="shared" ref="U442:AA451" si="215">IF($E442=0,0,SUMIF($AK$4:$BN$4,U$4,$AK442:$BN442)/$E442)</f>
        <v>5636.3264509615392</v>
      </c>
      <c r="V442" s="9">
        <f t="shared" si="215"/>
        <v>93.35817307692308</v>
      </c>
      <c r="W442" s="9">
        <f t="shared" si="215"/>
        <v>16.284375000000001</v>
      </c>
      <c r="X442" s="9">
        <f t="shared" si="215"/>
        <v>659.50721153846155</v>
      </c>
      <c r="Y442" s="9">
        <f t="shared" si="215"/>
        <v>2231.1705733923654</v>
      </c>
      <c r="Z442" s="9">
        <f t="shared" si="215"/>
        <v>0</v>
      </c>
      <c r="AA442" s="9">
        <f t="shared" si="215"/>
        <v>1372.7029326923077</v>
      </c>
      <c r="AB442" s="9">
        <f t="shared" ref="AB442:AH451" si="216">IF($E442=0,0,SUMIF($BO$4:$CR$4,AB$4,$BO442:$CR442)/$E442)</f>
        <v>6051.6730769230771</v>
      </c>
      <c r="AC442" s="9">
        <f t="shared" si="216"/>
        <v>96.425480769230774</v>
      </c>
      <c r="AD442" s="9">
        <f t="shared" si="216"/>
        <v>16.284375000000001</v>
      </c>
      <c r="AE442" s="9">
        <f t="shared" si="216"/>
        <v>680.69415865384622</v>
      </c>
      <c r="AF442" s="9">
        <f t="shared" si="216"/>
        <v>2133.2307288818824</v>
      </c>
      <c r="AG442" s="9">
        <f t="shared" si="216"/>
        <v>0</v>
      </c>
      <c r="AH442" s="9">
        <f t="shared" si="216"/>
        <v>1333.820701923077</v>
      </c>
      <c r="AI442" s="9">
        <f t="shared" si="208"/>
        <v>10312.128522151113</v>
      </c>
      <c r="AJ442" s="3" t="s">
        <v>608</v>
      </c>
      <c r="AK442" s="11">
        <v>2359263</v>
      </c>
      <c r="AL442" s="11">
        <v>0</v>
      </c>
      <c r="AM442" s="11">
        <v>5419</v>
      </c>
      <c r="AN442" s="9">
        <v>0</v>
      </c>
      <c r="AO442" s="11">
        <v>0</v>
      </c>
      <c r="AP442" s="11">
        <v>6774.3</v>
      </c>
      <c r="AQ442" s="9">
        <v>105501</v>
      </c>
      <c r="AR442" s="9">
        <v>44009</v>
      </c>
      <c r="AS442" s="11">
        <v>38837</v>
      </c>
      <c r="AT442" s="11">
        <v>0</v>
      </c>
      <c r="AU442" s="11">
        <v>0</v>
      </c>
      <c r="AV442" s="11">
        <v>0</v>
      </c>
      <c r="AW442" s="9">
        <v>0</v>
      </c>
      <c r="AX442" s="9">
        <v>928166.95853122394</v>
      </c>
      <c r="AY442" s="9">
        <v>47064.42</v>
      </c>
      <c r="AZ442" s="9">
        <v>-14551.196399999999</v>
      </c>
      <c r="BA442" s="11">
        <v>93423</v>
      </c>
      <c r="BB442" s="11">
        <v>113</v>
      </c>
      <c r="BC442" s="11">
        <v>523980</v>
      </c>
      <c r="BD442" s="11">
        <v>0</v>
      </c>
      <c r="BE442" s="11">
        <v>11759</v>
      </c>
      <c r="BF442" s="11">
        <v>0</v>
      </c>
      <c r="BG442" s="11">
        <v>0</v>
      </c>
      <c r="BH442" s="11">
        <v>0</v>
      </c>
      <c r="BI442" s="9">
        <v>14131</v>
      </c>
      <c r="BJ442" s="9">
        <v>0</v>
      </c>
      <c r="BK442" s="9">
        <v>0</v>
      </c>
      <c r="BL442" s="9">
        <v>0</v>
      </c>
      <c r="BM442" s="9">
        <v>0</v>
      </c>
      <c r="BN442" s="9">
        <v>0</v>
      </c>
      <c r="BO442" s="11">
        <v>2517482</v>
      </c>
      <c r="BP442" s="11">
        <v>0</v>
      </c>
      <c r="BQ442" s="11">
        <v>5637</v>
      </c>
      <c r="BR442" s="11">
        <v>0</v>
      </c>
      <c r="BS442" s="11">
        <v>0</v>
      </c>
      <c r="BT442" s="11">
        <v>6774.3</v>
      </c>
      <c r="BU442" s="9">
        <v>105501</v>
      </c>
      <c r="BV442" s="9">
        <v>49826</v>
      </c>
      <c r="BW442" s="11">
        <v>40113</v>
      </c>
      <c r="BX442" s="11">
        <v>0</v>
      </c>
      <c r="BY442" s="11">
        <v>0</v>
      </c>
      <c r="BZ442" s="11">
        <v>-1685.23</v>
      </c>
      <c r="CA442" s="9">
        <v>0</v>
      </c>
      <c r="CB442" s="9">
        <v>887423.98321486311</v>
      </c>
      <c r="CC442" s="9">
        <v>30889.412</v>
      </c>
      <c r="CD442" s="9">
        <v>14</v>
      </c>
      <c r="CE442" s="11">
        <v>97522</v>
      </c>
      <c r="CF442" s="11">
        <v>119</v>
      </c>
      <c r="CG442" s="11">
        <v>523980</v>
      </c>
      <c r="CH442" s="11">
        <v>0</v>
      </c>
      <c r="CI442" s="11">
        <v>12038</v>
      </c>
      <c r="CJ442" s="11">
        <v>0</v>
      </c>
      <c r="CK442" s="11">
        <v>0</v>
      </c>
      <c r="CL442" s="11">
        <v>0</v>
      </c>
      <c r="CM442" s="11">
        <v>14211</v>
      </c>
      <c r="CN442" s="9">
        <v>0</v>
      </c>
      <c r="CO442" s="9">
        <v>0</v>
      </c>
      <c r="CP442" s="9">
        <v>0</v>
      </c>
      <c r="CQ442" s="9">
        <v>0</v>
      </c>
      <c r="CR442" s="9">
        <v>0</v>
      </c>
      <c r="CT442" s="11"/>
      <c r="CU442" s="11"/>
      <c r="CV442" s="15"/>
      <c r="CW442" s="15"/>
      <c r="CX442" s="11"/>
      <c r="CY442" s="11"/>
      <c r="CZ442" s="9"/>
      <c r="DA442" s="11"/>
      <c r="DB442" s="11"/>
      <c r="DC442" s="11"/>
      <c r="DD442" s="11"/>
      <c r="DE442" s="11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</row>
    <row r="443" spans="1:124" x14ac:dyDescent="0.3">
      <c r="A443" s="8">
        <v>4126</v>
      </c>
      <c r="B443" s="8">
        <v>7</v>
      </c>
      <c r="C443" s="8" t="s">
        <v>466</v>
      </c>
      <c r="D443" s="16">
        <v>7</v>
      </c>
      <c r="E443" s="9">
        <v>760</v>
      </c>
      <c r="F443" s="9">
        <f t="shared" si="195"/>
        <v>10352.808582115622</v>
      </c>
      <c r="G443" s="9">
        <f t="shared" si="196"/>
        <v>10829.507515004039</v>
      </c>
      <c r="H443" s="9">
        <f t="shared" si="197"/>
        <v>476.6989328884174</v>
      </c>
      <c r="I443" s="10">
        <f t="shared" si="192"/>
        <v>4.6045373012296421E-2</v>
      </c>
      <c r="J443" s="9">
        <f t="shared" si="198"/>
        <v>386.21726973684144</v>
      </c>
      <c r="K443" s="9">
        <f t="shared" si="199"/>
        <v>54.344736842105249</v>
      </c>
      <c r="L443" s="9">
        <f t="shared" si="200"/>
        <v>0</v>
      </c>
      <c r="M443" s="9">
        <f t="shared" si="201"/>
        <v>-32.304907894736971</v>
      </c>
      <c r="N443" s="9">
        <f t="shared" si="202"/>
        <v>-3.1387631642150495</v>
      </c>
      <c r="O443" s="9">
        <f t="shared" si="203"/>
        <v>0</v>
      </c>
      <c r="P443" s="9">
        <f t="shared" si="204"/>
        <v>71.580597368421195</v>
      </c>
      <c r="Q443" s="15">
        <f t="shared" si="205"/>
        <v>7868134.5224078726</v>
      </c>
      <c r="R443" s="15">
        <f t="shared" si="206"/>
        <v>8230425.71140307</v>
      </c>
      <c r="S443" s="9">
        <f t="shared" si="207"/>
        <v>362291.18899519742</v>
      </c>
      <c r="T443" s="9"/>
      <c r="U443" s="9">
        <f t="shared" si="215"/>
        <v>5934.6827302631582</v>
      </c>
      <c r="V443" s="9">
        <f t="shared" si="215"/>
        <v>1654.0526315789473</v>
      </c>
      <c r="W443" s="9">
        <f t="shared" si="215"/>
        <v>27.434210526315791</v>
      </c>
      <c r="X443" s="9">
        <f t="shared" si="215"/>
        <v>1097.6197368421053</v>
      </c>
      <c r="Y443" s="9">
        <f t="shared" si="215"/>
        <v>203.95658869457</v>
      </c>
      <c r="Z443" s="9">
        <f t="shared" si="215"/>
        <v>0</v>
      </c>
      <c r="AA443" s="9">
        <f t="shared" si="215"/>
        <v>1435.0626842105262</v>
      </c>
      <c r="AB443" s="9">
        <f t="shared" si="216"/>
        <v>6320.9</v>
      </c>
      <c r="AC443" s="9">
        <f t="shared" si="216"/>
        <v>1708.3973684210525</v>
      </c>
      <c r="AD443" s="9">
        <f t="shared" si="216"/>
        <v>27.434210526315791</v>
      </c>
      <c r="AE443" s="9">
        <f t="shared" si="216"/>
        <v>1065.3148289473684</v>
      </c>
      <c r="AF443" s="9">
        <f t="shared" si="216"/>
        <v>200.81782553035495</v>
      </c>
      <c r="AG443" s="9">
        <f t="shared" si="216"/>
        <v>0</v>
      </c>
      <c r="AH443" s="9">
        <f t="shared" si="216"/>
        <v>1506.6432815789474</v>
      </c>
      <c r="AI443" s="9">
        <f t="shared" si="208"/>
        <v>10829.507515004039</v>
      </c>
      <c r="AJ443" s="3" t="s">
        <v>608</v>
      </c>
      <c r="AK443" s="11">
        <v>4538350</v>
      </c>
      <c r="AL443" s="11">
        <v>0</v>
      </c>
      <c r="AM443" s="11">
        <v>10425</v>
      </c>
      <c r="AN443" s="9">
        <v>0</v>
      </c>
      <c r="AO443" s="11">
        <v>0</v>
      </c>
      <c r="AP443" s="11">
        <v>20850</v>
      </c>
      <c r="AQ443" s="9">
        <v>190762</v>
      </c>
      <c r="AR443" s="9">
        <v>84656</v>
      </c>
      <c r="AS443" s="11">
        <v>1257080</v>
      </c>
      <c r="AT443" s="11">
        <v>0</v>
      </c>
      <c r="AU443" s="11">
        <v>0</v>
      </c>
      <c r="AV443" s="11">
        <v>0</v>
      </c>
      <c r="AW443" s="9">
        <v>0</v>
      </c>
      <c r="AX443" s="9">
        <v>155007.0074078732</v>
      </c>
      <c r="AY443" s="9">
        <v>32595.64</v>
      </c>
      <c r="AZ443" s="9">
        <v>-27991.125</v>
      </c>
      <c r="BA443" s="11">
        <v>179712</v>
      </c>
      <c r="BB443" s="11">
        <v>217</v>
      </c>
      <c r="BC443" s="11">
        <v>1058052</v>
      </c>
      <c r="BD443" s="11">
        <v>0</v>
      </c>
      <c r="BE443" s="11">
        <v>22619</v>
      </c>
      <c r="BF443" s="11">
        <v>0</v>
      </c>
      <c r="BG443" s="11">
        <v>0</v>
      </c>
      <c r="BH443" s="11">
        <v>0</v>
      </c>
      <c r="BI443" s="9">
        <v>345800</v>
      </c>
      <c r="BJ443" s="9">
        <v>0</v>
      </c>
      <c r="BK443" s="9">
        <v>0</v>
      </c>
      <c r="BL443" s="9">
        <v>0</v>
      </c>
      <c r="BM443" s="9">
        <v>0</v>
      </c>
      <c r="BN443" s="9">
        <v>0</v>
      </c>
      <c r="BO443" s="11">
        <v>4803884</v>
      </c>
      <c r="BP443" s="11">
        <v>0</v>
      </c>
      <c r="BQ443" s="11">
        <v>10756</v>
      </c>
      <c r="BR443" s="11">
        <v>0</v>
      </c>
      <c r="BS443" s="11">
        <v>0</v>
      </c>
      <c r="BT443" s="11">
        <v>20850</v>
      </c>
      <c r="BU443" s="9">
        <v>190762</v>
      </c>
      <c r="BV443" s="9">
        <v>95079</v>
      </c>
      <c r="BW443" s="11">
        <v>1298382</v>
      </c>
      <c r="BX443" s="11">
        <v>0</v>
      </c>
      <c r="BY443" s="11">
        <v>0</v>
      </c>
      <c r="BZ443" s="11">
        <v>-43503.73</v>
      </c>
      <c r="CA443" s="9">
        <v>0</v>
      </c>
      <c r="CB443" s="9">
        <v>152621.54740306977</v>
      </c>
      <c r="CC443" s="9">
        <v>43916.894</v>
      </c>
      <c r="CD443" s="9">
        <v>0</v>
      </c>
      <c r="CE443" s="11">
        <v>186093</v>
      </c>
      <c r="CF443" s="11">
        <v>226</v>
      </c>
      <c r="CG443" s="11">
        <v>1101132</v>
      </c>
      <c r="CH443" s="11">
        <v>0</v>
      </c>
      <c r="CI443" s="11">
        <v>22971</v>
      </c>
      <c r="CJ443" s="11">
        <v>0</v>
      </c>
      <c r="CK443" s="11">
        <v>0</v>
      </c>
      <c r="CL443" s="11">
        <v>0</v>
      </c>
      <c r="CM443" s="11">
        <v>347256</v>
      </c>
      <c r="CN443" s="9">
        <v>0</v>
      </c>
      <c r="CO443" s="9">
        <v>0</v>
      </c>
      <c r="CP443" s="9">
        <v>0</v>
      </c>
      <c r="CQ443" s="9">
        <v>0</v>
      </c>
      <c r="CR443" s="9">
        <v>0</v>
      </c>
      <c r="CT443" s="11"/>
      <c r="CU443" s="11"/>
      <c r="CV443" s="15"/>
      <c r="CW443" s="15"/>
      <c r="CX443" s="11"/>
      <c r="CY443" s="11"/>
      <c r="CZ443" s="9"/>
      <c r="DA443" s="11"/>
      <c r="DB443" s="11"/>
      <c r="DC443" s="11"/>
      <c r="DD443" s="11"/>
      <c r="DE443" s="11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</row>
    <row r="444" spans="1:124" x14ac:dyDescent="0.3">
      <c r="A444" s="8">
        <v>4127</v>
      </c>
      <c r="B444" s="8">
        <v>7</v>
      </c>
      <c r="C444" s="8" t="s">
        <v>467</v>
      </c>
      <c r="D444" s="16">
        <v>7</v>
      </c>
      <c r="E444" s="9">
        <v>146</v>
      </c>
      <c r="F444" s="9">
        <f t="shared" si="195"/>
        <v>10178.332095791851</v>
      </c>
      <c r="G444" s="9">
        <f t="shared" si="196"/>
        <v>10175.179795634927</v>
      </c>
      <c r="H444" s="9">
        <f t="shared" si="197"/>
        <v>-3.1523001569239568</v>
      </c>
      <c r="I444" s="10">
        <f t="shared" si="192"/>
        <v>-3.0970694680194704E-4</v>
      </c>
      <c r="J444" s="9">
        <f t="shared" si="198"/>
        <v>496.19239999999991</v>
      </c>
      <c r="K444" s="9">
        <f t="shared" si="199"/>
        <v>30.869863013698705</v>
      </c>
      <c r="L444" s="9">
        <f t="shared" si="200"/>
        <v>0</v>
      </c>
      <c r="M444" s="9">
        <f t="shared" si="201"/>
        <v>-367.67787671232873</v>
      </c>
      <c r="N444" s="9">
        <f t="shared" si="202"/>
        <v>-100.16806865007493</v>
      </c>
      <c r="O444" s="9">
        <f t="shared" si="203"/>
        <v>0</v>
      </c>
      <c r="P444" s="9">
        <f t="shared" si="204"/>
        <v>-62.368617808218914</v>
      </c>
      <c r="Q444" s="15">
        <f t="shared" si="205"/>
        <v>1486036.4859856099</v>
      </c>
      <c r="R444" s="15">
        <f t="shared" si="206"/>
        <v>1485576.2501626993</v>
      </c>
      <c r="S444" s="9">
        <f t="shared" si="207"/>
        <v>-460.23582291067578</v>
      </c>
      <c r="T444" s="9"/>
      <c r="U444" s="9">
        <f t="shared" si="215"/>
        <v>5309.841846575343</v>
      </c>
      <c r="V444" s="9">
        <f t="shared" si="215"/>
        <v>939.53424657534242</v>
      </c>
      <c r="W444" s="9">
        <f t="shared" si="215"/>
        <v>275.11698630136988</v>
      </c>
      <c r="X444" s="9">
        <f t="shared" si="215"/>
        <v>436.84931506849313</v>
      </c>
      <c r="Y444" s="9">
        <f t="shared" si="215"/>
        <v>2007.3667560658216</v>
      </c>
      <c r="Z444" s="9">
        <f t="shared" si="215"/>
        <v>0</v>
      </c>
      <c r="AA444" s="9">
        <f t="shared" si="215"/>
        <v>1209.6229452054793</v>
      </c>
      <c r="AB444" s="9">
        <f t="shared" si="216"/>
        <v>5806.0342465753429</v>
      </c>
      <c r="AC444" s="9">
        <f t="shared" si="216"/>
        <v>970.40410958904113</v>
      </c>
      <c r="AD444" s="9">
        <f t="shared" si="216"/>
        <v>275.11698630136988</v>
      </c>
      <c r="AE444" s="9">
        <f t="shared" si="216"/>
        <v>69.171438356164373</v>
      </c>
      <c r="AF444" s="9">
        <f t="shared" si="216"/>
        <v>1907.1986874157467</v>
      </c>
      <c r="AG444" s="9">
        <f t="shared" si="216"/>
        <v>0</v>
      </c>
      <c r="AH444" s="9">
        <f t="shared" si="216"/>
        <v>1147.2543273972603</v>
      </c>
      <c r="AI444" s="9">
        <f t="shared" si="208"/>
        <v>10175.179795634927</v>
      </c>
      <c r="AJ444" s="3" t="s">
        <v>608</v>
      </c>
      <c r="AK444" s="11">
        <v>780048</v>
      </c>
      <c r="AL444" s="11">
        <v>0</v>
      </c>
      <c r="AM444" s="11">
        <v>1792</v>
      </c>
      <c r="AN444" s="9">
        <v>0</v>
      </c>
      <c r="AO444" s="11">
        <v>0</v>
      </c>
      <c r="AP444" s="11">
        <v>40167.08</v>
      </c>
      <c r="AQ444" s="9">
        <v>36432</v>
      </c>
      <c r="AR444" s="9">
        <v>14551</v>
      </c>
      <c r="AS444" s="11">
        <v>137172</v>
      </c>
      <c r="AT444" s="11">
        <v>0</v>
      </c>
      <c r="AU444" s="11">
        <v>0</v>
      </c>
      <c r="AV444" s="11">
        <v>0</v>
      </c>
      <c r="AW444" s="9">
        <v>0</v>
      </c>
      <c r="AX444" s="9">
        <v>293075.54638560995</v>
      </c>
      <c r="AY444" s="9">
        <v>18226.62</v>
      </c>
      <c r="AZ444" s="9">
        <v>-4811.0904</v>
      </c>
      <c r="BA444" s="11">
        <v>30889</v>
      </c>
      <c r="BB444" s="11">
        <v>15541</v>
      </c>
      <c r="BC444" s="11">
        <v>158378.32999999999</v>
      </c>
      <c r="BD444" s="11">
        <v>0</v>
      </c>
      <c r="BE444" s="11">
        <v>3888</v>
      </c>
      <c r="BF444" s="11">
        <v>0</v>
      </c>
      <c r="BG444" s="11">
        <v>-53373</v>
      </c>
      <c r="BH444" s="11">
        <v>0</v>
      </c>
      <c r="BI444" s="9">
        <v>14060</v>
      </c>
      <c r="BJ444" s="9">
        <v>0</v>
      </c>
      <c r="BK444" s="9">
        <v>0</v>
      </c>
      <c r="BL444" s="9">
        <v>0</v>
      </c>
      <c r="BM444" s="9">
        <v>0</v>
      </c>
      <c r="BN444" s="9">
        <v>0</v>
      </c>
      <c r="BO444" s="11">
        <v>847676</v>
      </c>
      <c r="BP444" s="11">
        <v>0</v>
      </c>
      <c r="BQ444" s="11">
        <v>1898</v>
      </c>
      <c r="BR444" s="11">
        <v>0</v>
      </c>
      <c r="BS444" s="11">
        <v>0</v>
      </c>
      <c r="BT444" s="11">
        <v>40167.08</v>
      </c>
      <c r="BU444" s="9">
        <v>36432</v>
      </c>
      <c r="BV444" s="9">
        <v>16777</v>
      </c>
      <c r="BW444" s="11">
        <v>141679</v>
      </c>
      <c r="BX444" s="11">
        <v>0</v>
      </c>
      <c r="BY444" s="11">
        <v>0</v>
      </c>
      <c r="BZ444" s="11">
        <v>-56535.97</v>
      </c>
      <c r="CA444" s="9">
        <v>0</v>
      </c>
      <c r="CB444" s="9">
        <v>278451.00836269901</v>
      </c>
      <c r="CC444" s="9">
        <v>9120.8037999999997</v>
      </c>
      <c r="CD444" s="9">
        <v>5</v>
      </c>
      <c r="CE444" s="11">
        <v>32837</v>
      </c>
      <c r="CF444" s="11">
        <v>16623</v>
      </c>
      <c r="CG444" s="11">
        <v>158378.32800000001</v>
      </c>
      <c r="CH444" s="11">
        <v>0</v>
      </c>
      <c r="CI444" s="11">
        <v>4053</v>
      </c>
      <c r="CJ444" s="11">
        <v>0</v>
      </c>
      <c r="CK444" s="11">
        <v>-56125</v>
      </c>
      <c r="CL444" s="11">
        <v>0</v>
      </c>
      <c r="CM444" s="11">
        <v>14140</v>
      </c>
      <c r="CN444" s="9">
        <v>0</v>
      </c>
      <c r="CO444" s="9">
        <v>0</v>
      </c>
      <c r="CP444" s="9">
        <v>0</v>
      </c>
      <c r="CQ444" s="9">
        <v>0</v>
      </c>
      <c r="CR444" s="9">
        <v>0</v>
      </c>
      <c r="CT444" s="11"/>
      <c r="CU444" s="11"/>
      <c r="CV444" s="15"/>
      <c r="CW444" s="15"/>
      <c r="CX444" s="11"/>
      <c r="CY444" s="11"/>
      <c r="CZ444" s="9"/>
      <c r="DA444" s="11"/>
      <c r="DB444" s="11"/>
      <c r="DC444" s="11"/>
      <c r="DD444" s="11"/>
      <c r="DE444" s="11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</row>
    <row r="445" spans="1:124" x14ac:dyDescent="0.3">
      <c r="A445" s="8">
        <v>4131</v>
      </c>
      <c r="B445" s="8">
        <v>7</v>
      </c>
      <c r="C445" s="8" t="s">
        <v>468</v>
      </c>
      <c r="D445" s="16">
        <v>7</v>
      </c>
      <c r="E445" s="9">
        <v>312</v>
      </c>
      <c r="F445" s="9">
        <f t="shared" si="195"/>
        <v>12384.620049932922</v>
      </c>
      <c r="G445" s="9">
        <f t="shared" si="196"/>
        <v>12679.161692469741</v>
      </c>
      <c r="H445" s="9">
        <f t="shared" si="197"/>
        <v>294.54164253681847</v>
      </c>
      <c r="I445" s="10">
        <f t="shared" si="192"/>
        <v>2.3782856587385881E-2</v>
      </c>
      <c r="J445" s="9">
        <f t="shared" si="198"/>
        <v>235.86560000000009</v>
      </c>
      <c r="K445" s="9">
        <f t="shared" si="199"/>
        <v>83.708333333333485</v>
      </c>
      <c r="L445" s="9">
        <f t="shared" si="200"/>
        <v>0</v>
      </c>
      <c r="M445" s="9">
        <f t="shared" si="201"/>
        <v>19.422692307692387</v>
      </c>
      <c r="N445" s="9">
        <f t="shared" si="202"/>
        <v>-60.554297206771025</v>
      </c>
      <c r="O445" s="9">
        <f t="shared" si="203"/>
        <v>0</v>
      </c>
      <c r="P445" s="9">
        <f t="shared" si="204"/>
        <v>16.099314102564222</v>
      </c>
      <c r="Q445" s="15">
        <f t="shared" si="205"/>
        <v>3864001.4555790713</v>
      </c>
      <c r="R445" s="15">
        <f t="shared" si="206"/>
        <v>3955898.448050559</v>
      </c>
      <c r="S445" s="9">
        <f t="shared" si="207"/>
        <v>91896.992471487727</v>
      </c>
      <c r="T445" s="9"/>
      <c r="U445" s="9">
        <f t="shared" si="215"/>
        <v>6485.7305538461542</v>
      </c>
      <c r="V445" s="9">
        <f t="shared" si="215"/>
        <v>2547.8461538461538</v>
      </c>
      <c r="W445" s="9">
        <f t="shared" si="215"/>
        <v>11.243076923076924</v>
      </c>
      <c r="X445" s="9">
        <f t="shared" si="215"/>
        <v>1036.9551282051282</v>
      </c>
      <c r="Y445" s="9">
        <f t="shared" si="215"/>
        <v>1273.3537589072807</v>
      </c>
      <c r="Z445" s="9">
        <f t="shared" si="215"/>
        <v>0</v>
      </c>
      <c r="AA445" s="9">
        <f t="shared" si="215"/>
        <v>1029.4913782051283</v>
      </c>
      <c r="AB445" s="9">
        <f t="shared" si="216"/>
        <v>6721.5961538461543</v>
      </c>
      <c r="AC445" s="9">
        <f t="shared" si="216"/>
        <v>2631.5544871794873</v>
      </c>
      <c r="AD445" s="9">
        <f t="shared" si="216"/>
        <v>11.243076923076924</v>
      </c>
      <c r="AE445" s="9">
        <f t="shared" si="216"/>
        <v>1056.3778205128206</v>
      </c>
      <c r="AF445" s="9">
        <f t="shared" si="216"/>
        <v>1212.7994617005097</v>
      </c>
      <c r="AG445" s="9">
        <f t="shared" si="216"/>
        <v>0</v>
      </c>
      <c r="AH445" s="9">
        <f t="shared" si="216"/>
        <v>1045.5906923076925</v>
      </c>
      <c r="AI445" s="9">
        <f t="shared" si="208"/>
        <v>12679.161692469741</v>
      </c>
      <c r="AJ445" s="3" t="s">
        <v>608</v>
      </c>
      <c r="AK445" s="11">
        <v>2036106</v>
      </c>
      <c r="AL445" s="11">
        <v>0</v>
      </c>
      <c r="AM445" s="11">
        <v>4677</v>
      </c>
      <c r="AN445" s="9">
        <v>0</v>
      </c>
      <c r="AO445" s="11">
        <v>0</v>
      </c>
      <c r="AP445" s="11">
        <v>3507.84</v>
      </c>
      <c r="AQ445" s="9">
        <v>0</v>
      </c>
      <c r="AR445" s="9">
        <v>37981</v>
      </c>
      <c r="AS445" s="11">
        <v>794928</v>
      </c>
      <c r="AT445" s="11">
        <v>0</v>
      </c>
      <c r="AU445" s="11">
        <v>0</v>
      </c>
      <c r="AV445" s="11">
        <v>0</v>
      </c>
      <c r="AW445" s="9">
        <v>0</v>
      </c>
      <c r="AX445" s="9">
        <v>397286.37277907156</v>
      </c>
      <c r="AY445" s="9">
        <v>0</v>
      </c>
      <c r="AZ445" s="9">
        <v>-12558.0672</v>
      </c>
      <c r="BA445" s="11">
        <v>80627</v>
      </c>
      <c r="BB445" s="11">
        <v>97</v>
      </c>
      <c r="BC445" s="11">
        <v>321201.31</v>
      </c>
      <c r="BD445" s="11">
        <v>0</v>
      </c>
      <c r="BE445" s="11">
        <v>10148</v>
      </c>
      <c r="BF445" s="11">
        <v>0</v>
      </c>
      <c r="BG445" s="11">
        <v>0</v>
      </c>
      <c r="BH445" s="11">
        <v>0</v>
      </c>
      <c r="BI445" s="9">
        <v>190000</v>
      </c>
      <c r="BJ445" s="9">
        <v>0</v>
      </c>
      <c r="BK445" s="9">
        <v>0</v>
      </c>
      <c r="BL445" s="9">
        <v>0</v>
      </c>
      <c r="BM445" s="9">
        <v>0</v>
      </c>
      <c r="BN445" s="9">
        <v>0</v>
      </c>
      <c r="BO445" s="11">
        <v>2097127</v>
      </c>
      <c r="BP445" s="11">
        <v>0</v>
      </c>
      <c r="BQ445" s="11">
        <v>4696</v>
      </c>
      <c r="BR445" s="11">
        <v>0</v>
      </c>
      <c r="BS445" s="11">
        <v>0</v>
      </c>
      <c r="BT445" s="11">
        <v>3507.84</v>
      </c>
      <c r="BU445" s="9">
        <v>0</v>
      </c>
      <c r="BV445" s="9">
        <v>41506</v>
      </c>
      <c r="BW445" s="11">
        <v>821045</v>
      </c>
      <c r="BX445" s="11">
        <v>0</v>
      </c>
      <c r="BY445" s="11">
        <v>0</v>
      </c>
      <c r="BZ445" s="11">
        <v>1221.8800000000001</v>
      </c>
      <c r="CA445" s="9">
        <v>0</v>
      </c>
      <c r="CB445" s="9">
        <v>378393.43205055903</v>
      </c>
      <c r="CC445" s="9">
        <v>5022.99</v>
      </c>
      <c r="CD445" s="9">
        <v>11</v>
      </c>
      <c r="CE445" s="11">
        <v>81239</v>
      </c>
      <c r="CF445" s="11">
        <v>99</v>
      </c>
      <c r="CG445" s="11">
        <v>321201.30600000004</v>
      </c>
      <c r="CH445" s="11">
        <v>0</v>
      </c>
      <c r="CI445" s="11">
        <v>10028</v>
      </c>
      <c r="CJ445" s="11">
        <v>0</v>
      </c>
      <c r="CK445" s="11">
        <v>0</v>
      </c>
      <c r="CL445" s="11">
        <v>0</v>
      </c>
      <c r="CM445" s="11">
        <v>190800</v>
      </c>
      <c r="CN445" s="9">
        <v>0</v>
      </c>
      <c r="CO445" s="9">
        <v>0</v>
      </c>
      <c r="CP445" s="9">
        <v>0</v>
      </c>
      <c r="CQ445" s="9">
        <v>0</v>
      </c>
      <c r="CR445" s="9">
        <v>0</v>
      </c>
      <c r="CT445" s="11"/>
      <c r="CU445" s="11"/>
      <c r="CV445" s="15"/>
      <c r="CW445" s="15"/>
      <c r="CX445" s="11"/>
      <c r="CY445" s="11"/>
      <c r="CZ445" s="9"/>
      <c r="DA445" s="11"/>
      <c r="DB445" s="11"/>
      <c r="DC445" s="11"/>
      <c r="DD445" s="11"/>
      <c r="DE445" s="11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</row>
    <row r="446" spans="1:124" x14ac:dyDescent="0.3">
      <c r="A446" s="8">
        <v>4132</v>
      </c>
      <c r="B446" s="8">
        <v>7</v>
      </c>
      <c r="C446" s="8" t="s">
        <v>469</v>
      </c>
      <c r="D446" s="16">
        <v>7</v>
      </c>
      <c r="E446" s="9">
        <v>185</v>
      </c>
      <c r="F446" s="9">
        <f t="shared" si="195"/>
        <v>9744.5941943835824</v>
      </c>
      <c r="G446" s="9">
        <f t="shared" si="196"/>
        <v>9968.4210442633866</v>
      </c>
      <c r="H446" s="9">
        <f t="shared" si="197"/>
        <v>223.82684987980429</v>
      </c>
      <c r="I446" s="10">
        <f t="shared" si="192"/>
        <v>2.2969335142638332E-2</v>
      </c>
      <c r="J446" s="9">
        <f t="shared" si="198"/>
        <v>228.55264864864785</v>
      </c>
      <c r="K446" s="9">
        <f t="shared" si="199"/>
        <v>17.713513513513476</v>
      </c>
      <c r="L446" s="9">
        <f t="shared" si="200"/>
        <v>0</v>
      </c>
      <c r="M446" s="9">
        <f t="shared" si="201"/>
        <v>-57.77335135135138</v>
      </c>
      <c r="N446" s="9">
        <f t="shared" si="202"/>
        <v>-33.311150120196771</v>
      </c>
      <c r="O446" s="9">
        <f t="shared" si="203"/>
        <v>0</v>
      </c>
      <c r="P446" s="9">
        <f t="shared" si="204"/>
        <v>68.645189189189068</v>
      </c>
      <c r="Q446" s="15">
        <f t="shared" si="205"/>
        <v>1802749.9259609631</v>
      </c>
      <c r="R446" s="15">
        <f t="shared" si="206"/>
        <v>1844157.8931887266</v>
      </c>
      <c r="S446" s="9">
        <f t="shared" si="207"/>
        <v>41407.967227763496</v>
      </c>
      <c r="T446" s="9"/>
      <c r="U446" s="9">
        <f t="shared" si="215"/>
        <v>6791.409513513514</v>
      </c>
      <c r="V446" s="9">
        <f t="shared" si="215"/>
        <v>539.14054054054054</v>
      </c>
      <c r="W446" s="9">
        <f t="shared" si="215"/>
        <v>180.51891891891893</v>
      </c>
      <c r="X446" s="9">
        <f t="shared" si="215"/>
        <v>448.15135135135137</v>
      </c>
      <c r="Y446" s="9">
        <f t="shared" si="215"/>
        <v>702.454951140341</v>
      </c>
      <c r="Z446" s="9">
        <f t="shared" si="215"/>
        <v>0</v>
      </c>
      <c r="AA446" s="9">
        <f t="shared" si="215"/>
        <v>1082.918918918919</v>
      </c>
      <c r="AB446" s="9">
        <f t="shared" si="216"/>
        <v>7019.9621621621618</v>
      </c>
      <c r="AC446" s="9">
        <f t="shared" si="216"/>
        <v>556.85405405405402</v>
      </c>
      <c r="AD446" s="9">
        <f t="shared" si="216"/>
        <v>180.51891891891893</v>
      </c>
      <c r="AE446" s="9">
        <f t="shared" si="216"/>
        <v>390.37799999999999</v>
      </c>
      <c r="AF446" s="9">
        <f t="shared" si="216"/>
        <v>669.14380102014422</v>
      </c>
      <c r="AG446" s="9">
        <f t="shared" si="216"/>
        <v>0</v>
      </c>
      <c r="AH446" s="9">
        <f t="shared" si="216"/>
        <v>1151.564108108108</v>
      </c>
      <c r="AI446" s="9">
        <f t="shared" si="208"/>
        <v>9968.4210442633866</v>
      </c>
      <c r="AJ446" s="3" t="s">
        <v>608</v>
      </c>
      <c r="AK446" s="11">
        <v>1264208</v>
      </c>
      <c r="AL446" s="11">
        <v>0</v>
      </c>
      <c r="AM446" s="11">
        <v>2904</v>
      </c>
      <c r="AN446" s="9">
        <v>0</v>
      </c>
      <c r="AO446" s="11">
        <v>0</v>
      </c>
      <c r="AP446" s="11">
        <v>33396</v>
      </c>
      <c r="AQ446" s="9">
        <v>0</v>
      </c>
      <c r="AR446" s="9">
        <v>23582</v>
      </c>
      <c r="AS446" s="11">
        <v>99741</v>
      </c>
      <c r="AT446" s="11">
        <v>0</v>
      </c>
      <c r="AU446" s="11">
        <v>0</v>
      </c>
      <c r="AV446" s="11">
        <v>0</v>
      </c>
      <c r="AW446" s="9">
        <v>0</v>
      </c>
      <c r="AX446" s="9">
        <v>129954.16596096309</v>
      </c>
      <c r="AY446" s="9">
        <v>0</v>
      </c>
      <c r="AZ446" s="9">
        <v>-7797.24</v>
      </c>
      <c r="BA446" s="11">
        <v>50061</v>
      </c>
      <c r="BB446" s="11">
        <v>60</v>
      </c>
      <c r="BC446" s="11">
        <v>200340</v>
      </c>
      <c r="BD446" s="11">
        <v>0</v>
      </c>
      <c r="BE446" s="11">
        <v>6301</v>
      </c>
      <c r="BF446" s="11">
        <v>0</v>
      </c>
      <c r="BG446" s="11">
        <v>0</v>
      </c>
      <c r="BH446" s="11">
        <v>0</v>
      </c>
      <c r="BI446" s="9">
        <v>0</v>
      </c>
      <c r="BJ446" s="9">
        <v>0</v>
      </c>
      <c r="BK446" s="9">
        <v>0</v>
      </c>
      <c r="BL446" s="9">
        <v>0</v>
      </c>
      <c r="BM446" s="9">
        <v>0</v>
      </c>
      <c r="BN446" s="9">
        <v>0</v>
      </c>
      <c r="BO446" s="11">
        <v>1288932</v>
      </c>
      <c r="BP446" s="11">
        <v>9754</v>
      </c>
      <c r="BQ446" s="11">
        <v>2886</v>
      </c>
      <c r="BR446" s="11">
        <v>0</v>
      </c>
      <c r="BS446" s="11">
        <v>0</v>
      </c>
      <c r="BT446" s="11">
        <v>33396</v>
      </c>
      <c r="BU446" s="9">
        <v>0</v>
      </c>
      <c r="BV446" s="9">
        <v>25511</v>
      </c>
      <c r="BW446" s="11">
        <v>103018</v>
      </c>
      <c r="BX446" s="11">
        <v>0</v>
      </c>
      <c r="BY446" s="11">
        <v>0</v>
      </c>
      <c r="BZ446" s="11">
        <v>-12332.07</v>
      </c>
      <c r="CA446" s="9">
        <v>0</v>
      </c>
      <c r="CB446" s="9">
        <v>123791.60318872667</v>
      </c>
      <c r="CC446" s="9">
        <v>12699.36</v>
      </c>
      <c r="CD446" s="9">
        <v>7</v>
      </c>
      <c r="CE446" s="11">
        <v>49931</v>
      </c>
      <c r="CF446" s="11">
        <v>61</v>
      </c>
      <c r="CG446" s="11">
        <v>200340</v>
      </c>
      <c r="CH446" s="11">
        <v>0</v>
      </c>
      <c r="CI446" s="11">
        <v>6163</v>
      </c>
      <c r="CJ446" s="11">
        <v>0</v>
      </c>
      <c r="CK446" s="11">
        <v>0</v>
      </c>
      <c r="CL446" s="11">
        <v>0</v>
      </c>
      <c r="CM446" s="11">
        <v>0</v>
      </c>
      <c r="CN446" s="9">
        <v>0</v>
      </c>
      <c r="CO446" s="9">
        <v>0</v>
      </c>
      <c r="CP446" s="9">
        <v>0</v>
      </c>
      <c r="CQ446" s="9">
        <v>0</v>
      </c>
      <c r="CR446" s="9">
        <v>0</v>
      </c>
      <c r="CT446" s="11"/>
      <c r="CU446" s="11"/>
      <c r="CV446" s="15"/>
      <c r="CW446" s="15"/>
      <c r="CX446" s="11"/>
      <c r="CY446" s="11"/>
      <c r="CZ446" s="9"/>
      <c r="DA446" s="11"/>
      <c r="DB446" s="11"/>
      <c r="DC446" s="11"/>
      <c r="DD446" s="11"/>
      <c r="DE446" s="11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</row>
    <row r="447" spans="1:124" x14ac:dyDescent="0.3">
      <c r="A447" s="8">
        <v>4133</v>
      </c>
      <c r="B447" s="8">
        <v>7</v>
      </c>
      <c r="C447" s="8" t="s">
        <v>470</v>
      </c>
      <c r="D447" s="16">
        <v>7</v>
      </c>
      <c r="E447" s="9">
        <v>220</v>
      </c>
      <c r="F447" s="9">
        <f t="shared" si="195"/>
        <v>11183.33969676858</v>
      </c>
      <c r="G447" s="9">
        <f t="shared" si="196"/>
        <v>11328.107549975255</v>
      </c>
      <c r="H447" s="9">
        <f t="shared" si="197"/>
        <v>144.76785320667477</v>
      </c>
      <c r="I447" s="10">
        <f t="shared" si="192"/>
        <v>1.2944957153407882E-2</v>
      </c>
      <c r="J447" s="9">
        <f t="shared" si="198"/>
        <v>246.84072727272724</v>
      </c>
      <c r="K447" s="9">
        <f t="shared" si="199"/>
        <v>3.5818181818181785</v>
      </c>
      <c r="L447" s="9">
        <f t="shared" si="200"/>
        <v>0</v>
      </c>
      <c r="M447" s="9">
        <f t="shared" si="201"/>
        <v>9.3744090909090119</v>
      </c>
      <c r="N447" s="9">
        <f t="shared" si="202"/>
        <v>-136.33455588423476</v>
      </c>
      <c r="O447" s="9">
        <f t="shared" si="203"/>
        <v>0</v>
      </c>
      <c r="P447" s="9">
        <f t="shared" si="204"/>
        <v>21.305454545454495</v>
      </c>
      <c r="Q447" s="15">
        <f t="shared" si="205"/>
        <v>2460334.7332890881</v>
      </c>
      <c r="R447" s="15">
        <f t="shared" si="206"/>
        <v>2492183.6609945567</v>
      </c>
      <c r="S447" s="9">
        <f t="shared" si="207"/>
        <v>31848.92770546861</v>
      </c>
      <c r="T447" s="9"/>
      <c r="U447" s="9">
        <f t="shared" si="215"/>
        <v>6324.5320000000002</v>
      </c>
      <c r="V447" s="9">
        <f t="shared" si="215"/>
        <v>108.96363636363637</v>
      </c>
      <c r="W447" s="9">
        <f t="shared" si="215"/>
        <v>7.3090909090909095</v>
      </c>
      <c r="X447" s="9">
        <f t="shared" si="215"/>
        <v>634.6954545454546</v>
      </c>
      <c r="Y447" s="9">
        <f t="shared" si="215"/>
        <v>3037.3304240413086</v>
      </c>
      <c r="Z447" s="9">
        <f t="shared" si="215"/>
        <v>0</v>
      </c>
      <c r="AA447" s="9">
        <f t="shared" si="215"/>
        <v>1070.5090909090909</v>
      </c>
      <c r="AB447" s="9">
        <f t="shared" si="216"/>
        <v>6571.3727272727274</v>
      </c>
      <c r="AC447" s="9">
        <f t="shared" si="216"/>
        <v>112.54545454545455</v>
      </c>
      <c r="AD447" s="9">
        <f t="shared" si="216"/>
        <v>7.3090909090909095</v>
      </c>
      <c r="AE447" s="9">
        <f t="shared" si="216"/>
        <v>644.06986363636361</v>
      </c>
      <c r="AF447" s="9">
        <f t="shared" si="216"/>
        <v>2900.9958681570738</v>
      </c>
      <c r="AG447" s="9">
        <f t="shared" si="216"/>
        <v>0</v>
      </c>
      <c r="AH447" s="9">
        <f t="shared" si="216"/>
        <v>1091.8145454545454</v>
      </c>
      <c r="AI447" s="9">
        <f t="shared" si="208"/>
        <v>11328.107549975255</v>
      </c>
      <c r="AJ447" s="3" t="s">
        <v>608</v>
      </c>
      <c r="AK447" s="11">
        <v>1400032</v>
      </c>
      <c r="AL447" s="11">
        <v>0</v>
      </c>
      <c r="AM447" s="11">
        <v>3216</v>
      </c>
      <c r="AN447" s="9">
        <v>0</v>
      </c>
      <c r="AO447" s="11">
        <v>0</v>
      </c>
      <c r="AP447" s="11">
        <v>1608</v>
      </c>
      <c r="AQ447" s="9">
        <v>47817</v>
      </c>
      <c r="AR447" s="9">
        <v>26116</v>
      </c>
      <c r="AS447" s="11">
        <v>23972</v>
      </c>
      <c r="AT447" s="11">
        <v>0</v>
      </c>
      <c r="AU447" s="11">
        <v>0</v>
      </c>
      <c r="AV447" s="11">
        <v>0</v>
      </c>
      <c r="AW447" s="9">
        <v>0</v>
      </c>
      <c r="AX447" s="9">
        <v>668212.69328908785</v>
      </c>
      <c r="AY447" s="9">
        <v>0</v>
      </c>
      <c r="AZ447" s="9">
        <v>-8634.9599999999991</v>
      </c>
      <c r="BA447" s="11">
        <v>55439</v>
      </c>
      <c r="BB447" s="11">
        <v>67</v>
      </c>
      <c r="BC447" s="11">
        <v>235512</v>
      </c>
      <c r="BD447" s="11">
        <v>0</v>
      </c>
      <c r="BE447" s="11">
        <v>6978</v>
      </c>
      <c r="BF447" s="11">
        <v>0</v>
      </c>
      <c r="BG447" s="11">
        <v>0</v>
      </c>
      <c r="BH447" s="11">
        <v>0</v>
      </c>
      <c r="BI447" s="9">
        <v>0</v>
      </c>
      <c r="BJ447" s="9">
        <v>0</v>
      </c>
      <c r="BK447" s="9">
        <v>0</v>
      </c>
      <c r="BL447" s="9">
        <v>0</v>
      </c>
      <c r="BM447" s="9">
        <v>0</v>
      </c>
      <c r="BN447" s="9">
        <v>0</v>
      </c>
      <c r="BO447" s="11">
        <v>1445694</v>
      </c>
      <c r="BP447" s="11">
        <v>0</v>
      </c>
      <c r="BQ447" s="11">
        <v>3237</v>
      </c>
      <c r="BR447" s="11">
        <v>0</v>
      </c>
      <c r="BS447" s="11">
        <v>0</v>
      </c>
      <c r="BT447" s="11">
        <v>1608</v>
      </c>
      <c r="BU447" s="9">
        <v>47817</v>
      </c>
      <c r="BV447" s="9">
        <v>28613</v>
      </c>
      <c r="BW447" s="11">
        <v>24760</v>
      </c>
      <c r="BX447" s="11">
        <v>0</v>
      </c>
      <c r="BY447" s="11">
        <v>0</v>
      </c>
      <c r="BZ447" s="11">
        <v>-955.63</v>
      </c>
      <c r="CA447" s="9">
        <v>0</v>
      </c>
      <c r="CB447" s="9">
        <v>638219.0909945562</v>
      </c>
      <c r="CC447" s="9">
        <v>0</v>
      </c>
      <c r="CD447" s="9">
        <v>8</v>
      </c>
      <c r="CE447" s="11">
        <v>56003</v>
      </c>
      <c r="CF447" s="11">
        <v>68</v>
      </c>
      <c r="CG447" s="11">
        <v>240199.2</v>
      </c>
      <c r="CH447" s="11">
        <v>0</v>
      </c>
      <c r="CI447" s="11">
        <v>6913</v>
      </c>
      <c r="CJ447" s="11">
        <v>0</v>
      </c>
      <c r="CK447" s="11">
        <v>0</v>
      </c>
      <c r="CL447" s="11">
        <v>0</v>
      </c>
      <c r="CM447" s="11">
        <v>0</v>
      </c>
      <c r="CN447" s="9">
        <v>0</v>
      </c>
      <c r="CO447" s="9">
        <v>0</v>
      </c>
      <c r="CP447" s="9">
        <v>0</v>
      </c>
      <c r="CQ447" s="9">
        <v>0</v>
      </c>
      <c r="CR447" s="9">
        <v>0</v>
      </c>
      <c r="CT447" s="11"/>
      <c r="CU447" s="11"/>
      <c r="CV447" s="15"/>
      <c r="CW447" s="15"/>
      <c r="CX447" s="11"/>
      <c r="CY447" s="11"/>
      <c r="CZ447" s="9"/>
      <c r="DA447" s="11"/>
      <c r="DB447" s="11"/>
      <c r="DC447" s="11"/>
      <c r="DD447" s="11"/>
      <c r="DE447" s="11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</row>
    <row r="448" spans="1:124" x14ac:dyDescent="0.3">
      <c r="A448" s="8">
        <v>4135</v>
      </c>
      <c r="B448" s="8">
        <v>7</v>
      </c>
      <c r="C448" s="8" t="s">
        <v>471</v>
      </c>
      <c r="D448" s="16">
        <v>7</v>
      </c>
      <c r="E448" s="9">
        <v>230</v>
      </c>
      <c r="F448" s="9">
        <f t="shared" si="195"/>
        <v>10577.563408211385</v>
      </c>
      <c r="G448" s="9">
        <f t="shared" si="196"/>
        <v>11091.234874558606</v>
      </c>
      <c r="H448" s="9">
        <f t="shared" si="197"/>
        <v>513.67146634722121</v>
      </c>
      <c r="I448" s="10">
        <f t="shared" si="192"/>
        <v>4.8562362287373005E-2</v>
      </c>
      <c r="J448" s="9">
        <f t="shared" si="198"/>
        <v>448.84986869565273</v>
      </c>
      <c r="K448" s="9">
        <f t="shared" si="199"/>
        <v>89.85652173913013</v>
      </c>
      <c r="L448" s="9">
        <f t="shared" si="200"/>
        <v>0</v>
      </c>
      <c r="M448" s="9">
        <f t="shared" si="201"/>
        <v>21.540130434782441</v>
      </c>
      <c r="N448" s="9">
        <f t="shared" si="202"/>
        <v>-5.0201727832142069</v>
      </c>
      <c r="O448" s="9">
        <f t="shared" si="203"/>
        <v>0</v>
      </c>
      <c r="P448" s="9">
        <f t="shared" si="204"/>
        <v>-41.554881739130565</v>
      </c>
      <c r="Q448" s="15">
        <f t="shared" si="205"/>
        <v>2432839.5838886183</v>
      </c>
      <c r="R448" s="15">
        <f t="shared" si="206"/>
        <v>2550984.0211484795</v>
      </c>
      <c r="S448" s="9">
        <f t="shared" si="207"/>
        <v>118144.43725986127</v>
      </c>
      <c r="T448" s="9"/>
      <c r="U448" s="9">
        <f t="shared" si="215"/>
        <v>5498.5457834782601</v>
      </c>
      <c r="V448" s="9">
        <f t="shared" si="215"/>
        <v>2734.8565217391306</v>
      </c>
      <c r="W448" s="9">
        <f t="shared" si="215"/>
        <v>0</v>
      </c>
      <c r="X448" s="9">
        <f t="shared" si="215"/>
        <v>1072.6304347826087</v>
      </c>
      <c r="Y448" s="9">
        <f t="shared" si="215"/>
        <v>364.13623342877685</v>
      </c>
      <c r="Z448" s="9">
        <f t="shared" si="215"/>
        <v>0</v>
      </c>
      <c r="AA448" s="9">
        <f t="shared" si="215"/>
        <v>907.39443478260876</v>
      </c>
      <c r="AB448" s="9">
        <f t="shared" si="216"/>
        <v>5947.3956521739128</v>
      </c>
      <c r="AC448" s="9">
        <f t="shared" si="216"/>
        <v>2824.7130434782607</v>
      </c>
      <c r="AD448" s="9">
        <f t="shared" si="216"/>
        <v>0</v>
      </c>
      <c r="AE448" s="9">
        <f t="shared" si="216"/>
        <v>1094.1705652173912</v>
      </c>
      <c r="AF448" s="9">
        <f t="shared" si="216"/>
        <v>359.11606064556264</v>
      </c>
      <c r="AG448" s="9">
        <f t="shared" si="216"/>
        <v>0</v>
      </c>
      <c r="AH448" s="9">
        <f t="shared" si="216"/>
        <v>865.83955304347819</v>
      </c>
      <c r="AI448" s="9">
        <f t="shared" si="208"/>
        <v>11091.234874558606</v>
      </c>
      <c r="AJ448" s="3" t="s">
        <v>608</v>
      </c>
      <c r="AK448" s="11">
        <v>1272514</v>
      </c>
      <c r="AL448" s="11">
        <v>0</v>
      </c>
      <c r="AM448" s="11">
        <v>2923</v>
      </c>
      <c r="AN448" s="9">
        <v>0</v>
      </c>
      <c r="AO448" s="11">
        <v>0</v>
      </c>
      <c r="AP448" s="11">
        <v>0</v>
      </c>
      <c r="AQ448" s="9">
        <v>0</v>
      </c>
      <c r="AR448" s="9">
        <v>23737</v>
      </c>
      <c r="AS448" s="11">
        <v>629017</v>
      </c>
      <c r="AT448" s="11">
        <v>0</v>
      </c>
      <c r="AU448" s="11">
        <v>0</v>
      </c>
      <c r="AV448" s="11">
        <v>0</v>
      </c>
      <c r="AW448" s="9">
        <v>0</v>
      </c>
      <c r="AX448" s="9">
        <v>83751.333688618673</v>
      </c>
      <c r="AY448" s="9">
        <v>17997.45</v>
      </c>
      <c r="AZ448" s="9">
        <v>-7848.4697999999999</v>
      </c>
      <c r="BA448" s="11">
        <v>50390</v>
      </c>
      <c r="BB448" s="11">
        <v>6563</v>
      </c>
      <c r="BC448" s="11">
        <v>190703.27</v>
      </c>
      <c r="BD448" s="11">
        <v>0</v>
      </c>
      <c r="BE448" s="11">
        <v>6342</v>
      </c>
      <c r="BF448" s="11">
        <v>0</v>
      </c>
      <c r="BG448" s="11">
        <v>0</v>
      </c>
      <c r="BH448" s="11">
        <v>0</v>
      </c>
      <c r="BI448" s="9">
        <v>156750</v>
      </c>
      <c r="BJ448" s="9">
        <v>0</v>
      </c>
      <c r="BK448" s="9">
        <v>0</v>
      </c>
      <c r="BL448" s="9">
        <v>0</v>
      </c>
      <c r="BM448" s="9">
        <v>0</v>
      </c>
      <c r="BN448" s="9">
        <v>0</v>
      </c>
      <c r="BO448" s="11">
        <v>1367894</v>
      </c>
      <c r="BP448" s="11">
        <v>0</v>
      </c>
      <c r="BQ448" s="11">
        <v>3063</v>
      </c>
      <c r="BR448" s="11">
        <v>0</v>
      </c>
      <c r="BS448" s="11">
        <v>0</v>
      </c>
      <c r="BT448" s="11">
        <v>0</v>
      </c>
      <c r="BU448" s="9">
        <v>0</v>
      </c>
      <c r="BV448" s="9">
        <v>27073</v>
      </c>
      <c r="BW448" s="11">
        <v>649684</v>
      </c>
      <c r="BX448" s="11">
        <v>0</v>
      </c>
      <c r="BY448" s="11">
        <v>0</v>
      </c>
      <c r="BZ448" s="11">
        <v>-2361.77</v>
      </c>
      <c r="CA448" s="9">
        <v>0</v>
      </c>
      <c r="CB448" s="9">
        <v>82596.693948479413</v>
      </c>
      <c r="CC448" s="9">
        <v>8439.8292000000001</v>
      </c>
      <c r="CD448" s="9">
        <v>7</v>
      </c>
      <c r="CE448" s="11">
        <v>52990</v>
      </c>
      <c r="CF448" s="11">
        <v>6944</v>
      </c>
      <c r="CG448" s="11">
        <v>190703.26799999998</v>
      </c>
      <c r="CH448" s="11">
        <v>0</v>
      </c>
      <c r="CI448" s="11">
        <v>6541</v>
      </c>
      <c r="CJ448" s="11">
        <v>0</v>
      </c>
      <c r="CK448" s="11">
        <v>0</v>
      </c>
      <c r="CL448" s="11">
        <v>0</v>
      </c>
      <c r="CM448" s="11">
        <v>157410</v>
      </c>
      <c r="CN448" s="9">
        <v>0</v>
      </c>
      <c r="CO448" s="9">
        <v>0</v>
      </c>
      <c r="CP448" s="9">
        <v>0</v>
      </c>
      <c r="CQ448" s="9">
        <v>0</v>
      </c>
      <c r="CR448" s="9">
        <v>0</v>
      </c>
      <c r="CT448" s="11"/>
      <c r="CU448" s="11"/>
      <c r="CV448" s="15"/>
      <c r="CW448" s="15"/>
      <c r="CX448" s="11"/>
      <c r="CY448" s="11"/>
      <c r="CZ448" s="9"/>
      <c r="DA448" s="11"/>
      <c r="DB448" s="11"/>
      <c r="DC448" s="11"/>
      <c r="DD448" s="11"/>
      <c r="DE448" s="11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</row>
    <row r="449" spans="1:124" x14ac:dyDescent="0.3">
      <c r="A449" s="8">
        <v>4137</v>
      </c>
      <c r="B449" s="8">
        <v>7</v>
      </c>
      <c r="C449" s="8" t="s">
        <v>472</v>
      </c>
      <c r="D449" s="16">
        <v>7</v>
      </c>
      <c r="E449" s="9">
        <v>144</v>
      </c>
      <c r="F449" s="9">
        <f t="shared" si="195"/>
        <v>8694.9232175646594</v>
      </c>
      <c r="G449" s="9">
        <f t="shared" si="196"/>
        <v>9115.4283255876999</v>
      </c>
      <c r="H449" s="9">
        <f t="shared" si="197"/>
        <v>420.50510802304052</v>
      </c>
      <c r="I449" s="10">
        <f t="shared" si="192"/>
        <v>4.8362141620017528E-2</v>
      </c>
      <c r="J449" s="9">
        <f t="shared" si="198"/>
        <v>545.71456944444435</v>
      </c>
      <c r="K449" s="9">
        <f t="shared" si="199"/>
        <v>0.1875</v>
      </c>
      <c r="L449" s="9">
        <f t="shared" si="200"/>
        <v>0</v>
      </c>
      <c r="M449" s="9">
        <f t="shared" si="201"/>
        <v>19.630555555555588</v>
      </c>
      <c r="N449" s="9">
        <f t="shared" si="202"/>
        <v>-79.649564199181896</v>
      </c>
      <c r="O449" s="9">
        <f t="shared" si="203"/>
        <v>0</v>
      </c>
      <c r="P449" s="9">
        <f t="shared" si="204"/>
        <v>-65.377952777777409</v>
      </c>
      <c r="Q449" s="15">
        <f t="shared" si="205"/>
        <v>1252068.943329311</v>
      </c>
      <c r="R449" s="15">
        <f t="shared" si="206"/>
        <v>1312621.6788846287</v>
      </c>
      <c r="S449" s="9">
        <f t="shared" si="207"/>
        <v>60552.735555317719</v>
      </c>
      <c r="T449" s="9"/>
      <c r="U449" s="9">
        <f t="shared" si="215"/>
        <v>5260.2854305555556</v>
      </c>
      <c r="V449" s="9">
        <f t="shared" si="215"/>
        <v>5.770833333333333</v>
      </c>
      <c r="W449" s="9">
        <f t="shared" si="215"/>
        <v>151.97916666666666</v>
      </c>
      <c r="X449" s="9">
        <f t="shared" si="215"/>
        <v>90.152777777777771</v>
      </c>
      <c r="Y449" s="9">
        <f t="shared" si="215"/>
        <v>1808.8143842313266</v>
      </c>
      <c r="Z449" s="9">
        <f t="shared" si="215"/>
        <v>0</v>
      </c>
      <c r="AA449" s="9">
        <f t="shared" si="215"/>
        <v>1377.9206249999997</v>
      </c>
      <c r="AB449" s="9">
        <f t="shared" si="216"/>
        <v>5806</v>
      </c>
      <c r="AC449" s="9">
        <f t="shared" si="216"/>
        <v>5.958333333333333</v>
      </c>
      <c r="AD449" s="9">
        <f t="shared" si="216"/>
        <v>151.97916666666666</v>
      </c>
      <c r="AE449" s="9">
        <f t="shared" si="216"/>
        <v>109.78333333333336</v>
      </c>
      <c r="AF449" s="9">
        <f t="shared" si="216"/>
        <v>1729.1648200321447</v>
      </c>
      <c r="AG449" s="9">
        <f t="shared" si="216"/>
        <v>0</v>
      </c>
      <c r="AH449" s="9">
        <f t="shared" si="216"/>
        <v>1312.5426722222223</v>
      </c>
      <c r="AI449" s="9">
        <f t="shared" si="208"/>
        <v>9115.4283255876999</v>
      </c>
      <c r="AJ449" s="3" t="s">
        <v>608</v>
      </c>
      <c r="AK449" s="11">
        <v>762182</v>
      </c>
      <c r="AL449" s="11">
        <v>0</v>
      </c>
      <c r="AM449" s="11">
        <v>1751</v>
      </c>
      <c r="AN449" s="9">
        <v>0</v>
      </c>
      <c r="AO449" s="11">
        <v>0</v>
      </c>
      <c r="AP449" s="11">
        <v>21885</v>
      </c>
      <c r="AQ449" s="9">
        <v>0</v>
      </c>
      <c r="AR449" s="9">
        <v>14217</v>
      </c>
      <c r="AS449" s="11">
        <v>831</v>
      </c>
      <c r="AT449" s="11">
        <v>0</v>
      </c>
      <c r="AU449" s="11">
        <v>0</v>
      </c>
      <c r="AV449" s="11">
        <v>0</v>
      </c>
      <c r="AW449" s="9">
        <v>0</v>
      </c>
      <c r="AX449" s="9">
        <v>260469.27132931104</v>
      </c>
      <c r="AY449" s="9">
        <v>24287.71</v>
      </c>
      <c r="AZ449" s="9">
        <v>-4700.8980000000001</v>
      </c>
      <c r="BA449" s="11">
        <v>30181</v>
      </c>
      <c r="BB449" s="11">
        <v>7135</v>
      </c>
      <c r="BC449" s="11">
        <v>174132.86</v>
      </c>
      <c r="BD449" s="11">
        <v>0</v>
      </c>
      <c r="BE449" s="11">
        <v>3799</v>
      </c>
      <c r="BF449" s="11">
        <v>0</v>
      </c>
      <c r="BG449" s="11">
        <v>-44101</v>
      </c>
      <c r="BH449" s="11">
        <v>0</v>
      </c>
      <c r="BI449" s="9">
        <v>0</v>
      </c>
      <c r="BJ449" s="9">
        <v>0</v>
      </c>
      <c r="BK449" s="9">
        <v>0</v>
      </c>
      <c r="BL449" s="9">
        <v>0</v>
      </c>
      <c r="BM449" s="9">
        <v>0</v>
      </c>
      <c r="BN449" s="9">
        <v>0</v>
      </c>
      <c r="BO449" s="11">
        <v>836064</v>
      </c>
      <c r="BP449" s="11">
        <v>0</v>
      </c>
      <c r="BQ449" s="11">
        <v>1872</v>
      </c>
      <c r="BR449" s="11">
        <v>0</v>
      </c>
      <c r="BS449" s="11">
        <v>0</v>
      </c>
      <c r="BT449" s="11">
        <v>21885</v>
      </c>
      <c r="BU449" s="9">
        <v>0</v>
      </c>
      <c r="BV449" s="9">
        <v>16547</v>
      </c>
      <c r="BW449" s="11">
        <v>858</v>
      </c>
      <c r="BX449" s="11">
        <v>0</v>
      </c>
      <c r="BY449" s="11">
        <v>0</v>
      </c>
      <c r="BZ449" s="11">
        <v>-34.200000000000003</v>
      </c>
      <c r="CA449" s="9">
        <v>0</v>
      </c>
      <c r="CB449" s="9">
        <v>248999.73408462884</v>
      </c>
      <c r="CC449" s="9">
        <v>14873.2898</v>
      </c>
      <c r="CD449" s="9">
        <v>0</v>
      </c>
      <c r="CE449" s="11">
        <v>32387</v>
      </c>
      <c r="CF449" s="11">
        <v>7704</v>
      </c>
      <c r="CG449" s="11">
        <v>174132.85500000001</v>
      </c>
      <c r="CH449" s="11">
        <v>0</v>
      </c>
      <c r="CI449" s="11">
        <v>3998</v>
      </c>
      <c r="CJ449" s="11">
        <v>0</v>
      </c>
      <c r="CK449" s="11">
        <v>-46665</v>
      </c>
      <c r="CL449" s="11">
        <v>0</v>
      </c>
      <c r="CM449" s="11">
        <v>0</v>
      </c>
      <c r="CN449" s="9">
        <v>0</v>
      </c>
      <c r="CO449" s="9">
        <v>0</v>
      </c>
      <c r="CP449" s="9">
        <v>0</v>
      </c>
      <c r="CQ449" s="9">
        <v>0</v>
      </c>
      <c r="CR449" s="9">
        <v>0</v>
      </c>
      <c r="CT449" s="11"/>
      <c r="CU449" s="11"/>
      <c r="CV449" s="15"/>
      <c r="CW449" s="15"/>
      <c r="CX449" s="11"/>
      <c r="CY449" s="11"/>
      <c r="CZ449" s="9"/>
      <c r="DA449" s="11"/>
      <c r="DB449" s="11"/>
      <c r="DC449" s="11"/>
      <c r="DD449" s="11"/>
      <c r="DE449" s="11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</row>
    <row r="450" spans="1:124" x14ac:dyDescent="0.3">
      <c r="A450" s="8">
        <v>4138</v>
      </c>
      <c r="B450" s="8">
        <v>7</v>
      </c>
      <c r="C450" s="8" t="s">
        <v>473</v>
      </c>
      <c r="D450" s="16">
        <v>7</v>
      </c>
      <c r="E450" s="9">
        <v>43</v>
      </c>
      <c r="F450" s="9">
        <f t="shared" si="195"/>
        <v>8655.4407362768579</v>
      </c>
      <c r="G450" s="9">
        <f t="shared" si="196"/>
        <v>9120.271244961139</v>
      </c>
      <c r="H450" s="9">
        <f t="shared" si="197"/>
        <v>464.83050868428109</v>
      </c>
      <c r="I450" s="10">
        <f t="shared" si="192"/>
        <v>5.3703852044884794E-2</v>
      </c>
      <c r="J450" s="9">
        <f t="shared" si="198"/>
        <v>524.43259069767464</v>
      </c>
      <c r="K450" s="9">
        <f t="shared" si="199"/>
        <v>15.67441860465118</v>
      </c>
      <c r="L450" s="9">
        <f t="shared" si="200"/>
        <v>0</v>
      </c>
      <c r="M450" s="9">
        <f t="shared" si="201"/>
        <v>20.093023255813989</v>
      </c>
      <c r="N450" s="9">
        <f t="shared" si="202"/>
        <v>-38.948430850603245</v>
      </c>
      <c r="O450" s="9">
        <f t="shared" si="203"/>
        <v>0</v>
      </c>
      <c r="P450" s="9">
        <f t="shared" si="204"/>
        <v>-56.421093023255935</v>
      </c>
      <c r="Q450" s="15">
        <f t="shared" si="205"/>
        <v>372183.95165990503</v>
      </c>
      <c r="R450" s="15">
        <f t="shared" si="206"/>
        <v>392171.66353332903</v>
      </c>
      <c r="S450" s="9">
        <f t="shared" si="207"/>
        <v>19987.711873424007</v>
      </c>
      <c r="T450" s="9"/>
      <c r="U450" s="9">
        <f t="shared" si="215"/>
        <v>5357.1953162790696</v>
      </c>
      <c r="V450" s="9">
        <f t="shared" si="215"/>
        <v>477.09302325581393</v>
      </c>
      <c r="W450" s="9">
        <f t="shared" si="215"/>
        <v>120.72767441860465</v>
      </c>
      <c r="X450" s="9">
        <f t="shared" si="215"/>
        <v>418.55813953488371</v>
      </c>
      <c r="Y450" s="9">
        <f t="shared" si="215"/>
        <v>869.41867581174222</v>
      </c>
      <c r="Z450" s="9">
        <f t="shared" si="215"/>
        <v>0</v>
      </c>
      <c r="AA450" s="9">
        <f t="shared" si="215"/>
        <v>1412.4479069767442</v>
      </c>
      <c r="AB450" s="9">
        <f t="shared" si="216"/>
        <v>5881.6279069767443</v>
      </c>
      <c r="AC450" s="9">
        <f t="shared" si="216"/>
        <v>492.76744186046511</v>
      </c>
      <c r="AD450" s="9">
        <f t="shared" si="216"/>
        <v>120.72767441860465</v>
      </c>
      <c r="AE450" s="9">
        <f t="shared" si="216"/>
        <v>438.6511627906977</v>
      </c>
      <c r="AF450" s="9">
        <f t="shared" si="216"/>
        <v>830.47024496113897</v>
      </c>
      <c r="AG450" s="9">
        <f t="shared" si="216"/>
        <v>0</v>
      </c>
      <c r="AH450" s="9">
        <f t="shared" si="216"/>
        <v>1356.0268139534883</v>
      </c>
      <c r="AI450" s="9">
        <f t="shared" si="208"/>
        <v>9120.271244961139</v>
      </c>
      <c r="AJ450" s="3" t="s">
        <v>608</v>
      </c>
      <c r="AK450" s="11">
        <v>231789</v>
      </c>
      <c r="AL450" s="11">
        <v>0</v>
      </c>
      <c r="AM450" s="11">
        <v>532</v>
      </c>
      <c r="AN450" s="9">
        <v>0</v>
      </c>
      <c r="AO450" s="11">
        <v>0</v>
      </c>
      <c r="AP450" s="11">
        <v>5191.29</v>
      </c>
      <c r="AQ450" s="9">
        <v>0</v>
      </c>
      <c r="AR450" s="9">
        <v>4324</v>
      </c>
      <c r="AS450" s="11">
        <v>20515</v>
      </c>
      <c r="AT450" s="11">
        <v>0</v>
      </c>
      <c r="AU450" s="11">
        <v>0</v>
      </c>
      <c r="AV450" s="11">
        <v>0</v>
      </c>
      <c r="AW450" s="9">
        <v>0</v>
      </c>
      <c r="AX450" s="9">
        <v>37385.003059904913</v>
      </c>
      <c r="AY450" s="9">
        <v>7363.4</v>
      </c>
      <c r="AZ450" s="9">
        <v>-1429.6013999999998</v>
      </c>
      <c r="BA450" s="11">
        <v>9178</v>
      </c>
      <c r="BB450" s="11">
        <v>14656</v>
      </c>
      <c r="BC450" s="11">
        <v>49180.72</v>
      </c>
      <c r="BD450" s="11">
        <v>0</v>
      </c>
      <c r="BE450" s="11">
        <v>1155</v>
      </c>
      <c r="BF450" s="11">
        <v>0</v>
      </c>
      <c r="BG450" s="11">
        <v>-25898</v>
      </c>
      <c r="BH450" s="11">
        <v>0</v>
      </c>
      <c r="BI450" s="9">
        <v>14051</v>
      </c>
      <c r="BJ450" s="9">
        <v>0</v>
      </c>
      <c r="BK450" s="9">
        <v>0</v>
      </c>
      <c r="BL450" s="9">
        <v>0</v>
      </c>
      <c r="BM450" s="9">
        <v>0</v>
      </c>
      <c r="BN450" s="9">
        <v>4191.1400000000003</v>
      </c>
      <c r="BO450" s="11">
        <v>249658</v>
      </c>
      <c r="BP450" s="11">
        <v>3251</v>
      </c>
      <c r="BQ450" s="11">
        <v>559</v>
      </c>
      <c r="BR450" s="11">
        <v>0</v>
      </c>
      <c r="BS450" s="11">
        <v>0</v>
      </c>
      <c r="BT450" s="11">
        <v>5191.29</v>
      </c>
      <c r="BU450" s="9">
        <v>0</v>
      </c>
      <c r="BV450" s="9">
        <v>4941</v>
      </c>
      <c r="BW450" s="11">
        <v>21189</v>
      </c>
      <c r="BX450" s="11">
        <v>0</v>
      </c>
      <c r="BY450" s="11">
        <v>0</v>
      </c>
      <c r="BZ450" s="11">
        <v>0</v>
      </c>
      <c r="CA450" s="9">
        <v>0</v>
      </c>
      <c r="CB450" s="9">
        <v>35710.220533328975</v>
      </c>
      <c r="CC450" s="9">
        <v>4937.2970000000005</v>
      </c>
      <c r="CD450" s="9">
        <v>1</v>
      </c>
      <c r="CE450" s="11">
        <v>9671</v>
      </c>
      <c r="CF450" s="11">
        <v>15538</v>
      </c>
      <c r="CG450" s="11">
        <v>49180.716</v>
      </c>
      <c r="CH450" s="11">
        <v>0</v>
      </c>
      <c r="CI450" s="11">
        <v>1194</v>
      </c>
      <c r="CJ450" s="11">
        <v>0</v>
      </c>
      <c r="CK450" s="11">
        <v>-27172</v>
      </c>
      <c r="CL450" s="11">
        <v>0</v>
      </c>
      <c r="CM450" s="11">
        <v>14131</v>
      </c>
      <c r="CN450" s="9">
        <v>0</v>
      </c>
      <c r="CO450" s="9">
        <v>0</v>
      </c>
      <c r="CP450" s="9">
        <v>0</v>
      </c>
      <c r="CQ450" s="9">
        <v>0</v>
      </c>
      <c r="CR450" s="9">
        <v>4191.1400000000003</v>
      </c>
      <c r="CT450" s="11"/>
      <c r="CU450" s="11"/>
      <c r="CV450" s="15"/>
      <c r="CW450" s="15"/>
      <c r="CX450" s="11"/>
      <c r="CY450" s="11"/>
      <c r="CZ450" s="9"/>
      <c r="DA450" s="11"/>
      <c r="DB450" s="11"/>
      <c r="DC450" s="11"/>
      <c r="DD450" s="11"/>
      <c r="DE450" s="11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</row>
    <row r="451" spans="1:124" x14ac:dyDescent="0.3">
      <c r="A451" s="8">
        <v>4139</v>
      </c>
      <c r="B451" s="8">
        <v>7</v>
      </c>
      <c r="C451" s="8" t="s">
        <v>474</v>
      </c>
      <c r="D451" s="16">
        <v>7</v>
      </c>
      <c r="E451" s="9">
        <v>235</v>
      </c>
      <c r="F451" s="9">
        <f t="shared" si="195"/>
        <v>9784.7611126975771</v>
      </c>
      <c r="G451" s="9">
        <f t="shared" si="196"/>
        <v>10270.770207135518</v>
      </c>
      <c r="H451" s="9">
        <f t="shared" si="197"/>
        <v>486.0090944379408</v>
      </c>
      <c r="I451" s="10">
        <f t="shared" si="192"/>
        <v>4.9670001018957133E-2</v>
      </c>
      <c r="J451" s="9">
        <f t="shared" si="198"/>
        <v>464.19896340425566</v>
      </c>
      <c r="K451" s="9">
        <f t="shared" si="199"/>
        <v>75.842553191489515</v>
      </c>
      <c r="L451" s="9">
        <f t="shared" si="200"/>
        <v>0</v>
      </c>
      <c r="M451" s="9">
        <f t="shared" si="201"/>
        <v>-24.136510638297921</v>
      </c>
      <c r="N451" s="9">
        <f t="shared" si="202"/>
        <v>-11.577516625887256</v>
      </c>
      <c r="O451" s="9">
        <f t="shared" si="203"/>
        <v>0</v>
      </c>
      <c r="P451" s="9">
        <f t="shared" si="204"/>
        <v>-18.318394893616642</v>
      </c>
      <c r="Q451" s="15">
        <f t="shared" si="205"/>
        <v>2299418.8614839301</v>
      </c>
      <c r="R451" s="15">
        <f t="shared" si="206"/>
        <v>2413630.9986768467</v>
      </c>
      <c r="S451" s="9">
        <f t="shared" si="207"/>
        <v>114212.13719291659</v>
      </c>
      <c r="T451" s="9"/>
      <c r="U451" s="9">
        <f t="shared" si="215"/>
        <v>5514.7755046808506</v>
      </c>
      <c r="V451" s="9">
        <f t="shared" si="215"/>
        <v>2308.3191489361702</v>
      </c>
      <c r="W451" s="9">
        <f t="shared" si="215"/>
        <v>4.2488510638297869</v>
      </c>
      <c r="X451" s="9">
        <f t="shared" si="215"/>
        <v>363.90212765957449</v>
      </c>
      <c r="Y451" s="9">
        <f t="shared" si="215"/>
        <v>393.96888461246965</v>
      </c>
      <c r="Z451" s="9">
        <f t="shared" si="215"/>
        <v>0</v>
      </c>
      <c r="AA451" s="9">
        <f t="shared" si="215"/>
        <v>1199.5465957446806</v>
      </c>
      <c r="AB451" s="9">
        <f t="shared" si="216"/>
        <v>5978.9744680851063</v>
      </c>
      <c r="AC451" s="9">
        <f t="shared" si="216"/>
        <v>2384.1617021276597</v>
      </c>
      <c r="AD451" s="9">
        <f t="shared" si="216"/>
        <v>4.2488510638297869</v>
      </c>
      <c r="AE451" s="9">
        <f t="shared" si="216"/>
        <v>339.76561702127657</v>
      </c>
      <c r="AF451" s="9">
        <f t="shared" si="216"/>
        <v>382.3913679865824</v>
      </c>
      <c r="AG451" s="9">
        <f t="shared" si="216"/>
        <v>0</v>
      </c>
      <c r="AH451" s="9">
        <f t="shared" si="216"/>
        <v>1181.228200851064</v>
      </c>
      <c r="AI451" s="9">
        <f t="shared" si="208"/>
        <v>10270.770207135518</v>
      </c>
      <c r="AJ451" s="3" t="s">
        <v>608</v>
      </c>
      <c r="AK451" s="11">
        <v>1304015</v>
      </c>
      <c r="AL451" s="11">
        <v>0</v>
      </c>
      <c r="AM451" s="11">
        <v>2995</v>
      </c>
      <c r="AN451" s="9">
        <v>0</v>
      </c>
      <c r="AO451" s="11">
        <v>0</v>
      </c>
      <c r="AP451" s="11">
        <v>998.48</v>
      </c>
      <c r="AQ451" s="9">
        <v>0</v>
      </c>
      <c r="AR451" s="9">
        <v>24324</v>
      </c>
      <c r="AS451" s="11">
        <v>542455</v>
      </c>
      <c r="AT451" s="11">
        <v>0</v>
      </c>
      <c r="AU451" s="11">
        <v>0</v>
      </c>
      <c r="AV451" s="11">
        <v>0</v>
      </c>
      <c r="AW451" s="9">
        <v>0</v>
      </c>
      <c r="AX451" s="9">
        <v>92582.687883930368</v>
      </c>
      <c r="AY451" s="9">
        <v>16281.85</v>
      </c>
      <c r="AZ451" s="9">
        <v>-8042.7564000000002</v>
      </c>
      <c r="BA451" s="11">
        <v>51637</v>
      </c>
      <c r="BB451" s="11">
        <v>62</v>
      </c>
      <c r="BC451" s="11">
        <v>265611.59999999998</v>
      </c>
      <c r="BD451" s="11">
        <v>0</v>
      </c>
      <c r="BE451" s="11">
        <v>6499</v>
      </c>
      <c r="BF451" s="11">
        <v>0</v>
      </c>
      <c r="BG451" s="11">
        <v>0</v>
      </c>
      <c r="BH451" s="11">
        <v>0</v>
      </c>
      <c r="BI451" s="9">
        <v>0</v>
      </c>
      <c r="BJ451" s="9">
        <v>0</v>
      </c>
      <c r="BK451" s="9">
        <v>0</v>
      </c>
      <c r="BL451" s="9">
        <v>0</v>
      </c>
      <c r="BM451" s="9">
        <v>0</v>
      </c>
      <c r="BN451" s="9">
        <v>0</v>
      </c>
      <c r="BO451" s="11">
        <v>1405052</v>
      </c>
      <c r="BP451" s="11">
        <v>0</v>
      </c>
      <c r="BQ451" s="11">
        <v>3146</v>
      </c>
      <c r="BR451" s="11">
        <v>0</v>
      </c>
      <c r="BS451" s="11">
        <v>0</v>
      </c>
      <c r="BT451" s="11">
        <v>998.48</v>
      </c>
      <c r="BU451" s="9">
        <v>0</v>
      </c>
      <c r="BV451" s="9">
        <v>27809</v>
      </c>
      <c r="BW451" s="11">
        <v>560278</v>
      </c>
      <c r="BX451" s="11">
        <v>0</v>
      </c>
      <c r="BY451" s="11">
        <v>0</v>
      </c>
      <c r="BZ451" s="11">
        <v>-12324.08</v>
      </c>
      <c r="CA451" s="9">
        <v>0</v>
      </c>
      <c r="CB451" s="9">
        <v>89861.971476846869</v>
      </c>
      <c r="CC451" s="9">
        <v>11977.0272</v>
      </c>
      <c r="CD451" s="9">
        <v>7</v>
      </c>
      <c r="CE451" s="11">
        <v>54429</v>
      </c>
      <c r="CF451" s="11">
        <v>66</v>
      </c>
      <c r="CG451" s="11">
        <v>265611.60000000003</v>
      </c>
      <c r="CH451" s="11">
        <v>0</v>
      </c>
      <c r="CI451" s="11">
        <v>6719</v>
      </c>
      <c r="CJ451" s="11">
        <v>0</v>
      </c>
      <c r="CK451" s="11">
        <v>0</v>
      </c>
      <c r="CL451" s="11">
        <v>0</v>
      </c>
      <c r="CM451" s="11">
        <v>0</v>
      </c>
      <c r="CN451" s="9">
        <v>0</v>
      </c>
      <c r="CO451" s="9">
        <v>0</v>
      </c>
      <c r="CP451" s="9">
        <v>0</v>
      </c>
      <c r="CQ451" s="9">
        <v>0</v>
      </c>
      <c r="CR451" s="9">
        <v>0</v>
      </c>
      <c r="CT451" s="11"/>
      <c r="CU451" s="11"/>
      <c r="CV451" s="15"/>
      <c r="CW451" s="15"/>
      <c r="CX451" s="11"/>
      <c r="CY451" s="11"/>
      <c r="CZ451" s="9"/>
      <c r="DA451" s="11"/>
      <c r="DB451" s="11"/>
      <c r="DC451" s="11"/>
      <c r="DD451" s="11"/>
      <c r="DE451" s="11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</row>
    <row r="452" spans="1:124" x14ac:dyDescent="0.3">
      <c r="A452" s="8">
        <v>4140</v>
      </c>
      <c r="B452" s="8">
        <v>7</v>
      </c>
      <c r="C452" s="8" t="s">
        <v>475</v>
      </c>
      <c r="D452" s="16">
        <v>7</v>
      </c>
      <c r="E452" s="9">
        <v>587</v>
      </c>
      <c r="F452" s="9">
        <f t="shared" si="195"/>
        <v>7676.6464163979181</v>
      </c>
      <c r="G452" s="9">
        <f t="shared" si="196"/>
        <v>8188.6313535881127</v>
      </c>
      <c r="H452" s="9">
        <f t="shared" si="197"/>
        <v>511.98493719019461</v>
      </c>
      <c r="I452" s="10">
        <f t="shared" si="192"/>
        <v>6.669382819254964E-2</v>
      </c>
      <c r="J452" s="9">
        <f t="shared" si="198"/>
        <v>543.90220272572424</v>
      </c>
      <c r="K452" s="9">
        <f t="shared" si="199"/>
        <v>0.78534923339012153</v>
      </c>
      <c r="L452" s="9">
        <f t="shared" si="200"/>
        <v>0</v>
      </c>
      <c r="M452" s="9">
        <f t="shared" si="201"/>
        <v>32.947069846678005</v>
      </c>
      <c r="N452" s="9">
        <f t="shared" si="202"/>
        <v>-23.606431804694637</v>
      </c>
      <c r="O452" s="9">
        <f t="shared" si="203"/>
        <v>0</v>
      </c>
      <c r="P452" s="9">
        <f t="shared" si="204"/>
        <v>-42.043252810903141</v>
      </c>
      <c r="Q452" s="15">
        <f t="shared" si="205"/>
        <v>4506191.4464255776</v>
      </c>
      <c r="R452" s="15">
        <f t="shared" si="206"/>
        <v>4806726.6045562215</v>
      </c>
      <c r="S452" s="9">
        <f t="shared" si="207"/>
        <v>300535.15813064389</v>
      </c>
      <c r="T452" s="9"/>
      <c r="U452" s="9">
        <f t="shared" ref="U452:AA461" si="217">IF($E452=0,0,SUMIF($AK$4:$BN$4,U$4,$AK452:$BN452)/$E452)</f>
        <v>5378.8439642248723</v>
      </c>
      <c r="V452" s="9">
        <f t="shared" si="217"/>
        <v>23.925042589437819</v>
      </c>
      <c r="W452" s="9">
        <f t="shared" si="217"/>
        <v>78.738330494037484</v>
      </c>
      <c r="X452" s="9">
        <f t="shared" si="217"/>
        <v>613.19931856899484</v>
      </c>
      <c r="Y452" s="9">
        <f t="shared" si="217"/>
        <v>480.64594450694642</v>
      </c>
      <c r="Z452" s="9">
        <f t="shared" si="217"/>
        <v>0</v>
      </c>
      <c r="AA452" s="9">
        <f t="shared" si="217"/>
        <v>1101.2938160136289</v>
      </c>
      <c r="AB452" s="9">
        <f t="shared" ref="AB452:AH461" si="218">IF($E452=0,0,SUMIF($BO$4:$CR$4,AB$4,$BO452:$CR452)/$E452)</f>
        <v>5922.7461669505965</v>
      </c>
      <c r="AC452" s="9">
        <f t="shared" si="218"/>
        <v>24.71039182282794</v>
      </c>
      <c r="AD452" s="9">
        <f t="shared" si="218"/>
        <v>78.738330494037484</v>
      </c>
      <c r="AE452" s="9">
        <f t="shared" si="218"/>
        <v>646.14638841567285</v>
      </c>
      <c r="AF452" s="9">
        <f t="shared" si="218"/>
        <v>457.03951270225178</v>
      </c>
      <c r="AG452" s="9">
        <f t="shared" si="218"/>
        <v>0</v>
      </c>
      <c r="AH452" s="9">
        <f t="shared" si="218"/>
        <v>1059.2505632027257</v>
      </c>
      <c r="AI452" s="9">
        <f t="shared" si="208"/>
        <v>8188.6313535881127</v>
      </c>
      <c r="AJ452" s="3" t="s">
        <v>608</v>
      </c>
      <c r="AK452" s="11">
        <v>3176976</v>
      </c>
      <c r="AL452" s="11">
        <v>0</v>
      </c>
      <c r="AM452" s="11">
        <v>7298</v>
      </c>
      <c r="AN452" s="9">
        <v>0</v>
      </c>
      <c r="AO452" s="11">
        <v>0</v>
      </c>
      <c r="AP452" s="11">
        <v>46219.4</v>
      </c>
      <c r="AQ452" s="9">
        <v>136873</v>
      </c>
      <c r="AR452" s="9">
        <v>59262</v>
      </c>
      <c r="AS452" s="11">
        <v>14044</v>
      </c>
      <c r="AT452" s="11">
        <v>0</v>
      </c>
      <c r="AU452" s="11">
        <v>0</v>
      </c>
      <c r="AV452" s="11">
        <v>0</v>
      </c>
      <c r="AW452" s="9">
        <v>0</v>
      </c>
      <c r="AX452" s="9">
        <v>282139.16942557757</v>
      </c>
      <c r="AY452" s="9">
        <v>52124.79</v>
      </c>
      <c r="AZ452" s="9">
        <v>-19594.592999999997</v>
      </c>
      <c r="BA452" s="11">
        <v>125803</v>
      </c>
      <c r="BB452" s="11">
        <v>152</v>
      </c>
      <c r="BC452" s="11">
        <v>594334.68000000005</v>
      </c>
      <c r="BD452" s="11">
        <v>0</v>
      </c>
      <c r="BE452" s="11">
        <v>15834</v>
      </c>
      <c r="BF452" s="11">
        <v>0</v>
      </c>
      <c r="BG452" s="11">
        <v>0</v>
      </c>
      <c r="BH452" s="11">
        <v>0</v>
      </c>
      <c r="BI452" s="9">
        <v>14726</v>
      </c>
      <c r="BJ452" s="9">
        <v>0</v>
      </c>
      <c r="BK452" s="9">
        <v>0</v>
      </c>
      <c r="BL452" s="9">
        <v>0</v>
      </c>
      <c r="BM452" s="9">
        <v>0</v>
      </c>
      <c r="BN452" s="9">
        <v>0</v>
      </c>
      <c r="BO452" s="11">
        <v>3476633</v>
      </c>
      <c r="BP452" s="11">
        <v>0</v>
      </c>
      <c r="BQ452" s="11">
        <v>7784</v>
      </c>
      <c r="BR452" s="11">
        <v>0</v>
      </c>
      <c r="BS452" s="11">
        <v>0</v>
      </c>
      <c r="BT452" s="11">
        <v>46219.4</v>
      </c>
      <c r="BU452" s="9">
        <v>136873</v>
      </c>
      <c r="BV452" s="9">
        <v>68810</v>
      </c>
      <c r="BW452" s="11">
        <v>14505</v>
      </c>
      <c r="BX452" s="11">
        <v>0</v>
      </c>
      <c r="BY452" s="11">
        <v>0</v>
      </c>
      <c r="BZ452" s="11">
        <v>-451.07</v>
      </c>
      <c r="CA452" s="9">
        <v>0</v>
      </c>
      <c r="CB452" s="9">
        <v>268282.1939562218</v>
      </c>
      <c r="CC452" s="9">
        <v>27445.3976</v>
      </c>
      <c r="CD452" s="9">
        <v>19</v>
      </c>
      <c r="CE452" s="11">
        <v>134678</v>
      </c>
      <c r="CF452" s="11">
        <v>164</v>
      </c>
      <c r="CG452" s="11">
        <v>594334.68299999996</v>
      </c>
      <c r="CH452" s="11">
        <v>0</v>
      </c>
      <c r="CI452" s="11">
        <v>16624</v>
      </c>
      <c r="CJ452" s="11">
        <v>0</v>
      </c>
      <c r="CK452" s="11">
        <v>0</v>
      </c>
      <c r="CL452" s="11">
        <v>0</v>
      </c>
      <c r="CM452" s="11">
        <v>14806</v>
      </c>
      <c r="CN452" s="9">
        <v>0</v>
      </c>
      <c r="CO452" s="9">
        <v>0</v>
      </c>
      <c r="CP452" s="9">
        <v>0</v>
      </c>
      <c r="CQ452" s="9">
        <v>0</v>
      </c>
      <c r="CR452" s="9">
        <v>0</v>
      </c>
      <c r="CT452" s="11"/>
      <c r="CU452" s="11"/>
      <c r="CV452" s="15"/>
      <c r="CW452" s="15"/>
      <c r="CX452" s="11"/>
      <c r="CY452" s="11"/>
      <c r="CZ452" s="9"/>
      <c r="DA452" s="11"/>
      <c r="DB452" s="11"/>
      <c r="DC452" s="11"/>
      <c r="DD452" s="11"/>
      <c r="DE452" s="11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</row>
    <row r="453" spans="1:124" x14ac:dyDescent="0.3">
      <c r="A453" s="8">
        <v>4141</v>
      </c>
      <c r="B453" s="8">
        <v>7</v>
      </c>
      <c r="C453" s="8" t="s">
        <v>476</v>
      </c>
      <c r="D453" s="16">
        <v>7</v>
      </c>
      <c r="E453" s="9">
        <v>396</v>
      </c>
      <c r="F453" s="9">
        <f t="shared" si="195"/>
        <v>10191.092201306896</v>
      </c>
      <c r="G453" s="9">
        <f t="shared" si="196"/>
        <v>10592.962062604358</v>
      </c>
      <c r="H453" s="9">
        <f t="shared" si="197"/>
        <v>401.86986129746219</v>
      </c>
      <c r="I453" s="10">
        <f t="shared" si="192"/>
        <v>3.9433443772192225E-2</v>
      </c>
      <c r="J453" s="9">
        <f t="shared" si="198"/>
        <v>447.12377424242368</v>
      </c>
      <c r="K453" s="9">
        <f t="shared" si="199"/>
        <v>2.1767676767676818</v>
      </c>
      <c r="L453" s="9">
        <f t="shared" si="200"/>
        <v>0</v>
      </c>
      <c r="M453" s="9">
        <f t="shared" si="201"/>
        <v>25.419015151515055</v>
      </c>
      <c r="N453" s="9">
        <f t="shared" si="202"/>
        <v>-110.70442203587072</v>
      </c>
      <c r="O453" s="9">
        <f t="shared" si="203"/>
        <v>0</v>
      </c>
      <c r="P453" s="9">
        <f t="shared" si="204"/>
        <v>37.8547262626264</v>
      </c>
      <c r="Q453" s="15">
        <f t="shared" si="205"/>
        <v>4035672.5117175304</v>
      </c>
      <c r="R453" s="15">
        <f t="shared" si="206"/>
        <v>4194812.976791326</v>
      </c>
      <c r="S453" s="9">
        <f t="shared" si="207"/>
        <v>159140.46507379552</v>
      </c>
      <c r="T453" s="9"/>
      <c r="U453" s="9">
        <f t="shared" si="217"/>
        <v>5616.954508585859</v>
      </c>
      <c r="V453" s="9">
        <f t="shared" si="217"/>
        <v>66.272727272727266</v>
      </c>
      <c r="W453" s="9">
        <f t="shared" si="217"/>
        <v>83.305833333333339</v>
      </c>
      <c r="X453" s="9">
        <f t="shared" si="217"/>
        <v>622.37373737373741</v>
      </c>
      <c r="Y453" s="9">
        <f t="shared" si="217"/>
        <v>2468.4508997917437</v>
      </c>
      <c r="Z453" s="9">
        <f t="shared" si="217"/>
        <v>0</v>
      </c>
      <c r="AA453" s="9">
        <f t="shared" si="217"/>
        <v>1333.734494949495</v>
      </c>
      <c r="AB453" s="9">
        <f t="shared" si="218"/>
        <v>6064.0782828282827</v>
      </c>
      <c r="AC453" s="9">
        <f t="shared" si="218"/>
        <v>68.449494949494948</v>
      </c>
      <c r="AD453" s="9">
        <f t="shared" si="218"/>
        <v>83.305833333333339</v>
      </c>
      <c r="AE453" s="9">
        <f t="shared" si="218"/>
        <v>647.79275252525247</v>
      </c>
      <c r="AF453" s="9">
        <f t="shared" si="218"/>
        <v>2357.746477755873</v>
      </c>
      <c r="AG453" s="9">
        <f t="shared" si="218"/>
        <v>0</v>
      </c>
      <c r="AH453" s="9">
        <f t="shared" si="218"/>
        <v>1371.5892212121214</v>
      </c>
      <c r="AI453" s="9">
        <f t="shared" si="208"/>
        <v>10592.962062604358</v>
      </c>
      <c r="AJ453" s="3" t="s">
        <v>608</v>
      </c>
      <c r="AK453" s="11">
        <v>2238118</v>
      </c>
      <c r="AL453" s="11">
        <v>0</v>
      </c>
      <c r="AM453" s="11">
        <v>5141</v>
      </c>
      <c r="AN453" s="9">
        <v>0</v>
      </c>
      <c r="AO453" s="11">
        <v>0</v>
      </c>
      <c r="AP453" s="11">
        <v>32989.11</v>
      </c>
      <c r="AQ453" s="9">
        <v>99682</v>
      </c>
      <c r="AR453" s="9">
        <v>41749</v>
      </c>
      <c r="AS453" s="11">
        <v>26244</v>
      </c>
      <c r="AT453" s="11">
        <v>0</v>
      </c>
      <c r="AU453" s="11">
        <v>0</v>
      </c>
      <c r="AV453" s="11">
        <v>0</v>
      </c>
      <c r="AW453" s="9">
        <v>0</v>
      </c>
      <c r="AX453" s="9">
        <v>977506.55631753057</v>
      </c>
      <c r="AY453" s="9">
        <v>38714.86</v>
      </c>
      <c r="AZ453" s="9">
        <v>-13804.0146</v>
      </c>
      <c r="BA453" s="11">
        <v>88626</v>
      </c>
      <c r="BB453" s="11">
        <v>107</v>
      </c>
      <c r="BC453" s="11">
        <v>489444</v>
      </c>
      <c r="BD453" s="11">
        <v>0</v>
      </c>
      <c r="BE453" s="11">
        <v>11155</v>
      </c>
      <c r="BF453" s="11">
        <v>0</v>
      </c>
      <c r="BG453" s="11">
        <v>0</v>
      </c>
      <c r="BH453" s="11">
        <v>0</v>
      </c>
      <c r="BI453" s="9">
        <v>0</v>
      </c>
      <c r="BJ453" s="9">
        <v>0</v>
      </c>
      <c r="BK453" s="9">
        <v>0</v>
      </c>
      <c r="BL453" s="9">
        <v>0</v>
      </c>
      <c r="BM453" s="9">
        <v>0</v>
      </c>
      <c r="BN453" s="9">
        <v>0</v>
      </c>
      <c r="BO453" s="11">
        <v>2401362</v>
      </c>
      <c r="BP453" s="11">
        <v>0</v>
      </c>
      <c r="BQ453" s="11">
        <v>5377</v>
      </c>
      <c r="BR453" s="11">
        <v>0</v>
      </c>
      <c r="BS453" s="11">
        <v>0</v>
      </c>
      <c r="BT453" s="11">
        <v>32989.11</v>
      </c>
      <c r="BU453" s="9">
        <v>99682</v>
      </c>
      <c r="BV453" s="9">
        <v>47528</v>
      </c>
      <c r="BW453" s="11">
        <v>27106</v>
      </c>
      <c r="BX453" s="11">
        <v>0</v>
      </c>
      <c r="BY453" s="11">
        <v>0</v>
      </c>
      <c r="BZ453" s="11">
        <v>-681.07</v>
      </c>
      <c r="CA453" s="9">
        <v>0</v>
      </c>
      <c r="CB453" s="9">
        <v>933667.60519132577</v>
      </c>
      <c r="CC453" s="9">
        <v>24644.931600000004</v>
      </c>
      <c r="CD453" s="9">
        <v>13</v>
      </c>
      <c r="CE453" s="11">
        <v>93024</v>
      </c>
      <c r="CF453" s="11">
        <v>113</v>
      </c>
      <c r="CG453" s="11">
        <v>518504.4</v>
      </c>
      <c r="CH453" s="11">
        <v>0</v>
      </c>
      <c r="CI453" s="11">
        <v>11483</v>
      </c>
      <c r="CJ453" s="11">
        <v>0</v>
      </c>
      <c r="CK453" s="11">
        <v>0</v>
      </c>
      <c r="CL453" s="11">
        <v>0</v>
      </c>
      <c r="CM453" s="11">
        <v>0</v>
      </c>
      <c r="CN453" s="9">
        <v>0</v>
      </c>
      <c r="CO453" s="9">
        <v>0</v>
      </c>
      <c r="CP453" s="9">
        <v>0</v>
      </c>
      <c r="CQ453" s="9">
        <v>0</v>
      </c>
      <c r="CR453" s="9">
        <v>0</v>
      </c>
      <c r="CT453" s="11"/>
      <c r="CU453" s="11"/>
      <c r="CV453" s="15"/>
      <c r="CW453" s="15"/>
      <c r="CX453" s="11"/>
      <c r="CY453" s="11"/>
      <c r="CZ453" s="9"/>
      <c r="DA453" s="11"/>
      <c r="DB453" s="11"/>
      <c r="DC453" s="11"/>
      <c r="DD453" s="11"/>
      <c r="DE453" s="11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</row>
    <row r="454" spans="1:124" x14ac:dyDescent="0.3">
      <c r="A454" s="8">
        <v>4142</v>
      </c>
      <c r="B454" s="8">
        <v>7</v>
      </c>
      <c r="C454" s="8" t="s">
        <v>477</v>
      </c>
      <c r="D454" s="16">
        <v>7</v>
      </c>
      <c r="E454" s="9">
        <v>486</v>
      </c>
      <c r="F454" s="9">
        <f t="shared" si="195"/>
        <v>9359.4478107350933</v>
      </c>
      <c r="G454" s="9">
        <f t="shared" si="196"/>
        <v>9751.6736483743989</v>
      </c>
      <c r="H454" s="9">
        <f t="shared" si="197"/>
        <v>392.22583763930561</v>
      </c>
      <c r="I454" s="10">
        <f t="shared" si="192"/>
        <v>4.1906942115690918E-2</v>
      </c>
      <c r="J454" s="9">
        <f t="shared" si="198"/>
        <v>460.57372469135862</v>
      </c>
      <c r="K454" s="9">
        <f t="shared" si="199"/>
        <v>20.946502057613202</v>
      </c>
      <c r="L454" s="9">
        <f t="shared" si="200"/>
        <v>0</v>
      </c>
      <c r="M454" s="9">
        <f t="shared" si="201"/>
        <v>-90.027016460905344</v>
      </c>
      <c r="N454" s="9">
        <f t="shared" si="202"/>
        <v>-68.910117916249874</v>
      </c>
      <c r="O454" s="9">
        <f t="shared" si="203"/>
        <v>0</v>
      </c>
      <c r="P454" s="9">
        <f t="shared" si="204"/>
        <v>69.642745267489772</v>
      </c>
      <c r="Q454" s="15">
        <f t="shared" si="205"/>
        <v>4548691.6360172555</v>
      </c>
      <c r="R454" s="15">
        <f t="shared" si="206"/>
        <v>4739313.3931099577</v>
      </c>
      <c r="S454" s="9">
        <f t="shared" si="207"/>
        <v>190621.7570927022</v>
      </c>
      <c r="T454" s="9"/>
      <c r="U454" s="9">
        <f t="shared" si="217"/>
        <v>5570.0538473251027</v>
      </c>
      <c r="V454" s="9">
        <f t="shared" si="217"/>
        <v>637.53086419753083</v>
      </c>
      <c r="W454" s="9">
        <f t="shared" si="217"/>
        <v>18.238621399176953</v>
      </c>
      <c r="X454" s="9">
        <f t="shared" si="217"/>
        <v>345.33950617283949</v>
      </c>
      <c r="Y454" s="9">
        <f t="shared" si="217"/>
        <v>1489.7357329573151</v>
      </c>
      <c r="Z454" s="9">
        <f t="shared" si="217"/>
        <v>0</v>
      </c>
      <c r="AA454" s="9">
        <f t="shared" si="217"/>
        <v>1298.5492386831277</v>
      </c>
      <c r="AB454" s="9">
        <f t="shared" si="218"/>
        <v>6030.6275720164613</v>
      </c>
      <c r="AC454" s="9">
        <f t="shared" si="218"/>
        <v>658.47736625514403</v>
      </c>
      <c r="AD454" s="9">
        <f t="shared" si="218"/>
        <v>18.238621399176953</v>
      </c>
      <c r="AE454" s="9">
        <f t="shared" si="218"/>
        <v>255.31248971193415</v>
      </c>
      <c r="AF454" s="9">
        <f t="shared" si="218"/>
        <v>1420.8256150410652</v>
      </c>
      <c r="AG454" s="9">
        <f t="shared" si="218"/>
        <v>0</v>
      </c>
      <c r="AH454" s="9">
        <f t="shared" si="218"/>
        <v>1368.1919839506174</v>
      </c>
      <c r="AI454" s="9">
        <f t="shared" si="208"/>
        <v>9751.6736483743989</v>
      </c>
      <c r="AJ454" s="3" t="s">
        <v>608</v>
      </c>
      <c r="AK454" s="11">
        <v>2723846</v>
      </c>
      <c r="AL454" s="11">
        <v>0</v>
      </c>
      <c r="AM454" s="11">
        <v>6257</v>
      </c>
      <c r="AN454" s="9">
        <v>0</v>
      </c>
      <c r="AO454" s="11">
        <v>0</v>
      </c>
      <c r="AP454" s="11">
        <v>8863.9699999999993</v>
      </c>
      <c r="AQ454" s="9">
        <v>121440</v>
      </c>
      <c r="AR454" s="9">
        <v>50809</v>
      </c>
      <c r="AS454" s="11">
        <v>309840</v>
      </c>
      <c r="AT454" s="11">
        <v>0</v>
      </c>
      <c r="AU454" s="11">
        <v>0</v>
      </c>
      <c r="AV454" s="11">
        <v>0</v>
      </c>
      <c r="AW454" s="9">
        <v>0</v>
      </c>
      <c r="AX454" s="9">
        <v>724011.5662172552</v>
      </c>
      <c r="AY454" s="9">
        <v>36722.93</v>
      </c>
      <c r="AZ454" s="9">
        <v>-16799.830199999997</v>
      </c>
      <c r="BA454" s="11">
        <v>107860</v>
      </c>
      <c r="BB454" s="11">
        <v>28950</v>
      </c>
      <c r="BC454" s="11">
        <v>594372</v>
      </c>
      <c r="BD454" s="11">
        <v>0</v>
      </c>
      <c r="BE454" s="11">
        <v>13576</v>
      </c>
      <c r="BF454" s="11">
        <v>0</v>
      </c>
      <c r="BG454" s="11">
        <v>-161057</v>
      </c>
      <c r="BH454" s="11">
        <v>0</v>
      </c>
      <c r="BI454" s="9">
        <v>0</v>
      </c>
      <c r="BJ454" s="9">
        <v>0</v>
      </c>
      <c r="BK454" s="9">
        <v>0</v>
      </c>
      <c r="BL454" s="9">
        <v>0</v>
      </c>
      <c r="BM454" s="9">
        <v>0</v>
      </c>
      <c r="BN454" s="9">
        <v>0</v>
      </c>
      <c r="BO454" s="11">
        <v>2930869</v>
      </c>
      <c r="BP454" s="11">
        <v>0</v>
      </c>
      <c r="BQ454" s="11">
        <v>6562</v>
      </c>
      <c r="BR454" s="11">
        <v>0</v>
      </c>
      <c r="BS454" s="11">
        <v>0</v>
      </c>
      <c r="BT454" s="11">
        <v>8863.9699999999993</v>
      </c>
      <c r="BU454" s="9">
        <v>121440</v>
      </c>
      <c r="BV454" s="9">
        <v>58008</v>
      </c>
      <c r="BW454" s="11">
        <v>320020</v>
      </c>
      <c r="BX454" s="11">
        <v>0</v>
      </c>
      <c r="BY454" s="11">
        <v>0</v>
      </c>
      <c r="BZ454" s="11">
        <v>-52901.13</v>
      </c>
      <c r="CA454" s="9">
        <v>0</v>
      </c>
      <c r="CB454" s="9">
        <v>690521.24890995771</v>
      </c>
      <c r="CC454" s="9">
        <v>23972.104200000002</v>
      </c>
      <c r="CD454" s="9">
        <v>16</v>
      </c>
      <c r="CE454" s="11">
        <v>113536</v>
      </c>
      <c r="CF454" s="11">
        <v>30661</v>
      </c>
      <c r="CG454" s="11">
        <v>640969.20000000007</v>
      </c>
      <c r="CH454" s="11">
        <v>0</v>
      </c>
      <c r="CI454" s="11">
        <v>14015</v>
      </c>
      <c r="CJ454" s="11">
        <v>0</v>
      </c>
      <c r="CK454" s="11">
        <v>-167239</v>
      </c>
      <c r="CL454" s="11">
        <v>0</v>
      </c>
      <c r="CM454" s="11">
        <v>0</v>
      </c>
      <c r="CN454" s="9">
        <v>0</v>
      </c>
      <c r="CO454" s="9">
        <v>0</v>
      </c>
      <c r="CP454" s="9">
        <v>0</v>
      </c>
      <c r="CQ454" s="9">
        <v>0</v>
      </c>
      <c r="CR454" s="9">
        <v>0</v>
      </c>
      <c r="CT454" s="11"/>
      <c r="CU454" s="11"/>
      <c r="CV454" s="15"/>
      <c r="CW454" s="15"/>
      <c r="CX454" s="11"/>
      <c r="CY454" s="11"/>
      <c r="CZ454" s="9"/>
      <c r="DA454" s="11"/>
      <c r="DB454" s="11"/>
      <c r="DC454" s="11"/>
      <c r="DD454" s="11"/>
      <c r="DE454" s="11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</row>
    <row r="455" spans="1:124" x14ac:dyDescent="0.3">
      <c r="A455" s="8">
        <v>4143</v>
      </c>
      <c r="B455" s="8">
        <v>7</v>
      </c>
      <c r="C455" s="8" t="s">
        <v>478</v>
      </c>
      <c r="D455" s="16">
        <v>7</v>
      </c>
      <c r="E455" s="9">
        <v>463</v>
      </c>
      <c r="F455" s="9">
        <f t="shared" si="195"/>
        <v>11890.213005439246</v>
      </c>
      <c r="G455" s="9">
        <f t="shared" si="196"/>
        <v>12392.823000925602</v>
      </c>
      <c r="H455" s="9">
        <f t="shared" si="197"/>
        <v>502.60999548635664</v>
      </c>
      <c r="I455" s="10">
        <f t="shared" si="192"/>
        <v>4.2270899205626919E-2</v>
      </c>
      <c r="J455" s="9">
        <f t="shared" si="198"/>
        <v>474.09241036717049</v>
      </c>
      <c r="K455" s="9">
        <f t="shared" si="199"/>
        <v>75.963282937364966</v>
      </c>
      <c r="L455" s="9">
        <f t="shared" si="200"/>
        <v>0</v>
      </c>
      <c r="M455" s="9">
        <f t="shared" si="201"/>
        <v>24.09570194384446</v>
      </c>
      <c r="N455" s="9">
        <f t="shared" si="202"/>
        <v>-58.964135831139401</v>
      </c>
      <c r="O455" s="9">
        <f t="shared" si="203"/>
        <v>0</v>
      </c>
      <c r="P455" s="9">
        <f t="shared" si="204"/>
        <v>-12.577263930885465</v>
      </c>
      <c r="Q455" s="15">
        <f t="shared" si="205"/>
        <v>5505168.6215183698</v>
      </c>
      <c r="R455" s="15">
        <f t="shared" si="206"/>
        <v>5737877.0494285533</v>
      </c>
      <c r="S455" s="9">
        <f t="shared" si="207"/>
        <v>232708.42791018356</v>
      </c>
      <c r="T455" s="9"/>
      <c r="U455" s="9">
        <f t="shared" si="217"/>
        <v>5565.1840475161989</v>
      </c>
      <c r="V455" s="9">
        <f t="shared" si="217"/>
        <v>2312.0583153347734</v>
      </c>
      <c r="W455" s="9">
        <f t="shared" si="217"/>
        <v>23.582289416846653</v>
      </c>
      <c r="X455" s="9">
        <f t="shared" si="217"/>
        <v>1099.6846652267818</v>
      </c>
      <c r="Y455" s="9">
        <f t="shared" si="217"/>
        <v>1568.9196706660264</v>
      </c>
      <c r="Z455" s="9">
        <f t="shared" si="217"/>
        <v>0</v>
      </c>
      <c r="AA455" s="9">
        <f t="shared" si="217"/>
        <v>1320.7840172786177</v>
      </c>
      <c r="AB455" s="9">
        <f t="shared" si="218"/>
        <v>6039.2764578833694</v>
      </c>
      <c r="AC455" s="9">
        <f t="shared" si="218"/>
        <v>2388.0215982721384</v>
      </c>
      <c r="AD455" s="9">
        <f t="shared" si="218"/>
        <v>23.582289416846653</v>
      </c>
      <c r="AE455" s="9">
        <f t="shared" si="218"/>
        <v>1123.7803671706263</v>
      </c>
      <c r="AF455" s="9">
        <f t="shared" si="218"/>
        <v>1509.955534834887</v>
      </c>
      <c r="AG455" s="9">
        <f t="shared" si="218"/>
        <v>0</v>
      </c>
      <c r="AH455" s="9">
        <f t="shared" si="218"/>
        <v>1308.2067533477323</v>
      </c>
      <c r="AI455" s="9">
        <f t="shared" si="208"/>
        <v>12392.823000925602</v>
      </c>
      <c r="AJ455" s="3" t="s">
        <v>608</v>
      </c>
      <c r="AK455" s="11">
        <v>2592671</v>
      </c>
      <c r="AL455" s="11">
        <v>0</v>
      </c>
      <c r="AM455" s="11">
        <v>5956</v>
      </c>
      <c r="AN455" s="9">
        <v>0</v>
      </c>
      <c r="AO455" s="11">
        <v>0</v>
      </c>
      <c r="AP455" s="11">
        <v>10918.6</v>
      </c>
      <c r="AQ455" s="9">
        <v>115874</v>
      </c>
      <c r="AR455" s="9">
        <v>48362</v>
      </c>
      <c r="AS455" s="11">
        <v>1070483</v>
      </c>
      <c r="AT455" s="11">
        <v>0</v>
      </c>
      <c r="AU455" s="11">
        <v>0</v>
      </c>
      <c r="AV455" s="11">
        <v>0</v>
      </c>
      <c r="AW455" s="9">
        <v>0</v>
      </c>
      <c r="AX455" s="9">
        <v>726409.80751837022</v>
      </c>
      <c r="AY455" s="9">
        <v>33952.449999999997</v>
      </c>
      <c r="AZ455" s="9">
        <v>-15990.786</v>
      </c>
      <c r="BA455" s="11">
        <v>102666</v>
      </c>
      <c r="BB455" s="11">
        <v>124</v>
      </c>
      <c r="BC455" s="11">
        <v>577570.55000000005</v>
      </c>
      <c r="BD455" s="11">
        <v>0</v>
      </c>
      <c r="BE455" s="11">
        <v>12922</v>
      </c>
      <c r="BF455" s="11">
        <v>0</v>
      </c>
      <c r="BG455" s="11">
        <v>0</v>
      </c>
      <c r="BH455" s="11">
        <v>0</v>
      </c>
      <c r="BI455" s="9">
        <v>223250</v>
      </c>
      <c r="BJ455" s="9">
        <v>0</v>
      </c>
      <c r="BK455" s="9">
        <v>0</v>
      </c>
      <c r="BL455" s="9">
        <v>0</v>
      </c>
      <c r="BM455" s="9">
        <v>0</v>
      </c>
      <c r="BN455" s="9">
        <v>0</v>
      </c>
      <c r="BO455" s="11">
        <v>2796170</v>
      </c>
      <c r="BP455" s="11">
        <v>0</v>
      </c>
      <c r="BQ455" s="11">
        <v>6261</v>
      </c>
      <c r="BR455" s="11">
        <v>0</v>
      </c>
      <c r="BS455" s="11">
        <v>0</v>
      </c>
      <c r="BT455" s="11">
        <v>10918.6</v>
      </c>
      <c r="BU455" s="9">
        <v>115874</v>
      </c>
      <c r="BV455" s="9">
        <v>55342</v>
      </c>
      <c r="BW455" s="11">
        <v>1105654</v>
      </c>
      <c r="BX455" s="11">
        <v>0</v>
      </c>
      <c r="BY455" s="11">
        <v>0</v>
      </c>
      <c r="BZ455" s="11">
        <v>-3177.69</v>
      </c>
      <c r="CA455" s="9">
        <v>0</v>
      </c>
      <c r="CB455" s="9">
        <v>699109.41262855264</v>
      </c>
      <c r="CC455" s="9">
        <v>28129.1728</v>
      </c>
      <c r="CD455" s="9">
        <v>15</v>
      </c>
      <c r="CE455" s="11">
        <v>108318</v>
      </c>
      <c r="CF455" s="11">
        <v>132</v>
      </c>
      <c r="CG455" s="11">
        <v>577570.55400000012</v>
      </c>
      <c r="CH455" s="11">
        <v>0</v>
      </c>
      <c r="CI455" s="11">
        <v>13371</v>
      </c>
      <c r="CJ455" s="11">
        <v>0</v>
      </c>
      <c r="CK455" s="11">
        <v>0</v>
      </c>
      <c r="CL455" s="11">
        <v>0</v>
      </c>
      <c r="CM455" s="11">
        <v>224190</v>
      </c>
      <c r="CN455" s="9">
        <v>0</v>
      </c>
      <c r="CO455" s="9">
        <v>0</v>
      </c>
      <c r="CP455" s="9">
        <v>0</v>
      </c>
      <c r="CQ455" s="9">
        <v>0</v>
      </c>
      <c r="CR455" s="9">
        <v>0</v>
      </c>
      <c r="CT455" s="11"/>
      <c r="CU455" s="11"/>
      <c r="CV455" s="15"/>
      <c r="CW455" s="15"/>
      <c r="CX455" s="11"/>
      <c r="CY455" s="11"/>
      <c r="CZ455" s="9"/>
      <c r="DA455" s="11"/>
      <c r="DB455" s="11"/>
      <c r="DC455" s="11"/>
      <c r="DD455" s="11"/>
      <c r="DE455" s="11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</row>
    <row r="456" spans="1:124" x14ac:dyDescent="0.3">
      <c r="A456" s="8">
        <v>4144</v>
      </c>
      <c r="B456" s="8">
        <v>7</v>
      </c>
      <c r="C456" s="8" t="s">
        <v>479</v>
      </c>
      <c r="D456" s="16">
        <v>7</v>
      </c>
      <c r="E456" s="9">
        <v>84</v>
      </c>
      <c r="F456" s="9">
        <f t="shared" si="195"/>
        <v>9061.901202600975</v>
      </c>
      <c r="G456" s="9">
        <f t="shared" si="196"/>
        <v>9506.4625591214281</v>
      </c>
      <c r="H456" s="9">
        <f t="shared" si="197"/>
        <v>444.56135652045305</v>
      </c>
      <c r="I456" s="10">
        <f t="shared" si="192"/>
        <v>4.905828772364608E-2</v>
      </c>
      <c r="J456" s="9">
        <f t="shared" si="198"/>
        <v>513.51188809523865</v>
      </c>
      <c r="K456" s="9">
        <f t="shared" si="199"/>
        <v>6</v>
      </c>
      <c r="L456" s="9">
        <f t="shared" si="200"/>
        <v>0</v>
      </c>
      <c r="M456" s="9">
        <f t="shared" si="201"/>
        <v>20.273809523809518</v>
      </c>
      <c r="N456" s="9">
        <f t="shared" si="202"/>
        <v>-93.045824431927485</v>
      </c>
      <c r="O456" s="9">
        <f t="shared" si="203"/>
        <v>0</v>
      </c>
      <c r="P456" s="9">
        <f t="shared" si="204"/>
        <v>-2.17851666666661</v>
      </c>
      <c r="Q456" s="15">
        <f t="shared" si="205"/>
        <v>761199.70101848186</v>
      </c>
      <c r="R456" s="15">
        <f t="shared" si="206"/>
        <v>798542.85496619984</v>
      </c>
      <c r="S456" s="9">
        <f t="shared" si="207"/>
        <v>37343.153947717976</v>
      </c>
      <c r="T456" s="9"/>
      <c r="U456" s="9">
        <f t="shared" si="217"/>
        <v>5292.523826190476</v>
      </c>
      <c r="V456" s="9">
        <f t="shared" si="217"/>
        <v>182.53571428571428</v>
      </c>
      <c r="W456" s="9">
        <f t="shared" si="217"/>
        <v>236.50190476190477</v>
      </c>
      <c r="X456" s="9">
        <f t="shared" si="217"/>
        <v>257.6904761904762</v>
      </c>
      <c r="Y456" s="9">
        <f t="shared" si="217"/>
        <v>2006.1939240295465</v>
      </c>
      <c r="Z456" s="9">
        <f t="shared" si="217"/>
        <v>0</v>
      </c>
      <c r="AA456" s="9">
        <f t="shared" si="217"/>
        <v>1086.4553571428571</v>
      </c>
      <c r="AB456" s="9">
        <f t="shared" si="218"/>
        <v>5806.0357142857147</v>
      </c>
      <c r="AC456" s="9">
        <f t="shared" si="218"/>
        <v>188.53571428571428</v>
      </c>
      <c r="AD456" s="9">
        <f t="shared" si="218"/>
        <v>236.50190476190477</v>
      </c>
      <c r="AE456" s="9">
        <f t="shared" si="218"/>
        <v>277.96428571428572</v>
      </c>
      <c r="AF456" s="9">
        <f t="shared" si="218"/>
        <v>1913.148099597619</v>
      </c>
      <c r="AG456" s="9">
        <f t="shared" si="218"/>
        <v>0</v>
      </c>
      <c r="AH456" s="9">
        <f t="shared" si="218"/>
        <v>1084.2768404761905</v>
      </c>
      <c r="AI456" s="9">
        <f t="shared" si="208"/>
        <v>9506.4625591214281</v>
      </c>
      <c r="AJ456" s="3" t="s">
        <v>608</v>
      </c>
      <c r="AK456" s="11">
        <v>447331</v>
      </c>
      <c r="AL456" s="11">
        <v>0</v>
      </c>
      <c r="AM456" s="11">
        <v>1028</v>
      </c>
      <c r="AN456" s="9">
        <v>0</v>
      </c>
      <c r="AO456" s="11">
        <v>0</v>
      </c>
      <c r="AP456" s="11">
        <v>19866.16</v>
      </c>
      <c r="AQ456" s="9">
        <v>0</v>
      </c>
      <c r="AR456" s="9">
        <v>8344</v>
      </c>
      <c r="AS456" s="11">
        <v>15333</v>
      </c>
      <c r="AT456" s="11">
        <v>0</v>
      </c>
      <c r="AU456" s="11">
        <v>0</v>
      </c>
      <c r="AV456" s="11">
        <v>0</v>
      </c>
      <c r="AW456" s="9">
        <v>0</v>
      </c>
      <c r="AX456" s="9">
        <v>168520.28961848191</v>
      </c>
      <c r="AY456" s="9">
        <v>7418.25</v>
      </c>
      <c r="AZ456" s="9">
        <v>-2758.9985999999999</v>
      </c>
      <c r="BA456" s="11">
        <v>17714</v>
      </c>
      <c r="BB456" s="11">
        <v>12871</v>
      </c>
      <c r="BC456" s="11">
        <v>83844</v>
      </c>
      <c r="BD456" s="11">
        <v>0</v>
      </c>
      <c r="BE456" s="11">
        <v>2230</v>
      </c>
      <c r="BF456" s="11">
        <v>0</v>
      </c>
      <c r="BG456" s="11">
        <v>-34567</v>
      </c>
      <c r="BH456" s="11">
        <v>0</v>
      </c>
      <c r="BI456" s="9">
        <v>14026</v>
      </c>
      <c r="BJ456" s="9">
        <v>0</v>
      </c>
      <c r="BK456" s="9">
        <v>0</v>
      </c>
      <c r="BL456" s="9">
        <v>0</v>
      </c>
      <c r="BM456" s="9">
        <v>0</v>
      </c>
      <c r="BN456" s="9">
        <v>0</v>
      </c>
      <c r="BO456" s="11">
        <v>487704</v>
      </c>
      <c r="BP456" s="11">
        <v>0</v>
      </c>
      <c r="BQ456" s="11">
        <v>1092</v>
      </c>
      <c r="BR456" s="11">
        <v>0</v>
      </c>
      <c r="BS456" s="11">
        <v>0</v>
      </c>
      <c r="BT456" s="11">
        <v>19866.16</v>
      </c>
      <c r="BU456" s="9">
        <v>0</v>
      </c>
      <c r="BV456" s="9">
        <v>9653</v>
      </c>
      <c r="BW456" s="11">
        <v>15837</v>
      </c>
      <c r="BX456" s="11">
        <v>0</v>
      </c>
      <c r="BY456" s="11">
        <v>0</v>
      </c>
      <c r="BZ456" s="11">
        <v>0</v>
      </c>
      <c r="CA456" s="9">
        <v>0</v>
      </c>
      <c r="CB456" s="9">
        <v>160704.4403662</v>
      </c>
      <c r="CC456" s="9">
        <v>4355.2546000000002</v>
      </c>
      <c r="CD456" s="9">
        <v>3</v>
      </c>
      <c r="CE456" s="11">
        <v>18893</v>
      </c>
      <c r="CF456" s="11">
        <v>13811</v>
      </c>
      <c r="CG456" s="11">
        <v>86724</v>
      </c>
      <c r="CH456" s="11">
        <v>0</v>
      </c>
      <c r="CI456" s="11">
        <v>2332</v>
      </c>
      <c r="CJ456" s="11">
        <v>0</v>
      </c>
      <c r="CK456" s="11">
        <v>-36538</v>
      </c>
      <c r="CL456" s="11">
        <v>0</v>
      </c>
      <c r="CM456" s="11">
        <v>14106</v>
      </c>
      <c r="CN456" s="9">
        <v>0</v>
      </c>
      <c r="CO456" s="9">
        <v>0</v>
      </c>
      <c r="CP456" s="9">
        <v>0</v>
      </c>
      <c r="CQ456" s="9">
        <v>0</v>
      </c>
      <c r="CR456" s="9">
        <v>0</v>
      </c>
      <c r="CT456" s="11"/>
      <c r="CU456" s="11"/>
      <c r="CV456" s="15"/>
      <c r="CW456" s="15"/>
      <c r="CX456" s="11"/>
      <c r="CY456" s="11"/>
      <c r="CZ456" s="9"/>
      <c r="DA456" s="11"/>
      <c r="DB456" s="11"/>
      <c r="DC456" s="11"/>
      <c r="DD456" s="11"/>
      <c r="DE456" s="11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</row>
    <row r="457" spans="1:124" x14ac:dyDescent="0.3">
      <c r="A457" s="8">
        <v>4145</v>
      </c>
      <c r="B457" s="8">
        <v>7</v>
      </c>
      <c r="C457" s="8" t="s">
        <v>480</v>
      </c>
      <c r="D457" s="16">
        <v>7</v>
      </c>
      <c r="E457" s="9">
        <v>32</v>
      </c>
      <c r="F457" s="9">
        <f t="shared" si="195"/>
        <v>10835.107869866557</v>
      </c>
      <c r="G457" s="9">
        <f t="shared" si="196"/>
        <v>11309.940105617325</v>
      </c>
      <c r="H457" s="9">
        <f t="shared" si="197"/>
        <v>474.83223575076772</v>
      </c>
      <c r="I457" s="10">
        <f t="shared" si="192"/>
        <v>4.3823489480092799E-2</v>
      </c>
      <c r="J457" s="9">
        <f t="shared" si="198"/>
        <v>531.51475624999966</v>
      </c>
      <c r="K457" s="9">
        <f t="shared" si="199"/>
        <v>33.15625</v>
      </c>
      <c r="L457" s="9">
        <f t="shared" si="200"/>
        <v>0</v>
      </c>
      <c r="M457" s="9">
        <f t="shared" si="201"/>
        <v>73.34375</v>
      </c>
      <c r="N457" s="9">
        <f t="shared" si="202"/>
        <v>-98.361057999232344</v>
      </c>
      <c r="O457" s="9">
        <f t="shared" si="203"/>
        <v>0</v>
      </c>
      <c r="P457" s="9">
        <f t="shared" si="204"/>
        <v>-64.821462500000052</v>
      </c>
      <c r="Q457" s="15">
        <f t="shared" si="205"/>
        <v>346723.45183572976</v>
      </c>
      <c r="R457" s="15">
        <f t="shared" si="206"/>
        <v>361918.08337975445</v>
      </c>
      <c r="S457" s="9">
        <f t="shared" si="207"/>
        <v>15194.631544024684</v>
      </c>
      <c r="T457" s="9"/>
      <c r="U457" s="9">
        <f t="shared" si="217"/>
        <v>5274.5164937500003</v>
      </c>
      <c r="V457" s="9">
        <f t="shared" si="217"/>
        <v>1009.28125</v>
      </c>
      <c r="W457" s="9">
        <f t="shared" si="217"/>
        <v>0</v>
      </c>
      <c r="X457" s="9">
        <f t="shared" si="217"/>
        <v>1105.6875</v>
      </c>
      <c r="Y457" s="9">
        <f t="shared" si="217"/>
        <v>2312.3751261165567</v>
      </c>
      <c r="Z457" s="9">
        <f t="shared" si="217"/>
        <v>0</v>
      </c>
      <c r="AA457" s="9">
        <f t="shared" si="217"/>
        <v>1133.2474999999999</v>
      </c>
      <c r="AB457" s="9">
        <f t="shared" si="218"/>
        <v>5806.03125</v>
      </c>
      <c r="AC457" s="9">
        <f t="shared" si="218"/>
        <v>1042.4375</v>
      </c>
      <c r="AD457" s="9">
        <f t="shared" si="218"/>
        <v>0</v>
      </c>
      <c r="AE457" s="9">
        <f t="shared" si="218"/>
        <v>1179.03125</v>
      </c>
      <c r="AF457" s="9">
        <f t="shared" si="218"/>
        <v>2214.0140681173243</v>
      </c>
      <c r="AG457" s="9">
        <f t="shared" si="218"/>
        <v>0</v>
      </c>
      <c r="AH457" s="9">
        <f t="shared" si="218"/>
        <v>1068.4260374999999</v>
      </c>
      <c r="AI457" s="9">
        <f t="shared" si="208"/>
        <v>11309.940105617325</v>
      </c>
      <c r="AJ457" s="3" t="s">
        <v>608</v>
      </c>
      <c r="AK457" s="11">
        <v>169832</v>
      </c>
      <c r="AL457" s="11">
        <v>0</v>
      </c>
      <c r="AM457" s="11">
        <v>390</v>
      </c>
      <c r="AN457" s="9">
        <v>0</v>
      </c>
      <c r="AO457" s="11">
        <v>0</v>
      </c>
      <c r="AP457" s="11">
        <v>0</v>
      </c>
      <c r="AQ457" s="9">
        <v>7337</v>
      </c>
      <c r="AR457" s="9">
        <v>3168</v>
      </c>
      <c r="AS457" s="11">
        <v>32297</v>
      </c>
      <c r="AT457" s="11">
        <v>0</v>
      </c>
      <c r="AU457" s="11">
        <v>0</v>
      </c>
      <c r="AV457" s="11">
        <v>0</v>
      </c>
      <c r="AW457" s="9">
        <v>0</v>
      </c>
      <c r="AX457" s="9">
        <v>73996.004035729813</v>
      </c>
      <c r="AY457" s="9">
        <v>4151.92</v>
      </c>
      <c r="AZ457" s="9">
        <v>-1047.4721999999999</v>
      </c>
      <c r="BA457" s="11">
        <v>6725</v>
      </c>
      <c r="BB457" s="11">
        <v>16916</v>
      </c>
      <c r="BC457" s="11">
        <v>32112</v>
      </c>
      <c r="BD457" s="11">
        <v>0</v>
      </c>
      <c r="BE457" s="11">
        <v>846</v>
      </c>
      <c r="BF457" s="11">
        <v>0</v>
      </c>
      <c r="BG457" s="11">
        <v>0</v>
      </c>
      <c r="BH457" s="11">
        <v>0</v>
      </c>
      <c r="BI457" s="9">
        <v>0</v>
      </c>
      <c r="BJ457" s="9">
        <v>0</v>
      </c>
      <c r="BK457" s="9">
        <v>0</v>
      </c>
      <c r="BL457" s="9">
        <v>0</v>
      </c>
      <c r="BM457" s="9">
        <v>0</v>
      </c>
      <c r="BN457" s="9">
        <v>0</v>
      </c>
      <c r="BO457" s="11">
        <v>185792</v>
      </c>
      <c r="BP457" s="11">
        <v>0</v>
      </c>
      <c r="BQ457" s="11">
        <v>416</v>
      </c>
      <c r="BR457" s="11">
        <v>0</v>
      </c>
      <c r="BS457" s="11">
        <v>0</v>
      </c>
      <c r="BT457" s="11">
        <v>0</v>
      </c>
      <c r="BU457" s="9">
        <v>7337</v>
      </c>
      <c r="BV457" s="9">
        <v>3677</v>
      </c>
      <c r="BW457" s="11">
        <v>33358</v>
      </c>
      <c r="BX457" s="11">
        <v>0</v>
      </c>
      <c r="BY457" s="11">
        <v>0</v>
      </c>
      <c r="BZ457" s="11">
        <v>0</v>
      </c>
      <c r="CA457" s="9">
        <v>0</v>
      </c>
      <c r="CB457" s="9">
        <v>70848.450179754378</v>
      </c>
      <c r="CC457" s="9">
        <v>2065.7172</v>
      </c>
      <c r="CD457" s="9">
        <v>1</v>
      </c>
      <c r="CE457" s="11">
        <v>7197</v>
      </c>
      <c r="CF457" s="11">
        <v>18214</v>
      </c>
      <c r="CG457" s="11">
        <v>32123.915999999997</v>
      </c>
      <c r="CH457" s="11">
        <v>0</v>
      </c>
      <c r="CI457" s="11">
        <v>888</v>
      </c>
      <c r="CJ457" s="11">
        <v>0</v>
      </c>
      <c r="CK457" s="11">
        <v>0</v>
      </c>
      <c r="CL457" s="11">
        <v>0</v>
      </c>
      <c r="CM457" s="11">
        <v>0</v>
      </c>
      <c r="CN457" s="9">
        <v>0</v>
      </c>
      <c r="CO457" s="9">
        <v>0</v>
      </c>
      <c r="CP457" s="9">
        <v>0</v>
      </c>
      <c r="CQ457" s="9">
        <v>0</v>
      </c>
      <c r="CR457" s="9">
        <v>0</v>
      </c>
      <c r="CT457" s="11"/>
      <c r="CU457" s="11"/>
      <c r="CV457" s="15"/>
      <c r="CW457" s="15"/>
      <c r="CX457" s="11"/>
      <c r="CY457" s="11"/>
      <c r="CZ457" s="9"/>
      <c r="DA457" s="11"/>
      <c r="DB457" s="11"/>
      <c r="DC457" s="11"/>
      <c r="DD457" s="11"/>
      <c r="DE457" s="11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</row>
    <row r="458" spans="1:124" x14ac:dyDescent="0.3">
      <c r="A458" s="8">
        <v>4146</v>
      </c>
      <c r="B458" s="8">
        <v>7</v>
      </c>
      <c r="C458" s="8" t="s">
        <v>481</v>
      </c>
      <c r="D458" s="16">
        <v>7</v>
      </c>
      <c r="E458" s="9">
        <v>58</v>
      </c>
      <c r="F458" s="9">
        <f t="shared" si="195"/>
        <v>17733.612011660214</v>
      </c>
      <c r="G458" s="9">
        <f t="shared" si="196"/>
        <v>17929.314777154912</v>
      </c>
      <c r="H458" s="9">
        <f t="shared" si="197"/>
        <v>195.70276549469781</v>
      </c>
      <c r="I458" s="10">
        <f t="shared" si="192"/>
        <v>1.1035696809314382E-2</v>
      </c>
      <c r="J458" s="9">
        <f t="shared" si="198"/>
        <v>317.16541724137915</v>
      </c>
      <c r="K458" s="9">
        <f t="shared" si="199"/>
        <v>81.89655172413768</v>
      </c>
      <c r="L458" s="9">
        <f t="shared" si="200"/>
        <v>0</v>
      </c>
      <c r="M458" s="9">
        <f t="shared" si="201"/>
        <v>-45.28482758620703</v>
      </c>
      <c r="N458" s="9">
        <f t="shared" si="202"/>
        <v>-239.70041036736802</v>
      </c>
      <c r="O458" s="9">
        <f t="shared" si="203"/>
        <v>0</v>
      </c>
      <c r="P458" s="9">
        <f t="shared" si="204"/>
        <v>81.626034482758769</v>
      </c>
      <c r="Q458" s="15">
        <f t="shared" si="205"/>
        <v>1028549.4966762923</v>
      </c>
      <c r="R458" s="15">
        <f t="shared" si="206"/>
        <v>1039900.257074985</v>
      </c>
      <c r="S458" s="9">
        <f t="shared" si="207"/>
        <v>11350.760398692684</v>
      </c>
      <c r="T458" s="9"/>
      <c r="U458" s="9">
        <f t="shared" si="217"/>
        <v>6947.1449275862069</v>
      </c>
      <c r="V458" s="9">
        <f t="shared" si="217"/>
        <v>2492.9827586206898</v>
      </c>
      <c r="W458" s="9">
        <f t="shared" si="217"/>
        <v>37.466896551724133</v>
      </c>
      <c r="X458" s="9">
        <f t="shared" si="217"/>
        <v>793.60344827586209</v>
      </c>
      <c r="Y458" s="9">
        <f t="shared" si="217"/>
        <v>4925.3450151084871</v>
      </c>
      <c r="Z458" s="9">
        <f t="shared" si="217"/>
        <v>0</v>
      </c>
      <c r="AA458" s="9">
        <f t="shared" si="217"/>
        <v>2537.0689655172414</v>
      </c>
      <c r="AB458" s="9">
        <f t="shared" si="218"/>
        <v>7264.3103448275861</v>
      </c>
      <c r="AC458" s="9">
        <f t="shared" si="218"/>
        <v>2574.8793103448274</v>
      </c>
      <c r="AD458" s="9">
        <f t="shared" si="218"/>
        <v>37.466896551724133</v>
      </c>
      <c r="AE458" s="9">
        <f t="shared" si="218"/>
        <v>748.31862068965506</v>
      </c>
      <c r="AF458" s="9">
        <f t="shared" si="218"/>
        <v>4685.6446047411191</v>
      </c>
      <c r="AG458" s="9">
        <f t="shared" si="218"/>
        <v>0</v>
      </c>
      <c r="AH458" s="9">
        <f t="shared" si="218"/>
        <v>2618.6950000000002</v>
      </c>
      <c r="AI458" s="9">
        <f t="shared" si="208"/>
        <v>17929.314777154912</v>
      </c>
      <c r="AJ458" s="3" t="s">
        <v>608</v>
      </c>
      <c r="AK458" s="11">
        <v>405435</v>
      </c>
      <c r="AL458" s="11">
        <v>0</v>
      </c>
      <c r="AM458" s="11">
        <v>931</v>
      </c>
      <c r="AN458" s="9">
        <v>0</v>
      </c>
      <c r="AO458" s="11">
        <v>0</v>
      </c>
      <c r="AP458" s="11">
        <v>2173.08</v>
      </c>
      <c r="AQ458" s="9">
        <v>0</v>
      </c>
      <c r="AR458" s="9">
        <v>7563</v>
      </c>
      <c r="AS458" s="11">
        <v>144593</v>
      </c>
      <c r="AT458" s="11">
        <v>0</v>
      </c>
      <c r="AU458" s="11">
        <v>0</v>
      </c>
      <c r="AV458" s="11">
        <v>0</v>
      </c>
      <c r="AW458" s="9">
        <v>0</v>
      </c>
      <c r="AX458" s="9">
        <v>285670.01087629225</v>
      </c>
      <c r="AY458" s="9">
        <v>0</v>
      </c>
      <c r="AZ458" s="9">
        <v>-2500.5942</v>
      </c>
      <c r="BA458" s="11">
        <v>16055</v>
      </c>
      <c r="BB458" s="11">
        <v>19459</v>
      </c>
      <c r="BC458" s="11">
        <v>147150</v>
      </c>
      <c r="BD458" s="11">
        <v>0</v>
      </c>
      <c r="BE458" s="11">
        <v>2021</v>
      </c>
      <c r="BF458" s="11">
        <v>0</v>
      </c>
      <c r="BG458" s="11">
        <v>0</v>
      </c>
      <c r="BH458" s="11">
        <v>0</v>
      </c>
      <c r="BI458" s="9">
        <v>0</v>
      </c>
      <c r="BJ458" s="9">
        <v>0</v>
      </c>
      <c r="BK458" s="9">
        <v>0</v>
      </c>
      <c r="BL458" s="9">
        <v>0</v>
      </c>
      <c r="BM458" s="9">
        <v>0</v>
      </c>
      <c r="BN458" s="9">
        <v>0</v>
      </c>
      <c r="BO458" s="11">
        <v>395969</v>
      </c>
      <c r="BP458" s="11">
        <v>25361</v>
      </c>
      <c r="BQ458" s="11">
        <v>887</v>
      </c>
      <c r="BR458" s="11">
        <v>0</v>
      </c>
      <c r="BS458" s="11">
        <v>0</v>
      </c>
      <c r="BT458" s="11">
        <v>2173.08</v>
      </c>
      <c r="BU458" s="9">
        <v>0</v>
      </c>
      <c r="BV458" s="9">
        <v>7837</v>
      </c>
      <c r="BW458" s="11">
        <v>149343</v>
      </c>
      <c r="BX458" s="11">
        <v>0</v>
      </c>
      <c r="BY458" s="11">
        <v>0</v>
      </c>
      <c r="BZ458" s="11">
        <v>-1259.52</v>
      </c>
      <c r="CA458" s="9">
        <v>0</v>
      </c>
      <c r="CB458" s="9">
        <v>271767.3870749849</v>
      </c>
      <c r="CC458" s="9">
        <v>4734.3100000000004</v>
      </c>
      <c r="CD458" s="9">
        <v>0</v>
      </c>
      <c r="CE458" s="11">
        <v>15339</v>
      </c>
      <c r="CF458" s="11">
        <v>18706</v>
      </c>
      <c r="CG458" s="11">
        <v>147150</v>
      </c>
      <c r="CH458" s="11">
        <v>0</v>
      </c>
      <c r="CI458" s="11">
        <v>1893</v>
      </c>
      <c r="CJ458" s="11">
        <v>0</v>
      </c>
      <c r="CK458" s="11">
        <v>0</v>
      </c>
      <c r="CL458" s="11">
        <v>0</v>
      </c>
      <c r="CM458" s="11">
        <v>0</v>
      </c>
      <c r="CN458" s="9">
        <v>0</v>
      </c>
      <c r="CO458" s="9">
        <v>0</v>
      </c>
      <c r="CP458" s="9">
        <v>0</v>
      </c>
      <c r="CQ458" s="9">
        <v>0</v>
      </c>
      <c r="CR458" s="9">
        <v>0</v>
      </c>
      <c r="CT458" s="11"/>
      <c r="CU458" s="11"/>
      <c r="CV458" s="15"/>
      <c r="CW458" s="15"/>
      <c r="CX458" s="11"/>
      <c r="CY458" s="11"/>
      <c r="CZ458" s="9"/>
      <c r="DA458" s="11"/>
      <c r="DB458" s="11"/>
      <c r="DC458" s="11"/>
      <c r="DD458" s="11"/>
      <c r="DE458" s="11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</row>
    <row r="459" spans="1:124" x14ac:dyDescent="0.3">
      <c r="A459" s="8">
        <v>4150</v>
      </c>
      <c r="B459" s="8">
        <v>7</v>
      </c>
      <c r="C459" s="8" t="s">
        <v>482</v>
      </c>
      <c r="D459" s="16">
        <v>7</v>
      </c>
      <c r="E459" s="9">
        <v>110</v>
      </c>
      <c r="F459" s="9">
        <f t="shared" si="195"/>
        <v>10387.447250204899</v>
      </c>
      <c r="G459" s="9">
        <f t="shared" si="196"/>
        <v>10507.34285109054</v>
      </c>
      <c r="H459" s="9">
        <f t="shared" si="197"/>
        <v>119.89560088564031</v>
      </c>
      <c r="I459" s="10">
        <f t="shared" si="192"/>
        <v>1.1542354728518625E-2</v>
      </c>
      <c r="J459" s="9">
        <f t="shared" si="198"/>
        <v>217.92236363636312</v>
      </c>
      <c r="K459" s="9">
        <f t="shared" si="199"/>
        <v>1.5454545454545467</v>
      </c>
      <c r="L459" s="9">
        <f t="shared" si="200"/>
        <v>0</v>
      </c>
      <c r="M459" s="9">
        <f t="shared" si="201"/>
        <v>-10.848727272727274</v>
      </c>
      <c r="N459" s="9">
        <f t="shared" si="202"/>
        <v>-114.53247184163183</v>
      </c>
      <c r="O459" s="9">
        <f t="shared" si="203"/>
        <v>0</v>
      </c>
      <c r="P459" s="9">
        <f t="shared" si="204"/>
        <v>25.808981818181792</v>
      </c>
      <c r="Q459" s="15">
        <f t="shared" si="205"/>
        <v>1142619.1975225387</v>
      </c>
      <c r="R459" s="15">
        <f t="shared" si="206"/>
        <v>1155807.7136199591</v>
      </c>
      <c r="S459" s="9">
        <f t="shared" si="207"/>
        <v>13188.516097420361</v>
      </c>
      <c r="T459" s="9"/>
      <c r="U459" s="9">
        <f t="shared" si="217"/>
        <v>6749.3140000000003</v>
      </c>
      <c r="V459" s="9">
        <f t="shared" si="217"/>
        <v>47.063636363636363</v>
      </c>
      <c r="W459" s="9">
        <f t="shared" si="217"/>
        <v>156</v>
      </c>
      <c r="X459" s="9">
        <f t="shared" si="217"/>
        <v>445.37272727272727</v>
      </c>
      <c r="Y459" s="9">
        <f t="shared" si="217"/>
        <v>2656.9266138412618</v>
      </c>
      <c r="Z459" s="9">
        <f t="shared" si="217"/>
        <v>0</v>
      </c>
      <c r="AA459" s="9">
        <f t="shared" si="217"/>
        <v>332.77027272727275</v>
      </c>
      <c r="AB459" s="9">
        <f t="shared" si="218"/>
        <v>6967.2363636363634</v>
      </c>
      <c r="AC459" s="9">
        <f t="shared" si="218"/>
        <v>48.609090909090909</v>
      </c>
      <c r="AD459" s="9">
        <f t="shared" si="218"/>
        <v>156</v>
      </c>
      <c r="AE459" s="9">
        <f t="shared" si="218"/>
        <v>434.524</v>
      </c>
      <c r="AF459" s="9">
        <f t="shared" si="218"/>
        <v>2542.3941419996299</v>
      </c>
      <c r="AG459" s="9">
        <f t="shared" si="218"/>
        <v>0</v>
      </c>
      <c r="AH459" s="9">
        <f t="shared" si="218"/>
        <v>358.57925454545455</v>
      </c>
      <c r="AI459" s="9">
        <f t="shared" si="208"/>
        <v>10507.34285109054</v>
      </c>
      <c r="AJ459" s="3" t="s">
        <v>608</v>
      </c>
      <c r="AK459" s="11">
        <v>747032</v>
      </c>
      <c r="AL459" s="11">
        <v>0</v>
      </c>
      <c r="AM459" s="11">
        <v>1716</v>
      </c>
      <c r="AN459" s="9">
        <v>0</v>
      </c>
      <c r="AO459" s="11">
        <v>0</v>
      </c>
      <c r="AP459" s="11">
        <v>17160</v>
      </c>
      <c r="AQ459" s="9">
        <v>0</v>
      </c>
      <c r="AR459" s="9">
        <v>13935</v>
      </c>
      <c r="AS459" s="11">
        <v>5177</v>
      </c>
      <c r="AT459" s="11">
        <v>0</v>
      </c>
      <c r="AU459" s="11">
        <v>0</v>
      </c>
      <c r="AV459" s="11">
        <v>0</v>
      </c>
      <c r="AW459" s="9">
        <v>0</v>
      </c>
      <c r="AX459" s="9">
        <v>292261.92752253881</v>
      </c>
      <c r="AY459" s="9">
        <v>0</v>
      </c>
      <c r="AZ459" s="9">
        <v>-4607.46</v>
      </c>
      <c r="BA459" s="11">
        <v>29581</v>
      </c>
      <c r="BB459" s="11">
        <v>36</v>
      </c>
      <c r="BC459" s="11">
        <v>36604.730000000003</v>
      </c>
      <c r="BD459" s="11">
        <v>0</v>
      </c>
      <c r="BE459" s="11">
        <v>3723</v>
      </c>
      <c r="BF459" s="11">
        <v>0</v>
      </c>
      <c r="BG459" s="11">
        <v>0</v>
      </c>
      <c r="BH459" s="11">
        <v>0</v>
      </c>
      <c r="BI459" s="9">
        <v>0</v>
      </c>
      <c r="BJ459" s="9">
        <v>0</v>
      </c>
      <c r="BK459" s="9">
        <v>0</v>
      </c>
      <c r="BL459" s="9">
        <v>0</v>
      </c>
      <c r="BM459" s="9">
        <v>0</v>
      </c>
      <c r="BN459" s="9">
        <v>0</v>
      </c>
      <c r="BO459" s="11">
        <v>766392</v>
      </c>
      <c r="BP459" s="11">
        <v>0</v>
      </c>
      <c r="BQ459" s="11">
        <v>1716</v>
      </c>
      <c r="BR459" s="11">
        <v>0</v>
      </c>
      <c r="BS459" s="11">
        <v>0</v>
      </c>
      <c r="BT459" s="11">
        <v>17160</v>
      </c>
      <c r="BU459" s="9">
        <v>0</v>
      </c>
      <c r="BV459" s="9">
        <v>15168</v>
      </c>
      <c r="BW459" s="11">
        <v>5347</v>
      </c>
      <c r="BX459" s="11">
        <v>0</v>
      </c>
      <c r="BY459" s="11">
        <v>0</v>
      </c>
      <c r="BZ459" s="11">
        <v>-2476.36</v>
      </c>
      <c r="CA459" s="9">
        <v>0</v>
      </c>
      <c r="CB459" s="9">
        <v>279663.3556199593</v>
      </c>
      <c r="CC459" s="9">
        <v>2838.99</v>
      </c>
      <c r="CD459" s="9">
        <v>4</v>
      </c>
      <c r="CE459" s="11">
        <v>29689</v>
      </c>
      <c r="CF459" s="11">
        <v>36</v>
      </c>
      <c r="CG459" s="11">
        <v>36604.728000000003</v>
      </c>
      <c r="CH459" s="11">
        <v>0</v>
      </c>
      <c r="CI459" s="11">
        <v>3665</v>
      </c>
      <c r="CJ459" s="11">
        <v>0</v>
      </c>
      <c r="CK459" s="11">
        <v>0</v>
      </c>
      <c r="CL459" s="11">
        <v>0</v>
      </c>
      <c r="CM459" s="11">
        <v>0</v>
      </c>
      <c r="CN459" s="9">
        <v>0</v>
      </c>
      <c r="CO459" s="9">
        <v>0</v>
      </c>
      <c r="CP459" s="9">
        <v>0</v>
      </c>
      <c r="CQ459" s="9">
        <v>0</v>
      </c>
      <c r="CR459" s="9">
        <v>0</v>
      </c>
      <c r="CT459" s="11"/>
      <c r="CU459" s="11"/>
      <c r="CV459" s="15"/>
      <c r="CW459" s="15"/>
      <c r="CX459" s="11"/>
      <c r="CY459" s="11"/>
      <c r="CZ459" s="9"/>
      <c r="DA459" s="11"/>
      <c r="DB459" s="11"/>
      <c r="DC459" s="11"/>
      <c r="DD459" s="11"/>
      <c r="DE459" s="11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</row>
    <row r="460" spans="1:124" x14ac:dyDescent="0.3">
      <c r="A460" s="8">
        <v>4151</v>
      </c>
      <c r="B460" s="8">
        <v>7</v>
      </c>
      <c r="C460" s="8" t="s">
        <v>483</v>
      </c>
      <c r="D460" s="16">
        <v>7</v>
      </c>
      <c r="E460" s="9">
        <v>104</v>
      </c>
      <c r="F460" s="9">
        <f t="shared" si="195"/>
        <v>11068.100907075832</v>
      </c>
      <c r="G460" s="9">
        <f t="shared" si="196"/>
        <v>11212.179105019339</v>
      </c>
      <c r="H460" s="9">
        <f t="shared" si="197"/>
        <v>144.07819794350689</v>
      </c>
      <c r="I460" s="10">
        <f t="shared" si="192"/>
        <v>1.3017427212955545E-2</v>
      </c>
      <c r="J460" s="9">
        <f t="shared" si="198"/>
        <v>229.27059615384587</v>
      </c>
      <c r="K460" s="9">
        <f t="shared" si="199"/>
        <v>22.307692307692264</v>
      </c>
      <c r="L460" s="9">
        <f t="shared" si="200"/>
        <v>0</v>
      </c>
      <c r="M460" s="9">
        <f t="shared" si="201"/>
        <v>2.716634615384578</v>
      </c>
      <c r="N460" s="9">
        <f t="shared" si="202"/>
        <v>-117.66576359495321</v>
      </c>
      <c r="O460" s="9">
        <f t="shared" si="203"/>
        <v>0</v>
      </c>
      <c r="P460" s="9">
        <f t="shared" si="204"/>
        <v>7.4490384615384624</v>
      </c>
      <c r="Q460" s="15">
        <f t="shared" si="205"/>
        <v>1151082.4943358866</v>
      </c>
      <c r="R460" s="15">
        <f t="shared" si="206"/>
        <v>1166066.6269220114</v>
      </c>
      <c r="S460" s="9">
        <f t="shared" si="207"/>
        <v>14984.132586124819</v>
      </c>
      <c r="T460" s="9"/>
      <c r="U460" s="9">
        <f t="shared" si="217"/>
        <v>6794.2390192307694</v>
      </c>
      <c r="V460" s="9">
        <f t="shared" si="217"/>
        <v>679</v>
      </c>
      <c r="W460" s="9">
        <f t="shared" si="217"/>
        <v>112.54423076923078</v>
      </c>
      <c r="X460" s="9">
        <f t="shared" si="217"/>
        <v>878.125</v>
      </c>
      <c r="Y460" s="9">
        <f t="shared" si="217"/>
        <v>2604.1926570758314</v>
      </c>
      <c r="Z460" s="9">
        <f t="shared" si="217"/>
        <v>0</v>
      </c>
      <c r="AA460" s="9">
        <f t="shared" si="217"/>
        <v>0</v>
      </c>
      <c r="AB460" s="9">
        <f t="shared" si="218"/>
        <v>7023.5096153846152</v>
      </c>
      <c r="AC460" s="9">
        <f t="shared" si="218"/>
        <v>701.30769230769226</v>
      </c>
      <c r="AD460" s="9">
        <f t="shared" si="218"/>
        <v>112.54423076923078</v>
      </c>
      <c r="AE460" s="9">
        <f t="shared" si="218"/>
        <v>880.84163461538458</v>
      </c>
      <c r="AF460" s="9">
        <f t="shared" si="218"/>
        <v>2486.5268934808782</v>
      </c>
      <c r="AG460" s="9">
        <f t="shared" si="218"/>
        <v>0</v>
      </c>
      <c r="AH460" s="9">
        <f t="shared" si="218"/>
        <v>7.4490384615384624</v>
      </c>
      <c r="AI460" s="9">
        <f t="shared" si="208"/>
        <v>11212.179105019339</v>
      </c>
      <c r="AJ460" s="3" t="s">
        <v>608</v>
      </c>
      <c r="AK460" s="11">
        <v>710986</v>
      </c>
      <c r="AL460" s="11">
        <v>0</v>
      </c>
      <c r="AM460" s="11">
        <v>1633</v>
      </c>
      <c r="AN460" s="9">
        <v>0</v>
      </c>
      <c r="AO460" s="11">
        <v>0</v>
      </c>
      <c r="AP460" s="11">
        <v>11704.6</v>
      </c>
      <c r="AQ460" s="9">
        <v>26818</v>
      </c>
      <c r="AR460" s="9">
        <v>13262</v>
      </c>
      <c r="AS460" s="11">
        <v>70616</v>
      </c>
      <c r="AT460" s="11">
        <v>0</v>
      </c>
      <c r="AU460" s="11">
        <v>0</v>
      </c>
      <c r="AV460" s="11">
        <v>0</v>
      </c>
      <c r="AW460" s="9">
        <v>0</v>
      </c>
      <c r="AX460" s="9">
        <v>270836.03633588646</v>
      </c>
      <c r="AY460" s="9">
        <v>0</v>
      </c>
      <c r="AZ460" s="9">
        <v>-4385.1419999999998</v>
      </c>
      <c r="BA460" s="11">
        <v>28154</v>
      </c>
      <c r="BB460" s="11">
        <v>17914</v>
      </c>
      <c r="BC460" s="11">
        <v>0</v>
      </c>
      <c r="BD460" s="11">
        <v>0</v>
      </c>
      <c r="BE460" s="11">
        <v>3544</v>
      </c>
      <c r="BF460" s="11">
        <v>0</v>
      </c>
      <c r="BG460" s="11">
        <v>0</v>
      </c>
      <c r="BH460" s="11">
        <v>0</v>
      </c>
      <c r="BI460" s="9">
        <v>0</v>
      </c>
      <c r="BJ460" s="9">
        <v>0</v>
      </c>
      <c r="BK460" s="9">
        <v>0</v>
      </c>
      <c r="BL460" s="9">
        <v>0</v>
      </c>
      <c r="BM460" s="9">
        <v>0</v>
      </c>
      <c r="BN460" s="9">
        <v>0</v>
      </c>
      <c r="BO460" s="11">
        <v>724589</v>
      </c>
      <c r="BP460" s="11">
        <v>5852</v>
      </c>
      <c r="BQ460" s="11">
        <v>1622</v>
      </c>
      <c r="BR460" s="11">
        <v>0</v>
      </c>
      <c r="BS460" s="11">
        <v>0</v>
      </c>
      <c r="BT460" s="11">
        <v>11704.6</v>
      </c>
      <c r="BU460" s="9">
        <v>26818</v>
      </c>
      <c r="BV460" s="9">
        <v>14341</v>
      </c>
      <c r="BW460" s="11">
        <v>72936</v>
      </c>
      <c r="BX460" s="11">
        <v>0</v>
      </c>
      <c r="BY460" s="11">
        <v>0</v>
      </c>
      <c r="BZ460" s="11">
        <v>-676.47</v>
      </c>
      <c r="CA460" s="9">
        <v>0</v>
      </c>
      <c r="CB460" s="9">
        <v>258598.79692201136</v>
      </c>
      <c r="CC460" s="9">
        <v>774.7</v>
      </c>
      <c r="CD460" s="9">
        <v>4</v>
      </c>
      <c r="CE460" s="11">
        <v>28069</v>
      </c>
      <c r="CF460" s="11">
        <v>17969</v>
      </c>
      <c r="CG460" s="11">
        <v>0</v>
      </c>
      <c r="CH460" s="11">
        <v>0</v>
      </c>
      <c r="CI460" s="11">
        <v>3465</v>
      </c>
      <c r="CJ460" s="11">
        <v>0</v>
      </c>
      <c r="CK460" s="11">
        <v>0</v>
      </c>
      <c r="CL460" s="11">
        <v>0</v>
      </c>
      <c r="CM460" s="11">
        <v>0</v>
      </c>
      <c r="CN460" s="9">
        <v>0</v>
      </c>
      <c r="CO460" s="9">
        <v>0</v>
      </c>
      <c r="CP460" s="9">
        <v>0</v>
      </c>
      <c r="CQ460" s="9">
        <v>0</v>
      </c>
      <c r="CR460" s="9">
        <v>0</v>
      </c>
      <c r="CT460" s="11"/>
      <c r="CU460" s="11"/>
      <c r="CV460" s="15"/>
      <c r="CW460" s="15"/>
      <c r="CX460" s="11"/>
      <c r="CY460" s="11"/>
      <c r="CZ460" s="9"/>
      <c r="DA460" s="11"/>
      <c r="DB460" s="11"/>
      <c r="DC460" s="11"/>
      <c r="DD460" s="11"/>
      <c r="DE460" s="11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</row>
    <row r="461" spans="1:124" x14ac:dyDescent="0.3">
      <c r="A461" s="8">
        <v>4152</v>
      </c>
      <c r="B461" s="8">
        <v>7</v>
      </c>
      <c r="C461" s="8" t="s">
        <v>484</v>
      </c>
      <c r="D461" s="16">
        <v>7</v>
      </c>
      <c r="E461" s="9">
        <v>373</v>
      </c>
      <c r="F461" s="9">
        <f t="shared" si="195"/>
        <v>8445.0067063971728</v>
      </c>
      <c r="G461" s="9">
        <f t="shared" si="196"/>
        <v>8987.635121218631</v>
      </c>
      <c r="H461" s="9">
        <f t="shared" si="197"/>
        <v>542.62841482145814</v>
      </c>
      <c r="I461" s="10">
        <f t="shared" ref="I461:I524" si="219">IF(F461=0,0,H461/F461)</f>
        <v>6.4254349781677725E-2</v>
      </c>
      <c r="J461" s="9">
        <f t="shared" si="198"/>
        <v>572.75233083109924</v>
      </c>
      <c r="K461" s="9">
        <f t="shared" si="199"/>
        <v>0.94638069705093741</v>
      </c>
      <c r="L461" s="9">
        <f t="shared" si="200"/>
        <v>0</v>
      </c>
      <c r="M461" s="9">
        <f t="shared" si="201"/>
        <v>33.277292225201052</v>
      </c>
      <c r="N461" s="9">
        <f t="shared" si="202"/>
        <v>-65.6706012643333</v>
      </c>
      <c r="O461" s="9">
        <f t="shared" si="203"/>
        <v>0</v>
      </c>
      <c r="P461" s="9">
        <f t="shared" si="204"/>
        <v>1.3230123324397027</v>
      </c>
      <c r="Q461" s="15">
        <f t="shared" si="205"/>
        <v>3149987.5014861454</v>
      </c>
      <c r="R461" s="15">
        <f t="shared" si="206"/>
        <v>3352387.9002145501</v>
      </c>
      <c r="S461" s="9">
        <f t="shared" si="207"/>
        <v>202400.39872840466</v>
      </c>
      <c r="T461" s="9"/>
      <c r="U461" s="9">
        <f t="shared" si="217"/>
        <v>5376.4835941018764</v>
      </c>
      <c r="V461" s="9">
        <f t="shared" si="217"/>
        <v>28.80697050938338</v>
      </c>
      <c r="W461" s="9">
        <f t="shared" si="217"/>
        <v>78.703806970509376</v>
      </c>
      <c r="X461" s="9">
        <f t="shared" si="217"/>
        <v>393.87935656836459</v>
      </c>
      <c r="Y461" s="9">
        <f t="shared" si="217"/>
        <v>1469.4997610888624</v>
      </c>
      <c r="Z461" s="9">
        <f t="shared" si="217"/>
        <v>0</v>
      </c>
      <c r="AA461" s="9">
        <f t="shared" si="217"/>
        <v>1097.6332171581769</v>
      </c>
      <c r="AB461" s="9">
        <f t="shared" si="218"/>
        <v>5949.2359249329756</v>
      </c>
      <c r="AC461" s="9">
        <f t="shared" si="218"/>
        <v>29.753351206434317</v>
      </c>
      <c r="AD461" s="9">
        <f t="shared" si="218"/>
        <v>78.703806970509376</v>
      </c>
      <c r="AE461" s="9">
        <f t="shared" si="218"/>
        <v>427.15664879356564</v>
      </c>
      <c r="AF461" s="9">
        <f t="shared" si="218"/>
        <v>1403.8291598245291</v>
      </c>
      <c r="AG461" s="9">
        <f t="shared" si="218"/>
        <v>0</v>
      </c>
      <c r="AH461" s="9">
        <f t="shared" si="218"/>
        <v>1098.9562294906166</v>
      </c>
      <c r="AI461" s="9">
        <f t="shared" si="208"/>
        <v>8987.635121218631</v>
      </c>
      <c r="AJ461" s="3" t="s">
        <v>608</v>
      </c>
      <c r="AK461" s="11">
        <v>2017874</v>
      </c>
      <c r="AL461" s="11">
        <v>0</v>
      </c>
      <c r="AM461" s="11">
        <v>4635</v>
      </c>
      <c r="AN461" s="9">
        <v>0</v>
      </c>
      <c r="AO461" s="11">
        <v>0</v>
      </c>
      <c r="AP461" s="11">
        <v>29356.519999999997</v>
      </c>
      <c r="AQ461" s="9">
        <v>0</v>
      </c>
      <c r="AR461" s="9">
        <v>37640</v>
      </c>
      <c r="AS461" s="11">
        <v>10745</v>
      </c>
      <c r="AT461" s="11">
        <v>0</v>
      </c>
      <c r="AU461" s="11">
        <v>0</v>
      </c>
      <c r="AV461" s="11">
        <v>0</v>
      </c>
      <c r="AW461" s="9">
        <v>0</v>
      </c>
      <c r="AX461" s="9">
        <v>548123.41088614566</v>
      </c>
      <c r="AY461" s="9">
        <v>34585.19</v>
      </c>
      <c r="AZ461" s="9">
        <v>-12445.6194</v>
      </c>
      <c r="BA461" s="11">
        <v>79905</v>
      </c>
      <c r="BB461" s="11">
        <v>97</v>
      </c>
      <c r="BC461" s="11">
        <v>374832</v>
      </c>
      <c r="BD461" s="11">
        <v>0</v>
      </c>
      <c r="BE461" s="11">
        <v>10057</v>
      </c>
      <c r="BF461" s="11">
        <v>0</v>
      </c>
      <c r="BG461" s="11">
        <v>0</v>
      </c>
      <c r="BH461" s="11">
        <v>0</v>
      </c>
      <c r="BI461" s="9">
        <v>14583</v>
      </c>
      <c r="BJ461" s="9">
        <v>0</v>
      </c>
      <c r="BK461" s="9">
        <v>0</v>
      </c>
      <c r="BL461" s="9">
        <v>0</v>
      </c>
      <c r="BM461" s="9">
        <v>0</v>
      </c>
      <c r="BN461" s="9">
        <v>0</v>
      </c>
      <c r="BO461" s="11">
        <v>2219053</v>
      </c>
      <c r="BP461" s="11">
        <v>0</v>
      </c>
      <c r="BQ461" s="11">
        <v>4969</v>
      </c>
      <c r="BR461" s="11">
        <v>0</v>
      </c>
      <c r="BS461" s="11">
        <v>0</v>
      </c>
      <c r="BT461" s="11">
        <v>29356.519999999997</v>
      </c>
      <c r="BU461" s="9">
        <v>0</v>
      </c>
      <c r="BV461" s="9">
        <v>43920</v>
      </c>
      <c r="BW461" s="11">
        <v>11098</v>
      </c>
      <c r="BX461" s="11">
        <v>0</v>
      </c>
      <c r="BY461" s="11">
        <v>0</v>
      </c>
      <c r="BZ461" s="11">
        <v>-899.57</v>
      </c>
      <c r="CA461" s="9">
        <v>0</v>
      </c>
      <c r="CB461" s="9">
        <v>523628.27661454934</v>
      </c>
      <c r="CC461" s="9">
        <v>24825.027600000001</v>
      </c>
      <c r="CD461" s="9">
        <v>12</v>
      </c>
      <c r="CE461" s="11">
        <v>85962</v>
      </c>
      <c r="CF461" s="11">
        <v>104</v>
      </c>
      <c r="CG461" s="11">
        <v>385085.64600000001</v>
      </c>
      <c r="CH461" s="11">
        <v>0</v>
      </c>
      <c r="CI461" s="11">
        <v>10611</v>
      </c>
      <c r="CJ461" s="11">
        <v>0</v>
      </c>
      <c r="CK461" s="11">
        <v>0</v>
      </c>
      <c r="CL461" s="11">
        <v>0</v>
      </c>
      <c r="CM461" s="11">
        <v>14663</v>
      </c>
      <c r="CN461" s="9">
        <v>0</v>
      </c>
      <c r="CO461" s="9">
        <v>0</v>
      </c>
      <c r="CP461" s="9">
        <v>0</v>
      </c>
      <c r="CQ461" s="9">
        <v>0</v>
      </c>
      <c r="CR461" s="9">
        <v>0</v>
      </c>
      <c r="CT461" s="11"/>
      <c r="CU461" s="11"/>
      <c r="CV461" s="15"/>
      <c r="CW461" s="15"/>
      <c r="CX461" s="11"/>
      <c r="CY461" s="11"/>
      <c r="CZ461" s="9"/>
      <c r="DA461" s="11"/>
      <c r="DB461" s="11"/>
      <c r="DC461" s="11"/>
      <c r="DD461" s="11"/>
      <c r="DE461" s="11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</row>
    <row r="462" spans="1:124" x14ac:dyDescent="0.3">
      <c r="A462" s="8">
        <v>4153</v>
      </c>
      <c r="B462" s="8">
        <v>7</v>
      </c>
      <c r="C462" s="8" t="s">
        <v>485</v>
      </c>
      <c r="D462" s="16">
        <v>7</v>
      </c>
      <c r="E462" s="9">
        <v>337</v>
      </c>
      <c r="F462" s="9">
        <f t="shared" si="195"/>
        <v>11551.172430023702</v>
      </c>
      <c r="G462" s="9">
        <f t="shared" si="196"/>
        <v>12129.982315082914</v>
      </c>
      <c r="H462" s="9">
        <f t="shared" si="197"/>
        <v>578.80988505921232</v>
      </c>
      <c r="I462" s="10">
        <f t="shared" si="219"/>
        <v>5.0108323511367119E-2</v>
      </c>
      <c r="J462" s="9">
        <f t="shared" si="198"/>
        <v>431.31829792284861</v>
      </c>
      <c r="K462" s="9">
        <f t="shared" si="199"/>
        <v>96.308605341246221</v>
      </c>
      <c r="L462" s="9">
        <f t="shared" si="200"/>
        <v>0</v>
      </c>
      <c r="M462" s="9">
        <f t="shared" si="201"/>
        <v>4.8606824925815317</v>
      </c>
      <c r="N462" s="9">
        <f t="shared" si="202"/>
        <v>-20.917431854736492</v>
      </c>
      <c r="O462" s="9">
        <f t="shared" si="203"/>
        <v>0</v>
      </c>
      <c r="P462" s="9">
        <f t="shared" si="204"/>
        <v>67.239731157270171</v>
      </c>
      <c r="Q462" s="15">
        <f t="shared" si="205"/>
        <v>3892745.1089179874</v>
      </c>
      <c r="R462" s="15">
        <f t="shared" si="206"/>
        <v>4087804.0401829411</v>
      </c>
      <c r="S462" s="9">
        <f t="shared" si="207"/>
        <v>195058.93126495369</v>
      </c>
      <c r="T462" s="9"/>
      <c r="U462" s="9">
        <f t="shared" ref="U462:AA471" si="220">IF($E462=0,0,SUMIF($AK$4:$BN$4,U$4,$AK462:$BN462)/$E462)</f>
        <v>5702.0229483679523</v>
      </c>
      <c r="V462" s="9">
        <f t="shared" si="220"/>
        <v>2931.3086053412462</v>
      </c>
      <c r="W462" s="9">
        <f t="shared" si="220"/>
        <v>51.619109792284867</v>
      </c>
      <c r="X462" s="9">
        <f t="shared" si="220"/>
        <v>752.53709198813056</v>
      </c>
      <c r="Y462" s="9">
        <f t="shared" si="220"/>
        <v>751.9458614777086</v>
      </c>
      <c r="Z462" s="9">
        <f t="shared" si="220"/>
        <v>0</v>
      </c>
      <c r="AA462" s="9">
        <f t="shared" si="220"/>
        <v>1361.7388130563797</v>
      </c>
      <c r="AB462" s="9">
        <f t="shared" ref="AB462:AH471" si="221">IF($E462=0,0,SUMIF($BO$4:$CR$4,AB$4,$BO462:$CR462)/$E462)</f>
        <v>6133.3412462908009</v>
      </c>
      <c r="AC462" s="9">
        <f t="shared" si="221"/>
        <v>3027.6172106824924</v>
      </c>
      <c r="AD462" s="9">
        <f t="shared" si="221"/>
        <v>51.619109792284867</v>
      </c>
      <c r="AE462" s="9">
        <f t="shared" si="221"/>
        <v>757.39777448071209</v>
      </c>
      <c r="AF462" s="9">
        <f t="shared" si="221"/>
        <v>731.02842962297211</v>
      </c>
      <c r="AG462" s="9">
        <f t="shared" si="221"/>
        <v>0</v>
      </c>
      <c r="AH462" s="9">
        <f t="shared" si="221"/>
        <v>1428.9785442136499</v>
      </c>
      <c r="AI462" s="9">
        <f t="shared" si="208"/>
        <v>12129.982315082914</v>
      </c>
      <c r="AJ462" s="3" t="s">
        <v>608</v>
      </c>
      <c r="AK462" s="11">
        <v>1933507</v>
      </c>
      <c r="AL462" s="11">
        <v>0</v>
      </c>
      <c r="AM462" s="11">
        <v>4441</v>
      </c>
      <c r="AN462" s="9">
        <v>0</v>
      </c>
      <c r="AO462" s="11">
        <v>0</v>
      </c>
      <c r="AP462" s="11">
        <v>17395.64</v>
      </c>
      <c r="AQ462" s="9">
        <v>88803</v>
      </c>
      <c r="AR462" s="9">
        <v>36067</v>
      </c>
      <c r="AS462" s="11">
        <v>987851</v>
      </c>
      <c r="AT462" s="11">
        <v>0</v>
      </c>
      <c r="AU462" s="11">
        <v>0</v>
      </c>
      <c r="AV462" s="11">
        <v>0</v>
      </c>
      <c r="AW462" s="9">
        <v>0</v>
      </c>
      <c r="AX462" s="9">
        <v>253405.75531798779</v>
      </c>
      <c r="AY462" s="9">
        <v>24433.98</v>
      </c>
      <c r="AZ462" s="9">
        <v>-11925.2664</v>
      </c>
      <c r="BA462" s="11">
        <v>76564</v>
      </c>
      <c r="BB462" s="11">
        <v>93</v>
      </c>
      <c r="BC462" s="11">
        <v>434472</v>
      </c>
      <c r="BD462" s="11">
        <v>0</v>
      </c>
      <c r="BE462" s="11">
        <v>9637</v>
      </c>
      <c r="BF462" s="11">
        <v>0</v>
      </c>
      <c r="BG462" s="11">
        <v>0</v>
      </c>
      <c r="BH462" s="11">
        <v>0</v>
      </c>
      <c r="BI462" s="9">
        <v>38000</v>
      </c>
      <c r="BJ462" s="9">
        <v>0</v>
      </c>
      <c r="BK462" s="9">
        <v>0</v>
      </c>
      <c r="BL462" s="9">
        <v>0</v>
      </c>
      <c r="BM462" s="9">
        <v>0</v>
      </c>
      <c r="BN462" s="9">
        <v>0</v>
      </c>
      <c r="BO462" s="11">
        <v>2066936</v>
      </c>
      <c r="BP462" s="11">
        <v>0</v>
      </c>
      <c r="BQ462" s="11">
        <v>4628</v>
      </c>
      <c r="BR462" s="11">
        <v>0</v>
      </c>
      <c r="BS462" s="11">
        <v>0</v>
      </c>
      <c r="BT462" s="11">
        <v>17395.64</v>
      </c>
      <c r="BU462" s="9">
        <v>88803</v>
      </c>
      <c r="BV462" s="9">
        <v>40909</v>
      </c>
      <c r="BW462" s="11">
        <v>1020307</v>
      </c>
      <c r="BX462" s="11">
        <v>0</v>
      </c>
      <c r="BY462" s="11">
        <v>0</v>
      </c>
      <c r="BZ462" s="11">
        <v>-7306.95</v>
      </c>
      <c r="CA462" s="9">
        <v>0</v>
      </c>
      <c r="CB462" s="9">
        <v>246356.5807829416</v>
      </c>
      <c r="CC462" s="9">
        <v>19300.5694</v>
      </c>
      <c r="CD462" s="9">
        <v>0</v>
      </c>
      <c r="CE462" s="11">
        <v>80069</v>
      </c>
      <c r="CF462" s="11">
        <v>97</v>
      </c>
      <c r="CG462" s="11">
        <v>462265.2</v>
      </c>
      <c r="CH462" s="11">
        <v>0</v>
      </c>
      <c r="CI462" s="11">
        <v>9884</v>
      </c>
      <c r="CJ462" s="11">
        <v>0</v>
      </c>
      <c r="CK462" s="11">
        <v>0</v>
      </c>
      <c r="CL462" s="11">
        <v>0</v>
      </c>
      <c r="CM462" s="11">
        <v>38160</v>
      </c>
      <c r="CN462" s="9">
        <v>0</v>
      </c>
      <c r="CO462" s="9">
        <v>0</v>
      </c>
      <c r="CP462" s="9">
        <v>0</v>
      </c>
      <c r="CQ462" s="9">
        <v>0</v>
      </c>
      <c r="CR462" s="9">
        <v>0</v>
      </c>
      <c r="CT462" s="11"/>
      <c r="CU462" s="11"/>
      <c r="CV462" s="15"/>
      <c r="CW462" s="15"/>
      <c r="CX462" s="11"/>
      <c r="CY462" s="11"/>
      <c r="CZ462" s="9"/>
      <c r="DA462" s="11"/>
      <c r="DB462" s="11"/>
      <c r="DC462" s="11"/>
      <c r="DD462" s="11"/>
      <c r="DE462" s="11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</row>
    <row r="463" spans="1:124" x14ac:dyDescent="0.3">
      <c r="A463" s="8">
        <v>4155</v>
      </c>
      <c r="B463" s="8">
        <v>7</v>
      </c>
      <c r="C463" s="8" t="s">
        <v>486</v>
      </c>
      <c r="D463" s="16">
        <v>7</v>
      </c>
      <c r="E463" s="9">
        <v>136</v>
      </c>
      <c r="F463" s="9">
        <f t="shared" si="195"/>
        <v>10830.169268169988</v>
      </c>
      <c r="G463" s="9">
        <f t="shared" si="196"/>
        <v>11332.603433665712</v>
      </c>
      <c r="H463" s="9">
        <f t="shared" si="197"/>
        <v>502.4341654957243</v>
      </c>
      <c r="I463" s="10">
        <f t="shared" si="219"/>
        <v>4.6392087977090539E-2</v>
      </c>
      <c r="J463" s="9">
        <f t="shared" si="198"/>
        <v>523.01416029411757</v>
      </c>
      <c r="K463" s="9">
        <f t="shared" si="199"/>
        <v>82.1397058823527</v>
      </c>
      <c r="L463" s="9">
        <f t="shared" si="200"/>
        <v>0</v>
      </c>
      <c r="M463" s="9">
        <f t="shared" si="201"/>
        <v>19.477941176470594</v>
      </c>
      <c r="N463" s="9">
        <f t="shared" si="202"/>
        <v>-93.939460974861959</v>
      </c>
      <c r="O463" s="9">
        <f t="shared" si="203"/>
        <v>0</v>
      </c>
      <c r="P463" s="9">
        <f t="shared" si="204"/>
        <v>-28.258180882352917</v>
      </c>
      <c r="Q463" s="15">
        <f t="shared" si="205"/>
        <v>1472903.0204711182</v>
      </c>
      <c r="R463" s="15">
        <f t="shared" si="206"/>
        <v>1541234.066978537</v>
      </c>
      <c r="S463" s="9">
        <f t="shared" si="207"/>
        <v>68331.046507418854</v>
      </c>
      <c r="T463" s="9"/>
      <c r="U463" s="9">
        <f t="shared" si="220"/>
        <v>5283.0152514705887</v>
      </c>
      <c r="V463" s="9">
        <f t="shared" si="220"/>
        <v>2499.9411764705883</v>
      </c>
      <c r="W463" s="9">
        <f t="shared" si="220"/>
        <v>0</v>
      </c>
      <c r="X463" s="9">
        <f t="shared" si="220"/>
        <v>90.55147058823529</v>
      </c>
      <c r="Y463" s="9">
        <f t="shared" si="220"/>
        <v>2113.8642372876343</v>
      </c>
      <c r="Z463" s="9">
        <f t="shared" si="220"/>
        <v>0</v>
      </c>
      <c r="AA463" s="9">
        <f t="shared" si="220"/>
        <v>842.79713235294116</v>
      </c>
      <c r="AB463" s="9">
        <f t="shared" si="221"/>
        <v>5806.0294117647063</v>
      </c>
      <c r="AC463" s="9">
        <f t="shared" si="221"/>
        <v>2582.080882352941</v>
      </c>
      <c r="AD463" s="9">
        <f t="shared" si="221"/>
        <v>0</v>
      </c>
      <c r="AE463" s="9">
        <f t="shared" si="221"/>
        <v>110.02941176470588</v>
      </c>
      <c r="AF463" s="9">
        <f t="shared" si="221"/>
        <v>2019.9247763127723</v>
      </c>
      <c r="AG463" s="9">
        <f t="shared" si="221"/>
        <v>0</v>
      </c>
      <c r="AH463" s="9">
        <f t="shared" si="221"/>
        <v>814.53895147058824</v>
      </c>
      <c r="AI463" s="9">
        <f t="shared" si="208"/>
        <v>11332.603433665712</v>
      </c>
      <c r="AJ463" s="3" t="s">
        <v>608</v>
      </c>
      <c r="AK463" s="11">
        <v>722949</v>
      </c>
      <c r="AL463" s="11">
        <v>0</v>
      </c>
      <c r="AM463" s="11">
        <v>1661</v>
      </c>
      <c r="AN463" s="9">
        <v>0</v>
      </c>
      <c r="AO463" s="11">
        <v>0</v>
      </c>
      <c r="AP463" s="11">
        <v>0</v>
      </c>
      <c r="AQ463" s="9">
        <v>0</v>
      </c>
      <c r="AR463" s="9">
        <v>13486</v>
      </c>
      <c r="AS463" s="11">
        <v>339992</v>
      </c>
      <c r="AT463" s="11">
        <v>0</v>
      </c>
      <c r="AU463" s="11">
        <v>0</v>
      </c>
      <c r="AV463" s="11">
        <v>0</v>
      </c>
      <c r="AW463" s="9">
        <v>0</v>
      </c>
      <c r="AX463" s="9">
        <v>287485.53627111827</v>
      </c>
      <c r="AY463" s="9">
        <v>6620.41</v>
      </c>
      <c r="AZ463" s="9">
        <v>-4458.9257999999991</v>
      </c>
      <c r="BA463" s="11">
        <v>28628</v>
      </c>
      <c r="BB463" s="11">
        <v>36352</v>
      </c>
      <c r="BC463" s="11">
        <v>108000</v>
      </c>
      <c r="BD463" s="11">
        <v>0</v>
      </c>
      <c r="BE463" s="11">
        <v>3603</v>
      </c>
      <c r="BF463" s="11">
        <v>0</v>
      </c>
      <c r="BG463" s="11">
        <v>-71415</v>
      </c>
      <c r="BH463" s="11">
        <v>0</v>
      </c>
      <c r="BI463" s="9">
        <v>0</v>
      </c>
      <c r="BJ463" s="9">
        <v>0</v>
      </c>
      <c r="BK463" s="9">
        <v>0</v>
      </c>
      <c r="BL463" s="9">
        <v>0</v>
      </c>
      <c r="BM463" s="9">
        <v>0</v>
      </c>
      <c r="BN463" s="9">
        <v>0</v>
      </c>
      <c r="BO463" s="11">
        <v>789616</v>
      </c>
      <c r="BP463" s="11">
        <v>0</v>
      </c>
      <c r="BQ463" s="11">
        <v>1768</v>
      </c>
      <c r="BR463" s="11">
        <v>0</v>
      </c>
      <c r="BS463" s="11">
        <v>0</v>
      </c>
      <c r="BT463" s="11">
        <v>0</v>
      </c>
      <c r="BU463" s="9">
        <v>0</v>
      </c>
      <c r="BV463" s="9">
        <v>15628</v>
      </c>
      <c r="BW463" s="11">
        <v>351163</v>
      </c>
      <c r="BX463" s="11">
        <v>0</v>
      </c>
      <c r="BY463" s="11">
        <v>0</v>
      </c>
      <c r="BZ463" s="11">
        <v>0</v>
      </c>
      <c r="CA463" s="9">
        <v>0</v>
      </c>
      <c r="CB463" s="9">
        <v>274709.76957853703</v>
      </c>
      <c r="CC463" s="9">
        <v>2777.2974000000004</v>
      </c>
      <c r="CD463" s="9">
        <v>4</v>
      </c>
      <c r="CE463" s="11">
        <v>30588</v>
      </c>
      <c r="CF463" s="11">
        <v>39080</v>
      </c>
      <c r="CG463" s="11">
        <v>108000</v>
      </c>
      <c r="CH463" s="11">
        <v>0</v>
      </c>
      <c r="CI463" s="11">
        <v>3776</v>
      </c>
      <c r="CJ463" s="11">
        <v>0</v>
      </c>
      <c r="CK463" s="11">
        <v>-75876</v>
      </c>
      <c r="CL463" s="11">
        <v>0</v>
      </c>
      <c r="CM463" s="11">
        <v>0</v>
      </c>
      <c r="CN463" s="9">
        <v>0</v>
      </c>
      <c r="CO463" s="9">
        <v>0</v>
      </c>
      <c r="CP463" s="9">
        <v>0</v>
      </c>
      <c r="CQ463" s="9">
        <v>0</v>
      </c>
      <c r="CR463" s="9">
        <v>0</v>
      </c>
      <c r="CT463" s="11"/>
      <c r="CU463" s="11"/>
      <c r="CV463" s="15"/>
      <c r="CW463" s="15"/>
      <c r="CX463" s="11"/>
      <c r="CY463" s="11"/>
      <c r="CZ463" s="9"/>
      <c r="DA463" s="11"/>
      <c r="DB463" s="11"/>
      <c r="DC463" s="11"/>
      <c r="DD463" s="11"/>
      <c r="DE463" s="11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</row>
    <row r="464" spans="1:124" x14ac:dyDescent="0.3">
      <c r="A464" s="8">
        <v>4159</v>
      </c>
      <c r="B464" s="8">
        <v>7</v>
      </c>
      <c r="C464" s="8" t="s">
        <v>487</v>
      </c>
      <c r="D464" s="16">
        <v>7</v>
      </c>
      <c r="E464" s="9">
        <v>507</v>
      </c>
      <c r="F464" s="9">
        <f t="shared" si="195"/>
        <v>8396.178557764737</v>
      </c>
      <c r="G464" s="9">
        <f t="shared" si="196"/>
        <v>8939.8062264812943</v>
      </c>
      <c r="H464" s="9">
        <f t="shared" si="197"/>
        <v>543.62766871655731</v>
      </c>
      <c r="I464" s="10">
        <f t="shared" si="219"/>
        <v>6.4747035210895268E-2</v>
      </c>
      <c r="J464" s="9">
        <f t="shared" si="198"/>
        <v>611.69150887574051</v>
      </c>
      <c r="K464" s="9">
        <f t="shared" si="199"/>
        <v>3.844181459566073</v>
      </c>
      <c r="L464" s="9">
        <f t="shared" si="200"/>
        <v>0</v>
      </c>
      <c r="M464" s="9">
        <f t="shared" si="201"/>
        <v>37.37936883629186</v>
      </c>
      <c r="N464" s="9">
        <f t="shared" si="202"/>
        <v>-59.513154952082914</v>
      </c>
      <c r="O464" s="9">
        <f t="shared" si="203"/>
        <v>0</v>
      </c>
      <c r="P464" s="9">
        <f t="shared" si="204"/>
        <v>-49.774235502958618</v>
      </c>
      <c r="Q464" s="15">
        <f t="shared" si="205"/>
        <v>4256862.5287867216</v>
      </c>
      <c r="R464" s="15">
        <f t="shared" si="206"/>
        <v>4532481.7568260161</v>
      </c>
      <c r="S464" s="9">
        <f t="shared" si="207"/>
        <v>275619.22803929448</v>
      </c>
      <c r="T464" s="9"/>
      <c r="U464" s="9">
        <f t="shared" si="220"/>
        <v>5194.3400493096642</v>
      </c>
      <c r="V464" s="9">
        <f t="shared" si="220"/>
        <v>117.00394477317555</v>
      </c>
      <c r="W464" s="9">
        <f t="shared" si="220"/>
        <v>9.0044378698224854</v>
      </c>
      <c r="X464" s="9">
        <f t="shared" si="220"/>
        <v>604.76134122287965</v>
      </c>
      <c r="Y464" s="9">
        <f t="shared" si="220"/>
        <v>1320.9195340960985</v>
      </c>
      <c r="Z464" s="9">
        <f t="shared" si="220"/>
        <v>0</v>
      </c>
      <c r="AA464" s="9">
        <f t="shared" si="220"/>
        <v>1150.1492504930968</v>
      </c>
      <c r="AB464" s="9">
        <f t="shared" si="221"/>
        <v>5806.0315581854047</v>
      </c>
      <c r="AC464" s="9">
        <f t="shared" si="221"/>
        <v>120.84812623274162</v>
      </c>
      <c r="AD464" s="9">
        <f t="shared" si="221"/>
        <v>9.0044378698224854</v>
      </c>
      <c r="AE464" s="9">
        <f t="shared" si="221"/>
        <v>642.14071005917151</v>
      </c>
      <c r="AF464" s="9">
        <f t="shared" si="221"/>
        <v>1261.4063791440155</v>
      </c>
      <c r="AG464" s="9">
        <f t="shared" si="221"/>
        <v>0</v>
      </c>
      <c r="AH464" s="9">
        <f t="shared" si="221"/>
        <v>1100.3750149901382</v>
      </c>
      <c r="AI464" s="9">
        <f t="shared" si="208"/>
        <v>8939.8062264812943</v>
      </c>
      <c r="AJ464" s="3" t="s">
        <v>608</v>
      </c>
      <c r="AK464" s="11">
        <v>2649874</v>
      </c>
      <c r="AL464" s="11">
        <v>0</v>
      </c>
      <c r="AM464" s="11">
        <v>6087</v>
      </c>
      <c r="AN464" s="9">
        <v>0</v>
      </c>
      <c r="AO464" s="11">
        <v>0</v>
      </c>
      <c r="AP464" s="11">
        <v>4565.25</v>
      </c>
      <c r="AQ464" s="9">
        <v>118404</v>
      </c>
      <c r="AR464" s="9">
        <v>49429</v>
      </c>
      <c r="AS464" s="11">
        <v>59321</v>
      </c>
      <c r="AT464" s="11">
        <v>0</v>
      </c>
      <c r="AU464" s="11">
        <v>0</v>
      </c>
      <c r="AV464" s="11">
        <v>0</v>
      </c>
      <c r="AW464" s="9">
        <v>0</v>
      </c>
      <c r="AX464" s="9">
        <v>669706.20378672192</v>
      </c>
      <c r="AY464" s="9">
        <v>65444.77</v>
      </c>
      <c r="AZ464" s="9">
        <v>-16343.594999999999</v>
      </c>
      <c r="BA464" s="11">
        <v>104931</v>
      </c>
      <c r="BB464" s="11">
        <v>127</v>
      </c>
      <c r="BC464" s="11">
        <v>517680.9</v>
      </c>
      <c r="BD464" s="11">
        <v>0</v>
      </c>
      <c r="BE464" s="11">
        <v>13207</v>
      </c>
      <c r="BF464" s="11">
        <v>0</v>
      </c>
      <c r="BG464" s="11">
        <v>0</v>
      </c>
      <c r="BH464" s="11">
        <v>0</v>
      </c>
      <c r="BI464" s="9">
        <v>14429</v>
      </c>
      <c r="BJ464" s="9">
        <v>0</v>
      </c>
      <c r="BK464" s="9">
        <v>0</v>
      </c>
      <c r="BL464" s="9">
        <v>0</v>
      </c>
      <c r="BM464" s="9">
        <v>0</v>
      </c>
      <c r="BN464" s="9">
        <v>0</v>
      </c>
      <c r="BO464" s="11">
        <v>2943642</v>
      </c>
      <c r="BP464" s="11">
        <v>0</v>
      </c>
      <c r="BQ464" s="11">
        <v>6591</v>
      </c>
      <c r="BR464" s="11">
        <v>0</v>
      </c>
      <c r="BS464" s="11">
        <v>0</v>
      </c>
      <c r="BT464" s="11">
        <v>4565.25</v>
      </c>
      <c r="BU464" s="9">
        <v>118404</v>
      </c>
      <c r="BV464" s="9">
        <v>58261</v>
      </c>
      <c r="BW464" s="11">
        <v>61270</v>
      </c>
      <c r="BX464" s="11">
        <v>0</v>
      </c>
      <c r="BY464" s="11">
        <v>0</v>
      </c>
      <c r="BZ464" s="11">
        <v>-445.66</v>
      </c>
      <c r="CA464" s="9">
        <v>0</v>
      </c>
      <c r="CB464" s="9">
        <v>639533.03422601591</v>
      </c>
      <c r="CC464" s="9">
        <v>40209.232600000003</v>
      </c>
      <c r="CD464" s="9">
        <v>16</v>
      </c>
      <c r="CE464" s="11">
        <v>114031</v>
      </c>
      <c r="CF464" s="11">
        <v>139</v>
      </c>
      <c r="CG464" s="11">
        <v>517680.9</v>
      </c>
      <c r="CH464" s="11">
        <v>0</v>
      </c>
      <c r="CI464" s="11">
        <v>14076</v>
      </c>
      <c r="CJ464" s="11">
        <v>0</v>
      </c>
      <c r="CK464" s="11">
        <v>0</v>
      </c>
      <c r="CL464" s="11">
        <v>0</v>
      </c>
      <c r="CM464" s="11">
        <v>14509</v>
      </c>
      <c r="CN464" s="9">
        <v>0</v>
      </c>
      <c r="CO464" s="9">
        <v>0</v>
      </c>
      <c r="CP464" s="9">
        <v>0</v>
      </c>
      <c r="CQ464" s="9">
        <v>0</v>
      </c>
      <c r="CR464" s="9">
        <v>0</v>
      </c>
      <c r="CT464" s="11"/>
      <c r="CU464" s="11"/>
      <c r="CV464" s="15"/>
      <c r="CW464" s="15"/>
      <c r="CX464" s="11"/>
      <c r="CY464" s="11"/>
      <c r="CZ464" s="9"/>
      <c r="DA464" s="11"/>
      <c r="DB464" s="11"/>
      <c r="DC464" s="11"/>
      <c r="DD464" s="11"/>
      <c r="DE464" s="11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</row>
    <row r="465" spans="1:124" x14ac:dyDescent="0.3">
      <c r="A465" s="8">
        <v>4160</v>
      </c>
      <c r="B465" s="8">
        <v>7</v>
      </c>
      <c r="C465" s="8" t="s">
        <v>488</v>
      </c>
      <c r="D465" s="16">
        <v>7</v>
      </c>
      <c r="E465" s="9">
        <v>525</v>
      </c>
      <c r="F465" s="9">
        <f t="shared" si="195"/>
        <v>9546.4152474601742</v>
      </c>
      <c r="G465" s="9">
        <f t="shared" si="196"/>
        <v>9788.3936880682741</v>
      </c>
      <c r="H465" s="9">
        <f t="shared" si="197"/>
        <v>241.97844060809985</v>
      </c>
      <c r="I465" s="10">
        <f t="shared" si="219"/>
        <v>2.5347571243821417E-2</v>
      </c>
      <c r="J465" s="9">
        <f t="shared" si="198"/>
        <v>230.04036190476199</v>
      </c>
      <c r="K465" s="9">
        <f t="shared" si="199"/>
        <v>3.1752380952381003</v>
      </c>
      <c r="L465" s="9">
        <f t="shared" si="200"/>
        <v>0</v>
      </c>
      <c r="M465" s="9">
        <f t="shared" si="201"/>
        <v>5.6099619047619171</v>
      </c>
      <c r="N465" s="9">
        <f t="shared" si="202"/>
        <v>-37.455045106186162</v>
      </c>
      <c r="O465" s="9">
        <f t="shared" si="203"/>
        <v>0</v>
      </c>
      <c r="P465" s="9">
        <f t="shared" si="204"/>
        <v>40.607923809523754</v>
      </c>
      <c r="Q465" s="15">
        <f t="shared" si="205"/>
        <v>5011868.0049165916</v>
      </c>
      <c r="R465" s="15">
        <f t="shared" si="206"/>
        <v>5138906.6862358442</v>
      </c>
      <c r="S465" s="9">
        <f t="shared" si="207"/>
        <v>127038.68131925259</v>
      </c>
      <c r="T465" s="9"/>
      <c r="U465" s="9">
        <f t="shared" si="220"/>
        <v>6571.310114285714</v>
      </c>
      <c r="V465" s="9">
        <f t="shared" si="220"/>
        <v>96.617142857142852</v>
      </c>
      <c r="W465" s="9">
        <f t="shared" si="220"/>
        <v>186.06</v>
      </c>
      <c r="X465" s="9">
        <f t="shared" si="220"/>
        <v>720.71238095238095</v>
      </c>
      <c r="Y465" s="9">
        <f t="shared" si="220"/>
        <v>780.6578379363649</v>
      </c>
      <c r="Z465" s="9">
        <f t="shared" si="220"/>
        <v>0</v>
      </c>
      <c r="AA465" s="9">
        <f t="shared" si="220"/>
        <v>1191.0577714285714</v>
      </c>
      <c r="AB465" s="9">
        <f t="shared" si="221"/>
        <v>6801.350476190476</v>
      </c>
      <c r="AC465" s="9">
        <f t="shared" si="221"/>
        <v>99.792380952380952</v>
      </c>
      <c r="AD465" s="9">
        <f t="shared" si="221"/>
        <v>186.06</v>
      </c>
      <c r="AE465" s="9">
        <f t="shared" si="221"/>
        <v>726.32234285714287</v>
      </c>
      <c r="AF465" s="9">
        <f t="shared" si="221"/>
        <v>743.20279283017874</v>
      </c>
      <c r="AG465" s="9">
        <f t="shared" si="221"/>
        <v>0</v>
      </c>
      <c r="AH465" s="9">
        <f t="shared" si="221"/>
        <v>1231.6656952380952</v>
      </c>
      <c r="AI465" s="9">
        <f t="shared" si="208"/>
        <v>9788.3936880682741</v>
      </c>
      <c r="AJ465" s="3" t="s">
        <v>608</v>
      </c>
      <c r="AK465" s="11">
        <v>3471348</v>
      </c>
      <c r="AL465" s="11">
        <v>0</v>
      </c>
      <c r="AM465" s="11">
        <v>7974</v>
      </c>
      <c r="AN465" s="9">
        <v>0</v>
      </c>
      <c r="AO465" s="11">
        <v>0</v>
      </c>
      <c r="AP465" s="11">
        <v>97681.5</v>
      </c>
      <c r="AQ465" s="9">
        <v>132319</v>
      </c>
      <c r="AR465" s="9">
        <v>64753</v>
      </c>
      <c r="AS465" s="11">
        <v>50724</v>
      </c>
      <c r="AT465" s="11">
        <v>0</v>
      </c>
      <c r="AU465" s="11">
        <v>0</v>
      </c>
      <c r="AV465" s="11">
        <v>0</v>
      </c>
      <c r="AW465" s="9">
        <v>0</v>
      </c>
      <c r="AX465" s="9">
        <v>409845.36491659156</v>
      </c>
      <c r="AY465" s="9">
        <v>0</v>
      </c>
      <c r="AZ465" s="9">
        <v>-21410.19</v>
      </c>
      <c r="BA465" s="11">
        <v>137460</v>
      </c>
      <c r="BB465" s="11">
        <v>18567</v>
      </c>
      <c r="BC465" s="11">
        <v>625305.32999999996</v>
      </c>
      <c r="BD465" s="11">
        <v>0</v>
      </c>
      <c r="BE465" s="11">
        <v>17301</v>
      </c>
      <c r="BF465" s="11">
        <v>0</v>
      </c>
      <c r="BG465" s="11">
        <v>0</v>
      </c>
      <c r="BH465" s="11">
        <v>0</v>
      </c>
      <c r="BI465" s="9">
        <v>0</v>
      </c>
      <c r="BJ465" s="9">
        <v>0</v>
      </c>
      <c r="BK465" s="9">
        <v>0</v>
      </c>
      <c r="BL465" s="9">
        <v>0</v>
      </c>
      <c r="BM465" s="9">
        <v>0</v>
      </c>
      <c r="BN465" s="9">
        <v>0</v>
      </c>
      <c r="BO465" s="11">
        <v>3570690</v>
      </c>
      <c r="BP465" s="11">
        <v>0</v>
      </c>
      <c r="BQ465" s="11">
        <v>7995</v>
      </c>
      <c r="BR465" s="11">
        <v>0</v>
      </c>
      <c r="BS465" s="11">
        <v>0</v>
      </c>
      <c r="BT465" s="11">
        <v>97681.5</v>
      </c>
      <c r="BU465" s="9">
        <v>132319</v>
      </c>
      <c r="BV465" s="9">
        <v>70671</v>
      </c>
      <c r="BW465" s="11">
        <v>52391</v>
      </c>
      <c r="BX465" s="11">
        <v>0</v>
      </c>
      <c r="BY465" s="11">
        <v>0</v>
      </c>
      <c r="BZ465" s="11">
        <v>-3859.77</v>
      </c>
      <c r="CA465" s="9">
        <v>0</v>
      </c>
      <c r="CB465" s="9">
        <v>390181.46623584384</v>
      </c>
      <c r="CC465" s="9">
        <v>21319.16</v>
      </c>
      <c r="CD465" s="9">
        <v>19</v>
      </c>
      <c r="CE465" s="11">
        <v>138322</v>
      </c>
      <c r="CF465" s="11">
        <v>18798</v>
      </c>
      <c r="CG465" s="11">
        <v>625305.32999999996</v>
      </c>
      <c r="CH465" s="11">
        <v>0</v>
      </c>
      <c r="CI465" s="11">
        <v>17074</v>
      </c>
      <c r="CJ465" s="11">
        <v>0</v>
      </c>
      <c r="CK465" s="11">
        <v>0</v>
      </c>
      <c r="CL465" s="11">
        <v>0</v>
      </c>
      <c r="CM465" s="11">
        <v>0</v>
      </c>
      <c r="CN465" s="9">
        <v>0</v>
      </c>
      <c r="CO465" s="9">
        <v>0</v>
      </c>
      <c r="CP465" s="9">
        <v>0</v>
      </c>
      <c r="CQ465" s="9">
        <v>0</v>
      </c>
      <c r="CR465" s="9">
        <v>0</v>
      </c>
      <c r="CT465" s="11"/>
      <c r="CU465" s="11"/>
      <c r="CV465" s="15"/>
      <c r="CW465" s="15"/>
      <c r="CX465" s="11"/>
      <c r="CY465" s="11"/>
      <c r="CZ465" s="9"/>
      <c r="DA465" s="11"/>
      <c r="DB465" s="11"/>
      <c r="DC465" s="11"/>
      <c r="DD465" s="11"/>
      <c r="DE465" s="11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</row>
    <row r="466" spans="1:124" x14ac:dyDescent="0.3">
      <c r="A466" s="8">
        <v>4161</v>
      </c>
      <c r="B466" s="8">
        <v>7</v>
      </c>
      <c r="C466" s="8" t="s">
        <v>489</v>
      </c>
      <c r="D466" s="16">
        <v>7</v>
      </c>
      <c r="E466" s="9">
        <v>175</v>
      </c>
      <c r="F466" s="9">
        <f t="shared" si="195"/>
        <v>11751.083063267823</v>
      </c>
      <c r="G466" s="9">
        <f t="shared" si="196"/>
        <v>12166.556126838736</v>
      </c>
      <c r="H466" s="9">
        <f t="shared" si="197"/>
        <v>415.47306357091293</v>
      </c>
      <c r="I466" s="10">
        <f t="shared" si="219"/>
        <v>3.5356150691302775E-2</v>
      </c>
      <c r="J466" s="9">
        <f t="shared" si="198"/>
        <v>458.96340571428573</v>
      </c>
      <c r="K466" s="9">
        <f t="shared" si="199"/>
        <v>29.262857142857115</v>
      </c>
      <c r="L466" s="9">
        <f t="shared" si="200"/>
        <v>0</v>
      </c>
      <c r="M466" s="9">
        <f t="shared" si="201"/>
        <v>13.196114285714373</v>
      </c>
      <c r="N466" s="9">
        <f t="shared" si="202"/>
        <v>-147.54526214337375</v>
      </c>
      <c r="O466" s="9">
        <f t="shared" si="203"/>
        <v>0</v>
      </c>
      <c r="P466" s="9">
        <f t="shared" si="204"/>
        <v>61.595948571428607</v>
      </c>
      <c r="Q466" s="15">
        <f t="shared" si="205"/>
        <v>2056439.5360718695</v>
      </c>
      <c r="R466" s="15">
        <f t="shared" si="206"/>
        <v>2129147.3221967788</v>
      </c>
      <c r="S466" s="9">
        <f t="shared" si="207"/>
        <v>72707.786124909297</v>
      </c>
      <c r="T466" s="9"/>
      <c r="U466" s="9">
        <f t="shared" si="220"/>
        <v>5393.5165942857138</v>
      </c>
      <c r="V466" s="9">
        <f t="shared" si="220"/>
        <v>890.69142857142856</v>
      </c>
      <c r="W466" s="9">
        <f t="shared" si="220"/>
        <v>220.23771428571433</v>
      </c>
      <c r="X466" s="9">
        <f t="shared" si="220"/>
        <v>348.33142857142855</v>
      </c>
      <c r="Y466" s="9">
        <f t="shared" si="220"/>
        <v>3563.126240410681</v>
      </c>
      <c r="Z466" s="9">
        <f t="shared" si="220"/>
        <v>0</v>
      </c>
      <c r="AA466" s="9">
        <f t="shared" si="220"/>
        <v>1335.1796571428572</v>
      </c>
      <c r="AB466" s="9">
        <f t="shared" si="221"/>
        <v>5852.48</v>
      </c>
      <c r="AC466" s="9">
        <f t="shared" si="221"/>
        <v>919.95428571428567</v>
      </c>
      <c r="AD466" s="9">
        <f t="shared" si="221"/>
        <v>220.23771428571433</v>
      </c>
      <c r="AE466" s="9">
        <f t="shared" si="221"/>
        <v>361.52754285714292</v>
      </c>
      <c r="AF466" s="9">
        <f t="shared" si="221"/>
        <v>3415.5809782673073</v>
      </c>
      <c r="AG466" s="9">
        <f t="shared" si="221"/>
        <v>0</v>
      </c>
      <c r="AH466" s="9">
        <f t="shared" si="221"/>
        <v>1396.7756057142858</v>
      </c>
      <c r="AI466" s="9">
        <f t="shared" si="208"/>
        <v>12166.556126838736</v>
      </c>
      <c r="AJ466" s="3" t="s">
        <v>608</v>
      </c>
      <c r="AK466" s="11">
        <v>949723</v>
      </c>
      <c r="AL466" s="11">
        <v>0</v>
      </c>
      <c r="AM466" s="11">
        <v>2182</v>
      </c>
      <c r="AN466" s="9">
        <v>0</v>
      </c>
      <c r="AO466" s="11">
        <v>0</v>
      </c>
      <c r="AP466" s="11">
        <v>38541.600000000006</v>
      </c>
      <c r="AQ466" s="9">
        <v>44781</v>
      </c>
      <c r="AR466" s="9">
        <v>17716</v>
      </c>
      <c r="AS466" s="11">
        <v>155871</v>
      </c>
      <c r="AT466" s="11">
        <v>0</v>
      </c>
      <c r="AU466" s="11">
        <v>0</v>
      </c>
      <c r="AV466" s="11">
        <v>0</v>
      </c>
      <c r="AW466" s="9">
        <v>0</v>
      </c>
      <c r="AX466" s="9">
        <v>623547.09207186918</v>
      </c>
      <c r="AY466" s="9">
        <v>17884.439999999999</v>
      </c>
      <c r="AZ466" s="9">
        <v>-5857.5960000000005</v>
      </c>
      <c r="BA466" s="11">
        <v>37608</v>
      </c>
      <c r="BB466" s="11">
        <v>16144</v>
      </c>
      <c r="BC466" s="11">
        <v>215772</v>
      </c>
      <c r="BD466" s="11">
        <v>0</v>
      </c>
      <c r="BE466" s="11">
        <v>4733</v>
      </c>
      <c r="BF466" s="11">
        <v>0</v>
      </c>
      <c r="BG466" s="11">
        <v>-62206</v>
      </c>
      <c r="BH466" s="11">
        <v>0</v>
      </c>
      <c r="BI466" s="9">
        <v>0</v>
      </c>
      <c r="BJ466" s="9">
        <v>0</v>
      </c>
      <c r="BK466" s="9">
        <v>0</v>
      </c>
      <c r="BL466" s="9">
        <v>0</v>
      </c>
      <c r="BM466" s="9">
        <v>0</v>
      </c>
      <c r="BN466" s="9">
        <v>0</v>
      </c>
      <c r="BO466" s="11">
        <v>1016050</v>
      </c>
      <c r="BP466" s="11">
        <v>8128</v>
      </c>
      <c r="BQ466" s="11">
        <v>2275</v>
      </c>
      <c r="BR466" s="11">
        <v>0</v>
      </c>
      <c r="BS466" s="11">
        <v>0</v>
      </c>
      <c r="BT466" s="11">
        <v>38541.600000000006</v>
      </c>
      <c r="BU466" s="9">
        <v>44781</v>
      </c>
      <c r="BV466" s="9">
        <v>20110</v>
      </c>
      <c r="BW466" s="11">
        <v>160992</v>
      </c>
      <c r="BX466" s="11">
        <v>0</v>
      </c>
      <c r="BY466" s="11">
        <v>0</v>
      </c>
      <c r="BZ466" s="11">
        <v>-768.68</v>
      </c>
      <c r="CA466" s="9">
        <v>0</v>
      </c>
      <c r="CB466" s="9">
        <v>597726.67119677877</v>
      </c>
      <c r="CC466" s="9">
        <v>13171.731</v>
      </c>
      <c r="CD466" s="9">
        <v>6</v>
      </c>
      <c r="CE466" s="11">
        <v>39360</v>
      </c>
      <c r="CF466" s="11">
        <v>17000</v>
      </c>
      <c r="CG466" s="11">
        <v>231264</v>
      </c>
      <c r="CH466" s="11">
        <v>0</v>
      </c>
      <c r="CI466" s="11">
        <v>4858</v>
      </c>
      <c r="CJ466" s="11">
        <v>0</v>
      </c>
      <c r="CK466" s="11">
        <v>-64348</v>
      </c>
      <c r="CL466" s="11">
        <v>0</v>
      </c>
      <c r="CM466" s="11">
        <v>0</v>
      </c>
      <c r="CN466" s="9">
        <v>0</v>
      </c>
      <c r="CO466" s="9">
        <v>0</v>
      </c>
      <c r="CP466" s="9">
        <v>0</v>
      </c>
      <c r="CQ466" s="9">
        <v>0</v>
      </c>
      <c r="CR466" s="9">
        <v>0</v>
      </c>
      <c r="CT466" s="11"/>
      <c r="CU466" s="11"/>
      <c r="CV466" s="15"/>
      <c r="CW466" s="15"/>
      <c r="CX466" s="11"/>
      <c r="CY466" s="11"/>
      <c r="CZ466" s="9"/>
      <c r="DA466" s="11"/>
      <c r="DB466" s="11"/>
      <c r="DC466" s="11"/>
      <c r="DD466" s="11"/>
      <c r="DE466" s="11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</row>
    <row r="467" spans="1:124" x14ac:dyDescent="0.3">
      <c r="A467" s="8">
        <v>4162</v>
      </c>
      <c r="B467" s="8">
        <v>7</v>
      </c>
      <c r="C467" s="8" t="s">
        <v>490</v>
      </c>
      <c r="D467" s="16">
        <v>7</v>
      </c>
      <c r="E467" s="9">
        <v>115</v>
      </c>
      <c r="F467" s="9">
        <f t="shared" si="195"/>
        <v>8717.7262866493584</v>
      </c>
      <c r="G467" s="9">
        <f t="shared" si="196"/>
        <v>9107.8000995102084</v>
      </c>
      <c r="H467" s="9">
        <f t="shared" si="197"/>
        <v>390.07381286085001</v>
      </c>
      <c r="I467" s="10">
        <f t="shared" si="219"/>
        <v>4.4744902516407649E-2</v>
      </c>
      <c r="J467" s="9">
        <f t="shared" si="198"/>
        <v>456.8084139130433</v>
      </c>
      <c r="K467" s="9">
        <f t="shared" si="199"/>
        <v>21.643478260869529</v>
      </c>
      <c r="L467" s="9">
        <f t="shared" si="200"/>
        <v>0</v>
      </c>
      <c r="M467" s="9">
        <f t="shared" si="201"/>
        <v>1.861043478260882</v>
      </c>
      <c r="N467" s="9">
        <f t="shared" si="202"/>
        <v>-54.989597573933111</v>
      </c>
      <c r="O467" s="9">
        <f t="shared" si="203"/>
        <v>0</v>
      </c>
      <c r="P467" s="9">
        <f t="shared" si="204"/>
        <v>-35.249525217391238</v>
      </c>
      <c r="Q467" s="15">
        <f t="shared" si="205"/>
        <v>1002538.5229646763</v>
      </c>
      <c r="R467" s="15">
        <f t="shared" si="206"/>
        <v>1047397.0114436741</v>
      </c>
      <c r="S467" s="9">
        <f t="shared" si="207"/>
        <v>44858.488478997839</v>
      </c>
      <c r="T467" s="9"/>
      <c r="U467" s="9">
        <f t="shared" si="220"/>
        <v>5624.2785426086957</v>
      </c>
      <c r="V467" s="9">
        <f t="shared" si="220"/>
        <v>658.94782608695652</v>
      </c>
      <c r="W467" s="9">
        <f t="shared" si="220"/>
        <v>1.0833043478260869</v>
      </c>
      <c r="X467" s="9">
        <f t="shared" si="220"/>
        <v>218.30434782608697</v>
      </c>
      <c r="Y467" s="9">
        <f t="shared" si="220"/>
        <v>952.19600491022845</v>
      </c>
      <c r="Z467" s="9">
        <f t="shared" si="220"/>
        <v>0</v>
      </c>
      <c r="AA467" s="9">
        <f t="shared" si="220"/>
        <v>1262.9162608695651</v>
      </c>
      <c r="AB467" s="9">
        <f t="shared" si="221"/>
        <v>6081.086956521739</v>
      </c>
      <c r="AC467" s="9">
        <f t="shared" si="221"/>
        <v>680.59130434782605</v>
      </c>
      <c r="AD467" s="9">
        <f t="shared" si="221"/>
        <v>1.0833043478260869</v>
      </c>
      <c r="AE467" s="9">
        <f t="shared" si="221"/>
        <v>220.16539130434785</v>
      </c>
      <c r="AF467" s="9">
        <f t="shared" si="221"/>
        <v>897.20640733629534</v>
      </c>
      <c r="AG467" s="9">
        <f t="shared" si="221"/>
        <v>0</v>
      </c>
      <c r="AH467" s="9">
        <f t="shared" si="221"/>
        <v>1227.6667356521739</v>
      </c>
      <c r="AI467" s="9">
        <f t="shared" si="208"/>
        <v>9107.8000995102084</v>
      </c>
      <c r="AJ467" s="3" t="s">
        <v>608</v>
      </c>
      <c r="AK467" s="11">
        <v>650806</v>
      </c>
      <c r="AL467" s="11">
        <v>0</v>
      </c>
      <c r="AM467" s="11">
        <v>1495</v>
      </c>
      <c r="AN467" s="9">
        <v>0</v>
      </c>
      <c r="AO467" s="11">
        <v>0</v>
      </c>
      <c r="AP467" s="11">
        <v>124.58</v>
      </c>
      <c r="AQ467" s="9">
        <v>0</v>
      </c>
      <c r="AR467" s="9">
        <v>12140</v>
      </c>
      <c r="AS467" s="11">
        <v>75779</v>
      </c>
      <c r="AT467" s="11">
        <v>0</v>
      </c>
      <c r="AU467" s="11">
        <v>0</v>
      </c>
      <c r="AV467" s="11">
        <v>0</v>
      </c>
      <c r="AW467" s="9">
        <v>0</v>
      </c>
      <c r="AX467" s="9">
        <v>109502.54056467627</v>
      </c>
      <c r="AY467" s="9">
        <v>10235.369999999999</v>
      </c>
      <c r="AZ467" s="9">
        <v>-4013.9675999999999</v>
      </c>
      <c r="BA467" s="11">
        <v>25771</v>
      </c>
      <c r="BB467" s="11">
        <v>31</v>
      </c>
      <c r="BC467" s="11">
        <v>135000</v>
      </c>
      <c r="BD467" s="11">
        <v>0</v>
      </c>
      <c r="BE467" s="11">
        <v>3244</v>
      </c>
      <c r="BF467" s="11">
        <v>0</v>
      </c>
      <c r="BG467" s="11">
        <v>-31595</v>
      </c>
      <c r="BH467" s="11">
        <v>0</v>
      </c>
      <c r="BI467" s="9">
        <v>14019</v>
      </c>
      <c r="BJ467" s="9">
        <v>0</v>
      </c>
      <c r="BK467" s="9">
        <v>0</v>
      </c>
      <c r="BL467" s="9">
        <v>0</v>
      </c>
      <c r="BM467" s="9">
        <v>0</v>
      </c>
      <c r="BN467" s="9">
        <v>0</v>
      </c>
      <c r="BO467" s="11">
        <v>696720</v>
      </c>
      <c r="BP467" s="11">
        <v>2601</v>
      </c>
      <c r="BQ467" s="11">
        <v>1560</v>
      </c>
      <c r="BR467" s="11">
        <v>0</v>
      </c>
      <c r="BS467" s="11">
        <v>0</v>
      </c>
      <c r="BT467" s="11">
        <v>124.58</v>
      </c>
      <c r="BU467" s="9">
        <v>0</v>
      </c>
      <c r="BV467" s="9">
        <v>13790</v>
      </c>
      <c r="BW467" s="11">
        <v>78268</v>
      </c>
      <c r="BX467" s="11">
        <v>0</v>
      </c>
      <c r="BY467" s="11">
        <v>0</v>
      </c>
      <c r="BZ467" s="11">
        <v>-1984.98</v>
      </c>
      <c r="CA467" s="9">
        <v>0</v>
      </c>
      <c r="CB467" s="9">
        <v>103178.73684367396</v>
      </c>
      <c r="CC467" s="9">
        <v>6181.6746000000003</v>
      </c>
      <c r="CD467" s="9">
        <v>4</v>
      </c>
      <c r="CE467" s="11">
        <v>26990</v>
      </c>
      <c r="CF467" s="11">
        <v>33</v>
      </c>
      <c r="CG467" s="11">
        <v>135000</v>
      </c>
      <c r="CH467" s="11">
        <v>0</v>
      </c>
      <c r="CI467" s="11">
        <v>3332</v>
      </c>
      <c r="CJ467" s="11">
        <v>0</v>
      </c>
      <c r="CK467" s="11">
        <v>-32500</v>
      </c>
      <c r="CL467" s="11">
        <v>0</v>
      </c>
      <c r="CM467" s="11">
        <v>14099</v>
      </c>
      <c r="CN467" s="9">
        <v>0</v>
      </c>
      <c r="CO467" s="9">
        <v>0</v>
      </c>
      <c r="CP467" s="9">
        <v>0</v>
      </c>
      <c r="CQ467" s="9">
        <v>0</v>
      </c>
      <c r="CR467" s="9">
        <v>0</v>
      </c>
      <c r="CT467" s="11"/>
      <c r="CU467" s="11"/>
      <c r="CV467" s="15"/>
      <c r="CW467" s="15"/>
      <c r="CX467" s="11"/>
      <c r="CY467" s="11"/>
      <c r="CZ467" s="9"/>
      <c r="DA467" s="11"/>
      <c r="DB467" s="11"/>
      <c r="DC467" s="11"/>
      <c r="DD467" s="11"/>
      <c r="DE467" s="11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</row>
    <row r="468" spans="1:124" x14ac:dyDescent="0.3">
      <c r="A468" s="8">
        <v>4163</v>
      </c>
      <c r="B468" s="8">
        <v>7</v>
      </c>
      <c r="C468" s="8" t="s">
        <v>491</v>
      </c>
      <c r="D468" s="16">
        <v>7</v>
      </c>
      <c r="E468" s="9">
        <v>308</v>
      </c>
      <c r="F468" s="9">
        <f t="shared" si="195"/>
        <v>11841.287256216639</v>
      </c>
      <c r="G468" s="9">
        <f t="shared" si="196"/>
        <v>11897.526379454803</v>
      </c>
      <c r="H468" s="9">
        <f t="shared" si="197"/>
        <v>56.239123238163302</v>
      </c>
      <c r="I468" s="10">
        <f t="shared" si="219"/>
        <v>4.7494095887791197E-3</v>
      </c>
      <c r="J468" s="9">
        <f t="shared" si="198"/>
        <v>460.15320454545508</v>
      </c>
      <c r="K468" s="9">
        <f t="shared" si="199"/>
        <v>56.639610389610425</v>
      </c>
      <c r="L468" s="9">
        <f t="shared" si="200"/>
        <v>0</v>
      </c>
      <c r="M468" s="9">
        <f t="shared" si="201"/>
        <v>-484.08240151406608</v>
      </c>
      <c r="N468" s="9">
        <f t="shared" si="202"/>
        <v>-55.205338234785131</v>
      </c>
      <c r="O468" s="9">
        <f t="shared" si="203"/>
        <v>0</v>
      </c>
      <c r="P468" s="9">
        <f t="shared" si="204"/>
        <v>78.734048051948321</v>
      </c>
      <c r="Q468" s="15">
        <f t="shared" si="205"/>
        <v>3647116.4749147254</v>
      </c>
      <c r="R468" s="15">
        <f t="shared" si="206"/>
        <v>3664438.1248720791</v>
      </c>
      <c r="S468" s="9">
        <f t="shared" si="207"/>
        <v>17321.649957353715</v>
      </c>
      <c r="T468" s="9"/>
      <c r="U468" s="9">
        <f t="shared" si="220"/>
        <v>5745.5123798701297</v>
      </c>
      <c r="V468" s="9">
        <f t="shared" si="220"/>
        <v>1723.8668831168832</v>
      </c>
      <c r="W468" s="9">
        <f t="shared" si="220"/>
        <v>45.372889610389613</v>
      </c>
      <c r="X468" s="9">
        <f t="shared" si="220"/>
        <v>1599.6655844155844</v>
      </c>
      <c r="Y468" s="9">
        <f t="shared" si="220"/>
        <v>1553.7749737491076</v>
      </c>
      <c r="Z468" s="9">
        <f t="shared" si="220"/>
        <v>0</v>
      </c>
      <c r="AA468" s="9">
        <f t="shared" si="220"/>
        <v>1173.0945454545454</v>
      </c>
      <c r="AB468" s="9">
        <f t="shared" si="221"/>
        <v>6205.6655844155848</v>
      </c>
      <c r="AC468" s="9">
        <f t="shared" si="221"/>
        <v>1780.5064935064936</v>
      </c>
      <c r="AD468" s="9">
        <f t="shared" si="221"/>
        <v>45.372889610389613</v>
      </c>
      <c r="AE468" s="9">
        <f t="shared" si="221"/>
        <v>1115.5831829015183</v>
      </c>
      <c r="AF468" s="9">
        <f t="shared" si="221"/>
        <v>1498.5696355143225</v>
      </c>
      <c r="AG468" s="9">
        <f t="shared" si="221"/>
        <v>0</v>
      </c>
      <c r="AH468" s="9">
        <f t="shared" si="221"/>
        <v>1251.8285935064937</v>
      </c>
      <c r="AI468" s="9">
        <f t="shared" si="208"/>
        <v>11897.526379454803</v>
      </c>
      <c r="AJ468" s="3" t="s">
        <v>608</v>
      </c>
      <c r="AK468" s="11">
        <v>1780600</v>
      </c>
      <c r="AL468" s="11">
        <v>0</v>
      </c>
      <c r="AM468" s="11">
        <v>4090</v>
      </c>
      <c r="AN468" s="9">
        <v>0</v>
      </c>
      <c r="AO468" s="11">
        <v>0</v>
      </c>
      <c r="AP468" s="11">
        <v>13974.85</v>
      </c>
      <c r="AQ468" s="9">
        <v>51612</v>
      </c>
      <c r="AR468" s="9">
        <v>33214</v>
      </c>
      <c r="AS468" s="11">
        <v>530951</v>
      </c>
      <c r="AT468" s="11">
        <v>0</v>
      </c>
      <c r="AU468" s="11">
        <v>210312</v>
      </c>
      <c r="AV468" s="11">
        <v>0</v>
      </c>
      <c r="AW468" s="9">
        <v>0</v>
      </c>
      <c r="AX468" s="9">
        <v>478562.69191472512</v>
      </c>
      <c r="AY468" s="9">
        <v>11393.12</v>
      </c>
      <c r="AZ468" s="9">
        <v>-10982.187</v>
      </c>
      <c r="BA468" s="11">
        <v>70509</v>
      </c>
      <c r="BB468" s="11">
        <v>85</v>
      </c>
      <c r="BC468" s="11">
        <v>349920</v>
      </c>
      <c r="BD468" s="11">
        <v>0</v>
      </c>
      <c r="BE468" s="11">
        <v>8875</v>
      </c>
      <c r="BF468" s="11">
        <v>0</v>
      </c>
      <c r="BG468" s="11">
        <v>0</v>
      </c>
      <c r="BH468" s="11">
        <v>0</v>
      </c>
      <c r="BI468" s="9">
        <v>114000</v>
      </c>
      <c r="BJ468" s="9">
        <v>0</v>
      </c>
      <c r="BK468" s="9">
        <v>0</v>
      </c>
      <c r="BL468" s="9">
        <v>0</v>
      </c>
      <c r="BM468" s="9">
        <v>0</v>
      </c>
      <c r="BN468" s="9">
        <v>0</v>
      </c>
      <c r="BO468" s="11">
        <v>1911335</v>
      </c>
      <c r="BP468" s="11">
        <v>0</v>
      </c>
      <c r="BQ468" s="11">
        <v>4280</v>
      </c>
      <c r="BR468" s="11">
        <v>0</v>
      </c>
      <c r="BS468" s="11">
        <v>0</v>
      </c>
      <c r="BT468" s="11">
        <v>13974.85</v>
      </c>
      <c r="BU468" s="9">
        <v>51612</v>
      </c>
      <c r="BV468" s="9">
        <v>37829</v>
      </c>
      <c r="BW468" s="11">
        <v>548396</v>
      </c>
      <c r="BX468" s="11">
        <v>0</v>
      </c>
      <c r="BY468" s="11">
        <v>0</v>
      </c>
      <c r="BZ468" s="11">
        <v>2983.78</v>
      </c>
      <c r="CA468" s="9">
        <v>0</v>
      </c>
      <c r="CB468" s="9">
        <v>461559.44773841131</v>
      </c>
      <c r="CC468" s="9">
        <v>12650.006800000003</v>
      </c>
      <c r="CD468" s="9">
        <v>10</v>
      </c>
      <c r="CE468" s="11">
        <v>74041</v>
      </c>
      <c r="CF468" s="11">
        <v>90</v>
      </c>
      <c r="CG468" s="11">
        <v>372913.2</v>
      </c>
      <c r="CH468" s="11">
        <v>49144.840333667584</v>
      </c>
      <c r="CI468" s="11">
        <v>9139</v>
      </c>
      <c r="CJ468" s="11">
        <v>0</v>
      </c>
      <c r="CK468" s="11">
        <v>0</v>
      </c>
      <c r="CL468" s="11">
        <v>0</v>
      </c>
      <c r="CM468" s="11">
        <v>114480</v>
      </c>
      <c r="CN468" s="9">
        <v>0</v>
      </c>
      <c r="CO468" s="9">
        <v>0</v>
      </c>
      <c r="CP468" s="9">
        <v>0</v>
      </c>
      <c r="CQ468" s="9">
        <v>0</v>
      </c>
      <c r="CR468" s="9">
        <v>0</v>
      </c>
      <c r="CT468" s="11"/>
      <c r="CU468" s="11"/>
      <c r="CV468" s="15"/>
      <c r="CW468" s="15"/>
      <c r="CX468" s="11"/>
      <c r="CY468" s="11"/>
      <c r="CZ468" s="9"/>
      <c r="DA468" s="11"/>
      <c r="DB468" s="11"/>
      <c r="DC468" s="11"/>
      <c r="DD468" s="11"/>
      <c r="DE468" s="11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</row>
    <row r="469" spans="1:124" x14ac:dyDescent="0.3">
      <c r="A469" s="8">
        <v>4164</v>
      </c>
      <c r="B469" s="8">
        <v>7</v>
      </c>
      <c r="C469" s="8" t="s">
        <v>492</v>
      </c>
      <c r="D469" s="16">
        <v>7</v>
      </c>
      <c r="E469" s="9">
        <v>215</v>
      </c>
      <c r="F469" s="9">
        <f t="shared" si="195"/>
        <v>10838.919514165491</v>
      </c>
      <c r="G469" s="9">
        <f t="shared" si="196"/>
        <v>10887.739107429019</v>
      </c>
      <c r="H469" s="9">
        <f t="shared" si="197"/>
        <v>48.819593263528077</v>
      </c>
      <c r="I469" s="10">
        <f t="shared" si="219"/>
        <v>4.5041014650699521E-3</v>
      </c>
      <c r="J469" s="9">
        <f t="shared" si="198"/>
        <v>259.35137674418729</v>
      </c>
      <c r="K469" s="9">
        <f t="shared" si="199"/>
        <v>16.181395348837214</v>
      </c>
      <c r="L469" s="9">
        <f t="shared" si="200"/>
        <v>0</v>
      </c>
      <c r="M469" s="9">
        <f t="shared" si="201"/>
        <v>-170.97155263827608</v>
      </c>
      <c r="N469" s="9">
        <f t="shared" si="202"/>
        <v>-55.741626191218984</v>
      </c>
      <c r="O469" s="9">
        <f t="shared" si="203"/>
        <v>0</v>
      </c>
      <c r="P469" s="9">
        <f t="shared" si="204"/>
        <v>0</v>
      </c>
      <c r="Q469" s="15">
        <f t="shared" si="205"/>
        <v>2330367.6955455807</v>
      </c>
      <c r="R469" s="15">
        <f t="shared" si="206"/>
        <v>2340863.9080972392</v>
      </c>
      <c r="S469" s="9">
        <f t="shared" si="207"/>
        <v>10496.212551658507</v>
      </c>
      <c r="T469" s="9"/>
      <c r="U469" s="9">
        <f t="shared" si="220"/>
        <v>6140.7881581395341</v>
      </c>
      <c r="V469" s="9">
        <f t="shared" si="220"/>
        <v>492.53953488372093</v>
      </c>
      <c r="W469" s="9">
        <f t="shared" si="220"/>
        <v>137.20372093023258</v>
      </c>
      <c r="X469" s="9">
        <f t="shared" si="220"/>
        <v>1118.2186046511629</v>
      </c>
      <c r="Y469" s="9">
        <f t="shared" si="220"/>
        <v>1631.8662397468863</v>
      </c>
      <c r="Z469" s="9">
        <f t="shared" si="220"/>
        <v>0</v>
      </c>
      <c r="AA469" s="9">
        <f t="shared" si="220"/>
        <v>1318.3032558139535</v>
      </c>
      <c r="AB469" s="9">
        <f t="shared" si="221"/>
        <v>6400.1395348837214</v>
      </c>
      <c r="AC469" s="9">
        <f t="shared" si="221"/>
        <v>508.72093023255815</v>
      </c>
      <c r="AD469" s="9">
        <f t="shared" si="221"/>
        <v>137.20372093023258</v>
      </c>
      <c r="AE469" s="9">
        <f t="shared" si="221"/>
        <v>947.2470520128868</v>
      </c>
      <c r="AF469" s="9">
        <f t="shared" si="221"/>
        <v>1576.1246135556673</v>
      </c>
      <c r="AG469" s="9">
        <f t="shared" si="221"/>
        <v>0</v>
      </c>
      <c r="AH469" s="9">
        <f t="shared" si="221"/>
        <v>1318.3032558139535</v>
      </c>
      <c r="AI469" s="9">
        <f t="shared" si="208"/>
        <v>10887.739107429019</v>
      </c>
      <c r="AJ469" s="3" t="s">
        <v>608</v>
      </c>
      <c r="AK469" s="11">
        <v>1328463</v>
      </c>
      <c r="AL469" s="11">
        <v>0</v>
      </c>
      <c r="AM469" s="11">
        <v>3052</v>
      </c>
      <c r="AN469" s="9">
        <v>0</v>
      </c>
      <c r="AO469" s="11">
        <v>0</v>
      </c>
      <c r="AP469" s="11">
        <v>29498.800000000003</v>
      </c>
      <c r="AQ469" s="9">
        <v>49588</v>
      </c>
      <c r="AR469" s="9">
        <v>24780</v>
      </c>
      <c r="AS469" s="11">
        <v>105896</v>
      </c>
      <c r="AT469" s="11">
        <v>0</v>
      </c>
      <c r="AU469" s="11">
        <v>103707</v>
      </c>
      <c r="AV469" s="11">
        <v>0</v>
      </c>
      <c r="AW469" s="9">
        <v>0</v>
      </c>
      <c r="AX469" s="9">
        <v>350851.24154558056</v>
      </c>
      <c r="AY469" s="9">
        <v>0</v>
      </c>
      <c r="AZ469" s="9">
        <v>-8193.5460000000003</v>
      </c>
      <c r="BA469" s="11">
        <v>52605</v>
      </c>
      <c r="BB469" s="11">
        <v>64</v>
      </c>
      <c r="BC469" s="11">
        <v>283435.2</v>
      </c>
      <c r="BD469" s="11">
        <v>0</v>
      </c>
      <c r="BE469" s="11">
        <v>6621</v>
      </c>
      <c r="BF469" s="11">
        <v>0</v>
      </c>
      <c r="BG469" s="11">
        <v>0</v>
      </c>
      <c r="BH469" s="11">
        <v>0</v>
      </c>
      <c r="BI469" s="9">
        <v>0</v>
      </c>
      <c r="BJ469" s="9">
        <v>0</v>
      </c>
      <c r="BK469" s="9">
        <v>0</v>
      </c>
      <c r="BL469" s="9">
        <v>0</v>
      </c>
      <c r="BM469" s="9">
        <v>0</v>
      </c>
      <c r="BN469" s="9">
        <v>0</v>
      </c>
      <c r="BO469" s="11">
        <v>1376022</v>
      </c>
      <c r="BP469" s="11">
        <v>0</v>
      </c>
      <c r="BQ469" s="11">
        <v>3081</v>
      </c>
      <c r="BR469" s="11">
        <v>0</v>
      </c>
      <c r="BS469" s="11">
        <v>0</v>
      </c>
      <c r="BT469" s="11">
        <v>29498.800000000003</v>
      </c>
      <c r="BU469" s="9">
        <v>49588</v>
      </c>
      <c r="BV469" s="9">
        <v>27234</v>
      </c>
      <c r="BW469" s="11">
        <v>109375</v>
      </c>
      <c r="BX469" s="11">
        <v>0</v>
      </c>
      <c r="BY469" s="11">
        <v>0</v>
      </c>
      <c r="BZ469" s="11">
        <v>2906.15</v>
      </c>
      <c r="CA469" s="9">
        <v>0</v>
      </c>
      <c r="CB469" s="9">
        <v>338866.79191446846</v>
      </c>
      <c r="CC469" s="9">
        <v>0</v>
      </c>
      <c r="CD469" s="9">
        <v>8</v>
      </c>
      <c r="CE469" s="11">
        <v>53304</v>
      </c>
      <c r="CF469" s="11">
        <v>65</v>
      </c>
      <c r="CG469" s="11">
        <v>283435.2</v>
      </c>
      <c r="CH469" s="11">
        <v>60899.966182770673</v>
      </c>
      <c r="CI469" s="11">
        <v>6580</v>
      </c>
      <c r="CJ469" s="11">
        <v>0</v>
      </c>
      <c r="CK469" s="11">
        <v>0</v>
      </c>
      <c r="CL469" s="11">
        <v>0</v>
      </c>
      <c r="CM469" s="11">
        <v>0</v>
      </c>
      <c r="CN469" s="9">
        <v>0</v>
      </c>
      <c r="CO469" s="9">
        <v>0</v>
      </c>
      <c r="CP469" s="9">
        <v>0</v>
      </c>
      <c r="CQ469" s="9">
        <v>0</v>
      </c>
      <c r="CR469" s="9">
        <v>0</v>
      </c>
      <c r="CT469" s="11"/>
      <c r="CU469" s="11"/>
      <c r="CV469" s="15"/>
      <c r="CW469" s="15"/>
      <c r="CX469" s="11"/>
      <c r="CY469" s="11"/>
      <c r="CZ469" s="9"/>
      <c r="DA469" s="11"/>
      <c r="DB469" s="11"/>
      <c r="DC469" s="11"/>
      <c r="DD469" s="11"/>
      <c r="DE469" s="11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</row>
    <row r="470" spans="1:124" x14ac:dyDescent="0.3">
      <c r="A470" s="8">
        <v>4166</v>
      </c>
      <c r="B470" s="8">
        <v>7</v>
      </c>
      <c r="C470" s="8" t="s">
        <v>493</v>
      </c>
      <c r="D470" s="16">
        <v>7</v>
      </c>
      <c r="E470" s="9">
        <v>90</v>
      </c>
      <c r="F470" s="9">
        <f t="shared" ref="F470:F533" si="222">SUM(U470:AA470)</f>
        <v>12464.272993790441</v>
      </c>
      <c r="G470" s="9">
        <f t="shared" ref="G470:G533" si="223">F470+H470</f>
        <v>12746.265806541176</v>
      </c>
      <c r="H470" s="9">
        <f t="shared" ref="H470:H533" si="224">AI470-F470</f>
        <v>281.99281275073554</v>
      </c>
      <c r="I470" s="10">
        <f t="shared" si="219"/>
        <v>2.2624088295500361E-2</v>
      </c>
      <c r="J470" s="9">
        <f t="shared" ref="J470:J533" si="225">AB470-U470</f>
        <v>239.73411111111</v>
      </c>
      <c r="K470" s="9">
        <f t="shared" ref="K470:K533" si="226">AC470-V470</f>
        <v>47.177777777777919</v>
      </c>
      <c r="L470" s="9">
        <f t="shared" ref="L470:L533" si="227">AD470-W470</f>
        <v>0</v>
      </c>
      <c r="M470" s="9">
        <f t="shared" ref="M470:M533" si="228">AE470-X470</f>
        <v>-23.664333333333389</v>
      </c>
      <c r="N470" s="9">
        <f t="shared" ref="N470:N533" si="229">AF470-Y470</f>
        <v>-44.225298360374381</v>
      </c>
      <c r="O470" s="9">
        <f t="shared" ref="O470:O533" si="230">AG470-Z470</f>
        <v>0</v>
      </c>
      <c r="P470" s="9">
        <f t="shared" ref="P470:P533" si="231">AH470-AA470</f>
        <v>62.97055555555562</v>
      </c>
      <c r="Q470" s="15">
        <f t="shared" si="205"/>
        <v>1121784.5694411397</v>
      </c>
      <c r="R470" s="15">
        <f t="shared" si="206"/>
        <v>1147163.922588706</v>
      </c>
      <c r="S470" s="9">
        <f t="shared" si="207"/>
        <v>25379.353147566319</v>
      </c>
      <c r="T470" s="9"/>
      <c r="U470" s="9">
        <f t="shared" si="220"/>
        <v>6835.8436666666676</v>
      </c>
      <c r="V470" s="9">
        <f t="shared" si="220"/>
        <v>1435.911111111111</v>
      </c>
      <c r="W470" s="9">
        <f t="shared" si="220"/>
        <v>288.35000000000002</v>
      </c>
      <c r="X470" s="9">
        <f t="shared" si="220"/>
        <v>866.08888888888885</v>
      </c>
      <c r="Y470" s="9">
        <f t="shared" si="220"/>
        <v>1514.0793271237733</v>
      </c>
      <c r="Z470" s="9">
        <f t="shared" si="220"/>
        <v>0</v>
      </c>
      <c r="AA470" s="9">
        <f t="shared" si="220"/>
        <v>1524</v>
      </c>
      <c r="AB470" s="9">
        <f t="shared" si="221"/>
        <v>7075.5777777777776</v>
      </c>
      <c r="AC470" s="9">
        <f t="shared" si="221"/>
        <v>1483.088888888889</v>
      </c>
      <c r="AD470" s="9">
        <f t="shared" si="221"/>
        <v>288.35000000000002</v>
      </c>
      <c r="AE470" s="9">
        <f t="shared" si="221"/>
        <v>842.42455555555546</v>
      </c>
      <c r="AF470" s="9">
        <f t="shared" si="221"/>
        <v>1469.8540287633989</v>
      </c>
      <c r="AG470" s="9">
        <f t="shared" si="221"/>
        <v>0</v>
      </c>
      <c r="AH470" s="9">
        <f t="shared" si="221"/>
        <v>1586.9705555555556</v>
      </c>
      <c r="AI470" s="9">
        <f t="shared" si="208"/>
        <v>12746.265806541176</v>
      </c>
      <c r="AJ470" s="3" t="s">
        <v>608</v>
      </c>
      <c r="AK470" s="11">
        <v>619044</v>
      </c>
      <c r="AL470" s="11">
        <v>0</v>
      </c>
      <c r="AM470" s="11">
        <v>1422</v>
      </c>
      <c r="AN470" s="9">
        <v>0</v>
      </c>
      <c r="AO470" s="11">
        <v>0</v>
      </c>
      <c r="AP470" s="11">
        <v>25951.5</v>
      </c>
      <c r="AQ470" s="9">
        <v>23023</v>
      </c>
      <c r="AR470" s="9">
        <v>11547</v>
      </c>
      <c r="AS470" s="11">
        <v>129232</v>
      </c>
      <c r="AT470" s="11">
        <v>0</v>
      </c>
      <c r="AU470" s="11">
        <v>0</v>
      </c>
      <c r="AV470" s="11">
        <v>0</v>
      </c>
      <c r="AW470" s="9">
        <v>0</v>
      </c>
      <c r="AX470" s="9">
        <v>136267.13944113959</v>
      </c>
      <c r="AY470" s="9">
        <v>0</v>
      </c>
      <c r="AZ470" s="9">
        <v>-3818.0699999999997</v>
      </c>
      <c r="BA470" s="11">
        <v>24513</v>
      </c>
      <c r="BB470" s="11">
        <v>14358</v>
      </c>
      <c r="BC470" s="11">
        <v>137160</v>
      </c>
      <c r="BD470" s="11">
        <v>0</v>
      </c>
      <c r="BE470" s="11">
        <v>3085</v>
      </c>
      <c r="BF470" s="11">
        <v>0</v>
      </c>
      <c r="BG470" s="11">
        <v>0</v>
      </c>
      <c r="BH470" s="11">
        <v>0</v>
      </c>
      <c r="BI470" s="9">
        <v>0</v>
      </c>
      <c r="BJ470" s="9">
        <v>0</v>
      </c>
      <c r="BK470" s="9">
        <v>0</v>
      </c>
      <c r="BL470" s="9">
        <v>0</v>
      </c>
      <c r="BM470" s="9">
        <v>0</v>
      </c>
      <c r="BN470" s="9">
        <v>0</v>
      </c>
      <c r="BO470" s="11">
        <v>627048</v>
      </c>
      <c r="BP470" s="11">
        <v>9754</v>
      </c>
      <c r="BQ470" s="11">
        <v>1404</v>
      </c>
      <c r="BR470" s="11">
        <v>0</v>
      </c>
      <c r="BS470" s="11">
        <v>0</v>
      </c>
      <c r="BT470" s="11">
        <v>25951.5</v>
      </c>
      <c r="BU470" s="9">
        <v>23023</v>
      </c>
      <c r="BV470" s="9">
        <v>12411</v>
      </c>
      <c r="BW470" s="11">
        <v>133478</v>
      </c>
      <c r="BX470" s="11">
        <v>0</v>
      </c>
      <c r="BY470" s="11">
        <v>0</v>
      </c>
      <c r="BZ470" s="11">
        <v>-2623.79</v>
      </c>
      <c r="CA470" s="9">
        <v>0</v>
      </c>
      <c r="CB470" s="9">
        <v>132286.8625887059</v>
      </c>
      <c r="CC470" s="9">
        <v>5667.35</v>
      </c>
      <c r="CD470" s="9">
        <v>0</v>
      </c>
      <c r="CE470" s="11">
        <v>24291</v>
      </c>
      <c r="CF470" s="11">
        <v>14315</v>
      </c>
      <c r="CG470" s="11">
        <v>137160</v>
      </c>
      <c r="CH470" s="11">
        <v>0</v>
      </c>
      <c r="CI470" s="11">
        <v>2998</v>
      </c>
      <c r="CJ470" s="11">
        <v>0</v>
      </c>
      <c r="CK470" s="11">
        <v>0</v>
      </c>
      <c r="CL470" s="11">
        <v>0</v>
      </c>
      <c r="CM470" s="11">
        <v>0</v>
      </c>
      <c r="CN470" s="9">
        <v>0</v>
      </c>
      <c r="CO470" s="9">
        <v>0</v>
      </c>
      <c r="CP470" s="9">
        <v>0</v>
      </c>
      <c r="CQ470" s="9">
        <v>0</v>
      </c>
      <c r="CR470" s="9">
        <v>0</v>
      </c>
      <c r="CT470" s="11"/>
      <c r="CU470" s="11"/>
      <c r="CV470" s="15"/>
      <c r="CW470" s="15"/>
      <c r="CX470" s="11"/>
      <c r="CY470" s="11"/>
      <c r="CZ470" s="9"/>
      <c r="DA470" s="11"/>
      <c r="DB470" s="11"/>
      <c r="DC470" s="11"/>
      <c r="DD470" s="11"/>
      <c r="DE470" s="11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</row>
    <row r="471" spans="1:124" x14ac:dyDescent="0.3">
      <c r="A471" s="8">
        <v>4167</v>
      </c>
      <c r="B471" s="8">
        <v>7</v>
      </c>
      <c r="C471" s="8" t="s">
        <v>494</v>
      </c>
      <c r="D471" s="16">
        <v>7</v>
      </c>
      <c r="E471" s="9">
        <v>320</v>
      </c>
      <c r="F471" s="9">
        <f t="shared" si="222"/>
        <v>6945.8341394139425</v>
      </c>
      <c r="G471" s="9">
        <f t="shared" si="223"/>
        <v>7527.1843597450406</v>
      </c>
      <c r="H471" s="9">
        <f t="shared" si="224"/>
        <v>581.35022033109817</v>
      </c>
      <c r="I471" s="10">
        <f t="shared" si="219"/>
        <v>8.3697682475923588E-2</v>
      </c>
      <c r="J471" s="9">
        <f t="shared" si="225"/>
        <v>535.88757062500008</v>
      </c>
      <c r="K471" s="9">
        <f t="shared" si="226"/>
        <v>0.28125</v>
      </c>
      <c r="L471" s="9">
        <f t="shared" si="227"/>
        <v>0</v>
      </c>
      <c r="M471" s="9">
        <f t="shared" si="228"/>
        <v>19.057531250000011</v>
      </c>
      <c r="N471" s="9">
        <f t="shared" si="229"/>
        <v>-17.855607793902209</v>
      </c>
      <c r="O471" s="9">
        <f t="shared" si="230"/>
        <v>0</v>
      </c>
      <c r="P471" s="9">
        <f t="shared" si="231"/>
        <v>43.979476250000062</v>
      </c>
      <c r="Q471" s="15">
        <f t="shared" ref="Q471:Q534" si="232">SUM(AK471:BN471)</f>
        <v>2222666.9246124616</v>
      </c>
      <c r="R471" s="15">
        <f t="shared" ref="R471:R534" si="233">SUM(BO471:CR471)</f>
        <v>2408698.9951184131</v>
      </c>
      <c r="S471" s="9">
        <f t="shared" ref="S471:S534" si="234">R471-Q471</f>
        <v>186032.07050595153</v>
      </c>
      <c r="T471" s="9"/>
      <c r="U471" s="9">
        <f t="shared" si="220"/>
        <v>5270.1436793749999</v>
      </c>
      <c r="V471" s="9">
        <f t="shared" si="220"/>
        <v>8.53125</v>
      </c>
      <c r="W471" s="9">
        <f t="shared" si="220"/>
        <v>3.0452812499999999</v>
      </c>
      <c r="X471" s="9">
        <f t="shared" si="220"/>
        <v>90.321875000000006</v>
      </c>
      <c r="Y471" s="9">
        <f t="shared" si="220"/>
        <v>512.63461628894322</v>
      </c>
      <c r="Z471" s="9">
        <f t="shared" si="220"/>
        <v>0</v>
      </c>
      <c r="AA471" s="9">
        <f t="shared" si="220"/>
        <v>1061.1574375</v>
      </c>
      <c r="AB471" s="9">
        <f t="shared" si="221"/>
        <v>5806.03125</v>
      </c>
      <c r="AC471" s="9">
        <f t="shared" si="221"/>
        <v>8.8125</v>
      </c>
      <c r="AD471" s="9">
        <f t="shared" si="221"/>
        <v>3.0452812499999999</v>
      </c>
      <c r="AE471" s="9">
        <f t="shared" si="221"/>
        <v>109.37940625000002</v>
      </c>
      <c r="AF471" s="9">
        <f t="shared" si="221"/>
        <v>494.77900849504101</v>
      </c>
      <c r="AG471" s="9">
        <f t="shared" si="221"/>
        <v>0</v>
      </c>
      <c r="AH471" s="9">
        <f t="shared" si="221"/>
        <v>1105.1369137500001</v>
      </c>
      <c r="AI471" s="9">
        <f t="shared" ref="AI471:AI534" si="235">SUM(AB471:AH471)</f>
        <v>7527.1843597450406</v>
      </c>
      <c r="AJ471" s="3" t="s">
        <v>608</v>
      </c>
      <c r="AK471" s="11">
        <v>1696912</v>
      </c>
      <c r="AL471" s="11">
        <v>0</v>
      </c>
      <c r="AM471" s="11">
        <v>3898</v>
      </c>
      <c r="AN471" s="9">
        <v>0</v>
      </c>
      <c r="AO471" s="11">
        <v>0</v>
      </c>
      <c r="AP471" s="11">
        <v>974.49</v>
      </c>
      <c r="AQ471" s="9">
        <v>0</v>
      </c>
      <c r="AR471" s="9">
        <v>31653</v>
      </c>
      <c r="AS471" s="11">
        <v>2730</v>
      </c>
      <c r="AT471" s="11">
        <v>0</v>
      </c>
      <c r="AU471" s="11">
        <v>0</v>
      </c>
      <c r="AV471" s="11">
        <v>0</v>
      </c>
      <c r="AW471" s="9">
        <v>0</v>
      </c>
      <c r="AX471" s="9">
        <v>164043.07721246182</v>
      </c>
      <c r="AY471" s="9">
        <v>30498.38</v>
      </c>
      <c r="AZ471" s="9">
        <v>-10466.022599999998</v>
      </c>
      <c r="BA471" s="11">
        <v>67195</v>
      </c>
      <c r="BB471" s="11">
        <v>81</v>
      </c>
      <c r="BC471" s="11">
        <v>309072</v>
      </c>
      <c r="BD471" s="11">
        <v>0</v>
      </c>
      <c r="BE471" s="11">
        <v>8457</v>
      </c>
      <c r="BF471" s="11">
        <v>0</v>
      </c>
      <c r="BG471" s="11">
        <v>-82381</v>
      </c>
      <c r="BH471" s="11">
        <v>0</v>
      </c>
      <c r="BI471" s="9">
        <v>0</v>
      </c>
      <c r="BJ471" s="9">
        <v>0</v>
      </c>
      <c r="BK471" s="9">
        <v>0</v>
      </c>
      <c r="BL471" s="9">
        <v>0</v>
      </c>
      <c r="BM471" s="9">
        <v>0</v>
      </c>
      <c r="BN471" s="9">
        <v>0</v>
      </c>
      <c r="BO471" s="11">
        <v>1857920</v>
      </c>
      <c r="BP471" s="11">
        <v>0</v>
      </c>
      <c r="BQ471" s="11">
        <v>4160</v>
      </c>
      <c r="BR471" s="11">
        <v>0</v>
      </c>
      <c r="BS471" s="11">
        <v>0</v>
      </c>
      <c r="BT471" s="11">
        <v>974.49</v>
      </c>
      <c r="BU471" s="9">
        <v>0</v>
      </c>
      <c r="BV471" s="9">
        <v>36772</v>
      </c>
      <c r="BW471" s="11">
        <v>2820</v>
      </c>
      <c r="BX471" s="11">
        <v>0</v>
      </c>
      <c r="BY471" s="11">
        <v>0</v>
      </c>
      <c r="BZ471" s="11">
        <v>-207.59</v>
      </c>
      <c r="CA471" s="9">
        <v>0</v>
      </c>
      <c r="CB471" s="9">
        <v>158329.28271841313</v>
      </c>
      <c r="CC471" s="9">
        <v>15945.812400000003</v>
      </c>
      <c r="CD471" s="9">
        <v>10</v>
      </c>
      <c r="CE471" s="11">
        <v>71972</v>
      </c>
      <c r="CF471" s="11">
        <v>87</v>
      </c>
      <c r="CG471" s="11">
        <v>337698</v>
      </c>
      <c r="CH471" s="11">
        <v>0</v>
      </c>
      <c r="CI471" s="11">
        <v>8884</v>
      </c>
      <c r="CJ471" s="11">
        <v>0</v>
      </c>
      <c r="CK471" s="11">
        <v>-86666</v>
      </c>
      <c r="CL471" s="11">
        <v>0</v>
      </c>
      <c r="CM471" s="11">
        <v>0</v>
      </c>
      <c r="CN471" s="9">
        <v>0</v>
      </c>
      <c r="CO471" s="9">
        <v>0</v>
      </c>
      <c r="CP471" s="9">
        <v>0</v>
      </c>
      <c r="CQ471" s="9">
        <v>0</v>
      </c>
      <c r="CR471" s="9">
        <v>0</v>
      </c>
      <c r="CT471" s="11"/>
      <c r="CU471" s="11"/>
      <c r="CV471" s="15"/>
      <c r="CW471" s="15"/>
      <c r="CX471" s="11"/>
      <c r="CY471" s="11"/>
      <c r="CZ471" s="9"/>
      <c r="DA471" s="11"/>
      <c r="DB471" s="11"/>
      <c r="DC471" s="11"/>
      <c r="DD471" s="11"/>
      <c r="DE471" s="11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</row>
    <row r="472" spans="1:124" x14ac:dyDescent="0.3">
      <c r="A472" s="8">
        <v>4168</v>
      </c>
      <c r="B472" s="8">
        <v>7</v>
      </c>
      <c r="C472" s="8" t="s">
        <v>495</v>
      </c>
      <c r="D472" s="16">
        <v>7</v>
      </c>
      <c r="E472" s="9">
        <v>132</v>
      </c>
      <c r="F472" s="9">
        <f t="shared" si="222"/>
        <v>8530.1052073513365</v>
      </c>
      <c r="G472" s="9">
        <f t="shared" si="223"/>
        <v>8851.9584915056585</v>
      </c>
      <c r="H472" s="9">
        <f t="shared" si="224"/>
        <v>321.85328415432195</v>
      </c>
      <c r="I472" s="10">
        <f t="shared" si="219"/>
        <v>3.7731455395995039E-2</v>
      </c>
      <c r="J472" s="9">
        <f t="shared" si="225"/>
        <v>492.71666515151446</v>
      </c>
      <c r="K472" s="9">
        <f t="shared" si="226"/>
        <v>27.606060606060623</v>
      </c>
      <c r="L472" s="9">
        <f t="shared" si="227"/>
        <v>0</v>
      </c>
      <c r="M472" s="9">
        <f t="shared" si="228"/>
        <v>-101.61219696969695</v>
      </c>
      <c r="N472" s="9">
        <f t="shared" si="229"/>
        <v>-51.690943118404903</v>
      </c>
      <c r="O472" s="9">
        <f t="shared" si="230"/>
        <v>0</v>
      </c>
      <c r="P472" s="9">
        <f t="shared" si="231"/>
        <v>-45.166301515151417</v>
      </c>
      <c r="Q472" s="15">
        <f t="shared" si="232"/>
        <v>1125973.8873703764</v>
      </c>
      <c r="R472" s="15">
        <f t="shared" si="233"/>
        <v>1168458.5208787471</v>
      </c>
      <c r="S472" s="9">
        <f t="shared" si="234"/>
        <v>42484.633508370724</v>
      </c>
      <c r="T472" s="9"/>
      <c r="U472" s="9">
        <f t="shared" ref="U472:AA481" si="236">IF($E472=0,0,SUMIF($AK$4:$BN$4,U$4,$AK472:$BN472)/$E472)</f>
        <v>5313.3136378787885</v>
      </c>
      <c r="V472" s="9">
        <f t="shared" si="236"/>
        <v>840.2651515151515</v>
      </c>
      <c r="W472" s="9">
        <f t="shared" si="236"/>
        <v>2.0468181818181819</v>
      </c>
      <c r="X472" s="9">
        <f t="shared" si="236"/>
        <v>91.060606060606062</v>
      </c>
      <c r="Y472" s="9">
        <f t="shared" si="236"/>
        <v>1399.2825543210336</v>
      </c>
      <c r="Z472" s="9">
        <f t="shared" si="236"/>
        <v>0</v>
      </c>
      <c r="AA472" s="9">
        <f t="shared" si="236"/>
        <v>884.13643939393933</v>
      </c>
      <c r="AB472" s="9">
        <f t="shared" ref="AB472:AH481" si="237">IF($E472=0,0,SUMIF($BO$4:$CR$4,AB$4,$BO472:$CR472)/$E472)</f>
        <v>5806.030303030303</v>
      </c>
      <c r="AC472" s="9">
        <f t="shared" si="237"/>
        <v>867.87121212121212</v>
      </c>
      <c r="AD472" s="9">
        <f t="shared" si="237"/>
        <v>2.0468181818181819</v>
      </c>
      <c r="AE472" s="9">
        <f t="shared" si="237"/>
        <v>-10.551590909090891</v>
      </c>
      <c r="AF472" s="9">
        <f t="shared" si="237"/>
        <v>1347.5916112026287</v>
      </c>
      <c r="AG472" s="9">
        <f t="shared" si="237"/>
        <v>0</v>
      </c>
      <c r="AH472" s="9">
        <f t="shared" si="237"/>
        <v>838.97013787878791</v>
      </c>
      <c r="AI472" s="9">
        <f t="shared" si="235"/>
        <v>8851.9584915056585</v>
      </c>
      <c r="AJ472" s="3" t="s">
        <v>608</v>
      </c>
      <c r="AK472" s="11">
        <v>705710</v>
      </c>
      <c r="AL472" s="11">
        <v>0</v>
      </c>
      <c r="AM472" s="11">
        <v>1621</v>
      </c>
      <c r="AN472" s="9">
        <v>0</v>
      </c>
      <c r="AO472" s="11">
        <v>0</v>
      </c>
      <c r="AP472" s="11">
        <v>270.18</v>
      </c>
      <c r="AQ472" s="9">
        <v>0</v>
      </c>
      <c r="AR472" s="9">
        <v>13164</v>
      </c>
      <c r="AS472" s="11">
        <v>110915</v>
      </c>
      <c r="AT472" s="11">
        <v>0</v>
      </c>
      <c r="AU472" s="11">
        <v>0</v>
      </c>
      <c r="AV472" s="11">
        <v>0</v>
      </c>
      <c r="AW472" s="9">
        <v>0</v>
      </c>
      <c r="AX472" s="9">
        <v>184705.29717037643</v>
      </c>
      <c r="AY472" s="9">
        <v>11406.01</v>
      </c>
      <c r="AZ472" s="9">
        <v>-4352.5998</v>
      </c>
      <c r="BA472" s="11">
        <v>27945</v>
      </c>
      <c r="BB472" s="11">
        <v>31134</v>
      </c>
      <c r="BC472" s="11">
        <v>105300</v>
      </c>
      <c r="BD472" s="11">
        <v>0</v>
      </c>
      <c r="BE472" s="11">
        <v>3517</v>
      </c>
      <c r="BF472" s="11">
        <v>0</v>
      </c>
      <c r="BG472" s="11">
        <v>-65361</v>
      </c>
      <c r="BH472" s="11">
        <v>0</v>
      </c>
      <c r="BI472" s="9">
        <v>0</v>
      </c>
      <c r="BJ472" s="9">
        <v>0</v>
      </c>
      <c r="BK472" s="9">
        <v>0</v>
      </c>
      <c r="BL472" s="9">
        <v>0</v>
      </c>
      <c r="BM472" s="9">
        <v>0</v>
      </c>
      <c r="BN472" s="9">
        <v>0</v>
      </c>
      <c r="BO472" s="11">
        <v>766392</v>
      </c>
      <c r="BP472" s="11">
        <v>0</v>
      </c>
      <c r="BQ472" s="11">
        <v>1716</v>
      </c>
      <c r="BR472" s="11">
        <v>0</v>
      </c>
      <c r="BS472" s="11">
        <v>0</v>
      </c>
      <c r="BT472" s="11">
        <v>270.18</v>
      </c>
      <c r="BU472" s="9">
        <v>0</v>
      </c>
      <c r="BV472" s="9">
        <v>15168</v>
      </c>
      <c r="BW472" s="11">
        <v>114559</v>
      </c>
      <c r="BX472" s="11">
        <v>0</v>
      </c>
      <c r="BY472" s="11">
        <v>0</v>
      </c>
      <c r="BZ472" s="11">
        <v>-15916.81</v>
      </c>
      <c r="CA472" s="9">
        <v>0</v>
      </c>
      <c r="CB472" s="9">
        <v>177882.09267874699</v>
      </c>
      <c r="CC472" s="9">
        <v>5444.0582000000004</v>
      </c>
      <c r="CD472" s="9">
        <v>4</v>
      </c>
      <c r="CE472" s="11">
        <v>29689</v>
      </c>
      <c r="CF472" s="11">
        <v>33279</v>
      </c>
      <c r="CG472" s="11">
        <v>105300</v>
      </c>
      <c r="CH472" s="11">
        <v>0</v>
      </c>
      <c r="CI472" s="11">
        <v>3665</v>
      </c>
      <c r="CJ472" s="11">
        <v>0</v>
      </c>
      <c r="CK472" s="11">
        <v>-68993</v>
      </c>
      <c r="CL472" s="11">
        <v>0</v>
      </c>
      <c r="CM472" s="11">
        <v>0</v>
      </c>
      <c r="CN472" s="9">
        <v>0</v>
      </c>
      <c r="CO472" s="9">
        <v>0</v>
      </c>
      <c r="CP472" s="9">
        <v>0</v>
      </c>
      <c r="CQ472" s="9">
        <v>0</v>
      </c>
      <c r="CR472" s="9">
        <v>0</v>
      </c>
      <c r="CT472" s="11"/>
      <c r="CU472" s="11"/>
      <c r="CV472" s="15"/>
      <c r="CW472" s="15"/>
      <c r="CX472" s="11"/>
      <c r="CY472" s="11"/>
      <c r="CZ472" s="9"/>
      <c r="DA472" s="11"/>
      <c r="DB472" s="11"/>
      <c r="DC472" s="11"/>
      <c r="DD472" s="11"/>
      <c r="DE472" s="11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</row>
    <row r="473" spans="1:124" x14ac:dyDescent="0.3">
      <c r="A473" s="8">
        <v>4169</v>
      </c>
      <c r="B473" s="8">
        <v>7</v>
      </c>
      <c r="C473" s="8" t="s">
        <v>496</v>
      </c>
      <c r="D473" s="16">
        <v>7</v>
      </c>
      <c r="E473" s="9">
        <v>231</v>
      </c>
      <c r="F473" s="9">
        <f t="shared" si="222"/>
        <v>11507.35786890202</v>
      </c>
      <c r="G473" s="9">
        <f t="shared" si="223"/>
        <v>11707.547218897495</v>
      </c>
      <c r="H473" s="9">
        <f t="shared" si="224"/>
        <v>200.18934999547491</v>
      </c>
      <c r="I473" s="10">
        <f t="shared" si="219"/>
        <v>1.7396638939723534E-2</v>
      </c>
      <c r="J473" s="9">
        <f t="shared" si="225"/>
        <v>578.73908051948092</v>
      </c>
      <c r="K473" s="9">
        <f t="shared" si="226"/>
        <v>89.051948051947875</v>
      </c>
      <c r="L473" s="9">
        <f t="shared" si="227"/>
        <v>0</v>
      </c>
      <c r="M473" s="9">
        <f t="shared" si="228"/>
        <v>-436.97670995671001</v>
      </c>
      <c r="N473" s="9">
        <f t="shared" si="229"/>
        <v>-38.78904480972119</v>
      </c>
      <c r="O473" s="9">
        <f t="shared" si="230"/>
        <v>0</v>
      </c>
      <c r="P473" s="9">
        <f t="shared" si="231"/>
        <v>8.1640761904764076</v>
      </c>
      <c r="Q473" s="15">
        <f t="shared" si="232"/>
        <v>2658199.6677163672</v>
      </c>
      <c r="R473" s="15">
        <f t="shared" si="233"/>
        <v>2704443.4075653213</v>
      </c>
      <c r="S473" s="9">
        <f t="shared" si="234"/>
        <v>46243.739848954137</v>
      </c>
      <c r="T473" s="9"/>
      <c r="U473" s="9">
        <f t="shared" si="236"/>
        <v>5227.2912225108221</v>
      </c>
      <c r="V473" s="9">
        <f t="shared" si="236"/>
        <v>2710.5281385281387</v>
      </c>
      <c r="W473" s="9">
        <f t="shared" si="236"/>
        <v>1.0068398268398269</v>
      </c>
      <c r="X473" s="9">
        <f t="shared" si="236"/>
        <v>1200.5844155844156</v>
      </c>
      <c r="Y473" s="9">
        <f t="shared" si="236"/>
        <v>1096.862836867389</v>
      </c>
      <c r="Z473" s="9">
        <f t="shared" si="236"/>
        <v>0</v>
      </c>
      <c r="AA473" s="9">
        <f t="shared" si="236"/>
        <v>1271.0844155844156</v>
      </c>
      <c r="AB473" s="9">
        <f t="shared" si="237"/>
        <v>5806.030303030303</v>
      </c>
      <c r="AC473" s="9">
        <f t="shared" si="237"/>
        <v>2799.5800865800866</v>
      </c>
      <c r="AD473" s="9">
        <f t="shared" si="237"/>
        <v>1.0068398268398269</v>
      </c>
      <c r="AE473" s="9">
        <f t="shared" si="237"/>
        <v>763.60770562770563</v>
      </c>
      <c r="AF473" s="9">
        <f t="shared" si="237"/>
        <v>1058.0737920576678</v>
      </c>
      <c r="AG473" s="9">
        <f t="shared" si="237"/>
        <v>0</v>
      </c>
      <c r="AH473" s="9">
        <f t="shared" si="237"/>
        <v>1279.248491774892</v>
      </c>
      <c r="AI473" s="9">
        <f t="shared" si="235"/>
        <v>11707.547218897495</v>
      </c>
      <c r="AJ473" s="3" t="s">
        <v>608</v>
      </c>
      <c r="AK473" s="11">
        <v>1214998</v>
      </c>
      <c r="AL473" s="11">
        <v>0</v>
      </c>
      <c r="AM473" s="11">
        <v>2791</v>
      </c>
      <c r="AN473" s="9">
        <v>0</v>
      </c>
      <c r="AO473" s="11">
        <v>0</v>
      </c>
      <c r="AP473" s="11">
        <v>232.58</v>
      </c>
      <c r="AQ473" s="9">
        <v>57937</v>
      </c>
      <c r="AR473" s="9">
        <v>22664</v>
      </c>
      <c r="AS473" s="11">
        <v>626132</v>
      </c>
      <c r="AT473" s="11">
        <v>0</v>
      </c>
      <c r="AU473" s="11">
        <v>106467</v>
      </c>
      <c r="AV473" s="11">
        <v>0</v>
      </c>
      <c r="AW473" s="9">
        <v>0</v>
      </c>
      <c r="AX473" s="9">
        <v>253375.31531636688</v>
      </c>
      <c r="AY473" s="9">
        <v>14525.2</v>
      </c>
      <c r="AZ473" s="9">
        <v>-7493.7276000000002</v>
      </c>
      <c r="BA473" s="11">
        <v>48112</v>
      </c>
      <c r="BB473" s="11">
        <v>58</v>
      </c>
      <c r="BC473" s="11">
        <v>279095.3</v>
      </c>
      <c r="BD473" s="11">
        <v>0</v>
      </c>
      <c r="BE473" s="11">
        <v>6056</v>
      </c>
      <c r="BF473" s="11">
        <v>0</v>
      </c>
      <c r="BG473" s="11">
        <v>0</v>
      </c>
      <c r="BH473" s="11">
        <v>0</v>
      </c>
      <c r="BI473" s="9">
        <v>33250</v>
      </c>
      <c r="BJ473" s="9">
        <v>0</v>
      </c>
      <c r="BK473" s="9">
        <v>0</v>
      </c>
      <c r="BL473" s="9">
        <v>0</v>
      </c>
      <c r="BM473" s="9">
        <v>0</v>
      </c>
      <c r="BN473" s="9">
        <v>0</v>
      </c>
      <c r="BO473" s="11">
        <v>1341186</v>
      </c>
      <c r="BP473" s="11">
        <v>0</v>
      </c>
      <c r="BQ473" s="11">
        <v>3003</v>
      </c>
      <c r="BR473" s="11">
        <v>0</v>
      </c>
      <c r="BS473" s="11">
        <v>0</v>
      </c>
      <c r="BT473" s="11">
        <v>232.58</v>
      </c>
      <c r="BU473" s="9">
        <v>57937</v>
      </c>
      <c r="BV473" s="9">
        <v>26545</v>
      </c>
      <c r="BW473" s="11">
        <v>646703</v>
      </c>
      <c r="BX473" s="11">
        <v>0</v>
      </c>
      <c r="BY473" s="11">
        <v>0</v>
      </c>
      <c r="BZ473" s="11">
        <v>-2912.62</v>
      </c>
      <c r="CA473" s="9">
        <v>0</v>
      </c>
      <c r="CB473" s="9">
        <v>244415.04596532125</v>
      </c>
      <c r="CC473" s="9">
        <v>16411.100600000002</v>
      </c>
      <c r="CD473" s="9">
        <v>7</v>
      </c>
      <c r="CE473" s="11">
        <v>51955</v>
      </c>
      <c r="CF473" s="11">
        <v>63</v>
      </c>
      <c r="CG473" s="11">
        <v>279095.30100000004</v>
      </c>
      <c r="CH473" s="11">
        <v>0</v>
      </c>
      <c r="CI473" s="11">
        <v>6413</v>
      </c>
      <c r="CJ473" s="11">
        <v>0</v>
      </c>
      <c r="CK473" s="11">
        <v>0</v>
      </c>
      <c r="CL473" s="11">
        <v>0</v>
      </c>
      <c r="CM473" s="11">
        <v>33390</v>
      </c>
      <c r="CN473" s="9">
        <v>0</v>
      </c>
      <c r="CO473" s="9">
        <v>0</v>
      </c>
      <c r="CP473" s="9">
        <v>0</v>
      </c>
      <c r="CQ473" s="9">
        <v>0</v>
      </c>
      <c r="CR473" s="9">
        <v>0</v>
      </c>
      <c r="CT473" s="11"/>
      <c r="CU473" s="11"/>
      <c r="CV473" s="15"/>
      <c r="CW473" s="15"/>
      <c r="CX473" s="11"/>
      <c r="CY473" s="11"/>
      <c r="CZ473" s="9"/>
      <c r="DA473" s="11"/>
      <c r="DB473" s="11"/>
      <c r="DC473" s="11"/>
      <c r="DD473" s="11"/>
      <c r="DE473" s="11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</row>
    <row r="474" spans="1:124" x14ac:dyDescent="0.3">
      <c r="A474" s="8">
        <v>4170</v>
      </c>
      <c r="B474" s="8">
        <v>7</v>
      </c>
      <c r="C474" s="8" t="s">
        <v>497</v>
      </c>
      <c r="D474" s="16">
        <v>7</v>
      </c>
      <c r="E474" s="9">
        <v>610</v>
      </c>
      <c r="F474" s="9">
        <f t="shared" si="222"/>
        <v>10606.859093355595</v>
      </c>
      <c r="G474" s="9">
        <f t="shared" si="223"/>
        <v>11116.263414408455</v>
      </c>
      <c r="H474" s="9">
        <f t="shared" si="224"/>
        <v>509.40432105285981</v>
      </c>
      <c r="I474" s="10">
        <f t="shared" si="219"/>
        <v>4.8025934592829986E-2</v>
      </c>
      <c r="J474" s="9">
        <f t="shared" si="225"/>
        <v>461.6012334426232</v>
      </c>
      <c r="K474" s="9">
        <f t="shared" si="226"/>
        <v>87.322950819672315</v>
      </c>
      <c r="L474" s="9">
        <f t="shared" si="227"/>
        <v>0</v>
      </c>
      <c r="M474" s="9">
        <f t="shared" si="228"/>
        <v>1.8158524590163552</v>
      </c>
      <c r="N474" s="9">
        <f t="shared" si="229"/>
        <v>-16.73516550451734</v>
      </c>
      <c r="O474" s="9">
        <f t="shared" si="230"/>
        <v>0</v>
      </c>
      <c r="P474" s="9">
        <f t="shared" si="231"/>
        <v>-24.600550163934372</v>
      </c>
      <c r="Q474" s="15">
        <f t="shared" si="232"/>
        <v>6470184.0469469139</v>
      </c>
      <c r="R474" s="15">
        <f t="shared" si="233"/>
        <v>6780920.6827891571</v>
      </c>
      <c r="S474" s="9">
        <f t="shared" si="234"/>
        <v>310736.63584224321</v>
      </c>
      <c r="T474" s="9"/>
      <c r="U474" s="9">
        <f t="shared" si="236"/>
        <v>5544.3102419672132</v>
      </c>
      <c r="V474" s="9">
        <f t="shared" si="236"/>
        <v>2657.811475409836</v>
      </c>
      <c r="W474" s="9">
        <f t="shared" si="236"/>
        <v>1.0679016393442622</v>
      </c>
      <c r="X474" s="9">
        <f t="shared" si="236"/>
        <v>817.97868852459021</v>
      </c>
      <c r="Y474" s="9">
        <f t="shared" si="236"/>
        <v>555.73152351952979</v>
      </c>
      <c r="Z474" s="9">
        <f t="shared" si="236"/>
        <v>0</v>
      </c>
      <c r="AA474" s="9">
        <f t="shared" si="236"/>
        <v>1029.9592622950818</v>
      </c>
      <c r="AB474" s="9">
        <f t="shared" si="237"/>
        <v>6005.9114754098364</v>
      </c>
      <c r="AC474" s="9">
        <f t="shared" si="237"/>
        <v>2745.1344262295083</v>
      </c>
      <c r="AD474" s="9">
        <f t="shared" si="237"/>
        <v>1.0679016393442622</v>
      </c>
      <c r="AE474" s="9">
        <f t="shared" si="237"/>
        <v>819.79454098360657</v>
      </c>
      <c r="AF474" s="9">
        <f t="shared" si="237"/>
        <v>538.99635801501245</v>
      </c>
      <c r="AG474" s="9">
        <f t="shared" si="237"/>
        <v>0</v>
      </c>
      <c r="AH474" s="9">
        <f t="shared" si="237"/>
        <v>1005.3587121311474</v>
      </c>
      <c r="AI474" s="9">
        <f t="shared" si="235"/>
        <v>11116.263414408455</v>
      </c>
      <c r="AJ474" s="3" t="s">
        <v>608</v>
      </c>
      <c r="AK474" s="11">
        <v>3403018</v>
      </c>
      <c r="AL474" s="11">
        <v>0</v>
      </c>
      <c r="AM474" s="11">
        <v>7817</v>
      </c>
      <c r="AN474" s="9">
        <v>0</v>
      </c>
      <c r="AO474" s="11">
        <v>0</v>
      </c>
      <c r="AP474" s="11">
        <v>651.41999999999996</v>
      </c>
      <c r="AQ474" s="9">
        <v>113344</v>
      </c>
      <c r="AR474" s="9">
        <v>63478</v>
      </c>
      <c r="AS474" s="11">
        <v>1621265</v>
      </c>
      <c r="AT474" s="11">
        <v>0</v>
      </c>
      <c r="AU474" s="11">
        <v>0</v>
      </c>
      <c r="AV474" s="11">
        <v>0</v>
      </c>
      <c r="AW474" s="9">
        <v>0</v>
      </c>
      <c r="AX474" s="9">
        <v>338996.22934691317</v>
      </c>
      <c r="AY474" s="9">
        <v>57436.58</v>
      </c>
      <c r="AZ474" s="9">
        <v>-20988.752399999998</v>
      </c>
      <c r="BA474" s="11">
        <v>134754</v>
      </c>
      <c r="BB474" s="11">
        <v>163</v>
      </c>
      <c r="BC474" s="11">
        <v>570838.56999999995</v>
      </c>
      <c r="BD474" s="11">
        <v>0</v>
      </c>
      <c r="BE474" s="11">
        <v>16961</v>
      </c>
      <c r="BF474" s="11">
        <v>0</v>
      </c>
      <c r="BG474" s="11">
        <v>0</v>
      </c>
      <c r="BH474" s="11">
        <v>0</v>
      </c>
      <c r="BI474" s="9">
        <v>162450</v>
      </c>
      <c r="BJ474" s="9">
        <v>0</v>
      </c>
      <c r="BK474" s="9">
        <v>0</v>
      </c>
      <c r="BL474" s="9">
        <v>0</v>
      </c>
      <c r="BM474" s="9">
        <v>0</v>
      </c>
      <c r="BN474" s="9">
        <v>0</v>
      </c>
      <c r="BO474" s="11">
        <v>3663586</v>
      </c>
      <c r="BP474" s="11">
        <v>0</v>
      </c>
      <c r="BQ474" s="11">
        <v>8203</v>
      </c>
      <c r="BR474" s="11">
        <v>0</v>
      </c>
      <c r="BS474" s="11">
        <v>0</v>
      </c>
      <c r="BT474" s="11">
        <v>651.41999999999996</v>
      </c>
      <c r="BU474" s="9">
        <v>113344</v>
      </c>
      <c r="BV474" s="9">
        <v>72510</v>
      </c>
      <c r="BW474" s="11">
        <v>1674532</v>
      </c>
      <c r="BX474" s="11">
        <v>0</v>
      </c>
      <c r="BY474" s="11">
        <v>0</v>
      </c>
      <c r="BZ474" s="11">
        <v>-16727.330000000002</v>
      </c>
      <c r="CA474" s="9">
        <v>0</v>
      </c>
      <c r="CB474" s="9">
        <v>328787.77838915761</v>
      </c>
      <c r="CC474" s="9">
        <v>42430.242400000003</v>
      </c>
      <c r="CD474" s="9">
        <v>20</v>
      </c>
      <c r="CE474" s="11">
        <v>141920</v>
      </c>
      <c r="CF474" s="11">
        <v>173</v>
      </c>
      <c r="CG474" s="11">
        <v>570838.57199999993</v>
      </c>
      <c r="CH474" s="11">
        <v>0</v>
      </c>
      <c r="CI474" s="11">
        <v>17518</v>
      </c>
      <c r="CJ474" s="11">
        <v>0</v>
      </c>
      <c r="CK474" s="11">
        <v>0</v>
      </c>
      <c r="CL474" s="11">
        <v>0</v>
      </c>
      <c r="CM474" s="11">
        <v>163134</v>
      </c>
      <c r="CN474" s="9">
        <v>0</v>
      </c>
      <c r="CO474" s="9">
        <v>0</v>
      </c>
      <c r="CP474" s="9">
        <v>0</v>
      </c>
      <c r="CQ474" s="9">
        <v>0</v>
      </c>
      <c r="CR474" s="9">
        <v>0</v>
      </c>
      <c r="CT474" s="11"/>
      <c r="CU474" s="11"/>
      <c r="CV474" s="15"/>
      <c r="CW474" s="15"/>
      <c r="CX474" s="11"/>
      <c r="CY474" s="11"/>
      <c r="CZ474" s="9"/>
      <c r="DA474" s="11"/>
      <c r="DB474" s="11"/>
      <c r="DC474" s="11"/>
      <c r="DD474" s="11"/>
      <c r="DE474" s="11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</row>
    <row r="475" spans="1:124" x14ac:dyDescent="0.3">
      <c r="A475" s="8">
        <v>4171</v>
      </c>
      <c r="B475" s="8">
        <v>7</v>
      </c>
      <c r="C475" s="8" t="s">
        <v>498</v>
      </c>
      <c r="D475" s="16">
        <v>7</v>
      </c>
      <c r="E475" s="9">
        <v>520</v>
      </c>
      <c r="F475" s="9">
        <f t="shared" si="222"/>
        <v>10064.107730342115</v>
      </c>
      <c r="G475" s="9">
        <f t="shared" si="223"/>
        <v>10570.5008894034</v>
      </c>
      <c r="H475" s="9">
        <f t="shared" si="224"/>
        <v>506.39315906128468</v>
      </c>
      <c r="I475" s="10">
        <f t="shared" si="219"/>
        <v>5.0316746663449173E-2</v>
      </c>
      <c r="J475" s="9">
        <f t="shared" si="225"/>
        <v>455.96509307692304</v>
      </c>
      <c r="K475" s="9">
        <f t="shared" si="226"/>
        <v>58.125</v>
      </c>
      <c r="L475" s="9">
        <f t="shared" si="227"/>
        <v>0</v>
      </c>
      <c r="M475" s="9">
        <f t="shared" si="228"/>
        <v>13.035249999999905</v>
      </c>
      <c r="N475" s="9">
        <f t="shared" si="229"/>
        <v>-5.228010169484719</v>
      </c>
      <c r="O475" s="9">
        <f t="shared" si="230"/>
        <v>0</v>
      </c>
      <c r="P475" s="9">
        <f t="shared" si="231"/>
        <v>-15.504173846153662</v>
      </c>
      <c r="Q475" s="15">
        <f t="shared" si="232"/>
        <v>5233336.0197779005</v>
      </c>
      <c r="R475" s="15">
        <f t="shared" si="233"/>
        <v>5496660.4624897689</v>
      </c>
      <c r="S475" s="9">
        <f t="shared" si="234"/>
        <v>263324.44271186832</v>
      </c>
      <c r="T475" s="9"/>
      <c r="U475" s="9">
        <f t="shared" si="236"/>
        <v>5573.3752915384612</v>
      </c>
      <c r="V475" s="9">
        <f t="shared" si="236"/>
        <v>1769.1384615384616</v>
      </c>
      <c r="W475" s="9">
        <f t="shared" si="236"/>
        <v>26.837499999999999</v>
      </c>
      <c r="X475" s="9">
        <f t="shared" si="236"/>
        <v>1112.4961538461539</v>
      </c>
      <c r="Y475" s="9">
        <f t="shared" si="236"/>
        <v>274.33324649596238</v>
      </c>
      <c r="Z475" s="9">
        <f t="shared" si="236"/>
        <v>0</v>
      </c>
      <c r="AA475" s="9">
        <f t="shared" si="236"/>
        <v>1307.9270769230768</v>
      </c>
      <c r="AB475" s="9">
        <f t="shared" si="237"/>
        <v>6029.3403846153842</v>
      </c>
      <c r="AC475" s="9">
        <f t="shared" si="237"/>
        <v>1827.2634615384616</v>
      </c>
      <c r="AD475" s="9">
        <f t="shared" si="237"/>
        <v>26.837499999999999</v>
      </c>
      <c r="AE475" s="9">
        <f t="shared" si="237"/>
        <v>1125.5314038461538</v>
      </c>
      <c r="AF475" s="9">
        <f t="shared" si="237"/>
        <v>269.10523632647767</v>
      </c>
      <c r="AG475" s="9">
        <f t="shared" si="237"/>
        <v>0</v>
      </c>
      <c r="AH475" s="9">
        <f t="shared" si="237"/>
        <v>1292.4229030769231</v>
      </c>
      <c r="AI475" s="9">
        <f t="shared" si="235"/>
        <v>10570.5008894034</v>
      </c>
      <c r="AJ475" s="3" t="s">
        <v>608</v>
      </c>
      <c r="AK475" s="11">
        <v>2916141</v>
      </c>
      <c r="AL475" s="11">
        <v>0</v>
      </c>
      <c r="AM475" s="11">
        <v>6699</v>
      </c>
      <c r="AN475" s="9">
        <v>0</v>
      </c>
      <c r="AO475" s="11">
        <v>0</v>
      </c>
      <c r="AP475" s="11">
        <v>13955.5</v>
      </c>
      <c r="AQ475" s="9">
        <v>118404</v>
      </c>
      <c r="AR475" s="9">
        <v>54396</v>
      </c>
      <c r="AS475" s="11">
        <v>919952</v>
      </c>
      <c r="AT475" s="11">
        <v>0</v>
      </c>
      <c r="AU475" s="11">
        <v>0</v>
      </c>
      <c r="AV475" s="11">
        <v>0</v>
      </c>
      <c r="AW475" s="9">
        <v>0</v>
      </c>
      <c r="AX475" s="9">
        <v>142653.28817790045</v>
      </c>
      <c r="AY475" s="9">
        <v>45824.7</v>
      </c>
      <c r="AZ475" s="9">
        <v>-17985.848399999999</v>
      </c>
      <c r="BA475" s="11">
        <v>115475</v>
      </c>
      <c r="BB475" s="11">
        <v>140</v>
      </c>
      <c r="BC475" s="11">
        <v>634297.38</v>
      </c>
      <c r="BD475" s="11">
        <v>0</v>
      </c>
      <c r="BE475" s="11">
        <v>14534</v>
      </c>
      <c r="BF475" s="11">
        <v>0</v>
      </c>
      <c r="BG475" s="11">
        <v>0</v>
      </c>
      <c r="BH475" s="11">
        <v>0</v>
      </c>
      <c r="BI475" s="9">
        <v>268850</v>
      </c>
      <c r="BJ475" s="9">
        <v>0</v>
      </c>
      <c r="BK475" s="9">
        <v>0</v>
      </c>
      <c r="BL475" s="9">
        <v>0</v>
      </c>
      <c r="BM475" s="9">
        <v>0</v>
      </c>
      <c r="BN475" s="9">
        <v>0</v>
      </c>
      <c r="BO475" s="11">
        <v>3135240</v>
      </c>
      <c r="BP475" s="11">
        <v>0</v>
      </c>
      <c r="BQ475" s="11">
        <v>7020</v>
      </c>
      <c r="BR475" s="11">
        <v>0</v>
      </c>
      <c r="BS475" s="11">
        <v>0</v>
      </c>
      <c r="BT475" s="11">
        <v>13955.5</v>
      </c>
      <c r="BU475" s="9">
        <v>118404</v>
      </c>
      <c r="BV475" s="9">
        <v>62053</v>
      </c>
      <c r="BW475" s="11">
        <v>950177</v>
      </c>
      <c r="BX475" s="11">
        <v>0</v>
      </c>
      <c r="BY475" s="11">
        <v>0</v>
      </c>
      <c r="BZ475" s="11">
        <v>-8775.67</v>
      </c>
      <c r="CA475" s="9">
        <v>0</v>
      </c>
      <c r="CB475" s="9">
        <v>139934.7228897684</v>
      </c>
      <c r="CC475" s="9">
        <v>37762.526600000005</v>
      </c>
      <c r="CD475" s="9">
        <v>17</v>
      </c>
      <c r="CE475" s="11">
        <v>121453</v>
      </c>
      <c r="CF475" s="11">
        <v>148</v>
      </c>
      <c r="CG475" s="11">
        <v>634297.38300000003</v>
      </c>
      <c r="CH475" s="11">
        <v>0</v>
      </c>
      <c r="CI475" s="11">
        <v>14992</v>
      </c>
      <c r="CJ475" s="11">
        <v>0</v>
      </c>
      <c r="CK475" s="11">
        <v>0</v>
      </c>
      <c r="CL475" s="11">
        <v>0</v>
      </c>
      <c r="CM475" s="11">
        <v>269982</v>
      </c>
      <c r="CN475" s="9">
        <v>0</v>
      </c>
      <c r="CO475" s="9">
        <v>0</v>
      </c>
      <c r="CP475" s="9">
        <v>0</v>
      </c>
      <c r="CQ475" s="9">
        <v>0</v>
      </c>
      <c r="CR475" s="9">
        <v>0</v>
      </c>
      <c r="CT475" s="11"/>
      <c r="CU475" s="11"/>
      <c r="CV475" s="15"/>
      <c r="CW475" s="15"/>
      <c r="CX475" s="11"/>
      <c r="CY475" s="11"/>
      <c r="CZ475" s="9"/>
      <c r="DA475" s="11"/>
      <c r="DB475" s="11"/>
      <c r="DC475" s="11"/>
      <c r="DD475" s="11"/>
      <c r="DE475" s="11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</row>
    <row r="476" spans="1:124" x14ac:dyDescent="0.3">
      <c r="A476" s="8">
        <v>4172</v>
      </c>
      <c r="B476" s="8">
        <v>7</v>
      </c>
      <c r="C476" s="8" t="s">
        <v>499</v>
      </c>
      <c r="D476" s="16">
        <v>7</v>
      </c>
      <c r="E476" s="9">
        <v>60</v>
      </c>
      <c r="F476" s="9">
        <f t="shared" si="222"/>
        <v>10448.396247699107</v>
      </c>
      <c r="G476" s="9">
        <f t="shared" si="223"/>
        <v>10945.035385904881</v>
      </c>
      <c r="H476" s="9">
        <f t="shared" si="224"/>
        <v>496.63913820577363</v>
      </c>
      <c r="I476" s="10">
        <f t="shared" si="219"/>
        <v>4.7532571165181545E-2</v>
      </c>
      <c r="J476" s="9">
        <f t="shared" si="225"/>
        <v>478.66289333333407</v>
      </c>
      <c r="K476" s="9">
        <f t="shared" si="226"/>
        <v>36.350000000000136</v>
      </c>
      <c r="L476" s="9">
        <f t="shared" si="227"/>
        <v>0</v>
      </c>
      <c r="M476" s="9">
        <f t="shared" si="228"/>
        <v>17.49016666666671</v>
      </c>
      <c r="N476" s="9">
        <f t="shared" si="229"/>
        <v>-73.002811794225863</v>
      </c>
      <c r="O476" s="9">
        <f t="shared" si="230"/>
        <v>0</v>
      </c>
      <c r="P476" s="9">
        <f t="shared" si="231"/>
        <v>37.138889999999947</v>
      </c>
      <c r="Q476" s="15">
        <f t="shared" si="232"/>
        <v>626903.77486194647</v>
      </c>
      <c r="R476" s="15">
        <f t="shared" si="233"/>
        <v>656702.12315429281</v>
      </c>
      <c r="S476" s="9">
        <f t="shared" si="234"/>
        <v>29798.348292346345</v>
      </c>
      <c r="T476" s="9"/>
      <c r="U476" s="9">
        <f t="shared" si="236"/>
        <v>5354.4537733333327</v>
      </c>
      <c r="V476" s="9">
        <f t="shared" si="236"/>
        <v>1106.0666666666666</v>
      </c>
      <c r="W476" s="9">
        <f t="shared" si="236"/>
        <v>447.5986666666667</v>
      </c>
      <c r="X476" s="9">
        <f t="shared" si="236"/>
        <v>349</v>
      </c>
      <c r="Y476" s="9">
        <f t="shared" si="236"/>
        <v>1808.7993076991065</v>
      </c>
      <c r="Z476" s="9">
        <f t="shared" si="236"/>
        <v>0</v>
      </c>
      <c r="AA476" s="9">
        <f t="shared" si="236"/>
        <v>1382.4778333333334</v>
      </c>
      <c r="AB476" s="9">
        <f t="shared" si="237"/>
        <v>5833.1166666666668</v>
      </c>
      <c r="AC476" s="9">
        <f t="shared" si="237"/>
        <v>1142.4166666666667</v>
      </c>
      <c r="AD476" s="9">
        <f t="shared" si="237"/>
        <v>447.5986666666667</v>
      </c>
      <c r="AE476" s="9">
        <f t="shared" si="237"/>
        <v>366.49016666666671</v>
      </c>
      <c r="AF476" s="9">
        <f t="shared" si="237"/>
        <v>1735.7964959048807</v>
      </c>
      <c r="AG476" s="9">
        <f t="shared" si="237"/>
        <v>0</v>
      </c>
      <c r="AH476" s="9">
        <f t="shared" si="237"/>
        <v>1419.6167233333333</v>
      </c>
      <c r="AI476" s="9">
        <f t="shared" si="235"/>
        <v>10945.035385904881</v>
      </c>
      <c r="AJ476" s="3" t="s">
        <v>608</v>
      </c>
      <c r="AK476" s="11">
        <v>323261</v>
      </c>
      <c r="AL476" s="11">
        <v>0</v>
      </c>
      <c r="AM476" s="11">
        <v>743</v>
      </c>
      <c r="AN476" s="9">
        <v>0</v>
      </c>
      <c r="AO476" s="11">
        <v>0</v>
      </c>
      <c r="AP476" s="11">
        <v>26855.920000000002</v>
      </c>
      <c r="AQ476" s="9">
        <v>15433</v>
      </c>
      <c r="AR476" s="9">
        <v>6030</v>
      </c>
      <c r="AS476" s="11">
        <v>66364</v>
      </c>
      <c r="AT476" s="11">
        <v>0</v>
      </c>
      <c r="AU476" s="11">
        <v>0</v>
      </c>
      <c r="AV476" s="11">
        <v>0</v>
      </c>
      <c r="AW476" s="9">
        <v>0</v>
      </c>
      <c r="AX476" s="9">
        <v>108527.95846194639</v>
      </c>
      <c r="AY476" s="9">
        <v>7684.67</v>
      </c>
      <c r="AZ476" s="9">
        <v>-1993.7736</v>
      </c>
      <c r="BA476" s="11">
        <v>12801</v>
      </c>
      <c r="BB476" s="11">
        <v>13513</v>
      </c>
      <c r="BC476" s="11">
        <v>75264</v>
      </c>
      <c r="BD476" s="11">
        <v>0</v>
      </c>
      <c r="BE476" s="11">
        <v>1611</v>
      </c>
      <c r="BF476" s="11">
        <v>0</v>
      </c>
      <c r="BG476" s="11">
        <v>-29191</v>
      </c>
      <c r="BH476" s="11">
        <v>0</v>
      </c>
      <c r="BI476" s="9">
        <v>0</v>
      </c>
      <c r="BJ476" s="9">
        <v>0</v>
      </c>
      <c r="BK476" s="9">
        <v>0</v>
      </c>
      <c r="BL476" s="9">
        <v>0</v>
      </c>
      <c r="BM476" s="9">
        <v>0</v>
      </c>
      <c r="BN476" s="9">
        <v>0</v>
      </c>
      <c r="BO476" s="11">
        <v>348360</v>
      </c>
      <c r="BP476" s="11">
        <v>1626</v>
      </c>
      <c r="BQ476" s="11">
        <v>780</v>
      </c>
      <c r="BR476" s="11">
        <v>0</v>
      </c>
      <c r="BS476" s="11">
        <v>0</v>
      </c>
      <c r="BT476" s="11">
        <v>26855.920000000002</v>
      </c>
      <c r="BU476" s="9">
        <v>15433</v>
      </c>
      <c r="BV476" s="9">
        <v>6895</v>
      </c>
      <c r="BW476" s="11">
        <v>68545</v>
      </c>
      <c r="BX476" s="11">
        <v>0</v>
      </c>
      <c r="BY476" s="11">
        <v>0</v>
      </c>
      <c r="BZ476" s="11">
        <v>-45.59</v>
      </c>
      <c r="CA476" s="9">
        <v>0</v>
      </c>
      <c r="CB476" s="9">
        <v>104147.78975429284</v>
      </c>
      <c r="CC476" s="9">
        <v>5023.0034000000005</v>
      </c>
      <c r="CD476" s="9">
        <v>1</v>
      </c>
      <c r="CE476" s="11">
        <v>13495</v>
      </c>
      <c r="CF476" s="11">
        <v>14333</v>
      </c>
      <c r="CG476" s="11">
        <v>80154</v>
      </c>
      <c r="CH476" s="11">
        <v>0</v>
      </c>
      <c r="CI476" s="11">
        <v>1666</v>
      </c>
      <c r="CJ476" s="11">
        <v>0</v>
      </c>
      <c r="CK476" s="11">
        <v>-30567</v>
      </c>
      <c r="CL476" s="11">
        <v>0</v>
      </c>
      <c r="CM476" s="11">
        <v>0</v>
      </c>
      <c r="CN476" s="9">
        <v>0</v>
      </c>
      <c r="CO476" s="9">
        <v>0</v>
      </c>
      <c r="CP476" s="9">
        <v>0</v>
      </c>
      <c r="CQ476" s="9">
        <v>0</v>
      </c>
      <c r="CR476" s="9">
        <v>0</v>
      </c>
      <c r="CT476" s="11"/>
      <c r="CU476" s="11"/>
      <c r="CV476" s="15"/>
      <c r="CW476" s="15"/>
      <c r="CX476" s="11"/>
      <c r="CY476" s="11"/>
      <c r="CZ476" s="9"/>
      <c r="DA476" s="11"/>
      <c r="DB476" s="11"/>
      <c r="DC476" s="11"/>
      <c r="DD476" s="11"/>
      <c r="DE476" s="11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</row>
    <row r="477" spans="1:124" x14ac:dyDescent="0.3">
      <c r="A477" s="8">
        <v>4173</v>
      </c>
      <c r="B477" s="8">
        <v>7</v>
      </c>
      <c r="C477" s="8" t="s">
        <v>500</v>
      </c>
      <c r="D477" s="16">
        <v>7</v>
      </c>
      <c r="E477" s="9">
        <v>200</v>
      </c>
      <c r="F477" s="9">
        <f t="shared" si="222"/>
        <v>11617.383988824946</v>
      </c>
      <c r="G477" s="9">
        <f t="shared" si="223"/>
        <v>11945.074540353909</v>
      </c>
      <c r="H477" s="9">
        <f t="shared" si="224"/>
        <v>327.69055152896362</v>
      </c>
      <c r="I477" s="10">
        <f t="shared" si="219"/>
        <v>2.820691403883847E-2</v>
      </c>
      <c r="J477" s="9">
        <f t="shared" si="225"/>
        <v>217.92599999999948</v>
      </c>
      <c r="K477" s="9">
        <f t="shared" si="226"/>
        <v>74.390000000000327</v>
      </c>
      <c r="L477" s="9">
        <f t="shared" si="227"/>
        <v>0</v>
      </c>
      <c r="M477" s="9">
        <f t="shared" si="228"/>
        <v>27.818699999999978</v>
      </c>
      <c r="N477" s="9">
        <f t="shared" si="229"/>
        <v>-48.299233471035222</v>
      </c>
      <c r="O477" s="9">
        <f t="shared" si="230"/>
        <v>0</v>
      </c>
      <c r="P477" s="9">
        <f t="shared" si="231"/>
        <v>55.855085000000031</v>
      </c>
      <c r="Q477" s="15">
        <f t="shared" si="232"/>
        <v>2323476.7977649891</v>
      </c>
      <c r="R477" s="15">
        <f t="shared" si="233"/>
        <v>2389014.9080707822</v>
      </c>
      <c r="S477" s="9">
        <f t="shared" si="234"/>
        <v>65538.110305793118</v>
      </c>
      <c r="T477" s="9"/>
      <c r="U477" s="9">
        <f t="shared" si="236"/>
        <v>6749.3140000000003</v>
      </c>
      <c r="V477" s="9">
        <f t="shared" si="236"/>
        <v>2264.2399999999998</v>
      </c>
      <c r="W477" s="9">
        <f t="shared" si="236"/>
        <v>3.9</v>
      </c>
      <c r="X477" s="9">
        <f t="shared" si="236"/>
        <v>445.375</v>
      </c>
      <c r="Y477" s="9">
        <f t="shared" si="236"/>
        <v>1608.5563388249459</v>
      </c>
      <c r="Z477" s="9">
        <f t="shared" si="236"/>
        <v>0</v>
      </c>
      <c r="AA477" s="9">
        <f t="shared" si="236"/>
        <v>545.99865</v>
      </c>
      <c r="AB477" s="9">
        <f t="shared" si="237"/>
        <v>6967.24</v>
      </c>
      <c r="AC477" s="9">
        <f t="shared" si="237"/>
        <v>2338.63</v>
      </c>
      <c r="AD477" s="9">
        <f t="shared" si="237"/>
        <v>3.9</v>
      </c>
      <c r="AE477" s="9">
        <f t="shared" si="237"/>
        <v>473.19369999999998</v>
      </c>
      <c r="AF477" s="9">
        <f t="shared" si="237"/>
        <v>1560.2571053539107</v>
      </c>
      <c r="AG477" s="9">
        <f t="shared" si="237"/>
        <v>0</v>
      </c>
      <c r="AH477" s="9">
        <f t="shared" si="237"/>
        <v>601.85373500000003</v>
      </c>
      <c r="AI477" s="9">
        <f t="shared" si="235"/>
        <v>11945.074540353909</v>
      </c>
      <c r="AJ477" s="3" t="s">
        <v>608</v>
      </c>
      <c r="AK477" s="11">
        <v>1358240</v>
      </c>
      <c r="AL477" s="11">
        <v>0</v>
      </c>
      <c r="AM477" s="11">
        <v>3120</v>
      </c>
      <c r="AN477" s="9">
        <v>0</v>
      </c>
      <c r="AO477" s="11">
        <v>0</v>
      </c>
      <c r="AP477" s="11">
        <v>780</v>
      </c>
      <c r="AQ477" s="9">
        <v>0</v>
      </c>
      <c r="AR477" s="9">
        <v>25336</v>
      </c>
      <c r="AS477" s="11">
        <v>452848</v>
      </c>
      <c r="AT477" s="11">
        <v>0</v>
      </c>
      <c r="AU477" s="11">
        <v>0</v>
      </c>
      <c r="AV477" s="11">
        <v>0</v>
      </c>
      <c r="AW477" s="9">
        <v>0</v>
      </c>
      <c r="AX477" s="9">
        <v>321711.26776498917</v>
      </c>
      <c r="AY477" s="9">
        <v>0</v>
      </c>
      <c r="AZ477" s="9">
        <v>-8377.1999999999989</v>
      </c>
      <c r="BA477" s="11">
        <v>53784</v>
      </c>
      <c r="BB477" s="11">
        <v>65</v>
      </c>
      <c r="BC477" s="11">
        <v>109199.73</v>
      </c>
      <c r="BD477" s="11">
        <v>0</v>
      </c>
      <c r="BE477" s="11">
        <v>6770</v>
      </c>
      <c r="BF477" s="11">
        <v>0</v>
      </c>
      <c r="BG477" s="11">
        <v>0</v>
      </c>
      <c r="BH477" s="11">
        <v>0</v>
      </c>
      <c r="BI477" s="9">
        <v>0</v>
      </c>
      <c r="BJ477" s="9">
        <v>0</v>
      </c>
      <c r="BK477" s="9">
        <v>0</v>
      </c>
      <c r="BL477" s="9">
        <v>0</v>
      </c>
      <c r="BM477" s="9">
        <v>0</v>
      </c>
      <c r="BN477" s="9">
        <v>0</v>
      </c>
      <c r="BO477" s="11">
        <v>1393440</v>
      </c>
      <c r="BP477" s="11">
        <v>0</v>
      </c>
      <c r="BQ477" s="11">
        <v>3120</v>
      </c>
      <c r="BR477" s="11">
        <v>0</v>
      </c>
      <c r="BS477" s="11">
        <v>0</v>
      </c>
      <c r="BT477" s="11">
        <v>780</v>
      </c>
      <c r="BU477" s="9">
        <v>0</v>
      </c>
      <c r="BV477" s="9">
        <v>27579</v>
      </c>
      <c r="BW477" s="11">
        <v>467726</v>
      </c>
      <c r="BX477" s="11">
        <v>0</v>
      </c>
      <c r="BY477" s="11">
        <v>0</v>
      </c>
      <c r="BZ477" s="11">
        <v>3231.74</v>
      </c>
      <c r="CA477" s="9">
        <v>0</v>
      </c>
      <c r="CB477" s="9">
        <v>312051.42107078212</v>
      </c>
      <c r="CC477" s="9">
        <v>11171.02</v>
      </c>
      <c r="CD477" s="9">
        <v>8</v>
      </c>
      <c r="CE477" s="11">
        <v>53979</v>
      </c>
      <c r="CF477" s="11">
        <v>66</v>
      </c>
      <c r="CG477" s="11">
        <v>109199.727</v>
      </c>
      <c r="CH477" s="11">
        <v>0</v>
      </c>
      <c r="CI477" s="11">
        <v>6663</v>
      </c>
      <c r="CJ477" s="11">
        <v>0</v>
      </c>
      <c r="CK477" s="11">
        <v>0</v>
      </c>
      <c r="CL477" s="11">
        <v>0</v>
      </c>
      <c r="CM477" s="11">
        <v>0</v>
      </c>
      <c r="CN477" s="9">
        <v>0</v>
      </c>
      <c r="CO477" s="9">
        <v>0</v>
      </c>
      <c r="CP477" s="9">
        <v>0</v>
      </c>
      <c r="CQ477" s="9">
        <v>0</v>
      </c>
      <c r="CR477" s="9">
        <v>0</v>
      </c>
      <c r="CT477" s="11"/>
      <c r="CU477" s="11"/>
      <c r="CV477" s="15"/>
      <c r="CW477" s="15"/>
      <c r="CX477" s="11"/>
      <c r="CY477" s="11"/>
      <c r="CZ477" s="9"/>
      <c r="DA477" s="11"/>
      <c r="DB477" s="11"/>
      <c r="DC477" s="11"/>
      <c r="DD477" s="11"/>
      <c r="DE477" s="11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</row>
    <row r="478" spans="1:124" x14ac:dyDescent="0.3">
      <c r="A478" s="8">
        <v>4177</v>
      </c>
      <c r="B478" s="8">
        <v>7</v>
      </c>
      <c r="C478" s="8" t="s">
        <v>501</v>
      </c>
      <c r="D478" s="16">
        <v>7</v>
      </c>
      <c r="E478" s="9">
        <v>52</v>
      </c>
      <c r="F478" s="9">
        <f t="shared" si="222"/>
        <v>13511.223142571442</v>
      </c>
      <c r="G478" s="9">
        <f t="shared" si="223"/>
        <v>13743.214094890753</v>
      </c>
      <c r="H478" s="9">
        <f t="shared" si="224"/>
        <v>231.99095231931096</v>
      </c>
      <c r="I478" s="10">
        <f t="shared" si="219"/>
        <v>1.7170240611921291E-2</v>
      </c>
      <c r="J478" s="9">
        <f t="shared" si="225"/>
        <v>376.42586538461637</v>
      </c>
      <c r="K478" s="9">
        <f t="shared" si="226"/>
        <v>44.711538461538566</v>
      </c>
      <c r="L478" s="9">
        <f t="shared" si="227"/>
        <v>0</v>
      </c>
      <c r="M478" s="9">
        <f t="shared" si="228"/>
        <v>36.386153846153888</v>
      </c>
      <c r="N478" s="9">
        <f t="shared" si="229"/>
        <v>-226.28090537299704</v>
      </c>
      <c r="O478" s="9">
        <f t="shared" si="230"/>
        <v>0</v>
      </c>
      <c r="P478" s="9">
        <f t="shared" si="231"/>
        <v>0.74829999999999686</v>
      </c>
      <c r="Q478" s="15">
        <f t="shared" si="232"/>
        <v>702583.60341371491</v>
      </c>
      <c r="R478" s="15">
        <f t="shared" si="233"/>
        <v>714647.1329343192</v>
      </c>
      <c r="S478" s="9">
        <f t="shared" si="234"/>
        <v>12063.529520604294</v>
      </c>
      <c r="T478" s="9"/>
      <c r="U478" s="9">
        <f t="shared" si="236"/>
        <v>5965.5549038461531</v>
      </c>
      <c r="V478" s="9">
        <f t="shared" si="236"/>
        <v>1361.0384615384614</v>
      </c>
      <c r="W478" s="9">
        <f t="shared" si="236"/>
        <v>0</v>
      </c>
      <c r="X478" s="9">
        <f t="shared" si="236"/>
        <v>935.59615384615381</v>
      </c>
      <c r="Y478" s="9">
        <f t="shared" si="236"/>
        <v>5218.5692002637497</v>
      </c>
      <c r="Z478" s="9">
        <f t="shared" si="236"/>
        <v>0</v>
      </c>
      <c r="AA478" s="9">
        <f t="shared" si="236"/>
        <v>30.464423076923079</v>
      </c>
      <c r="AB478" s="9">
        <f t="shared" si="237"/>
        <v>6341.9807692307695</v>
      </c>
      <c r="AC478" s="9">
        <f t="shared" si="237"/>
        <v>1405.75</v>
      </c>
      <c r="AD478" s="9">
        <f t="shared" si="237"/>
        <v>0</v>
      </c>
      <c r="AE478" s="9">
        <f t="shared" si="237"/>
        <v>971.9823076923077</v>
      </c>
      <c r="AF478" s="9">
        <f t="shared" si="237"/>
        <v>4992.2882948907527</v>
      </c>
      <c r="AG478" s="9">
        <f t="shared" si="237"/>
        <v>0</v>
      </c>
      <c r="AH478" s="9">
        <f t="shared" si="237"/>
        <v>31.212723076923076</v>
      </c>
      <c r="AI478" s="9">
        <f t="shared" si="235"/>
        <v>13743.214094890753</v>
      </c>
      <c r="AJ478" s="3" t="s">
        <v>608</v>
      </c>
      <c r="AK478" s="11">
        <v>312134</v>
      </c>
      <c r="AL478" s="11">
        <v>0</v>
      </c>
      <c r="AM478" s="11">
        <v>717</v>
      </c>
      <c r="AN478" s="9">
        <v>0</v>
      </c>
      <c r="AO478" s="11">
        <v>0</v>
      </c>
      <c r="AP478" s="11">
        <v>0</v>
      </c>
      <c r="AQ478" s="9">
        <v>0</v>
      </c>
      <c r="AR478" s="9">
        <v>5822</v>
      </c>
      <c r="AS478" s="11">
        <v>70774</v>
      </c>
      <c r="AT478" s="11">
        <v>0</v>
      </c>
      <c r="AU478" s="11">
        <v>0</v>
      </c>
      <c r="AV478" s="11">
        <v>0</v>
      </c>
      <c r="AW478" s="9">
        <v>0</v>
      </c>
      <c r="AX478" s="9">
        <v>271365.59841371496</v>
      </c>
      <c r="AY478" s="9">
        <v>1584.15</v>
      </c>
      <c r="AZ478" s="9">
        <v>-1925.145</v>
      </c>
      <c r="BA478" s="11">
        <v>12360</v>
      </c>
      <c r="BB478" s="11">
        <v>28196</v>
      </c>
      <c r="BC478" s="11">
        <v>0</v>
      </c>
      <c r="BD478" s="11">
        <v>0</v>
      </c>
      <c r="BE478" s="11">
        <v>1556</v>
      </c>
      <c r="BF478" s="11">
        <v>0</v>
      </c>
      <c r="BG478" s="11">
        <v>0</v>
      </c>
      <c r="BH478" s="11">
        <v>0</v>
      </c>
      <c r="BI478" s="9">
        <v>0</v>
      </c>
      <c r="BJ478" s="9">
        <v>0</v>
      </c>
      <c r="BK478" s="9">
        <v>0</v>
      </c>
      <c r="BL478" s="9">
        <v>0</v>
      </c>
      <c r="BM478" s="9">
        <v>0</v>
      </c>
      <c r="BN478" s="9">
        <v>0</v>
      </c>
      <c r="BO478" s="11">
        <v>329781</v>
      </c>
      <c r="BP478" s="11">
        <v>0</v>
      </c>
      <c r="BQ478" s="11">
        <v>738</v>
      </c>
      <c r="BR478" s="11">
        <v>0</v>
      </c>
      <c r="BS478" s="11">
        <v>0</v>
      </c>
      <c r="BT478" s="11">
        <v>0</v>
      </c>
      <c r="BU478" s="9">
        <v>0</v>
      </c>
      <c r="BV478" s="9">
        <v>6527</v>
      </c>
      <c r="BW478" s="11">
        <v>73099</v>
      </c>
      <c r="BX478" s="11">
        <v>0</v>
      </c>
      <c r="BY478" s="11">
        <v>0</v>
      </c>
      <c r="BZ478" s="11">
        <v>-394.92</v>
      </c>
      <c r="CA478" s="9">
        <v>0</v>
      </c>
      <c r="CB478" s="9">
        <v>259598.99133431914</v>
      </c>
      <c r="CC478" s="9">
        <v>1623.0616</v>
      </c>
      <c r="CD478" s="9">
        <v>2</v>
      </c>
      <c r="CE478" s="11">
        <v>12775</v>
      </c>
      <c r="CF478" s="11">
        <v>29321</v>
      </c>
      <c r="CG478" s="11">
        <v>0</v>
      </c>
      <c r="CH478" s="11">
        <v>0</v>
      </c>
      <c r="CI478" s="11">
        <v>1577</v>
      </c>
      <c r="CJ478" s="11">
        <v>0</v>
      </c>
      <c r="CK478" s="11">
        <v>0</v>
      </c>
      <c r="CL478" s="11">
        <v>0</v>
      </c>
      <c r="CM478" s="11">
        <v>0</v>
      </c>
      <c r="CN478" s="9">
        <v>0</v>
      </c>
      <c r="CO478" s="9">
        <v>0</v>
      </c>
      <c r="CP478" s="9">
        <v>0</v>
      </c>
      <c r="CQ478" s="9">
        <v>0</v>
      </c>
      <c r="CR478" s="9">
        <v>0</v>
      </c>
      <c r="CT478" s="11"/>
      <c r="CU478" s="11"/>
      <c r="CV478" s="15"/>
      <c r="CW478" s="15"/>
      <c r="CX478" s="11"/>
      <c r="CY478" s="11"/>
      <c r="CZ478" s="9"/>
      <c r="DA478" s="11"/>
      <c r="DB478" s="11"/>
      <c r="DC478" s="11"/>
      <c r="DD478" s="11"/>
      <c r="DE478" s="11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</row>
    <row r="479" spans="1:124" x14ac:dyDescent="0.3">
      <c r="A479" s="8">
        <v>4178</v>
      </c>
      <c r="B479" s="8">
        <v>7</v>
      </c>
      <c r="C479" s="8" t="s">
        <v>502</v>
      </c>
      <c r="D479" s="16">
        <v>7</v>
      </c>
      <c r="E479" s="9">
        <v>150</v>
      </c>
      <c r="F479" s="9">
        <f t="shared" si="222"/>
        <v>12387.601799507811</v>
      </c>
      <c r="G479" s="9">
        <f t="shared" si="223"/>
        <v>12649.042727383428</v>
      </c>
      <c r="H479" s="9">
        <f t="shared" si="224"/>
        <v>261.44092787561749</v>
      </c>
      <c r="I479" s="10">
        <f t="shared" si="219"/>
        <v>2.1105047781403916E-2</v>
      </c>
      <c r="J479" s="9">
        <f t="shared" si="225"/>
        <v>217.92600000000039</v>
      </c>
      <c r="K479" s="9">
        <f t="shared" si="226"/>
        <v>86.413333333333412</v>
      </c>
      <c r="L479" s="9">
        <f t="shared" si="227"/>
        <v>0</v>
      </c>
      <c r="M479" s="9">
        <f t="shared" si="228"/>
        <v>-50.099266666666608</v>
      </c>
      <c r="N479" s="9">
        <f t="shared" si="229"/>
        <v>-28.851405457719125</v>
      </c>
      <c r="O479" s="9">
        <f t="shared" si="230"/>
        <v>0</v>
      </c>
      <c r="P479" s="9">
        <f t="shared" si="231"/>
        <v>36.052266666666583</v>
      </c>
      <c r="Q479" s="15">
        <f t="shared" si="232"/>
        <v>1858140.269926172</v>
      </c>
      <c r="R479" s="15">
        <f t="shared" si="233"/>
        <v>1897356.4091075142</v>
      </c>
      <c r="S479" s="9">
        <f t="shared" si="234"/>
        <v>39216.139181342209</v>
      </c>
      <c r="T479" s="9"/>
      <c r="U479" s="9">
        <f t="shared" si="236"/>
        <v>6749.3139999999994</v>
      </c>
      <c r="V479" s="9">
        <f t="shared" si="236"/>
        <v>2630.1533333333332</v>
      </c>
      <c r="W479" s="9">
        <f t="shared" si="236"/>
        <v>11.7</v>
      </c>
      <c r="X479" s="9">
        <f t="shared" si="236"/>
        <v>1205.3733333333332</v>
      </c>
      <c r="Y479" s="9">
        <f t="shared" si="236"/>
        <v>741.06113284114576</v>
      </c>
      <c r="Z479" s="9">
        <f t="shared" si="236"/>
        <v>0</v>
      </c>
      <c r="AA479" s="9">
        <f t="shared" si="236"/>
        <v>1050</v>
      </c>
      <c r="AB479" s="9">
        <f t="shared" si="237"/>
        <v>6967.24</v>
      </c>
      <c r="AC479" s="9">
        <f t="shared" si="237"/>
        <v>2716.5666666666666</v>
      </c>
      <c r="AD479" s="9">
        <f t="shared" si="237"/>
        <v>11.7</v>
      </c>
      <c r="AE479" s="9">
        <f t="shared" si="237"/>
        <v>1155.2740666666666</v>
      </c>
      <c r="AF479" s="9">
        <f t="shared" si="237"/>
        <v>712.20972738342664</v>
      </c>
      <c r="AG479" s="9">
        <f t="shared" si="237"/>
        <v>0</v>
      </c>
      <c r="AH479" s="9">
        <f t="shared" si="237"/>
        <v>1086.0522666666666</v>
      </c>
      <c r="AI479" s="9">
        <f t="shared" si="235"/>
        <v>12649.042727383428</v>
      </c>
      <c r="AJ479" s="3" t="s">
        <v>608</v>
      </c>
      <c r="AK479" s="11">
        <v>1018680</v>
      </c>
      <c r="AL479" s="11">
        <v>0</v>
      </c>
      <c r="AM479" s="11">
        <v>2340</v>
      </c>
      <c r="AN479" s="9">
        <v>0</v>
      </c>
      <c r="AO479" s="11">
        <v>0</v>
      </c>
      <c r="AP479" s="11">
        <v>1755</v>
      </c>
      <c r="AQ479" s="9">
        <v>0</v>
      </c>
      <c r="AR479" s="9">
        <v>19002</v>
      </c>
      <c r="AS479" s="11">
        <v>394523</v>
      </c>
      <c r="AT479" s="11">
        <v>0</v>
      </c>
      <c r="AU479" s="11">
        <v>0</v>
      </c>
      <c r="AV479" s="11">
        <v>0</v>
      </c>
      <c r="AW479" s="9">
        <v>0</v>
      </c>
      <c r="AX479" s="9">
        <v>111159.16992617186</v>
      </c>
      <c r="AY479" s="9">
        <v>0</v>
      </c>
      <c r="AZ479" s="9">
        <v>-6282.9</v>
      </c>
      <c r="BA479" s="11">
        <v>40338</v>
      </c>
      <c r="BB479" s="11">
        <v>49</v>
      </c>
      <c r="BC479" s="11">
        <v>157500</v>
      </c>
      <c r="BD479" s="11">
        <v>0</v>
      </c>
      <c r="BE479" s="11">
        <v>5077</v>
      </c>
      <c r="BF479" s="11">
        <v>0</v>
      </c>
      <c r="BG479" s="11">
        <v>0</v>
      </c>
      <c r="BH479" s="11">
        <v>0</v>
      </c>
      <c r="BI479" s="9">
        <v>114000</v>
      </c>
      <c r="BJ479" s="9">
        <v>0</v>
      </c>
      <c r="BK479" s="9">
        <v>0</v>
      </c>
      <c r="BL479" s="9">
        <v>0</v>
      </c>
      <c r="BM479" s="9">
        <v>0</v>
      </c>
      <c r="BN479" s="9">
        <v>0</v>
      </c>
      <c r="BO479" s="11">
        <v>1045080</v>
      </c>
      <c r="BP479" s="11">
        <v>0</v>
      </c>
      <c r="BQ479" s="11">
        <v>2340</v>
      </c>
      <c r="BR479" s="11">
        <v>0</v>
      </c>
      <c r="BS479" s="11">
        <v>0</v>
      </c>
      <c r="BT479" s="11">
        <v>1755</v>
      </c>
      <c r="BU479" s="9">
        <v>0</v>
      </c>
      <c r="BV479" s="9">
        <v>20684</v>
      </c>
      <c r="BW479" s="11">
        <v>407485</v>
      </c>
      <c r="BX479" s="11">
        <v>0</v>
      </c>
      <c r="BY479" s="11">
        <v>0</v>
      </c>
      <c r="BZ479" s="11">
        <v>-9742.89</v>
      </c>
      <c r="CA479" s="9">
        <v>0</v>
      </c>
      <c r="CB479" s="9">
        <v>106831.45910751399</v>
      </c>
      <c r="CC479" s="9">
        <v>5407.84</v>
      </c>
      <c r="CD479" s="9">
        <v>6</v>
      </c>
      <c r="CE479" s="11">
        <v>40484</v>
      </c>
      <c r="CF479" s="11">
        <v>49</v>
      </c>
      <c r="CG479" s="11">
        <v>157500</v>
      </c>
      <c r="CH479" s="11">
        <v>0</v>
      </c>
      <c r="CI479" s="11">
        <v>4997</v>
      </c>
      <c r="CJ479" s="11">
        <v>0</v>
      </c>
      <c r="CK479" s="11">
        <v>0</v>
      </c>
      <c r="CL479" s="11">
        <v>0</v>
      </c>
      <c r="CM479" s="11">
        <v>114480</v>
      </c>
      <c r="CN479" s="9">
        <v>0</v>
      </c>
      <c r="CO479" s="9">
        <v>0</v>
      </c>
      <c r="CP479" s="9">
        <v>0</v>
      </c>
      <c r="CQ479" s="9">
        <v>0</v>
      </c>
      <c r="CR479" s="9">
        <v>0</v>
      </c>
      <c r="CT479" s="11"/>
      <c r="CU479" s="11"/>
      <c r="CV479" s="15"/>
      <c r="CW479" s="15"/>
      <c r="CX479" s="11"/>
      <c r="CY479" s="11"/>
      <c r="CZ479" s="9"/>
      <c r="DA479" s="11"/>
      <c r="DB479" s="11"/>
      <c r="DC479" s="11"/>
      <c r="DD479" s="11"/>
      <c r="DE479" s="11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</row>
    <row r="480" spans="1:124" x14ac:dyDescent="0.3">
      <c r="A480" s="8">
        <v>4180</v>
      </c>
      <c r="B480" s="8">
        <v>7</v>
      </c>
      <c r="C480" s="8" t="s">
        <v>503</v>
      </c>
      <c r="D480" s="16">
        <v>7</v>
      </c>
      <c r="E480" s="9">
        <v>249</v>
      </c>
      <c r="F480" s="9">
        <f t="shared" si="222"/>
        <v>13375.317708934203</v>
      </c>
      <c r="G480" s="9">
        <f t="shared" si="223"/>
        <v>14035.730243105168</v>
      </c>
      <c r="H480" s="9">
        <f t="shared" si="224"/>
        <v>660.41253417096596</v>
      </c>
      <c r="I480" s="10">
        <f t="shared" si="219"/>
        <v>4.9375465207068356E-2</v>
      </c>
      <c r="J480" s="9">
        <f t="shared" si="225"/>
        <v>549.35101285140536</v>
      </c>
      <c r="K480" s="9">
        <f t="shared" si="226"/>
        <v>106.79518072289147</v>
      </c>
      <c r="L480" s="9">
        <f t="shared" si="227"/>
        <v>0</v>
      </c>
      <c r="M480" s="9">
        <f t="shared" si="228"/>
        <v>53.451325301204861</v>
      </c>
      <c r="N480" s="9">
        <f t="shared" si="229"/>
        <v>-63.386450567989868</v>
      </c>
      <c r="O480" s="9">
        <f t="shared" si="230"/>
        <v>0</v>
      </c>
      <c r="P480" s="9">
        <f t="shared" si="231"/>
        <v>14.201465863454132</v>
      </c>
      <c r="Q480" s="15">
        <f t="shared" si="232"/>
        <v>3330454.1095246174</v>
      </c>
      <c r="R480" s="15">
        <f t="shared" si="233"/>
        <v>3494896.8305331874</v>
      </c>
      <c r="S480" s="9">
        <f t="shared" si="234"/>
        <v>164442.72100856993</v>
      </c>
      <c r="T480" s="9"/>
      <c r="U480" s="9">
        <f t="shared" si="236"/>
        <v>5504.7453726907634</v>
      </c>
      <c r="V480" s="9">
        <f t="shared" si="236"/>
        <v>3250.4819277108436</v>
      </c>
      <c r="W480" s="9">
        <f t="shared" si="236"/>
        <v>11.66309236947791</v>
      </c>
      <c r="X480" s="9">
        <f t="shared" si="236"/>
        <v>808.23694779116465</v>
      </c>
      <c r="Y480" s="9">
        <f t="shared" si="236"/>
        <v>2240.1673161631188</v>
      </c>
      <c r="Z480" s="9">
        <f t="shared" si="236"/>
        <v>0</v>
      </c>
      <c r="AA480" s="9">
        <f t="shared" si="236"/>
        <v>1560.0230522088352</v>
      </c>
      <c r="AB480" s="9">
        <f t="shared" si="237"/>
        <v>6054.0963855421687</v>
      </c>
      <c r="AC480" s="9">
        <f t="shared" si="237"/>
        <v>3357.2771084337351</v>
      </c>
      <c r="AD480" s="9">
        <f t="shared" si="237"/>
        <v>11.66309236947791</v>
      </c>
      <c r="AE480" s="9">
        <f t="shared" si="237"/>
        <v>861.68827309236951</v>
      </c>
      <c r="AF480" s="9">
        <f t="shared" si="237"/>
        <v>2176.7808655951289</v>
      </c>
      <c r="AG480" s="9">
        <f t="shared" si="237"/>
        <v>0</v>
      </c>
      <c r="AH480" s="9">
        <f t="shared" si="237"/>
        <v>1574.2245180722894</v>
      </c>
      <c r="AI480" s="9">
        <f t="shared" si="235"/>
        <v>14035.730243105168</v>
      </c>
      <c r="AJ480" s="3" t="s">
        <v>608</v>
      </c>
      <c r="AK480" s="11">
        <v>1379188</v>
      </c>
      <c r="AL480" s="11">
        <v>0</v>
      </c>
      <c r="AM480" s="11">
        <v>3168</v>
      </c>
      <c r="AN480" s="9">
        <v>0</v>
      </c>
      <c r="AO480" s="11">
        <v>0</v>
      </c>
      <c r="AP480" s="11">
        <v>2904.1099999999997</v>
      </c>
      <c r="AQ480" s="9">
        <v>71852</v>
      </c>
      <c r="AR480" s="9">
        <v>25727</v>
      </c>
      <c r="AS480" s="11">
        <v>809370</v>
      </c>
      <c r="AT480" s="11">
        <v>0</v>
      </c>
      <c r="AU480" s="11">
        <v>0</v>
      </c>
      <c r="AV480" s="11">
        <v>0</v>
      </c>
      <c r="AW480" s="9">
        <v>0</v>
      </c>
      <c r="AX480" s="9">
        <v>557801.66172461654</v>
      </c>
      <c r="AY480" s="9">
        <v>24209.74</v>
      </c>
      <c r="AZ480" s="9">
        <v>-8506.4021999999986</v>
      </c>
      <c r="BA480" s="11">
        <v>54614</v>
      </c>
      <c r="BB480" s="11">
        <v>66</v>
      </c>
      <c r="BC480" s="11">
        <v>364236</v>
      </c>
      <c r="BD480" s="11">
        <v>0</v>
      </c>
      <c r="BE480" s="11">
        <v>6874</v>
      </c>
      <c r="BF480" s="11">
        <v>0</v>
      </c>
      <c r="BG480" s="11">
        <v>0</v>
      </c>
      <c r="BH480" s="11">
        <v>0</v>
      </c>
      <c r="BI480" s="9">
        <v>38950</v>
      </c>
      <c r="BJ480" s="9">
        <v>0</v>
      </c>
      <c r="BK480" s="9">
        <v>0</v>
      </c>
      <c r="BL480" s="9">
        <v>0</v>
      </c>
      <c r="BM480" s="9">
        <v>0</v>
      </c>
      <c r="BN480" s="9">
        <v>0</v>
      </c>
      <c r="BO480" s="11">
        <v>1445694</v>
      </c>
      <c r="BP480" s="11">
        <v>61776</v>
      </c>
      <c r="BQ480" s="11">
        <v>3237</v>
      </c>
      <c r="BR480" s="11">
        <v>0</v>
      </c>
      <c r="BS480" s="11">
        <v>0</v>
      </c>
      <c r="BT480" s="11">
        <v>2904.1099999999997</v>
      </c>
      <c r="BU480" s="9">
        <v>71852</v>
      </c>
      <c r="BV480" s="9">
        <v>28613</v>
      </c>
      <c r="BW480" s="11">
        <v>835962</v>
      </c>
      <c r="BX480" s="11">
        <v>0</v>
      </c>
      <c r="BY480" s="11">
        <v>0</v>
      </c>
      <c r="BZ480" s="11">
        <v>8760.3799999999992</v>
      </c>
      <c r="CA480" s="9">
        <v>0</v>
      </c>
      <c r="CB480" s="9">
        <v>542018.43553318712</v>
      </c>
      <c r="CC480" s="9">
        <v>22154.823000000004</v>
      </c>
      <c r="CD480" s="9">
        <v>0</v>
      </c>
      <c r="CE480" s="11">
        <v>56003</v>
      </c>
      <c r="CF480" s="11">
        <v>68</v>
      </c>
      <c r="CG480" s="11">
        <v>369827.08199999999</v>
      </c>
      <c r="CH480" s="11">
        <v>0</v>
      </c>
      <c r="CI480" s="11">
        <v>6913</v>
      </c>
      <c r="CJ480" s="11">
        <v>0</v>
      </c>
      <c r="CK480" s="11">
        <v>0</v>
      </c>
      <c r="CL480" s="11">
        <v>0</v>
      </c>
      <c r="CM480" s="11">
        <v>39114</v>
      </c>
      <c r="CN480" s="9">
        <v>0</v>
      </c>
      <c r="CO480" s="9">
        <v>0</v>
      </c>
      <c r="CP480" s="9">
        <v>0</v>
      </c>
      <c r="CQ480" s="9">
        <v>0</v>
      </c>
      <c r="CR480" s="9">
        <v>0</v>
      </c>
      <c r="CT480" s="11"/>
      <c r="CU480" s="11"/>
      <c r="CV480" s="15"/>
      <c r="CW480" s="15"/>
      <c r="CX480" s="11"/>
      <c r="CY480" s="11"/>
      <c r="CZ480" s="9"/>
      <c r="DA480" s="11"/>
      <c r="DB480" s="11"/>
      <c r="DC480" s="11"/>
      <c r="DD480" s="11"/>
      <c r="DE480" s="11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</row>
    <row r="481" spans="1:124" x14ac:dyDescent="0.3">
      <c r="A481" s="8">
        <v>4181</v>
      </c>
      <c r="B481" s="8">
        <v>7</v>
      </c>
      <c r="C481" s="8" t="s">
        <v>504</v>
      </c>
      <c r="D481" s="16">
        <v>7</v>
      </c>
      <c r="E481" s="9">
        <v>1110</v>
      </c>
      <c r="F481" s="9">
        <f t="shared" si="222"/>
        <v>10420.817780319758</v>
      </c>
      <c r="G481" s="9">
        <f t="shared" si="223"/>
        <v>10938.562688209109</v>
      </c>
      <c r="H481" s="9">
        <f t="shared" si="224"/>
        <v>517.74490788935145</v>
      </c>
      <c r="I481" s="10">
        <f t="shared" si="219"/>
        <v>4.9683711854854512E-2</v>
      </c>
      <c r="J481" s="9">
        <f t="shared" si="225"/>
        <v>446.18280450450493</v>
      </c>
      <c r="K481" s="9">
        <f t="shared" si="226"/>
        <v>74.439639639639609</v>
      </c>
      <c r="L481" s="9">
        <f t="shared" si="227"/>
        <v>0</v>
      </c>
      <c r="M481" s="9">
        <f t="shared" si="228"/>
        <v>8.5061081081080374</v>
      </c>
      <c r="N481" s="9">
        <f t="shared" si="229"/>
        <v>-12.798144002541164</v>
      </c>
      <c r="O481" s="9">
        <f t="shared" si="230"/>
        <v>0</v>
      </c>
      <c r="P481" s="9">
        <f t="shared" si="231"/>
        <v>1.41449963963953</v>
      </c>
      <c r="Q481" s="15">
        <f t="shared" si="232"/>
        <v>11567107.736154931</v>
      </c>
      <c r="R481" s="15">
        <f t="shared" si="233"/>
        <v>12141804.583912108</v>
      </c>
      <c r="S481" s="9">
        <f t="shared" si="234"/>
        <v>574696.84775717743</v>
      </c>
      <c r="T481" s="9"/>
      <c r="U481" s="9">
        <f t="shared" si="236"/>
        <v>5678.9189972972972</v>
      </c>
      <c r="V481" s="9">
        <f t="shared" si="236"/>
        <v>2265.7045045045047</v>
      </c>
      <c r="W481" s="9">
        <f t="shared" si="236"/>
        <v>156.41752252252255</v>
      </c>
      <c r="X481" s="9">
        <f t="shared" si="236"/>
        <v>1222.1396396396397</v>
      </c>
      <c r="Y481" s="9">
        <f t="shared" si="236"/>
        <v>357.64979203146993</v>
      </c>
      <c r="Z481" s="9">
        <f t="shared" si="236"/>
        <v>0</v>
      </c>
      <c r="AA481" s="9">
        <f t="shared" si="236"/>
        <v>739.98732432432439</v>
      </c>
      <c r="AB481" s="9">
        <f t="shared" si="237"/>
        <v>6125.1018018018021</v>
      </c>
      <c r="AC481" s="9">
        <f t="shared" si="237"/>
        <v>2340.1441441441443</v>
      </c>
      <c r="AD481" s="9">
        <f t="shared" si="237"/>
        <v>156.41752252252255</v>
      </c>
      <c r="AE481" s="9">
        <f t="shared" si="237"/>
        <v>1230.6457477477477</v>
      </c>
      <c r="AF481" s="9">
        <f t="shared" si="237"/>
        <v>344.85164802892876</v>
      </c>
      <c r="AG481" s="9">
        <f t="shared" si="237"/>
        <v>0</v>
      </c>
      <c r="AH481" s="9">
        <f t="shared" si="237"/>
        <v>741.40182396396392</v>
      </c>
      <c r="AI481" s="9">
        <f t="shared" si="235"/>
        <v>10938.562688209109</v>
      </c>
      <c r="AJ481" s="3" t="s">
        <v>608</v>
      </c>
      <c r="AK481" s="11">
        <v>6342720</v>
      </c>
      <c r="AL481" s="11">
        <v>0</v>
      </c>
      <c r="AM481" s="11">
        <v>14570</v>
      </c>
      <c r="AN481" s="9">
        <v>0</v>
      </c>
      <c r="AO481" s="11">
        <v>0</v>
      </c>
      <c r="AP481" s="11">
        <v>173623.45</v>
      </c>
      <c r="AQ481" s="9">
        <v>249964</v>
      </c>
      <c r="AR481" s="9">
        <v>118314</v>
      </c>
      <c r="AS481" s="11">
        <v>2514932</v>
      </c>
      <c r="AT481" s="11">
        <v>0</v>
      </c>
      <c r="AU481" s="11">
        <v>0</v>
      </c>
      <c r="AV481" s="11">
        <v>0</v>
      </c>
      <c r="AW481" s="9">
        <v>0</v>
      </c>
      <c r="AX481" s="9">
        <v>396991.26915493165</v>
      </c>
      <c r="AY481" s="9">
        <v>62402.43</v>
      </c>
      <c r="AZ481" s="9">
        <v>-39119.913</v>
      </c>
      <c r="BA481" s="11">
        <v>251162</v>
      </c>
      <c r="BB481" s="11">
        <v>303</v>
      </c>
      <c r="BC481" s="11">
        <v>758983.5</v>
      </c>
      <c r="BD481" s="11">
        <v>0</v>
      </c>
      <c r="BE481" s="11">
        <v>31612</v>
      </c>
      <c r="BF481" s="11">
        <v>0</v>
      </c>
      <c r="BG481" s="11">
        <v>0</v>
      </c>
      <c r="BH481" s="11">
        <v>0</v>
      </c>
      <c r="BI481" s="9">
        <v>690650</v>
      </c>
      <c r="BJ481" s="9">
        <v>0</v>
      </c>
      <c r="BK481" s="9">
        <v>0</v>
      </c>
      <c r="BL481" s="9">
        <v>0</v>
      </c>
      <c r="BM481" s="9">
        <v>0</v>
      </c>
      <c r="BN481" s="9">
        <v>0</v>
      </c>
      <c r="BO481" s="11">
        <v>6798826</v>
      </c>
      <c r="BP481" s="11">
        <v>0</v>
      </c>
      <c r="BQ481" s="11">
        <v>15223</v>
      </c>
      <c r="BR481" s="11">
        <v>0</v>
      </c>
      <c r="BS481" s="11">
        <v>0</v>
      </c>
      <c r="BT481" s="11">
        <v>173623.45</v>
      </c>
      <c r="BU481" s="9">
        <v>249964</v>
      </c>
      <c r="BV481" s="9">
        <v>134563</v>
      </c>
      <c r="BW481" s="11">
        <v>2597560</v>
      </c>
      <c r="BX481" s="11">
        <v>0</v>
      </c>
      <c r="BY481" s="11">
        <v>0</v>
      </c>
      <c r="BZ481" s="11">
        <v>-23494.22</v>
      </c>
      <c r="CA481" s="9">
        <v>0</v>
      </c>
      <c r="CB481" s="9">
        <v>382785.3293121109</v>
      </c>
      <c r="CC481" s="9">
        <v>63972.524600000004</v>
      </c>
      <c r="CD481" s="9">
        <v>37</v>
      </c>
      <c r="CE481" s="11">
        <v>263373</v>
      </c>
      <c r="CF481" s="11">
        <v>320</v>
      </c>
      <c r="CG481" s="11">
        <v>758983.5</v>
      </c>
      <c r="CH481" s="11">
        <v>0</v>
      </c>
      <c r="CI481" s="11">
        <v>32510</v>
      </c>
      <c r="CJ481" s="11">
        <v>0</v>
      </c>
      <c r="CK481" s="11">
        <v>0</v>
      </c>
      <c r="CL481" s="11">
        <v>0</v>
      </c>
      <c r="CM481" s="11">
        <v>693558</v>
      </c>
      <c r="CN481" s="9">
        <v>0</v>
      </c>
      <c r="CO481" s="9">
        <v>0</v>
      </c>
      <c r="CP481" s="9">
        <v>0</v>
      </c>
      <c r="CQ481" s="9">
        <v>0</v>
      </c>
      <c r="CR481" s="9">
        <v>0</v>
      </c>
      <c r="CT481" s="11"/>
      <c r="CU481" s="11"/>
      <c r="CV481" s="15"/>
      <c r="CW481" s="15"/>
      <c r="CX481" s="11"/>
      <c r="CY481" s="11"/>
      <c r="CZ481" s="9"/>
      <c r="DA481" s="11"/>
      <c r="DB481" s="11"/>
      <c r="DC481" s="11"/>
      <c r="DD481" s="11"/>
      <c r="DE481" s="11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</row>
    <row r="482" spans="1:124" x14ac:dyDescent="0.3">
      <c r="A482" s="8">
        <v>4182</v>
      </c>
      <c r="B482" s="8">
        <v>7</v>
      </c>
      <c r="C482" s="8" t="s">
        <v>505</v>
      </c>
      <c r="D482" s="16">
        <v>7</v>
      </c>
      <c r="E482" s="9">
        <v>69</v>
      </c>
      <c r="F482" s="9">
        <f t="shared" si="222"/>
        <v>18628.974691040068</v>
      </c>
      <c r="G482" s="9">
        <f t="shared" si="223"/>
        <v>18459.789446564781</v>
      </c>
      <c r="H482" s="9">
        <f t="shared" si="224"/>
        <v>-169.18524447528762</v>
      </c>
      <c r="I482" s="10">
        <f t="shared" si="219"/>
        <v>-9.0818333956221558E-3</v>
      </c>
      <c r="J482" s="9">
        <f t="shared" si="225"/>
        <v>229.78457971014541</v>
      </c>
      <c r="K482" s="9">
        <f t="shared" si="226"/>
        <v>18.869565217391369</v>
      </c>
      <c r="L482" s="9">
        <f t="shared" si="227"/>
        <v>0</v>
      </c>
      <c r="M482" s="9">
        <f t="shared" si="228"/>
        <v>-33.944972318627492</v>
      </c>
      <c r="N482" s="9">
        <f t="shared" si="229"/>
        <v>-419.74688085230991</v>
      </c>
      <c r="O482" s="9">
        <f t="shared" si="230"/>
        <v>0</v>
      </c>
      <c r="P482" s="9">
        <f t="shared" si="231"/>
        <v>35.85246376811574</v>
      </c>
      <c r="Q482" s="15">
        <f t="shared" si="232"/>
        <v>1285399.2536817647</v>
      </c>
      <c r="R482" s="15">
        <f t="shared" si="233"/>
        <v>1273725.47181297</v>
      </c>
      <c r="S482" s="9">
        <f t="shared" si="234"/>
        <v>-11673.7818687947</v>
      </c>
      <c r="T482" s="9"/>
      <c r="U482" s="9">
        <f t="shared" ref="U482:AA491" si="238">IF($E482=0,0,SUMIF($AK$4:$BN$4,U$4,$AK482:$BN482)/$E482)</f>
        <v>6681.5922318840576</v>
      </c>
      <c r="V482" s="9">
        <f t="shared" si="238"/>
        <v>574.60869565217388</v>
      </c>
      <c r="W482" s="9">
        <f t="shared" si="238"/>
        <v>5.1478260869565213</v>
      </c>
      <c r="X482" s="9">
        <f t="shared" si="238"/>
        <v>440.89855072463769</v>
      </c>
      <c r="Y482" s="9">
        <f t="shared" si="238"/>
        <v>9726.7273866922424</v>
      </c>
      <c r="Z482" s="9">
        <f t="shared" si="238"/>
        <v>0</v>
      </c>
      <c r="AA482" s="9">
        <f t="shared" si="238"/>
        <v>1200</v>
      </c>
      <c r="AB482" s="9">
        <f t="shared" ref="AB482:AH491" si="239">IF($E482=0,0,SUMIF($BO$4:$CR$4,AB$4,$BO482:$CR482)/$E482)</f>
        <v>6911.376811594203</v>
      </c>
      <c r="AC482" s="9">
        <f t="shared" si="239"/>
        <v>593.47826086956525</v>
      </c>
      <c r="AD482" s="9">
        <f t="shared" si="239"/>
        <v>5.1478260869565213</v>
      </c>
      <c r="AE482" s="9">
        <f t="shared" si="239"/>
        <v>406.95357840601019</v>
      </c>
      <c r="AF482" s="9">
        <f t="shared" si="239"/>
        <v>9306.9805058399324</v>
      </c>
      <c r="AG482" s="9">
        <f t="shared" si="239"/>
        <v>0</v>
      </c>
      <c r="AH482" s="9">
        <f t="shared" si="239"/>
        <v>1235.8524637681157</v>
      </c>
      <c r="AI482" s="9">
        <f t="shared" si="235"/>
        <v>18459.789446564781</v>
      </c>
      <c r="AJ482" s="3" t="s">
        <v>608</v>
      </c>
      <c r="AK482" s="11">
        <v>463891</v>
      </c>
      <c r="AL482" s="11">
        <v>0</v>
      </c>
      <c r="AM482" s="11">
        <v>1066</v>
      </c>
      <c r="AN482" s="9">
        <v>0</v>
      </c>
      <c r="AO482" s="11">
        <v>0</v>
      </c>
      <c r="AP482" s="11">
        <v>355.2</v>
      </c>
      <c r="AQ482" s="9">
        <v>0</v>
      </c>
      <c r="AR482" s="9">
        <v>8653</v>
      </c>
      <c r="AS482" s="11">
        <v>39648</v>
      </c>
      <c r="AT482" s="11">
        <v>0</v>
      </c>
      <c r="AU482" s="11">
        <v>0</v>
      </c>
      <c r="AV482" s="11">
        <v>0</v>
      </c>
      <c r="AW482" s="9">
        <v>0</v>
      </c>
      <c r="AX482" s="9">
        <v>671144.18968176469</v>
      </c>
      <c r="AY482" s="9">
        <v>0</v>
      </c>
      <c r="AZ482" s="9">
        <v>-2861.136</v>
      </c>
      <c r="BA482" s="11">
        <v>18369</v>
      </c>
      <c r="BB482" s="11">
        <v>22</v>
      </c>
      <c r="BC482" s="11">
        <v>82800</v>
      </c>
      <c r="BD482" s="11">
        <v>0</v>
      </c>
      <c r="BE482" s="11">
        <v>2312</v>
      </c>
      <c r="BF482" s="11">
        <v>0</v>
      </c>
      <c r="BG482" s="11">
        <v>0</v>
      </c>
      <c r="BH482" s="11">
        <v>0</v>
      </c>
      <c r="BI482" s="9">
        <v>0</v>
      </c>
      <c r="BJ482" s="9">
        <v>0</v>
      </c>
      <c r="BK482" s="9">
        <v>0</v>
      </c>
      <c r="BL482" s="9">
        <v>0</v>
      </c>
      <c r="BM482" s="9">
        <v>0</v>
      </c>
      <c r="BN482" s="9">
        <v>0</v>
      </c>
      <c r="BO482" s="11">
        <v>474931</v>
      </c>
      <c r="BP482" s="11">
        <v>1951</v>
      </c>
      <c r="BQ482" s="11">
        <v>1063</v>
      </c>
      <c r="BR482" s="11">
        <v>0</v>
      </c>
      <c r="BS482" s="11">
        <v>0</v>
      </c>
      <c r="BT482" s="11">
        <v>355.2</v>
      </c>
      <c r="BU482" s="9">
        <v>0</v>
      </c>
      <c r="BV482" s="9">
        <v>9400</v>
      </c>
      <c r="BW482" s="11">
        <v>40950</v>
      </c>
      <c r="BX482" s="11">
        <v>0</v>
      </c>
      <c r="BY482" s="11">
        <v>0</v>
      </c>
      <c r="BZ482" s="11">
        <v>-4011.25</v>
      </c>
      <c r="CA482" s="9">
        <v>0</v>
      </c>
      <c r="CB482" s="9">
        <v>642181.6549029554</v>
      </c>
      <c r="CC482" s="9">
        <v>1440.62</v>
      </c>
      <c r="CD482" s="9">
        <v>3</v>
      </c>
      <c r="CE482" s="11">
        <v>18398</v>
      </c>
      <c r="CF482" s="11">
        <v>22</v>
      </c>
      <c r="CG482" s="11">
        <v>83833.2</v>
      </c>
      <c r="CH482" s="11">
        <v>937.04691001470201</v>
      </c>
      <c r="CI482" s="11">
        <v>2271</v>
      </c>
      <c r="CJ482" s="11">
        <v>0</v>
      </c>
      <c r="CK482" s="11">
        <v>0</v>
      </c>
      <c r="CL482" s="11">
        <v>0</v>
      </c>
      <c r="CM482" s="11">
        <v>0</v>
      </c>
      <c r="CN482" s="9">
        <v>0</v>
      </c>
      <c r="CO482" s="9">
        <v>0</v>
      </c>
      <c r="CP482" s="9">
        <v>0</v>
      </c>
      <c r="CQ482" s="9">
        <v>0</v>
      </c>
      <c r="CR482" s="9">
        <v>0</v>
      </c>
      <c r="CT482" s="11"/>
      <c r="CU482" s="11"/>
      <c r="CV482" s="15"/>
      <c r="CW482" s="15"/>
      <c r="CX482" s="11"/>
      <c r="CY482" s="11"/>
      <c r="CZ482" s="9"/>
      <c r="DA482" s="11"/>
      <c r="DB482" s="11"/>
      <c r="DC482" s="11"/>
      <c r="DD482" s="11"/>
      <c r="DE482" s="11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</row>
    <row r="483" spans="1:124" x14ac:dyDescent="0.3">
      <c r="A483" s="8">
        <v>4183</v>
      </c>
      <c r="B483" s="8">
        <v>7</v>
      </c>
      <c r="C483" s="8" t="s">
        <v>506</v>
      </c>
      <c r="D483" s="16">
        <v>7</v>
      </c>
      <c r="E483" s="9">
        <v>149</v>
      </c>
      <c r="F483" s="9">
        <f t="shared" si="222"/>
        <v>57396.464733183457</v>
      </c>
      <c r="G483" s="9">
        <f t="shared" si="223"/>
        <v>57661.408652646547</v>
      </c>
      <c r="H483" s="9">
        <f t="shared" si="224"/>
        <v>264.94391946309042</v>
      </c>
      <c r="I483" s="10">
        <f t="shared" si="219"/>
        <v>4.61603202731604E-3</v>
      </c>
      <c r="J483" s="9">
        <f t="shared" si="225"/>
        <v>217.92626845637551</v>
      </c>
      <c r="K483" s="9">
        <f t="shared" si="226"/>
        <v>2.6644295302013461</v>
      </c>
      <c r="L483" s="9">
        <f t="shared" si="227"/>
        <v>0</v>
      </c>
      <c r="M483" s="9">
        <f t="shared" si="228"/>
        <v>5.6653020134228314</v>
      </c>
      <c r="N483" s="9">
        <f t="shared" si="229"/>
        <v>0</v>
      </c>
      <c r="O483" s="9">
        <f t="shared" si="230"/>
        <v>0</v>
      </c>
      <c r="P483" s="9">
        <f t="shared" si="231"/>
        <v>38.687919463087155</v>
      </c>
      <c r="Q483" s="15">
        <f t="shared" si="232"/>
        <v>8552073.2452443354</v>
      </c>
      <c r="R483" s="15">
        <f t="shared" si="233"/>
        <v>8591549.8892443348</v>
      </c>
      <c r="S483" s="9">
        <f t="shared" si="234"/>
        <v>39476.643999999389</v>
      </c>
      <c r="T483" s="9"/>
      <c r="U483" s="9">
        <f t="shared" si="238"/>
        <v>6749.3153422818796</v>
      </c>
      <c r="V483" s="9">
        <f t="shared" si="238"/>
        <v>81.140939597315437</v>
      </c>
      <c r="W483" s="9">
        <f t="shared" si="238"/>
        <v>50.699999999999996</v>
      </c>
      <c r="X483" s="9">
        <f t="shared" si="238"/>
        <v>445.36241610738256</v>
      </c>
      <c r="Y483" s="9">
        <f t="shared" si="238"/>
        <v>48509.946035196881</v>
      </c>
      <c r="Z483" s="9">
        <f t="shared" si="238"/>
        <v>0</v>
      </c>
      <c r="AA483" s="9">
        <f t="shared" si="238"/>
        <v>1560</v>
      </c>
      <c r="AB483" s="9">
        <f t="shared" si="239"/>
        <v>6967.2416107382551</v>
      </c>
      <c r="AC483" s="9">
        <f t="shared" si="239"/>
        <v>83.805369127516784</v>
      </c>
      <c r="AD483" s="9">
        <f t="shared" si="239"/>
        <v>50.699999999999996</v>
      </c>
      <c r="AE483" s="9">
        <f t="shared" si="239"/>
        <v>451.02771812080539</v>
      </c>
      <c r="AF483" s="9">
        <f t="shared" si="239"/>
        <v>48509.946035196881</v>
      </c>
      <c r="AG483" s="9">
        <f t="shared" si="239"/>
        <v>0</v>
      </c>
      <c r="AH483" s="9">
        <f t="shared" si="239"/>
        <v>1598.6879194630872</v>
      </c>
      <c r="AI483" s="9">
        <f t="shared" si="235"/>
        <v>57661.408652646547</v>
      </c>
      <c r="AJ483" s="3" t="s">
        <v>608</v>
      </c>
      <c r="AK483" s="11">
        <v>1011889</v>
      </c>
      <c r="AL483" s="11">
        <v>0</v>
      </c>
      <c r="AM483" s="11">
        <v>2324</v>
      </c>
      <c r="AN483" s="9">
        <v>0</v>
      </c>
      <c r="AO483" s="11">
        <v>0</v>
      </c>
      <c r="AP483" s="11">
        <v>7554.2999999999993</v>
      </c>
      <c r="AQ483" s="9">
        <v>0</v>
      </c>
      <c r="AR483" s="9">
        <v>18875</v>
      </c>
      <c r="AS483" s="11">
        <v>12090</v>
      </c>
      <c r="AT483" s="11">
        <v>0</v>
      </c>
      <c r="AU483" s="11">
        <v>0</v>
      </c>
      <c r="AV483" s="11">
        <v>0</v>
      </c>
      <c r="AW483" s="9">
        <v>0</v>
      </c>
      <c r="AX483" s="9">
        <v>7227981.9592443351</v>
      </c>
      <c r="AY483" s="9">
        <v>0</v>
      </c>
      <c r="AZ483" s="9">
        <v>-6241.0139999999992</v>
      </c>
      <c r="BA483" s="11">
        <v>40069</v>
      </c>
      <c r="BB483" s="11">
        <v>48</v>
      </c>
      <c r="BC483" s="11">
        <v>232440</v>
      </c>
      <c r="BD483" s="11">
        <v>0</v>
      </c>
      <c r="BE483" s="11">
        <v>5043</v>
      </c>
      <c r="BF483" s="11">
        <v>0</v>
      </c>
      <c r="BG483" s="11">
        <v>0</v>
      </c>
      <c r="BH483" s="11">
        <v>0</v>
      </c>
      <c r="BI483" s="9">
        <v>0</v>
      </c>
      <c r="BJ483" s="9">
        <v>0</v>
      </c>
      <c r="BK483" s="9">
        <v>0</v>
      </c>
      <c r="BL483" s="9">
        <v>0</v>
      </c>
      <c r="BM483" s="9">
        <v>0</v>
      </c>
      <c r="BN483" s="9">
        <v>0</v>
      </c>
      <c r="BO483" s="11">
        <v>1038113</v>
      </c>
      <c r="BP483" s="11">
        <v>0</v>
      </c>
      <c r="BQ483" s="11">
        <v>2324</v>
      </c>
      <c r="BR483" s="11">
        <v>0</v>
      </c>
      <c r="BS483" s="11">
        <v>0</v>
      </c>
      <c r="BT483" s="11">
        <v>7554.2999999999993</v>
      </c>
      <c r="BU483" s="9">
        <v>0</v>
      </c>
      <c r="BV483" s="9">
        <v>20546</v>
      </c>
      <c r="BW483" s="11">
        <v>12487</v>
      </c>
      <c r="BX483" s="11">
        <v>0</v>
      </c>
      <c r="BY483" s="11">
        <v>0</v>
      </c>
      <c r="BZ483" s="11">
        <v>-893.87</v>
      </c>
      <c r="CA483" s="9">
        <v>0</v>
      </c>
      <c r="CB483" s="9">
        <v>7227981.9592443351</v>
      </c>
      <c r="CC483" s="9">
        <v>3261.3</v>
      </c>
      <c r="CD483" s="9">
        <v>6</v>
      </c>
      <c r="CE483" s="11">
        <v>40214</v>
      </c>
      <c r="CF483" s="11">
        <v>49</v>
      </c>
      <c r="CG483" s="11">
        <v>234943.19999999998</v>
      </c>
      <c r="CH483" s="11">
        <v>0</v>
      </c>
      <c r="CI483" s="11">
        <v>4964</v>
      </c>
      <c r="CJ483" s="11">
        <v>0</v>
      </c>
      <c r="CK483" s="11">
        <v>0</v>
      </c>
      <c r="CL483" s="11">
        <v>0</v>
      </c>
      <c r="CM483" s="11">
        <v>0</v>
      </c>
      <c r="CN483" s="9">
        <v>0</v>
      </c>
      <c r="CO483" s="9">
        <v>0</v>
      </c>
      <c r="CP483" s="9">
        <v>0</v>
      </c>
      <c r="CQ483" s="9">
        <v>0</v>
      </c>
      <c r="CR483" s="9">
        <v>0</v>
      </c>
      <c r="CT483" s="11"/>
      <c r="CU483" s="11"/>
      <c r="CV483" s="15"/>
      <c r="CW483" s="15"/>
      <c r="CX483" s="11"/>
      <c r="CY483" s="11"/>
      <c r="CZ483" s="9"/>
      <c r="DA483" s="11"/>
      <c r="DB483" s="11"/>
      <c r="DC483" s="11"/>
      <c r="DD483" s="11"/>
      <c r="DE483" s="11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</row>
    <row r="484" spans="1:124" x14ac:dyDescent="0.3">
      <c r="A484" s="8">
        <v>4184</v>
      </c>
      <c r="B484" s="8">
        <v>7</v>
      </c>
      <c r="C484" s="8" t="s">
        <v>507</v>
      </c>
      <c r="D484" s="16">
        <v>7</v>
      </c>
      <c r="E484" s="9">
        <v>621</v>
      </c>
      <c r="F484" s="9">
        <f t="shared" si="222"/>
        <v>7427.9123039809456</v>
      </c>
      <c r="G484" s="9">
        <f t="shared" si="223"/>
        <v>7843.5300841549279</v>
      </c>
      <c r="H484" s="9">
        <f t="shared" si="224"/>
        <v>415.61778017398228</v>
      </c>
      <c r="I484" s="10">
        <f t="shared" si="219"/>
        <v>5.5953511991684982E-2</v>
      </c>
      <c r="J484" s="9">
        <f t="shared" si="225"/>
        <v>438.42864347826071</v>
      </c>
      <c r="K484" s="9">
        <f t="shared" si="226"/>
        <v>0</v>
      </c>
      <c r="L484" s="9">
        <f t="shared" si="227"/>
        <v>0</v>
      </c>
      <c r="M484" s="9">
        <f t="shared" si="228"/>
        <v>25.523961352657011</v>
      </c>
      <c r="N484" s="9">
        <f t="shared" si="229"/>
        <v>-21.359078763215734</v>
      </c>
      <c r="O484" s="9">
        <f t="shared" si="230"/>
        <v>0</v>
      </c>
      <c r="P484" s="9">
        <f t="shared" si="231"/>
        <v>-26.975745893719818</v>
      </c>
      <c r="Q484" s="15">
        <f t="shared" si="232"/>
        <v>4612733.540772167</v>
      </c>
      <c r="R484" s="15">
        <f t="shared" si="233"/>
        <v>4870832.1822602097</v>
      </c>
      <c r="S484" s="9">
        <f t="shared" si="234"/>
        <v>258098.64148804266</v>
      </c>
      <c r="T484" s="9"/>
      <c r="U484" s="9">
        <f t="shared" si="238"/>
        <v>5648.0882647342996</v>
      </c>
      <c r="V484" s="9">
        <f t="shared" si="238"/>
        <v>0</v>
      </c>
      <c r="W484" s="9">
        <f t="shared" si="238"/>
        <v>10.87890499194847</v>
      </c>
      <c r="X484" s="9">
        <f t="shared" si="238"/>
        <v>425.05636070853461</v>
      </c>
      <c r="Y484" s="9">
        <f t="shared" si="238"/>
        <v>449.88843538191168</v>
      </c>
      <c r="Z484" s="9">
        <f t="shared" si="238"/>
        <v>0</v>
      </c>
      <c r="AA484" s="9">
        <f t="shared" si="238"/>
        <v>894.00033816425116</v>
      </c>
      <c r="AB484" s="9">
        <f t="shared" si="239"/>
        <v>6086.5169082125603</v>
      </c>
      <c r="AC484" s="9">
        <f t="shared" si="239"/>
        <v>0</v>
      </c>
      <c r="AD484" s="9">
        <f t="shared" si="239"/>
        <v>10.87890499194847</v>
      </c>
      <c r="AE484" s="9">
        <f t="shared" si="239"/>
        <v>450.58032206119162</v>
      </c>
      <c r="AF484" s="9">
        <f t="shared" si="239"/>
        <v>428.52935661869594</v>
      </c>
      <c r="AG484" s="9">
        <f t="shared" si="239"/>
        <v>0</v>
      </c>
      <c r="AH484" s="9">
        <f t="shared" si="239"/>
        <v>867.02459227053134</v>
      </c>
      <c r="AI484" s="9">
        <f t="shared" si="235"/>
        <v>7843.5300841549279</v>
      </c>
      <c r="AJ484" s="3" t="s">
        <v>608</v>
      </c>
      <c r="AK484" s="11">
        <v>3529230</v>
      </c>
      <c r="AL484" s="11">
        <v>0</v>
      </c>
      <c r="AM484" s="11">
        <v>8107</v>
      </c>
      <c r="AN484" s="9">
        <v>0</v>
      </c>
      <c r="AO484" s="11">
        <v>0</v>
      </c>
      <c r="AP484" s="11">
        <v>6755.8</v>
      </c>
      <c r="AQ484" s="9">
        <v>0</v>
      </c>
      <c r="AR484" s="9">
        <v>65833</v>
      </c>
      <c r="AS484" s="11">
        <v>0</v>
      </c>
      <c r="AT484" s="11">
        <v>0</v>
      </c>
      <c r="AU484" s="11">
        <v>0</v>
      </c>
      <c r="AV484" s="11">
        <v>0</v>
      </c>
      <c r="AW484" s="9">
        <v>0</v>
      </c>
      <c r="AX484" s="9">
        <v>279380.71837216715</v>
      </c>
      <c r="AY484" s="9">
        <v>42464.619999999995</v>
      </c>
      <c r="AZ484" s="9">
        <v>-21767.187600000001</v>
      </c>
      <c r="BA484" s="11">
        <v>139752</v>
      </c>
      <c r="BB484" s="11">
        <v>3890</v>
      </c>
      <c r="BC484" s="11">
        <v>512709.59</v>
      </c>
      <c r="BD484" s="11">
        <v>0</v>
      </c>
      <c r="BE484" s="11">
        <v>17590</v>
      </c>
      <c r="BF484" s="11">
        <v>0</v>
      </c>
      <c r="BG484" s="11">
        <v>0</v>
      </c>
      <c r="BH484" s="11">
        <v>0</v>
      </c>
      <c r="BI484" s="9">
        <v>28788</v>
      </c>
      <c r="BJ484" s="9">
        <v>0</v>
      </c>
      <c r="BK484" s="9">
        <v>0</v>
      </c>
      <c r="BL484" s="9">
        <v>0</v>
      </c>
      <c r="BM484" s="9">
        <v>0</v>
      </c>
      <c r="BN484" s="9">
        <v>0</v>
      </c>
      <c r="BO484" s="11">
        <v>3779706</v>
      </c>
      <c r="BP484" s="11">
        <v>0</v>
      </c>
      <c r="BQ484" s="11">
        <v>8463</v>
      </c>
      <c r="BR484" s="11">
        <v>0</v>
      </c>
      <c r="BS484" s="11">
        <v>0</v>
      </c>
      <c r="BT484" s="11">
        <v>6755.8</v>
      </c>
      <c r="BU484" s="9">
        <v>0</v>
      </c>
      <c r="BV484" s="9">
        <v>74808</v>
      </c>
      <c r="BW484" s="11">
        <v>0</v>
      </c>
      <c r="BX484" s="11">
        <v>0</v>
      </c>
      <c r="BY484" s="11">
        <v>0</v>
      </c>
      <c r="BZ484" s="11">
        <v>-980.62</v>
      </c>
      <c r="CA484" s="9">
        <v>0</v>
      </c>
      <c r="CB484" s="9">
        <v>266116.73046021018</v>
      </c>
      <c r="CC484" s="9">
        <v>25712.683800000003</v>
      </c>
      <c r="CD484" s="9">
        <v>21</v>
      </c>
      <c r="CE484" s="11">
        <v>146418</v>
      </c>
      <c r="CF484" s="11">
        <v>4101</v>
      </c>
      <c r="CG484" s="11">
        <v>512709.58799999999</v>
      </c>
      <c r="CH484" s="11">
        <v>0</v>
      </c>
      <c r="CI484" s="11">
        <v>18073</v>
      </c>
      <c r="CJ484" s="11">
        <v>0</v>
      </c>
      <c r="CK484" s="11">
        <v>0</v>
      </c>
      <c r="CL484" s="11">
        <v>0</v>
      </c>
      <c r="CM484" s="11">
        <v>28928</v>
      </c>
      <c r="CN484" s="9">
        <v>0</v>
      </c>
      <c r="CO484" s="9">
        <v>0</v>
      </c>
      <c r="CP484" s="9">
        <v>0</v>
      </c>
      <c r="CQ484" s="9">
        <v>0</v>
      </c>
      <c r="CR484" s="9">
        <v>0</v>
      </c>
      <c r="CT484" s="11"/>
      <c r="CU484" s="11"/>
      <c r="CV484" s="15"/>
      <c r="CW484" s="15"/>
      <c r="CX484" s="11"/>
      <c r="CY484" s="11"/>
      <c r="CZ484" s="9"/>
      <c r="DA484" s="11"/>
      <c r="DB484" s="11"/>
      <c r="DC484" s="11"/>
      <c r="DD484" s="11"/>
      <c r="DE484" s="11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</row>
    <row r="485" spans="1:124" x14ac:dyDescent="0.3">
      <c r="A485" s="8">
        <v>4185</v>
      </c>
      <c r="B485" s="8">
        <v>7</v>
      </c>
      <c r="C485" s="8" t="s">
        <v>508</v>
      </c>
      <c r="D485" s="16">
        <v>7</v>
      </c>
      <c r="E485" s="9">
        <v>490</v>
      </c>
      <c r="F485" s="9">
        <f t="shared" si="222"/>
        <v>9311.9375858035983</v>
      </c>
      <c r="G485" s="9">
        <f t="shared" si="223"/>
        <v>9748.8725247929942</v>
      </c>
      <c r="H485" s="9">
        <f t="shared" si="224"/>
        <v>436.93493898939596</v>
      </c>
      <c r="I485" s="10">
        <f t="shared" si="219"/>
        <v>4.6922021863153363E-2</v>
      </c>
      <c r="J485" s="9">
        <f t="shared" si="225"/>
        <v>443.28262775510211</v>
      </c>
      <c r="K485" s="9">
        <f t="shared" si="226"/>
        <v>3.0612244897959187</v>
      </c>
      <c r="L485" s="9">
        <f t="shared" si="227"/>
        <v>0</v>
      </c>
      <c r="M485" s="9">
        <f t="shared" si="228"/>
        <v>22.353979591836719</v>
      </c>
      <c r="N485" s="9">
        <f t="shared" si="229"/>
        <v>-66.26530754121768</v>
      </c>
      <c r="O485" s="9">
        <f t="shared" si="230"/>
        <v>0</v>
      </c>
      <c r="P485" s="9">
        <f t="shared" si="231"/>
        <v>34.502414693877654</v>
      </c>
      <c r="Q485" s="15">
        <f t="shared" si="232"/>
        <v>4562849.4170437632</v>
      </c>
      <c r="R485" s="15">
        <f t="shared" si="233"/>
        <v>4776947.5371485669</v>
      </c>
      <c r="S485" s="9">
        <f t="shared" si="234"/>
        <v>214098.1201048037</v>
      </c>
      <c r="T485" s="9"/>
      <c r="U485" s="9">
        <f t="shared" si="238"/>
        <v>5727.6990048979587</v>
      </c>
      <c r="V485" s="9">
        <f t="shared" si="238"/>
        <v>93.142857142857139</v>
      </c>
      <c r="W485" s="9">
        <f t="shared" si="238"/>
        <v>150.0385306122449</v>
      </c>
      <c r="X485" s="9">
        <f t="shared" si="238"/>
        <v>635.58979591836737</v>
      </c>
      <c r="Y485" s="9">
        <f t="shared" si="238"/>
        <v>1487.4510911097209</v>
      </c>
      <c r="Z485" s="9">
        <f t="shared" si="238"/>
        <v>0</v>
      </c>
      <c r="AA485" s="9">
        <f t="shared" si="238"/>
        <v>1218.0163061224489</v>
      </c>
      <c r="AB485" s="9">
        <f t="shared" si="239"/>
        <v>6170.9816326530608</v>
      </c>
      <c r="AC485" s="9">
        <f t="shared" si="239"/>
        <v>96.204081632653057</v>
      </c>
      <c r="AD485" s="9">
        <f t="shared" si="239"/>
        <v>150.0385306122449</v>
      </c>
      <c r="AE485" s="9">
        <f t="shared" si="239"/>
        <v>657.94377551020409</v>
      </c>
      <c r="AF485" s="9">
        <f t="shared" si="239"/>
        <v>1421.1857835685032</v>
      </c>
      <c r="AG485" s="9">
        <f t="shared" si="239"/>
        <v>0</v>
      </c>
      <c r="AH485" s="9">
        <f t="shared" si="239"/>
        <v>1252.5187208163265</v>
      </c>
      <c r="AI485" s="9">
        <f t="shared" si="235"/>
        <v>9748.8725247929942</v>
      </c>
      <c r="AJ485" s="3" t="s">
        <v>608</v>
      </c>
      <c r="AK485" s="11">
        <v>2823990</v>
      </c>
      <c r="AL485" s="11">
        <v>0</v>
      </c>
      <c r="AM485" s="11">
        <v>6487</v>
      </c>
      <c r="AN485" s="9">
        <v>0</v>
      </c>
      <c r="AO485" s="11">
        <v>0</v>
      </c>
      <c r="AP485" s="11">
        <v>73518.880000000005</v>
      </c>
      <c r="AQ485" s="9">
        <v>112079</v>
      </c>
      <c r="AR485" s="9">
        <v>52677</v>
      </c>
      <c r="AS485" s="11">
        <v>45640</v>
      </c>
      <c r="AT485" s="11">
        <v>0</v>
      </c>
      <c r="AU485" s="11">
        <v>0</v>
      </c>
      <c r="AV485" s="11">
        <v>0</v>
      </c>
      <c r="AW485" s="9">
        <v>0</v>
      </c>
      <c r="AX485" s="9">
        <v>728851.03464376321</v>
      </c>
      <c r="AY485" s="9">
        <v>49747.99</v>
      </c>
      <c r="AZ485" s="9">
        <v>-17417.4876</v>
      </c>
      <c r="BA485" s="11">
        <v>111826</v>
      </c>
      <c r="BB485" s="11">
        <v>135</v>
      </c>
      <c r="BC485" s="11">
        <v>547080</v>
      </c>
      <c r="BD485" s="11">
        <v>0</v>
      </c>
      <c r="BE485" s="11">
        <v>14075</v>
      </c>
      <c r="BF485" s="11">
        <v>0</v>
      </c>
      <c r="BG485" s="11">
        <v>0</v>
      </c>
      <c r="BH485" s="11">
        <v>0</v>
      </c>
      <c r="BI485" s="9">
        <v>14160</v>
      </c>
      <c r="BJ485" s="9">
        <v>0</v>
      </c>
      <c r="BK485" s="9">
        <v>0</v>
      </c>
      <c r="BL485" s="9">
        <v>0</v>
      </c>
      <c r="BM485" s="9">
        <v>0</v>
      </c>
      <c r="BN485" s="9">
        <v>0</v>
      </c>
      <c r="BO485" s="11">
        <v>3023765</v>
      </c>
      <c r="BP485" s="11">
        <v>0</v>
      </c>
      <c r="BQ485" s="11">
        <v>6770</v>
      </c>
      <c r="BR485" s="11">
        <v>0</v>
      </c>
      <c r="BS485" s="11">
        <v>0</v>
      </c>
      <c r="BT485" s="11">
        <v>73518.880000000005</v>
      </c>
      <c r="BU485" s="9">
        <v>112079</v>
      </c>
      <c r="BV485" s="9">
        <v>59847</v>
      </c>
      <c r="BW485" s="11">
        <v>47140</v>
      </c>
      <c r="BX485" s="11">
        <v>0</v>
      </c>
      <c r="BY485" s="11">
        <v>0</v>
      </c>
      <c r="BZ485" s="11">
        <v>-2279.5500000000002</v>
      </c>
      <c r="CA485" s="9">
        <v>0</v>
      </c>
      <c r="CB485" s="9">
        <v>696381.03394856653</v>
      </c>
      <c r="CC485" s="9">
        <v>31369.373200000002</v>
      </c>
      <c r="CD485" s="9">
        <v>16</v>
      </c>
      <c r="CE485" s="11">
        <v>117135</v>
      </c>
      <c r="CF485" s="11">
        <v>142</v>
      </c>
      <c r="CG485" s="11">
        <v>582364.79999999993</v>
      </c>
      <c r="CH485" s="11">
        <v>0</v>
      </c>
      <c r="CI485" s="11">
        <v>14459</v>
      </c>
      <c r="CJ485" s="11">
        <v>0</v>
      </c>
      <c r="CK485" s="11">
        <v>0</v>
      </c>
      <c r="CL485" s="11">
        <v>0</v>
      </c>
      <c r="CM485" s="11">
        <v>14240</v>
      </c>
      <c r="CN485" s="9">
        <v>0</v>
      </c>
      <c r="CO485" s="9">
        <v>0</v>
      </c>
      <c r="CP485" s="9">
        <v>0</v>
      </c>
      <c r="CQ485" s="9">
        <v>0</v>
      </c>
      <c r="CR485" s="9">
        <v>0</v>
      </c>
      <c r="CT485" s="11"/>
      <c r="CU485" s="11"/>
      <c r="CV485" s="15"/>
      <c r="CW485" s="15"/>
      <c r="CX485" s="11"/>
      <c r="CY485" s="11"/>
      <c r="CZ485" s="9"/>
      <c r="DA485" s="11"/>
      <c r="DB485" s="11"/>
      <c r="DC485" s="11"/>
      <c r="DD485" s="11"/>
      <c r="DE485" s="11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</row>
    <row r="486" spans="1:124" x14ac:dyDescent="0.3">
      <c r="A486" s="8">
        <v>4186</v>
      </c>
      <c r="B486" s="8">
        <v>7</v>
      </c>
      <c r="C486" s="8" t="s">
        <v>509</v>
      </c>
      <c r="D486" s="16">
        <v>7</v>
      </c>
      <c r="E486" s="9">
        <v>408</v>
      </c>
      <c r="F486" s="9">
        <f t="shared" si="222"/>
        <v>11377.903751747159</v>
      </c>
      <c r="G486" s="9">
        <f t="shared" si="223"/>
        <v>11839.818471138957</v>
      </c>
      <c r="H486" s="9">
        <f t="shared" si="224"/>
        <v>461.91471939179792</v>
      </c>
      <c r="I486" s="10">
        <f t="shared" si="219"/>
        <v>4.0597523891065398E-2</v>
      </c>
      <c r="J486" s="9">
        <f t="shared" si="225"/>
        <v>427.22489852941089</v>
      </c>
      <c r="K486" s="9">
        <f t="shared" si="226"/>
        <v>84.399509803921774</v>
      </c>
      <c r="L486" s="9">
        <f t="shared" si="227"/>
        <v>0</v>
      </c>
      <c r="M486" s="9">
        <f t="shared" si="228"/>
        <v>17.252254901960782</v>
      </c>
      <c r="N486" s="9">
        <f t="shared" si="229"/>
        <v>-26.379765412124016</v>
      </c>
      <c r="O486" s="9">
        <f t="shared" si="230"/>
        <v>0</v>
      </c>
      <c r="P486" s="9">
        <f t="shared" si="231"/>
        <v>-40.582178431372427</v>
      </c>
      <c r="Q486" s="15">
        <f t="shared" si="232"/>
        <v>4642184.7307128403</v>
      </c>
      <c r="R486" s="15">
        <f t="shared" si="233"/>
        <v>4830645.9362246934</v>
      </c>
      <c r="S486" s="9">
        <f t="shared" si="234"/>
        <v>188461.2055118531</v>
      </c>
      <c r="T486" s="9"/>
      <c r="U486" s="9">
        <f t="shared" si="238"/>
        <v>5645.1697093137263</v>
      </c>
      <c r="V486" s="9">
        <f t="shared" si="238"/>
        <v>2568.830882352941</v>
      </c>
      <c r="W486" s="9">
        <f t="shared" si="238"/>
        <v>51.104436274509808</v>
      </c>
      <c r="X486" s="9">
        <f t="shared" si="238"/>
        <v>933.66666666666663</v>
      </c>
      <c r="Y486" s="9">
        <f t="shared" si="238"/>
        <v>1142.0555375314716</v>
      </c>
      <c r="Z486" s="9">
        <f t="shared" si="238"/>
        <v>0</v>
      </c>
      <c r="AA486" s="9">
        <f t="shared" si="238"/>
        <v>1037.076519607843</v>
      </c>
      <c r="AB486" s="9">
        <f t="shared" si="239"/>
        <v>6072.3946078431372</v>
      </c>
      <c r="AC486" s="9">
        <f t="shared" si="239"/>
        <v>2653.2303921568628</v>
      </c>
      <c r="AD486" s="9">
        <f t="shared" si="239"/>
        <v>51.104436274509808</v>
      </c>
      <c r="AE486" s="9">
        <f t="shared" si="239"/>
        <v>950.91892156862741</v>
      </c>
      <c r="AF486" s="9">
        <f t="shared" si="239"/>
        <v>1115.6757721193476</v>
      </c>
      <c r="AG486" s="9">
        <f t="shared" si="239"/>
        <v>0</v>
      </c>
      <c r="AH486" s="9">
        <f t="shared" si="239"/>
        <v>996.49434117647058</v>
      </c>
      <c r="AI486" s="9">
        <f t="shared" si="235"/>
        <v>11839.818471138957</v>
      </c>
      <c r="AJ486" s="3" t="s">
        <v>608</v>
      </c>
      <c r="AK486" s="11">
        <v>2317523</v>
      </c>
      <c r="AL486" s="11">
        <v>0</v>
      </c>
      <c r="AM486" s="11">
        <v>5324</v>
      </c>
      <c r="AN486" s="9">
        <v>0</v>
      </c>
      <c r="AO486" s="11">
        <v>0</v>
      </c>
      <c r="AP486" s="11">
        <v>20850.61</v>
      </c>
      <c r="AQ486" s="9">
        <v>0</v>
      </c>
      <c r="AR486" s="9">
        <v>43230</v>
      </c>
      <c r="AS486" s="11">
        <v>1048083</v>
      </c>
      <c r="AT486" s="11">
        <v>0</v>
      </c>
      <c r="AU486" s="11">
        <v>0</v>
      </c>
      <c r="AV486" s="11">
        <v>0</v>
      </c>
      <c r="AW486" s="9">
        <v>0</v>
      </c>
      <c r="AX486" s="9">
        <v>465958.65931284038</v>
      </c>
      <c r="AY486" s="9">
        <v>46746.559999999998</v>
      </c>
      <c r="AZ486" s="9">
        <v>-14293.758599999999</v>
      </c>
      <c r="BA486" s="11">
        <v>91770</v>
      </c>
      <c r="BB486" s="11">
        <v>111</v>
      </c>
      <c r="BC486" s="11">
        <v>376380.66</v>
      </c>
      <c r="BD486" s="11">
        <v>0</v>
      </c>
      <c r="BE486" s="11">
        <v>11551</v>
      </c>
      <c r="BF486" s="11">
        <v>0</v>
      </c>
      <c r="BG486" s="11">
        <v>0</v>
      </c>
      <c r="BH486" s="11">
        <v>0</v>
      </c>
      <c r="BI486" s="9">
        <v>228950</v>
      </c>
      <c r="BJ486" s="9">
        <v>0</v>
      </c>
      <c r="BK486" s="9">
        <v>0</v>
      </c>
      <c r="BL486" s="9">
        <v>0</v>
      </c>
      <c r="BM486" s="9">
        <v>0</v>
      </c>
      <c r="BN486" s="9">
        <v>0</v>
      </c>
      <c r="BO486" s="11">
        <v>2471034</v>
      </c>
      <c r="BP486" s="11">
        <v>6503</v>
      </c>
      <c r="BQ486" s="11">
        <v>5533</v>
      </c>
      <c r="BR486" s="11">
        <v>0</v>
      </c>
      <c r="BS486" s="11">
        <v>0</v>
      </c>
      <c r="BT486" s="11">
        <v>20850.61</v>
      </c>
      <c r="BU486" s="9">
        <v>0</v>
      </c>
      <c r="BV486" s="9">
        <v>48907</v>
      </c>
      <c r="BW486" s="11">
        <v>1082518</v>
      </c>
      <c r="BX486" s="11">
        <v>0</v>
      </c>
      <c r="BY486" s="11">
        <v>0</v>
      </c>
      <c r="BZ486" s="11">
        <v>-4034.08</v>
      </c>
      <c r="CA486" s="9">
        <v>0</v>
      </c>
      <c r="CB486" s="9">
        <v>455195.71502469381</v>
      </c>
      <c r="CC486" s="9">
        <v>30189.034200000002</v>
      </c>
      <c r="CD486" s="9">
        <v>0</v>
      </c>
      <c r="CE486" s="11">
        <v>95723</v>
      </c>
      <c r="CF486" s="11">
        <v>116</v>
      </c>
      <c r="CG486" s="11">
        <v>376380.65700000001</v>
      </c>
      <c r="CH486" s="11">
        <v>0</v>
      </c>
      <c r="CI486" s="11">
        <v>11816</v>
      </c>
      <c r="CJ486" s="11">
        <v>0</v>
      </c>
      <c r="CK486" s="11">
        <v>0</v>
      </c>
      <c r="CL486" s="11">
        <v>0</v>
      </c>
      <c r="CM486" s="11">
        <v>229914</v>
      </c>
      <c r="CN486" s="9">
        <v>0</v>
      </c>
      <c r="CO486" s="9">
        <v>0</v>
      </c>
      <c r="CP486" s="9">
        <v>0</v>
      </c>
      <c r="CQ486" s="9">
        <v>0</v>
      </c>
      <c r="CR486" s="9">
        <v>0</v>
      </c>
      <c r="CT486" s="11"/>
      <c r="CU486" s="11"/>
      <c r="CV486" s="15"/>
      <c r="CW486" s="15"/>
      <c r="CX486" s="11"/>
      <c r="CY486" s="11"/>
      <c r="CZ486" s="9"/>
      <c r="DA486" s="11"/>
      <c r="DB486" s="11"/>
      <c r="DC486" s="11"/>
      <c r="DD486" s="11"/>
      <c r="DE486" s="11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</row>
    <row r="487" spans="1:124" x14ac:dyDescent="0.3">
      <c r="A487" s="8">
        <v>4187</v>
      </c>
      <c r="B487" s="8">
        <v>7</v>
      </c>
      <c r="C487" s="8" t="s">
        <v>510</v>
      </c>
      <c r="D487" s="16">
        <v>7</v>
      </c>
      <c r="E487" s="9">
        <v>77</v>
      </c>
      <c r="F487" s="9">
        <f t="shared" si="222"/>
        <v>8764.7440267019356</v>
      </c>
      <c r="G487" s="9">
        <f t="shared" si="223"/>
        <v>9413.1551257720585</v>
      </c>
      <c r="H487" s="9">
        <f t="shared" si="224"/>
        <v>648.41109907012287</v>
      </c>
      <c r="I487" s="10">
        <f t="shared" si="219"/>
        <v>7.3979467865202667E-2</v>
      </c>
      <c r="J487" s="9">
        <f t="shared" si="225"/>
        <v>747.07099480519537</v>
      </c>
      <c r="K487" s="9">
        <f t="shared" si="226"/>
        <v>2.4285714285714306</v>
      </c>
      <c r="L487" s="9">
        <f t="shared" si="227"/>
        <v>0</v>
      </c>
      <c r="M487" s="9">
        <f t="shared" si="228"/>
        <v>24.308051948051968</v>
      </c>
      <c r="N487" s="9">
        <f t="shared" si="229"/>
        <v>-103.71715028052677</v>
      </c>
      <c r="O487" s="9">
        <f t="shared" si="230"/>
        <v>0</v>
      </c>
      <c r="P487" s="9">
        <f t="shared" si="231"/>
        <v>-21.679368831168972</v>
      </c>
      <c r="Q487" s="15">
        <f t="shared" si="232"/>
        <v>674885.29005604901</v>
      </c>
      <c r="R487" s="15">
        <f t="shared" si="233"/>
        <v>724812.94468444842</v>
      </c>
      <c r="S487" s="9">
        <f t="shared" si="234"/>
        <v>49927.65462839941</v>
      </c>
      <c r="T487" s="9"/>
      <c r="U487" s="9">
        <f t="shared" si="238"/>
        <v>5058.954979220779</v>
      </c>
      <c r="V487" s="9">
        <f t="shared" si="238"/>
        <v>74.129870129870127</v>
      </c>
      <c r="W487" s="9">
        <f t="shared" si="238"/>
        <v>120.82753246753246</v>
      </c>
      <c r="X487" s="9">
        <f t="shared" si="238"/>
        <v>268.88311688311688</v>
      </c>
      <c r="Y487" s="9">
        <f t="shared" si="238"/>
        <v>2318.5558007279096</v>
      </c>
      <c r="Z487" s="9">
        <f t="shared" si="238"/>
        <v>0</v>
      </c>
      <c r="AA487" s="9">
        <f t="shared" si="238"/>
        <v>923.39272727272737</v>
      </c>
      <c r="AB487" s="9">
        <f t="shared" si="239"/>
        <v>5806.0259740259744</v>
      </c>
      <c r="AC487" s="9">
        <f t="shared" si="239"/>
        <v>76.558441558441558</v>
      </c>
      <c r="AD487" s="9">
        <f t="shared" si="239"/>
        <v>120.82753246753246</v>
      </c>
      <c r="AE487" s="9">
        <f t="shared" si="239"/>
        <v>293.19116883116885</v>
      </c>
      <c r="AF487" s="9">
        <f t="shared" si="239"/>
        <v>2214.8386504473829</v>
      </c>
      <c r="AG487" s="9">
        <f t="shared" si="239"/>
        <v>0</v>
      </c>
      <c r="AH487" s="9">
        <f t="shared" si="239"/>
        <v>901.7133584415584</v>
      </c>
      <c r="AI487" s="9">
        <f t="shared" si="235"/>
        <v>9413.1551257720585</v>
      </c>
      <c r="AJ487" s="3" t="s">
        <v>608</v>
      </c>
      <c r="AK487" s="11">
        <v>391957</v>
      </c>
      <c r="AL487" s="11">
        <v>0</v>
      </c>
      <c r="AM487" s="11">
        <v>900</v>
      </c>
      <c r="AN487" s="9">
        <v>0</v>
      </c>
      <c r="AO487" s="11">
        <v>0</v>
      </c>
      <c r="AP487" s="11">
        <v>9303.7199999999993</v>
      </c>
      <c r="AQ487" s="9">
        <v>0</v>
      </c>
      <c r="AR487" s="9">
        <v>7311</v>
      </c>
      <c r="AS487" s="11">
        <v>5708</v>
      </c>
      <c r="AT487" s="11">
        <v>0</v>
      </c>
      <c r="AU487" s="11">
        <v>0</v>
      </c>
      <c r="AV487" s="11">
        <v>0</v>
      </c>
      <c r="AW487" s="9">
        <v>0</v>
      </c>
      <c r="AX487" s="9">
        <v>178528.79665604903</v>
      </c>
      <c r="AY487" s="9">
        <v>8947.24</v>
      </c>
      <c r="AZ487" s="9">
        <v>-2417.4665999999997</v>
      </c>
      <c r="BA487" s="11">
        <v>15521</v>
      </c>
      <c r="BB487" s="11">
        <v>19</v>
      </c>
      <c r="BC487" s="11">
        <v>62154</v>
      </c>
      <c r="BD487" s="11">
        <v>0</v>
      </c>
      <c r="BE487" s="11">
        <v>1954</v>
      </c>
      <c r="BF487" s="11">
        <v>0</v>
      </c>
      <c r="BG487" s="11">
        <v>-19029</v>
      </c>
      <c r="BH487" s="11">
        <v>0</v>
      </c>
      <c r="BI487" s="9">
        <v>14028</v>
      </c>
      <c r="BJ487" s="9">
        <v>0</v>
      </c>
      <c r="BK487" s="9">
        <v>0</v>
      </c>
      <c r="BL487" s="9">
        <v>0</v>
      </c>
      <c r="BM487" s="9">
        <v>0</v>
      </c>
      <c r="BN487" s="9">
        <v>0</v>
      </c>
      <c r="BO487" s="11">
        <v>447062</v>
      </c>
      <c r="BP487" s="11">
        <v>0</v>
      </c>
      <c r="BQ487" s="11">
        <v>1001</v>
      </c>
      <c r="BR487" s="11">
        <v>0</v>
      </c>
      <c r="BS487" s="11">
        <v>0</v>
      </c>
      <c r="BT487" s="11">
        <v>9303.7199999999993</v>
      </c>
      <c r="BU487" s="9">
        <v>0</v>
      </c>
      <c r="BV487" s="9">
        <v>8848</v>
      </c>
      <c r="BW487" s="11">
        <v>5895</v>
      </c>
      <c r="BX487" s="11">
        <v>0</v>
      </c>
      <c r="BY487" s="11">
        <v>0</v>
      </c>
      <c r="BZ487" s="11">
        <v>-4.28</v>
      </c>
      <c r="CA487" s="9">
        <v>0</v>
      </c>
      <c r="CB487" s="9">
        <v>170542.57608444849</v>
      </c>
      <c r="CC487" s="9">
        <v>7277.9286000000002</v>
      </c>
      <c r="CD487" s="9">
        <v>2</v>
      </c>
      <c r="CE487" s="11">
        <v>17318</v>
      </c>
      <c r="CF487" s="11">
        <v>21</v>
      </c>
      <c r="CG487" s="11">
        <v>62154</v>
      </c>
      <c r="CH487" s="11">
        <v>0</v>
      </c>
      <c r="CI487" s="11">
        <v>2138</v>
      </c>
      <c r="CJ487" s="11">
        <v>0</v>
      </c>
      <c r="CK487" s="11">
        <v>-20854</v>
      </c>
      <c r="CL487" s="11">
        <v>0</v>
      </c>
      <c r="CM487" s="11">
        <v>14108</v>
      </c>
      <c r="CN487" s="9">
        <v>0</v>
      </c>
      <c r="CO487" s="9">
        <v>0</v>
      </c>
      <c r="CP487" s="9">
        <v>0</v>
      </c>
      <c r="CQ487" s="9">
        <v>0</v>
      </c>
      <c r="CR487" s="9">
        <v>0</v>
      </c>
      <c r="CT487" s="11"/>
      <c r="CU487" s="11"/>
      <c r="CV487" s="15"/>
      <c r="CW487" s="15"/>
      <c r="CX487" s="11"/>
      <c r="CY487" s="11"/>
      <c r="CZ487" s="9"/>
      <c r="DA487" s="11"/>
      <c r="DB487" s="11"/>
      <c r="DC487" s="11"/>
      <c r="DD487" s="11"/>
      <c r="DE487" s="11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</row>
    <row r="488" spans="1:124" x14ac:dyDescent="0.3">
      <c r="A488" s="8">
        <v>4188</v>
      </c>
      <c r="B488" s="8">
        <v>7</v>
      </c>
      <c r="C488" s="8" t="s">
        <v>511</v>
      </c>
      <c r="D488" s="16">
        <v>7</v>
      </c>
      <c r="E488" s="9">
        <v>500</v>
      </c>
      <c r="F488" s="9">
        <f t="shared" si="222"/>
        <v>9187.5844763704517</v>
      </c>
      <c r="G488" s="9">
        <f t="shared" si="223"/>
        <v>9607.4367429056892</v>
      </c>
      <c r="H488" s="9">
        <f t="shared" si="224"/>
        <v>419.8522665352375</v>
      </c>
      <c r="I488" s="10">
        <f t="shared" si="219"/>
        <v>4.5697785703636855E-2</v>
      </c>
      <c r="J488" s="9">
        <f t="shared" si="225"/>
        <v>514.60106319999977</v>
      </c>
      <c r="K488" s="9">
        <f t="shared" si="226"/>
        <v>1.8399999999999963</v>
      </c>
      <c r="L488" s="9">
        <f t="shared" si="227"/>
        <v>0</v>
      </c>
      <c r="M488" s="9">
        <f t="shared" si="228"/>
        <v>0.58395999999993364</v>
      </c>
      <c r="N488" s="9">
        <f t="shared" si="229"/>
        <v>-88.351010664762953</v>
      </c>
      <c r="O488" s="9">
        <f t="shared" si="230"/>
        <v>0</v>
      </c>
      <c r="P488" s="9">
        <f t="shared" si="231"/>
        <v>-8.8217460000000756</v>
      </c>
      <c r="Q488" s="15">
        <f t="shared" si="232"/>
        <v>4593792.238185226</v>
      </c>
      <c r="R488" s="15">
        <f t="shared" si="233"/>
        <v>4803718.3714528438</v>
      </c>
      <c r="S488" s="9">
        <f t="shared" si="234"/>
        <v>209926.13326761778</v>
      </c>
      <c r="T488" s="9"/>
      <c r="U488" s="9">
        <f t="shared" si="238"/>
        <v>5407.5509368000003</v>
      </c>
      <c r="V488" s="9">
        <f t="shared" si="238"/>
        <v>55.984000000000002</v>
      </c>
      <c r="W488" s="9">
        <f t="shared" si="238"/>
        <v>52.078000000000003</v>
      </c>
      <c r="X488" s="9">
        <f t="shared" si="238"/>
        <v>731.154</v>
      </c>
      <c r="Y488" s="9">
        <f t="shared" si="238"/>
        <v>1931.6036195704519</v>
      </c>
      <c r="Z488" s="9">
        <f t="shared" si="238"/>
        <v>0</v>
      </c>
      <c r="AA488" s="9">
        <f t="shared" si="238"/>
        <v>1009.21392</v>
      </c>
      <c r="AB488" s="9">
        <f t="shared" si="239"/>
        <v>5922.152</v>
      </c>
      <c r="AC488" s="9">
        <f t="shared" si="239"/>
        <v>57.823999999999998</v>
      </c>
      <c r="AD488" s="9">
        <f t="shared" si="239"/>
        <v>52.078000000000003</v>
      </c>
      <c r="AE488" s="9">
        <f t="shared" si="239"/>
        <v>731.73795999999993</v>
      </c>
      <c r="AF488" s="9">
        <f t="shared" si="239"/>
        <v>1843.2526089056889</v>
      </c>
      <c r="AG488" s="9">
        <f t="shared" si="239"/>
        <v>0</v>
      </c>
      <c r="AH488" s="9">
        <f t="shared" si="239"/>
        <v>1000.392174</v>
      </c>
      <c r="AI488" s="9">
        <f t="shared" si="235"/>
        <v>9607.4367429056892</v>
      </c>
      <c r="AJ488" s="3" t="s">
        <v>608</v>
      </c>
      <c r="AK488" s="11">
        <v>2720555</v>
      </c>
      <c r="AL488" s="11">
        <v>0</v>
      </c>
      <c r="AM488" s="11">
        <v>6249</v>
      </c>
      <c r="AN488" s="9">
        <v>0</v>
      </c>
      <c r="AO488" s="11">
        <v>0</v>
      </c>
      <c r="AP488" s="11">
        <v>26039</v>
      </c>
      <c r="AQ488" s="9">
        <v>113597</v>
      </c>
      <c r="AR488" s="9">
        <v>50748</v>
      </c>
      <c r="AS488" s="11">
        <v>27992</v>
      </c>
      <c r="AT488" s="11">
        <v>0</v>
      </c>
      <c r="AU488" s="11">
        <v>0</v>
      </c>
      <c r="AV488" s="11">
        <v>0</v>
      </c>
      <c r="AW488" s="9">
        <v>0</v>
      </c>
      <c r="AX488" s="9">
        <v>965801.80978522589</v>
      </c>
      <c r="AY488" s="9">
        <v>33318.959999999999</v>
      </c>
      <c r="AZ488" s="9">
        <v>-16779.531599999998</v>
      </c>
      <c r="BA488" s="11">
        <v>107730</v>
      </c>
      <c r="BB488" s="11">
        <v>59585</v>
      </c>
      <c r="BC488" s="11">
        <v>471288</v>
      </c>
      <c r="BD488" s="11">
        <v>0</v>
      </c>
      <c r="BE488" s="11">
        <v>13559</v>
      </c>
      <c r="BF488" s="11">
        <v>0</v>
      </c>
      <c r="BG488" s="11">
        <v>0</v>
      </c>
      <c r="BH488" s="11">
        <v>0</v>
      </c>
      <c r="BI488" s="9">
        <v>14109</v>
      </c>
      <c r="BJ488" s="9">
        <v>0</v>
      </c>
      <c r="BK488" s="9">
        <v>0</v>
      </c>
      <c r="BL488" s="9">
        <v>0</v>
      </c>
      <c r="BM488" s="9">
        <v>0</v>
      </c>
      <c r="BN488" s="9">
        <v>0</v>
      </c>
      <c r="BO488" s="11">
        <v>2961060</v>
      </c>
      <c r="BP488" s="11">
        <v>0</v>
      </c>
      <c r="BQ488" s="11">
        <v>6630</v>
      </c>
      <c r="BR488" s="11">
        <v>0</v>
      </c>
      <c r="BS488" s="11">
        <v>0</v>
      </c>
      <c r="BT488" s="11">
        <v>26039</v>
      </c>
      <c r="BU488" s="9">
        <v>113597</v>
      </c>
      <c r="BV488" s="9">
        <v>58605</v>
      </c>
      <c r="BW488" s="11">
        <v>28912</v>
      </c>
      <c r="BX488" s="11">
        <v>0</v>
      </c>
      <c r="BY488" s="11">
        <v>0</v>
      </c>
      <c r="BZ488" s="11">
        <v>-19849.02</v>
      </c>
      <c r="CA488" s="9">
        <v>0</v>
      </c>
      <c r="CB488" s="9">
        <v>921626.30445284443</v>
      </c>
      <c r="CC488" s="9">
        <v>12925.305</v>
      </c>
      <c r="CD488" s="9">
        <v>16</v>
      </c>
      <c r="CE488" s="11">
        <v>114706</v>
      </c>
      <c r="CF488" s="11">
        <v>63832</v>
      </c>
      <c r="CG488" s="11">
        <v>487270.78200000001</v>
      </c>
      <c r="CH488" s="11">
        <v>0</v>
      </c>
      <c r="CI488" s="11">
        <v>14159</v>
      </c>
      <c r="CJ488" s="11">
        <v>0</v>
      </c>
      <c r="CK488" s="11">
        <v>0</v>
      </c>
      <c r="CL488" s="11">
        <v>0</v>
      </c>
      <c r="CM488" s="11">
        <v>14189</v>
      </c>
      <c r="CN488" s="9">
        <v>0</v>
      </c>
      <c r="CO488" s="9">
        <v>0</v>
      </c>
      <c r="CP488" s="9">
        <v>0</v>
      </c>
      <c r="CQ488" s="9">
        <v>0</v>
      </c>
      <c r="CR488" s="9">
        <v>0</v>
      </c>
      <c r="CT488" s="11"/>
      <c r="CU488" s="11"/>
      <c r="CV488" s="15"/>
      <c r="CW488" s="15"/>
      <c r="CX488" s="11"/>
      <c r="CY488" s="11"/>
      <c r="CZ488" s="9"/>
      <c r="DA488" s="11"/>
      <c r="DB488" s="11"/>
      <c r="DC488" s="11"/>
      <c r="DD488" s="11"/>
      <c r="DE488" s="11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</row>
    <row r="489" spans="1:124" x14ac:dyDescent="0.3">
      <c r="A489" s="8">
        <v>4189</v>
      </c>
      <c r="B489" s="8">
        <v>7</v>
      </c>
      <c r="C489" s="8" t="s">
        <v>512</v>
      </c>
      <c r="D489" s="16">
        <v>7</v>
      </c>
      <c r="E489" s="9">
        <v>208</v>
      </c>
      <c r="F489" s="9">
        <f t="shared" si="222"/>
        <v>9805.3849263815991</v>
      </c>
      <c r="G489" s="9">
        <f t="shared" si="223"/>
        <v>10253.257264630893</v>
      </c>
      <c r="H489" s="9">
        <f t="shared" si="224"/>
        <v>447.87233824929353</v>
      </c>
      <c r="I489" s="10">
        <f t="shared" si="219"/>
        <v>4.5676160763896516E-2</v>
      </c>
      <c r="J489" s="9">
        <f t="shared" si="225"/>
        <v>564.33269230769292</v>
      </c>
      <c r="K489" s="9">
        <f t="shared" si="226"/>
        <v>9.2836538461538112</v>
      </c>
      <c r="L489" s="9">
        <f t="shared" si="227"/>
        <v>0</v>
      </c>
      <c r="M489" s="9">
        <f t="shared" si="228"/>
        <v>27.628173076923076</v>
      </c>
      <c r="N489" s="9">
        <f t="shared" si="229"/>
        <v>-135.45520982763173</v>
      </c>
      <c r="O489" s="9">
        <f t="shared" si="230"/>
        <v>0</v>
      </c>
      <c r="P489" s="9">
        <f t="shared" si="231"/>
        <v>-17.916971153846134</v>
      </c>
      <c r="Q489" s="15">
        <f t="shared" si="232"/>
        <v>2039520.0646873727</v>
      </c>
      <c r="R489" s="15">
        <f t="shared" si="233"/>
        <v>2132677.5110432254</v>
      </c>
      <c r="S489" s="9">
        <f t="shared" si="234"/>
        <v>93157.446355852764</v>
      </c>
      <c r="T489" s="9"/>
      <c r="U489" s="9">
        <f t="shared" si="238"/>
        <v>5241.7009615384613</v>
      </c>
      <c r="V489" s="9">
        <f t="shared" si="238"/>
        <v>282.66346153846155</v>
      </c>
      <c r="W489" s="9">
        <f t="shared" si="238"/>
        <v>0</v>
      </c>
      <c r="X489" s="9">
        <f t="shared" si="238"/>
        <v>415.65865384615387</v>
      </c>
      <c r="Y489" s="9">
        <f t="shared" si="238"/>
        <v>2999.9693975354458</v>
      </c>
      <c r="Z489" s="9">
        <f t="shared" si="238"/>
        <v>0</v>
      </c>
      <c r="AA489" s="9">
        <f t="shared" si="238"/>
        <v>865.39245192307692</v>
      </c>
      <c r="AB489" s="9">
        <f t="shared" si="239"/>
        <v>5806.0336538461543</v>
      </c>
      <c r="AC489" s="9">
        <f t="shared" si="239"/>
        <v>291.94711538461536</v>
      </c>
      <c r="AD489" s="9">
        <f t="shared" si="239"/>
        <v>0</v>
      </c>
      <c r="AE489" s="9">
        <f t="shared" si="239"/>
        <v>443.28682692307694</v>
      </c>
      <c r="AF489" s="9">
        <f t="shared" si="239"/>
        <v>2864.514187707814</v>
      </c>
      <c r="AG489" s="9">
        <f t="shared" si="239"/>
        <v>0</v>
      </c>
      <c r="AH489" s="9">
        <f t="shared" si="239"/>
        <v>847.47548076923078</v>
      </c>
      <c r="AI489" s="9">
        <f t="shared" si="235"/>
        <v>10253.257264630893</v>
      </c>
      <c r="AJ489" s="3" t="s">
        <v>608</v>
      </c>
      <c r="AK489" s="11">
        <v>1097040</v>
      </c>
      <c r="AL489" s="11">
        <v>0</v>
      </c>
      <c r="AM489" s="11">
        <v>2520</v>
      </c>
      <c r="AN489" s="9">
        <v>0</v>
      </c>
      <c r="AO489" s="11">
        <v>0</v>
      </c>
      <c r="AP489" s="11">
        <v>0</v>
      </c>
      <c r="AQ489" s="9">
        <v>0</v>
      </c>
      <c r="AR489" s="9">
        <v>20464</v>
      </c>
      <c r="AS489" s="11">
        <v>58794</v>
      </c>
      <c r="AT489" s="11">
        <v>0</v>
      </c>
      <c r="AU489" s="11">
        <v>0</v>
      </c>
      <c r="AV489" s="11">
        <v>0</v>
      </c>
      <c r="AW489" s="9">
        <v>0</v>
      </c>
      <c r="AX489" s="9">
        <v>623993.63468737272</v>
      </c>
      <c r="AY489" s="9">
        <v>12361.630000000001</v>
      </c>
      <c r="AZ489" s="9">
        <v>-6766.2</v>
      </c>
      <c r="BA489" s="11">
        <v>43441</v>
      </c>
      <c r="BB489" s="11">
        <v>52</v>
      </c>
      <c r="BC489" s="11">
        <v>167640</v>
      </c>
      <c r="BD489" s="11">
        <v>0</v>
      </c>
      <c r="BE489" s="11">
        <v>5468</v>
      </c>
      <c r="BF489" s="11">
        <v>0</v>
      </c>
      <c r="BG489" s="11">
        <v>0</v>
      </c>
      <c r="BH489" s="11">
        <v>0</v>
      </c>
      <c r="BI489" s="9">
        <v>14512</v>
      </c>
      <c r="BJ489" s="9">
        <v>0</v>
      </c>
      <c r="BK489" s="9">
        <v>0</v>
      </c>
      <c r="BL489" s="9">
        <v>0</v>
      </c>
      <c r="BM489" s="9">
        <v>0</v>
      </c>
      <c r="BN489" s="9">
        <v>0</v>
      </c>
      <c r="BO489" s="11">
        <v>1207648</v>
      </c>
      <c r="BP489" s="11">
        <v>0</v>
      </c>
      <c r="BQ489" s="11">
        <v>2704</v>
      </c>
      <c r="BR489" s="11">
        <v>0</v>
      </c>
      <c r="BS489" s="11">
        <v>0</v>
      </c>
      <c r="BT489" s="11">
        <v>0</v>
      </c>
      <c r="BU489" s="9">
        <v>0</v>
      </c>
      <c r="BV489" s="9">
        <v>23902</v>
      </c>
      <c r="BW489" s="11">
        <v>60725</v>
      </c>
      <c r="BX489" s="11">
        <v>0</v>
      </c>
      <c r="BY489" s="11">
        <v>0</v>
      </c>
      <c r="BZ489" s="11">
        <v>-1608.34</v>
      </c>
      <c r="CA489" s="9">
        <v>0</v>
      </c>
      <c r="CB489" s="9">
        <v>595818.95104322536</v>
      </c>
      <c r="CC489" s="9">
        <v>8019.9000000000005</v>
      </c>
      <c r="CD489" s="9">
        <v>7</v>
      </c>
      <c r="CE489" s="11">
        <v>46782</v>
      </c>
      <c r="CF489" s="11">
        <v>57</v>
      </c>
      <c r="CG489" s="11">
        <v>168255</v>
      </c>
      <c r="CH489" s="11">
        <v>0</v>
      </c>
      <c r="CI489" s="11">
        <v>5775</v>
      </c>
      <c r="CJ489" s="11">
        <v>0</v>
      </c>
      <c r="CK489" s="11">
        <v>0</v>
      </c>
      <c r="CL489" s="11">
        <v>0</v>
      </c>
      <c r="CM489" s="11">
        <v>14592</v>
      </c>
      <c r="CN489" s="9">
        <v>0</v>
      </c>
      <c r="CO489" s="9">
        <v>0</v>
      </c>
      <c r="CP489" s="9">
        <v>0</v>
      </c>
      <c r="CQ489" s="9">
        <v>0</v>
      </c>
      <c r="CR489" s="9">
        <v>0</v>
      </c>
      <c r="CT489" s="11"/>
      <c r="CU489" s="11"/>
      <c r="CV489" s="15"/>
      <c r="CW489" s="15"/>
      <c r="CX489" s="11"/>
      <c r="CY489" s="11"/>
      <c r="CZ489" s="9"/>
      <c r="DA489" s="11"/>
      <c r="DB489" s="11"/>
      <c r="DC489" s="11"/>
      <c r="DD489" s="11"/>
      <c r="DE489" s="11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</row>
    <row r="490" spans="1:124" x14ac:dyDescent="0.3">
      <c r="A490" s="8">
        <v>4190</v>
      </c>
      <c r="B490" s="8">
        <v>7</v>
      </c>
      <c r="C490" s="8" t="s">
        <v>513</v>
      </c>
      <c r="D490" s="16">
        <v>7</v>
      </c>
      <c r="E490" s="9">
        <v>110</v>
      </c>
      <c r="F490" s="9">
        <f t="shared" si="222"/>
        <v>11301.41239908587</v>
      </c>
      <c r="G490" s="9">
        <f t="shared" si="223"/>
        <v>11446.5068934459</v>
      </c>
      <c r="H490" s="9">
        <f t="shared" si="224"/>
        <v>145.09449436002978</v>
      </c>
      <c r="I490" s="10">
        <f t="shared" si="219"/>
        <v>1.2838616027476881E-2</v>
      </c>
      <c r="J490" s="9">
        <f t="shared" si="225"/>
        <v>217.92236363636312</v>
      </c>
      <c r="K490" s="9">
        <f t="shared" si="226"/>
        <v>29.700000000000045</v>
      </c>
      <c r="L490" s="9">
        <f t="shared" si="227"/>
        <v>0</v>
      </c>
      <c r="M490" s="9">
        <f t="shared" si="228"/>
        <v>-43.858363636363606</v>
      </c>
      <c r="N490" s="9">
        <f t="shared" si="229"/>
        <v>-90.863323821786707</v>
      </c>
      <c r="O490" s="9">
        <f t="shared" si="230"/>
        <v>0</v>
      </c>
      <c r="P490" s="9">
        <f t="shared" si="231"/>
        <v>32.193818181818187</v>
      </c>
      <c r="Q490" s="15">
        <f t="shared" si="232"/>
        <v>1243155.3638994456</v>
      </c>
      <c r="R490" s="15">
        <f t="shared" si="233"/>
        <v>1259115.7582790491</v>
      </c>
      <c r="S490" s="9">
        <f t="shared" si="234"/>
        <v>15960.394379603444</v>
      </c>
      <c r="T490" s="9"/>
      <c r="U490" s="9">
        <f t="shared" si="238"/>
        <v>6749.3140000000003</v>
      </c>
      <c r="V490" s="9">
        <f t="shared" si="238"/>
        <v>904.0090909090909</v>
      </c>
      <c r="W490" s="9">
        <f t="shared" si="238"/>
        <v>193.7</v>
      </c>
      <c r="X490" s="9">
        <f t="shared" si="238"/>
        <v>573.36363636363637</v>
      </c>
      <c r="Y490" s="9">
        <f t="shared" si="238"/>
        <v>1930.8438536313236</v>
      </c>
      <c r="Z490" s="9">
        <f t="shared" si="238"/>
        <v>0</v>
      </c>
      <c r="AA490" s="9">
        <f t="shared" si="238"/>
        <v>950.18181818181813</v>
      </c>
      <c r="AB490" s="9">
        <f t="shared" si="239"/>
        <v>6967.2363636363634</v>
      </c>
      <c r="AC490" s="9">
        <f t="shared" si="239"/>
        <v>933.70909090909095</v>
      </c>
      <c r="AD490" s="9">
        <f t="shared" si="239"/>
        <v>193.7</v>
      </c>
      <c r="AE490" s="9">
        <f t="shared" si="239"/>
        <v>529.50527272727277</v>
      </c>
      <c r="AF490" s="9">
        <f t="shared" si="239"/>
        <v>1839.9805298095368</v>
      </c>
      <c r="AG490" s="9">
        <f t="shared" si="239"/>
        <v>0</v>
      </c>
      <c r="AH490" s="9">
        <f t="shared" si="239"/>
        <v>982.37563636363632</v>
      </c>
      <c r="AI490" s="9">
        <f t="shared" si="235"/>
        <v>11446.5068934459</v>
      </c>
      <c r="AJ490" s="3" t="s">
        <v>608</v>
      </c>
      <c r="AK490" s="11">
        <v>747032</v>
      </c>
      <c r="AL490" s="11">
        <v>0</v>
      </c>
      <c r="AM490" s="11">
        <v>1716</v>
      </c>
      <c r="AN490" s="9">
        <v>0</v>
      </c>
      <c r="AO490" s="11">
        <v>0</v>
      </c>
      <c r="AP490" s="11">
        <v>21307</v>
      </c>
      <c r="AQ490" s="9">
        <v>0</v>
      </c>
      <c r="AR490" s="9">
        <v>13935</v>
      </c>
      <c r="AS490" s="11">
        <v>99441</v>
      </c>
      <c r="AT490" s="11">
        <v>0</v>
      </c>
      <c r="AU490" s="11">
        <v>0</v>
      </c>
      <c r="AV490" s="11">
        <v>0</v>
      </c>
      <c r="AW490" s="9">
        <v>0</v>
      </c>
      <c r="AX490" s="9">
        <v>212392.82389944559</v>
      </c>
      <c r="AY490" s="9">
        <v>0</v>
      </c>
      <c r="AZ490" s="9">
        <v>-4607.46</v>
      </c>
      <c r="BA490" s="11">
        <v>29581</v>
      </c>
      <c r="BB490" s="11">
        <v>36</v>
      </c>
      <c r="BC490" s="11">
        <v>104520</v>
      </c>
      <c r="BD490" s="11">
        <v>0</v>
      </c>
      <c r="BE490" s="11">
        <v>3723</v>
      </c>
      <c r="BF490" s="11">
        <v>0</v>
      </c>
      <c r="BG490" s="11">
        <v>0</v>
      </c>
      <c r="BH490" s="11">
        <v>0</v>
      </c>
      <c r="BI490" s="9">
        <v>14079</v>
      </c>
      <c r="BJ490" s="9">
        <v>0</v>
      </c>
      <c r="BK490" s="9">
        <v>0</v>
      </c>
      <c r="BL490" s="9">
        <v>0</v>
      </c>
      <c r="BM490" s="9">
        <v>0</v>
      </c>
      <c r="BN490" s="9">
        <v>0</v>
      </c>
      <c r="BO490" s="11">
        <v>766392</v>
      </c>
      <c r="BP490" s="11">
        <v>0</v>
      </c>
      <c r="BQ490" s="11">
        <v>1716</v>
      </c>
      <c r="BR490" s="11">
        <v>0</v>
      </c>
      <c r="BS490" s="11">
        <v>0</v>
      </c>
      <c r="BT490" s="11">
        <v>21307</v>
      </c>
      <c r="BU490" s="9">
        <v>0</v>
      </c>
      <c r="BV490" s="9">
        <v>15168</v>
      </c>
      <c r="BW490" s="11">
        <v>102708</v>
      </c>
      <c r="BX490" s="11">
        <v>0</v>
      </c>
      <c r="BY490" s="11">
        <v>0</v>
      </c>
      <c r="BZ490" s="11">
        <v>-6187.42</v>
      </c>
      <c r="CA490" s="9">
        <v>0</v>
      </c>
      <c r="CB490" s="9">
        <v>202397.85827904905</v>
      </c>
      <c r="CC490" s="9">
        <v>2415.7199999999998</v>
      </c>
      <c r="CD490" s="9">
        <v>4</v>
      </c>
      <c r="CE490" s="11">
        <v>29689</v>
      </c>
      <c r="CF490" s="11">
        <v>36</v>
      </c>
      <c r="CG490" s="11">
        <v>105645.59999999999</v>
      </c>
      <c r="CH490" s="11">
        <v>0</v>
      </c>
      <c r="CI490" s="11">
        <v>3665</v>
      </c>
      <c r="CJ490" s="11">
        <v>0</v>
      </c>
      <c r="CK490" s="11">
        <v>0</v>
      </c>
      <c r="CL490" s="11">
        <v>0</v>
      </c>
      <c r="CM490" s="11">
        <v>14159</v>
      </c>
      <c r="CN490" s="9">
        <v>0</v>
      </c>
      <c r="CO490" s="9">
        <v>0</v>
      </c>
      <c r="CP490" s="9">
        <v>0</v>
      </c>
      <c r="CQ490" s="9">
        <v>0</v>
      </c>
      <c r="CR490" s="9">
        <v>0</v>
      </c>
      <c r="CT490" s="11"/>
      <c r="CU490" s="11"/>
      <c r="CV490" s="15"/>
      <c r="CW490" s="15"/>
      <c r="CX490" s="11"/>
      <c r="CY490" s="11"/>
      <c r="CZ490" s="9"/>
      <c r="DA490" s="11"/>
      <c r="DB490" s="11"/>
      <c r="DC490" s="11"/>
      <c r="DD490" s="11"/>
      <c r="DE490" s="11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</row>
    <row r="491" spans="1:124" x14ac:dyDescent="0.3">
      <c r="A491" s="8">
        <v>4191</v>
      </c>
      <c r="B491" s="8">
        <v>7</v>
      </c>
      <c r="C491" s="8" t="s">
        <v>514</v>
      </c>
      <c r="D491" s="16">
        <v>7</v>
      </c>
      <c r="E491" s="9">
        <v>230</v>
      </c>
      <c r="F491" s="9">
        <f t="shared" si="222"/>
        <v>12527.23687386701</v>
      </c>
      <c r="G491" s="9">
        <f t="shared" si="223"/>
        <v>12768.596215119536</v>
      </c>
      <c r="H491" s="9">
        <f t="shared" si="224"/>
        <v>241.35934125252606</v>
      </c>
      <c r="I491" s="10">
        <f t="shared" si="219"/>
        <v>1.926676598221147E-2</v>
      </c>
      <c r="J491" s="9">
        <f t="shared" si="225"/>
        <v>265.86746086956555</v>
      </c>
      <c r="K491" s="9">
        <f t="shared" si="226"/>
        <v>82.730434782608882</v>
      </c>
      <c r="L491" s="9">
        <f t="shared" si="227"/>
        <v>0</v>
      </c>
      <c r="M491" s="9">
        <f t="shared" si="228"/>
        <v>-28.800956521739181</v>
      </c>
      <c r="N491" s="9">
        <f t="shared" si="229"/>
        <v>-98.195858747475995</v>
      </c>
      <c r="O491" s="9">
        <f t="shared" si="230"/>
        <v>0</v>
      </c>
      <c r="P491" s="9">
        <f t="shared" si="231"/>
        <v>19.75826086956522</v>
      </c>
      <c r="Q491" s="15">
        <f t="shared" si="232"/>
        <v>2881264.4809894124</v>
      </c>
      <c r="R491" s="15">
        <f t="shared" si="233"/>
        <v>2936777.1294774925</v>
      </c>
      <c r="S491" s="9">
        <f t="shared" si="234"/>
        <v>55512.648488080129</v>
      </c>
      <c r="T491" s="9"/>
      <c r="U491" s="9">
        <f t="shared" si="238"/>
        <v>6045.0368869565218</v>
      </c>
      <c r="V491" s="9">
        <f t="shared" si="238"/>
        <v>2517.9739130434782</v>
      </c>
      <c r="W491" s="9">
        <f t="shared" si="238"/>
        <v>0</v>
      </c>
      <c r="X491" s="9">
        <f t="shared" si="238"/>
        <v>638.70434782608697</v>
      </c>
      <c r="Y491" s="9">
        <f t="shared" si="238"/>
        <v>2347.7825956061411</v>
      </c>
      <c r="Z491" s="9">
        <f t="shared" si="238"/>
        <v>0</v>
      </c>
      <c r="AA491" s="9">
        <f t="shared" si="238"/>
        <v>977.73913043478262</v>
      </c>
      <c r="AB491" s="9">
        <f t="shared" si="239"/>
        <v>6310.9043478260874</v>
      </c>
      <c r="AC491" s="9">
        <f t="shared" si="239"/>
        <v>2600.7043478260871</v>
      </c>
      <c r="AD491" s="9">
        <f t="shared" si="239"/>
        <v>0</v>
      </c>
      <c r="AE491" s="9">
        <f t="shared" si="239"/>
        <v>609.90339130434779</v>
      </c>
      <c r="AF491" s="9">
        <f t="shared" si="239"/>
        <v>2249.5867368586651</v>
      </c>
      <c r="AG491" s="9">
        <f t="shared" si="239"/>
        <v>0</v>
      </c>
      <c r="AH491" s="9">
        <f t="shared" si="239"/>
        <v>997.49739130434784</v>
      </c>
      <c r="AI491" s="9">
        <f t="shared" si="235"/>
        <v>12768.596215119536</v>
      </c>
      <c r="AJ491" s="3" t="s">
        <v>608</v>
      </c>
      <c r="AK491" s="11">
        <v>1398987</v>
      </c>
      <c r="AL491" s="11">
        <v>0</v>
      </c>
      <c r="AM491" s="11">
        <v>3214</v>
      </c>
      <c r="AN491" s="9">
        <v>0</v>
      </c>
      <c r="AO491" s="11">
        <v>0</v>
      </c>
      <c r="AP491" s="11">
        <v>0</v>
      </c>
      <c r="AQ491" s="9">
        <v>55154</v>
      </c>
      <c r="AR491" s="9">
        <v>26096</v>
      </c>
      <c r="AS491" s="11">
        <v>579134</v>
      </c>
      <c r="AT491" s="11">
        <v>0</v>
      </c>
      <c r="AU491" s="11">
        <v>0</v>
      </c>
      <c r="AV491" s="11">
        <v>0</v>
      </c>
      <c r="AW491" s="9">
        <v>0</v>
      </c>
      <c r="AX491" s="9">
        <v>539989.99698941247</v>
      </c>
      <c r="AY491" s="9">
        <v>0</v>
      </c>
      <c r="AZ491" s="9">
        <v>-8628.5159999999996</v>
      </c>
      <c r="BA491" s="11">
        <v>55398</v>
      </c>
      <c r="BB491" s="11">
        <v>67</v>
      </c>
      <c r="BC491" s="11">
        <v>224880</v>
      </c>
      <c r="BD491" s="11">
        <v>0</v>
      </c>
      <c r="BE491" s="11">
        <v>6973</v>
      </c>
      <c r="BF491" s="11">
        <v>0</v>
      </c>
      <c r="BG491" s="11">
        <v>0</v>
      </c>
      <c r="BH491" s="11">
        <v>0</v>
      </c>
      <c r="BI491" s="9">
        <v>0</v>
      </c>
      <c r="BJ491" s="9">
        <v>0</v>
      </c>
      <c r="BK491" s="9">
        <v>0</v>
      </c>
      <c r="BL491" s="9">
        <v>0</v>
      </c>
      <c r="BM491" s="9">
        <v>0</v>
      </c>
      <c r="BN491" s="9">
        <v>0</v>
      </c>
      <c r="BO491" s="11">
        <v>1451500</v>
      </c>
      <c r="BP491" s="11">
        <v>0</v>
      </c>
      <c r="BQ491" s="11">
        <v>3250</v>
      </c>
      <c r="BR491" s="11">
        <v>0</v>
      </c>
      <c r="BS491" s="11">
        <v>0</v>
      </c>
      <c r="BT491" s="11">
        <v>0</v>
      </c>
      <c r="BU491" s="9">
        <v>55154</v>
      </c>
      <c r="BV491" s="9">
        <v>28728</v>
      </c>
      <c r="BW491" s="11">
        <v>598162</v>
      </c>
      <c r="BX491" s="11">
        <v>0</v>
      </c>
      <c r="BY491" s="11">
        <v>0</v>
      </c>
      <c r="BZ491" s="11">
        <v>-10091.219999999999</v>
      </c>
      <c r="CA491" s="9">
        <v>0</v>
      </c>
      <c r="CB491" s="9">
        <v>517404.94947749295</v>
      </c>
      <c r="CC491" s="9">
        <v>0</v>
      </c>
      <c r="CD491" s="9">
        <v>8</v>
      </c>
      <c r="CE491" s="11">
        <v>56228</v>
      </c>
      <c r="CF491" s="11">
        <v>68</v>
      </c>
      <c r="CG491" s="11">
        <v>229424.4</v>
      </c>
      <c r="CH491" s="11">
        <v>0</v>
      </c>
      <c r="CI491" s="11">
        <v>6941</v>
      </c>
      <c r="CJ491" s="11">
        <v>0</v>
      </c>
      <c r="CK491" s="11">
        <v>0</v>
      </c>
      <c r="CL491" s="11">
        <v>0</v>
      </c>
      <c r="CM491" s="11">
        <v>0</v>
      </c>
      <c r="CN491" s="9">
        <v>0</v>
      </c>
      <c r="CO491" s="9">
        <v>0</v>
      </c>
      <c r="CP491" s="9">
        <v>0</v>
      </c>
      <c r="CQ491" s="9">
        <v>0</v>
      </c>
      <c r="CR491" s="9">
        <v>0</v>
      </c>
      <c r="CT491" s="11"/>
      <c r="CU491" s="11"/>
      <c r="CV491" s="15"/>
      <c r="CW491" s="15"/>
      <c r="CX491" s="11"/>
      <c r="CY491" s="11"/>
      <c r="CZ491" s="9"/>
      <c r="DA491" s="11"/>
      <c r="DB491" s="11"/>
      <c r="DC491" s="11"/>
      <c r="DD491" s="11"/>
      <c r="DE491" s="11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</row>
    <row r="492" spans="1:124" x14ac:dyDescent="0.3">
      <c r="A492" s="8">
        <v>4192</v>
      </c>
      <c r="B492" s="8">
        <v>7</v>
      </c>
      <c r="C492" s="8" t="s">
        <v>515</v>
      </c>
      <c r="D492" s="16">
        <v>7</v>
      </c>
      <c r="E492" s="9">
        <v>572</v>
      </c>
      <c r="F492" s="9">
        <f t="shared" si="222"/>
        <v>12244.770815031901</v>
      </c>
      <c r="G492" s="9">
        <f t="shared" si="223"/>
        <v>12352.054498529604</v>
      </c>
      <c r="H492" s="9">
        <f t="shared" si="224"/>
        <v>107.28368349770244</v>
      </c>
      <c r="I492" s="10">
        <f t="shared" si="219"/>
        <v>8.7615917944335112E-3</v>
      </c>
      <c r="J492" s="9">
        <f t="shared" si="225"/>
        <v>507.84129335664329</v>
      </c>
      <c r="K492" s="9">
        <f t="shared" si="226"/>
        <v>79.770979020978757</v>
      </c>
      <c r="L492" s="9">
        <f t="shared" si="227"/>
        <v>0</v>
      </c>
      <c r="M492" s="9">
        <f t="shared" si="228"/>
        <v>-445.03335430929997</v>
      </c>
      <c r="N492" s="9">
        <f t="shared" si="229"/>
        <v>-33.062204850341232</v>
      </c>
      <c r="O492" s="9">
        <f t="shared" si="230"/>
        <v>0</v>
      </c>
      <c r="P492" s="9">
        <f t="shared" si="231"/>
        <v>-2.2330297202800011</v>
      </c>
      <c r="Q492" s="15">
        <f t="shared" si="232"/>
        <v>7004008.9061982483</v>
      </c>
      <c r="R492" s="15">
        <f t="shared" si="233"/>
        <v>7065375.1731589343</v>
      </c>
      <c r="S492" s="9">
        <f t="shared" si="234"/>
        <v>61366.266960686073</v>
      </c>
      <c r="T492" s="9"/>
      <c r="U492" s="9">
        <f t="shared" ref="U492:AA501" si="240">IF($E492=0,0,SUMIF($AK$4:$BN$4,U$4,$AK492:$BN492)/$E492)</f>
        <v>5501.1989164335664</v>
      </c>
      <c r="V492" s="9">
        <f t="shared" si="240"/>
        <v>2428.0069930069931</v>
      </c>
      <c r="W492" s="9">
        <f t="shared" si="240"/>
        <v>9.5363811188811187</v>
      </c>
      <c r="X492" s="9">
        <f t="shared" si="240"/>
        <v>1832.6765734265734</v>
      </c>
      <c r="Y492" s="9">
        <f t="shared" si="240"/>
        <v>1296.4703251717626</v>
      </c>
      <c r="Z492" s="9">
        <f t="shared" si="240"/>
        <v>0</v>
      </c>
      <c r="AA492" s="9">
        <f t="shared" si="240"/>
        <v>1176.881625874126</v>
      </c>
      <c r="AB492" s="9">
        <f t="shared" ref="AB492:AH501" si="241">IF($E492=0,0,SUMIF($BO$4:$CR$4,AB$4,$BO492:$CR492)/$E492)</f>
        <v>6009.0402097902097</v>
      </c>
      <c r="AC492" s="9">
        <f t="shared" si="241"/>
        <v>2507.7779720279718</v>
      </c>
      <c r="AD492" s="9">
        <f t="shared" si="241"/>
        <v>9.5363811188811187</v>
      </c>
      <c r="AE492" s="9">
        <f t="shared" si="241"/>
        <v>1387.6432191172735</v>
      </c>
      <c r="AF492" s="9">
        <f t="shared" si="241"/>
        <v>1263.4081203214214</v>
      </c>
      <c r="AG492" s="9">
        <f t="shared" si="241"/>
        <v>0</v>
      </c>
      <c r="AH492" s="9">
        <f t="shared" si="241"/>
        <v>1174.648596153846</v>
      </c>
      <c r="AI492" s="9">
        <f t="shared" si="235"/>
        <v>12352.054498529604</v>
      </c>
      <c r="AJ492" s="3" t="s">
        <v>608</v>
      </c>
      <c r="AK492" s="11">
        <v>3166214</v>
      </c>
      <c r="AL492" s="11">
        <v>0</v>
      </c>
      <c r="AM492" s="11">
        <v>7273</v>
      </c>
      <c r="AN492" s="9">
        <v>0</v>
      </c>
      <c r="AO492" s="11">
        <v>0</v>
      </c>
      <c r="AP492" s="11">
        <v>5454.81</v>
      </c>
      <c r="AQ492" s="9">
        <v>136114</v>
      </c>
      <c r="AR492" s="9">
        <v>59061</v>
      </c>
      <c r="AS492" s="11">
        <v>1388820</v>
      </c>
      <c r="AT492" s="11">
        <v>0</v>
      </c>
      <c r="AU492" s="11">
        <v>452784</v>
      </c>
      <c r="AV492" s="11">
        <v>0</v>
      </c>
      <c r="AW492" s="9">
        <v>0</v>
      </c>
      <c r="AX492" s="9">
        <v>741581.02599824825</v>
      </c>
      <c r="AY492" s="9">
        <v>57300.29</v>
      </c>
      <c r="AZ492" s="9">
        <v>-19528.219799999999</v>
      </c>
      <c r="BA492" s="11">
        <v>125377</v>
      </c>
      <c r="BB492" s="11">
        <v>151</v>
      </c>
      <c r="BC492" s="11">
        <v>615876</v>
      </c>
      <c r="BD492" s="11">
        <v>0</v>
      </c>
      <c r="BE492" s="11">
        <v>15781</v>
      </c>
      <c r="BF492" s="11">
        <v>0</v>
      </c>
      <c r="BG492" s="11">
        <v>0</v>
      </c>
      <c r="BH492" s="11">
        <v>0</v>
      </c>
      <c r="BI492" s="9">
        <v>251750</v>
      </c>
      <c r="BJ492" s="9">
        <v>0</v>
      </c>
      <c r="BK492" s="9">
        <v>0</v>
      </c>
      <c r="BL492" s="9">
        <v>0</v>
      </c>
      <c r="BM492" s="9">
        <v>0</v>
      </c>
      <c r="BN492" s="9">
        <v>0</v>
      </c>
      <c r="BO492" s="11">
        <v>3437152</v>
      </c>
      <c r="BP492" s="11">
        <v>0</v>
      </c>
      <c r="BQ492" s="11">
        <v>7696</v>
      </c>
      <c r="BR492" s="11">
        <v>0</v>
      </c>
      <c r="BS492" s="11">
        <v>0</v>
      </c>
      <c r="BT492" s="11">
        <v>5454.81</v>
      </c>
      <c r="BU492" s="9">
        <v>136114</v>
      </c>
      <c r="BV492" s="9">
        <v>68028</v>
      </c>
      <c r="BW492" s="11">
        <v>1434449</v>
      </c>
      <c r="BX492" s="11">
        <v>0</v>
      </c>
      <c r="BY492" s="11">
        <v>0</v>
      </c>
      <c r="BZ492" s="11">
        <v>25797.200000000001</v>
      </c>
      <c r="CA492" s="9">
        <v>0</v>
      </c>
      <c r="CB492" s="9">
        <v>722669.44482385297</v>
      </c>
      <c r="CC492" s="9">
        <v>42798.997000000003</v>
      </c>
      <c r="CD492" s="9">
        <v>19</v>
      </c>
      <c r="CE492" s="11">
        <v>133149</v>
      </c>
      <c r="CF492" s="11">
        <v>162</v>
      </c>
      <c r="CG492" s="11">
        <v>629100</v>
      </c>
      <c r="CH492" s="11">
        <v>153540.72133508045</v>
      </c>
      <c r="CI492" s="11">
        <v>16435</v>
      </c>
      <c r="CJ492" s="11">
        <v>0</v>
      </c>
      <c r="CK492" s="11">
        <v>0</v>
      </c>
      <c r="CL492" s="11">
        <v>0</v>
      </c>
      <c r="CM492" s="11">
        <v>252810</v>
      </c>
      <c r="CN492" s="9">
        <v>0</v>
      </c>
      <c r="CO492" s="9">
        <v>0</v>
      </c>
      <c r="CP492" s="9">
        <v>0</v>
      </c>
      <c r="CQ492" s="9">
        <v>0</v>
      </c>
      <c r="CR492" s="9">
        <v>0</v>
      </c>
      <c r="CT492" s="11"/>
      <c r="CU492" s="11"/>
      <c r="CV492" s="15"/>
      <c r="CW492" s="15"/>
      <c r="CX492" s="11"/>
      <c r="CY492" s="11"/>
      <c r="CZ492" s="9"/>
      <c r="DA492" s="11"/>
      <c r="DB492" s="11"/>
      <c r="DC492" s="11"/>
      <c r="DD492" s="11"/>
      <c r="DE492" s="11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</row>
    <row r="493" spans="1:124" x14ac:dyDescent="0.3">
      <c r="A493" s="8">
        <v>4193</v>
      </c>
      <c r="B493" s="8">
        <v>7</v>
      </c>
      <c r="C493" s="8" t="s">
        <v>516</v>
      </c>
      <c r="D493" s="16">
        <v>7</v>
      </c>
      <c r="E493" s="9">
        <v>352</v>
      </c>
      <c r="F493" s="9">
        <f t="shared" si="222"/>
        <v>11858.57458317298</v>
      </c>
      <c r="G493" s="9">
        <f t="shared" si="223"/>
        <v>12423.424219603647</v>
      </c>
      <c r="H493" s="9">
        <f t="shared" si="224"/>
        <v>564.84963643066658</v>
      </c>
      <c r="I493" s="10">
        <f t="shared" si="219"/>
        <v>4.7632169656560079E-2</v>
      </c>
      <c r="J493" s="9">
        <f t="shared" si="225"/>
        <v>564.54551534090933</v>
      </c>
      <c r="K493" s="9">
        <f t="shared" si="226"/>
        <v>80.497159090909008</v>
      </c>
      <c r="L493" s="9">
        <f t="shared" si="227"/>
        <v>0</v>
      </c>
      <c r="M493" s="9">
        <f t="shared" si="228"/>
        <v>23.582471590909108</v>
      </c>
      <c r="N493" s="9">
        <f t="shared" si="229"/>
        <v>-99.472153910242014</v>
      </c>
      <c r="O493" s="9">
        <f t="shared" si="230"/>
        <v>0</v>
      </c>
      <c r="P493" s="9">
        <f t="shared" si="231"/>
        <v>-4.3033556818181751</v>
      </c>
      <c r="Q493" s="15">
        <f t="shared" si="232"/>
        <v>4174218.2532768887</v>
      </c>
      <c r="R493" s="15">
        <f t="shared" si="233"/>
        <v>4373045.325300483</v>
      </c>
      <c r="S493" s="9">
        <f t="shared" si="234"/>
        <v>198827.07202359429</v>
      </c>
      <c r="T493" s="9"/>
      <c r="U493" s="9">
        <f t="shared" si="240"/>
        <v>5241.4857346590907</v>
      </c>
      <c r="V493" s="9">
        <f t="shared" si="240"/>
        <v>2450.09375</v>
      </c>
      <c r="W493" s="9">
        <f t="shared" si="240"/>
        <v>132.25417613636364</v>
      </c>
      <c r="X493" s="9">
        <f t="shared" si="240"/>
        <v>936.92613636363637</v>
      </c>
      <c r="Y493" s="9">
        <f t="shared" si="240"/>
        <v>2356.9218314684344</v>
      </c>
      <c r="Z493" s="9">
        <f t="shared" si="240"/>
        <v>0</v>
      </c>
      <c r="AA493" s="9">
        <f t="shared" si="240"/>
        <v>740.89295454545459</v>
      </c>
      <c r="AB493" s="9">
        <f t="shared" si="241"/>
        <v>5806.03125</v>
      </c>
      <c r="AC493" s="9">
        <f t="shared" si="241"/>
        <v>2530.590909090909</v>
      </c>
      <c r="AD493" s="9">
        <f t="shared" si="241"/>
        <v>132.25417613636364</v>
      </c>
      <c r="AE493" s="9">
        <f t="shared" si="241"/>
        <v>960.50860795454548</v>
      </c>
      <c r="AF493" s="9">
        <f t="shared" si="241"/>
        <v>2257.4496775581924</v>
      </c>
      <c r="AG493" s="9">
        <f t="shared" si="241"/>
        <v>0</v>
      </c>
      <c r="AH493" s="9">
        <f t="shared" si="241"/>
        <v>736.58959886363641</v>
      </c>
      <c r="AI493" s="9">
        <f t="shared" si="235"/>
        <v>12423.424219603647</v>
      </c>
      <c r="AJ493" s="3" t="s">
        <v>608</v>
      </c>
      <c r="AK493" s="11">
        <v>1856453</v>
      </c>
      <c r="AL493" s="11">
        <v>0</v>
      </c>
      <c r="AM493" s="11">
        <v>4264</v>
      </c>
      <c r="AN493" s="9">
        <v>0</v>
      </c>
      <c r="AO493" s="11">
        <v>0</v>
      </c>
      <c r="AP493" s="11">
        <v>46553.47</v>
      </c>
      <c r="AQ493" s="9">
        <v>0</v>
      </c>
      <c r="AR493" s="9">
        <v>34629</v>
      </c>
      <c r="AS493" s="11">
        <v>862433</v>
      </c>
      <c r="AT493" s="11">
        <v>0</v>
      </c>
      <c r="AU493" s="11">
        <v>0</v>
      </c>
      <c r="AV493" s="11">
        <v>0</v>
      </c>
      <c r="AW493" s="9">
        <v>0</v>
      </c>
      <c r="AX493" s="9">
        <v>829636.48467688891</v>
      </c>
      <c r="AY493" s="9">
        <v>15563.9</v>
      </c>
      <c r="AZ493" s="9">
        <v>-11450.0214</v>
      </c>
      <c r="BA493" s="11">
        <v>73513</v>
      </c>
      <c r="BB493" s="11">
        <v>89</v>
      </c>
      <c r="BC493" s="11">
        <v>245230.42</v>
      </c>
      <c r="BD493" s="11">
        <v>0</v>
      </c>
      <c r="BE493" s="11">
        <v>9253</v>
      </c>
      <c r="BF493" s="11">
        <v>0</v>
      </c>
      <c r="BG493" s="11">
        <v>0</v>
      </c>
      <c r="BH493" s="11">
        <v>0</v>
      </c>
      <c r="BI493" s="9">
        <v>208050</v>
      </c>
      <c r="BJ493" s="9">
        <v>0</v>
      </c>
      <c r="BK493" s="9">
        <v>0</v>
      </c>
      <c r="BL493" s="9">
        <v>0</v>
      </c>
      <c r="BM493" s="9">
        <v>0</v>
      </c>
      <c r="BN493" s="9">
        <v>0</v>
      </c>
      <c r="BO493" s="11">
        <v>2043712</v>
      </c>
      <c r="BP493" s="11">
        <v>0</v>
      </c>
      <c r="BQ493" s="11">
        <v>4576</v>
      </c>
      <c r="BR493" s="11">
        <v>0</v>
      </c>
      <c r="BS493" s="11">
        <v>0</v>
      </c>
      <c r="BT493" s="11">
        <v>46553.47</v>
      </c>
      <c r="BU493" s="9">
        <v>0</v>
      </c>
      <c r="BV493" s="9">
        <v>40449</v>
      </c>
      <c r="BW493" s="11">
        <v>890768</v>
      </c>
      <c r="BX493" s="11">
        <v>0</v>
      </c>
      <c r="BY493" s="11">
        <v>0</v>
      </c>
      <c r="BZ493" s="11">
        <v>-4888.97</v>
      </c>
      <c r="CA493" s="9">
        <v>0</v>
      </c>
      <c r="CB493" s="9">
        <v>794622.28650048375</v>
      </c>
      <c r="CC493" s="9">
        <v>14049.122800000001</v>
      </c>
      <c r="CD493" s="9">
        <v>11</v>
      </c>
      <c r="CE493" s="11">
        <v>79169</v>
      </c>
      <c r="CF493" s="11">
        <v>96</v>
      </c>
      <c r="CG493" s="11">
        <v>245230.416</v>
      </c>
      <c r="CH493" s="11">
        <v>0</v>
      </c>
      <c r="CI493" s="11">
        <v>9772</v>
      </c>
      <c r="CJ493" s="11">
        <v>0</v>
      </c>
      <c r="CK493" s="11">
        <v>0</v>
      </c>
      <c r="CL493" s="11">
        <v>0</v>
      </c>
      <c r="CM493" s="11">
        <v>208926</v>
      </c>
      <c r="CN493" s="9">
        <v>0</v>
      </c>
      <c r="CO493" s="9">
        <v>0</v>
      </c>
      <c r="CP493" s="9">
        <v>0</v>
      </c>
      <c r="CQ493" s="9">
        <v>0</v>
      </c>
      <c r="CR493" s="9">
        <v>0</v>
      </c>
      <c r="CT493" s="11"/>
      <c r="CU493" s="11"/>
      <c r="CV493" s="15"/>
      <c r="CW493" s="15"/>
      <c r="CX493" s="11"/>
      <c r="CY493" s="11"/>
      <c r="CZ493" s="9"/>
      <c r="DA493" s="11"/>
      <c r="DB493" s="11"/>
      <c r="DC493" s="11"/>
      <c r="DD493" s="11"/>
      <c r="DE493" s="11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</row>
    <row r="494" spans="1:124" x14ac:dyDescent="0.3">
      <c r="A494" s="8">
        <v>4194</v>
      </c>
      <c r="B494" s="8">
        <v>7</v>
      </c>
      <c r="C494" s="8" t="s">
        <v>517</v>
      </c>
      <c r="D494" s="16">
        <v>7</v>
      </c>
      <c r="E494" s="9">
        <v>306</v>
      </c>
      <c r="F494" s="9">
        <f t="shared" si="222"/>
        <v>8201.3451950217386</v>
      </c>
      <c r="G494" s="9">
        <f t="shared" si="223"/>
        <v>8605.4082180808582</v>
      </c>
      <c r="H494" s="9">
        <f t="shared" si="224"/>
        <v>404.06302305911959</v>
      </c>
      <c r="I494" s="10">
        <f t="shared" si="219"/>
        <v>4.9267896113480023E-2</v>
      </c>
      <c r="J494" s="9">
        <f t="shared" si="225"/>
        <v>460.04655098039257</v>
      </c>
      <c r="K494" s="9">
        <f t="shared" si="226"/>
        <v>5.7516339869281126</v>
      </c>
      <c r="L494" s="9">
        <f t="shared" si="227"/>
        <v>0</v>
      </c>
      <c r="M494" s="9">
        <f t="shared" si="228"/>
        <v>15.717189542483624</v>
      </c>
      <c r="N494" s="9">
        <f t="shared" si="229"/>
        <v>-54.549563215390663</v>
      </c>
      <c r="O494" s="9">
        <f t="shared" si="230"/>
        <v>0</v>
      </c>
      <c r="P494" s="9">
        <f t="shared" si="231"/>
        <v>-22.902788235294111</v>
      </c>
      <c r="Q494" s="15">
        <f t="shared" si="232"/>
        <v>2509611.6296766521</v>
      </c>
      <c r="R494" s="15">
        <f t="shared" si="233"/>
        <v>2633254.9147327426</v>
      </c>
      <c r="S494" s="9">
        <f t="shared" si="234"/>
        <v>123643.28505609045</v>
      </c>
      <c r="T494" s="9"/>
      <c r="U494" s="9">
        <f t="shared" si="240"/>
        <v>5512.9567169934635</v>
      </c>
      <c r="V494" s="9">
        <f t="shared" si="240"/>
        <v>175.00653594771242</v>
      </c>
      <c r="W494" s="9">
        <f t="shared" si="240"/>
        <v>84.949019607843141</v>
      </c>
      <c r="X494" s="9">
        <f t="shared" si="240"/>
        <v>94.48366013071896</v>
      </c>
      <c r="Y494" s="9">
        <f t="shared" si="240"/>
        <v>1174.3726937145491</v>
      </c>
      <c r="Z494" s="9">
        <f t="shared" si="240"/>
        <v>0</v>
      </c>
      <c r="AA494" s="9">
        <f t="shared" si="240"/>
        <v>1159.576568627451</v>
      </c>
      <c r="AB494" s="9">
        <f t="shared" si="241"/>
        <v>5973.0032679738561</v>
      </c>
      <c r="AC494" s="9">
        <f t="shared" si="241"/>
        <v>180.75816993464053</v>
      </c>
      <c r="AD494" s="9">
        <f t="shared" si="241"/>
        <v>84.949019607843141</v>
      </c>
      <c r="AE494" s="9">
        <f t="shared" si="241"/>
        <v>110.20084967320258</v>
      </c>
      <c r="AF494" s="9">
        <f t="shared" si="241"/>
        <v>1119.8231304991584</v>
      </c>
      <c r="AG494" s="9">
        <f t="shared" si="241"/>
        <v>0</v>
      </c>
      <c r="AH494" s="9">
        <f t="shared" si="241"/>
        <v>1136.6737803921569</v>
      </c>
      <c r="AI494" s="9">
        <f t="shared" si="235"/>
        <v>8605.4082180808582</v>
      </c>
      <c r="AJ494" s="3" t="s">
        <v>608</v>
      </c>
      <c r="AK494" s="11">
        <v>1697434</v>
      </c>
      <c r="AL494" s="11">
        <v>0</v>
      </c>
      <c r="AM494" s="11">
        <v>3899</v>
      </c>
      <c r="AN494" s="9">
        <v>0</v>
      </c>
      <c r="AO494" s="11">
        <v>0</v>
      </c>
      <c r="AP494" s="11">
        <v>25994.400000000001</v>
      </c>
      <c r="AQ494" s="9">
        <v>0</v>
      </c>
      <c r="AR494" s="9">
        <v>31663</v>
      </c>
      <c r="AS494" s="11">
        <v>53552</v>
      </c>
      <c r="AT494" s="11">
        <v>0</v>
      </c>
      <c r="AU494" s="11">
        <v>0</v>
      </c>
      <c r="AV494" s="11">
        <v>0</v>
      </c>
      <c r="AW494" s="9">
        <v>0</v>
      </c>
      <c r="AX494" s="9">
        <v>359358.04427665204</v>
      </c>
      <c r="AY494" s="9">
        <v>19803.27</v>
      </c>
      <c r="AZ494" s="9">
        <v>-10469.2446</v>
      </c>
      <c r="BA494" s="11">
        <v>67216</v>
      </c>
      <c r="BB494" s="11">
        <v>26402</v>
      </c>
      <c r="BC494" s="11">
        <v>335027.15999999997</v>
      </c>
      <c r="BD494" s="11">
        <v>0</v>
      </c>
      <c r="BE494" s="11">
        <v>8460</v>
      </c>
      <c r="BF494" s="11">
        <v>0</v>
      </c>
      <c r="BG494" s="11">
        <v>-108728</v>
      </c>
      <c r="BH494" s="11">
        <v>0</v>
      </c>
      <c r="BI494" s="9">
        <v>0</v>
      </c>
      <c r="BJ494" s="9">
        <v>0</v>
      </c>
      <c r="BK494" s="9">
        <v>0</v>
      </c>
      <c r="BL494" s="9">
        <v>0</v>
      </c>
      <c r="BM494" s="9">
        <v>0</v>
      </c>
      <c r="BN494" s="9">
        <v>0</v>
      </c>
      <c r="BO494" s="11">
        <v>1827729</v>
      </c>
      <c r="BP494" s="11">
        <v>0</v>
      </c>
      <c r="BQ494" s="11">
        <v>4092</v>
      </c>
      <c r="BR494" s="11">
        <v>0</v>
      </c>
      <c r="BS494" s="11">
        <v>0</v>
      </c>
      <c r="BT494" s="11">
        <v>25994.400000000001</v>
      </c>
      <c r="BU494" s="9">
        <v>0</v>
      </c>
      <c r="BV494" s="9">
        <v>36175</v>
      </c>
      <c r="BW494" s="11">
        <v>55312</v>
      </c>
      <c r="BX494" s="11">
        <v>0</v>
      </c>
      <c r="BY494" s="11">
        <v>0</v>
      </c>
      <c r="BZ494" s="11">
        <v>-916.54</v>
      </c>
      <c r="CA494" s="9">
        <v>0</v>
      </c>
      <c r="CB494" s="9">
        <v>342665.87793274247</v>
      </c>
      <c r="CC494" s="9">
        <v>12795.016800000001</v>
      </c>
      <c r="CD494" s="9">
        <v>10</v>
      </c>
      <c r="CE494" s="11">
        <v>70803</v>
      </c>
      <c r="CF494" s="11">
        <v>27982</v>
      </c>
      <c r="CG494" s="11">
        <v>335027.16000000003</v>
      </c>
      <c r="CH494" s="11">
        <v>0</v>
      </c>
      <c r="CI494" s="11">
        <v>8740</v>
      </c>
      <c r="CJ494" s="11">
        <v>0</v>
      </c>
      <c r="CK494" s="11">
        <v>-113154</v>
      </c>
      <c r="CL494" s="11">
        <v>0</v>
      </c>
      <c r="CM494" s="11">
        <v>0</v>
      </c>
      <c r="CN494" s="9">
        <v>0</v>
      </c>
      <c r="CO494" s="9">
        <v>0</v>
      </c>
      <c r="CP494" s="9">
        <v>0</v>
      </c>
      <c r="CQ494" s="9">
        <v>0</v>
      </c>
      <c r="CR494" s="9">
        <v>0</v>
      </c>
      <c r="CT494" s="11"/>
      <c r="CU494" s="11"/>
      <c r="CV494" s="15"/>
      <c r="CW494" s="15"/>
      <c r="CX494" s="11"/>
      <c r="CY494" s="11"/>
      <c r="CZ494" s="9"/>
      <c r="DA494" s="11"/>
      <c r="DB494" s="11"/>
      <c r="DC494" s="11"/>
      <c r="DD494" s="11"/>
      <c r="DE494" s="11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</row>
    <row r="495" spans="1:124" x14ac:dyDescent="0.3">
      <c r="A495" s="8">
        <v>4195</v>
      </c>
      <c r="B495" s="8">
        <v>7</v>
      </c>
      <c r="C495" s="8" t="s">
        <v>518</v>
      </c>
      <c r="D495" s="16">
        <v>7</v>
      </c>
      <c r="E495" s="9">
        <v>43</v>
      </c>
      <c r="F495" s="9">
        <f t="shared" si="222"/>
        <v>14372.29798041747</v>
      </c>
      <c r="G495" s="9">
        <f t="shared" si="223"/>
        <v>14741.576340545398</v>
      </c>
      <c r="H495" s="9">
        <f t="shared" si="224"/>
        <v>369.27836012792795</v>
      </c>
      <c r="I495" s="10">
        <f t="shared" si="219"/>
        <v>2.5693758968195396E-2</v>
      </c>
      <c r="J495" s="9">
        <f t="shared" si="225"/>
        <v>458.33947441860437</v>
      </c>
      <c r="K495" s="9">
        <f t="shared" si="226"/>
        <v>98.209302325581575</v>
      </c>
      <c r="L495" s="9">
        <f t="shared" si="227"/>
        <v>0</v>
      </c>
      <c r="M495" s="9">
        <f t="shared" si="228"/>
        <v>23.511627906976742</v>
      </c>
      <c r="N495" s="9">
        <f t="shared" si="229"/>
        <v>-207.98476080230648</v>
      </c>
      <c r="O495" s="9">
        <f t="shared" si="230"/>
        <v>0</v>
      </c>
      <c r="P495" s="9">
        <f t="shared" si="231"/>
        <v>-2.7972837209302384</v>
      </c>
      <c r="Q495" s="15">
        <f t="shared" si="232"/>
        <v>618008.81315795134</v>
      </c>
      <c r="R495" s="15">
        <f t="shared" si="233"/>
        <v>633887.78264345205</v>
      </c>
      <c r="S495" s="9">
        <f t="shared" si="234"/>
        <v>15878.969485500711</v>
      </c>
      <c r="T495" s="9"/>
      <c r="U495" s="9">
        <f t="shared" si="240"/>
        <v>5574.5209906976743</v>
      </c>
      <c r="V495" s="9">
        <f t="shared" si="240"/>
        <v>2989.0930232558139</v>
      </c>
      <c r="W495" s="9">
        <f t="shared" si="240"/>
        <v>0</v>
      </c>
      <c r="X495" s="9">
        <f t="shared" si="240"/>
        <v>926.25581395348843</v>
      </c>
      <c r="Y495" s="9">
        <f t="shared" si="240"/>
        <v>4802.7672222779365</v>
      </c>
      <c r="Z495" s="9">
        <f t="shared" si="240"/>
        <v>0</v>
      </c>
      <c r="AA495" s="9">
        <f t="shared" si="240"/>
        <v>79.660930232558144</v>
      </c>
      <c r="AB495" s="9">
        <f t="shared" si="241"/>
        <v>6032.8604651162786</v>
      </c>
      <c r="AC495" s="9">
        <f t="shared" si="241"/>
        <v>3087.3023255813955</v>
      </c>
      <c r="AD495" s="9">
        <f t="shared" si="241"/>
        <v>0</v>
      </c>
      <c r="AE495" s="9">
        <f t="shared" si="241"/>
        <v>949.76744186046517</v>
      </c>
      <c r="AF495" s="9">
        <f t="shared" si="241"/>
        <v>4594.78246147563</v>
      </c>
      <c r="AG495" s="9">
        <f t="shared" si="241"/>
        <v>0</v>
      </c>
      <c r="AH495" s="9">
        <f t="shared" si="241"/>
        <v>76.863646511627906</v>
      </c>
      <c r="AI495" s="9">
        <f t="shared" si="235"/>
        <v>14741.576340545398</v>
      </c>
      <c r="AJ495" s="3" t="s">
        <v>608</v>
      </c>
      <c r="AK495" s="11">
        <v>241192</v>
      </c>
      <c r="AL495" s="11">
        <v>0</v>
      </c>
      <c r="AM495" s="11">
        <v>554</v>
      </c>
      <c r="AN495" s="9">
        <v>0</v>
      </c>
      <c r="AO495" s="11">
        <v>0</v>
      </c>
      <c r="AP495" s="11">
        <v>0</v>
      </c>
      <c r="AQ495" s="9">
        <v>0</v>
      </c>
      <c r="AR495" s="9">
        <v>4499</v>
      </c>
      <c r="AS495" s="11">
        <v>128531</v>
      </c>
      <c r="AT495" s="11">
        <v>0</v>
      </c>
      <c r="AU495" s="11">
        <v>0</v>
      </c>
      <c r="AV495" s="11">
        <v>0</v>
      </c>
      <c r="AW495" s="9">
        <v>0</v>
      </c>
      <c r="AX495" s="9">
        <v>206518.99055795127</v>
      </c>
      <c r="AY495" s="9">
        <v>3425.42</v>
      </c>
      <c r="AZ495" s="9">
        <v>-1487.5974000000001</v>
      </c>
      <c r="BA495" s="11">
        <v>9551</v>
      </c>
      <c r="BB495" s="11">
        <v>24023</v>
      </c>
      <c r="BC495" s="11">
        <v>0</v>
      </c>
      <c r="BD495" s="11">
        <v>0</v>
      </c>
      <c r="BE495" s="11">
        <v>1202</v>
      </c>
      <c r="BF495" s="11">
        <v>0</v>
      </c>
      <c r="BG495" s="11">
        <v>0</v>
      </c>
      <c r="BH495" s="11">
        <v>0</v>
      </c>
      <c r="BI495" s="9">
        <v>0</v>
      </c>
      <c r="BJ495" s="9">
        <v>0</v>
      </c>
      <c r="BK495" s="9">
        <v>0</v>
      </c>
      <c r="BL495" s="9">
        <v>0</v>
      </c>
      <c r="BM495" s="9">
        <v>0</v>
      </c>
      <c r="BN495" s="9">
        <v>0</v>
      </c>
      <c r="BO495" s="11">
        <v>249658</v>
      </c>
      <c r="BP495" s="11">
        <v>9754</v>
      </c>
      <c r="BQ495" s="11">
        <v>559</v>
      </c>
      <c r="BR495" s="11">
        <v>0</v>
      </c>
      <c r="BS495" s="11">
        <v>0</v>
      </c>
      <c r="BT495" s="11">
        <v>0</v>
      </c>
      <c r="BU495" s="9">
        <v>0</v>
      </c>
      <c r="BV495" s="9">
        <v>4941</v>
      </c>
      <c r="BW495" s="11">
        <v>132754</v>
      </c>
      <c r="BX495" s="11">
        <v>0</v>
      </c>
      <c r="BY495" s="11">
        <v>0</v>
      </c>
      <c r="BZ495" s="11">
        <v>0</v>
      </c>
      <c r="CA495" s="9">
        <v>0</v>
      </c>
      <c r="CB495" s="9">
        <v>197575.64584345208</v>
      </c>
      <c r="CC495" s="9">
        <v>3305.1368000000002</v>
      </c>
      <c r="CD495" s="9">
        <v>1</v>
      </c>
      <c r="CE495" s="11">
        <v>9671</v>
      </c>
      <c r="CF495" s="11">
        <v>24475</v>
      </c>
      <c r="CG495" s="11">
        <v>0</v>
      </c>
      <c r="CH495" s="11">
        <v>0</v>
      </c>
      <c r="CI495" s="11">
        <v>1194</v>
      </c>
      <c r="CJ495" s="11">
        <v>0</v>
      </c>
      <c r="CK495" s="11">
        <v>0</v>
      </c>
      <c r="CL495" s="11">
        <v>0</v>
      </c>
      <c r="CM495" s="11">
        <v>0</v>
      </c>
      <c r="CN495" s="9">
        <v>0</v>
      </c>
      <c r="CO495" s="9">
        <v>0</v>
      </c>
      <c r="CP495" s="9">
        <v>0</v>
      </c>
      <c r="CQ495" s="9">
        <v>0</v>
      </c>
      <c r="CR495" s="9">
        <v>0</v>
      </c>
      <c r="CT495" s="11"/>
      <c r="CU495" s="11"/>
      <c r="CV495" s="15"/>
      <c r="CW495" s="15"/>
      <c r="CX495" s="11"/>
      <c r="CY495" s="11"/>
      <c r="CZ495" s="9"/>
      <c r="DA495" s="11"/>
      <c r="DB495" s="11"/>
      <c r="DC495" s="11"/>
      <c r="DD495" s="11"/>
      <c r="DE495" s="11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</row>
    <row r="496" spans="1:124" x14ac:dyDescent="0.3">
      <c r="A496" s="8">
        <v>4198</v>
      </c>
      <c r="B496" s="8">
        <v>7</v>
      </c>
      <c r="C496" s="8" t="s">
        <v>519</v>
      </c>
      <c r="D496" s="16">
        <v>7</v>
      </c>
      <c r="E496" s="9">
        <v>154</v>
      </c>
      <c r="F496" s="9">
        <f t="shared" si="222"/>
        <v>7974.1155316885115</v>
      </c>
      <c r="G496" s="9">
        <f t="shared" si="223"/>
        <v>8510.0453966235764</v>
      </c>
      <c r="H496" s="9">
        <f t="shared" si="224"/>
        <v>535.92986493506487</v>
      </c>
      <c r="I496" s="10">
        <f t="shared" si="219"/>
        <v>6.7208690770195326E-2</v>
      </c>
      <c r="J496" s="9">
        <f t="shared" si="225"/>
        <v>531.65466883116915</v>
      </c>
      <c r="K496" s="9">
        <f t="shared" si="226"/>
        <v>32.545454545454504</v>
      </c>
      <c r="L496" s="9">
        <f t="shared" si="227"/>
        <v>0</v>
      </c>
      <c r="M496" s="9">
        <f t="shared" si="228"/>
        <v>19.642857142857139</v>
      </c>
      <c r="N496" s="9">
        <f t="shared" si="229"/>
        <v>0</v>
      </c>
      <c r="O496" s="9">
        <f t="shared" si="230"/>
        <v>0</v>
      </c>
      <c r="P496" s="9">
        <f t="shared" si="231"/>
        <v>-47.913115584415323</v>
      </c>
      <c r="Q496" s="15">
        <f t="shared" si="232"/>
        <v>1228013.7918800309</v>
      </c>
      <c r="R496" s="15">
        <f t="shared" si="233"/>
        <v>1310546.9910800308</v>
      </c>
      <c r="S496" s="9">
        <f t="shared" si="234"/>
        <v>82533.199199999915</v>
      </c>
      <c r="T496" s="9"/>
      <c r="U496" s="9">
        <f t="shared" si="240"/>
        <v>5274.3777987012982</v>
      </c>
      <c r="V496" s="9">
        <f t="shared" si="240"/>
        <v>990.59740259740261</v>
      </c>
      <c r="W496" s="9">
        <f t="shared" si="240"/>
        <v>0</v>
      </c>
      <c r="X496" s="9">
        <f t="shared" si="240"/>
        <v>90.389610389610397</v>
      </c>
      <c r="Y496" s="9">
        <f t="shared" si="240"/>
        <v>677.95234337682371</v>
      </c>
      <c r="Z496" s="9">
        <f t="shared" si="240"/>
        <v>0</v>
      </c>
      <c r="AA496" s="9">
        <f t="shared" si="240"/>
        <v>940.7983766233765</v>
      </c>
      <c r="AB496" s="9">
        <f t="shared" si="241"/>
        <v>5806.0324675324673</v>
      </c>
      <c r="AC496" s="9">
        <f t="shared" si="241"/>
        <v>1023.1428571428571</v>
      </c>
      <c r="AD496" s="9">
        <f t="shared" si="241"/>
        <v>0</v>
      </c>
      <c r="AE496" s="9">
        <f t="shared" si="241"/>
        <v>110.03246753246754</v>
      </c>
      <c r="AF496" s="9">
        <f t="shared" si="241"/>
        <v>677.95234337682371</v>
      </c>
      <c r="AG496" s="9">
        <f t="shared" si="241"/>
        <v>0</v>
      </c>
      <c r="AH496" s="9">
        <f t="shared" si="241"/>
        <v>892.88526103896118</v>
      </c>
      <c r="AI496" s="9">
        <f t="shared" si="235"/>
        <v>8510.0453966235764</v>
      </c>
      <c r="AJ496" s="3" t="s">
        <v>608</v>
      </c>
      <c r="AK496" s="11">
        <v>817295</v>
      </c>
      <c r="AL496" s="11">
        <v>0</v>
      </c>
      <c r="AM496" s="11">
        <v>1877</v>
      </c>
      <c r="AN496" s="9">
        <v>0</v>
      </c>
      <c r="AO496" s="11">
        <v>0</v>
      </c>
      <c r="AP496" s="11">
        <v>0</v>
      </c>
      <c r="AQ496" s="9">
        <v>0</v>
      </c>
      <c r="AR496" s="9">
        <v>15245</v>
      </c>
      <c r="AS496" s="11">
        <v>152552</v>
      </c>
      <c r="AT496" s="11">
        <v>0</v>
      </c>
      <c r="AU496" s="11">
        <v>0</v>
      </c>
      <c r="AV496" s="11">
        <v>0</v>
      </c>
      <c r="AW496" s="9">
        <v>0</v>
      </c>
      <c r="AX496" s="9">
        <v>104404.66088003085</v>
      </c>
      <c r="AY496" s="9">
        <v>8549.15</v>
      </c>
      <c r="AZ496" s="9">
        <v>-5040.8189999999995</v>
      </c>
      <c r="BA496" s="11">
        <v>32364</v>
      </c>
      <c r="BB496" s="11">
        <v>16508</v>
      </c>
      <c r="BC496" s="11">
        <v>136333.79999999999</v>
      </c>
      <c r="BD496" s="11">
        <v>0</v>
      </c>
      <c r="BE496" s="11">
        <v>4073</v>
      </c>
      <c r="BF496" s="11">
        <v>0</v>
      </c>
      <c r="BG496" s="11">
        <v>-56147</v>
      </c>
      <c r="BH496" s="11">
        <v>0</v>
      </c>
      <c r="BI496" s="9">
        <v>0</v>
      </c>
      <c r="BJ496" s="9">
        <v>0</v>
      </c>
      <c r="BK496" s="9">
        <v>0</v>
      </c>
      <c r="BL496" s="9">
        <v>0</v>
      </c>
      <c r="BM496" s="9">
        <v>0</v>
      </c>
      <c r="BN496" s="9">
        <v>0</v>
      </c>
      <c r="BO496" s="11">
        <v>894124</v>
      </c>
      <c r="BP496" s="11">
        <v>0</v>
      </c>
      <c r="BQ496" s="11">
        <v>2002</v>
      </c>
      <c r="BR496" s="11">
        <v>0</v>
      </c>
      <c r="BS496" s="11">
        <v>0</v>
      </c>
      <c r="BT496" s="11">
        <v>0</v>
      </c>
      <c r="BU496" s="9">
        <v>0</v>
      </c>
      <c r="BV496" s="9">
        <v>17697</v>
      </c>
      <c r="BW496" s="11">
        <v>157564</v>
      </c>
      <c r="BX496" s="11">
        <v>0</v>
      </c>
      <c r="BY496" s="11">
        <v>0</v>
      </c>
      <c r="BZ496" s="11">
        <v>0</v>
      </c>
      <c r="CA496" s="9">
        <v>0</v>
      </c>
      <c r="CB496" s="9">
        <v>104404.66088003085</v>
      </c>
      <c r="CC496" s="9">
        <v>1170.5301999999999</v>
      </c>
      <c r="CD496" s="9">
        <v>5</v>
      </c>
      <c r="CE496" s="11">
        <v>34637</v>
      </c>
      <c r="CF496" s="11">
        <v>17776</v>
      </c>
      <c r="CG496" s="11">
        <v>136333.80000000002</v>
      </c>
      <c r="CH496" s="11">
        <v>0</v>
      </c>
      <c r="CI496" s="11">
        <v>4275</v>
      </c>
      <c r="CJ496" s="11">
        <v>0</v>
      </c>
      <c r="CK496" s="11">
        <v>-59442</v>
      </c>
      <c r="CL496" s="11">
        <v>0</v>
      </c>
      <c r="CM496" s="11">
        <v>0</v>
      </c>
      <c r="CN496" s="9">
        <v>0</v>
      </c>
      <c r="CO496" s="9">
        <v>0</v>
      </c>
      <c r="CP496" s="9">
        <v>0</v>
      </c>
      <c r="CQ496" s="9">
        <v>0</v>
      </c>
      <c r="CR496" s="9">
        <v>0</v>
      </c>
      <c r="CT496" s="11"/>
      <c r="CU496" s="11"/>
      <c r="CV496" s="15"/>
      <c r="CW496" s="15"/>
      <c r="CX496" s="11"/>
      <c r="CY496" s="11"/>
      <c r="CZ496" s="9"/>
      <c r="DA496" s="11"/>
      <c r="DB496" s="11"/>
      <c r="DC496" s="11"/>
      <c r="DD496" s="11"/>
      <c r="DE496" s="11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</row>
    <row r="497" spans="1:124" x14ac:dyDescent="0.3">
      <c r="A497" s="8">
        <v>4199</v>
      </c>
      <c r="B497" s="8">
        <v>7</v>
      </c>
      <c r="C497" s="8" t="s">
        <v>520</v>
      </c>
      <c r="D497" s="16">
        <v>7</v>
      </c>
      <c r="E497" s="9">
        <v>801</v>
      </c>
      <c r="F497" s="9">
        <f t="shared" si="222"/>
        <v>7226.5296851176809</v>
      </c>
      <c r="G497" s="9">
        <f t="shared" si="223"/>
        <v>7779.1768891126876</v>
      </c>
      <c r="H497" s="9">
        <f t="shared" si="224"/>
        <v>552.64720399500675</v>
      </c>
      <c r="I497" s="10">
        <f t="shared" si="219"/>
        <v>7.6474771166183494E-2</v>
      </c>
      <c r="J497" s="9">
        <f t="shared" si="225"/>
        <v>520.53120274656703</v>
      </c>
      <c r="K497" s="9">
        <f t="shared" si="226"/>
        <v>1.0786516853932611</v>
      </c>
      <c r="L497" s="9">
        <f t="shared" si="227"/>
        <v>0</v>
      </c>
      <c r="M497" s="9">
        <f t="shared" si="228"/>
        <v>32.117353308364557</v>
      </c>
      <c r="N497" s="9">
        <f t="shared" si="229"/>
        <v>0</v>
      </c>
      <c r="O497" s="9">
        <f t="shared" si="230"/>
        <v>0</v>
      </c>
      <c r="P497" s="9">
        <f t="shared" si="231"/>
        <v>-1.0800037453184359</v>
      </c>
      <c r="Q497" s="15">
        <f t="shared" si="232"/>
        <v>5788450.2777792625</v>
      </c>
      <c r="R497" s="15">
        <f t="shared" si="233"/>
        <v>6231120.6881792629</v>
      </c>
      <c r="S497" s="9">
        <f t="shared" si="234"/>
        <v>442670.4104000004</v>
      </c>
      <c r="T497" s="9"/>
      <c r="U497" s="9">
        <f t="shared" si="240"/>
        <v>5463.8133665418227</v>
      </c>
      <c r="V497" s="9">
        <f t="shared" si="240"/>
        <v>32.833957553058674</v>
      </c>
      <c r="W497" s="9">
        <f t="shared" si="240"/>
        <v>2.1047940074906366</v>
      </c>
      <c r="X497" s="9">
        <f t="shared" si="240"/>
        <v>380.39325842696627</v>
      </c>
      <c r="Y497" s="9">
        <f t="shared" si="240"/>
        <v>392.9312748804777</v>
      </c>
      <c r="Z497" s="9">
        <f t="shared" si="240"/>
        <v>0</v>
      </c>
      <c r="AA497" s="9">
        <f t="shared" si="240"/>
        <v>954.45303370786519</v>
      </c>
      <c r="AB497" s="9">
        <f t="shared" si="241"/>
        <v>5984.3445692883897</v>
      </c>
      <c r="AC497" s="9">
        <f t="shared" si="241"/>
        <v>33.912609238451935</v>
      </c>
      <c r="AD497" s="9">
        <f t="shared" si="241"/>
        <v>2.1047940074906366</v>
      </c>
      <c r="AE497" s="9">
        <f t="shared" si="241"/>
        <v>412.51061173533083</v>
      </c>
      <c r="AF497" s="9">
        <f t="shared" si="241"/>
        <v>392.9312748804777</v>
      </c>
      <c r="AG497" s="9">
        <f t="shared" si="241"/>
        <v>0</v>
      </c>
      <c r="AH497" s="9">
        <f t="shared" si="241"/>
        <v>953.37302996254675</v>
      </c>
      <c r="AI497" s="9">
        <f t="shared" si="235"/>
        <v>7779.1768891126876</v>
      </c>
      <c r="AJ497" s="3" t="s">
        <v>608</v>
      </c>
      <c r="AK497" s="11">
        <v>4403675</v>
      </c>
      <c r="AL497" s="11">
        <v>0</v>
      </c>
      <c r="AM497" s="11">
        <v>10116</v>
      </c>
      <c r="AN497" s="9">
        <v>0</v>
      </c>
      <c r="AO497" s="11">
        <v>0</v>
      </c>
      <c r="AP497" s="11">
        <v>1685.94</v>
      </c>
      <c r="AQ497" s="9">
        <v>0</v>
      </c>
      <c r="AR497" s="9">
        <v>82144</v>
      </c>
      <c r="AS497" s="11">
        <v>26300</v>
      </c>
      <c r="AT497" s="11">
        <v>0</v>
      </c>
      <c r="AU497" s="11">
        <v>0</v>
      </c>
      <c r="AV497" s="11">
        <v>0</v>
      </c>
      <c r="AW497" s="9">
        <v>0</v>
      </c>
      <c r="AX497" s="9">
        <v>314737.95117926266</v>
      </c>
      <c r="AY497" s="9">
        <v>38540.879999999997</v>
      </c>
      <c r="AZ497" s="9">
        <v>-27160.493399999999</v>
      </c>
      <c r="BA497" s="11">
        <v>174379</v>
      </c>
      <c r="BB497" s="11">
        <v>211</v>
      </c>
      <c r="BC497" s="11">
        <v>725976</v>
      </c>
      <c r="BD497" s="11">
        <v>0</v>
      </c>
      <c r="BE497" s="11">
        <v>21948</v>
      </c>
      <c r="BF497" s="11">
        <v>0</v>
      </c>
      <c r="BG497" s="11">
        <v>0</v>
      </c>
      <c r="BH497" s="11">
        <v>0</v>
      </c>
      <c r="BI497" s="9">
        <v>15897</v>
      </c>
      <c r="BJ497" s="9">
        <v>0</v>
      </c>
      <c r="BK497" s="9">
        <v>0</v>
      </c>
      <c r="BL497" s="9">
        <v>0</v>
      </c>
      <c r="BM497" s="9">
        <v>0</v>
      </c>
      <c r="BN497" s="9">
        <v>0</v>
      </c>
      <c r="BO497" s="11">
        <v>4793434</v>
      </c>
      <c r="BP497" s="11">
        <v>0</v>
      </c>
      <c r="BQ497" s="11">
        <v>10733</v>
      </c>
      <c r="BR497" s="11">
        <v>0</v>
      </c>
      <c r="BS497" s="11">
        <v>0</v>
      </c>
      <c r="BT497" s="11">
        <v>1685.94</v>
      </c>
      <c r="BU497" s="9">
        <v>0</v>
      </c>
      <c r="BV497" s="9">
        <v>94872</v>
      </c>
      <c r="BW497" s="11">
        <v>27164</v>
      </c>
      <c r="BX497" s="11">
        <v>0</v>
      </c>
      <c r="BY497" s="11">
        <v>0</v>
      </c>
      <c r="BZ497" s="11">
        <v>0</v>
      </c>
      <c r="CA497" s="9">
        <v>0</v>
      </c>
      <c r="CB497" s="9">
        <v>314737.95117926266</v>
      </c>
      <c r="CC497" s="9">
        <v>17781.666000000001</v>
      </c>
      <c r="CD497" s="9">
        <v>26</v>
      </c>
      <c r="CE497" s="11">
        <v>185688</v>
      </c>
      <c r="CF497" s="11">
        <v>226</v>
      </c>
      <c r="CG497" s="11">
        <v>745870.13099999994</v>
      </c>
      <c r="CH497" s="11">
        <v>0</v>
      </c>
      <c r="CI497" s="11">
        <v>22921</v>
      </c>
      <c r="CJ497" s="11">
        <v>0</v>
      </c>
      <c r="CK497" s="11">
        <v>0</v>
      </c>
      <c r="CL497" s="11">
        <v>0</v>
      </c>
      <c r="CM497" s="11">
        <v>15981</v>
      </c>
      <c r="CN497" s="9">
        <v>0</v>
      </c>
      <c r="CO497" s="9">
        <v>0</v>
      </c>
      <c r="CP497" s="9">
        <v>0</v>
      </c>
      <c r="CQ497" s="9">
        <v>0</v>
      </c>
      <c r="CR497" s="9">
        <v>0</v>
      </c>
      <c r="CT497" s="11"/>
      <c r="CU497" s="11"/>
      <c r="CV497" s="15"/>
      <c r="CW497" s="15"/>
      <c r="CX497" s="11"/>
      <c r="CY497" s="11"/>
      <c r="CZ497" s="9"/>
      <c r="DA497" s="11"/>
      <c r="DB497" s="11"/>
      <c r="DC497" s="11"/>
      <c r="DD497" s="11"/>
      <c r="DE497" s="11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</row>
    <row r="498" spans="1:124" x14ac:dyDescent="0.3">
      <c r="A498" s="8">
        <v>4200</v>
      </c>
      <c r="B498" s="8">
        <v>7</v>
      </c>
      <c r="C498" s="8" t="s">
        <v>521</v>
      </c>
      <c r="D498" s="16">
        <v>7</v>
      </c>
      <c r="E498" s="9">
        <v>158</v>
      </c>
      <c r="F498" s="9">
        <f t="shared" si="222"/>
        <v>11982.647377401519</v>
      </c>
      <c r="G498" s="9">
        <f t="shared" si="223"/>
        <v>12316.965120439494</v>
      </c>
      <c r="H498" s="9">
        <f t="shared" si="224"/>
        <v>334.31774303797465</v>
      </c>
      <c r="I498" s="10">
        <f t="shared" si="219"/>
        <v>2.7900156994394729E-2</v>
      </c>
      <c r="J498" s="9">
        <f t="shared" si="225"/>
        <v>232.41900253164567</v>
      </c>
      <c r="K498" s="9">
        <f t="shared" si="226"/>
        <v>87</v>
      </c>
      <c r="L498" s="9">
        <f t="shared" si="227"/>
        <v>0</v>
      </c>
      <c r="M498" s="9">
        <f t="shared" si="228"/>
        <v>14.898734177215147</v>
      </c>
      <c r="N498" s="9">
        <f t="shared" si="229"/>
        <v>0</v>
      </c>
      <c r="O498" s="9">
        <f t="shared" si="230"/>
        <v>0</v>
      </c>
      <c r="P498" s="9">
        <f t="shared" si="231"/>
        <v>6.329113830361166E-6</v>
      </c>
      <c r="Q498" s="15">
        <f t="shared" si="232"/>
        <v>1893258.2856294399</v>
      </c>
      <c r="R498" s="15">
        <f t="shared" si="233"/>
        <v>1946080.4890294401</v>
      </c>
      <c r="S498" s="9">
        <f t="shared" si="234"/>
        <v>52822.203400000231</v>
      </c>
      <c r="T498" s="9"/>
      <c r="U498" s="9">
        <f t="shared" si="240"/>
        <v>6536.3847949367091</v>
      </c>
      <c r="V498" s="9">
        <f t="shared" si="240"/>
        <v>2647.993670886076</v>
      </c>
      <c r="W498" s="9">
        <f t="shared" si="240"/>
        <v>69.244303797468348</v>
      </c>
      <c r="X498" s="9">
        <f t="shared" si="240"/>
        <v>954.42405063291142</v>
      </c>
      <c r="Y498" s="9">
        <f t="shared" si="240"/>
        <v>305.13587360405063</v>
      </c>
      <c r="Z498" s="9">
        <f t="shared" si="240"/>
        <v>0</v>
      </c>
      <c r="AA498" s="9">
        <f t="shared" si="240"/>
        <v>1469.4646835443039</v>
      </c>
      <c r="AB498" s="9">
        <f t="shared" si="241"/>
        <v>6768.8037974683548</v>
      </c>
      <c r="AC498" s="9">
        <f t="shared" si="241"/>
        <v>2734.993670886076</v>
      </c>
      <c r="AD498" s="9">
        <f t="shared" si="241"/>
        <v>69.244303797468348</v>
      </c>
      <c r="AE498" s="9">
        <f t="shared" si="241"/>
        <v>969.32278481012656</v>
      </c>
      <c r="AF498" s="9">
        <f t="shared" si="241"/>
        <v>305.13587360405063</v>
      </c>
      <c r="AG498" s="9">
        <f t="shared" si="241"/>
        <v>0</v>
      </c>
      <c r="AH498" s="9">
        <f t="shared" si="241"/>
        <v>1469.4646898734177</v>
      </c>
      <c r="AI498" s="9">
        <f t="shared" si="235"/>
        <v>12316.965120439494</v>
      </c>
      <c r="AJ498" s="3" t="s">
        <v>608</v>
      </c>
      <c r="AK498" s="11">
        <v>1039158</v>
      </c>
      <c r="AL498" s="11">
        <v>0</v>
      </c>
      <c r="AM498" s="11">
        <v>2387</v>
      </c>
      <c r="AN498" s="9">
        <v>0</v>
      </c>
      <c r="AO498" s="11">
        <v>0</v>
      </c>
      <c r="AP498" s="11">
        <v>10940.599999999999</v>
      </c>
      <c r="AQ498" s="9">
        <v>0</v>
      </c>
      <c r="AR498" s="9">
        <v>19384</v>
      </c>
      <c r="AS498" s="11">
        <v>418383</v>
      </c>
      <c r="AT498" s="11">
        <v>0</v>
      </c>
      <c r="AU498" s="11">
        <v>0</v>
      </c>
      <c r="AV498" s="11">
        <v>0</v>
      </c>
      <c r="AW498" s="9">
        <v>0</v>
      </c>
      <c r="AX498" s="9">
        <v>48211.468029440002</v>
      </c>
      <c r="AY498" s="9">
        <v>0</v>
      </c>
      <c r="AZ498" s="9">
        <v>-6409.2023999999992</v>
      </c>
      <c r="BA498" s="11">
        <v>41149</v>
      </c>
      <c r="BB498" s="11">
        <v>50</v>
      </c>
      <c r="BC498" s="11">
        <v>232175.42</v>
      </c>
      <c r="BD498" s="11">
        <v>0</v>
      </c>
      <c r="BE498" s="11">
        <v>5179</v>
      </c>
      <c r="BF498" s="11">
        <v>0</v>
      </c>
      <c r="BG498" s="11">
        <v>0</v>
      </c>
      <c r="BH498" s="11">
        <v>0</v>
      </c>
      <c r="BI498" s="9">
        <v>82650</v>
      </c>
      <c r="BJ498" s="9">
        <v>0</v>
      </c>
      <c r="BK498" s="9">
        <v>0</v>
      </c>
      <c r="BL498" s="9">
        <v>0</v>
      </c>
      <c r="BM498" s="9">
        <v>0</v>
      </c>
      <c r="BN498" s="9">
        <v>0</v>
      </c>
      <c r="BO498" s="11">
        <v>1069465</v>
      </c>
      <c r="BP498" s="11">
        <v>0</v>
      </c>
      <c r="BQ498" s="11">
        <v>2395</v>
      </c>
      <c r="BR498" s="11">
        <v>0</v>
      </c>
      <c r="BS498" s="11">
        <v>0</v>
      </c>
      <c r="BT498" s="11">
        <v>10940.599999999999</v>
      </c>
      <c r="BU498" s="9">
        <v>0</v>
      </c>
      <c r="BV498" s="9">
        <v>21167</v>
      </c>
      <c r="BW498" s="11">
        <v>432129</v>
      </c>
      <c r="BX498" s="11">
        <v>0</v>
      </c>
      <c r="BY498" s="11">
        <v>0</v>
      </c>
      <c r="BZ498" s="11">
        <v>0</v>
      </c>
      <c r="CA498" s="9">
        <v>0</v>
      </c>
      <c r="CB498" s="9">
        <v>48211.468029440002</v>
      </c>
      <c r="CC498" s="9">
        <v>0</v>
      </c>
      <c r="CD498" s="9">
        <v>6</v>
      </c>
      <c r="CE498" s="11">
        <v>41429</v>
      </c>
      <c r="CF498" s="11">
        <v>50</v>
      </c>
      <c r="CG498" s="11">
        <v>232175.421</v>
      </c>
      <c r="CH498" s="11">
        <v>0</v>
      </c>
      <c r="CI498" s="11">
        <v>5114</v>
      </c>
      <c r="CJ498" s="11">
        <v>0</v>
      </c>
      <c r="CK498" s="11">
        <v>0</v>
      </c>
      <c r="CL498" s="11">
        <v>0</v>
      </c>
      <c r="CM498" s="11">
        <v>82998</v>
      </c>
      <c r="CN498" s="9">
        <v>0</v>
      </c>
      <c r="CO498" s="9">
        <v>0</v>
      </c>
      <c r="CP498" s="9">
        <v>0</v>
      </c>
      <c r="CQ498" s="9">
        <v>0</v>
      </c>
      <c r="CR498" s="9">
        <v>0</v>
      </c>
      <c r="CT498" s="11"/>
      <c r="CU498" s="11"/>
      <c r="CV498" s="15"/>
      <c r="CW498" s="15"/>
      <c r="CX498" s="11"/>
      <c r="CY498" s="11"/>
      <c r="CZ498" s="9"/>
      <c r="DA498" s="11"/>
      <c r="DB498" s="11"/>
      <c r="DC498" s="11"/>
      <c r="DD498" s="11"/>
      <c r="DE498" s="11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</row>
    <row r="499" spans="1:124" x14ac:dyDescent="0.3">
      <c r="A499" s="8">
        <v>4201</v>
      </c>
      <c r="B499" s="8">
        <v>7</v>
      </c>
      <c r="C499" s="8" t="s">
        <v>522</v>
      </c>
      <c r="D499" s="16">
        <v>7</v>
      </c>
      <c r="E499" s="9">
        <v>106</v>
      </c>
      <c r="F499" s="9">
        <f t="shared" si="222"/>
        <v>9169.1977368261087</v>
      </c>
      <c r="G499" s="9">
        <f t="shared" si="223"/>
        <v>9842.117161354412</v>
      </c>
      <c r="H499" s="9">
        <f t="shared" si="224"/>
        <v>672.91942452830335</v>
      </c>
      <c r="I499" s="10">
        <f t="shared" si="219"/>
        <v>7.3389127799662057E-2</v>
      </c>
      <c r="J499" s="9">
        <f t="shared" si="225"/>
        <v>589.88400943396118</v>
      </c>
      <c r="K499" s="9">
        <f t="shared" si="226"/>
        <v>40.905660377358572</v>
      </c>
      <c r="L499" s="9">
        <f t="shared" si="227"/>
        <v>0</v>
      </c>
      <c r="M499" s="9">
        <f t="shared" si="228"/>
        <v>32.622641509433947</v>
      </c>
      <c r="N499" s="9">
        <f t="shared" si="229"/>
        <v>0</v>
      </c>
      <c r="O499" s="9">
        <f t="shared" si="230"/>
        <v>0</v>
      </c>
      <c r="P499" s="9">
        <f t="shared" si="231"/>
        <v>9.5071132075471496</v>
      </c>
      <c r="Q499" s="15">
        <f t="shared" si="232"/>
        <v>971934.96010356757</v>
      </c>
      <c r="R499" s="15">
        <f t="shared" si="233"/>
        <v>1043264.4191035675</v>
      </c>
      <c r="S499" s="9">
        <f t="shared" si="234"/>
        <v>71329.458999999915</v>
      </c>
      <c r="T499" s="9"/>
      <c r="U499" s="9">
        <f t="shared" si="240"/>
        <v>5277.4933490566045</v>
      </c>
      <c r="V499" s="9">
        <f t="shared" si="240"/>
        <v>1245.0283018867924</v>
      </c>
      <c r="W499" s="9">
        <f t="shared" si="240"/>
        <v>147.39386792452831</v>
      </c>
      <c r="X499" s="9">
        <f t="shared" si="240"/>
        <v>348.24528301886795</v>
      </c>
      <c r="Y499" s="9">
        <f t="shared" si="240"/>
        <v>1239.3765575808261</v>
      </c>
      <c r="Z499" s="9">
        <f t="shared" si="240"/>
        <v>0</v>
      </c>
      <c r="AA499" s="9">
        <f t="shared" si="240"/>
        <v>911.66037735849056</v>
      </c>
      <c r="AB499" s="9">
        <f t="shared" si="241"/>
        <v>5867.3773584905657</v>
      </c>
      <c r="AC499" s="9">
        <f t="shared" si="241"/>
        <v>1285.933962264151</v>
      </c>
      <c r="AD499" s="9">
        <f t="shared" si="241"/>
        <v>147.39386792452831</v>
      </c>
      <c r="AE499" s="9">
        <f t="shared" si="241"/>
        <v>380.8679245283019</v>
      </c>
      <c r="AF499" s="9">
        <f t="shared" si="241"/>
        <v>1239.3765575808261</v>
      </c>
      <c r="AG499" s="9">
        <f t="shared" si="241"/>
        <v>0</v>
      </c>
      <c r="AH499" s="9">
        <f t="shared" si="241"/>
        <v>921.16749056603771</v>
      </c>
      <c r="AI499" s="9">
        <f t="shared" si="235"/>
        <v>9842.117161354412</v>
      </c>
      <c r="AJ499" s="3" t="s">
        <v>608</v>
      </c>
      <c r="AK499" s="11">
        <v>562886</v>
      </c>
      <c r="AL499" s="11">
        <v>0</v>
      </c>
      <c r="AM499" s="11">
        <v>1293</v>
      </c>
      <c r="AN499" s="9">
        <v>0</v>
      </c>
      <c r="AO499" s="11">
        <v>0</v>
      </c>
      <c r="AP499" s="11">
        <v>15623.75</v>
      </c>
      <c r="AQ499" s="9">
        <v>0</v>
      </c>
      <c r="AR499" s="9">
        <v>10500</v>
      </c>
      <c r="AS499" s="11">
        <v>131973</v>
      </c>
      <c r="AT499" s="11">
        <v>0</v>
      </c>
      <c r="AU499" s="11">
        <v>0</v>
      </c>
      <c r="AV499" s="11">
        <v>0</v>
      </c>
      <c r="AW499" s="9">
        <v>0</v>
      </c>
      <c r="AX499" s="9">
        <v>131373.91510356756</v>
      </c>
      <c r="AY499" s="9">
        <v>0</v>
      </c>
      <c r="AZ499" s="9">
        <v>-3471.7049999999999</v>
      </c>
      <c r="BA499" s="11">
        <v>22289</v>
      </c>
      <c r="BB499" s="11">
        <v>27</v>
      </c>
      <c r="BC499" s="11">
        <v>96636</v>
      </c>
      <c r="BD499" s="11">
        <v>0</v>
      </c>
      <c r="BE499" s="11">
        <v>2805</v>
      </c>
      <c r="BF499" s="11">
        <v>0</v>
      </c>
      <c r="BG499" s="11">
        <v>0</v>
      </c>
      <c r="BH499" s="11">
        <v>0</v>
      </c>
      <c r="BI499" s="9">
        <v>0</v>
      </c>
      <c r="BJ499" s="9">
        <v>0</v>
      </c>
      <c r="BK499" s="9">
        <v>0</v>
      </c>
      <c r="BL499" s="9">
        <v>0</v>
      </c>
      <c r="BM499" s="9">
        <v>0</v>
      </c>
      <c r="BN499" s="9">
        <v>0</v>
      </c>
      <c r="BO499" s="11">
        <v>615436</v>
      </c>
      <c r="BP499" s="11">
        <v>6503</v>
      </c>
      <c r="BQ499" s="11">
        <v>1378</v>
      </c>
      <c r="BR499" s="11">
        <v>0</v>
      </c>
      <c r="BS499" s="11">
        <v>0</v>
      </c>
      <c r="BT499" s="11">
        <v>15623.75</v>
      </c>
      <c r="BU499" s="9">
        <v>0</v>
      </c>
      <c r="BV499" s="9">
        <v>12181</v>
      </c>
      <c r="BW499" s="11">
        <v>136309</v>
      </c>
      <c r="BX499" s="11">
        <v>0</v>
      </c>
      <c r="BY499" s="11">
        <v>0</v>
      </c>
      <c r="BZ499" s="11">
        <v>0</v>
      </c>
      <c r="CA499" s="9">
        <v>0</v>
      </c>
      <c r="CB499" s="9">
        <v>131373.91510356756</v>
      </c>
      <c r="CC499" s="9">
        <v>0</v>
      </c>
      <c r="CD499" s="9">
        <v>3</v>
      </c>
      <c r="CE499" s="11">
        <v>23841</v>
      </c>
      <c r="CF499" s="11">
        <v>29</v>
      </c>
      <c r="CG499" s="11">
        <v>97643.754000000001</v>
      </c>
      <c r="CH499" s="11">
        <v>0</v>
      </c>
      <c r="CI499" s="11">
        <v>2943</v>
      </c>
      <c r="CJ499" s="11">
        <v>0</v>
      </c>
      <c r="CK499" s="11">
        <v>0</v>
      </c>
      <c r="CL499" s="11">
        <v>0</v>
      </c>
      <c r="CM499" s="11">
        <v>0</v>
      </c>
      <c r="CN499" s="9">
        <v>0</v>
      </c>
      <c r="CO499" s="9">
        <v>0</v>
      </c>
      <c r="CP499" s="9">
        <v>0</v>
      </c>
      <c r="CQ499" s="9">
        <v>0</v>
      </c>
      <c r="CR499" s="9">
        <v>0</v>
      </c>
      <c r="CT499" s="11"/>
      <c r="CU499" s="11"/>
      <c r="CV499" s="15"/>
      <c r="CW499" s="15"/>
      <c r="CX499" s="11"/>
      <c r="CY499" s="11"/>
      <c r="CZ499" s="9"/>
      <c r="DA499" s="11"/>
      <c r="DB499" s="11"/>
      <c r="DC499" s="11"/>
      <c r="DD499" s="11"/>
      <c r="DE499" s="11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</row>
    <row r="500" spans="1:124" x14ac:dyDescent="0.3">
      <c r="A500" s="8">
        <v>4202</v>
      </c>
      <c r="B500" s="8">
        <v>7</v>
      </c>
      <c r="C500" s="8" t="s">
        <v>523</v>
      </c>
      <c r="D500" s="16">
        <v>7</v>
      </c>
      <c r="E500" s="9">
        <v>495</v>
      </c>
      <c r="F500" s="9">
        <f t="shared" si="222"/>
        <v>9119.0345558880963</v>
      </c>
      <c r="G500" s="9">
        <f t="shared" si="223"/>
        <v>9829.5044031608249</v>
      </c>
      <c r="H500" s="9">
        <f t="shared" si="224"/>
        <v>710.46984727272866</v>
      </c>
      <c r="I500" s="10">
        <f t="shared" si="219"/>
        <v>7.7910643162765872E-2</v>
      </c>
      <c r="J500" s="9">
        <f t="shared" si="225"/>
        <v>535.920592323233</v>
      </c>
      <c r="K500" s="9">
        <f t="shared" si="226"/>
        <v>80.010101010101152</v>
      </c>
      <c r="L500" s="9">
        <f t="shared" si="227"/>
        <v>0</v>
      </c>
      <c r="M500" s="9">
        <f t="shared" si="228"/>
        <v>33.076767676767645</v>
      </c>
      <c r="N500" s="9">
        <f t="shared" si="229"/>
        <v>0</v>
      </c>
      <c r="O500" s="9">
        <f t="shared" si="230"/>
        <v>0</v>
      </c>
      <c r="P500" s="9">
        <f t="shared" si="231"/>
        <v>61.462386262626296</v>
      </c>
      <c r="Q500" s="15">
        <f t="shared" si="232"/>
        <v>4513922.105164608</v>
      </c>
      <c r="R500" s="15">
        <f t="shared" si="233"/>
        <v>4865604.6795646073</v>
      </c>
      <c r="S500" s="9">
        <f t="shared" si="234"/>
        <v>351682.57439999934</v>
      </c>
      <c r="T500" s="9"/>
      <c r="U500" s="9">
        <f t="shared" si="240"/>
        <v>5328.7581955555552</v>
      </c>
      <c r="V500" s="9">
        <f t="shared" si="240"/>
        <v>2435.2363636363634</v>
      </c>
      <c r="W500" s="9">
        <f t="shared" si="240"/>
        <v>11.290222222222221</v>
      </c>
      <c r="X500" s="9">
        <f t="shared" si="240"/>
        <v>351.63232323232324</v>
      </c>
      <c r="Y500" s="9">
        <f t="shared" si="240"/>
        <v>287.87579467597527</v>
      </c>
      <c r="Z500" s="9">
        <f t="shared" si="240"/>
        <v>0</v>
      </c>
      <c r="AA500" s="9">
        <f t="shared" si="240"/>
        <v>704.24165656565651</v>
      </c>
      <c r="AB500" s="9">
        <f t="shared" si="241"/>
        <v>5864.6787878787882</v>
      </c>
      <c r="AC500" s="9">
        <f t="shared" si="241"/>
        <v>2515.2464646464646</v>
      </c>
      <c r="AD500" s="9">
        <f t="shared" si="241"/>
        <v>11.290222222222221</v>
      </c>
      <c r="AE500" s="9">
        <f t="shared" si="241"/>
        <v>384.70909090909089</v>
      </c>
      <c r="AF500" s="9">
        <f t="shared" si="241"/>
        <v>287.87579467597527</v>
      </c>
      <c r="AG500" s="9">
        <f t="shared" si="241"/>
        <v>0</v>
      </c>
      <c r="AH500" s="9">
        <f t="shared" si="241"/>
        <v>765.70404282828281</v>
      </c>
      <c r="AI500" s="9">
        <f t="shared" si="235"/>
        <v>9829.5044031608249</v>
      </c>
      <c r="AJ500" s="3" t="s">
        <v>608</v>
      </c>
      <c r="AK500" s="11">
        <v>2654105</v>
      </c>
      <c r="AL500" s="11">
        <v>0</v>
      </c>
      <c r="AM500" s="11">
        <v>6097</v>
      </c>
      <c r="AN500" s="9">
        <v>0</v>
      </c>
      <c r="AO500" s="11">
        <v>0</v>
      </c>
      <c r="AP500" s="11">
        <v>5588.66</v>
      </c>
      <c r="AQ500" s="9">
        <v>0</v>
      </c>
      <c r="AR500" s="9">
        <v>49508</v>
      </c>
      <c r="AS500" s="11">
        <v>1205442</v>
      </c>
      <c r="AT500" s="11">
        <v>0</v>
      </c>
      <c r="AU500" s="11">
        <v>0</v>
      </c>
      <c r="AV500" s="11">
        <v>0</v>
      </c>
      <c r="AW500" s="9">
        <v>0</v>
      </c>
      <c r="AX500" s="9">
        <v>142498.51836460776</v>
      </c>
      <c r="AY500" s="9">
        <v>21467.620000000003</v>
      </c>
      <c r="AZ500" s="9">
        <v>-16369.6932</v>
      </c>
      <c r="BA500" s="11">
        <v>105098</v>
      </c>
      <c r="BB500" s="11">
        <v>127</v>
      </c>
      <c r="BC500" s="11">
        <v>327132</v>
      </c>
      <c r="BD500" s="11">
        <v>0</v>
      </c>
      <c r="BE500" s="11">
        <v>13228</v>
      </c>
      <c r="BF500" s="11">
        <v>0</v>
      </c>
      <c r="BG500" s="11">
        <v>0</v>
      </c>
      <c r="BH500" s="11">
        <v>0</v>
      </c>
      <c r="BI500" s="9">
        <v>0</v>
      </c>
      <c r="BJ500" s="9">
        <v>0</v>
      </c>
      <c r="BK500" s="9">
        <v>0</v>
      </c>
      <c r="BL500" s="9">
        <v>0</v>
      </c>
      <c r="BM500" s="9">
        <v>0</v>
      </c>
      <c r="BN500" s="9">
        <v>0</v>
      </c>
      <c r="BO500" s="11">
        <v>2903000</v>
      </c>
      <c r="BP500" s="11">
        <v>0</v>
      </c>
      <c r="BQ500" s="11">
        <v>6500</v>
      </c>
      <c r="BR500" s="11">
        <v>0</v>
      </c>
      <c r="BS500" s="11">
        <v>0</v>
      </c>
      <c r="BT500" s="11">
        <v>5588.66</v>
      </c>
      <c r="BU500" s="9">
        <v>0</v>
      </c>
      <c r="BV500" s="9">
        <v>57456</v>
      </c>
      <c r="BW500" s="11">
        <v>1245047</v>
      </c>
      <c r="BX500" s="11">
        <v>0</v>
      </c>
      <c r="BY500" s="11">
        <v>0</v>
      </c>
      <c r="BZ500" s="11">
        <v>0</v>
      </c>
      <c r="CA500" s="9">
        <v>0</v>
      </c>
      <c r="CB500" s="9">
        <v>142498.51836460776</v>
      </c>
      <c r="CC500" s="9">
        <v>17673.501200000002</v>
      </c>
      <c r="CD500" s="9">
        <v>16</v>
      </c>
      <c r="CE500" s="11">
        <v>112457</v>
      </c>
      <c r="CF500" s="11">
        <v>137</v>
      </c>
      <c r="CG500" s="11">
        <v>361350</v>
      </c>
      <c r="CH500" s="11">
        <v>0</v>
      </c>
      <c r="CI500" s="11">
        <v>13881</v>
      </c>
      <c r="CJ500" s="11">
        <v>0</v>
      </c>
      <c r="CK500" s="11">
        <v>0</v>
      </c>
      <c r="CL500" s="11">
        <v>0</v>
      </c>
      <c r="CM500" s="11">
        <v>0</v>
      </c>
      <c r="CN500" s="9">
        <v>0</v>
      </c>
      <c r="CO500" s="9">
        <v>0</v>
      </c>
      <c r="CP500" s="9">
        <v>0</v>
      </c>
      <c r="CQ500" s="9">
        <v>0</v>
      </c>
      <c r="CR500" s="9">
        <v>0</v>
      </c>
      <c r="CT500" s="11"/>
      <c r="CU500" s="11"/>
      <c r="CV500" s="15"/>
      <c r="CW500" s="15"/>
      <c r="CX500" s="11"/>
      <c r="CY500" s="11"/>
      <c r="CZ500" s="9"/>
      <c r="DA500" s="11"/>
      <c r="DB500" s="11"/>
      <c r="DC500" s="11"/>
      <c r="DD500" s="11"/>
      <c r="DE500" s="11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</row>
    <row r="501" spans="1:124" x14ac:dyDescent="0.3">
      <c r="A501" s="8">
        <v>4203</v>
      </c>
      <c r="B501" s="8">
        <v>7</v>
      </c>
      <c r="C501" s="8" t="s">
        <v>524</v>
      </c>
      <c r="D501" s="16">
        <v>7</v>
      </c>
      <c r="E501" s="9">
        <v>49</v>
      </c>
      <c r="F501" s="9">
        <f t="shared" si="222"/>
        <v>11316.216040816327</v>
      </c>
      <c r="G501" s="9">
        <f t="shared" si="223"/>
        <v>11646.759183673468</v>
      </c>
      <c r="H501" s="9">
        <f t="shared" si="224"/>
        <v>330.54314285714099</v>
      </c>
      <c r="I501" s="10">
        <f t="shared" si="219"/>
        <v>2.9209688261951593E-2</v>
      </c>
      <c r="J501" s="9">
        <f t="shared" si="225"/>
        <v>217.92681632653057</v>
      </c>
      <c r="K501" s="9">
        <f t="shared" si="226"/>
        <v>84.163265306122412</v>
      </c>
      <c r="L501" s="9">
        <f t="shared" si="227"/>
        <v>0</v>
      </c>
      <c r="M501" s="9">
        <f t="shared" si="228"/>
        <v>11.653061224489818</v>
      </c>
      <c r="N501" s="9">
        <f t="shared" si="229"/>
        <v>0</v>
      </c>
      <c r="O501" s="9">
        <f t="shared" si="230"/>
        <v>0</v>
      </c>
      <c r="P501" s="9">
        <f t="shared" si="231"/>
        <v>16.799999999999955</v>
      </c>
      <c r="Q501" s="15">
        <f t="shared" si="232"/>
        <v>554494.58600000001</v>
      </c>
      <c r="R501" s="15">
        <f t="shared" si="233"/>
        <v>570691.19999999995</v>
      </c>
      <c r="S501" s="9">
        <f t="shared" si="234"/>
        <v>16196.613999999943</v>
      </c>
      <c r="T501" s="9"/>
      <c r="U501" s="9">
        <f t="shared" si="240"/>
        <v>6749.318081632653</v>
      </c>
      <c r="V501" s="9">
        <f t="shared" si="240"/>
        <v>2561.5306122448978</v>
      </c>
      <c r="W501" s="9">
        <f t="shared" si="240"/>
        <v>0</v>
      </c>
      <c r="X501" s="9">
        <f t="shared" si="240"/>
        <v>445.36734693877548</v>
      </c>
      <c r="Y501" s="9">
        <f t="shared" si="240"/>
        <v>0</v>
      </c>
      <c r="Z501" s="9">
        <f t="shared" si="240"/>
        <v>0</v>
      </c>
      <c r="AA501" s="9">
        <f t="shared" si="240"/>
        <v>1560</v>
      </c>
      <c r="AB501" s="9">
        <f t="shared" si="241"/>
        <v>6967.2448979591836</v>
      </c>
      <c r="AC501" s="9">
        <f t="shared" si="241"/>
        <v>2645.6938775510203</v>
      </c>
      <c r="AD501" s="9">
        <f t="shared" si="241"/>
        <v>0</v>
      </c>
      <c r="AE501" s="9">
        <f t="shared" si="241"/>
        <v>457.0204081632653</v>
      </c>
      <c r="AF501" s="9">
        <f t="shared" si="241"/>
        <v>0</v>
      </c>
      <c r="AG501" s="9">
        <f t="shared" si="241"/>
        <v>0</v>
      </c>
      <c r="AH501" s="9">
        <f t="shared" si="241"/>
        <v>1576.8</v>
      </c>
      <c r="AI501" s="9">
        <f t="shared" si="235"/>
        <v>11646.759183673468</v>
      </c>
      <c r="AJ501" s="3" t="s">
        <v>608</v>
      </c>
      <c r="AK501" s="11">
        <v>332769</v>
      </c>
      <c r="AL501" s="11">
        <v>0</v>
      </c>
      <c r="AM501" s="11">
        <v>764</v>
      </c>
      <c r="AN501" s="9">
        <v>0</v>
      </c>
      <c r="AO501" s="11">
        <v>0</v>
      </c>
      <c r="AP501" s="11">
        <v>0</v>
      </c>
      <c r="AQ501" s="9">
        <v>0</v>
      </c>
      <c r="AR501" s="9">
        <v>6207</v>
      </c>
      <c r="AS501" s="11">
        <v>125515</v>
      </c>
      <c r="AT501" s="11">
        <v>0</v>
      </c>
      <c r="AU501" s="11">
        <v>0</v>
      </c>
      <c r="AV501" s="11">
        <v>0</v>
      </c>
      <c r="AW501" s="9">
        <v>0</v>
      </c>
      <c r="AX501" s="9">
        <v>0</v>
      </c>
      <c r="AY501" s="9">
        <v>0</v>
      </c>
      <c r="AZ501" s="9">
        <v>-2052.4140000000002</v>
      </c>
      <c r="BA501" s="11">
        <v>13177</v>
      </c>
      <c r="BB501" s="11">
        <v>16</v>
      </c>
      <c r="BC501" s="11">
        <v>76440</v>
      </c>
      <c r="BD501" s="11">
        <v>0</v>
      </c>
      <c r="BE501" s="11">
        <v>1659</v>
      </c>
      <c r="BF501" s="11">
        <v>0</v>
      </c>
      <c r="BG501" s="11">
        <v>0</v>
      </c>
      <c r="BH501" s="11">
        <v>0</v>
      </c>
      <c r="BI501" s="9">
        <v>0</v>
      </c>
      <c r="BJ501" s="9">
        <v>0</v>
      </c>
      <c r="BK501" s="9">
        <v>0</v>
      </c>
      <c r="BL501" s="9">
        <v>0</v>
      </c>
      <c r="BM501" s="9">
        <v>0</v>
      </c>
      <c r="BN501" s="9">
        <v>0</v>
      </c>
      <c r="BO501" s="11">
        <v>341393</v>
      </c>
      <c r="BP501" s="11">
        <v>0</v>
      </c>
      <c r="BQ501" s="11">
        <v>764</v>
      </c>
      <c r="BR501" s="11">
        <v>0</v>
      </c>
      <c r="BS501" s="11">
        <v>0</v>
      </c>
      <c r="BT501" s="11">
        <v>0</v>
      </c>
      <c r="BU501" s="9">
        <v>0</v>
      </c>
      <c r="BV501" s="9">
        <v>6757</v>
      </c>
      <c r="BW501" s="11">
        <v>129639</v>
      </c>
      <c r="BX501" s="11">
        <v>0</v>
      </c>
      <c r="BY501" s="11">
        <v>0</v>
      </c>
      <c r="BZ501" s="11">
        <v>0</v>
      </c>
      <c r="CA501" s="9">
        <v>0</v>
      </c>
      <c r="CB501" s="9">
        <v>0</v>
      </c>
      <c r="CC501" s="9">
        <v>0</v>
      </c>
      <c r="CD501" s="9">
        <v>2</v>
      </c>
      <c r="CE501" s="11">
        <v>13225</v>
      </c>
      <c r="CF501" s="11">
        <v>16</v>
      </c>
      <c r="CG501" s="11">
        <v>77263.199999999997</v>
      </c>
      <c r="CH501" s="11">
        <v>0</v>
      </c>
      <c r="CI501" s="11">
        <v>1632</v>
      </c>
      <c r="CJ501" s="11">
        <v>0</v>
      </c>
      <c r="CK501" s="11">
        <v>0</v>
      </c>
      <c r="CL501" s="11">
        <v>0</v>
      </c>
      <c r="CM501" s="11">
        <v>0</v>
      </c>
      <c r="CN501" s="9">
        <v>0</v>
      </c>
      <c r="CO501" s="9">
        <v>0</v>
      </c>
      <c r="CP501" s="9">
        <v>0</v>
      </c>
      <c r="CQ501" s="9">
        <v>0</v>
      </c>
      <c r="CR501" s="9">
        <v>0</v>
      </c>
      <c r="CT501" s="11"/>
      <c r="CU501" s="11"/>
      <c r="CV501" s="15"/>
      <c r="CW501" s="15"/>
      <c r="CX501" s="11"/>
      <c r="CY501" s="11"/>
      <c r="CZ501" s="9"/>
      <c r="DA501" s="11"/>
      <c r="DB501" s="11"/>
      <c r="DC501" s="11"/>
      <c r="DD501" s="11"/>
      <c r="DE501" s="11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</row>
    <row r="502" spans="1:124" x14ac:dyDescent="0.3">
      <c r="A502" s="8">
        <v>4204</v>
      </c>
      <c r="B502" s="8">
        <v>7</v>
      </c>
      <c r="C502" s="8" t="s">
        <v>525</v>
      </c>
      <c r="D502" s="16">
        <v>7</v>
      </c>
      <c r="E502" s="9">
        <v>175</v>
      </c>
      <c r="F502" s="9">
        <f t="shared" si="222"/>
        <v>11596.437182969354</v>
      </c>
      <c r="G502" s="9">
        <f t="shared" si="223"/>
        <v>11912.815754397925</v>
      </c>
      <c r="H502" s="9">
        <f t="shared" si="224"/>
        <v>316.37857142857138</v>
      </c>
      <c r="I502" s="10">
        <f t="shared" si="219"/>
        <v>2.728239427651177E-2</v>
      </c>
      <c r="J502" s="9">
        <f t="shared" si="225"/>
        <v>217.92600000000039</v>
      </c>
      <c r="K502" s="9">
        <f t="shared" si="226"/>
        <v>80.302857142857192</v>
      </c>
      <c r="L502" s="9">
        <f t="shared" si="227"/>
        <v>0</v>
      </c>
      <c r="M502" s="9">
        <f t="shared" si="228"/>
        <v>12.005714285714305</v>
      </c>
      <c r="N502" s="9">
        <f t="shared" si="229"/>
        <v>0</v>
      </c>
      <c r="O502" s="9">
        <f t="shared" si="230"/>
        <v>0</v>
      </c>
      <c r="P502" s="9">
        <f t="shared" si="231"/>
        <v>6.1440000000000055</v>
      </c>
      <c r="Q502" s="15">
        <f t="shared" si="232"/>
        <v>2029376.5070196369</v>
      </c>
      <c r="R502" s="15">
        <f t="shared" si="233"/>
        <v>2084742.7570196369</v>
      </c>
      <c r="S502" s="9">
        <f t="shared" si="234"/>
        <v>55366.25</v>
      </c>
      <c r="T502" s="9"/>
      <c r="U502" s="9">
        <f t="shared" ref="U502:AA511" si="242">IF($E502=0,0,SUMIF($AK$4:$BN$4,U$4,$AK502:$BN502)/$E502)</f>
        <v>6749.3139999999994</v>
      </c>
      <c r="V502" s="9">
        <f t="shared" si="242"/>
        <v>2444.2171428571428</v>
      </c>
      <c r="W502" s="9">
        <f t="shared" si="242"/>
        <v>0</v>
      </c>
      <c r="X502" s="9">
        <f t="shared" si="242"/>
        <v>480.06857142857143</v>
      </c>
      <c r="Y502" s="9">
        <f t="shared" si="242"/>
        <v>1352.3231829693539</v>
      </c>
      <c r="Z502" s="9">
        <f t="shared" si="242"/>
        <v>0</v>
      </c>
      <c r="AA502" s="9">
        <f t="shared" si="242"/>
        <v>570.51428571428573</v>
      </c>
      <c r="AB502" s="9">
        <f t="shared" ref="AB502:AH511" si="243">IF($E502=0,0,SUMIF($BO$4:$CR$4,AB$4,$BO502:$CR502)/$E502)</f>
        <v>6967.24</v>
      </c>
      <c r="AC502" s="9">
        <f t="shared" si="243"/>
        <v>2524.52</v>
      </c>
      <c r="AD502" s="9">
        <f t="shared" si="243"/>
        <v>0</v>
      </c>
      <c r="AE502" s="9">
        <f t="shared" si="243"/>
        <v>492.07428571428574</v>
      </c>
      <c r="AF502" s="9">
        <f t="shared" si="243"/>
        <v>1352.3231829693539</v>
      </c>
      <c r="AG502" s="9">
        <f t="shared" si="243"/>
        <v>0</v>
      </c>
      <c r="AH502" s="9">
        <f t="shared" si="243"/>
        <v>576.65828571428574</v>
      </c>
      <c r="AI502" s="9">
        <f t="shared" si="235"/>
        <v>11912.815754397925</v>
      </c>
      <c r="AJ502" s="3" t="s">
        <v>608</v>
      </c>
      <c r="AK502" s="11">
        <v>1188460</v>
      </c>
      <c r="AL502" s="11">
        <v>0</v>
      </c>
      <c r="AM502" s="11">
        <v>2730</v>
      </c>
      <c r="AN502" s="9">
        <v>0</v>
      </c>
      <c r="AO502" s="11">
        <v>0</v>
      </c>
      <c r="AP502" s="11">
        <v>0</v>
      </c>
      <c r="AQ502" s="9">
        <v>0</v>
      </c>
      <c r="AR502" s="9">
        <v>22169</v>
      </c>
      <c r="AS502" s="11">
        <v>427738</v>
      </c>
      <c r="AT502" s="11">
        <v>0</v>
      </c>
      <c r="AU502" s="11">
        <v>0</v>
      </c>
      <c r="AV502" s="11">
        <v>0</v>
      </c>
      <c r="AW502" s="9">
        <v>0</v>
      </c>
      <c r="AX502" s="9">
        <v>236656.55701963694</v>
      </c>
      <c r="AY502" s="9">
        <v>0</v>
      </c>
      <c r="AZ502" s="9">
        <v>-7330.05</v>
      </c>
      <c r="BA502" s="11">
        <v>47061</v>
      </c>
      <c r="BB502" s="11">
        <v>6129</v>
      </c>
      <c r="BC502" s="11">
        <v>99840</v>
      </c>
      <c r="BD502" s="11">
        <v>0</v>
      </c>
      <c r="BE502" s="11">
        <v>5923</v>
      </c>
      <c r="BF502" s="11">
        <v>0</v>
      </c>
      <c r="BG502" s="11">
        <v>0</v>
      </c>
      <c r="BH502" s="11">
        <v>0</v>
      </c>
      <c r="BI502" s="9">
        <v>0</v>
      </c>
      <c r="BJ502" s="9">
        <v>0</v>
      </c>
      <c r="BK502" s="9">
        <v>0</v>
      </c>
      <c r="BL502" s="9">
        <v>0</v>
      </c>
      <c r="BM502" s="9">
        <v>0</v>
      </c>
      <c r="BN502" s="9">
        <v>0</v>
      </c>
      <c r="BO502" s="11">
        <v>1219260</v>
      </c>
      <c r="BP502" s="11">
        <v>0</v>
      </c>
      <c r="BQ502" s="11">
        <v>2730</v>
      </c>
      <c r="BR502" s="11">
        <v>0</v>
      </c>
      <c r="BS502" s="11">
        <v>0</v>
      </c>
      <c r="BT502" s="11">
        <v>0</v>
      </c>
      <c r="BU502" s="9">
        <v>0</v>
      </c>
      <c r="BV502" s="9">
        <v>24132</v>
      </c>
      <c r="BW502" s="11">
        <v>441791</v>
      </c>
      <c r="BX502" s="11">
        <v>0</v>
      </c>
      <c r="BY502" s="11">
        <v>0</v>
      </c>
      <c r="BZ502" s="11">
        <v>0</v>
      </c>
      <c r="CA502" s="9">
        <v>0</v>
      </c>
      <c r="CB502" s="9">
        <v>236656.55701963694</v>
      </c>
      <c r="CC502" s="9">
        <v>0</v>
      </c>
      <c r="CD502" s="9">
        <v>7</v>
      </c>
      <c r="CE502" s="11">
        <v>47232</v>
      </c>
      <c r="CF502" s="11">
        <v>6189</v>
      </c>
      <c r="CG502" s="11">
        <v>100915.2</v>
      </c>
      <c r="CH502" s="11">
        <v>0</v>
      </c>
      <c r="CI502" s="11">
        <v>5830</v>
      </c>
      <c r="CJ502" s="11">
        <v>0</v>
      </c>
      <c r="CK502" s="11">
        <v>0</v>
      </c>
      <c r="CL502" s="11">
        <v>0</v>
      </c>
      <c r="CM502" s="11">
        <v>0</v>
      </c>
      <c r="CN502" s="9">
        <v>0</v>
      </c>
      <c r="CO502" s="9">
        <v>0</v>
      </c>
      <c r="CP502" s="9">
        <v>0</v>
      </c>
      <c r="CQ502" s="9">
        <v>0</v>
      </c>
      <c r="CR502" s="9">
        <v>0</v>
      </c>
      <c r="CT502" s="11"/>
      <c r="CU502" s="11"/>
      <c r="CV502" s="15"/>
      <c r="CW502" s="15"/>
      <c r="CX502" s="11"/>
      <c r="CY502" s="11"/>
      <c r="CZ502" s="9"/>
      <c r="DA502" s="11"/>
      <c r="DB502" s="11"/>
      <c r="DC502" s="11"/>
      <c r="DD502" s="11"/>
      <c r="DE502" s="11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</row>
    <row r="503" spans="1:124" x14ac:dyDescent="0.3">
      <c r="A503" s="8">
        <v>4205</v>
      </c>
      <c r="B503" s="8">
        <v>7</v>
      </c>
      <c r="C503" s="8" t="s">
        <v>526</v>
      </c>
      <c r="D503" s="16">
        <v>7</v>
      </c>
      <c r="E503" s="9">
        <v>143</v>
      </c>
      <c r="F503" s="9">
        <f t="shared" si="222"/>
        <v>9228.3499146853155</v>
      </c>
      <c r="G503" s="9">
        <f t="shared" si="223"/>
        <v>10706.465993006994</v>
      </c>
      <c r="H503" s="9">
        <f t="shared" si="224"/>
        <v>1478.1160783216783</v>
      </c>
      <c r="I503" s="10">
        <f t="shared" si="219"/>
        <v>0.16017122150618859</v>
      </c>
      <c r="J503" s="9">
        <f t="shared" si="225"/>
        <v>1303.7105048951053</v>
      </c>
      <c r="K503" s="9">
        <f t="shared" si="226"/>
        <v>87.503496503496535</v>
      </c>
      <c r="L503" s="9">
        <f t="shared" si="227"/>
        <v>0</v>
      </c>
      <c r="M503" s="9">
        <f t="shared" si="228"/>
        <v>86.902097902097921</v>
      </c>
      <c r="N503" s="9">
        <f t="shared" si="229"/>
        <v>0</v>
      </c>
      <c r="O503" s="9">
        <f t="shared" si="230"/>
        <v>0</v>
      </c>
      <c r="P503" s="9">
        <f t="shared" si="231"/>
        <v>-2.0979021087441652E-5</v>
      </c>
      <c r="Q503" s="15">
        <f t="shared" si="232"/>
        <v>1319654.0378</v>
      </c>
      <c r="R503" s="15">
        <f t="shared" si="233"/>
        <v>1531024.6370000001</v>
      </c>
      <c r="S503" s="9">
        <f t="shared" si="234"/>
        <v>211370.59920000006</v>
      </c>
      <c r="T503" s="9"/>
      <c r="U503" s="9">
        <f t="shared" si="242"/>
        <v>4502.3244601398601</v>
      </c>
      <c r="V503" s="9">
        <f t="shared" si="242"/>
        <v>2663.4475524475524</v>
      </c>
      <c r="W503" s="9">
        <f t="shared" si="242"/>
        <v>0</v>
      </c>
      <c r="X503" s="9">
        <f t="shared" si="242"/>
        <v>1041.1538461538462</v>
      </c>
      <c r="Y503" s="9">
        <f t="shared" si="242"/>
        <v>0</v>
      </c>
      <c r="Z503" s="9">
        <f t="shared" si="242"/>
        <v>0</v>
      </c>
      <c r="AA503" s="9">
        <f t="shared" si="242"/>
        <v>1021.424055944056</v>
      </c>
      <c r="AB503" s="9">
        <f t="shared" si="243"/>
        <v>5806.0349650349654</v>
      </c>
      <c r="AC503" s="9">
        <f t="shared" si="243"/>
        <v>2750.951048951049</v>
      </c>
      <c r="AD503" s="9">
        <f t="shared" si="243"/>
        <v>0</v>
      </c>
      <c r="AE503" s="9">
        <f t="shared" si="243"/>
        <v>1128.0559440559441</v>
      </c>
      <c r="AF503" s="9">
        <f t="shared" si="243"/>
        <v>0</v>
      </c>
      <c r="AG503" s="9">
        <f t="shared" si="243"/>
        <v>0</v>
      </c>
      <c r="AH503" s="9">
        <f t="shared" si="243"/>
        <v>1021.4240349650349</v>
      </c>
      <c r="AI503" s="9">
        <f t="shared" si="235"/>
        <v>10706.465993006994</v>
      </c>
      <c r="AJ503" s="3" t="s">
        <v>608</v>
      </c>
      <c r="AK503" s="11">
        <v>647828</v>
      </c>
      <c r="AL503" s="11">
        <v>0</v>
      </c>
      <c r="AM503" s="11">
        <v>1488</v>
      </c>
      <c r="AN503" s="9">
        <v>0</v>
      </c>
      <c r="AO503" s="11">
        <v>0</v>
      </c>
      <c r="AP503" s="11">
        <v>0</v>
      </c>
      <c r="AQ503" s="9">
        <v>0</v>
      </c>
      <c r="AR503" s="9">
        <v>12084</v>
      </c>
      <c r="AS503" s="11">
        <v>380873</v>
      </c>
      <c r="AT503" s="11">
        <v>0</v>
      </c>
      <c r="AU503" s="11">
        <v>0</v>
      </c>
      <c r="AV503" s="11">
        <v>0</v>
      </c>
      <c r="AW503" s="9">
        <v>0</v>
      </c>
      <c r="AX503" s="9">
        <v>0</v>
      </c>
      <c r="AY503" s="9">
        <v>0</v>
      </c>
      <c r="AZ503" s="9">
        <v>-3995.6021999999998</v>
      </c>
      <c r="BA503" s="11">
        <v>25653</v>
      </c>
      <c r="BB503" s="11">
        <v>31</v>
      </c>
      <c r="BC503" s="11">
        <v>146063.64000000001</v>
      </c>
      <c r="BD503" s="11">
        <v>0</v>
      </c>
      <c r="BE503" s="11">
        <v>3229</v>
      </c>
      <c r="BF503" s="11">
        <v>0</v>
      </c>
      <c r="BG503" s="11">
        <v>0</v>
      </c>
      <c r="BH503" s="11">
        <v>0</v>
      </c>
      <c r="BI503" s="9">
        <v>106400</v>
      </c>
      <c r="BJ503" s="9">
        <v>0</v>
      </c>
      <c r="BK503" s="9">
        <v>0</v>
      </c>
      <c r="BL503" s="9">
        <v>0</v>
      </c>
      <c r="BM503" s="9">
        <v>0</v>
      </c>
      <c r="BN503" s="9">
        <v>0</v>
      </c>
      <c r="BO503" s="11">
        <v>830258</v>
      </c>
      <c r="BP503" s="11">
        <v>0</v>
      </c>
      <c r="BQ503" s="11">
        <v>1859</v>
      </c>
      <c r="BR503" s="11">
        <v>0</v>
      </c>
      <c r="BS503" s="11">
        <v>0</v>
      </c>
      <c r="BT503" s="11">
        <v>0</v>
      </c>
      <c r="BU503" s="9">
        <v>0</v>
      </c>
      <c r="BV503" s="9">
        <v>16433</v>
      </c>
      <c r="BW503" s="11">
        <v>393386</v>
      </c>
      <c r="BX503" s="11">
        <v>0</v>
      </c>
      <c r="BY503" s="11">
        <v>0</v>
      </c>
      <c r="BZ503" s="11">
        <v>0</v>
      </c>
      <c r="CA503" s="9">
        <v>0</v>
      </c>
      <c r="CB503" s="9">
        <v>0</v>
      </c>
      <c r="CC503" s="9">
        <v>0</v>
      </c>
      <c r="CD503" s="9">
        <v>5</v>
      </c>
      <c r="CE503" s="11">
        <v>32163</v>
      </c>
      <c r="CF503" s="11">
        <v>39</v>
      </c>
      <c r="CG503" s="11">
        <v>146063.63699999999</v>
      </c>
      <c r="CH503" s="11">
        <v>0</v>
      </c>
      <c r="CI503" s="11">
        <v>3970</v>
      </c>
      <c r="CJ503" s="11">
        <v>0</v>
      </c>
      <c r="CK503" s="11">
        <v>0</v>
      </c>
      <c r="CL503" s="11">
        <v>0</v>
      </c>
      <c r="CM503" s="11">
        <v>106848</v>
      </c>
      <c r="CN503" s="9">
        <v>0</v>
      </c>
      <c r="CO503" s="9">
        <v>0</v>
      </c>
      <c r="CP503" s="9">
        <v>0</v>
      </c>
      <c r="CQ503" s="9">
        <v>0</v>
      </c>
      <c r="CR503" s="9">
        <v>0</v>
      </c>
      <c r="CT503" s="11"/>
      <c r="CU503" s="11"/>
      <c r="CV503" s="15"/>
      <c r="CW503" s="15"/>
      <c r="CX503" s="11"/>
      <c r="CY503" s="11"/>
      <c r="CZ503" s="9"/>
      <c r="DA503" s="11"/>
      <c r="DB503" s="11"/>
      <c r="DC503" s="11"/>
      <c r="DD503" s="11"/>
      <c r="DE503" s="11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</row>
    <row r="504" spans="1:124" x14ac:dyDescent="0.3">
      <c r="A504" s="8">
        <v>4208</v>
      </c>
      <c r="B504" s="8">
        <v>7</v>
      </c>
      <c r="C504" s="8" t="s">
        <v>527</v>
      </c>
      <c r="D504" s="16">
        <v>7</v>
      </c>
      <c r="E504" s="9">
        <v>107</v>
      </c>
      <c r="F504" s="9">
        <f t="shared" si="222"/>
        <v>7849.4000523364484</v>
      </c>
      <c r="G504" s="9">
        <f t="shared" si="223"/>
        <v>8886.3831775700928</v>
      </c>
      <c r="H504" s="9">
        <f t="shared" si="224"/>
        <v>1036.9831252336444</v>
      </c>
      <c r="I504" s="10">
        <f t="shared" si="219"/>
        <v>0.13210985786422957</v>
      </c>
      <c r="J504" s="9">
        <f t="shared" si="225"/>
        <v>831.62798504672901</v>
      </c>
      <c r="K504" s="9">
        <f t="shared" si="226"/>
        <v>40.065420560747725</v>
      </c>
      <c r="L504" s="9">
        <f t="shared" si="227"/>
        <v>0</v>
      </c>
      <c r="M504" s="9">
        <f t="shared" si="228"/>
        <v>53.364485981308349</v>
      </c>
      <c r="N504" s="9">
        <f t="shared" si="229"/>
        <v>0</v>
      </c>
      <c r="O504" s="9">
        <f t="shared" si="230"/>
        <v>0</v>
      </c>
      <c r="P504" s="9">
        <f t="shared" si="231"/>
        <v>111.92523364485987</v>
      </c>
      <c r="Q504" s="15">
        <f t="shared" si="232"/>
        <v>839885.80559999996</v>
      </c>
      <c r="R504" s="15">
        <f t="shared" si="233"/>
        <v>950843</v>
      </c>
      <c r="S504" s="9">
        <f t="shared" si="234"/>
        <v>110957.19440000004</v>
      </c>
      <c r="T504" s="9"/>
      <c r="U504" s="9">
        <f t="shared" si="242"/>
        <v>4974.4000523364484</v>
      </c>
      <c r="V504" s="9">
        <f t="shared" si="242"/>
        <v>1219.4205607476636</v>
      </c>
      <c r="W504" s="9">
        <f t="shared" si="242"/>
        <v>0</v>
      </c>
      <c r="X504" s="9">
        <f t="shared" si="242"/>
        <v>505.82242990654208</v>
      </c>
      <c r="Y504" s="9">
        <f t="shared" si="242"/>
        <v>0</v>
      </c>
      <c r="Z504" s="9">
        <f t="shared" si="242"/>
        <v>0</v>
      </c>
      <c r="AA504" s="9">
        <f t="shared" si="242"/>
        <v>1149.7570093457944</v>
      </c>
      <c r="AB504" s="9">
        <f t="shared" si="243"/>
        <v>5806.0280373831774</v>
      </c>
      <c r="AC504" s="9">
        <f t="shared" si="243"/>
        <v>1259.4859813084113</v>
      </c>
      <c r="AD504" s="9">
        <f t="shared" si="243"/>
        <v>0</v>
      </c>
      <c r="AE504" s="9">
        <f t="shared" si="243"/>
        <v>559.18691588785043</v>
      </c>
      <c r="AF504" s="9">
        <f t="shared" si="243"/>
        <v>0</v>
      </c>
      <c r="AG504" s="9">
        <f t="shared" si="243"/>
        <v>0</v>
      </c>
      <c r="AH504" s="9">
        <f t="shared" si="243"/>
        <v>1261.6822429906542</v>
      </c>
      <c r="AI504" s="9">
        <f t="shared" si="235"/>
        <v>8886.3831775700928</v>
      </c>
      <c r="AJ504" s="3" t="s">
        <v>608</v>
      </c>
      <c r="AK504" s="11">
        <v>535564</v>
      </c>
      <c r="AL504" s="11">
        <v>0</v>
      </c>
      <c r="AM504" s="11">
        <v>1230</v>
      </c>
      <c r="AN504" s="9">
        <v>0</v>
      </c>
      <c r="AO504" s="11">
        <v>0</v>
      </c>
      <c r="AP504" s="11">
        <v>0</v>
      </c>
      <c r="AQ504" s="9">
        <v>0</v>
      </c>
      <c r="AR504" s="9">
        <v>9990</v>
      </c>
      <c r="AS504" s="11">
        <v>130478</v>
      </c>
      <c r="AT504" s="11">
        <v>0</v>
      </c>
      <c r="AU504" s="11">
        <v>0</v>
      </c>
      <c r="AV504" s="11">
        <v>0</v>
      </c>
      <c r="AW504" s="9">
        <v>0</v>
      </c>
      <c r="AX504" s="9">
        <v>0</v>
      </c>
      <c r="AY504" s="9">
        <v>0</v>
      </c>
      <c r="AZ504" s="9">
        <v>-3303.1943999999999</v>
      </c>
      <c r="BA504" s="11">
        <v>21208</v>
      </c>
      <c r="BB504" s="11">
        <v>26</v>
      </c>
      <c r="BC504" s="11">
        <v>123024</v>
      </c>
      <c r="BD504" s="11">
        <v>0</v>
      </c>
      <c r="BE504" s="11">
        <v>2669</v>
      </c>
      <c r="BF504" s="11">
        <v>0</v>
      </c>
      <c r="BG504" s="11">
        <v>0</v>
      </c>
      <c r="BH504" s="11">
        <v>0</v>
      </c>
      <c r="BI504" s="9">
        <v>19000</v>
      </c>
      <c r="BJ504" s="9">
        <v>0</v>
      </c>
      <c r="BK504" s="9">
        <v>0</v>
      </c>
      <c r="BL504" s="9">
        <v>0</v>
      </c>
      <c r="BM504" s="9">
        <v>0</v>
      </c>
      <c r="BN504" s="9">
        <v>0</v>
      </c>
      <c r="BO504" s="11">
        <v>621242</v>
      </c>
      <c r="BP504" s="11">
        <v>0</v>
      </c>
      <c r="BQ504" s="11">
        <v>1391</v>
      </c>
      <c r="BR504" s="11">
        <v>0</v>
      </c>
      <c r="BS504" s="11">
        <v>0</v>
      </c>
      <c r="BT504" s="11">
        <v>0</v>
      </c>
      <c r="BU504" s="9">
        <v>0</v>
      </c>
      <c r="BV504" s="9">
        <v>12296</v>
      </c>
      <c r="BW504" s="11">
        <v>134765</v>
      </c>
      <c r="BX504" s="11">
        <v>0</v>
      </c>
      <c r="BY504" s="11">
        <v>0</v>
      </c>
      <c r="BZ504" s="11">
        <v>0</v>
      </c>
      <c r="CA504" s="9">
        <v>0</v>
      </c>
      <c r="CB504" s="9">
        <v>0</v>
      </c>
      <c r="CC504" s="9">
        <v>0</v>
      </c>
      <c r="CD504" s="9">
        <v>3</v>
      </c>
      <c r="CE504" s="11">
        <v>24066</v>
      </c>
      <c r="CF504" s="11">
        <v>29</v>
      </c>
      <c r="CG504" s="11">
        <v>135000</v>
      </c>
      <c r="CH504" s="11">
        <v>0</v>
      </c>
      <c r="CI504" s="11">
        <v>2971</v>
      </c>
      <c r="CJ504" s="11">
        <v>0</v>
      </c>
      <c r="CK504" s="11">
        <v>0</v>
      </c>
      <c r="CL504" s="11">
        <v>0</v>
      </c>
      <c r="CM504" s="11">
        <v>19080</v>
      </c>
      <c r="CN504" s="9">
        <v>0</v>
      </c>
      <c r="CO504" s="9">
        <v>0</v>
      </c>
      <c r="CP504" s="9">
        <v>0</v>
      </c>
      <c r="CQ504" s="9">
        <v>0</v>
      </c>
      <c r="CR504" s="9">
        <v>0</v>
      </c>
      <c r="CT504" s="11"/>
      <c r="CU504" s="11"/>
      <c r="CV504" s="15"/>
      <c r="CW504" s="15"/>
      <c r="CX504" s="11"/>
      <c r="CY504" s="11"/>
      <c r="CZ504" s="9"/>
      <c r="DA504" s="11"/>
      <c r="DB504" s="11"/>
      <c r="DC504" s="11"/>
      <c r="DD504" s="11"/>
      <c r="DE504" s="11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</row>
    <row r="505" spans="1:124" x14ac:dyDescent="0.3">
      <c r="A505" s="8">
        <v>4209</v>
      </c>
      <c r="B505" s="8">
        <v>7</v>
      </c>
      <c r="C505" s="8" t="s">
        <v>528</v>
      </c>
      <c r="D505" s="16">
        <v>7</v>
      </c>
      <c r="E505" s="9">
        <v>300</v>
      </c>
      <c r="F505" s="9">
        <f t="shared" si="222"/>
        <v>8284.5937853333326</v>
      </c>
      <c r="G505" s="9">
        <f t="shared" si="223"/>
        <v>9082.836666666668</v>
      </c>
      <c r="H505" s="9">
        <f t="shared" si="224"/>
        <v>798.24288133333539</v>
      </c>
      <c r="I505" s="10">
        <f t="shared" si="219"/>
        <v>9.6352688136201473E-2</v>
      </c>
      <c r="J505" s="9">
        <f t="shared" si="225"/>
        <v>596.60288133333415</v>
      </c>
      <c r="K505" s="9">
        <f t="shared" si="226"/>
        <v>71.91666666666697</v>
      </c>
      <c r="L505" s="9">
        <f t="shared" si="227"/>
        <v>0</v>
      </c>
      <c r="M505" s="9">
        <f t="shared" si="228"/>
        <v>37.103333333333353</v>
      </c>
      <c r="N505" s="9">
        <f t="shared" si="229"/>
        <v>0</v>
      </c>
      <c r="O505" s="9">
        <f t="shared" si="230"/>
        <v>0</v>
      </c>
      <c r="P505" s="9">
        <f t="shared" si="231"/>
        <v>92.62</v>
      </c>
      <c r="Q505" s="15">
        <f t="shared" si="232"/>
        <v>2485378.1356000002</v>
      </c>
      <c r="R505" s="15">
        <f t="shared" si="233"/>
        <v>2724851</v>
      </c>
      <c r="S505" s="9">
        <f t="shared" si="234"/>
        <v>239472.86439999985</v>
      </c>
      <c r="T505" s="9"/>
      <c r="U505" s="9">
        <f t="shared" si="242"/>
        <v>5209.4304519999996</v>
      </c>
      <c r="V505" s="9">
        <f t="shared" si="242"/>
        <v>2188.9233333333332</v>
      </c>
      <c r="W505" s="9">
        <f t="shared" si="242"/>
        <v>0</v>
      </c>
      <c r="X505" s="9">
        <f t="shared" si="242"/>
        <v>343.76</v>
      </c>
      <c r="Y505" s="9">
        <f t="shared" si="242"/>
        <v>0</v>
      </c>
      <c r="Z505" s="9">
        <f t="shared" si="242"/>
        <v>0</v>
      </c>
      <c r="AA505" s="9">
        <f t="shared" si="242"/>
        <v>542.48</v>
      </c>
      <c r="AB505" s="9">
        <f t="shared" si="243"/>
        <v>5806.0333333333338</v>
      </c>
      <c r="AC505" s="9">
        <f t="shared" si="243"/>
        <v>2260.84</v>
      </c>
      <c r="AD505" s="9">
        <f t="shared" si="243"/>
        <v>0</v>
      </c>
      <c r="AE505" s="9">
        <f t="shared" si="243"/>
        <v>380.86333333333334</v>
      </c>
      <c r="AF505" s="9">
        <f t="shared" si="243"/>
        <v>0</v>
      </c>
      <c r="AG505" s="9">
        <f t="shared" si="243"/>
        <v>0</v>
      </c>
      <c r="AH505" s="9">
        <f t="shared" si="243"/>
        <v>635.1</v>
      </c>
      <c r="AI505" s="9">
        <f t="shared" si="235"/>
        <v>9082.836666666668</v>
      </c>
      <c r="AJ505" s="3" t="s">
        <v>608</v>
      </c>
      <c r="AK505" s="11">
        <v>1572528</v>
      </c>
      <c r="AL505" s="11">
        <v>0</v>
      </c>
      <c r="AM505" s="11">
        <v>3612</v>
      </c>
      <c r="AN505" s="9">
        <v>0</v>
      </c>
      <c r="AO505" s="11">
        <v>0</v>
      </c>
      <c r="AP505" s="11">
        <v>0</v>
      </c>
      <c r="AQ505" s="9">
        <v>0</v>
      </c>
      <c r="AR505" s="9">
        <v>29333</v>
      </c>
      <c r="AS505" s="11">
        <v>656677</v>
      </c>
      <c r="AT505" s="11">
        <v>0</v>
      </c>
      <c r="AU505" s="11">
        <v>0</v>
      </c>
      <c r="AV505" s="11">
        <v>0</v>
      </c>
      <c r="AW505" s="9">
        <v>0</v>
      </c>
      <c r="AX505" s="9">
        <v>0</v>
      </c>
      <c r="AY505" s="9">
        <v>0</v>
      </c>
      <c r="AZ505" s="9">
        <v>-9698.8643999999986</v>
      </c>
      <c r="BA505" s="11">
        <v>62270</v>
      </c>
      <c r="BB505" s="11">
        <v>75</v>
      </c>
      <c r="BC505" s="11">
        <v>162744</v>
      </c>
      <c r="BD505" s="11">
        <v>0</v>
      </c>
      <c r="BE505" s="11">
        <v>7838</v>
      </c>
      <c r="BF505" s="11">
        <v>0</v>
      </c>
      <c r="BG505" s="11">
        <v>0</v>
      </c>
      <c r="BH505" s="11">
        <v>0</v>
      </c>
      <c r="BI505" s="9">
        <v>0</v>
      </c>
      <c r="BJ505" s="9">
        <v>0</v>
      </c>
      <c r="BK505" s="9">
        <v>0</v>
      </c>
      <c r="BL505" s="9">
        <v>0</v>
      </c>
      <c r="BM505" s="9">
        <v>0</v>
      </c>
      <c r="BN505" s="9">
        <v>0</v>
      </c>
      <c r="BO505" s="11">
        <v>1741800</v>
      </c>
      <c r="BP505" s="11">
        <v>0</v>
      </c>
      <c r="BQ505" s="11">
        <v>3900</v>
      </c>
      <c r="BR505" s="11">
        <v>0</v>
      </c>
      <c r="BS505" s="11">
        <v>0</v>
      </c>
      <c r="BT505" s="11">
        <v>0</v>
      </c>
      <c r="BU505" s="9">
        <v>0</v>
      </c>
      <c r="BV505" s="9">
        <v>34474</v>
      </c>
      <c r="BW505" s="11">
        <v>678252</v>
      </c>
      <c r="BX505" s="11">
        <v>0</v>
      </c>
      <c r="BY505" s="11">
        <v>0</v>
      </c>
      <c r="BZ505" s="11">
        <v>0</v>
      </c>
      <c r="CA505" s="9">
        <v>0</v>
      </c>
      <c r="CB505" s="9">
        <v>0</v>
      </c>
      <c r="CC505" s="9">
        <v>0</v>
      </c>
      <c r="CD505" s="9">
        <v>10</v>
      </c>
      <c r="CE505" s="11">
        <v>67474</v>
      </c>
      <c r="CF505" s="11">
        <v>82</v>
      </c>
      <c r="CG505" s="11">
        <v>190530</v>
      </c>
      <c r="CH505" s="11">
        <v>0</v>
      </c>
      <c r="CI505" s="11">
        <v>8329</v>
      </c>
      <c r="CJ505" s="11">
        <v>0</v>
      </c>
      <c r="CK505" s="11">
        <v>0</v>
      </c>
      <c r="CL505" s="11">
        <v>0</v>
      </c>
      <c r="CM505" s="11">
        <v>0</v>
      </c>
      <c r="CN505" s="9">
        <v>0</v>
      </c>
      <c r="CO505" s="9">
        <v>0</v>
      </c>
      <c r="CP505" s="9">
        <v>0</v>
      </c>
      <c r="CQ505" s="9">
        <v>0</v>
      </c>
      <c r="CR505" s="9">
        <v>0</v>
      </c>
      <c r="CT505" s="11"/>
      <c r="CU505" s="11"/>
      <c r="CV505" s="15"/>
      <c r="CW505" s="15"/>
      <c r="CX505" s="11"/>
      <c r="CY505" s="11"/>
      <c r="CZ505" s="9"/>
      <c r="DA505" s="11"/>
      <c r="DB505" s="11"/>
      <c r="DC505" s="11"/>
      <c r="DD505" s="11"/>
      <c r="DE505" s="11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</row>
    <row r="506" spans="1:124" x14ac:dyDescent="0.3">
      <c r="A506" s="8">
        <v>287</v>
      </c>
      <c r="B506" s="8" t="s">
        <v>529</v>
      </c>
      <c r="C506" s="8" t="s">
        <v>530</v>
      </c>
      <c r="D506" s="16">
        <v>8</v>
      </c>
      <c r="E506" s="9">
        <v>0</v>
      </c>
      <c r="F506" s="9">
        <f t="shared" si="222"/>
        <v>0</v>
      </c>
      <c r="G506" s="9">
        <f t="shared" si="223"/>
        <v>0</v>
      </c>
      <c r="H506" s="9">
        <f t="shared" si="224"/>
        <v>0</v>
      </c>
      <c r="I506" s="10">
        <f t="shared" si="219"/>
        <v>0</v>
      </c>
      <c r="J506" s="9">
        <f t="shared" si="225"/>
        <v>0</v>
      </c>
      <c r="K506" s="9">
        <f t="shared" si="226"/>
        <v>0</v>
      </c>
      <c r="L506" s="9">
        <f t="shared" si="227"/>
        <v>0</v>
      </c>
      <c r="M506" s="9">
        <f t="shared" si="228"/>
        <v>0</v>
      </c>
      <c r="N506" s="9">
        <f t="shared" si="229"/>
        <v>0</v>
      </c>
      <c r="O506" s="9">
        <f t="shared" si="230"/>
        <v>0</v>
      </c>
      <c r="P506" s="9">
        <f t="shared" si="231"/>
        <v>0</v>
      </c>
      <c r="Q506" s="15">
        <f t="shared" si="232"/>
        <v>50004030.293734282</v>
      </c>
      <c r="R506" s="15">
        <f t="shared" si="233"/>
        <v>50004030.293734282</v>
      </c>
      <c r="S506" s="9">
        <f t="shared" si="234"/>
        <v>0</v>
      </c>
      <c r="T506" s="9"/>
      <c r="U506" s="9">
        <f t="shared" si="242"/>
        <v>0</v>
      </c>
      <c r="V506" s="9">
        <f t="shared" si="242"/>
        <v>0</v>
      </c>
      <c r="W506" s="9">
        <f t="shared" si="242"/>
        <v>0</v>
      </c>
      <c r="X506" s="9">
        <f t="shared" si="242"/>
        <v>0</v>
      </c>
      <c r="Y506" s="9">
        <f t="shared" si="242"/>
        <v>0</v>
      </c>
      <c r="Z506" s="9">
        <f t="shared" si="242"/>
        <v>0</v>
      </c>
      <c r="AA506" s="9">
        <f t="shared" si="242"/>
        <v>0</v>
      </c>
      <c r="AB506" s="9">
        <f t="shared" si="243"/>
        <v>0</v>
      </c>
      <c r="AC506" s="9">
        <f t="shared" si="243"/>
        <v>0</v>
      </c>
      <c r="AD506" s="9">
        <f t="shared" si="243"/>
        <v>0</v>
      </c>
      <c r="AE506" s="9">
        <f t="shared" si="243"/>
        <v>0</v>
      </c>
      <c r="AF506" s="9">
        <f t="shared" si="243"/>
        <v>0</v>
      </c>
      <c r="AG506" s="9">
        <f t="shared" si="243"/>
        <v>0</v>
      </c>
      <c r="AH506" s="9">
        <f t="shared" si="243"/>
        <v>0</v>
      </c>
      <c r="AI506" s="9">
        <f t="shared" si="235"/>
        <v>0</v>
      </c>
      <c r="AJ506" s="3" t="s">
        <v>608</v>
      </c>
      <c r="AK506" s="11">
        <v>0</v>
      </c>
      <c r="AL506" s="11">
        <v>0</v>
      </c>
      <c r="AM506" s="11">
        <v>0</v>
      </c>
      <c r="AN506" s="9">
        <v>0</v>
      </c>
      <c r="AO506" s="11">
        <v>0</v>
      </c>
      <c r="AP506" s="11">
        <v>0</v>
      </c>
      <c r="AQ506" s="9">
        <v>0</v>
      </c>
      <c r="AR506" s="9">
        <v>0</v>
      </c>
      <c r="AS506" s="11">
        <v>0</v>
      </c>
      <c r="AT506" s="11">
        <v>0</v>
      </c>
      <c r="AU506" s="11">
        <v>0</v>
      </c>
      <c r="AV506" s="11">
        <v>0</v>
      </c>
      <c r="AW506" s="9">
        <v>0</v>
      </c>
      <c r="AX506" s="9">
        <v>50004030.293734282</v>
      </c>
      <c r="AY506" s="9">
        <v>0</v>
      </c>
      <c r="AZ506" s="9">
        <v>0</v>
      </c>
      <c r="BA506" s="11">
        <v>0</v>
      </c>
      <c r="BB506" s="11">
        <v>0</v>
      </c>
      <c r="BC506" s="11">
        <v>0</v>
      </c>
      <c r="BD506" s="11">
        <v>0</v>
      </c>
      <c r="BE506" s="11">
        <v>0</v>
      </c>
      <c r="BF506" s="11">
        <v>0</v>
      </c>
      <c r="BG506" s="11">
        <v>0</v>
      </c>
      <c r="BH506" s="11">
        <v>0</v>
      </c>
      <c r="BI506" s="9">
        <v>0</v>
      </c>
      <c r="BJ506" s="9">
        <v>0</v>
      </c>
      <c r="BK506" s="9">
        <v>0</v>
      </c>
      <c r="BL506" s="9">
        <v>0</v>
      </c>
      <c r="BM506" s="9">
        <v>0</v>
      </c>
      <c r="BN506" s="9">
        <v>0</v>
      </c>
      <c r="BO506" s="11">
        <v>0</v>
      </c>
      <c r="BP506" s="11">
        <v>0</v>
      </c>
      <c r="BQ506" s="11">
        <v>0</v>
      </c>
      <c r="BR506" s="11">
        <v>0</v>
      </c>
      <c r="BS506" s="11">
        <v>0</v>
      </c>
      <c r="BT506" s="11">
        <v>0</v>
      </c>
      <c r="BU506" s="9">
        <v>0</v>
      </c>
      <c r="BV506" s="9">
        <v>0</v>
      </c>
      <c r="BW506" s="11">
        <v>0</v>
      </c>
      <c r="BX506" s="11">
        <v>0</v>
      </c>
      <c r="BY506" s="11">
        <v>0</v>
      </c>
      <c r="BZ506" s="11">
        <v>0</v>
      </c>
      <c r="CA506" s="9">
        <v>0</v>
      </c>
      <c r="CB506" s="9">
        <v>50004030.293734282</v>
      </c>
      <c r="CC506" s="9">
        <v>0</v>
      </c>
      <c r="CD506" s="9">
        <v>0</v>
      </c>
      <c r="CE506" s="11">
        <v>0</v>
      </c>
      <c r="CF506" s="11">
        <v>0</v>
      </c>
      <c r="CG506" s="11">
        <v>0</v>
      </c>
      <c r="CH506" s="11">
        <v>0</v>
      </c>
      <c r="CI506" s="11">
        <v>0</v>
      </c>
      <c r="CJ506" s="11">
        <v>0</v>
      </c>
      <c r="CK506" s="11">
        <v>0</v>
      </c>
      <c r="CL506" s="11">
        <v>0</v>
      </c>
      <c r="CM506" s="11">
        <v>0</v>
      </c>
      <c r="CN506" s="9">
        <v>0</v>
      </c>
      <c r="CO506" s="9">
        <v>0</v>
      </c>
      <c r="CP506" s="9">
        <v>0</v>
      </c>
      <c r="CQ506" s="9">
        <v>0</v>
      </c>
      <c r="CR506" s="9">
        <v>0</v>
      </c>
      <c r="CT506" s="11"/>
      <c r="CU506" s="11"/>
      <c r="CV506" s="15"/>
      <c r="CW506" s="15"/>
      <c r="CX506" s="11"/>
      <c r="CY506" s="11"/>
      <c r="CZ506" s="9"/>
      <c r="DA506" s="11"/>
      <c r="DB506" s="11"/>
      <c r="DC506" s="11"/>
      <c r="DD506" s="11"/>
      <c r="DE506" s="11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</row>
    <row r="507" spans="1:124" x14ac:dyDescent="0.3">
      <c r="A507" s="8">
        <v>926</v>
      </c>
      <c r="B507" s="8" t="s">
        <v>529</v>
      </c>
      <c r="C507" s="8" t="s">
        <v>531</v>
      </c>
      <c r="D507" s="16">
        <v>8</v>
      </c>
      <c r="E507" s="9">
        <v>0</v>
      </c>
      <c r="F507" s="9">
        <f t="shared" si="222"/>
        <v>0</v>
      </c>
      <c r="G507" s="9">
        <f t="shared" si="223"/>
        <v>0</v>
      </c>
      <c r="H507" s="9">
        <f t="shared" si="224"/>
        <v>0</v>
      </c>
      <c r="I507" s="10">
        <f t="shared" si="219"/>
        <v>0</v>
      </c>
      <c r="J507" s="9">
        <f t="shared" si="225"/>
        <v>0</v>
      </c>
      <c r="K507" s="9">
        <f t="shared" si="226"/>
        <v>0</v>
      </c>
      <c r="L507" s="9">
        <f t="shared" si="227"/>
        <v>0</v>
      </c>
      <c r="M507" s="9">
        <f t="shared" si="228"/>
        <v>0</v>
      </c>
      <c r="N507" s="9">
        <f t="shared" si="229"/>
        <v>0</v>
      </c>
      <c r="O507" s="9">
        <f t="shared" si="230"/>
        <v>0</v>
      </c>
      <c r="P507" s="9">
        <f t="shared" si="231"/>
        <v>0</v>
      </c>
      <c r="Q507" s="15">
        <f t="shared" si="232"/>
        <v>0</v>
      </c>
      <c r="R507" s="15">
        <f t="shared" si="233"/>
        <v>0</v>
      </c>
      <c r="S507" s="9">
        <f t="shared" si="234"/>
        <v>0</v>
      </c>
      <c r="T507" s="9"/>
      <c r="U507" s="9">
        <f t="shared" si="242"/>
        <v>0</v>
      </c>
      <c r="V507" s="9">
        <f t="shared" si="242"/>
        <v>0</v>
      </c>
      <c r="W507" s="9">
        <f t="shared" si="242"/>
        <v>0</v>
      </c>
      <c r="X507" s="9">
        <f t="shared" si="242"/>
        <v>0</v>
      </c>
      <c r="Y507" s="9">
        <f t="shared" si="242"/>
        <v>0</v>
      </c>
      <c r="Z507" s="9">
        <f t="shared" si="242"/>
        <v>0</v>
      </c>
      <c r="AA507" s="9">
        <f t="shared" si="242"/>
        <v>0</v>
      </c>
      <c r="AB507" s="9">
        <f t="shared" si="243"/>
        <v>0</v>
      </c>
      <c r="AC507" s="9">
        <f t="shared" si="243"/>
        <v>0</v>
      </c>
      <c r="AD507" s="9">
        <f t="shared" si="243"/>
        <v>0</v>
      </c>
      <c r="AE507" s="9">
        <f t="shared" si="243"/>
        <v>0</v>
      </c>
      <c r="AF507" s="9">
        <f t="shared" si="243"/>
        <v>0</v>
      </c>
      <c r="AG507" s="9">
        <f t="shared" si="243"/>
        <v>0</v>
      </c>
      <c r="AH507" s="9">
        <f t="shared" si="243"/>
        <v>0</v>
      </c>
      <c r="AI507" s="9">
        <f t="shared" si="235"/>
        <v>0</v>
      </c>
      <c r="AJ507" s="3" t="s">
        <v>608</v>
      </c>
      <c r="AK507" s="11">
        <v>0</v>
      </c>
      <c r="AL507" s="11">
        <v>0</v>
      </c>
      <c r="AM507" s="11">
        <v>0</v>
      </c>
      <c r="AN507" s="9">
        <v>0</v>
      </c>
      <c r="AO507" s="11">
        <v>0</v>
      </c>
      <c r="AP507" s="11">
        <v>0</v>
      </c>
      <c r="AQ507" s="9">
        <v>0</v>
      </c>
      <c r="AR507" s="9">
        <v>0</v>
      </c>
      <c r="AS507" s="11">
        <v>0</v>
      </c>
      <c r="AT507" s="11">
        <v>0</v>
      </c>
      <c r="AU507" s="11">
        <v>0</v>
      </c>
      <c r="AV507" s="11">
        <v>0</v>
      </c>
      <c r="AW507" s="9">
        <v>0</v>
      </c>
      <c r="AX507" s="9">
        <v>0</v>
      </c>
      <c r="AY507" s="9">
        <v>0</v>
      </c>
      <c r="AZ507" s="9">
        <v>0</v>
      </c>
      <c r="BA507" s="11">
        <v>0</v>
      </c>
      <c r="BB507" s="11">
        <v>0</v>
      </c>
      <c r="BC507" s="11">
        <v>0</v>
      </c>
      <c r="BD507" s="11">
        <v>0</v>
      </c>
      <c r="BE507" s="11">
        <v>0</v>
      </c>
      <c r="BF507" s="11">
        <v>0</v>
      </c>
      <c r="BG507" s="11">
        <v>0</v>
      </c>
      <c r="BH507" s="11">
        <v>0</v>
      </c>
      <c r="BI507" s="9">
        <v>0</v>
      </c>
      <c r="BJ507" s="9">
        <v>0</v>
      </c>
      <c r="BK507" s="9">
        <v>0</v>
      </c>
      <c r="BL507" s="9">
        <v>0</v>
      </c>
      <c r="BM507" s="9">
        <v>0</v>
      </c>
      <c r="BN507" s="9">
        <v>0</v>
      </c>
      <c r="BO507" s="11">
        <v>0</v>
      </c>
      <c r="BP507" s="11">
        <v>0</v>
      </c>
      <c r="BQ507" s="11">
        <v>0</v>
      </c>
      <c r="BR507" s="11">
        <v>0</v>
      </c>
      <c r="BS507" s="11">
        <v>0</v>
      </c>
      <c r="BT507" s="11">
        <v>0</v>
      </c>
      <c r="BU507" s="9">
        <v>0</v>
      </c>
      <c r="BV507" s="9">
        <v>0</v>
      </c>
      <c r="BW507" s="11">
        <v>0</v>
      </c>
      <c r="BX507" s="11">
        <v>0</v>
      </c>
      <c r="BY507" s="11">
        <v>0</v>
      </c>
      <c r="BZ507" s="11">
        <v>0</v>
      </c>
      <c r="CA507" s="9">
        <v>0</v>
      </c>
      <c r="CB507" s="9">
        <v>0</v>
      </c>
      <c r="CC507" s="9">
        <v>0</v>
      </c>
      <c r="CD507" s="9">
        <v>0</v>
      </c>
      <c r="CE507" s="11">
        <v>0</v>
      </c>
      <c r="CF507" s="11">
        <v>0</v>
      </c>
      <c r="CG507" s="11">
        <v>0</v>
      </c>
      <c r="CH507" s="11">
        <v>0</v>
      </c>
      <c r="CI507" s="11">
        <v>0</v>
      </c>
      <c r="CJ507" s="11">
        <v>0</v>
      </c>
      <c r="CK507" s="11">
        <v>0</v>
      </c>
      <c r="CL507" s="11">
        <v>0</v>
      </c>
      <c r="CM507" s="11">
        <v>0</v>
      </c>
      <c r="CN507" s="9">
        <v>0</v>
      </c>
      <c r="CO507" s="9">
        <v>0</v>
      </c>
      <c r="CP507" s="9">
        <v>0</v>
      </c>
      <c r="CQ507" s="9">
        <v>0</v>
      </c>
      <c r="CR507" s="9">
        <v>0</v>
      </c>
      <c r="CT507" s="11"/>
      <c r="CU507" s="11"/>
      <c r="CV507" s="15"/>
      <c r="CW507" s="15"/>
      <c r="CX507" s="11"/>
      <c r="CY507" s="11"/>
      <c r="CZ507" s="9"/>
      <c r="DA507" s="11"/>
      <c r="DB507" s="11"/>
      <c r="DC507" s="11"/>
      <c r="DD507" s="11"/>
      <c r="DE507" s="11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</row>
    <row r="508" spans="1:124" x14ac:dyDescent="0.3">
      <c r="A508" s="8">
        <v>930</v>
      </c>
      <c r="B508" s="8" t="s">
        <v>529</v>
      </c>
      <c r="C508" s="8" t="s">
        <v>532</v>
      </c>
      <c r="D508" s="16">
        <v>8</v>
      </c>
      <c r="E508" s="9">
        <v>0</v>
      </c>
      <c r="F508" s="9">
        <f t="shared" si="222"/>
        <v>0</v>
      </c>
      <c r="G508" s="9">
        <f t="shared" si="223"/>
        <v>0</v>
      </c>
      <c r="H508" s="9">
        <f t="shared" si="224"/>
        <v>0</v>
      </c>
      <c r="I508" s="10">
        <f t="shared" si="219"/>
        <v>0</v>
      </c>
      <c r="J508" s="9">
        <f t="shared" si="225"/>
        <v>0</v>
      </c>
      <c r="K508" s="9">
        <f t="shared" si="226"/>
        <v>0</v>
      </c>
      <c r="L508" s="9">
        <f t="shared" si="227"/>
        <v>0</v>
      </c>
      <c r="M508" s="9">
        <f t="shared" si="228"/>
        <v>0</v>
      </c>
      <c r="N508" s="9">
        <f t="shared" si="229"/>
        <v>0</v>
      </c>
      <c r="O508" s="9">
        <f t="shared" si="230"/>
        <v>0</v>
      </c>
      <c r="P508" s="9">
        <f t="shared" si="231"/>
        <v>0</v>
      </c>
      <c r="Q508" s="15">
        <f t="shared" si="232"/>
        <v>2847459.0422220808</v>
      </c>
      <c r="R508" s="15">
        <f t="shared" si="233"/>
        <v>2847459.0422220808</v>
      </c>
      <c r="S508" s="9">
        <f t="shared" si="234"/>
        <v>0</v>
      </c>
      <c r="T508" s="9"/>
      <c r="U508" s="9">
        <f t="shared" si="242"/>
        <v>0</v>
      </c>
      <c r="V508" s="9">
        <f t="shared" si="242"/>
        <v>0</v>
      </c>
      <c r="W508" s="9">
        <f t="shared" si="242"/>
        <v>0</v>
      </c>
      <c r="X508" s="9">
        <f t="shared" si="242"/>
        <v>0</v>
      </c>
      <c r="Y508" s="9">
        <f t="shared" si="242"/>
        <v>0</v>
      </c>
      <c r="Z508" s="9">
        <f t="shared" si="242"/>
        <v>0</v>
      </c>
      <c r="AA508" s="9">
        <f t="shared" si="242"/>
        <v>0</v>
      </c>
      <c r="AB508" s="9">
        <f t="shared" si="243"/>
        <v>0</v>
      </c>
      <c r="AC508" s="9">
        <f t="shared" si="243"/>
        <v>0</v>
      </c>
      <c r="AD508" s="9">
        <f t="shared" si="243"/>
        <v>0</v>
      </c>
      <c r="AE508" s="9">
        <f t="shared" si="243"/>
        <v>0</v>
      </c>
      <c r="AF508" s="9">
        <f t="shared" si="243"/>
        <v>0</v>
      </c>
      <c r="AG508" s="9">
        <f t="shared" si="243"/>
        <v>0</v>
      </c>
      <c r="AH508" s="9">
        <f t="shared" si="243"/>
        <v>0</v>
      </c>
      <c r="AI508" s="9">
        <f t="shared" si="235"/>
        <v>0</v>
      </c>
      <c r="AJ508" s="3" t="s">
        <v>608</v>
      </c>
      <c r="AK508" s="11">
        <v>0</v>
      </c>
      <c r="AL508" s="11">
        <v>0</v>
      </c>
      <c r="AM508" s="11">
        <v>0</v>
      </c>
      <c r="AN508" s="9">
        <v>0</v>
      </c>
      <c r="AO508" s="11">
        <v>0</v>
      </c>
      <c r="AP508" s="11">
        <v>0</v>
      </c>
      <c r="AQ508" s="9">
        <v>0</v>
      </c>
      <c r="AR508" s="9">
        <v>0</v>
      </c>
      <c r="AS508" s="11">
        <v>0</v>
      </c>
      <c r="AT508" s="11">
        <v>0</v>
      </c>
      <c r="AU508" s="11">
        <v>0</v>
      </c>
      <c r="AV508" s="11">
        <v>0</v>
      </c>
      <c r="AW508" s="9">
        <v>0</v>
      </c>
      <c r="AX508" s="9">
        <v>2847459.0422220808</v>
      </c>
      <c r="AY508" s="9">
        <v>0</v>
      </c>
      <c r="AZ508" s="9">
        <v>0</v>
      </c>
      <c r="BA508" s="11">
        <v>0</v>
      </c>
      <c r="BB508" s="11">
        <v>0</v>
      </c>
      <c r="BC508" s="11">
        <v>0</v>
      </c>
      <c r="BD508" s="11">
        <v>0</v>
      </c>
      <c r="BE508" s="11">
        <v>0</v>
      </c>
      <c r="BF508" s="11">
        <v>0</v>
      </c>
      <c r="BG508" s="11">
        <v>0</v>
      </c>
      <c r="BH508" s="11">
        <v>0</v>
      </c>
      <c r="BI508" s="9">
        <v>0</v>
      </c>
      <c r="BJ508" s="9">
        <v>0</v>
      </c>
      <c r="BK508" s="9">
        <v>0</v>
      </c>
      <c r="BL508" s="9">
        <v>0</v>
      </c>
      <c r="BM508" s="9">
        <v>0</v>
      </c>
      <c r="BN508" s="9">
        <v>0</v>
      </c>
      <c r="BO508" s="11">
        <v>0</v>
      </c>
      <c r="BP508" s="11">
        <v>0</v>
      </c>
      <c r="BQ508" s="11">
        <v>0</v>
      </c>
      <c r="BR508" s="11">
        <v>0</v>
      </c>
      <c r="BS508" s="11">
        <v>0</v>
      </c>
      <c r="BT508" s="11">
        <v>0</v>
      </c>
      <c r="BU508" s="9">
        <v>0</v>
      </c>
      <c r="BV508" s="9">
        <v>0</v>
      </c>
      <c r="BW508" s="11">
        <v>0</v>
      </c>
      <c r="BX508" s="11">
        <v>0</v>
      </c>
      <c r="BY508" s="11">
        <v>0</v>
      </c>
      <c r="BZ508" s="11">
        <v>0</v>
      </c>
      <c r="CA508" s="9">
        <v>0</v>
      </c>
      <c r="CB508" s="9">
        <v>2847459.0422220808</v>
      </c>
      <c r="CC508" s="9">
        <v>0</v>
      </c>
      <c r="CD508" s="9">
        <v>0</v>
      </c>
      <c r="CE508" s="11">
        <v>0</v>
      </c>
      <c r="CF508" s="11">
        <v>0</v>
      </c>
      <c r="CG508" s="11">
        <v>0</v>
      </c>
      <c r="CH508" s="11">
        <v>0</v>
      </c>
      <c r="CI508" s="11">
        <v>0</v>
      </c>
      <c r="CJ508" s="11">
        <v>0</v>
      </c>
      <c r="CK508" s="11">
        <v>0</v>
      </c>
      <c r="CL508" s="11">
        <v>0</v>
      </c>
      <c r="CM508" s="11">
        <v>0</v>
      </c>
      <c r="CN508" s="9">
        <v>0</v>
      </c>
      <c r="CO508" s="9">
        <v>0</v>
      </c>
      <c r="CP508" s="9">
        <v>0</v>
      </c>
      <c r="CQ508" s="9">
        <v>0</v>
      </c>
      <c r="CR508" s="9">
        <v>0</v>
      </c>
      <c r="CT508" s="11"/>
      <c r="CU508" s="11"/>
      <c r="CV508" s="15"/>
      <c r="CW508" s="15"/>
      <c r="CX508" s="11"/>
      <c r="CY508" s="11"/>
      <c r="CZ508" s="9"/>
      <c r="DA508" s="11"/>
      <c r="DB508" s="11"/>
      <c r="DC508" s="11"/>
      <c r="DD508" s="11"/>
      <c r="DE508" s="11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</row>
    <row r="509" spans="1:124" x14ac:dyDescent="0.3">
      <c r="A509" s="8">
        <v>935</v>
      </c>
      <c r="B509" s="8" t="s">
        <v>529</v>
      </c>
      <c r="C509" s="8" t="s">
        <v>533</v>
      </c>
      <c r="D509" s="16">
        <v>8</v>
      </c>
      <c r="E509" s="9">
        <v>0</v>
      </c>
      <c r="F509" s="9">
        <f t="shared" si="222"/>
        <v>0</v>
      </c>
      <c r="G509" s="9">
        <f t="shared" si="223"/>
        <v>0</v>
      </c>
      <c r="H509" s="9">
        <f t="shared" si="224"/>
        <v>0</v>
      </c>
      <c r="I509" s="10">
        <f t="shared" si="219"/>
        <v>0</v>
      </c>
      <c r="J509" s="9">
        <f t="shared" si="225"/>
        <v>0</v>
      </c>
      <c r="K509" s="9">
        <f t="shared" si="226"/>
        <v>0</v>
      </c>
      <c r="L509" s="9">
        <f t="shared" si="227"/>
        <v>0</v>
      </c>
      <c r="M509" s="9">
        <f t="shared" si="228"/>
        <v>0</v>
      </c>
      <c r="N509" s="9">
        <f t="shared" si="229"/>
        <v>0</v>
      </c>
      <c r="O509" s="9">
        <f t="shared" si="230"/>
        <v>0</v>
      </c>
      <c r="P509" s="9">
        <f t="shared" si="231"/>
        <v>0</v>
      </c>
      <c r="Q509" s="15">
        <f t="shared" si="232"/>
        <v>1278077.2259840004</v>
      </c>
      <c r="R509" s="15">
        <f t="shared" si="233"/>
        <v>1278077.2259840004</v>
      </c>
      <c r="S509" s="9">
        <f t="shared" si="234"/>
        <v>0</v>
      </c>
      <c r="T509" s="9"/>
      <c r="U509" s="9">
        <f t="shared" si="242"/>
        <v>0</v>
      </c>
      <c r="V509" s="9">
        <f t="shared" si="242"/>
        <v>0</v>
      </c>
      <c r="W509" s="9">
        <f t="shared" si="242"/>
        <v>0</v>
      </c>
      <c r="X509" s="9">
        <f t="shared" si="242"/>
        <v>0</v>
      </c>
      <c r="Y509" s="9">
        <f t="shared" si="242"/>
        <v>0</v>
      </c>
      <c r="Z509" s="9">
        <f t="shared" si="242"/>
        <v>0</v>
      </c>
      <c r="AA509" s="9">
        <f t="shared" si="242"/>
        <v>0</v>
      </c>
      <c r="AB509" s="9">
        <f t="shared" si="243"/>
        <v>0</v>
      </c>
      <c r="AC509" s="9">
        <f t="shared" si="243"/>
        <v>0</v>
      </c>
      <c r="AD509" s="9">
        <f t="shared" si="243"/>
        <v>0</v>
      </c>
      <c r="AE509" s="9">
        <f t="shared" si="243"/>
        <v>0</v>
      </c>
      <c r="AF509" s="9">
        <f t="shared" si="243"/>
        <v>0</v>
      </c>
      <c r="AG509" s="9">
        <f t="shared" si="243"/>
        <v>0</v>
      </c>
      <c r="AH509" s="9">
        <f t="shared" si="243"/>
        <v>0</v>
      </c>
      <c r="AI509" s="9">
        <f t="shared" si="235"/>
        <v>0</v>
      </c>
      <c r="AJ509" s="3" t="s">
        <v>608</v>
      </c>
      <c r="AK509" s="11">
        <v>0</v>
      </c>
      <c r="AL509" s="11">
        <v>0</v>
      </c>
      <c r="AM509" s="11">
        <v>0</v>
      </c>
      <c r="AN509" s="9">
        <v>0</v>
      </c>
      <c r="AO509" s="11">
        <v>0</v>
      </c>
      <c r="AP509" s="11">
        <v>0</v>
      </c>
      <c r="AQ509" s="9">
        <v>0</v>
      </c>
      <c r="AR509" s="9">
        <v>0</v>
      </c>
      <c r="AS509" s="11">
        <v>0</v>
      </c>
      <c r="AT509" s="11">
        <v>0</v>
      </c>
      <c r="AU509" s="11">
        <v>0</v>
      </c>
      <c r="AV509" s="11">
        <v>0</v>
      </c>
      <c r="AW509" s="9">
        <v>0</v>
      </c>
      <c r="AX509" s="9">
        <v>1278077.2259840004</v>
      </c>
      <c r="AY509" s="9">
        <v>0</v>
      </c>
      <c r="AZ509" s="9">
        <v>0</v>
      </c>
      <c r="BA509" s="11">
        <v>0</v>
      </c>
      <c r="BB509" s="11">
        <v>0</v>
      </c>
      <c r="BC509" s="11">
        <v>0</v>
      </c>
      <c r="BD509" s="11">
        <v>0</v>
      </c>
      <c r="BE509" s="11">
        <v>0</v>
      </c>
      <c r="BF509" s="11">
        <v>0</v>
      </c>
      <c r="BG509" s="11">
        <v>0</v>
      </c>
      <c r="BH509" s="11">
        <v>0</v>
      </c>
      <c r="BI509" s="9">
        <v>0</v>
      </c>
      <c r="BJ509" s="9">
        <v>0</v>
      </c>
      <c r="BK509" s="9">
        <v>0</v>
      </c>
      <c r="BL509" s="9">
        <v>0</v>
      </c>
      <c r="BM509" s="9">
        <v>0</v>
      </c>
      <c r="BN509" s="9">
        <v>0</v>
      </c>
      <c r="BO509" s="11">
        <v>0</v>
      </c>
      <c r="BP509" s="11">
        <v>0</v>
      </c>
      <c r="BQ509" s="11">
        <v>0</v>
      </c>
      <c r="BR509" s="11">
        <v>0</v>
      </c>
      <c r="BS509" s="11">
        <v>0</v>
      </c>
      <c r="BT509" s="11">
        <v>0</v>
      </c>
      <c r="BU509" s="9">
        <v>0</v>
      </c>
      <c r="BV509" s="9">
        <v>0</v>
      </c>
      <c r="BW509" s="11">
        <v>0</v>
      </c>
      <c r="BX509" s="11">
        <v>0</v>
      </c>
      <c r="BY509" s="11">
        <v>0</v>
      </c>
      <c r="BZ509" s="11">
        <v>0</v>
      </c>
      <c r="CA509" s="9">
        <v>0</v>
      </c>
      <c r="CB509" s="9">
        <v>1278077.2259840004</v>
      </c>
      <c r="CC509" s="9">
        <v>0</v>
      </c>
      <c r="CD509" s="9">
        <v>0</v>
      </c>
      <c r="CE509" s="11">
        <v>0</v>
      </c>
      <c r="CF509" s="11">
        <v>0</v>
      </c>
      <c r="CG509" s="11">
        <v>0</v>
      </c>
      <c r="CH509" s="11">
        <v>0</v>
      </c>
      <c r="CI509" s="11">
        <v>0</v>
      </c>
      <c r="CJ509" s="11">
        <v>0</v>
      </c>
      <c r="CK509" s="11">
        <v>0</v>
      </c>
      <c r="CL509" s="11">
        <v>0</v>
      </c>
      <c r="CM509" s="11">
        <v>0</v>
      </c>
      <c r="CN509" s="9">
        <v>0</v>
      </c>
      <c r="CO509" s="9">
        <v>0</v>
      </c>
      <c r="CP509" s="9">
        <v>0</v>
      </c>
      <c r="CQ509" s="9">
        <v>0</v>
      </c>
      <c r="CR509" s="9">
        <v>0</v>
      </c>
      <c r="CT509" s="11"/>
      <c r="CU509" s="11"/>
      <c r="CV509" s="15"/>
      <c r="CW509" s="15"/>
      <c r="CX509" s="11"/>
      <c r="CY509" s="11"/>
      <c r="CZ509" s="9"/>
      <c r="DA509" s="11"/>
      <c r="DB509" s="11"/>
      <c r="DC509" s="11"/>
      <c r="DD509" s="11"/>
      <c r="DE509" s="11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</row>
    <row r="510" spans="1:124" x14ac:dyDescent="0.3">
      <c r="A510" s="8">
        <v>938</v>
      </c>
      <c r="B510" s="8" t="s">
        <v>529</v>
      </c>
      <c r="C510" s="8" t="s">
        <v>534</v>
      </c>
      <c r="D510" s="16">
        <v>8</v>
      </c>
      <c r="E510" s="9">
        <v>0</v>
      </c>
      <c r="F510" s="9">
        <f t="shared" si="222"/>
        <v>0</v>
      </c>
      <c r="G510" s="9">
        <f t="shared" si="223"/>
        <v>0</v>
      </c>
      <c r="H510" s="9">
        <f t="shared" si="224"/>
        <v>0</v>
      </c>
      <c r="I510" s="10">
        <f t="shared" si="219"/>
        <v>0</v>
      </c>
      <c r="J510" s="9">
        <f t="shared" si="225"/>
        <v>0</v>
      </c>
      <c r="K510" s="9">
        <f t="shared" si="226"/>
        <v>0</v>
      </c>
      <c r="L510" s="9">
        <f t="shared" si="227"/>
        <v>0</v>
      </c>
      <c r="M510" s="9">
        <f t="shared" si="228"/>
        <v>0</v>
      </c>
      <c r="N510" s="9">
        <f t="shared" si="229"/>
        <v>0</v>
      </c>
      <c r="O510" s="9">
        <f t="shared" si="230"/>
        <v>0</v>
      </c>
      <c r="P510" s="9">
        <f t="shared" si="231"/>
        <v>0</v>
      </c>
      <c r="Q510" s="15">
        <f t="shared" si="232"/>
        <v>2915287.7677414403</v>
      </c>
      <c r="R510" s="15">
        <f t="shared" si="233"/>
        <v>2915287.7677414403</v>
      </c>
      <c r="S510" s="9">
        <f t="shared" si="234"/>
        <v>0</v>
      </c>
      <c r="T510" s="9"/>
      <c r="U510" s="9">
        <f t="shared" si="242"/>
        <v>0</v>
      </c>
      <c r="V510" s="9">
        <f t="shared" si="242"/>
        <v>0</v>
      </c>
      <c r="W510" s="9">
        <f t="shared" si="242"/>
        <v>0</v>
      </c>
      <c r="X510" s="9">
        <f t="shared" si="242"/>
        <v>0</v>
      </c>
      <c r="Y510" s="9">
        <f t="shared" si="242"/>
        <v>0</v>
      </c>
      <c r="Z510" s="9">
        <f t="shared" si="242"/>
        <v>0</v>
      </c>
      <c r="AA510" s="9">
        <f t="shared" si="242"/>
        <v>0</v>
      </c>
      <c r="AB510" s="9">
        <f t="shared" si="243"/>
        <v>0</v>
      </c>
      <c r="AC510" s="9">
        <f t="shared" si="243"/>
        <v>0</v>
      </c>
      <c r="AD510" s="9">
        <f t="shared" si="243"/>
        <v>0</v>
      </c>
      <c r="AE510" s="9">
        <f t="shared" si="243"/>
        <v>0</v>
      </c>
      <c r="AF510" s="9">
        <f t="shared" si="243"/>
        <v>0</v>
      </c>
      <c r="AG510" s="9">
        <f t="shared" si="243"/>
        <v>0</v>
      </c>
      <c r="AH510" s="9">
        <f t="shared" si="243"/>
        <v>0</v>
      </c>
      <c r="AI510" s="9">
        <f t="shared" si="235"/>
        <v>0</v>
      </c>
      <c r="AJ510" s="3" t="s">
        <v>608</v>
      </c>
      <c r="AK510" s="11">
        <v>0</v>
      </c>
      <c r="AL510" s="11">
        <v>0</v>
      </c>
      <c r="AM510" s="11">
        <v>0</v>
      </c>
      <c r="AN510" s="9">
        <v>0</v>
      </c>
      <c r="AO510" s="11">
        <v>0</v>
      </c>
      <c r="AP510" s="11">
        <v>0</v>
      </c>
      <c r="AQ510" s="9">
        <v>0</v>
      </c>
      <c r="AR510" s="9">
        <v>0</v>
      </c>
      <c r="AS510" s="11">
        <v>0</v>
      </c>
      <c r="AT510" s="11">
        <v>0</v>
      </c>
      <c r="AU510" s="11">
        <v>0</v>
      </c>
      <c r="AV510" s="11">
        <v>0</v>
      </c>
      <c r="AW510" s="9">
        <v>0</v>
      </c>
      <c r="AX510" s="9">
        <v>2915287.7677414403</v>
      </c>
      <c r="AY510" s="9">
        <v>0</v>
      </c>
      <c r="AZ510" s="9">
        <v>0</v>
      </c>
      <c r="BA510" s="11">
        <v>0</v>
      </c>
      <c r="BB510" s="11">
        <v>0</v>
      </c>
      <c r="BC510" s="11">
        <v>0</v>
      </c>
      <c r="BD510" s="11">
        <v>0</v>
      </c>
      <c r="BE510" s="11">
        <v>0</v>
      </c>
      <c r="BF510" s="11">
        <v>0</v>
      </c>
      <c r="BG510" s="11">
        <v>0</v>
      </c>
      <c r="BH510" s="11">
        <v>0</v>
      </c>
      <c r="BI510" s="9">
        <v>0</v>
      </c>
      <c r="BJ510" s="9">
        <v>0</v>
      </c>
      <c r="BK510" s="9">
        <v>0</v>
      </c>
      <c r="BL510" s="9">
        <v>0</v>
      </c>
      <c r="BM510" s="9">
        <v>0</v>
      </c>
      <c r="BN510" s="9">
        <v>0</v>
      </c>
      <c r="BO510" s="11">
        <v>0</v>
      </c>
      <c r="BP510" s="11">
        <v>0</v>
      </c>
      <c r="BQ510" s="11">
        <v>0</v>
      </c>
      <c r="BR510" s="11">
        <v>0</v>
      </c>
      <c r="BS510" s="11">
        <v>0</v>
      </c>
      <c r="BT510" s="11">
        <v>0</v>
      </c>
      <c r="BU510" s="9">
        <v>0</v>
      </c>
      <c r="BV510" s="9">
        <v>0</v>
      </c>
      <c r="BW510" s="11">
        <v>0</v>
      </c>
      <c r="BX510" s="11">
        <v>0</v>
      </c>
      <c r="BY510" s="11">
        <v>0</v>
      </c>
      <c r="BZ510" s="11">
        <v>0</v>
      </c>
      <c r="CA510" s="9">
        <v>0</v>
      </c>
      <c r="CB510" s="9">
        <v>2915287.7677414403</v>
      </c>
      <c r="CC510" s="9">
        <v>0</v>
      </c>
      <c r="CD510" s="9">
        <v>0</v>
      </c>
      <c r="CE510" s="11">
        <v>0</v>
      </c>
      <c r="CF510" s="11">
        <v>0</v>
      </c>
      <c r="CG510" s="11">
        <v>0</v>
      </c>
      <c r="CH510" s="11">
        <v>0</v>
      </c>
      <c r="CI510" s="11">
        <v>0</v>
      </c>
      <c r="CJ510" s="11">
        <v>0</v>
      </c>
      <c r="CK510" s="11">
        <v>0</v>
      </c>
      <c r="CL510" s="11">
        <v>0</v>
      </c>
      <c r="CM510" s="11">
        <v>0</v>
      </c>
      <c r="CN510" s="9">
        <v>0</v>
      </c>
      <c r="CO510" s="9">
        <v>0</v>
      </c>
      <c r="CP510" s="9">
        <v>0</v>
      </c>
      <c r="CQ510" s="9">
        <v>0</v>
      </c>
      <c r="CR510" s="9">
        <v>0</v>
      </c>
      <c r="CT510" s="11"/>
      <c r="CU510" s="11"/>
      <c r="CV510" s="15"/>
      <c r="CW510" s="15"/>
      <c r="CX510" s="11"/>
      <c r="CY510" s="11"/>
      <c r="CZ510" s="9"/>
      <c r="DA510" s="11"/>
      <c r="DB510" s="11"/>
      <c r="DC510" s="11"/>
      <c r="DD510" s="11"/>
      <c r="DE510" s="11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</row>
    <row r="511" spans="1:124" x14ac:dyDescent="0.3">
      <c r="A511" s="8">
        <v>957</v>
      </c>
      <c r="B511" s="8" t="s">
        <v>529</v>
      </c>
      <c r="C511" s="8" t="s">
        <v>535</v>
      </c>
      <c r="D511" s="16">
        <v>8</v>
      </c>
      <c r="E511" s="9">
        <v>0</v>
      </c>
      <c r="F511" s="9">
        <f t="shared" si="222"/>
        <v>0</v>
      </c>
      <c r="G511" s="9">
        <f t="shared" si="223"/>
        <v>0</v>
      </c>
      <c r="H511" s="9">
        <f t="shared" si="224"/>
        <v>0</v>
      </c>
      <c r="I511" s="10">
        <f t="shared" si="219"/>
        <v>0</v>
      </c>
      <c r="J511" s="9">
        <f t="shared" si="225"/>
        <v>0</v>
      </c>
      <c r="K511" s="9">
        <f t="shared" si="226"/>
        <v>0</v>
      </c>
      <c r="L511" s="9">
        <f t="shared" si="227"/>
        <v>0</v>
      </c>
      <c r="M511" s="9">
        <f t="shared" si="228"/>
        <v>0</v>
      </c>
      <c r="N511" s="9">
        <f t="shared" si="229"/>
        <v>0</v>
      </c>
      <c r="O511" s="9">
        <f t="shared" si="230"/>
        <v>0</v>
      </c>
      <c r="P511" s="9">
        <f t="shared" si="231"/>
        <v>0</v>
      </c>
      <c r="Q511" s="15">
        <f t="shared" si="232"/>
        <v>47597.900247039994</v>
      </c>
      <c r="R511" s="15">
        <f t="shared" si="233"/>
        <v>47597.900247039994</v>
      </c>
      <c r="S511" s="9">
        <f t="shared" si="234"/>
        <v>0</v>
      </c>
      <c r="T511" s="9"/>
      <c r="U511" s="9">
        <f t="shared" si="242"/>
        <v>0</v>
      </c>
      <c r="V511" s="9">
        <f t="shared" si="242"/>
        <v>0</v>
      </c>
      <c r="W511" s="9">
        <f t="shared" si="242"/>
        <v>0</v>
      </c>
      <c r="X511" s="9">
        <f t="shared" si="242"/>
        <v>0</v>
      </c>
      <c r="Y511" s="9">
        <f t="shared" si="242"/>
        <v>0</v>
      </c>
      <c r="Z511" s="9">
        <f t="shared" si="242"/>
        <v>0</v>
      </c>
      <c r="AA511" s="9">
        <f t="shared" si="242"/>
        <v>0</v>
      </c>
      <c r="AB511" s="9">
        <f t="shared" si="243"/>
        <v>0</v>
      </c>
      <c r="AC511" s="9">
        <f t="shared" si="243"/>
        <v>0</v>
      </c>
      <c r="AD511" s="9">
        <f t="shared" si="243"/>
        <v>0</v>
      </c>
      <c r="AE511" s="9">
        <f t="shared" si="243"/>
        <v>0</v>
      </c>
      <c r="AF511" s="9">
        <f t="shared" si="243"/>
        <v>0</v>
      </c>
      <c r="AG511" s="9">
        <f t="shared" si="243"/>
        <v>0</v>
      </c>
      <c r="AH511" s="9">
        <f t="shared" si="243"/>
        <v>0</v>
      </c>
      <c r="AI511" s="9">
        <f t="shared" si="235"/>
        <v>0</v>
      </c>
      <c r="AJ511" s="3" t="s">
        <v>608</v>
      </c>
      <c r="AK511" s="11">
        <v>0</v>
      </c>
      <c r="AL511" s="11">
        <v>0</v>
      </c>
      <c r="AM511" s="11">
        <v>0</v>
      </c>
      <c r="AN511" s="9">
        <v>0</v>
      </c>
      <c r="AO511" s="11">
        <v>0</v>
      </c>
      <c r="AP511" s="11">
        <v>0</v>
      </c>
      <c r="AQ511" s="9">
        <v>0</v>
      </c>
      <c r="AR511" s="9">
        <v>0</v>
      </c>
      <c r="AS511" s="11">
        <v>0</v>
      </c>
      <c r="AT511" s="11">
        <v>0</v>
      </c>
      <c r="AU511" s="11">
        <v>0</v>
      </c>
      <c r="AV511" s="11">
        <v>0</v>
      </c>
      <c r="AW511" s="9">
        <v>0</v>
      </c>
      <c r="AX511" s="9">
        <v>47597.900247039994</v>
      </c>
      <c r="AY511" s="9">
        <v>0</v>
      </c>
      <c r="AZ511" s="9">
        <v>0</v>
      </c>
      <c r="BA511" s="11">
        <v>0</v>
      </c>
      <c r="BB511" s="11">
        <v>0</v>
      </c>
      <c r="BC511" s="11">
        <v>0</v>
      </c>
      <c r="BD511" s="11">
        <v>0</v>
      </c>
      <c r="BE511" s="11">
        <v>0</v>
      </c>
      <c r="BF511" s="11">
        <v>0</v>
      </c>
      <c r="BG511" s="11">
        <v>0</v>
      </c>
      <c r="BH511" s="11">
        <v>0</v>
      </c>
      <c r="BI511" s="9">
        <v>0</v>
      </c>
      <c r="BJ511" s="9">
        <v>0</v>
      </c>
      <c r="BK511" s="9">
        <v>0</v>
      </c>
      <c r="BL511" s="9">
        <v>0</v>
      </c>
      <c r="BM511" s="9">
        <v>0</v>
      </c>
      <c r="BN511" s="9">
        <v>0</v>
      </c>
      <c r="BO511" s="11">
        <v>0</v>
      </c>
      <c r="BP511" s="11">
        <v>0</v>
      </c>
      <c r="BQ511" s="11">
        <v>0</v>
      </c>
      <c r="BR511" s="11">
        <v>0</v>
      </c>
      <c r="BS511" s="11">
        <v>0</v>
      </c>
      <c r="BT511" s="11">
        <v>0</v>
      </c>
      <c r="BU511" s="9">
        <v>0</v>
      </c>
      <c r="BV511" s="9">
        <v>0</v>
      </c>
      <c r="BW511" s="11">
        <v>0</v>
      </c>
      <c r="BX511" s="11">
        <v>0</v>
      </c>
      <c r="BY511" s="11">
        <v>0</v>
      </c>
      <c r="BZ511" s="11">
        <v>0</v>
      </c>
      <c r="CA511" s="9">
        <v>0</v>
      </c>
      <c r="CB511" s="9">
        <v>47597.900247039994</v>
      </c>
      <c r="CC511" s="9">
        <v>0</v>
      </c>
      <c r="CD511" s="9">
        <v>0</v>
      </c>
      <c r="CE511" s="11">
        <v>0</v>
      </c>
      <c r="CF511" s="11">
        <v>0</v>
      </c>
      <c r="CG511" s="11">
        <v>0</v>
      </c>
      <c r="CH511" s="11">
        <v>0</v>
      </c>
      <c r="CI511" s="11">
        <v>0</v>
      </c>
      <c r="CJ511" s="11">
        <v>0</v>
      </c>
      <c r="CK511" s="11">
        <v>0</v>
      </c>
      <c r="CL511" s="11">
        <v>0</v>
      </c>
      <c r="CM511" s="11">
        <v>0</v>
      </c>
      <c r="CN511" s="9">
        <v>0</v>
      </c>
      <c r="CO511" s="9">
        <v>0</v>
      </c>
      <c r="CP511" s="9">
        <v>0</v>
      </c>
      <c r="CQ511" s="9">
        <v>0</v>
      </c>
      <c r="CR511" s="9">
        <v>0</v>
      </c>
      <c r="CT511" s="11"/>
      <c r="CU511" s="11"/>
      <c r="CV511" s="15"/>
      <c r="CW511" s="15"/>
      <c r="CX511" s="11"/>
      <c r="CY511" s="11"/>
      <c r="CZ511" s="9"/>
      <c r="DA511" s="11"/>
      <c r="DB511" s="11"/>
      <c r="DC511" s="11"/>
      <c r="DD511" s="11"/>
      <c r="DE511" s="11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</row>
    <row r="512" spans="1:124" x14ac:dyDescent="0.3">
      <c r="A512" s="8">
        <v>966</v>
      </c>
      <c r="B512" s="8" t="s">
        <v>529</v>
      </c>
      <c r="C512" s="8" t="s">
        <v>536</v>
      </c>
      <c r="D512" s="16">
        <v>8</v>
      </c>
      <c r="E512" s="9">
        <v>0</v>
      </c>
      <c r="F512" s="9">
        <f t="shared" si="222"/>
        <v>0</v>
      </c>
      <c r="G512" s="9">
        <f t="shared" si="223"/>
        <v>0</v>
      </c>
      <c r="H512" s="9">
        <f t="shared" si="224"/>
        <v>0</v>
      </c>
      <c r="I512" s="10">
        <f t="shared" si="219"/>
        <v>0</v>
      </c>
      <c r="J512" s="9">
        <f t="shared" si="225"/>
        <v>0</v>
      </c>
      <c r="K512" s="9">
        <f t="shared" si="226"/>
        <v>0</v>
      </c>
      <c r="L512" s="9">
        <f t="shared" si="227"/>
        <v>0</v>
      </c>
      <c r="M512" s="9">
        <f t="shared" si="228"/>
        <v>0</v>
      </c>
      <c r="N512" s="9">
        <f t="shared" si="229"/>
        <v>0</v>
      </c>
      <c r="O512" s="9">
        <f t="shared" si="230"/>
        <v>0</v>
      </c>
      <c r="P512" s="9">
        <f t="shared" si="231"/>
        <v>0</v>
      </c>
      <c r="Q512" s="15">
        <f t="shared" si="232"/>
        <v>0</v>
      </c>
      <c r="R512" s="15">
        <f t="shared" si="233"/>
        <v>0</v>
      </c>
      <c r="S512" s="9">
        <f t="shared" si="234"/>
        <v>0</v>
      </c>
      <c r="T512" s="9"/>
      <c r="U512" s="9">
        <f t="shared" ref="U512:AA521" si="244">IF($E512=0,0,SUMIF($AK$4:$BN$4,U$4,$AK512:$BN512)/$E512)</f>
        <v>0</v>
      </c>
      <c r="V512" s="9">
        <f t="shared" si="244"/>
        <v>0</v>
      </c>
      <c r="W512" s="9">
        <f t="shared" si="244"/>
        <v>0</v>
      </c>
      <c r="X512" s="9">
        <f t="shared" si="244"/>
        <v>0</v>
      </c>
      <c r="Y512" s="9">
        <f t="shared" si="244"/>
        <v>0</v>
      </c>
      <c r="Z512" s="9">
        <f t="shared" si="244"/>
        <v>0</v>
      </c>
      <c r="AA512" s="9">
        <f t="shared" si="244"/>
        <v>0</v>
      </c>
      <c r="AB512" s="9">
        <f t="shared" ref="AB512:AH521" si="245">IF($E512=0,0,SUMIF($BO$4:$CR$4,AB$4,$BO512:$CR512)/$E512)</f>
        <v>0</v>
      </c>
      <c r="AC512" s="9">
        <f t="shared" si="245"/>
        <v>0</v>
      </c>
      <c r="AD512" s="9">
        <f t="shared" si="245"/>
        <v>0</v>
      </c>
      <c r="AE512" s="9">
        <f t="shared" si="245"/>
        <v>0</v>
      </c>
      <c r="AF512" s="9">
        <f t="shared" si="245"/>
        <v>0</v>
      </c>
      <c r="AG512" s="9">
        <f t="shared" si="245"/>
        <v>0</v>
      </c>
      <c r="AH512" s="9">
        <f t="shared" si="245"/>
        <v>0</v>
      </c>
      <c r="AI512" s="9">
        <f t="shared" si="235"/>
        <v>0</v>
      </c>
      <c r="AJ512" s="3" t="s">
        <v>608</v>
      </c>
      <c r="AK512" s="11">
        <v>0</v>
      </c>
      <c r="AL512" s="11">
        <v>0</v>
      </c>
      <c r="AM512" s="11">
        <v>0</v>
      </c>
      <c r="AN512" s="9">
        <v>0</v>
      </c>
      <c r="AO512" s="11">
        <v>0</v>
      </c>
      <c r="AP512" s="11">
        <v>0</v>
      </c>
      <c r="AQ512" s="9">
        <v>0</v>
      </c>
      <c r="AR512" s="9">
        <v>0</v>
      </c>
      <c r="AS512" s="11">
        <v>0</v>
      </c>
      <c r="AT512" s="11">
        <v>0</v>
      </c>
      <c r="AU512" s="11">
        <v>0</v>
      </c>
      <c r="AV512" s="11">
        <v>0</v>
      </c>
      <c r="AW512" s="9">
        <v>0</v>
      </c>
      <c r="AX512" s="9">
        <v>0</v>
      </c>
      <c r="AY512" s="9">
        <v>0</v>
      </c>
      <c r="AZ512" s="9">
        <v>0</v>
      </c>
      <c r="BA512" s="11">
        <v>0</v>
      </c>
      <c r="BB512" s="11">
        <v>0</v>
      </c>
      <c r="BC512" s="11">
        <v>0</v>
      </c>
      <c r="BD512" s="11">
        <v>0</v>
      </c>
      <c r="BE512" s="11">
        <v>0</v>
      </c>
      <c r="BF512" s="11">
        <v>0</v>
      </c>
      <c r="BG512" s="11">
        <v>0</v>
      </c>
      <c r="BH512" s="11">
        <v>0</v>
      </c>
      <c r="BI512" s="9">
        <v>0</v>
      </c>
      <c r="BJ512" s="9">
        <v>0</v>
      </c>
      <c r="BK512" s="9">
        <v>0</v>
      </c>
      <c r="BL512" s="9">
        <v>0</v>
      </c>
      <c r="BM512" s="9">
        <v>0</v>
      </c>
      <c r="BN512" s="9">
        <v>0</v>
      </c>
      <c r="BO512" s="11">
        <v>0</v>
      </c>
      <c r="BP512" s="11">
        <v>0</v>
      </c>
      <c r="BQ512" s="11">
        <v>0</v>
      </c>
      <c r="BR512" s="11">
        <v>0</v>
      </c>
      <c r="BS512" s="11">
        <v>0</v>
      </c>
      <c r="BT512" s="11">
        <v>0</v>
      </c>
      <c r="BU512" s="9">
        <v>0</v>
      </c>
      <c r="BV512" s="9">
        <v>0</v>
      </c>
      <c r="BW512" s="11">
        <v>0</v>
      </c>
      <c r="BX512" s="11">
        <v>0</v>
      </c>
      <c r="BY512" s="11">
        <v>0</v>
      </c>
      <c r="BZ512" s="11">
        <v>0</v>
      </c>
      <c r="CA512" s="9">
        <v>0</v>
      </c>
      <c r="CB512" s="9">
        <v>0</v>
      </c>
      <c r="CC512" s="9">
        <v>0</v>
      </c>
      <c r="CD512" s="9">
        <v>0</v>
      </c>
      <c r="CE512" s="11">
        <v>0</v>
      </c>
      <c r="CF512" s="11">
        <v>0</v>
      </c>
      <c r="CG512" s="11">
        <v>0</v>
      </c>
      <c r="CH512" s="11">
        <v>0</v>
      </c>
      <c r="CI512" s="11">
        <v>0</v>
      </c>
      <c r="CJ512" s="11">
        <v>0</v>
      </c>
      <c r="CK512" s="11">
        <v>0</v>
      </c>
      <c r="CL512" s="11">
        <v>0</v>
      </c>
      <c r="CM512" s="11">
        <v>0</v>
      </c>
      <c r="CN512" s="9">
        <v>0</v>
      </c>
      <c r="CO512" s="9">
        <v>0</v>
      </c>
      <c r="CP512" s="9">
        <v>0</v>
      </c>
      <c r="CQ512" s="9">
        <v>0</v>
      </c>
      <c r="CR512" s="9">
        <v>0</v>
      </c>
      <c r="CT512" s="11"/>
      <c r="CU512" s="11"/>
      <c r="CV512" s="15"/>
      <c r="CW512" s="15"/>
      <c r="CX512" s="11"/>
      <c r="CY512" s="11"/>
      <c r="CZ512" s="9"/>
      <c r="DA512" s="11"/>
      <c r="DB512" s="11"/>
      <c r="DC512" s="11"/>
      <c r="DD512" s="11"/>
      <c r="DE512" s="11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</row>
    <row r="513" spans="1:124" x14ac:dyDescent="0.3">
      <c r="A513" s="8">
        <v>991</v>
      </c>
      <c r="B513" s="8" t="s">
        <v>529</v>
      </c>
      <c r="C513" s="8" t="s">
        <v>537</v>
      </c>
      <c r="D513" s="16">
        <v>8</v>
      </c>
      <c r="E513" s="9">
        <v>0</v>
      </c>
      <c r="F513" s="9">
        <f t="shared" si="222"/>
        <v>0</v>
      </c>
      <c r="G513" s="9">
        <f t="shared" si="223"/>
        <v>0</v>
      </c>
      <c r="H513" s="9">
        <f t="shared" si="224"/>
        <v>0</v>
      </c>
      <c r="I513" s="10">
        <f t="shared" si="219"/>
        <v>0</v>
      </c>
      <c r="J513" s="9">
        <f t="shared" si="225"/>
        <v>0</v>
      </c>
      <c r="K513" s="9">
        <f t="shared" si="226"/>
        <v>0</v>
      </c>
      <c r="L513" s="9">
        <f t="shared" si="227"/>
        <v>0</v>
      </c>
      <c r="M513" s="9">
        <f t="shared" si="228"/>
        <v>0</v>
      </c>
      <c r="N513" s="9">
        <f t="shared" si="229"/>
        <v>0</v>
      </c>
      <c r="O513" s="9">
        <f t="shared" si="230"/>
        <v>0</v>
      </c>
      <c r="P513" s="9">
        <f t="shared" si="231"/>
        <v>0</v>
      </c>
      <c r="Q513" s="15">
        <f t="shared" si="232"/>
        <v>3721223.588526079</v>
      </c>
      <c r="R513" s="15">
        <f t="shared" si="233"/>
        <v>3721223.588526079</v>
      </c>
      <c r="S513" s="9">
        <f t="shared" si="234"/>
        <v>0</v>
      </c>
      <c r="T513" s="9"/>
      <c r="U513" s="9">
        <f t="shared" si="244"/>
        <v>0</v>
      </c>
      <c r="V513" s="9">
        <f t="shared" si="244"/>
        <v>0</v>
      </c>
      <c r="W513" s="9">
        <f t="shared" si="244"/>
        <v>0</v>
      </c>
      <c r="X513" s="9">
        <f t="shared" si="244"/>
        <v>0</v>
      </c>
      <c r="Y513" s="9">
        <f t="shared" si="244"/>
        <v>0</v>
      </c>
      <c r="Z513" s="9">
        <f t="shared" si="244"/>
        <v>0</v>
      </c>
      <c r="AA513" s="9">
        <f t="shared" si="244"/>
        <v>0</v>
      </c>
      <c r="AB513" s="9">
        <f t="shared" si="245"/>
        <v>0</v>
      </c>
      <c r="AC513" s="9">
        <f t="shared" si="245"/>
        <v>0</v>
      </c>
      <c r="AD513" s="9">
        <f t="shared" si="245"/>
        <v>0</v>
      </c>
      <c r="AE513" s="9">
        <f t="shared" si="245"/>
        <v>0</v>
      </c>
      <c r="AF513" s="9">
        <f t="shared" si="245"/>
        <v>0</v>
      </c>
      <c r="AG513" s="9">
        <f t="shared" si="245"/>
        <v>0</v>
      </c>
      <c r="AH513" s="9">
        <f t="shared" si="245"/>
        <v>0</v>
      </c>
      <c r="AI513" s="9">
        <f t="shared" si="235"/>
        <v>0</v>
      </c>
      <c r="AJ513" s="3" t="s">
        <v>608</v>
      </c>
      <c r="AK513" s="11">
        <v>0</v>
      </c>
      <c r="AL513" s="11">
        <v>0</v>
      </c>
      <c r="AM513" s="11">
        <v>0</v>
      </c>
      <c r="AN513" s="9">
        <v>0</v>
      </c>
      <c r="AO513" s="11">
        <v>0</v>
      </c>
      <c r="AP513" s="11">
        <v>0</v>
      </c>
      <c r="AQ513" s="9">
        <v>0</v>
      </c>
      <c r="AR513" s="9">
        <v>0</v>
      </c>
      <c r="AS513" s="11">
        <v>0</v>
      </c>
      <c r="AT513" s="11">
        <v>0</v>
      </c>
      <c r="AU513" s="11">
        <v>0</v>
      </c>
      <c r="AV513" s="11">
        <v>0</v>
      </c>
      <c r="AW513" s="9">
        <v>0</v>
      </c>
      <c r="AX513" s="9">
        <v>3721223.588526079</v>
      </c>
      <c r="AY513" s="9">
        <v>0</v>
      </c>
      <c r="AZ513" s="9">
        <v>0</v>
      </c>
      <c r="BA513" s="11">
        <v>0</v>
      </c>
      <c r="BB513" s="11">
        <v>0</v>
      </c>
      <c r="BC513" s="11">
        <v>0</v>
      </c>
      <c r="BD513" s="11">
        <v>0</v>
      </c>
      <c r="BE513" s="11">
        <v>0</v>
      </c>
      <c r="BF513" s="11">
        <v>0</v>
      </c>
      <c r="BG513" s="11">
        <v>0</v>
      </c>
      <c r="BH513" s="11">
        <v>0</v>
      </c>
      <c r="BI513" s="9">
        <v>0</v>
      </c>
      <c r="BJ513" s="9">
        <v>0</v>
      </c>
      <c r="BK513" s="9">
        <v>0</v>
      </c>
      <c r="BL513" s="9">
        <v>0</v>
      </c>
      <c r="BM513" s="9">
        <v>0</v>
      </c>
      <c r="BN513" s="9">
        <v>0</v>
      </c>
      <c r="BO513" s="11">
        <v>0</v>
      </c>
      <c r="BP513" s="11">
        <v>0</v>
      </c>
      <c r="BQ513" s="11">
        <v>0</v>
      </c>
      <c r="BR513" s="11">
        <v>0</v>
      </c>
      <c r="BS513" s="11">
        <v>0</v>
      </c>
      <c r="BT513" s="11">
        <v>0</v>
      </c>
      <c r="BU513" s="9">
        <v>0</v>
      </c>
      <c r="BV513" s="9">
        <v>0</v>
      </c>
      <c r="BW513" s="11">
        <v>0</v>
      </c>
      <c r="BX513" s="11">
        <v>0</v>
      </c>
      <c r="BY513" s="11">
        <v>0</v>
      </c>
      <c r="BZ513" s="11">
        <v>0</v>
      </c>
      <c r="CA513" s="9">
        <v>0</v>
      </c>
      <c r="CB513" s="9">
        <v>3721223.588526079</v>
      </c>
      <c r="CC513" s="9">
        <v>0</v>
      </c>
      <c r="CD513" s="9">
        <v>0</v>
      </c>
      <c r="CE513" s="11">
        <v>0</v>
      </c>
      <c r="CF513" s="11">
        <v>0</v>
      </c>
      <c r="CG513" s="11">
        <v>0</v>
      </c>
      <c r="CH513" s="11">
        <v>0</v>
      </c>
      <c r="CI513" s="11">
        <v>0</v>
      </c>
      <c r="CJ513" s="11">
        <v>0</v>
      </c>
      <c r="CK513" s="11">
        <v>0</v>
      </c>
      <c r="CL513" s="11">
        <v>0</v>
      </c>
      <c r="CM513" s="11">
        <v>0</v>
      </c>
      <c r="CN513" s="9">
        <v>0</v>
      </c>
      <c r="CO513" s="9">
        <v>0</v>
      </c>
      <c r="CP513" s="9">
        <v>0</v>
      </c>
      <c r="CQ513" s="9">
        <v>0</v>
      </c>
      <c r="CR513" s="9">
        <v>0</v>
      </c>
      <c r="CT513" s="11"/>
      <c r="CU513" s="11"/>
      <c r="CV513" s="15"/>
      <c r="CW513" s="15"/>
      <c r="CX513" s="11"/>
      <c r="CY513" s="11"/>
      <c r="CZ513" s="9"/>
      <c r="DA513" s="11"/>
      <c r="DB513" s="11"/>
      <c r="DC513" s="11"/>
      <c r="DD513" s="11"/>
      <c r="DE513" s="11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</row>
    <row r="514" spans="1:124" x14ac:dyDescent="0.3">
      <c r="A514" s="8">
        <v>993</v>
      </c>
      <c r="B514" s="8" t="s">
        <v>529</v>
      </c>
      <c r="C514" s="8" t="s">
        <v>538</v>
      </c>
      <c r="D514" s="16">
        <v>8</v>
      </c>
      <c r="E514" s="9">
        <v>0</v>
      </c>
      <c r="F514" s="9">
        <f t="shared" si="222"/>
        <v>0</v>
      </c>
      <c r="G514" s="9">
        <f t="shared" si="223"/>
        <v>0</v>
      </c>
      <c r="H514" s="9">
        <f t="shared" si="224"/>
        <v>0</v>
      </c>
      <c r="I514" s="10">
        <f t="shared" si="219"/>
        <v>0</v>
      </c>
      <c r="J514" s="9">
        <f t="shared" si="225"/>
        <v>0</v>
      </c>
      <c r="K514" s="9">
        <f t="shared" si="226"/>
        <v>0</v>
      </c>
      <c r="L514" s="9">
        <f t="shared" si="227"/>
        <v>0</v>
      </c>
      <c r="M514" s="9">
        <f t="shared" si="228"/>
        <v>0</v>
      </c>
      <c r="N514" s="9">
        <f t="shared" si="229"/>
        <v>0</v>
      </c>
      <c r="O514" s="9">
        <f t="shared" si="230"/>
        <v>0</v>
      </c>
      <c r="P514" s="9">
        <f t="shared" si="231"/>
        <v>0</v>
      </c>
      <c r="Q514" s="15">
        <f t="shared" si="232"/>
        <v>3908147.5600128016</v>
      </c>
      <c r="R514" s="15">
        <f t="shared" si="233"/>
        <v>3908147.5600128016</v>
      </c>
      <c r="S514" s="9">
        <f t="shared" si="234"/>
        <v>0</v>
      </c>
      <c r="T514" s="9"/>
      <c r="U514" s="9">
        <f t="shared" si="244"/>
        <v>0</v>
      </c>
      <c r="V514" s="9">
        <f t="shared" si="244"/>
        <v>0</v>
      </c>
      <c r="W514" s="9">
        <f t="shared" si="244"/>
        <v>0</v>
      </c>
      <c r="X514" s="9">
        <f t="shared" si="244"/>
        <v>0</v>
      </c>
      <c r="Y514" s="9">
        <f t="shared" si="244"/>
        <v>0</v>
      </c>
      <c r="Z514" s="9">
        <f t="shared" si="244"/>
        <v>0</v>
      </c>
      <c r="AA514" s="9">
        <f t="shared" si="244"/>
        <v>0</v>
      </c>
      <c r="AB514" s="9">
        <f t="shared" si="245"/>
        <v>0</v>
      </c>
      <c r="AC514" s="9">
        <f t="shared" si="245"/>
        <v>0</v>
      </c>
      <c r="AD514" s="9">
        <f t="shared" si="245"/>
        <v>0</v>
      </c>
      <c r="AE514" s="9">
        <f t="shared" si="245"/>
        <v>0</v>
      </c>
      <c r="AF514" s="9">
        <f t="shared" si="245"/>
        <v>0</v>
      </c>
      <c r="AG514" s="9">
        <f t="shared" si="245"/>
        <v>0</v>
      </c>
      <c r="AH514" s="9">
        <f t="shared" si="245"/>
        <v>0</v>
      </c>
      <c r="AI514" s="9">
        <f t="shared" si="235"/>
        <v>0</v>
      </c>
      <c r="AJ514" s="3" t="s">
        <v>608</v>
      </c>
      <c r="AK514" s="11">
        <v>0</v>
      </c>
      <c r="AL514" s="11">
        <v>0</v>
      </c>
      <c r="AM514" s="11">
        <v>0</v>
      </c>
      <c r="AN514" s="9">
        <v>0</v>
      </c>
      <c r="AO514" s="11">
        <v>0</v>
      </c>
      <c r="AP514" s="11">
        <v>0</v>
      </c>
      <c r="AQ514" s="9">
        <v>0</v>
      </c>
      <c r="AR514" s="9">
        <v>0</v>
      </c>
      <c r="AS514" s="11">
        <v>0</v>
      </c>
      <c r="AT514" s="11">
        <v>0</v>
      </c>
      <c r="AU514" s="11">
        <v>0</v>
      </c>
      <c r="AV514" s="11">
        <v>0</v>
      </c>
      <c r="AW514" s="9">
        <v>0</v>
      </c>
      <c r="AX514" s="9">
        <v>3908147.5600128016</v>
      </c>
      <c r="AY514" s="9">
        <v>0</v>
      </c>
      <c r="AZ514" s="9">
        <v>0</v>
      </c>
      <c r="BA514" s="11">
        <v>0</v>
      </c>
      <c r="BB514" s="11">
        <v>0</v>
      </c>
      <c r="BC514" s="11">
        <v>0</v>
      </c>
      <c r="BD514" s="11">
        <v>0</v>
      </c>
      <c r="BE514" s="11">
        <v>0</v>
      </c>
      <c r="BF514" s="11">
        <v>0</v>
      </c>
      <c r="BG514" s="11">
        <v>0</v>
      </c>
      <c r="BH514" s="11">
        <v>0</v>
      </c>
      <c r="BI514" s="9">
        <v>0</v>
      </c>
      <c r="BJ514" s="9">
        <v>0</v>
      </c>
      <c r="BK514" s="9">
        <v>0</v>
      </c>
      <c r="BL514" s="9">
        <v>0</v>
      </c>
      <c r="BM514" s="9">
        <v>0</v>
      </c>
      <c r="BN514" s="9">
        <v>0</v>
      </c>
      <c r="BO514" s="11">
        <v>0</v>
      </c>
      <c r="BP514" s="11">
        <v>0</v>
      </c>
      <c r="BQ514" s="11">
        <v>0</v>
      </c>
      <c r="BR514" s="11">
        <v>0</v>
      </c>
      <c r="BS514" s="11">
        <v>0</v>
      </c>
      <c r="BT514" s="11">
        <v>0</v>
      </c>
      <c r="BU514" s="9">
        <v>0</v>
      </c>
      <c r="BV514" s="9">
        <v>0</v>
      </c>
      <c r="BW514" s="11">
        <v>0</v>
      </c>
      <c r="BX514" s="11">
        <v>0</v>
      </c>
      <c r="BY514" s="11">
        <v>0</v>
      </c>
      <c r="BZ514" s="11">
        <v>0</v>
      </c>
      <c r="CA514" s="9">
        <v>0</v>
      </c>
      <c r="CB514" s="9">
        <v>3908147.5600128016</v>
      </c>
      <c r="CC514" s="9">
        <v>0</v>
      </c>
      <c r="CD514" s="9">
        <v>0</v>
      </c>
      <c r="CE514" s="11">
        <v>0</v>
      </c>
      <c r="CF514" s="11">
        <v>0</v>
      </c>
      <c r="CG514" s="11">
        <v>0</v>
      </c>
      <c r="CH514" s="11">
        <v>0</v>
      </c>
      <c r="CI514" s="11">
        <v>0</v>
      </c>
      <c r="CJ514" s="11">
        <v>0</v>
      </c>
      <c r="CK514" s="11">
        <v>0</v>
      </c>
      <c r="CL514" s="11">
        <v>0</v>
      </c>
      <c r="CM514" s="11">
        <v>0</v>
      </c>
      <c r="CN514" s="9">
        <v>0</v>
      </c>
      <c r="CO514" s="9">
        <v>0</v>
      </c>
      <c r="CP514" s="9">
        <v>0</v>
      </c>
      <c r="CQ514" s="9">
        <v>0</v>
      </c>
      <c r="CR514" s="9">
        <v>0</v>
      </c>
      <c r="CT514" s="11"/>
      <c r="CU514" s="11"/>
      <c r="CV514" s="15"/>
      <c r="CW514" s="15"/>
      <c r="CX514" s="11"/>
      <c r="CY514" s="11"/>
      <c r="CZ514" s="9"/>
      <c r="DA514" s="11"/>
      <c r="DB514" s="11"/>
      <c r="DC514" s="11"/>
      <c r="DD514" s="11"/>
      <c r="DE514" s="11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</row>
    <row r="515" spans="1:124" x14ac:dyDescent="0.3">
      <c r="A515" s="8">
        <v>1000</v>
      </c>
      <c r="B515" s="8" t="s">
        <v>529</v>
      </c>
      <c r="C515" s="8" t="s">
        <v>539</v>
      </c>
      <c r="D515" s="16">
        <v>8</v>
      </c>
      <c r="E515" s="9">
        <v>0</v>
      </c>
      <c r="F515" s="9">
        <f t="shared" si="222"/>
        <v>0</v>
      </c>
      <c r="G515" s="9">
        <f t="shared" si="223"/>
        <v>0</v>
      </c>
      <c r="H515" s="9">
        <f t="shared" si="224"/>
        <v>0</v>
      </c>
      <c r="I515" s="10">
        <f t="shared" si="219"/>
        <v>0</v>
      </c>
      <c r="J515" s="9">
        <f t="shared" si="225"/>
        <v>0</v>
      </c>
      <c r="K515" s="9">
        <f t="shared" si="226"/>
        <v>0</v>
      </c>
      <c r="L515" s="9">
        <f t="shared" si="227"/>
        <v>0</v>
      </c>
      <c r="M515" s="9">
        <f t="shared" si="228"/>
        <v>0</v>
      </c>
      <c r="N515" s="9">
        <f t="shared" si="229"/>
        <v>0</v>
      </c>
      <c r="O515" s="9">
        <f t="shared" si="230"/>
        <v>0</v>
      </c>
      <c r="P515" s="9">
        <f t="shared" si="231"/>
        <v>0</v>
      </c>
      <c r="Q515" s="15">
        <f t="shared" si="232"/>
        <v>0</v>
      </c>
      <c r="R515" s="15">
        <f t="shared" si="233"/>
        <v>0</v>
      </c>
      <c r="S515" s="9">
        <f t="shared" si="234"/>
        <v>0</v>
      </c>
      <c r="T515" s="9"/>
      <c r="U515" s="9">
        <f t="shared" si="244"/>
        <v>0</v>
      </c>
      <c r="V515" s="9">
        <f t="shared" si="244"/>
        <v>0</v>
      </c>
      <c r="W515" s="9">
        <f t="shared" si="244"/>
        <v>0</v>
      </c>
      <c r="X515" s="9">
        <f t="shared" si="244"/>
        <v>0</v>
      </c>
      <c r="Y515" s="9">
        <f t="shared" si="244"/>
        <v>0</v>
      </c>
      <c r="Z515" s="9">
        <f t="shared" si="244"/>
        <v>0</v>
      </c>
      <c r="AA515" s="9">
        <f t="shared" si="244"/>
        <v>0</v>
      </c>
      <c r="AB515" s="9">
        <f t="shared" si="245"/>
        <v>0</v>
      </c>
      <c r="AC515" s="9">
        <f t="shared" si="245"/>
        <v>0</v>
      </c>
      <c r="AD515" s="9">
        <f t="shared" si="245"/>
        <v>0</v>
      </c>
      <c r="AE515" s="9">
        <f t="shared" si="245"/>
        <v>0</v>
      </c>
      <c r="AF515" s="9">
        <f t="shared" si="245"/>
        <v>0</v>
      </c>
      <c r="AG515" s="9">
        <f t="shared" si="245"/>
        <v>0</v>
      </c>
      <c r="AH515" s="9">
        <f t="shared" si="245"/>
        <v>0</v>
      </c>
      <c r="AI515" s="9">
        <f t="shared" si="235"/>
        <v>0</v>
      </c>
      <c r="AJ515" s="3" t="s">
        <v>608</v>
      </c>
      <c r="AK515" s="11">
        <v>0</v>
      </c>
      <c r="AL515" s="11">
        <v>0</v>
      </c>
      <c r="AM515" s="11">
        <v>0</v>
      </c>
      <c r="AN515" s="9">
        <v>0</v>
      </c>
      <c r="AO515" s="11">
        <v>0</v>
      </c>
      <c r="AP515" s="11">
        <v>0</v>
      </c>
      <c r="AQ515" s="9">
        <v>0</v>
      </c>
      <c r="AR515" s="9">
        <v>0</v>
      </c>
      <c r="AS515" s="11">
        <v>0</v>
      </c>
      <c r="AT515" s="11">
        <v>0</v>
      </c>
      <c r="AU515" s="11">
        <v>0</v>
      </c>
      <c r="AV515" s="11">
        <v>0</v>
      </c>
      <c r="AW515" s="9">
        <v>0</v>
      </c>
      <c r="AX515" s="9">
        <v>0</v>
      </c>
      <c r="AY515" s="9">
        <v>0</v>
      </c>
      <c r="AZ515" s="9">
        <v>0</v>
      </c>
      <c r="BA515" s="11">
        <v>0</v>
      </c>
      <c r="BB515" s="11">
        <v>0</v>
      </c>
      <c r="BC515" s="11">
        <v>0</v>
      </c>
      <c r="BD515" s="11">
        <v>0</v>
      </c>
      <c r="BE515" s="11">
        <v>0</v>
      </c>
      <c r="BF515" s="11">
        <v>0</v>
      </c>
      <c r="BG515" s="11">
        <v>0</v>
      </c>
      <c r="BH515" s="11">
        <v>0</v>
      </c>
      <c r="BI515" s="9">
        <v>0</v>
      </c>
      <c r="BJ515" s="9">
        <v>0</v>
      </c>
      <c r="BK515" s="9">
        <v>0</v>
      </c>
      <c r="BL515" s="9">
        <v>0</v>
      </c>
      <c r="BM515" s="9">
        <v>0</v>
      </c>
      <c r="BN515" s="9">
        <v>0</v>
      </c>
      <c r="BO515" s="11">
        <v>0</v>
      </c>
      <c r="BP515" s="11">
        <v>0</v>
      </c>
      <c r="BQ515" s="11">
        <v>0</v>
      </c>
      <c r="BR515" s="11">
        <v>0</v>
      </c>
      <c r="BS515" s="11">
        <v>0</v>
      </c>
      <c r="BT515" s="11">
        <v>0</v>
      </c>
      <c r="BU515" s="9">
        <v>0</v>
      </c>
      <c r="BV515" s="9">
        <v>0</v>
      </c>
      <c r="BW515" s="11">
        <v>0</v>
      </c>
      <c r="BX515" s="11">
        <v>0</v>
      </c>
      <c r="BY515" s="11">
        <v>0</v>
      </c>
      <c r="BZ515" s="11">
        <v>0</v>
      </c>
      <c r="CA515" s="9">
        <v>0</v>
      </c>
      <c r="CB515" s="9">
        <v>0</v>
      </c>
      <c r="CC515" s="9">
        <v>0</v>
      </c>
      <c r="CD515" s="9">
        <v>0</v>
      </c>
      <c r="CE515" s="11">
        <v>0</v>
      </c>
      <c r="CF515" s="11">
        <v>0</v>
      </c>
      <c r="CG515" s="11">
        <v>0</v>
      </c>
      <c r="CH515" s="11">
        <v>0</v>
      </c>
      <c r="CI515" s="11">
        <v>0</v>
      </c>
      <c r="CJ515" s="11">
        <v>0</v>
      </c>
      <c r="CK515" s="11">
        <v>0</v>
      </c>
      <c r="CL515" s="11">
        <v>0</v>
      </c>
      <c r="CM515" s="11">
        <v>0</v>
      </c>
      <c r="CN515" s="9">
        <v>0</v>
      </c>
      <c r="CO515" s="9">
        <v>0</v>
      </c>
      <c r="CP515" s="9">
        <v>0</v>
      </c>
      <c r="CQ515" s="9">
        <v>0</v>
      </c>
      <c r="CR515" s="9">
        <v>0</v>
      </c>
      <c r="CT515" s="11"/>
      <c r="CU515" s="11"/>
      <c r="CV515" s="15"/>
      <c r="CW515" s="15"/>
      <c r="CX515" s="11"/>
      <c r="CY515" s="11"/>
      <c r="CZ515" s="9"/>
      <c r="DA515" s="11"/>
      <c r="DB515" s="11"/>
      <c r="DC515" s="11"/>
      <c r="DD515" s="11"/>
      <c r="DE515" s="11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</row>
    <row r="516" spans="1:124" x14ac:dyDescent="0.3">
      <c r="A516" s="8">
        <v>1094</v>
      </c>
      <c r="B516" s="8" t="s">
        <v>529</v>
      </c>
      <c r="C516" s="8" t="s">
        <v>540</v>
      </c>
      <c r="D516" s="16">
        <v>8</v>
      </c>
      <c r="E516" s="9">
        <v>0</v>
      </c>
      <c r="F516" s="9">
        <f t="shared" si="222"/>
        <v>0</v>
      </c>
      <c r="G516" s="9">
        <f t="shared" si="223"/>
        <v>0</v>
      </c>
      <c r="H516" s="9">
        <f t="shared" si="224"/>
        <v>0</v>
      </c>
      <c r="I516" s="10">
        <f t="shared" si="219"/>
        <v>0</v>
      </c>
      <c r="J516" s="9">
        <f t="shared" si="225"/>
        <v>0</v>
      </c>
      <c r="K516" s="9">
        <f t="shared" si="226"/>
        <v>0</v>
      </c>
      <c r="L516" s="9">
        <f t="shared" si="227"/>
        <v>0</v>
      </c>
      <c r="M516" s="9">
        <f t="shared" si="228"/>
        <v>0</v>
      </c>
      <c r="N516" s="9">
        <f t="shared" si="229"/>
        <v>0</v>
      </c>
      <c r="O516" s="9">
        <f t="shared" si="230"/>
        <v>0</v>
      </c>
      <c r="P516" s="9">
        <f t="shared" si="231"/>
        <v>0</v>
      </c>
      <c r="Q516" s="15">
        <f t="shared" si="232"/>
        <v>0</v>
      </c>
      <c r="R516" s="15">
        <f t="shared" si="233"/>
        <v>0</v>
      </c>
      <c r="S516" s="9">
        <f t="shared" si="234"/>
        <v>0</v>
      </c>
      <c r="T516" s="9"/>
      <c r="U516" s="9">
        <f t="shared" si="244"/>
        <v>0</v>
      </c>
      <c r="V516" s="9">
        <f t="shared" si="244"/>
        <v>0</v>
      </c>
      <c r="W516" s="9">
        <f t="shared" si="244"/>
        <v>0</v>
      </c>
      <c r="X516" s="9">
        <f t="shared" si="244"/>
        <v>0</v>
      </c>
      <c r="Y516" s="9">
        <f t="shared" si="244"/>
        <v>0</v>
      </c>
      <c r="Z516" s="9">
        <f t="shared" si="244"/>
        <v>0</v>
      </c>
      <c r="AA516" s="9">
        <f t="shared" si="244"/>
        <v>0</v>
      </c>
      <c r="AB516" s="9">
        <f t="shared" si="245"/>
        <v>0</v>
      </c>
      <c r="AC516" s="9">
        <f t="shared" si="245"/>
        <v>0</v>
      </c>
      <c r="AD516" s="9">
        <f t="shared" si="245"/>
        <v>0</v>
      </c>
      <c r="AE516" s="9">
        <f t="shared" si="245"/>
        <v>0</v>
      </c>
      <c r="AF516" s="9">
        <f t="shared" si="245"/>
        <v>0</v>
      </c>
      <c r="AG516" s="9">
        <f t="shared" si="245"/>
        <v>0</v>
      </c>
      <c r="AH516" s="9">
        <f t="shared" si="245"/>
        <v>0</v>
      </c>
      <c r="AI516" s="9">
        <f t="shared" si="235"/>
        <v>0</v>
      </c>
      <c r="AJ516" s="3" t="s">
        <v>608</v>
      </c>
      <c r="AK516" s="11">
        <v>0</v>
      </c>
      <c r="AL516" s="11">
        <v>0</v>
      </c>
      <c r="AM516" s="11">
        <v>0</v>
      </c>
      <c r="AN516" s="9">
        <v>0</v>
      </c>
      <c r="AO516" s="11">
        <v>0</v>
      </c>
      <c r="AP516" s="11">
        <v>0</v>
      </c>
      <c r="AQ516" s="9">
        <v>0</v>
      </c>
      <c r="AR516" s="9">
        <v>0</v>
      </c>
      <c r="AS516" s="11">
        <v>0</v>
      </c>
      <c r="AT516" s="11">
        <v>0</v>
      </c>
      <c r="AU516" s="11">
        <v>0</v>
      </c>
      <c r="AV516" s="11">
        <v>0</v>
      </c>
      <c r="AW516" s="9">
        <v>0</v>
      </c>
      <c r="AX516" s="9">
        <v>0</v>
      </c>
      <c r="AY516" s="9">
        <v>0</v>
      </c>
      <c r="AZ516" s="9">
        <v>0</v>
      </c>
      <c r="BA516" s="11">
        <v>0</v>
      </c>
      <c r="BB516" s="11">
        <v>0</v>
      </c>
      <c r="BC516" s="11">
        <v>0</v>
      </c>
      <c r="BD516" s="11">
        <v>0</v>
      </c>
      <c r="BE516" s="11">
        <v>0</v>
      </c>
      <c r="BF516" s="11">
        <v>0</v>
      </c>
      <c r="BG516" s="11">
        <v>0</v>
      </c>
      <c r="BH516" s="11">
        <v>0</v>
      </c>
      <c r="BI516" s="9">
        <v>0</v>
      </c>
      <c r="BJ516" s="9">
        <v>0</v>
      </c>
      <c r="BK516" s="9">
        <v>0</v>
      </c>
      <c r="BL516" s="9">
        <v>0</v>
      </c>
      <c r="BM516" s="9">
        <v>0</v>
      </c>
      <c r="BN516" s="9">
        <v>0</v>
      </c>
      <c r="BO516" s="11">
        <v>0</v>
      </c>
      <c r="BP516" s="11">
        <v>0</v>
      </c>
      <c r="BQ516" s="11">
        <v>0</v>
      </c>
      <c r="BR516" s="11">
        <v>0</v>
      </c>
      <c r="BS516" s="11">
        <v>0</v>
      </c>
      <c r="BT516" s="11">
        <v>0</v>
      </c>
      <c r="BU516" s="9">
        <v>0</v>
      </c>
      <c r="BV516" s="9">
        <v>0</v>
      </c>
      <c r="BW516" s="11">
        <v>0</v>
      </c>
      <c r="BX516" s="11">
        <v>0</v>
      </c>
      <c r="BY516" s="11">
        <v>0</v>
      </c>
      <c r="BZ516" s="11">
        <v>0</v>
      </c>
      <c r="CA516" s="9">
        <v>0</v>
      </c>
      <c r="CB516" s="9">
        <v>0</v>
      </c>
      <c r="CC516" s="9">
        <v>0</v>
      </c>
      <c r="CD516" s="9">
        <v>0</v>
      </c>
      <c r="CE516" s="11">
        <v>0</v>
      </c>
      <c r="CF516" s="11">
        <v>0</v>
      </c>
      <c r="CG516" s="11">
        <v>0</v>
      </c>
      <c r="CH516" s="11">
        <v>0</v>
      </c>
      <c r="CI516" s="11">
        <v>0</v>
      </c>
      <c r="CJ516" s="11">
        <v>0</v>
      </c>
      <c r="CK516" s="11">
        <v>0</v>
      </c>
      <c r="CL516" s="11">
        <v>0</v>
      </c>
      <c r="CM516" s="11">
        <v>0</v>
      </c>
      <c r="CN516" s="9">
        <v>0</v>
      </c>
      <c r="CO516" s="9">
        <v>0</v>
      </c>
      <c r="CP516" s="9">
        <v>0</v>
      </c>
      <c r="CQ516" s="9">
        <v>0</v>
      </c>
      <c r="CR516" s="9">
        <v>0</v>
      </c>
      <c r="CT516" s="11"/>
      <c r="CU516" s="11"/>
      <c r="CV516" s="15"/>
      <c r="CW516" s="15"/>
      <c r="CX516" s="11"/>
      <c r="CY516" s="11"/>
      <c r="CZ516" s="9"/>
      <c r="DA516" s="11"/>
      <c r="DB516" s="11"/>
      <c r="DC516" s="11"/>
      <c r="DD516" s="11"/>
      <c r="DE516" s="11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</row>
    <row r="517" spans="1:124" x14ac:dyDescent="0.3">
      <c r="A517" s="8">
        <v>1100</v>
      </c>
      <c r="B517" s="8" t="s">
        <v>529</v>
      </c>
      <c r="C517" s="8" t="s">
        <v>541</v>
      </c>
      <c r="D517" s="16">
        <v>8</v>
      </c>
      <c r="E517" s="9">
        <v>0</v>
      </c>
      <c r="F517" s="9">
        <f t="shared" si="222"/>
        <v>0</v>
      </c>
      <c r="G517" s="9">
        <f t="shared" si="223"/>
        <v>0</v>
      </c>
      <c r="H517" s="9">
        <f t="shared" si="224"/>
        <v>0</v>
      </c>
      <c r="I517" s="10">
        <f t="shared" si="219"/>
        <v>0</v>
      </c>
      <c r="J517" s="9">
        <f t="shared" si="225"/>
        <v>0</v>
      </c>
      <c r="K517" s="9">
        <f t="shared" si="226"/>
        <v>0</v>
      </c>
      <c r="L517" s="9">
        <f t="shared" si="227"/>
        <v>0</v>
      </c>
      <c r="M517" s="9">
        <f t="shared" si="228"/>
        <v>0</v>
      </c>
      <c r="N517" s="9">
        <f t="shared" si="229"/>
        <v>0</v>
      </c>
      <c r="O517" s="9">
        <f t="shared" si="230"/>
        <v>0</v>
      </c>
      <c r="P517" s="9">
        <f t="shared" si="231"/>
        <v>0</v>
      </c>
      <c r="Q517" s="15">
        <f t="shared" si="232"/>
        <v>0</v>
      </c>
      <c r="R517" s="15">
        <f t="shared" si="233"/>
        <v>0</v>
      </c>
      <c r="S517" s="9">
        <f t="shared" si="234"/>
        <v>0</v>
      </c>
      <c r="T517" s="9"/>
      <c r="U517" s="9">
        <f t="shared" si="244"/>
        <v>0</v>
      </c>
      <c r="V517" s="9">
        <f t="shared" si="244"/>
        <v>0</v>
      </c>
      <c r="W517" s="9">
        <f t="shared" si="244"/>
        <v>0</v>
      </c>
      <c r="X517" s="9">
        <f t="shared" si="244"/>
        <v>0</v>
      </c>
      <c r="Y517" s="9">
        <f t="shared" si="244"/>
        <v>0</v>
      </c>
      <c r="Z517" s="9">
        <f t="shared" si="244"/>
        <v>0</v>
      </c>
      <c r="AA517" s="9">
        <f t="shared" si="244"/>
        <v>0</v>
      </c>
      <c r="AB517" s="9">
        <f t="shared" si="245"/>
        <v>0</v>
      </c>
      <c r="AC517" s="9">
        <f t="shared" si="245"/>
        <v>0</v>
      </c>
      <c r="AD517" s="9">
        <f t="shared" si="245"/>
        <v>0</v>
      </c>
      <c r="AE517" s="9">
        <f t="shared" si="245"/>
        <v>0</v>
      </c>
      <c r="AF517" s="9">
        <f t="shared" si="245"/>
        <v>0</v>
      </c>
      <c r="AG517" s="9">
        <f t="shared" si="245"/>
        <v>0</v>
      </c>
      <c r="AH517" s="9">
        <f t="shared" si="245"/>
        <v>0</v>
      </c>
      <c r="AI517" s="9">
        <f t="shared" si="235"/>
        <v>0</v>
      </c>
      <c r="AJ517" s="3" t="s">
        <v>608</v>
      </c>
      <c r="AK517" s="11">
        <v>0</v>
      </c>
      <c r="AL517" s="11">
        <v>0</v>
      </c>
      <c r="AM517" s="11">
        <v>0</v>
      </c>
      <c r="AN517" s="9">
        <v>0</v>
      </c>
      <c r="AO517" s="11">
        <v>0</v>
      </c>
      <c r="AP517" s="11">
        <v>0</v>
      </c>
      <c r="AQ517" s="9">
        <v>0</v>
      </c>
      <c r="AR517" s="9">
        <v>0</v>
      </c>
      <c r="AS517" s="11">
        <v>0</v>
      </c>
      <c r="AT517" s="11">
        <v>0</v>
      </c>
      <c r="AU517" s="11">
        <v>0</v>
      </c>
      <c r="AV517" s="11">
        <v>0</v>
      </c>
      <c r="AW517" s="9">
        <v>0</v>
      </c>
      <c r="AX517" s="9">
        <v>0</v>
      </c>
      <c r="AY517" s="9">
        <v>0</v>
      </c>
      <c r="AZ517" s="9">
        <v>0</v>
      </c>
      <c r="BA517" s="11">
        <v>0</v>
      </c>
      <c r="BB517" s="11">
        <v>0</v>
      </c>
      <c r="BC517" s="11">
        <v>0</v>
      </c>
      <c r="BD517" s="11">
        <v>0</v>
      </c>
      <c r="BE517" s="11">
        <v>0</v>
      </c>
      <c r="BF517" s="11">
        <v>0</v>
      </c>
      <c r="BG517" s="11">
        <v>0</v>
      </c>
      <c r="BH517" s="11">
        <v>0</v>
      </c>
      <c r="BI517" s="9">
        <v>0</v>
      </c>
      <c r="BJ517" s="9">
        <v>0</v>
      </c>
      <c r="BK517" s="9">
        <v>0</v>
      </c>
      <c r="BL517" s="9">
        <v>0</v>
      </c>
      <c r="BM517" s="9">
        <v>0</v>
      </c>
      <c r="BN517" s="9">
        <v>0</v>
      </c>
      <c r="BO517" s="11">
        <v>0</v>
      </c>
      <c r="BP517" s="11">
        <v>0</v>
      </c>
      <c r="BQ517" s="11">
        <v>0</v>
      </c>
      <c r="BR517" s="11">
        <v>0</v>
      </c>
      <c r="BS517" s="11">
        <v>0</v>
      </c>
      <c r="BT517" s="11">
        <v>0</v>
      </c>
      <c r="BU517" s="9">
        <v>0</v>
      </c>
      <c r="BV517" s="9">
        <v>0</v>
      </c>
      <c r="BW517" s="11">
        <v>0</v>
      </c>
      <c r="BX517" s="11">
        <v>0</v>
      </c>
      <c r="BY517" s="11">
        <v>0</v>
      </c>
      <c r="BZ517" s="11">
        <v>0</v>
      </c>
      <c r="CA517" s="9">
        <v>0</v>
      </c>
      <c r="CB517" s="9">
        <v>0</v>
      </c>
      <c r="CC517" s="9">
        <v>0</v>
      </c>
      <c r="CD517" s="9">
        <v>0</v>
      </c>
      <c r="CE517" s="11">
        <v>0</v>
      </c>
      <c r="CF517" s="11">
        <v>0</v>
      </c>
      <c r="CG517" s="11">
        <v>0</v>
      </c>
      <c r="CH517" s="11">
        <v>0</v>
      </c>
      <c r="CI517" s="11">
        <v>0</v>
      </c>
      <c r="CJ517" s="11">
        <v>0</v>
      </c>
      <c r="CK517" s="11">
        <v>0</v>
      </c>
      <c r="CL517" s="11">
        <v>0</v>
      </c>
      <c r="CM517" s="11">
        <v>0</v>
      </c>
      <c r="CN517" s="9">
        <v>0</v>
      </c>
      <c r="CO517" s="9">
        <v>0</v>
      </c>
      <c r="CP517" s="9">
        <v>0</v>
      </c>
      <c r="CQ517" s="9">
        <v>0</v>
      </c>
      <c r="CR517" s="9">
        <v>0</v>
      </c>
      <c r="CT517" s="11"/>
      <c r="CU517" s="11"/>
      <c r="CV517" s="15"/>
      <c r="CW517" s="15"/>
      <c r="CX517" s="11"/>
      <c r="CY517" s="11"/>
      <c r="CZ517" s="9"/>
      <c r="DA517" s="11"/>
      <c r="DB517" s="11"/>
      <c r="DC517" s="11"/>
      <c r="DD517" s="11"/>
      <c r="DE517" s="11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</row>
    <row r="518" spans="1:124" x14ac:dyDescent="0.3">
      <c r="A518" s="8">
        <v>1115</v>
      </c>
      <c r="B518" s="8" t="s">
        <v>529</v>
      </c>
      <c r="C518" s="8" t="s">
        <v>540</v>
      </c>
      <c r="D518" s="16">
        <v>8</v>
      </c>
      <c r="E518" s="9">
        <v>0</v>
      </c>
      <c r="F518" s="9">
        <f t="shared" si="222"/>
        <v>0</v>
      </c>
      <c r="G518" s="9">
        <f t="shared" si="223"/>
        <v>0</v>
      </c>
      <c r="H518" s="9">
        <f t="shared" si="224"/>
        <v>0</v>
      </c>
      <c r="I518" s="10">
        <f t="shared" si="219"/>
        <v>0</v>
      </c>
      <c r="J518" s="9">
        <f t="shared" si="225"/>
        <v>0</v>
      </c>
      <c r="K518" s="9">
        <f t="shared" si="226"/>
        <v>0</v>
      </c>
      <c r="L518" s="9">
        <f t="shared" si="227"/>
        <v>0</v>
      </c>
      <c r="M518" s="9">
        <f t="shared" si="228"/>
        <v>0</v>
      </c>
      <c r="N518" s="9">
        <f t="shared" si="229"/>
        <v>0</v>
      </c>
      <c r="O518" s="9">
        <f t="shared" si="230"/>
        <v>0</v>
      </c>
      <c r="P518" s="9">
        <f t="shared" si="231"/>
        <v>0</v>
      </c>
      <c r="Q518" s="15">
        <f t="shared" si="232"/>
        <v>0</v>
      </c>
      <c r="R518" s="15">
        <f t="shared" si="233"/>
        <v>0</v>
      </c>
      <c r="S518" s="9">
        <f t="shared" si="234"/>
        <v>0</v>
      </c>
      <c r="T518" s="9"/>
      <c r="U518" s="9">
        <f t="shared" si="244"/>
        <v>0</v>
      </c>
      <c r="V518" s="9">
        <f t="shared" si="244"/>
        <v>0</v>
      </c>
      <c r="W518" s="9">
        <f t="shared" si="244"/>
        <v>0</v>
      </c>
      <c r="X518" s="9">
        <f t="shared" si="244"/>
        <v>0</v>
      </c>
      <c r="Y518" s="9">
        <f t="shared" si="244"/>
        <v>0</v>
      </c>
      <c r="Z518" s="9">
        <f t="shared" si="244"/>
        <v>0</v>
      </c>
      <c r="AA518" s="9">
        <f t="shared" si="244"/>
        <v>0</v>
      </c>
      <c r="AB518" s="9">
        <f t="shared" si="245"/>
        <v>0</v>
      </c>
      <c r="AC518" s="9">
        <f t="shared" si="245"/>
        <v>0</v>
      </c>
      <c r="AD518" s="9">
        <f t="shared" si="245"/>
        <v>0</v>
      </c>
      <c r="AE518" s="9">
        <f t="shared" si="245"/>
        <v>0</v>
      </c>
      <c r="AF518" s="9">
        <f t="shared" si="245"/>
        <v>0</v>
      </c>
      <c r="AG518" s="9">
        <f t="shared" si="245"/>
        <v>0</v>
      </c>
      <c r="AH518" s="9">
        <f t="shared" si="245"/>
        <v>0</v>
      </c>
      <c r="AI518" s="9">
        <f t="shared" si="235"/>
        <v>0</v>
      </c>
      <c r="AJ518" s="3" t="s">
        <v>608</v>
      </c>
      <c r="AK518" s="11">
        <v>0</v>
      </c>
      <c r="AL518" s="11">
        <v>0</v>
      </c>
      <c r="AM518" s="11">
        <v>0</v>
      </c>
      <c r="AN518" s="9">
        <v>0</v>
      </c>
      <c r="AO518" s="11">
        <v>0</v>
      </c>
      <c r="AP518" s="11">
        <v>0</v>
      </c>
      <c r="AQ518" s="9">
        <v>0</v>
      </c>
      <c r="AR518" s="9">
        <v>0</v>
      </c>
      <c r="AS518" s="11">
        <v>0</v>
      </c>
      <c r="AT518" s="11">
        <v>0</v>
      </c>
      <c r="AU518" s="11">
        <v>0</v>
      </c>
      <c r="AV518" s="11">
        <v>0</v>
      </c>
      <c r="AW518" s="9">
        <v>0</v>
      </c>
      <c r="AX518" s="9">
        <v>0</v>
      </c>
      <c r="AY518" s="9">
        <v>0</v>
      </c>
      <c r="AZ518" s="9">
        <v>0</v>
      </c>
      <c r="BA518" s="11">
        <v>0</v>
      </c>
      <c r="BB518" s="11">
        <v>0</v>
      </c>
      <c r="BC518" s="11">
        <v>0</v>
      </c>
      <c r="BD518" s="11">
        <v>0</v>
      </c>
      <c r="BE518" s="11">
        <v>0</v>
      </c>
      <c r="BF518" s="11">
        <v>0</v>
      </c>
      <c r="BG518" s="11">
        <v>0</v>
      </c>
      <c r="BH518" s="11">
        <v>0</v>
      </c>
      <c r="BI518" s="9">
        <v>0</v>
      </c>
      <c r="BJ518" s="9">
        <v>0</v>
      </c>
      <c r="BK518" s="9">
        <v>0</v>
      </c>
      <c r="BL518" s="9">
        <v>0</v>
      </c>
      <c r="BM518" s="9">
        <v>0</v>
      </c>
      <c r="BN518" s="9">
        <v>0</v>
      </c>
      <c r="BO518" s="11">
        <v>0</v>
      </c>
      <c r="BP518" s="11">
        <v>0</v>
      </c>
      <c r="BQ518" s="11">
        <v>0</v>
      </c>
      <c r="BR518" s="11">
        <v>0</v>
      </c>
      <c r="BS518" s="11">
        <v>0</v>
      </c>
      <c r="BT518" s="11">
        <v>0</v>
      </c>
      <c r="BU518" s="9">
        <v>0</v>
      </c>
      <c r="BV518" s="9">
        <v>0</v>
      </c>
      <c r="BW518" s="11">
        <v>0</v>
      </c>
      <c r="BX518" s="11">
        <v>0</v>
      </c>
      <c r="BY518" s="11">
        <v>0</v>
      </c>
      <c r="BZ518" s="11">
        <v>0</v>
      </c>
      <c r="CA518" s="9">
        <v>0</v>
      </c>
      <c r="CB518" s="9">
        <v>0</v>
      </c>
      <c r="CC518" s="9">
        <v>0</v>
      </c>
      <c r="CD518" s="9">
        <v>0</v>
      </c>
      <c r="CE518" s="11">
        <v>0</v>
      </c>
      <c r="CF518" s="11">
        <v>0</v>
      </c>
      <c r="CG518" s="11">
        <v>0</v>
      </c>
      <c r="CH518" s="11">
        <v>0</v>
      </c>
      <c r="CI518" s="11">
        <v>0</v>
      </c>
      <c r="CJ518" s="11">
        <v>0</v>
      </c>
      <c r="CK518" s="11">
        <v>0</v>
      </c>
      <c r="CL518" s="11">
        <v>0</v>
      </c>
      <c r="CM518" s="11">
        <v>0</v>
      </c>
      <c r="CN518" s="9">
        <v>0</v>
      </c>
      <c r="CO518" s="9">
        <v>0</v>
      </c>
      <c r="CP518" s="9">
        <v>0</v>
      </c>
      <c r="CQ518" s="9">
        <v>0</v>
      </c>
      <c r="CR518" s="9">
        <v>0</v>
      </c>
      <c r="CT518" s="11"/>
      <c r="CU518" s="11"/>
      <c r="CV518" s="15"/>
      <c r="CW518" s="15"/>
      <c r="CX518" s="11"/>
      <c r="CY518" s="11"/>
      <c r="CZ518" s="9"/>
      <c r="DA518" s="11"/>
      <c r="DB518" s="11"/>
      <c r="DC518" s="11"/>
      <c r="DD518" s="11"/>
      <c r="DE518" s="11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</row>
    <row r="519" spans="1:124" x14ac:dyDescent="0.3">
      <c r="A519" s="8">
        <v>1435</v>
      </c>
      <c r="B519" s="8" t="s">
        <v>529</v>
      </c>
      <c r="C519" s="8" t="s">
        <v>540</v>
      </c>
      <c r="D519" s="16">
        <v>8</v>
      </c>
      <c r="E519" s="9">
        <v>0</v>
      </c>
      <c r="F519" s="9">
        <f t="shared" si="222"/>
        <v>0</v>
      </c>
      <c r="G519" s="9">
        <f t="shared" si="223"/>
        <v>0</v>
      </c>
      <c r="H519" s="9">
        <f t="shared" si="224"/>
        <v>0</v>
      </c>
      <c r="I519" s="10">
        <f t="shared" si="219"/>
        <v>0</v>
      </c>
      <c r="J519" s="9">
        <f t="shared" si="225"/>
        <v>0</v>
      </c>
      <c r="K519" s="9">
        <f t="shared" si="226"/>
        <v>0</v>
      </c>
      <c r="L519" s="9">
        <f t="shared" si="227"/>
        <v>0</v>
      </c>
      <c r="M519" s="9">
        <f t="shared" si="228"/>
        <v>0</v>
      </c>
      <c r="N519" s="9">
        <f t="shared" si="229"/>
        <v>0</v>
      </c>
      <c r="O519" s="9">
        <f t="shared" si="230"/>
        <v>0</v>
      </c>
      <c r="P519" s="9">
        <f t="shared" si="231"/>
        <v>0</v>
      </c>
      <c r="Q519" s="15">
        <f t="shared" si="232"/>
        <v>0</v>
      </c>
      <c r="R519" s="15">
        <f t="shared" si="233"/>
        <v>0</v>
      </c>
      <c r="S519" s="9">
        <f t="shared" si="234"/>
        <v>0</v>
      </c>
      <c r="T519" s="9"/>
      <c r="U519" s="9">
        <f t="shared" si="244"/>
        <v>0</v>
      </c>
      <c r="V519" s="9">
        <f t="shared" si="244"/>
        <v>0</v>
      </c>
      <c r="W519" s="9">
        <f t="shared" si="244"/>
        <v>0</v>
      </c>
      <c r="X519" s="9">
        <f t="shared" si="244"/>
        <v>0</v>
      </c>
      <c r="Y519" s="9">
        <f t="shared" si="244"/>
        <v>0</v>
      </c>
      <c r="Z519" s="9">
        <f t="shared" si="244"/>
        <v>0</v>
      </c>
      <c r="AA519" s="9">
        <f t="shared" si="244"/>
        <v>0</v>
      </c>
      <c r="AB519" s="9">
        <f t="shared" si="245"/>
        <v>0</v>
      </c>
      <c r="AC519" s="9">
        <f t="shared" si="245"/>
        <v>0</v>
      </c>
      <c r="AD519" s="9">
        <f t="shared" si="245"/>
        <v>0</v>
      </c>
      <c r="AE519" s="9">
        <f t="shared" si="245"/>
        <v>0</v>
      </c>
      <c r="AF519" s="9">
        <f t="shared" si="245"/>
        <v>0</v>
      </c>
      <c r="AG519" s="9">
        <f t="shared" si="245"/>
        <v>0</v>
      </c>
      <c r="AH519" s="9">
        <f t="shared" si="245"/>
        <v>0</v>
      </c>
      <c r="AI519" s="9">
        <f t="shared" si="235"/>
        <v>0</v>
      </c>
      <c r="AJ519" s="3" t="s">
        <v>608</v>
      </c>
      <c r="AK519" s="11">
        <v>0</v>
      </c>
      <c r="AL519" s="11">
        <v>0</v>
      </c>
      <c r="AM519" s="11">
        <v>0</v>
      </c>
      <c r="AN519" s="9">
        <v>0</v>
      </c>
      <c r="AO519" s="11">
        <v>0</v>
      </c>
      <c r="AP519" s="11">
        <v>0</v>
      </c>
      <c r="AQ519" s="9">
        <v>0</v>
      </c>
      <c r="AR519" s="9">
        <v>0</v>
      </c>
      <c r="AS519" s="11">
        <v>0</v>
      </c>
      <c r="AT519" s="11">
        <v>0</v>
      </c>
      <c r="AU519" s="11">
        <v>0</v>
      </c>
      <c r="AV519" s="11">
        <v>0</v>
      </c>
      <c r="AW519" s="9">
        <v>0</v>
      </c>
      <c r="AX519" s="9">
        <v>0</v>
      </c>
      <c r="AY519" s="9">
        <v>0</v>
      </c>
      <c r="AZ519" s="9">
        <v>0</v>
      </c>
      <c r="BA519" s="11">
        <v>0</v>
      </c>
      <c r="BB519" s="11">
        <v>0</v>
      </c>
      <c r="BC519" s="11">
        <v>0</v>
      </c>
      <c r="BD519" s="11">
        <v>0</v>
      </c>
      <c r="BE519" s="11">
        <v>0</v>
      </c>
      <c r="BF519" s="11">
        <v>0</v>
      </c>
      <c r="BG519" s="11">
        <v>0</v>
      </c>
      <c r="BH519" s="11">
        <v>0</v>
      </c>
      <c r="BI519" s="9">
        <v>0</v>
      </c>
      <c r="BJ519" s="9">
        <v>0</v>
      </c>
      <c r="BK519" s="9">
        <v>0</v>
      </c>
      <c r="BL519" s="9">
        <v>0</v>
      </c>
      <c r="BM519" s="9">
        <v>0</v>
      </c>
      <c r="BN519" s="9">
        <v>0</v>
      </c>
      <c r="BO519" s="11">
        <v>0</v>
      </c>
      <c r="BP519" s="11">
        <v>0</v>
      </c>
      <c r="BQ519" s="11">
        <v>0</v>
      </c>
      <c r="BR519" s="11">
        <v>0</v>
      </c>
      <c r="BS519" s="11">
        <v>0</v>
      </c>
      <c r="BT519" s="11">
        <v>0</v>
      </c>
      <c r="BU519" s="9">
        <v>0</v>
      </c>
      <c r="BV519" s="9">
        <v>0</v>
      </c>
      <c r="BW519" s="11">
        <v>0</v>
      </c>
      <c r="BX519" s="11">
        <v>0</v>
      </c>
      <c r="BY519" s="11">
        <v>0</v>
      </c>
      <c r="BZ519" s="11">
        <v>0</v>
      </c>
      <c r="CA519" s="9">
        <v>0</v>
      </c>
      <c r="CB519" s="9">
        <v>0</v>
      </c>
      <c r="CC519" s="9">
        <v>0</v>
      </c>
      <c r="CD519" s="9">
        <v>0</v>
      </c>
      <c r="CE519" s="11">
        <v>0</v>
      </c>
      <c r="CF519" s="11">
        <v>0</v>
      </c>
      <c r="CG519" s="11">
        <v>0</v>
      </c>
      <c r="CH519" s="11">
        <v>0</v>
      </c>
      <c r="CI519" s="11">
        <v>0</v>
      </c>
      <c r="CJ519" s="11">
        <v>0</v>
      </c>
      <c r="CK519" s="11">
        <v>0</v>
      </c>
      <c r="CL519" s="11">
        <v>0</v>
      </c>
      <c r="CM519" s="11">
        <v>0</v>
      </c>
      <c r="CN519" s="9">
        <v>0</v>
      </c>
      <c r="CO519" s="9">
        <v>0</v>
      </c>
      <c r="CP519" s="9">
        <v>0</v>
      </c>
      <c r="CQ519" s="9">
        <v>0</v>
      </c>
      <c r="CR519" s="9">
        <v>0</v>
      </c>
      <c r="CT519" s="11"/>
      <c r="CU519" s="11"/>
      <c r="CV519" s="15"/>
      <c r="CW519" s="15"/>
      <c r="CX519" s="11"/>
      <c r="CY519" s="11"/>
      <c r="CZ519" s="9"/>
      <c r="DA519" s="11"/>
      <c r="DB519" s="11"/>
      <c r="DC519" s="11"/>
      <c r="DD519" s="11"/>
      <c r="DE519" s="11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</row>
    <row r="520" spans="1:124" x14ac:dyDescent="0.3">
      <c r="A520" s="8">
        <v>1480</v>
      </c>
      <c r="B520" s="8" t="s">
        <v>529</v>
      </c>
      <c r="C520" s="8" t="s">
        <v>540</v>
      </c>
      <c r="D520" s="16">
        <v>8</v>
      </c>
      <c r="E520" s="9">
        <v>0</v>
      </c>
      <c r="F520" s="9">
        <f t="shared" si="222"/>
        <v>0</v>
      </c>
      <c r="G520" s="9">
        <f t="shared" si="223"/>
        <v>0</v>
      </c>
      <c r="H520" s="9">
        <f t="shared" si="224"/>
        <v>0</v>
      </c>
      <c r="I520" s="10">
        <f t="shared" si="219"/>
        <v>0</v>
      </c>
      <c r="J520" s="9">
        <f t="shared" si="225"/>
        <v>0</v>
      </c>
      <c r="K520" s="9">
        <f t="shared" si="226"/>
        <v>0</v>
      </c>
      <c r="L520" s="9">
        <f t="shared" si="227"/>
        <v>0</v>
      </c>
      <c r="M520" s="9">
        <f t="shared" si="228"/>
        <v>0</v>
      </c>
      <c r="N520" s="9">
        <f t="shared" si="229"/>
        <v>0</v>
      </c>
      <c r="O520" s="9">
        <f t="shared" si="230"/>
        <v>0</v>
      </c>
      <c r="P520" s="9">
        <f t="shared" si="231"/>
        <v>0</v>
      </c>
      <c r="Q520" s="15">
        <f t="shared" si="232"/>
        <v>0</v>
      </c>
      <c r="R520" s="15">
        <f t="shared" si="233"/>
        <v>0</v>
      </c>
      <c r="S520" s="9">
        <f t="shared" si="234"/>
        <v>0</v>
      </c>
      <c r="T520" s="9"/>
      <c r="U520" s="9">
        <f t="shared" si="244"/>
        <v>0</v>
      </c>
      <c r="V520" s="9">
        <f t="shared" si="244"/>
        <v>0</v>
      </c>
      <c r="W520" s="9">
        <f t="shared" si="244"/>
        <v>0</v>
      </c>
      <c r="X520" s="9">
        <f t="shared" si="244"/>
        <v>0</v>
      </c>
      <c r="Y520" s="9">
        <f t="shared" si="244"/>
        <v>0</v>
      </c>
      <c r="Z520" s="9">
        <f t="shared" si="244"/>
        <v>0</v>
      </c>
      <c r="AA520" s="9">
        <f t="shared" si="244"/>
        <v>0</v>
      </c>
      <c r="AB520" s="9">
        <f t="shared" si="245"/>
        <v>0</v>
      </c>
      <c r="AC520" s="9">
        <f t="shared" si="245"/>
        <v>0</v>
      </c>
      <c r="AD520" s="9">
        <f t="shared" si="245"/>
        <v>0</v>
      </c>
      <c r="AE520" s="9">
        <f t="shared" si="245"/>
        <v>0</v>
      </c>
      <c r="AF520" s="9">
        <f t="shared" si="245"/>
        <v>0</v>
      </c>
      <c r="AG520" s="9">
        <f t="shared" si="245"/>
        <v>0</v>
      </c>
      <c r="AH520" s="9">
        <f t="shared" si="245"/>
        <v>0</v>
      </c>
      <c r="AI520" s="9">
        <f t="shared" si="235"/>
        <v>0</v>
      </c>
      <c r="AJ520" s="3" t="s">
        <v>608</v>
      </c>
      <c r="AK520" s="11">
        <v>0</v>
      </c>
      <c r="AL520" s="11">
        <v>0</v>
      </c>
      <c r="AM520" s="11">
        <v>0</v>
      </c>
      <c r="AN520" s="9">
        <v>0</v>
      </c>
      <c r="AO520" s="11">
        <v>0</v>
      </c>
      <c r="AP520" s="11">
        <v>0</v>
      </c>
      <c r="AQ520" s="9">
        <v>0</v>
      </c>
      <c r="AR520" s="9">
        <v>0</v>
      </c>
      <c r="AS520" s="11">
        <v>0</v>
      </c>
      <c r="AT520" s="11">
        <v>0</v>
      </c>
      <c r="AU520" s="11">
        <v>0</v>
      </c>
      <c r="AV520" s="11">
        <v>0</v>
      </c>
      <c r="AW520" s="9">
        <v>0</v>
      </c>
      <c r="AX520" s="9">
        <v>0</v>
      </c>
      <c r="AY520" s="9">
        <v>0</v>
      </c>
      <c r="AZ520" s="9">
        <v>0</v>
      </c>
      <c r="BA520" s="11">
        <v>0</v>
      </c>
      <c r="BB520" s="11">
        <v>0</v>
      </c>
      <c r="BC520" s="11">
        <v>0</v>
      </c>
      <c r="BD520" s="11">
        <v>0</v>
      </c>
      <c r="BE520" s="11">
        <v>0</v>
      </c>
      <c r="BF520" s="11">
        <v>0</v>
      </c>
      <c r="BG520" s="11">
        <v>0</v>
      </c>
      <c r="BH520" s="11">
        <v>0</v>
      </c>
      <c r="BI520" s="9">
        <v>0</v>
      </c>
      <c r="BJ520" s="9">
        <v>0</v>
      </c>
      <c r="BK520" s="9">
        <v>0</v>
      </c>
      <c r="BL520" s="9">
        <v>0</v>
      </c>
      <c r="BM520" s="9">
        <v>0</v>
      </c>
      <c r="BN520" s="9">
        <v>0</v>
      </c>
      <c r="BO520" s="11">
        <v>0</v>
      </c>
      <c r="BP520" s="11">
        <v>0</v>
      </c>
      <c r="BQ520" s="11">
        <v>0</v>
      </c>
      <c r="BR520" s="11">
        <v>0</v>
      </c>
      <c r="BS520" s="11">
        <v>0</v>
      </c>
      <c r="BT520" s="11">
        <v>0</v>
      </c>
      <c r="BU520" s="9">
        <v>0</v>
      </c>
      <c r="BV520" s="9">
        <v>0</v>
      </c>
      <c r="BW520" s="11">
        <v>0</v>
      </c>
      <c r="BX520" s="11">
        <v>0</v>
      </c>
      <c r="BY520" s="11">
        <v>0</v>
      </c>
      <c r="BZ520" s="11">
        <v>0</v>
      </c>
      <c r="CA520" s="9">
        <v>0</v>
      </c>
      <c r="CB520" s="9">
        <v>0</v>
      </c>
      <c r="CC520" s="9">
        <v>0</v>
      </c>
      <c r="CD520" s="9">
        <v>0</v>
      </c>
      <c r="CE520" s="11">
        <v>0</v>
      </c>
      <c r="CF520" s="11">
        <v>0</v>
      </c>
      <c r="CG520" s="11">
        <v>0</v>
      </c>
      <c r="CH520" s="11">
        <v>0</v>
      </c>
      <c r="CI520" s="11">
        <v>0</v>
      </c>
      <c r="CJ520" s="11">
        <v>0</v>
      </c>
      <c r="CK520" s="11">
        <v>0</v>
      </c>
      <c r="CL520" s="11">
        <v>0</v>
      </c>
      <c r="CM520" s="11">
        <v>0</v>
      </c>
      <c r="CN520" s="9">
        <v>0</v>
      </c>
      <c r="CO520" s="9">
        <v>0</v>
      </c>
      <c r="CP520" s="9">
        <v>0</v>
      </c>
      <c r="CQ520" s="9">
        <v>0</v>
      </c>
      <c r="CR520" s="9">
        <v>0</v>
      </c>
      <c r="CT520" s="11"/>
      <c r="CU520" s="11"/>
      <c r="CV520" s="15"/>
      <c r="CW520" s="15"/>
      <c r="CX520" s="11"/>
      <c r="CY520" s="11"/>
      <c r="CZ520" s="9"/>
      <c r="DA520" s="11"/>
      <c r="DB520" s="11"/>
      <c r="DC520" s="11"/>
      <c r="DD520" s="11"/>
      <c r="DE520" s="11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</row>
    <row r="521" spans="1:124" x14ac:dyDescent="0.3">
      <c r="A521" s="8">
        <v>4046</v>
      </c>
      <c r="B521" s="8" t="s">
        <v>529</v>
      </c>
      <c r="C521" s="8" t="s">
        <v>542</v>
      </c>
      <c r="D521" s="16">
        <v>7</v>
      </c>
      <c r="E521" s="9">
        <v>0</v>
      </c>
      <c r="F521" s="9">
        <f t="shared" si="222"/>
        <v>0</v>
      </c>
      <c r="G521" s="9">
        <f t="shared" si="223"/>
        <v>0</v>
      </c>
      <c r="H521" s="9">
        <f t="shared" si="224"/>
        <v>0</v>
      </c>
      <c r="I521" s="10">
        <f t="shared" si="219"/>
        <v>0</v>
      </c>
      <c r="J521" s="9">
        <f t="shared" si="225"/>
        <v>0</v>
      </c>
      <c r="K521" s="9">
        <f t="shared" si="226"/>
        <v>0</v>
      </c>
      <c r="L521" s="9">
        <f t="shared" si="227"/>
        <v>0</v>
      </c>
      <c r="M521" s="9">
        <f t="shared" si="228"/>
        <v>0</v>
      </c>
      <c r="N521" s="9">
        <f t="shared" si="229"/>
        <v>0</v>
      </c>
      <c r="O521" s="9">
        <f t="shared" si="230"/>
        <v>0</v>
      </c>
      <c r="P521" s="9">
        <f t="shared" si="231"/>
        <v>0</v>
      </c>
      <c r="Q521" s="15">
        <f t="shared" si="232"/>
        <v>0</v>
      </c>
      <c r="R521" s="15">
        <f t="shared" si="233"/>
        <v>-3011.75</v>
      </c>
      <c r="S521" s="9">
        <f t="shared" si="234"/>
        <v>-3011.75</v>
      </c>
      <c r="T521" s="9"/>
      <c r="U521" s="9">
        <f t="shared" si="244"/>
        <v>0</v>
      </c>
      <c r="V521" s="9">
        <f t="shared" si="244"/>
        <v>0</v>
      </c>
      <c r="W521" s="9">
        <f t="shared" si="244"/>
        <v>0</v>
      </c>
      <c r="X521" s="9">
        <f t="shared" si="244"/>
        <v>0</v>
      </c>
      <c r="Y521" s="9">
        <f t="shared" si="244"/>
        <v>0</v>
      </c>
      <c r="Z521" s="9">
        <f t="shared" si="244"/>
        <v>0</v>
      </c>
      <c r="AA521" s="9">
        <f t="shared" si="244"/>
        <v>0</v>
      </c>
      <c r="AB521" s="9">
        <f t="shared" si="245"/>
        <v>0</v>
      </c>
      <c r="AC521" s="9">
        <f t="shared" si="245"/>
        <v>0</v>
      </c>
      <c r="AD521" s="9">
        <f t="shared" si="245"/>
        <v>0</v>
      </c>
      <c r="AE521" s="9">
        <f t="shared" si="245"/>
        <v>0</v>
      </c>
      <c r="AF521" s="9">
        <f t="shared" si="245"/>
        <v>0</v>
      </c>
      <c r="AG521" s="9">
        <f t="shared" si="245"/>
        <v>0</v>
      </c>
      <c r="AH521" s="9">
        <f t="shared" si="245"/>
        <v>0</v>
      </c>
      <c r="AI521" s="9">
        <f t="shared" si="235"/>
        <v>0</v>
      </c>
      <c r="AJ521" s="3" t="s">
        <v>608</v>
      </c>
      <c r="AK521" s="11">
        <v>0</v>
      </c>
      <c r="AL521" s="11">
        <v>0</v>
      </c>
      <c r="AM521" s="11">
        <v>0</v>
      </c>
      <c r="AN521" s="9">
        <v>0</v>
      </c>
      <c r="AO521" s="11">
        <v>0</v>
      </c>
      <c r="AP521" s="11">
        <v>0</v>
      </c>
      <c r="AQ521" s="9">
        <v>0</v>
      </c>
      <c r="AR521" s="9">
        <v>0</v>
      </c>
      <c r="AS521" s="11">
        <v>0</v>
      </c>
      <c r="AT521" s="11">
        <v>0</v>
      </c>
      <c r="AU521" s="11">
        <v>0</v>
      </c>
      <c r="AV521" s="11">
        <v>0</v>
      </c>
      <c r="AW521" s="9">
        <v>0</v>
      </c>
      <c r="AX521" s="9">
        <v>0</v>
      </c>
      <c r="AY521" s="9">
        <v>0</v>
      </c>
      <c r="AZ521" s="9">
        <v>0</v>
      </c>
      <c r="BA521" s="11">
        <v>0</v>
      </c>
      <c r="BB521" s="11">
        <v>0</v>
      </c>
      <c r="BC521" s="11">
        <v>0</v>
      </c>
      <c r="BD521" s="11">
        <v>0</v>
      </c>
      <c r="BE521" s="11">
        <v>0</v>
      </c>
      <c r="BF521" s="11">
        <v>0</v>
      </c>
      <c r="BG521" s="11">
        <v>0</v>
      </c>
      <c r="BH521" s="11">
        <v>0</v>
      </c>
      <c r="BI521" s="9">
        <v>0</v>
      </c>
      <c r="BJ521" s="9">
        <v>0</v>
      </c>
      <c r="BK521" s="9">
        <v>0</v>
      </c>
      <c r="BL521" s="9">
        <v>0</v>
      </c>
      <c r="BM521" s="9">
        <v>0</v>
      </c>
      <c r="BN521" s="9">
        <v>0</v>
      </c>
      <c r="BO521" s="11">
        <v>0</v>
      </c>
      <c r="BP521" s="11">
        <v>0</v>
      </c>
      <c r="BQ521" s="11">
        <v>0</v>
      </c>
      <c r="BR521" s="11">
        <v>0</v>
      </c>
      <c r="BS521" s="11">
        <v>0</v>
      </c>
      <c r="BT521" s="11">
        <v>0</v>
      </c>
      <c r="BU521" s="9">
        <v>0</v>
      </c>
      <c r="BV521" s="9">
        <v>0</v>
      </c>
      <c r="BW521" s="11">
        <v>0</v>
      </c>
      <c r="BX521" s="11">
        <v>0</v>
      </c>
      <c r="BY521" s="11">
        <v>0</v>
      </c>
      <c r="BZ521" s="11">
        <v>-3011.75</v>
      </c>
      <c r="CA521" s="9">
        <v>0</v>
      </c>
      <c r="CB521" s="9">
        <v>0</v>
      </c>
      <c r="CC521" s="9">
        <v>0</v>
      </c>
      <c r="CD521" s="9">
        <v>0</v>
      </c>
      <c r="CE521" s="11">
        <v>0</v>
      </c>
      <c r="CF521" s="11">
        <v>0</v>
      </c>
      <c r="CG521" s="11">
        <v>0</v>
      </c>
      <c r="CH521" s="11">
        <v>0</v>
      </c>
      <c r="CI521" s="11">
        <v>0</v>
      </c>
      <c r="CJ521" s="11">
        <v>0</v>
      </c>
      <c r="CK521" s="11">
        <v>0</v>
      </c>
      <c r="CL521" s="11">
        <v>0</v>
      </c>
      <c r="CM521" s="11">
        <v>0</v>
      </c>
      <c r="CN521" s="9">
        <v>0</v>
      </c>
      <c r="CO521" s="9">
        <v>0</v>
      </c>
      <c r="CP521" s="9">
        <v>0</v>
      </c>
      <c r="CQ521" s="9">
        <v>0</v>
      </c>
      <c r="CR521" s="9">
        <v>0</v>
      </c>
      <c r="CT521" s="11"/>
      <c r="CU521" s="11"/>
      <c r="CV521" s="15"/>
      <c r="CW521" s="15"/>
      <c r="CX521" s="11"/>
      <c r="CY521" s="11"/>
      <c r="CZ521" s="9"/>
      <c r="DA521" s="11"/>
      <c r="DB521" s="11"/>
      <c r="DC521" s="11"/>
      <c r="DD521" s="11"/>
      <c r="DE521" s="11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</row>
    <row r="522" spans="1:124" x14ac:dyDescent="0.3">
      <c r="A522" s="8">
        <v>4048</v>
      </c>
      <c r="B522" s="8" t="s">
        <v>529</v>
      </c>
      <c r="C522" s="8" t="s">
        <v>543</v>
      </c>
      <c r="D522" s="16">
        <v>7</v>
      </c>
      <c r="E522" s="9">
        <v>0</v>
      </c>
      <c r="F522" s="9">
        <f t="shared" si="222"/>
        <v>0</v>
      </c>
      <c r="G522" s="9">
        <f t="shared" si="223"/>
        <v>0</v>
      </c>
      <c r="H522" s="9">
        <f t="shared" si="224"/>
        <v>0</v>
      </c>
      <c r="I522" s="10">
        <f t="shared" si="219"/>
        <v>0</v>
      </c>
      <c r="J522" s="9">
        <f t="shared" si="225"/>
        <v>0</v>
      </c>
      <c r="K522" s="9">
        <f t="shared" si="226"/>
        <v>0</v>
      </c>
      <c r="L522" s="9">
        <f t="shared" si="227"/>
        <v>0</v>
      </c>
      <c r="M522" s="9">
        <f t="shared" si="228"/>
        <v>0</v>
      </c>
      <c r="N522" s="9">
        <f t="shared" si="229"/>
        <v>0</v>
      </c>
      <c r="O522" s="9">
        <f t="shared" si="230"/>
        <v>0</v>
      </c>
      <c r="P522" s="9">
        <f t="shared" si="231"/>
        <v>0</v>
      </c>
      <c r="Q522" s="15">
        <f t="shared" si="232"/>
        <v>0</v>
      </c>
      <c r="R522" s="15">
        <f t="shared" si="233"/>
        <v>-369.38</v>
      </c>
      <c r="S522" s="9">
        <f t="shared" si="234"/>
        <v>-369.38</v>
      </c>
      <c r="T522" s="9"/>
      <c r="U522" s="9">
        <f t="shared" ref="U522:AA531" si="246">IF($E522=0,0,SUMIF($AK$4:$BN$4,U$4,$AK522:$BN522)/$E522)</f>
        <v>0</v>
      </c>
      <c r="V522" s="9">
        <f t="shared" si="246"/>
        <v>0</v>
      </c>
      <c r="W522" s="9">
        <f t="shared" si="246"/>
        <v>0</v>
      </c>
      <c r="X522" s="9">
        <f t="shared" si="246"/>
        <v>0</v>
      </c>
      <c r="Y522" s="9">
        <f t="shared" si="246"/>
        <v>0</v>
      </c>
      <c r="Z522" s="9">
        <f t="shared" si="246"/>
        <v>0</v>
      </c>
      <c r="AA522" s="9">
        <f t="shared" si="246"/>
        <v>0</v>
      </c>
      <c r="AB522" s="9">
        <f t="shared" ref="AB522:AH531" si="247">IF($E522=0,0,SUMIF($BO$4:$CR$4,AB$4,$BO522:$CR522)/$E522)</f>
        <v>0</v>
      </c>
      <c r="AC522" s="9">
        <f t="shared" si="247"/>
        <v>0</v>
      </c>
      <c r="AD522" s="9">
        <f t="shared" si="247"/>
        <v>0</v>
      </c>
      <c r="AE522" s="9">
        <f t="shared" si="247"/>
        <v>0</v>
      </c>
      <c r="AF522" s="9">
        <f t="shared" si="247"/>
        <v>0</v>
      </c>
      <c r="AG522" s="9">
        <f t="shared" si="247"/>
        <v>0</v>
      </c>
      <c r="AH522" s="9">
        <f t="shared" si="247"/>
        <v>0</v>
      </c>
      <c r="AI522" s="9">
        <f t="shared" si="235"/>
        <v>0</v>
      </c>
      <c r="AJ522" s="3" t="s">
        <v>608</v>
      </c>
      <c r="AK522" s="11">
        <v>0</v>
      </c>
      <c r="AL522" s="11">
        <v>0</v>
      </c>
      <c r="AM522" s="11">
        <v>0</v>
      </c>
      <c r="AN522" s="9">
        <v>0</v>
      </c>
      <c r="AO522" s="11">
        <v>0</v>
      </c>
      <c r="AP522" s="11">
        <v>0</v>
      </c>
      <c r="AQ522" s="9">
        <v>0</v>
      </c>
      <c r="AR522" s="9">
        <v>0</v>
      </c>
      <c r="AS522" s="11">
        <v>0</v>
      </c>
      <c r="AT522" s="11">
        <v>0</v>
      </c>
      <c r="AU522" s="11">
        <v>0</v>
      </c>
      <c r="AV522" s="11">
        <v>0</v>
      </c>
      <c r="AW522" s="9">
        <v>0</v>
      </c>
      <c r="AX522" s="9">
        <v>0</v>
      </c>
      <c r="AY522" s="9">
        <v>0</v>
      </c>
      <c r="AZ522" s="9">
        <v>0</v>
      </c>
      <c r="BA522" s="11">
        <v>0</v>
      </c>
      <c r="BB522" s="11">
        <v>0</v>
      </c>
      <c r="BC522" s="11">
        <v>0</v>
      </c>
      <c r="BD522" s="11">
        <v>0</v>
      </c>
      <c r="BE522" s="11">
        <v>0</v>
      </c>
      <c r="BF522" s="11">
        <v>0</v>
      </c>
      <c r="BG522" s="11">
        <v>0</v>
      </c>
      <c r="BH522" s="11">
        <v>0</v>
      </c>
      <c r="BI522" s="9">
        <v>0</v>
      </c>
      <c r="BJ522" s="9">
        <v>0</v>
      </c>
      <c r="BK522" s="9">
        <v>0</v>
      </c>
      <c r="BL522" s="9">
        <v>0</v>
      </c>
      <c r="BM522" s="9">
        <v>0</v>
      </c>
      <c r="BN522" s="9">
        <v>0</v>
      </c>
      <c r="BO522" s="11">
        <v>0</v>
      </c>
      <c r="BP522" s="11">
        <v>0</v>
      </c>
      <c r="BQ522" s="11">
        <v>0</v>
      </c>
      <c r="BR522" s="11">
        <v>0</v>
      </c>
      <c r="BS522" s="11">
        <v>0</v>
      </c>
      <c r="BT522" s="11">
        <v>0</v>
      </c>
      <c r="BU522" s="9">
        <v>0</v>
      </c>
      <c r="BV522" s="9">
        <v>0</v>
      </c>
      <c r="BW522" s="11">
        <v>0</v>
      </c>
      <c r="BX522" s="11">
        <v>0</v>
      </c>
      <c r="BY522" s="11">
        <v>0</v>
      </c>
      <c r="BZ522" s="11">
        <v>-369.38</v>
      </c>
      <c r="CA522" s="9">
        <v>0</v>
      </c>
      <c r="CB522" s="9">
        <v>0</v>
      </c>
      <c r="CC522" s="9">
        <v>0</v>
      </c>
      <c r="CD522" s="9">
        <v>0</v>
      </c>
      <c r="CE522" s="11">
        <v>0</v>
      </c>
      <c r="CF522" s="11">
        <v>0</v>
      </c>
      <c r="CG522" s="11">
        <v>0</v>
      </c>
      <c r="CH522" s="11">
        <v>0</v>
      </c>
      <c r="CI522" s="11">
        <v>0</v>
      </c>
      <c r="CJ522" s="11">
        <v>0</v>
      </c>
      <c r="CK522" s="11">
        <v>0</v>
      </c>
      <c r="CL522" s="11">
        <v>0</v>
      </c>
      <c r="CM522" s="11">
        <v>0</v>
      </c>
      <c r="CN522" s="9">
        <v>0</v>
      </c>
      <c r="CO522" s="9">
        <v>0</v>
      </c>
      <c r="CP522" s="9">
        <v>0</v>
      </c>
      <c r="CQ522" s="9">
        <v>0</v>
      </c>
      <c r="CR522" s="9">
        <v>0</v>
      </c>
      <c r="CT522" s="11"/>
      <c r="CU522" s="11"/>
      <c r="CV522" s="15"/>
      <c r="CW522" s="15"/>
      <c r="CX522" s="11"/>
      <c r="CY522" s="11"/>
      <c r="CZ522" s="9"/>
      <c r="DA522" s="11"/>
      <c r="DB522" s="11"/>
      <c r="DC522" s="11"/>
      <c r="DD522" s="11"/>
      <c r="DE522" s="11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</row>
    <row r="523" spans="1:124" x14ac:dyDescent="0.3">
      <c r="A523" s="8">
        <v>4052</v>
      </c>
      <c r="B523" s="8" t="s">
        <v>529</v>
      </c>
      <c r="C523" s="8" t="s">
        <v>544</v>
      </c>
      <c r="D523" s="16">
        <v>7</v>
      </c>
      <c r="E523" s="9">
        <v>0</v>
      </c>
      <c r="F523" s="9">
        <f t="shared" si="222"/>
        <v>0</v>
      </c>
      <c r="G523" s="9">
        <f t="shared" si="223"/>
        <v>0</v>
      </c>
      <c r="H523" s="9">
        <f t="shared" si="224"/>
        <v>0</v>
      </c>
      <c r="I523" s="10">
        <f t="shared" si="219"/>
        <v>0</v>
      </c>
      <c r="J523" s="9">
        <f t="shared" si="225"/>
        <v>0</v>
      </c>
      <c r="K523" s="9">
        <f t="shared" si="226"/>
        <v>0</v>
      </c>
      <c r="L523" s="9">
        <f t="shared" si="227"/>
        <v>0</v>
      </c>
      <c r="M523" s="9">
        <f t="shared" si="228"/>
        <v>0</v>
      </c>
      <c r="N523" s="9">
        <f t="shared" si="229"/>
        <v>0</v>
      </c>
      <c r="O523" s="9">
        <f t="shared" si="230"/>
        <v>0</v>
      </c>
      <c r="P523" s="9">
        <f t="shared" si="231"/>
        <v>0</v>
      </c>
      <c r="Q523" s="15">
        <f t="shared" si="232"/>
        <v>0</v>
      </c>
      <c r="R523" s="15">
        <f t="shared" si="233"/>
        <v>-2177.4172047106581</v>
      </c>
      <c r="S523" s="9">
        <f t="shared" si="234"/>
        <v>-2177.4172047106581</v>
      </c>
      <c r="T523" s="9"/>
      <c r="U523" s="9">
        <f t="shared" si="246"/>
        <v>0</v>
      </c>
      <c r="V523" s="9">
        <f t="shared" si="246"/>
        <v>0</v>
      </c>
      <c r="W523" s="9">
        <f t="shared" si="246"/>
        <v>0</v>
      </c>
      <c r="X523" s="9">
        <f t="shared" si="246"/>
        <v>0</v>
      </c>
      <c r="Y523" s="9">
        <f t="shared" si="246"/>
        <v>0</v>
      </c>
      <c r="Z523" s="9">
        <f t="shared" si="246"/>
        <v>0</v>
      </c>
      <c r="AA523" s="9">
        <f t="shared" si="246"/>
        <v>0</v>
      </c>
      <c r="AB523" s="9">
        <f t="shared" si="247"/>
        <v>0</v>
      </c>
      <c r="AC523" s="9">
        <f t="shared" si="247"/>
        <v>0</v>
      </c>
      <c r="AD523" s="9">
        <f t="shared" si="247"/>
        <v>0</v>
      </c>
      <c r="AE523" s="9">
        <f t="shared" si="247"/>
        <v>0</v>
      </c>
      <c r="AF523" s="9">
        <f t="shared" si="247"/>
        <v>0</v>
      </c>
      <c r="AG523" s="9">
        <f t="shared" si="247"/>
        <v>0</v>
      </c>
      <c r="AH523" s="9">
        <f t="shared" si="247"/>
        <v>0</v>
      </c>
      <c r="AI523" s="9">
        <f t="shared" si="235"/>
        <v>0</v>
      </c>
      <c r="AJ523" s="3" t="s">
        <v>608</v>
      </c>
      <c r="AK523" s="11">
        <v>0</v>
      </c>
      <c r="AL523" s="11">
        <v>0</v>
      </c>
      <c r="AM523" s="11">
        <v>0</v>
      </c>
      <c r="AN523" s="9">
        <v>0</v>
      </c>
      <c r="AO523" s="11">
        <v>0</v>
      </c>
      <c r="AP523" s="11">
        <v>0</v>
      </c>
      <c r="AQ523" s="9">
        <v>0</v>
      </c>
      <c r="AR523" s="9">
        <v>0</v>
      </c>
      <c r="AS523" s="11">
        <v>0</v>
      </c>
      <c r="AT523" s="11">
        <v>0</v>
      </c>
      <c r="AU523" s="11">
        <v>0</v>
      </c>
      <c r="AV523" s="11">
        <v>0</v>
      </c>
      <c r="AW523" s="9">
        <v>0</v>
      </c>
      <c r="AX523" s="9">
        <v>0</v>
      </c>
      <c r="AY523" s="9">
        <v>0</v>
      </c>
      <c r="AZ523" s="9">
        <v>0</v>
      </c>
      <c r="BA523" s="11">
        <v>0</v>
      </c>
      <c r="BB523" s="11">
        <v>0</v>
      </c>
      <c r="BC523" s="11">
        <v>0</v>
      </c>
      <c r="BD523" s="11">
        <v>0</v>
      </c>
      <c r="BE523" s="11">
        <v>0</v>
      </c>
      <c r="BF523" s="11">
        <v>0</v>
      </c>
      <c r="BG523" s="11">
        <v>0</v>
      </c>
      <c r="BH523" s="11">
        <v>0</v>
      </c>
      <c r="BI523" s="9">
        <v>0</v>
      </c>
      <c r="BJ523" s="9">
        <v>0</v>
      </c>
      <c r="BK523" s="9">
        <v>0</v>
      </c>
      <c r="BL523" s="9">
        <v>0</v>
      </c>
      <c r="BM523" s="9">
        <v>0</v>
      </c>
      <c r="BN523" s="9">
        <v>0</v>
      </c>
      <c r="BO523" s="11">
        <v>0</v>
      </c>
      <c r="BP523" s="11">
        <v>0</v>
      </c>
      <c r="BQ523" s="11">
        <v>0</v>
      </c>
      <c r="BR523" s="11">
        <v>0</v>
      </c>
      <c r="BS523" s="11">
        <v>0</v>
      </c>
      <c r="BT523" s="11">
        <v>0</v>
      </c>
      <c r="BU523" s="9">
        <v>0</v>
      </c>
      <c r="BV523" s="9">
        <v>0</v>
      </c>
      <c r="BW523" s="11">
        <v>0</v>
      </c>
      <c r="BX523" s="11">
        <v>0</v>
      </c>
      <c r="BY523" s="11">
        <v>0</v>
      </c>
      <c r="BZ523" s="11">
        <v>-3094.94</v>
      </c>
      <c r="CA523" s="9">
        <v>0</v>
      </c>
      <c r="CB523" s="9">
        <v>917.52279528934196</v>
      </c>
      <c r="CC523" s="9">
        <v>0</v>
      </c>
      <c r="CD523" s="9">
        <v>0</v>
      </c>
      <c r="CE523" s="11">
        <v>0</v>
      </c>
      <c r="CF523" s="11">
        <v>0</v>
      </c>
      <c r="CG523" s="11">
        <v>0</v>
      </c>
      <c r="CH523" s="11">
        <v>0</v>
      </c>
      <c r="CI523" s="11">
        <v>0</v>
      </c>
      <c r="CJ523" s="11">
        <v>0</v>
      </c>
      <c r="CK523" s="11">
        <v>0</v>
      </c>
      <c r="CL523" s="11">
        <v>0</v>
      </c>
      <c r="CM523" s="11">
        <v>0</v>
      </c>
      <c r="CN523" s="9">
        <v>0</v>
      </c>
      <c r="CO523" s="9">
        <v>0</v>
      </c>
      <c r="CP523" s="9">
        <v>0</v>
      </c>
      <c r="CQ523" s="9">
        <v>0</v>
      </c>
      <c r="CR523" s="9">
        <v>0</v>
      </c>
      <c r="CT523" s="11"/>
      <c r="CU523" s="11"/>
      <c r="CV523" s="15"/>
      <c r="CW523" s="15"/>
      <c r="CX523" s="11"/>
      <c r="CY523" s="11"/>
      <c r="CZ523" s="9"/>
      <c r="DA523" s="11"/>
      <c r="DB523" s="11"/>
      <c r="DC523" s="11"/>
      <c r="DD523" s="11"/>
      <c r="DE523" s="11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</row>
    <row r="524" spans="1:124" x14ac:dyDescent="0.3">
      <c r="A524" s="8">
        <v>4061</v>
      </c>
      <c r="B524" s="8" t="s">
        <v>529</v>
      </c>
      <c r="C524" s="8" t="s">
        <v>545</v>
      </c>
      <c r="D524" s="16">
        <v>7</v>
      </c>
      <c r="E524" s="9">
        <v>0</v>
      </c>
      <c r="F524" s="9">
        <f t="shared" si="222"/>
        <v>0</v>
      </c>
      <c r="G524" s="9">
        <f t="shared" si="223"/>
        <v>0</v>
      </c>
      <c r="H524" s="9">
        <f t="shared" si="224"/>
        <v>0</v>
      </c>
      <c r="I524" s="10">
        <f t="shared" si="219"/>
        <v>0</v>
      </c>
      <c r="J524" s="9">
        <f t="shared" si="225"/>
        <v>0</v>
      </c>
      <c r="K524" s="9">
        <f t="shared" si="226"/>
        <v>0</v>
      </c>
      <c r="L524" s="9">
        <f t="shared" si="227"/>
        <v>0</v>
      </c>
      <c r="M524" s="9">
        <f t="shared" si="228"/>
        <v>0</v>
      </c>
      <c r="N524" s="9">
        <f t="shared" si="229"/>
        <v>0</v>
      </c>
      <c r="O524" s="9">
        <f t="shared" si="230"/>
        <v>0</v>
      </c>
      <c r="P524" s="9">
        <f t="shared" si="231"/>
        <v>0</v>
      </c>
      <c r="Q524" s="15">
        <f t="shared" si="232"/>
        <v>0</v>
      </c>
      <c r="R524" s="15">
        <f t="shared" si="233"/>
        <v>-697.65</v>
      </c>
      <c r="S524" s="9">
        <f t="shared" si="234"/>
        <v>-697.65</v>
      </c>
      <c r="T524" s="9"/>
      <c r="U524" s="9">
        <f t="shared" si="246"/>
        <v>0</v>
      </c>
      <c r="V524" s="9">
        <f t="shared" si="246"/>
        <v>0</v>
      </c>
      <c r="W524" s="9">
        <f t="shared" si="246"/>
        <v>0</v>
      </c>
      <c r="X524" s="9">
        <f t="shared" si="246"/>
        <v>0</v>
      </c>
      <c r="Y524" s="9">
        <f t="shared" si="246"/>
        <v>0</v>
      </c>
      <c r="Z524" s="9">
        <f t="shared" si="246"/>
        <v>0</v>
      </c>
      <c r="AA524" s="9">
        <f t="shared" si="246"/>
        <v>0</v>
      </c>
      <c r="AB524" s="9">
        <f t="shared" si="247"/>
        <v>0</v>
      </c>
      <c r="AC524" s="9">
        <f t="shared" si="247"/>
        <v>0</v>
      </c>
      <c r="AD524" s="9">
        <f t="shared" si="247"/>
        <v>0</v>
      </c>
      <c r="AE524" s="9">
        <f t="shared" si="247"/>
        <v>0</v>
      </c>
      <c r="AF524" s="9">
        <f t="shared" si="247"/>
        <v>0</v>
      </c>
      <c r="AG524" s="9">
        <f t="shared" si="247"/>
        <v>0</v>
      </c>
      <c r="AH524" s="9">
        <f t="shared" si="247"/>
        <v>0</v>
      </c>
      <c r="AI524" s="9">
        <f t="shared" si="235"/>
        <v>0</v>
      </c>
      <c r="AJ524" s="3" t="s">
        <v>608</v>
      </c>
      <c r="AK524" s="11">
        <v>0</v>
      </c>
      <c r="AL524" s="11">
        <v>0</v>
      </c>
      <c r="AM524" s="11">
        <v>0</v>
      </c>
      <c r="AN524" s="9">
        <v>0</v>
      </c>
      <c r="AO524" s="11">
        <v>0</v>
      </c>
      <c r="AP524" s="11">
        <v>0</v>
      </c>
      <c r="AQ524" s="9">
        <v>0</v>
      </c>
      <c r="AR524" s="9">
        <v>0</v>
      </c>
      <c r="AS524" s="11">
        <v>0</v>
      </c>
      <c r="AT524" s="11">
        <v>0</v>
      </c>
      <c r="AU524" s="11">
        <v>0</v>
      </c>
      <c r="AV524" s="11">
        <v>0</v>
      </c>
      <c r="AW524" s="9">
        <v>0</v>
      </c>
      <c r="AX524" s="9">
        <v>0</v>
      </c>
      <c r="AY524" s="9">
        <v>0</v>
      </c>
      <c r="AZ524" s="9">
        <v>0</v>
      </c>
      <c r="BA524" s="11">
        <v>0</v>
      </c>
      <c r="BB524" s="11">
        <v>0</v>
      </c>
      <c r="BC524" s="11">
        <v>0</v>
      </c>
      <c r="BD524" s="11">
        <v>0</v>
      </c>
      <c r="BE524" s="11">
        <v>0</v>
      </c>
      <c r="BF524" s="11">
        <v>0</v>
      </c>
      <c r="BG524" s="11">
        <v>0</v>
      </c>
      <c r="BH524" s="11">
        <v>0</v>
      </c>
      <c r="BI524" s="9">
        <v>0</v>
      </c>
      <c r="BJ524" s="9">
        <v>0</v>
      </c>
      <c r="BK524" s="9">
        <v>0</v>
      </c>
      <c r="BL524" s="9">
        <v>0</v>
      </c>
      <c r="BM524" s="9">
        <v>0</v>
      </c>
      <c r="BN524" s="9">
        <v>0</v>
      </c>
      <c r="BO524" s="11">
        <v>0</v>
      </c>
      <c r="BP524" s="11">
        <v>0</v>
      </c>
      <c r="BQ524" s="11">
        <v>0</v>
      </c>
      <c r="BR524" s="11">
        <v>0</v>
      </c>
      <c r="BS524" s="11">
        <v>0</v>
      </c>
      <c r="BT524" s="11">
        <v>0</v>
      </c>
      <c r="BU524" s="9">
        <v>0</v>
      </c>
      <c r="BV524" s="9">
        <v>0</v>
      </c>
      <c r="BW524" s="11">
        <v>0</v>
      </c>
      <c r="BX524" s="11">
        <v>0</v>
      </c>
      <c r="BY524" s="11">
        <v>0</v>
      </c>
      <c r="BZ524" s="11">
        <v>-697.65</v>
      </c>
      <c r="CA524" s="9">
        <v>0</v>
      </c>
      <c r="CB524" s="9">
        <v>0</v>
      </c>
      <c r="CC524" s="9">
        <v>0</v>
      </c>
      <c r="CD524" s="9">
        <v>0</v>
      </c>
      <c r="CE524" s="11">
        <v>0</v>
      </c>
      <c r="CF524" s="11">
        <v>0</v>
      </c>
      <c r="CG524" s="11">
        <v>0</v>
      </c>
      <c r="CH524" s="11">
        <v>0</v>
      </c>
      <c r="CI524" s="11">
        <v>0</v>
      </c>
      <c r="CJ524" s="11">
        <v>0</v>
      </c>
      <c r="CK524" s="11">
        <v>0</v>
      </c>
      <c r="CL524" s="11">
        <v>0</v>
      </c>
      <c r="CM524" s="11">
        <v>0</v>
      </c>
      <c r="CN524" s="9">
        <v>0</v>
      </c>
      <c r="CO524" s="9">
        <v>0</v>
      </c>
      <c r="CP524" s="9">
        <v>0</v>
      </c>
      <c r="CQ524" s="9">
        <v>0</v>
      </c>
      <c r="CR524" s="9">
        <v>0</v>
      </c>
      <c r="CT524" s="11"/>
      <c r="CU524" s="11"/>
      <c r="CV524" s="15"/>
      <c r="CW524" s="15"/>
      <c r="CX524" s="11"/>
      <c r="CY524" s="11"/>
      <c r="CZ524" s="9"/>
      <c r="DA524" s="11"/>
      <c r="DB524" s="11"/>
      <c r="DC524" s="11"/>
      <c r="DD524" s="11"/>
      <c r="DE524" s="11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</row>
    <row r="525" spans="1:124" x14ac:dyDescent="0.3">
      <c r="A525" s="8">
        <v>4099</v>
      </c>
      <c r="B525" s="8" t="s">
        <v>529</v>
      </c>
      <c r="C525" s="8" t="s">
        <v>546</v>
      </c>
      <c r="D525" s="16">
        <v>7</v>
      </c>
      <c r="E525" s="9">
        <v>0</v>
      </c>
      <c r="F525" s="9">
        <f t="shared" si="222"/>
        <v>0</v>
      </c>
      <c r="G525" s="9">
        <f t="shared" si="223"/>
        <v>0</v>
      </c>
      <c r="H525" s="9">
        <f t="shared" si="224"/>
        <v>0</v>
      </c>
      <c r="I525" s="10">
        <f t="shared" ref="I525:I560" si="248">IF(F525=0,0,H525/F525)</f>
        <v>0</v>
      </c>
      <c r="J525" s="9">
        <f t="shared" si="225"/>
        <v>0</v>
      </c>
      <c r="K525" s="9">
        <f t="shared" si="226"/>
        <v>0</v>
      </c>
      <c r="L525" s="9">
        <f t="shared" si="227"/>
        <v>0</v>
      </c>
      <c r="M525" s="9">
        <f t="shared" si="228"/>
        <v>0</v>
      </c>
      <c r="N525" s="9">
        <f t="shared" si="229"/>
        <v>0</v>
      </c>
      <c r="O525" s="9">
        <f t="shared" si="230"/>
        <v>0</v>
      </c>
      <c r="P525" s="9">
        <f t="shared" si="231"/>
        <v>0</v>
      </c>
      <c r="Q525" s="15">
        <f t="shared" si="232"/>
        <v>0</v>
      </c>
      <c r="R525" s="15">
        <f t="shared" si="233"/>
        <v>-3391.35</v>
      </c>
      <c r="S525" s="9">
        <f t="shared" si="234"/>
        <v>-3391.35</v>
      </c>
      <c r="T525" s="9"/>
      <c r="U525" s="9">
        <f t="shared" si="246"/>
        <v>0</v>
      </c>
      <c r="V525" s="9">
        <f t="shared" si="246"/>
        <v>0</v>
      </c>
      <c r="W525" s="9">
        <f t="shared" si="246"/>
        <v>0</v>
      </c>
      <c r="X525" s="9">
        <f t="shared" si="246"/>
        <v>0</v>
      </c>
      <c r="Y525" s="9">
        <f t="shared" si="246"/>
        <v>0</v>
      </c>
      <c r="Z525" s="9">
        <f t="shared" si="246"/>
        <v>0</v>
      </c>
      <c r="AA525" s="9">
        <f t="shared" si="246"/>
        <v>0</v>
      </c>
      <c r="AB525" s="9">
        <f t="shared" si="247"/>
        <v>0</v>
      </c>
      <c r="AC525" s="9">
        <f t="shared" si="247"/>
        <v>0</v>
      </c>
      <c r="AD525" s="9">
        <f t="shared" si="247"/>
        <v>0</v>
      </c>
      <c r="AE525" s="9">
        <f t="shared" si="247"/>
        <v>0</v>
      </c>
      <c r="AF525" s="9">
        <f t="shared" si="247"/>
        <v>0</v>
      </c>
      <c r="AG525" s="9">
        <f t="shared" si="247"/>
        <v>0</v>
      </c>
      <c r="AH525" s="9">
        <f t="shared" si="247"/>
        <v>0</v>
      </c>
      <c r="AI525" s="9">
        <f t="shared" si="235"/>
        <v>0</v>
      </c>
      <c r="AJ525" s="3" t="s">
        <v>608</v>
      </c>
      <c r="AK525" s="11">
        <v>0</v>
      </c>
      <c r="AL525" s="11">
        <v>0</v>
      </c>
      <c r="AM525" s="11">
        <v>0</v>
      </c>
      <c r="AN525" s="9">
        <v>0</v>
      </c>
      <c r="AO525" s="11">
        <v>0</v>
      </c>
      <c r="AP525" s="11">
        <v>0</v>
      </c>
      <c r="AQ525" s="9">
        <v>0</v>
      </c>
      <c r="AR525" s="9">
        <v>0</v>
      </c>
      <c r="AS525" s="11">
        <v>0</v>
      </c>
      <c r="AT525" s="11">
        <v>0</v>
      </c>
      <c r="AU525" s="11">
        <v>0</v>
      </c>
      <c r="AV525" s="11">
        <v>0</v>
      </c>
      <c r="AW525" s="9">
        <v>0</v>
      </c>
      <c r="AX525" s="9">
        <v>0</v>
      </c>
      <c r="AY525" s="9">
        <v>0</v>
      </c>
      <c r="AZ525" s="9">
        <v>0</v>
      </c>
      <c r="BA525" s="11">
        <v>0</v>
      </c>
      <c r="BB525" s="11">
        <v>0</v>
      </c>
      <c r="BC525" s="11">
        <v>0</v>
      </c>
      <c r="BD525" s="11">
        <v>0</v>
      </c>
      <c r="BE525" s="11">
        <v>0</v>
      </c>
      <c r="BF525" s="11">
        <v>0</v>
      </c>
      <c r="BG525" s="11">
        <v>0</v>
      </c>
      <c r="BH525" s="11">
        <v>0</v>
      </c>
      <c r="BI525" s="9">
        <v>0</v>
      </c>
      <c r="BJ525" s="9">
        <v>0</v>
      </c>
      <c r="BK525" s="9">
        <v>0</v>
      </c>
      <c r="BL525" s="9">
        <v>0</v>
      </c>
      <c r="BM525" s="9">
        <v>0</v>
      </c>
      <c r="BN525" s="9">
        <v>0</v>
      </c>
      <c r="BO525" s="11">
        <v>0</v>
      </c>
      <c r="BP525" s="11">
        <v>0</v>
      </c>
      <c r="BQ525" s="11">
        <v>0</v>
      </c>
      <c r="BR525" s="11">
        <v>0</v>
      </c>
      <c r="BS525" s="11">
        <v>0</v>
      </c>
      <c r="BT525" s="11">
        <v>0</v>
      </c>
      <c r="BU525" s="9">
        <v>0</v>
      </c>
      <c r="BV525" s="9">
        <v>0</v>
      </c>
      <c r="BW525" s="11">
        <v>0</v>
      </c>
      <c r="BX525" s="11">
        <v>0</v>
      </c>
      <c r="BY525" s="11">
        <v>0</v>
      </c>
      <c r="BZ525" s="11">
        <v>-3391.35</v>
      </c>
      <c r="CA525" s="9">
        <v>0</v>
      </c>
      <c r="CB525" s="9">
        <v>0</v>
      </c>
      <c r="CC525" s="9">
        <v>0</v>
      </c>
      <c r="CD525" s="9">
        <v>0</v>
      </c>
      <c r="CE525" s="11">
        <v>0</v>
      </c>
      <c r="CF525" s="11">
        <v>0</v>
      </c>
      <c r="CG525" s="11">
        <v>0</v>
      </c>
      <c r="CH525" s="11">
        <v>0</v>
      </c>
      <c r="CI525" s="11">
        <v>0</v>
      </c>
      <c r="CJ525" s="11">
        <v>0</v>
      </c>
      <c r="CK525" s="11">
        <v>0</v>
      </c>
      <c r="CL525" s="11">
        <v>0</v>
      </c>
      <c r="CM525" s="11">
        <v>0</v>
      </c>
      <c r="CN525" s="9">
        <v>0</v>
      </c>
      <c r="CO525" s="9">
        <v>0</v>
      </c>
      <c r="CP525" s="9">
        <v>0</v>
      </c>
      <c r="CQ525" s="9">
        <v>0</v>
      </c>
      <c r="CR525" s="9">
        <v>0</v>
      </c>
      <c r="CT525" s="11"/>
      <c r="CU525" s="11"/>
      <c r="CV525" s="15"/>
      <c r="CW525" s="15"/>
      <c r="CX525" s="11"/>
      <c r="CY525" s="11"/>
      <c r="CZ525" s="9"/>
      <c r="DA525" s="11"/>
      <c r="DB525" s="11"/>
      <c r="DC525" s="11"/>
      <c r="DD525" s="11"/>
      <c r="DE525" s="11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</row>
    <row r="526" spans="1:124" x14ac:dyDescent="0.3">
      <c r="A526" s="8">
        <v>4108</v>
      </c>
      <c r="B526" s="8" t="s">
        <v>529</v>
      </c>
      <c r="C526" s="8" t="s">
        <v>547</v>
      </c>
      <c r="D526" s="16">
        <v>7</v>
      </c>
      <c r="E526" s="9">
        <v>0</v>
      </c>
      <c r="F526" s="9">
        <f t="shared" si="222"/>
        <v>0</v>
      </c>
      <c r="G526" s="9">
        <f t="shared" si="223"/>
        <v>0</v>
      </c>
      <c r="H526" s="9">
        <f t="shared" si="224"/>
        <v>0</v>
      </c>
      <c r="I526" s="10">
        <f t="shared" si="248"/>
        <v>0</v>
      </c>
      <c r="J526" s="9">
        <f t="shared" si="225"/>
        <v>0</v>
      </c>
      <c r="K526" s="9">
        <f t="shared" si="226"/>
        <v>0</v>
      </c>
      <c r="L526" s="9">
        <f t="shared" si="227"/>
        <v>0</v>
      </c>
      <c r="M526" s="9">
        <f t="shared" si="228"/>
        <v>0</v>
      </c>
      <c r="N526" s="9">
        <f t="shared" si="229"/>
        <v>0</v>
      </c>
      <c r="O526" s="9">
        <f t="shared" si="230"/>
        <v>0</v>
      </c>
      <c r="P526" s="9">
        <f t="shared" si="231"/>
        <v>0</v>
      </c>
      <c r="Q526" s="15">
        <f t="shared" si="232"/>
        <v>0</v>
      </c>
      <c r="R526" s="15">
        <f t="shared" si="233"/>
        <v>-6916.7137835138283</v>
      </c>
      <c r="S526" s="9">
        <f t="shared" si="234"/>
        <v>-6916.7137835138283</v>
      </c>
      <c r="T526" s="9"/>
      <c r="U526" s="9">
        <f t="shared" si="246"/>
        <v>0</v>
      </c>
      <c r="V526" s="9">
        <f t="shared" si="246"/>
        <v>0</v>
      </c>
      <c r="W526" s="9">
        <f t="shared" si="246"/>
        <v>0</v>
      </c>
      <c r="X526" s="9">
        <f t="shared" si="246"/>
        <v>0</v>
      </c>
      <c r="Y526" s="9">
        <f t="shared" si="246"/>
        <v>0</v>
      </c>
      <c r="Z526" s="9">
        <f t="shared" si="246"/>
        <v>0</v>
      </c>
      <c r="AA526" s="9">
        <f t="shared" si="246"/>
        <v>0</v>
      </c>
      <c r="AB526" s="9">
        <f t="shared" si="247"/>
        <v>0</v>
      </c>
      <c r="AC526" s="9">
        <f t="shared" si="247"/>
        <v>0</v>
      </c>
      <c r="AD526" s="9">
        <f t="shared" si="247"/>
        <v>0</v>
      </c>
      <c r="AE526" s="9">
        <f t="shared" si="247"/>
        <v>0</v>
      </c>
      <c r="AF526" s="9">
        <f t="shared" si="247"/>
        <v>0</v>
      </c>
      <c r="AG526" s="9">
        <f t="shared" si="247"/>
        <v>0</v>
      </c>
      <c r="AH526" s="9">
        <f t="shared" si="247"/>
        <v>0</v>
      </c>
      <c r="AI526" s="9">
        <f t="shared" si="235"/>
        <v>0</v>
      </c>
      <c r="AJ526" s="3" t="s">
        <v>608</v>
      </c>
      <c r="AK526" s="11">
        <v>0</v>
      </c>
      <c r="AL526" s="11">
        <v>0</v>
      </c>
      <c r="AM526" s="11">
        <v>0</v>
      </c>
      <c r="AN526" s="9">
        <v>0</v>
      </c>
      <c r="AO526" s="11">
        <v>0</v>
      </c>
      <c r="AP526" s="11">
        <v>0</v>
      </c>
      <c r="AQ526" s="9">
        <v>0</v>
      </c>
      <c r="AR526" s="9">
        <v>0</v>
      </c>
      <c r="AS526" s="11">
        <v>0</v>
      </c>
      <c r="AT526" s="11">
        <v>0</v>
      </c>
      <c r="AU526" s="11">
        <v>0</v>
      </c>
      <c r="AV526" s="11">
        <v>0</v>
      </c>
      <c r="AW526" s="9">
        <v>0</v>
      </c>
      <c r="AX526" s="9">
        <v>0</v>
      </c>
      <c r="AY526" s="9">
        <v>0</v>
      </c>
      <c r="AZ526" s="9">
        <v>0</v>
      </c>
      <c r="BA526" s="11">
        <v>0</v>
      </c>
      <c r="BB526" s="11">
        <v>0</v>
      </c>
      <c r="BC526" s="11">
        <v>0</v>
      </c>
      <c r="BD526" s="11">
        <v>0</v>
      </c>
      <c r="BE526" s="11">
        <v>0</v>
      </c>
      <c r="BF526" s="11">
        <v>0</v>
      </c>
      <c r="BG526" s="11">
        <v>0</v>
      </c>
      <c r="BH526" s="11">
        <v>0</v>
      </c>
      <c r="BI526" s="9">
        <v>0</v>
      </c>
      <c r="BJ526" s="9">
        <v>0</v>
      </c>
      <c r="BK526" s="9">
        <v>0</v>
      </c>
      <c r="BL526" s="9">
        <v>0</v>
      </c>
      <c r="BM526" s="9">
        <v>0</v>
      </c>
      <c r="BN526" s="9">
        <v>0</v>
      </c>
      <c r="BO526" s="11">
        <v>0</v>
      </c>
      <c r="BP526" s="11">
        <v>0</v>
      </c>
      <c r="BQ526" s="11">
        <v>0</v>
      </c>
      <c r="BR526" s="11">
        <v>0</v>
      </c>
      <c r="BS526" s="11">
        <v>0</v>
      </c>
      <c r="BT526" s="11">
        <v>0</v>
      </c>
      <c r="BU526" s="9">
        <v>0</v>
      </c>
      <c r="BV526" s="9">
        <v>0</v>
      </c>
      <c r="BW526" s="11">
        <v>0</v>
      </c>
      <c r="BX526" s="11">
        <v>0</v>
      </c>
      <c r="BY526" s="11">
        <v>0</v>
      </c>
      <c r="BZ526" s="11">
        <v>-7115.85</v>
      </c>
      <c r="CA526" s="9">
        <v>0</v>
      </c>
      <c r="CB526" s="9">
        <v>199.13621648617186</v>
      </c>
      <c r="CC526" s="9">
        <v>0</v>
      </c>
      <c r="CD526" s="9">
        <v>0</v>
      </c>
      <c r="CE526" s="11">
        <v>0</v>
      </c>
      <c r="CF526" s="11">
        <v>0</v>
      </c>
      <c r="CG526" s="11">
        <v>0</v>
      </c>
      <c r="CH526" s="11">
        <v>0</v>
      </c>
      <c r="CI526" s="11">
        <v>0</v>
      </c>
      <c r="CJ526" s="11">
        <v>0</v>
      </c>
      <c r="CK526" s="11">
        <v>0</v>
      </c>
      <c r="CL526" s="11">
        <v>0</v>
      </c>
      <c r="CM526" s="11">
        <v>0</v>
      </c>
      <c r="CN526" s="9">
        <v>0</v>
      </c>
      <c r="CO526" s="9">
        <v>0</v>
      </c>
      <c r="CP526" s="9">
        <v>0</v>
      </c>
      <c r="CQ526" s="9">
        <v>0</v>
      </c>
      <c r="CR526" s="9">
        <v>0</v>
      </c>
      <c r="CT526" s="11"/>
      <c r="CU526" s="11"/>
      <c r="CV526" s="15"/>
      <c r="CW526" s="15"/>
      <c r="CX526" s="11"/>
      <c r="CY526" s="11"/>
      <c r="CZ526" s="9"/>
      <c r="DA526" s="11"/>
      <c r="DB526" s="11"/>
      <c r="DC526" s="11"/>
      <c r="DD526" s="11"/>
      <c r="DE526" s="11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</row>
    <row r="527" spans="1:124" x14ac:dyDescent="0.3">
      <c r="A527" s="8">
        <v>4114</v>
      </c>
      <c r="B527" s="8" t="s">
        <v>529</v>
      </c>
      <c r="C527" s="8" t="s">
        <v>548</v>
      </c>
      <c r="D527" s="16">
        <v>7</v>
      </c>
      <c r="E527" s="9">
        <v>0</v>
      </c>
      <c r="F527" s="9">
        <f t="shared" si="222"/>
        <v>0</v>
      </c>
      <c r="G527" s="9">
        <f t="shared" si="223"/>
        <v>0</v>
      </c>
      <c r="H527" s="9">
        <f t="shared" si="224"/>
        <v>0</v>
      </c>
      <c r="I527" s="10">
        <f t="shared" si="248"/>
        <v>0</v>
      </c>
      <c r="J527" s="9">
        <f t="shared" si="225"/>
        <v>0</v>
      </c>
      <c r="K527" s="9">
        <f t="shared" si="226"/>
        <v>0</v>
      </c>
      <c r="L527" s="9">
        <f t="shared" si="227"/>
        <v>0</v>
      </c>
      <c r="M527" s="9">
        <f t="shared" si="228"/>
        <v>0</v>
      </c>
      <c r="N527" s="9">
        <f t="shared" si="229"/>
        <v>0</v>
      </c>
      <c r="O527" s="9">
        <f t="shared" si="230"/>
        <v>0</v>
      </c>
      <c r="P527" s="9">
        <f t="shared" si="231"/>
        <v>0</v>
      </c>
      <c r="Q527" s="15">
        <f t="shared" si="232"/>
        <v>0</v>
      </c>
      <c r="R527" s="15">
        <f t="shared" si="233"/>
        <v>-5050.41</v>
      </c>
      <c r="S527" s="9">
        <f t="shared" si="234"/>
        <v>-5050.41</v>
      </c>
      <c r="T527" s="9"/>
      <c r="U527" s="9">
        <f t="shared" si="246"/>
        <v>0</v>
      </c>
      <c r="V527" s="9">
        <f t="shared" si="246"/>
        <v>0</v>
      </c>
      <c r="W527" s="9">
        <f t="shared" si="246"/>
        <v>0</v>
      </c>
      <c r="X527" s="9">
        <f t="shared" si="246"/>
        <v>0</v>
      </c>
      <c r="Y527" s="9">
        <f t="shared" si="246"/>
        <v>0</v>
      </c>
      <c r="Z527" s="9">
        <f t="shared" si="246"/>
        <v>0</v>
      </c>
      <c r="AA527" s="9">
        <f t="shared" si="246"/>
        <v>0</v>
      </c>
      <c r="AB527" s="9">
        <f t="shared" si="247"/>
        <v>0</v>
      </c>
      <c r="AC527" s="9">
        <f t="shared" si="247"/>
        <v>0</v>
      </c>
      <c r="AD527" s="9">
        <f t="shared" si="247"/>
        <v>0</v>
      </c>
      <c r="AE527" s="9">
        <f t="shared" si="247"/>
        <v>0</v>
      </c>
      <c r="AF527" s="9">
        <f t="shared" si="247"/>
        <v>0</v>
      </c>
      <c r="AG527" s="9">
        <f t="shared" si="247"/>
        <v>0</v>
      </c>
      <c r="AH527" s="9">
        <f t="shared" si="247"/>
        <v>0</v>
      </c>
      <c r="AI527" s="9">
        <f t="shared" si="235"/>
        <v>0</v>
      </c>
      <c r="AJ527" s="3" t="s">
        <v>608</v>
      </c>
      <c r="AK527" s="11">
        <v>0</v>
      </c>
      <c r="AL527" s="11">
        <v>0</v>
      </c>
      <c r="AM527" s="11">
        <v>0</v>
      </c>
      <c r="AN527" s="9">
        <v>0</v>
      </c>
      <c r="AO527" s="11">
        <v>0</v>
      </c>
      <c r="AP527" s="11">
        <v>0</v>
      </c>
      <c r="AQ527" s="9">
        <v>0</v>
      </c>
      <c r="AR527" s="9">
        <v>0</v>
      </c>
      <c r="AS527" s="11">
        <v>0</v>
      </c>
      <c r="AT527" s="11">
        <v>0</v>
      </c>
      <c r="AU527" s="11">
        <v>0</v>
      </c>
      <c r="AV527" s="11">
        <v>0</v>
      </c>
      <c r="AW527" s="9">
        <v>0</v>
      </c>
      <c r="AX527" s="9">
        <v>0</v>
      </c>
      <c r="AY527" s="9">
        <v>0</v>
      </c>
      <c r="AZ527" s="9">
        <v>0</v>
      </c>
      <c r="BA527" s="11">
        <v>0</v>
      </c>
      <c r="BB527" s="11">
        <v>0</v>
      </c>
      <c r="BC527" s="11">
        <v>0</v>
      </c>
      <c r="BD527" s="11">
        <v>0</v>
      </c>
      <c r="BE527" s="11">
        <v>0</v>
      </c>
      <c r="BF527" s="11">
        <v>0</v>
      </c>
      <c r="BG527" s="11">
        <v>0</v>
      </c>
      <c r="BH527" s="11">
        <v>0</v>
      </c>
      <c r="BI527" s="9">
        <v>0</v>
      </c>
      <c r="BJ527" s="9">
        <v>0</v>
      </c>
      <c r="BK527" s="9">
        <v>0</v>
      </c>
      <c r="BL527" s="9">
        <v>0</v>
      </c>
      <c r="BM527" s="9">
        <v>0</v>
      </c>
      <c r="BN527" s="9">
        <v>0</v>
      </c>
      <c r="BO527" s="11">
        <v>0</v>
      </c>
      <c r="BP527" s="11">
        <v>0</v>
      </c>
      <c r="BQ527" s="11">
        <v>0</v>
      </c>
      <c r="BR527" s="11">
        <v>0</v>
      </c>
      <c r="BS527" s="11">
        <v>0</v>
      </c>
      <c r="BT527" s="11">
        <v>0</v>
      </c>
      <c r="BU527" s="9">
        <v>0</v>
      </c>
      <c r="BV527" s="9">
        <v>0</v>
      </c>
      <c r="BW527" s="11">
        <v>0</v>
      </c>
      <c r="BX527" s="11">
        <v>0</v>
      </c>
      <c r="BY527" s="11">
        <v>0</v>
      </c>
      <c r="BZ527" s="11">
        <v>-5050.41</v>
      </c>
      <c r="CA527" s="9">
        <v>0</v>
      </c>
      <c r="CB527" s="9">
        <v>0</v>
      </c>
      <c r="CC527" s="9">
        <v>0</v>
      </c>
      <c r="CD527" s="9">
        <v>0</v>
      </c>
      <c r="CE527" s="11">
        <v>0</v>
      </c>
      <c r="CF527" s="11">
        <v>0</v>
      </c>
      <c r="CG527" s="11">
        <v>0</v>
      </c>
      <c r="CH527" s="11">
        <v>0</v>
      </c>
      <c r="CI527" s="11">
        <v>0</v>
      </c>
      <c r="CJ527" s="11">
        <v>0</v>
      </c>
      <c r="CK527" s="11">
        <v>0</v>
      </c>
      <c r="CL527" s="11">
        <v>0</v>
      </c>
      <c r="CM527" s="11">
        <v>0</v>
      </c>
      <c r="CN527" s="9">
        <v>0</v>
      </c>
      <c r="CO527" s="9">
        <v>0</v>
      </c>
      <c r="CP527" s="9">
        <v>0</v>
      </c>
      <c r="CQ527" s="9">
        <v>0</v>
      </c>
      <c r="CR527" s="9">
        <v>0</v>
      </c>
      <c r="CT527" s="11"/>
      <c r="CU527" s="11"/>
      <c r="CV527" s="15"/>
      <c r="CW527" s="15"/>
      <c r="CX527" s="11"/>
      <c r="CY527" s="11"/>
      <c r="CZ527" s="9"/>
      <c r="DA527" s="11"/>
      <c r="DB527" s="11"/>
      <c r="DC527" s="11"/>
      <c r="DD527" s="11"/>
      <c r="DE527" s="11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</row>
    <row r="528" spans="1:124" x14ac:dyDescent="0.3">
      <c r="A528" s="8">
        <v>4175</v>
      </c>
      <c r="B528" s="8" t="s">
        <v>529</v>
      </c>
      <c r="C528" s="8" t="s">
        <v>549</v>
      </c>
      <c r="D528" s="16">
        <v>7</v>
      </c>
      <c r="E528" s="9">
        <v>0</v>
      </c>
      <c r="F528" s="9">
        <f t="shared" si="222"/>
        <v>0</v>
      </c>
      <c r="G528" s="9">
        <f t="shared" si="223"/>
        <v>0</v>
      </c>
      <c r="H528" s="9">
        <f t="shared" si="224"/>
        <v>0</v>
      </c>
      <c r="I528" s="10">
        <f t="shared" si="248"/>
        <v>0</v>
      </c>
      <c r="J528" s="9">
        <f t="shared" si="225"/>
        <v>0</v>
      </c>
      <c r="K528" s="9">
        <f t="shared" si="226"/>
        <v>0</v>
      </c>
      <c r="L528" s="9">
        <f t="shared" si="227"/>
        <v>0</v>
      </c>
      <c r="M528" s="9">
        <f t="shared" si="228"/>
        <v>0</v>
      </c>
      <c r="N528" s="9">
        <f t="shared" si="229"/>
        <v>0</v>
      </c>
      <c r="O528" s="9">
        <f t="shared" si="230"/>
        <v>0</v>
      </c>
      <c r="P528" s="9">
        <f t="shared" si="231"/>
        <v>0</v>
      </c>
      <c r="Q528" s="15">
        <f t="shared" si="232"/>
        <v>0</v>
      </c>
      <c r="R528" s="15">
        <f t="shared" si="233"/>
        <v>-7370.43</v>
      </c>
      <c r="S528" s="9">
        <f t="shared" si="234"/>
        <v>-7370.43</v>
      </c>
      <c r="T528" s="9"/>
      <c r="U528" s="9">
        <f t="shared" si="246"/>
        <v>0</v>
      </c>
      <c r="V528" s="9">
        <f t="shared" si="246"/>
        <v>0</v>
      </c>
      <c r="W528" s="9">
        <f t="shared" si="246"/>
        <v>0</v>
      </c>
      <c r="X528" s="9">
        <f t="shared" si="246"/>
        <v>0</v>
      </c>
      <c r="Y528" s="9">
        <f t="shared" si="246"/>
        <v>0</v>
      </c>
      <c r="Z528" s="9">
        <f t="shared" si="246"/>
        <v>0</v>
      </c>
      <c r="AA528" s="9">
        <f t="shared" si="246"/>
        <v>0</v>
      </c>
      <c r="AB528" s="9">
        <f t="shared" si="247"/>
        <v>0</v>
      </c>
      <c r="AC528" s="9">
        <f t="shared" si="247"/>
        <v>0</v>
      </c>
      <c r="AD528" s="9">
        <f t="shared" si="247"/>
        <v>0</v>
      </c>
      <c r="AE528" s="9">
        <f t="shared" si="247"/>
        <v>0</v>
      </c>
      <c r="AF528" s="9">
        <f t="shared" si="247"/>
        <v>0</v>
      </c>
      <c r="AG528" s="9">
        <f t="shared" si="247"/>
        <v>0</v>
      </c>
      <c r="AH528" s="9">
        <f t="shared" si="247"/>
        <v>0</v>
      </c>
      <c r="AI528" s="9">
        <f t="shared" si="235"/>
        <v>0</v>
      </c>
      <c r="AJ528" s="3" t="s">
        <v>608</v>
      </c>
      <c r="AK528" s="11">
        <v>0</v>
      </c>
      <c r="AL528" s="11">
        <v>0</v>
      </c>
      <c r="AM528" s="11">
        <v>0</v>
      </c>
      <c r="AN528" s="9">
        <v>0</v>
      </c>
      <c r="AO528" s="11">
        <v>0</v>
      </c>
      <c r="AP528" s="11">
        <v>0</v>
      </c>
      <c r="AQ528" s="9">
        <v>0</v>
      </c>
      <c r="AR528" s="9">
        <v>0</v>
      </c>
      <c r="AS528" s="11">
        <v>0</v>
      </c>
      <c r="AT528" s="11">
        <v>0</v>
      </c>
      <c r="AU528" s="11">
        <v>0</v>
      </c>
      <c r="AV528" s="11">
        <v>0</v>
      </c>
      <c r="AW528" s="9">
        <v>0</v>
      </c>
      <c r="AX528" s="9">
        <v>0</v>
      </c>
      <c r="AY528" s="9">
        <v>0</v>
      </c>
      <c r="AZ528" s="9">
        <v>0</v>
      </c>
      <c r="BA528" s="11">
        <v>0</v>
      </c>
      <c r="BB528" s="11">
        <v>0</v>
      </c>
      <c r="BC528" s="11">
        <v>0</v>
      </c>
      <c r="BD528" s="11">
        <v>0</v>
      </c>
      <c r="BE528" s="11">
        <v>0</v>
      </c>
      <c r="BF528" s="11">
        <v>0</v>
      </c>
      <c r="BG528" s="11">
        <v>0</v>
      </c>
      <c r="BH528" s="11">
        <v>0</v>
      </c>
      <c r="BI528" s="9">
        <v>0</v>
      </c>
      <c r="BJ528" s="9">
        <v>0</v>
      </c>
      <c r="BK528" s="9">
        <v>0</v>
      </c>
      <c r="BL528" s="9">
        <v>0</v>
      </c>
      <c r="BM528" s="9">
        <v>0</v>
      </c>
      <c r="BN528" s="9">
        <v>0</v>
      </c>
      <c r="BO528" s="11">
        <v>0</v>
      </c>
      <c r="BP528" s="11">
        <v>0</v>
      </c>
      <c r="BQ528" s="11">
        <v>0</v>
      </c>
      <c r="BR528" s="11">
        <v>0</v>
      </c>
      <c r="BS528" s="11">
        <v>0</v>
      </c>
      <c r="BT528" s="11">
        <v>0</v>
      </c>
      <c r="BU528" s="9">
        <v>0</v>
      </c>
      <c r="BV528" s="9">
        <v>0</v>
      </c>
      <c r="BW528" s="11">
        <v>0</v>
      </c>
      <c r="BX528" s="11">
        <v>0</v>
      </c>
      <c r="BY528" s="11">
        <v>0</v>
      </c>
      <c r="BZ528" s="11">
        <v>-7370.43</v>
      </c>
      <c r="CA528" s="9">
        <v>0</v>
      </c>
      <c r="CB528" s="9">
        <v>0</v>
      </c>
      <c r="CC528" s="9">
        <v>0</v>
      </c>
      <c r="CD528" s="9">
        <v>0</v>
      </c>
      <c r="CE528" s="11">
        <v>0</v>
      </c>
      <c r="CF528" s="11">
        <v>0</v>
      </c>
      <c r="CG528" s="11">
        <v>0</v>
      </c>
      <c r="CH528" s="11">
        <v>0</v>
      </c>
      <c r="CI528" s="11">
        <v>0</v>
      </c>
      <c r="CJ528" s="11">
        <v>0</v>
      </c>
      <c r="CK528" s="11">
        <v>0</v>
      </c>
      <c r="CL528" s="11">
        <v>0</v>
      </c>
      <c r="CM528" s="11">
        <v>0</v>
      </c>
      <c r="CN528" s="9">
        <v>0</v>
      </c>
      <c r="CO528" s="9">
        <v>0</v>
      </c>
      <c r="CP528" s="9">
        <v>0</v>
      </c>
      <c r="CQ528" s="9">
        <v>0</v>
      </c>
      <c r="CR528" s="9">
        <v>0</v>
      </c>
      <c r="CT528" s="11"/>
      <c r="CU528" s="11"/>
      <c r="CV528" s="15"/>
      <c r="CW528" s="15"/>
      <c r="CX528" s="11"/>
      <c r="CY528" s="11"/>
      <c r="CZ528" s="9"/>
      <c r="DA528" s="11"/>
      <c r="DB528" s="11"/>
      <c r="DC528" s="11"/>
      <c r="DD528" s="11"/>
      <c r="DE528" s="11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</row>
    <row r="529" spans="1:124" x14ac:dyDescent="0.3">
      <c r="A529" s="8">
        <v>4196</v>
      </c>
      <c r="B529" s="8" t="s">
        <v>529</v>
      </c>
      <c r="C529" s="8" t="s">
        <v>550</v>
      </c>
      <c r="D529" s="16">
        <v>7</v>
      </c>
      <c r="E529" s="9">
        <v>0</v>
      </c>
      <c r="F529" s="9">
        <f t="shared" si="222"/>
        <v>0</v>
      </c>
      <c r="G529" s="9">
        <f t="shared" si="223"/>
        <v>0</v>
      </c>
      <c r="H529" s="9">
        <f t="shared" si="224"/>
        <v>0</v>
      </c>
      <c r="I529" s="10">
        <f t="shared" si="248"/>
        <v>0</v>
      </c>
      <c r="J529" s="9">
        <f t="shared" si="225"/>
        <v>0</v>
      </c>
      <c r="K529" s="9">
        <f t="shared" si="226"/>
        <v>0</v>
      </c>
      <c r="L529" s="9">
        <f t="shared" si="227"/>
        <v>0</v>
      </c>
      <c r="M529" s="9">
        <f t="shared" si="228"/>
        <v>0</v>
      </c>
      <c r="N529" s="9">
        <f t="shared" si="229"/>
        <v>0</v>
      </c>
      <c r="O529" s="9">
        <f t="shared" si="230"/>
        <v>0</v>
      </c>
      <c r="P529" s="9">
        <f t="shared" si="231"/>
        <v>0</v>
      </c>
      <c r="Q529" s="15">
        <f t="shared" si="232"/>
        <v>0</v>
      </c>
      <c r="R529" s="15">
        <f t="shared" si="233"/>
        <v>-6179</v>
      </c>
      <c r="S529" s="9">
        <f t="shared" si="234"/>
        <v>-6179</v>
      </c>
      <c r="T529" s="9"/>
      <c r="U529" s="9">
        <f t="shared" si="246"/>
        <v>0</v>
      </c>
      <c r="V529" s="9">
        <f t="shared" si="246"/>
        <v>0</v>
      </c>
      <c r="W529" s="9">
        <f t="shared" si="246"/>
        <v>0</v>
      </c>
      <c r="X529" s="9">
        <f t="shared" si="246"/>
        <v>0</v>
      </c>
      <c r="Y529" s="9">
        <f t="shared" si="246"/>
        <v>0</v>
      </c>
      <c r="Z529" s="9">
        <f t="shared" si="246"/>
        <v>0</v>
      </c>
      <c r="AA529" s="9">
        <f t="shared" si="246"/>
        <v>0</v>
      </c>
      <c r="AB529" s="9">
        <f t="shared" si="247"/>
        <v>0</v>
      </c>
      <c r="AC529" s="9">
        <f t="shared" si="247"/>
        <v>0</v>
      </c>
      <c r="AD529" s="9">
        <f t="shared" si="247"/>
        <v>0</v>
      </c>
      <c r="AE529" s="9">
        <f t="shared" si="247"/>
        <v>0</v>
      </c>
      <c r="AF529" s="9">
        <f t="shared" si="247"/>
        <v>0</v>
      </c>
      <c r="AG529" s="9">
        <f t="shared" si="247"/>
        <v>0</v>
      </c>
      <c r="AH529" s="9">
        <f t="shared" si="247"/>
        <v>0</v>
      </c>
      <c r="AI529" s="9">
        <f t="shared" si="235"/>
        <v>0</v>
      </c>
      <c r="AJ529" s="3" t="s">
        <v>608</v>
      </c>
      <c r="AK529" s="11">
        <v>0</v>
      </c>
      <c r="AL529" s="11">
        <v>0</v>
      </c>
      <c r="AM529" s="11">
        <v>0</v>
      </c>
      <c r="AN529" s="9">
        <v>0</v>
      </c>
      <c r="AO529" s="11">
        <v>0</v>
      </c>
      <c r="AP529" s="11">
        <v>0</v>
      </c>
      <c r="AQ529" s="9">
        <v>0</v>
      </c>
      <c r="AR529" s="9">
        <v>0</v>
      </c>
      <c r="AS529" s="11">
        <v>0</v>
      </c>
      <c r="AT529" s="11">
        <v>0</v>
      </c>
      <c r="AU529" s="11">
        <v>0</v>
      </c>
      <c r="AV529" s="11">
        <v>0</v>
      </c>
      <c r="AW529" s="9">
        <v>0</v>
      </c>
      <c r="AX529" s="9">
        <v>0</v>
      </c>
      <c r="AY529" s="9">
        <v>0</v>
      </c>
      <c r="AZ529" s="9">
        <v>0</v>
      </c>
      <c r="BA529" s="11">
        <v>0</v>
      </c>
      <c r="BB529" s="11">
        <v>0</v>
      </c>
      <c r="BC529" s="11">
        <v>0</v>
      </c>
      <c r="BD529" s="11">
        <v>0</v>
      </c>
      <c r="BE529" s="11">
        <v>0</v>
      </c>
      <c r="BF529" s="11">
        <v>0</v>
      </c>
      <c r="BG529" s="11">
        <v>0</v>
      </c>
      <c r="BH529" s="11">
        <v>0</v>
      </c>
      <c r="BI529" s="9">
        <v>0</v>
      </c>
      <c r="BJ529" s="9">
        <v>0</v>
      </c>
      <c r="BK529" s="9">
        <v>0</v>
      </c>
      <c r="BL529" s="9">
        <v>0</v>
      </c>
      <c r="BM529" s="9">
        <v>0</v>
      </c>
      <c r="BN529" s="9">
        <v>0</v>
      </c>
      <c r="BO529" s="11">
        <v>0</v>
      </c>
      <c r="BP529" s="11">
        <v>0</v>
      </c>
      <c r="BQ529" s="11">
        <v>0</v>
      </c>
      <c r="BR529" s="11">
        <v>0</v>
      </c>
      <c r="BS529" s="11">
        <v>0</v>
      </c>
      <c r="BT529" s="11">
        <v>0</v>
      </c>
      <c r="BU529" s="9">
        <v>0</v>
      </c>
      <c r="BV529" s="9">
        <v>0</v>
      </c>
      <c r="BW529" s="11">
        <v>0</v>
      </c>
      <c r="BX529" s="11">
        <v>0</v>
      </c>
      <c r="BY529" s="11">
        <v>0</v>
      </c>
      <c r="BZ529" s="11">
        <v>-6179</v>
      </c>
      <c r="CA529" s="9">
        <v>0</v>
      </c>
      <c r="CB529" s="9">
        <v>0</v>
      </c>
      <c r="CC529" s="9">
        <v>0</v>
      </c>
      <c r="CD529" s="9">
        <v>0</v>
      </c>
      <c r="CE529" s="11">
        <v>0</v>
      </c>
      <c r="CF529" s="11">
        <v>0</v>
      </c>
      <c r="CG529" s="11">
        <v>0</v>
      </c>
      <c r="CH529" s="11">
        <v>0</v>
      </c>
      <c r="CI529" s="11">
        <v>0</v>
      </c>
      <c r="CJ529" s="11">
        <v>0</v>
      </c>
      <c r="CK529" s="11">
        <v>0</v>
      </c>
      <c r="CL529" s="11">
        <v>0</v>
      </c>
      <c r="CM529" s="11">
        <v>0</v>
      </c>
      <c r="CN529" s="9">
        <v>0</v>
      </c>
      <c r="CO529" s="9">
        <v>0</v>
      </c>
      <c r="CP529" s="9">
        <v>0</v>
      </c>
      <c r="CQ529" s="9">
        <v>0</v>
      </c>
      <c r="CR529" s="9">
        <v>0</v>
      </c>
      <c r="CT529" s="11"/>
      <c r="CU529" s="11"/>
      <c r="CV529" s="15"/>
      <c r="CW529" s="15"/>
      <c r="CX529" s="11"/>
      <c r="CY529" s="11"/>
      <c r="CZ529" s="9"/>
      <c r="DA529" s="11"/>
      <c r="DB529" s="11"/>
      <c r="DC529" s="11"/>
      <c r="DD529" s="11"/>
      <c r="DE529" s="11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</row>
    <row r="530" spans="1:124" x14ac:dyDescent="0.3">
      <c r="A530" s="8">
        <v>4197</v>
      </c>
      <c r="B530" s="8" t="s">
        <v>529</v>
      </c>
      <c r="C530" s="8" t="s">
        <v>551</v>
      </c>
      <c r="D530" s="16">
        <v>7</v>
      </c>
      <c r="E530" s="9">
        <v>0</v>
      </c>
      <c r="F530" s="9">
        <f t="shared" si="222"/>
        <v>0</v>
      </c>
      <c r="G530" s="9">
        <f t="shared" si="223"/>
        <v>0</v>
      </c>
      <c r="H530" s="9">
        <f t="shared" si="224"/>
        <v>0</v>
      </c>
      <c r="I530" s="10">
        <f t="shared" si="248"/>
        <v>0</v>
      </c>
      <c r="J530" s="9">
        <f t="shared" si="225"/>
        <v>0</v>
      </c>
      <c r="K530" s="9">
        <f t="shared" si="226"/>
        <v>0</v>
      </c>
      <c r="L530" s="9">
        <f t="shared" si="227"/>
        <v>0</v>
      </c>
      <c r="M530" s="9">
        <f t="shared" si="228"/>
        <v>0</v>
      </c>
      <c r="N530" s="9">
        <f t="shared" si="229"/>
        <v>0</v>
      </c>
      <c r="O530" s="9">
        <f t="shared" si="230"/>
        <v>0</v>
      </c>
      <c r="P530" s="9">
        <f t="shared" si="231"/>
        <v>0</v>
      </c>
      <c r="Q530" s="15">
        <f t="shared" si="232"/>
        <v>0</v>
      </c>
      <c r="R530" s="15">
        <f t="shared" si="233"/>
        <v>-6189.7966462690893</v>
      </c>
      <c r="S530" s="9">
        <f t="shared" si="234"/>
        <v>-6189.7966462690893</v>
      </c>
      <c r="T530" s="9"/>
      <c r="U530" s="9">
        <f t="shared" si="246"/>
        <v>0</v>
      </c>
      <c r="V530" s="9">
        <f t="shared" si="246"/>
        <v>0</v>
      </c>
      <c r="W530" s="9">
        <f t="shared" si="246"/>
        <v>0</v>
      </c>
      <c r="X530" s="9">
        <f t="shared" si="246"/>
        <v>0</v>
      </c>
      <c r="Y530" s="9">
        <f t="shared" si="246"/>
        <v>0</v>
      </c>
      <c r="Z530" s="9">
        <f t="shared" si="246"/>
        <v>0</v>
      </c>
      <c r="AA530" s="9">
        <f t="shared" si="246"/>
        <v>0</v>
      </c>
      <c r="AB530" s="9">
        <f t="shared" si="247"/>
        <v>0</v>
      </c>
      <c r="AC530" s="9">
        <f t="shared" si="247"/>
        <v>0</v>
      </c>
      <c r="AD530" s="9">
        <f t="shared" si="247"/>
        <v>0</v>
      </c>
      <c r="AE530" s="9">
        <f t="shared" si="247"/>
        <v>0</v>
      </c>
      <c r="AF530" s="9">
        <f t="shared" si="247"/>
        <v>0</v>
      </c>
      <c r="AG530" s="9">
        <f t="shared" si="247"/>
        <v>0</v>
      </c>
      <c r="AH530" s="9">
        <f t="shared" si="247"/>
        <v>0</v>
      </c>
      <c r="AI530" s="9">
        <f t="shared" si="235"/>
        <v>0</v>
      </c>
      <c r="AJ530" s="3" t="s">
        <v>608</v>
      </c>
      <c r="AK530" s="11">
        <v>0</v>
      </c>
      <c r="AL530" s="11">
        <v>0</v>
      </c>
      <c r="AM530" s="11">
        <v>0</v>
      </c>
      <c r="AN530" s="9">
        <v>0</v>
      </c>
      <c r="AO530" s="11">
        <v>0</v>
      </c>
      <c r="AP530" s="11">
        <v>0</v>
      </c>
      <c r="AQ530" s="9">
        <v>0</v>
      </c>
      <c r="AR530" s="9">
        <v>0</v>
      </c>
      <c r="AS530" s="11">
        <v>0</v>
      </c>
      <c r="AT530" s="11">
        <v>0</v>
      </c>
      <c r="AU530" s="11">
        <v>0</v>
      </c>
      <c r="AV530" s="11">
        <v>0</v>
      </c>
      <c r="AW530" s="9">
        <v>0</v>
      </c>
      <c r="AX530" s="9">
        <v>0</v>
      </c>
      <c r="AY530" s="9">
        <v>0</v>
      </c>
      <c r="AZ530" s="9">
        <v>0</v>
      </c>
      <c r="BA530" s="11">
        <v>0</v>
      </c>
      <c r="BB530" s="11">
        <v>0</v>
      </c>
      <c r="BC530" s="11">
        <v>0</v>
      </c>
      <c r="BD530" s="11">
        <v>0</v>
      </c>
      <c r="BE530" s="11">
        <v>0</v>
      </c>
      <c r="BF530" s="11">
        <v>0</v>
      </c>
      <c r="BG530" s="11">
        <v>0</v>
      </c>
      <c r="BH530" s="11">
        <v>0</v>
      </c>
      <c r="BI530" s="9">
        <v>0</v>
      </c>
      <c r="BJ530" s="9">
        <v>0</v>
      </c>
      <c r="BK530" s="9">
        <v>0</v>
      </c>
      <c r="BL530" s="9">
        <v>0</v>
      </c>
      <c r="BM530" s="9">
        <v>0</v>
      </c>
      <c r="BN530" s="9">
        <v>0</v>
      </c>
      <c r="BO530" s="11">
        <v>0</v>
      </c>
      <c r="BP530" s="11">
        <v>0</v>
      </c>
      <c r="BQ530" s="11">
        <v>0</v>
      </c>
      <c r="BR530" s="11">
        <v>0</v>
      </c>
      <c r="BS530" s="11">
        <v>0</v>
      </c>
      <c r="BT530" s="11">
        <v>0</v>
      </c>
      <c r="BU530" s="9">
        <v>0</v>
      </c>
      <c r="BV530" s="9">
        <v>0</v>
      </c>
      <c r="BW530" s="11">
        <v>0</v>
      </c>
      <c r="BX530" s="11">
        <v>0</v>
      </c>
      <c r="BY530" s="11">
        <v>0</v>
      </c>
      <c r="BZ530" s="11">
        <v>-7127.17</v>
      </c>
      <c r="CA530" s="9">
        <v>0</v>
      </c>
      <c r="CB530" s="9">
        <v>937.37335373091082</v>
      </c>
      <c r="CC530" s="9">
        <v>0</v>
      </c>
      <c r="CD530" s="9">
        <v>0</v>
      </c>
      <c r="CE530" s="11">
        <v>0</v>
      </c>
      <c r="CF530" s="11">
        <v>0</v>
      </c>
      <c r="CG530" s="11">
        <v>0</v>
      </c>
      <c r="CH530" s="11">
        <v>0</v>
      </c>
      <c r="CI530" s="11">
        <v>0</v>
      </c>
      <c r="CJ530" s="11">
        <v>0</v>
      </c>
      <c r="CK530" s="11">
        <v>0</v>
      </c>
      <c r="CL530" s="11">
        <v>0</v>
      </c>
      <c r="CM530" s="11">
        <v>0</v>
      </c>
      <c r="CN530" s="9">
        <v>0</v>
      </c>
      <c r="CO530" s="9">
        <v>0</v>
      </c>
      <c r="CP530" s="9">
        <v>0</v>
      </c>
      <c r="CQ530" s="9">
        <v>0</v>
      </c>
      <c r="CR530" s="9">
        <v>0</v>
      </c>
      <c r="CT530" s="11"/>
      <c r="CU530" s="11"/>
      <c r="CV530" s="15"/>
      <c r="CW530" s="15"/>
      <c r="CX530" s="11"/>
      <c r="CY530" s="11"/>
      <c r="CZ530" s="9"/>
      <c r="DA530" s="11"/>
      <c r="DB530" s="11"/>
      <c r="DC530" s="11"/>
      <c r="DD530" s="11"/>
      <c r="DE530" s="11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</row>
    <row r="531" spans="1:124" x14ac:dyDescent="0.3">
      <c r="A531" s="8">
        <v>6004</v>
      </c>
      <c r="B531" s="8" t="s">
        <v>529</v>
      </c>
      <c r="C531" s="8" t="s">
        <v>552</v>
      </c>
      <c r="D531" s="16">
        <v>9</v>
      </c>
      <c r="E531" s="9">
        <v>0</v>
      </c>
      <c r="F531" s="9">
        <f t="shared" si="222"/>
        <v>0</v>
      </c>
      <c r="G531" s="9">
        <f t="shared" si="223"/>
        <v>0</v>
      </c>
      <c r="H531" s="9">
        <f t="shared" si="224"/>
        <v>0</v>
      </c>
      <c r="I531" s="10">
        <f t="shared" si="248"/>
        <v>0</v>
      </c>
      <c r="J531" s="9">
        <f t="shared" si="225"/>
        <v>0</v>
      </c>
      <c r="K531" s="9">
        <f t="shared" si="226"/>
        <v>0</v>
      </c>
      <c r="L531" s="9">
        <f t="shared" si="227"/>
        <v>0</v>
      </c>
      <c r="M531" s="9">
        <f t="shared" si="228"/>
        <v>0</v>
      </c>
      <c r="N531" s="9">
        <f t="shared" si="229"/>
        <v>0</v>
      </c>
      <c r="O531" s="9">
        <f t="shared" si="230"/>
        <v>0</v>
      </c>
      <c r="P531" s="9">
        <f t="shared" si="231"/>
        <v>0</v>
      </c>
      <c r="Q531" s="15">
        <f t="shared" si="232"/>
        <v>1472182.3067494407</v>
      </c>
      <c r="R531" s="15">
        <f t="shared" si="233"/>
        <v>1472182.3067494407</v>
      </c>
      <c r="S531" s="9">
        <f t="shared" si="234"/>
        <v>0</v>
      </c>
      <c r="T531" s="9"/>
      <c r="U531" s="9">
        <f t="shared" si="246"/>
        <v>0</v>
      </c>
      <c r="V531" s="9">
        <f t="shared" si="246"/>
        <v>0</v>
      </c>
      <c r="W531" s="9">
        <f t="shared" si="246"/>
        <v>0</v>
      </c>
      <c r="X531" s="9">
        <f t="shared" si="246"/>
        <v>0</v>
      </c>
      <c r="Y531" s="9">
        <f t="shared" si="246"/>
        <v>0</v>
      </c>
      <c r="Z531" s="9">
        <f t="shared" si="246"/>
        <v>0</v>
      </c>
      <c r="AA531" s="9">
        <f t="shared" si="246"/>
        <v>0</v>
      </c>
      <c r="AB531" s="9">
        <f t="shared" si="247"/>
        <v>0</v>
      </c>
      <c r="AC531" s="9">
        <f t="shared" si="247"/>
        <v>0</v>
      </c>
      <c r="AD531" s="9">
        <f t="shared" si="247"/>
        <v>0</v>
      </c>
      <c r="AE531" s="9">
        <f t="shared" si="247"/>
        <v>0</v>
      </c>
      <c r="AF531" s="9">
        <f t="shared" si="247"/>
        <v>0</v>
      </c>
      <c r="AG531" s="9">
        <f t="shared" si="247"/>
        <v>0</v>
      </c>
      <c r="AH531" s="9">
        <f t="shared" si="247"/>
        <v>0</v>
      </c>
      <c r="AI531" s="9">
        <f t="shared" si="235"/>
        <v>0</v>
      </c>
      <c r="AJ531" s="3" t="s">
        <v>608</v>
      </c>
      <c r="AK531" s="11">
        <v>0</v>
      </c>
      <c r="AL531" s="11">
        <v>0</v>
      </c>
      <c r="AM531" s="11">
        <v>0</v>
      </c>
      <c r="AN531" s="9">
        <v>0</v>
      </c>
      <c r="AO531" s="11">
        <v>0</v>
      </c>
      <c r="AP531" s="11">
        <v>0</v>
      </c>
      <c r="AQ531" s="9">
        <v>0</v>
      </c>
      <c r="AR531" s="9">
        <v>0</v>
      </c>
      <c r="AS531" s="11">
        <v>0</v>
      </c>
      <c r="AT531" s="11">
        <v>0</v>
      </c>
      <c r="AU531" s="11">
        <v>0</v>
      </c>
      <c r="AV531" s="11">
        <v>0</v>
      </c>
      <c r="AW531" s="9">
        <v>0</v>
      </c>
      <c r="AX531" s="9">
        <v>1472182.3067494407</v>
      </c>
      <c r="AY531" s="9">
        <v>0</v>
      </c>
      <c r="AZ531" s="9">
        <v>0</v>
      </c>
      <c r="BA531" s="11">
        <v>0</v>
      </c>
      <c r="BB531" s="11">
        <v>0</v>
      </c>
      <c r="BC531" s="11">
        <v>0</v>
      </c>
      <c r="BD531" s="11">
        <v>0</v>
      </c>
      <c r="BE531" s="11">
        <v>0</v>
      </c>
      <c r="BF531" s="11">
        <v>0</v>
      </c>
      <c r="BG531" s="11">
        <v>0</v>
      </c>
      <c r="BH531" s="11">
        <v>0</v>
      </c>
      <c r="BI531" s="9">
        <v>0</v>
      </c>
      <c r="BJ531" s="9">
        <v>0</v>
      </c>
      <c r="BK531" s="9">
        <v>0</v>
      </c>
      <c r="BL531" s="9">
        <v>0</v>
      </c>
      <c r="BM531" s="9">
        <v>0</v>
      </c>
      <c r="BN531" s="9">
        <v>0</v>
      </c>
      <c r="BO531" s="11">
        <v>0</v>
      </c>
      <c r="BP531" s="11">
        <v>0</v>
      </c>
      <c r="BQ531" s="11">
        <v>0</v>
      </c>
      <c r="BR531" s="11">
        <v>0</v>
      </c>
      <c r="BS531" s="11">
        <v>0</v>
      </c>
      <c r="BT531" s="11">
        <v>0</v>
      </c>
      <c r="BU531" s="9">
        <v>0</v>
      </c>
      <c r="BV531" s="9">
        <v>0</v>
      </c>
      <c r="BW531" s="11">
        <v>0</v>
      </c>
      <c r="BX531" s="11">
        <v>0</v>
      </c>
      <c r="BY531" s="11">
        <v>0</v>
      </c>
      <c r="BZ531" s="11">
        <v>0</v>
      </c>
      <c r="CA531" s="9">
        <v>0</v>
      </c>
      <c r="CB531" s="9">
        <v>1472182.3067494407</v>
      </c>
      <c r="CC531" s="9">
        <v>0</v>
      </c>
      <c r="CD531" s="9">
        <v>0</v>
      </c>
      <c r="CE531" s="11">
        <v>0</v>
      </c>
      <c r="CF531" s="11">
        <v>0</v>
      </c>
      <c r="CG531" s="11">
        <v>0</v>
      </c>
      <c r="CH531" s="11">
        <v>0</v>
      </c>
      <c r="CI531" s="11">
        <v>0</v>
      </c>
      <c r="CJ531" s="11">
        <v>0</v>
      </c>
      <c r="CK531" s="11">
        <v>0</v>
      </c>
      <c r="CL531" s="11">
        <v>0</v>
      </c>
      <c r="CM531" s="11">
        <v>0</v>
      </c>
      <c r="CN531" s="9">
        <v>0</v>
      </c>
      <c r="CO531" s="9">
        <v>0</v>
      </c>
      <c r="CP531" s="9">
        <v>0</v>
      </c>
      <c r="CQ531" s="9">
        <v>0</v>
      </c>
      <c r="CR531" s="9">
        <v>0</v>
      </c>
      <c r="CT531" s="11"/>
      <c r="CU531" s="11"/>
      <c r="CV531" s="15"/>
      <c r="CW531" s="15"/>
      <c r="CX531" s="11"/>
      <c r="CY531" s="11"/>
      <c r="CZ531" s="9"/>
      <c r="DA531" s="11"/>
      <c r="DB531" s="11"/>
      <c r="DC531" s="11"/>
      <c r="DD531" s="11"/>
      <c r="DE531" s="11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</row>
    <row r="532" spans="1:124" x14ac:dyDescent="0.3">
      <c r="A532" s="8">
        <v>6012</v>
      </c>
      <c r="B532" s="8" t="s">
        <v>529</v>
      </c>
      <c r="C532" s="8" t="s">
        <v>553</v>
      </c>
      <c r="D532" s="16">
        <v>9</v>
      </c>
      <c r="E532" s="9">
        <v>0</v>
      </c>
      <c r="F532" s="9">
        <f t="shared" si="222"/>
        <v>0</v>
      </c>
      <c r="G532" s="9">
        <f t="shared" si="223"/>
        <v>0</v>
      </c>
      <c r="H532" s="9">
        <f t="shared" si="224"/>
        <v>0</v>
      </c>
      <c r="I532" s="10">
        <f t="shared" si="248"/>
        <v>0</v>
      </c>
      <c r="J532" s="9">
        <f t="shared" si="225"/>
        <v>0</v>
      </c>
      <c r="K532" s="9">
        <f t="shared" si="226"/>
        <v>0</v>
      </c>
      <c r="L532" s="9">
        <f t="shared" si="227"/>
        <v>0</v>
      </c>
      <c r="M532" s="9">
        <f t="shared" si="228"/>
        <v>0</v>
      </c>
      <c r="N532" s="9">
        <f t="shared" si="229"/>
        <v>0</v>
      </c>
      <c r="O532" s="9">
        <f t="shared" si="230"/>
        <v>0</v>
      </c>
      <c r="P532" s="9">
        <f t="shared" si="231"/>
        <v>0</v>
      </c>
      <c r="Q532" s="15">
        <f t="shared" si="232"/>
        <v>1240604.507816961</v>
      </c>
      <c r="R532" s="15">
        <f t="shared" si="233"/>
        <v>1240604.507816961</v>
      </c>
      <c r="S532" s="9">
        <f t="shared" si="234"/>
        <v>0</v>
      </c>
      <c r="T532" s="9"/>
      <c r="U532" s="9">
        <f t="shared" ref="U532:AA541" si="249">IF($E532=0,0,SUMIF($AK$4:$BN$4,U$4,$AK532:$BN532)/$E532)</f>
        <v>0</v>
      </c>
      <c r="V532" s="9">
        <f t="shared" si="249"/>
        <v>0</v>
      </c>
      <c r="W532" s="9">
        <f t="shared" si="249"/>
        <v>0</v>
      </c>
      <c r="X532" s="9">
        <f t="shared" si="249"/>
        <v>0</v>
      </c>
      <c r="Y532" s="9">
        <f t="shared" si="249"/>
        <v>0</v>
      </c>
      <c r="Z532" s="9">
        <f t="shared" si="249"/>
        <v>0</v>
      </c>
      <c r="AA532" s="9">
        <f t="shared" si="249"/>
        <v>0</v>
      </c>
      <c r="AB532" s="9">
        <f t="shared" ref="AB532:AH541" si="250">IF($E532=0,0,SUMIF($BO$4:$CR$4,AB$4,$BO532:$CR532)/$E532)</f>
        <v>0</v>
      </c>
      <c r="AC532" s="9">
        <f t="shared" si="250"/>
        <v>0</v>
      </c>
      <c r="AD532" s="9">
        <f t="shared" si="250"/>
        <v>0</v>
      </c>
      <c r="AE532" s="9">
        <f t="shared" si="250"/>
        <v>0</v>
      </c>
      <c r="AF532" s="9">
        <f t="shared" si="250"/>
        <v>0</v>
      </c>
      <c r="AG532" s="9">
        <f t="shared" si="250"/>
        <v>0</v>
      </c>
      <c r="AH532" s="9">
        <f t="shared" si="250"/>
        <v>0</v>
      </c>
      <c r="AI532" s="9">
        <f t="shared" si="235"/>
        <v>0</v>
      </c>
      <c r="AJ532" s="3" t="s">
        <v>608</v>
      </c>
      <c r="AK532" s="11">
        <v>0</v>
      </c>
      <c r="AL532" s="11">
        <v>0</v>
      </c>
      <c r="AM532" s="11">
        <v>0</v>
      </c>
      <c r="AN532" s="9">
        <v>0</v>
      </c>
      <c r="AO532" s="11">
        <v>0</v>
      </c>
      <c r="AP532" s="11">
        <v>0</v>
      </c>
      <c r="AQ532" s="9">
        <v>0</v>
      </c>
      <c r="AR532" s="9">
        <v>0</v>
      </c>
      <c r="AS532" s="11">
        <v>0</v>
      </c>
      <c r="AT532" s="11">
        <v>0</v>
      </c>
      <c r="AU532" s="11">
        <v>0</v>
      </c>
      <c r="AV532" s="11">
        <v>0</v>
      </c>
      <c r="AW532" s="9">
        <v>0</v>
      </c>
      <c r="AX532" s="9">
        <v>1240604.507816961</v>
      </c>
      <c r="AY532" s="9">
        <v>0</v>
      </c>
      <c r="AZ532" s="9">
        <v>0</v>
      </c>
      <c r="BA532" s="11">
        <v>0</v>
      </c>
      <c r="BB532" s="11">
        <v>0</v>
      </c>
      <c r="BC532" s="11">
        <v>0</v>
      </c>
      <c r="BD532" s="11">
        <v>0</v>
      </c>
      <c r="BE532" s="11">
        <v>0</v>
      </c>
      <c r="BF532" s="11">
        <v>0</v>
      </c>
      <c r="BG532" s="11">
        <v>0</v>
      </c>
      <c r="BH532" s="11">
        <v>0</v>
      </c>
      <c r="BI532" s="9">
        <v>0</v>
      </c>
      <c r="BJ532" s="9">
        <v>0</v>
      </c>
      <c r="BK532" s="9">
        <v>0</v>
      </c>
      <c r="BL532" s="9">
        <v>0</v>
      </c>
      <c r="BM532" s="9">
        <v>0</v>
      </c>
      <c r="BN532" s="9">
        <v>0</v>
      </c>
      <c r="BO532" s="11">
        <v>0</v>
      </c>
      <c r="BP532" s="11">
        <v>0</v>
      </c>
      <c r="BQ532" s="11">
        <v>0</v>
      </c>
      <c r="BR532" s="11">
        <v>0</v>
      </c>
      <c r="BS532" s="11">
        <v>0</v>
      </c>
      <c r="BT532" s="11">
        <v>0</v>
      </c>
      <c r="BU532" s="9">
        <v>0</v>
      </c>
      <c r="BV532" s="9">
        <v>0</v>
      </c>
      <c r="BW532" s="11">
        <v>0</v>
      </c>
      <c r="BX532" s="11">
        <v>0</v>
      </c>
      <c r="BY532" s="11">
        <v>0</v>
      </c>
      <c r="BZ532" s="11">
        <v>0</v>
      </c>
      <c r="CA532" s="9">
        <v>0</v>
      </c>
      <c r="CB532" s="9">
        <v>1240604.507816961</v>
      </c>
      <c r="CC532" s="9">
        <v>0</v>
      </c>
      <c r="CD532" s="9">
        <v>0</v>
      </c>
      <c r="CE532" s="11">
        <v>0</v>
      </c>
      <c r="CF532" s="11">
        <v>0</v>
      </c>
      <c r="CG532" s="11">
        <v>0</v>
      </c>
      <c r="CH532" s="11">
        <v>0</v>
      </c>
      <c r="CI532" s="11">
        <v>0</v>
      </c>
      <c r="CJ532" s="11">
        <v>0</v>
      </c>
      <c r="CK532" s="11">
        <v>0</v>
      </c>
      <c r="CL532" s="11">
        <v>0</v>
      </c>
      <c r="CM532" s="11">
        <v>0</v>
      </c>
      <c r="CN532" s="9">
        <v>0</v>
      </c>
      <c r="CO532" s="9">
        <v>0</v>
      </c>
      <c r="CP532" s="9">
        <v>0</v>
      </c>
      <c r="CQ532" s="9">
        <v>0</v>
      </c>
      <c r="CR532" s="9">
        <v>0</v>
      </c>
      <c r="CT532" s="11"/>
      <c r="CU532" s="11"/>
      <c r="CV532" s="15"/>
      <c r="CW532" s="15"/>
      <c r="CX532" s="11"/>
      <c r="CY532" s="11"/>
      <c r="CZ532" s="9"/>
      <c r="DA532" s="11"/>
      <c r="DB532" s="11"/>
      <c r="DC532" s="11"/>
      <c r="DD532" s="11"/>
      <c r="DE532" s="11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</row>
    <row r="533" spans="1:124" x14ac:dyDescent="0.3">
      <c r="A533" s="8">
        <v>6013</v>
      </c>
      <c r="B533" s="8" t="s">
        <v>529</v>
      </c>
      <c r="C533" s="8" t="s">
        <v>554</v>
      </c>
      <c r="D533" s="16">
        <v>9</v>
      </c>
      <c r="E533" s="9">
        <v>0</v>
      </c>
      <c r="F533" s="9">
        <f t="shared" si="222"/>
        <v>0</v>
      </c>
      <c r="G533" s="9">
        <f t="shared" si="223"/>
        <v>0</v>
      </c>
      <c r="H533" s="9">
        <f t="shared" si="224"/>
        <v>0</v>
      </c>
      <c r="I533" s="10">
        <f t="shared" si="248"/>
        <v>0</v>
      </c>
      <c r="J533" s="9">
        <f t="shared" si="225"/>
        <v>0</v>
      </c>
      <c r="K533" s="9">
        <f t="shared" si="226"/>
        <v>0</v>
      </c>
      <c r="L533" s="9">
        <f t="shared" si="227"/>
        <v>0</v>
      </c>
      <c r="M533" s="9">
        <f t="shared" si="228"/>
        <v>0</v>
      </c>
      <c r="N533" s="9">
        <f t="shared" si="229"/>
        <v>0</v>
      </c>
      <c r="O533" s="9">
        <f t="shared" si="230"/>
        <v>0</v>
      </c>
      <c r="P533" s="9">
        <f t="shared" si="231"/>
        <v>0</v>
      </c>
      <c r="Q533" s="15">
        <f t="shared" si="232"/>
        <v>1227408.3345305598</v>
      </c>
      <c r="R533" s="15">
        <f t="shared" si="233"/>
        <v>1227408.3345305598</v>
      </c>
      <c r="S533" s="9">
        <f t="shared" si="234"/>
        <v>0</v>
      </c>
      <c r="T533" s="9"/>
      <c r="U533" s="9">
        <f t="shared" si="249"/>
        <v>0</v>
      </c>
      <c r="V533" s="9">
        <f t="shared" si="249"/>
        <v>0</v>
      </c>
      <c r="W533" s="9">
        <f t="shared" si="249"/>
        <v>0</v>
      </c>
      <c r="X533" s="9">
        <f t="shared" si="249"/>
        <v>0</v>
      </c>
      <c r="Y533" s="9">
        <f t="shared" si="249"/>
        <v>0</v>
      </c>
      <c r="Z533" s="9">
        <f t="shared" si="249"/>
        <v>0</v>
      </c>
      <c r="AA533" s="9">
        <f t="shared" si="249"/>
        <v>0</v>
      </c>
      <c r="AB533" s="9">
        <f t="shared" si="250"/>
        <v>0</v>
      </c>
      <c r="AC533" s="9">
        <f t="shared" si="250"/>
        <v>0</v>
      </c>
      <c r="AD533" s="9">
        <f t="shared" si="250"/>
        <v>0</v>
      </c>
      <c r="AE533" s="9">
        <f t="shared" si="250"/>
        <v>0</v>
      </c>
      <c r="AF533" s="9">
        <f t="shared" si="250"/>
        <v>0</v>
      </c>
      <c r="AG533" s="9">
        <f t="shared" si="250"/>
        <v>0</v>
      </c>
      <c r="AH533" s="9">
        <f t="shared" si="250"/>
        <v>0</v>
      </c>
      <c r="AI533" s="9">
        <f t="shared" si="235"/>
        <v>0</v>
      </c>
      <c r="AJ533" s="3" t="s">
        <v>608</v>
      </c>
      <c r="AK533" s="11">
        <v>0</v>
      </c>
      <c r="AL533" s="11">
        <v>0</v>
      </c>
      <c r="AM533" s="11">
        <v>0</v>
      </c>
      <c r="AN533" s="9">
        <v>0</v>
      </c>
      <c r="AO533" s="11">
        <v>0</v>
      </c>
      <c r="AP533" s="11">
        <v>0</v>
      </c>
      <c r="AQ533" s="9">
        <v>0</v>
      </c>
      <c r="AR533" s="9">
        <v>0</v>
      </c>
      <c r="AS533" s="11">
        <v>0</v>
      </c>
      <c r="AT533" s="11">
        <v>0</v>
      </c>
      <c r="AU533" s="11">
        <v>0</v>
      </c>
      <c r="AV533" s="11">
        <v>0</v>
      </c>
      <c r="AW533" s="9">
        <v>0</v>
      </c>
      <c r="AX533" s="9">
        <v>1227408.3345305598</v>
      </c>
      <c r="AY533" s="9">
        <v>0</v>
      </c>
      <c r="AZ533" s="9">
        <v>0</v>
      </c>
      <c r="BA533" s="11">
        <v>0</v>
      </c>
      <c r="BB533" s="11">
        <v>0</v>
      </c>
      <c r="BC533" s="11">
        <v>0</v>
      </c>
      <c r="BD533" s="11">
        <v>0</v>
      </c>
      <c r="BE533" s="11">
        <v>0</v>
      </c>
      <c r="BF533" s="11">
        <v>0</v>
      </c>
      <c r="BG533" s="11">
        <v>0</v>
      </c>
      <c r="BH533" s="11">
        <v>0</v>
      </c>
      <c r="BI533" s="9">
        <v>0</v>
      </c>
      <c r="BJ533" s="9">
        <v>0</v>
      </c>
      <c r="BK533" s="9">
        <v>0</v>
      </c>
      <c r="BL533" s="9">
        <v>0</v>
      </c>
      <c r="BM533" s="9">
        <v>0</v>
      </c>
      <c r="BN533" s="9">
        <v>0</v>
      </c>
      <c r="BO533" s="11">
        <v>0</v>
      </c>
      <c r="BP533" s="11">
        <v>0</v>
      </c>
      <c r="BQ533" s="11">
        <v>0</v>
      </c>
      <c r="BR533" s="11">
        <v>0</v>
      </c>
      <c r="BS533" s="11">
        <v>0</v>
      </c>
      <c r="BT533" s="11">
        <v>0</v>
      </c>
      <c r="BU533" s="9">
        <v>0</v>
      </c>
      <c r="BV533" s="9">
        <v>0</v>
      </c>
      <c r="BW533" s="11">
        <v>0</v>
      </c>
      <c r="BX533" s="11">
        <v>0</v>
      </c>
      <c r="BY533" s="11">
        <v>0</v>
      </c>
      <c r="BZ533" s="11">
        <v>0</v>
      </c>
      <c r="CA533" s="9">
        <v>0</v>
      </c>
      <c r="CB533" s="9">
        <v>1227408.3345305598</v>
      </c>
      <c r="CC533" s="9">
        <v>0</v>
      </c>
      <c r="CD533" s="9">
        <v>0</v>
      </c>
      <c r="CE533" s="11">
        <v>0</v>
      </c>
      <c r="CF533" s="11">
        <v>0</v>
      </c>
      <c r="CG533" s="11">
        <v>0</v>
      </c>
      <c r="CH533" s="11">
        <v>0</v>
      </c>
      <c r="CI533" s="11">
        <v>0</v>
      </c>
      <c r="CJ533" s="11">
        <v>0</v>
      </c>
      <c r="CK533" s="11">
        <v>0</v>
      </c>
      <c r="CL533" s="11">
        <v>0</v>
      </c>
      <c r="CM533" s="11">
        <v>0</v>
      </c>
      <c r="CN533" s="9">
        <v>0</v>
      </c>
      <c r="CO533" s="9">
        <v>0</v>
      </c>
      <c r="CP533" s="9">
        <v>0</v>
      </c>
      <c r="CQ533" s="9">
        <v>0</v>
      </c>
      <c r="CR533" s="9">
        <v>0</v>
      </c>
      <c r="CT533" s="11"/>
      <c r="CU533" s="11"/>
      <c r="CV533" s="15"/>
      <c r="CW533" s="15"/>
      <c r="CX533" s="11"/>
      <c r="CY533" s="11"/>
      <c r="CZ533" s="9"/>
      <c r="DA533" s="11"/>
      <c r="DB533" s="11"/>
      <c r="DC533" s="11"/>
      <c r="DD533" s="11"/>
      <c r="DE533" s="11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</row>
    <row r="534" spans="1:124" x14ac:dyDescent="0.3">
      <c r="A534" s="8">
        <v>6014</v>
      </c>
      <c r="B534" s="8" t="s">
        <v>529</v>
      </c>
      <c r="C534" s="8" t="s">
        <v>555</v>
      </c>
      <c r="D534" s="16">
        <v>9</v>
      </c>
      <c r="E534" s="9">
        <v>0</v>
      </c>
      <c r="F534" s="9">
        <f t="shared" ref="F534:F560" si="251">SUM(U534:AA534)</f>
        <v>0</v>
      </c>
      <c r="G534" s="9">
        <f t="shared" ref="G534:G560" si="252">F534+H534</f>
        <v>0</v>
      </c>
      <c r="H534" s="9">
        <f t="shared" ref="H534:H560" si="253">AI534-F534</f>
        <v>0</v>
      </c>
      <c r="I534" s="10">
        <f t="shared" si="248"/>
        <v>0</v>
      </c>
      <c r="J534" s="9">
        <f t="shared" ref="J534:J560" si="254">AB534-U534</f>
        <v>0</v>
      </c>
      <c r="K534" s="9">
        <f t="shared" ref="K534:K560" si="255">AC534-V534</f>
        <v>0</v>
      </c>
      <c r="L534" s="9">
        <f t="shared" ref="L534:L560" si="256">AD534-W534</f>
        <v>0</v>
      </c>
      <c r="M534" s="9">
        <f t="shared" ref="M534:M560" si="257">AE534-X534</f>
        <v>0</v>
      </c>
      <c r="N534" s="9">
        <f t="shared" ref="N534:N560" si="258">AF534-Y534</f>
        <v>0</v>
      </c>
      <c r="O534" s="9">
        <f t="shared" ref="O534:O560" si="259">AG534-Z534</f>
        <v>0</v>
      </c>
      <c r="P534" s="9">
        <f t="shared" ref="P534:P560" si="260">AH534-AA534</f>
        <v>0</v>
      </c>
      <c r="Q534" s="15">
        <f t="shared" si="232"/>
        <v>39764.583572479984</v>
      </c>
      <c r="R534" s="15">
        <f t="shared" si="233"/>
        <v>39764.583572479984</v>
      </c>
      <c r="S534" s="9">
        <f t="shared" si="234"/>
        <v>0</v>
      </c>
      <c r="T534" s="9"/>
      <c r="U534" s="9">
        <f t="shared" si="249"/>
        <v>0</v>
      </c>
      <c r="V534" s="9">
        <f t="shared" si="249"/>
        <v>0</v>
      </c>
      <c r="W534" s="9">
        <f t="shared" si="249"/>
        <v>0</v>
      </c>
      <c r="X534" s="9">
        <f t="shared" si="249"/>
        <v>0</v>
      </c>
      <c r="Y534" s="9">
        <f t="shared" si="249"/>
        <v>0</v>
      </c>
      <c r="Z534" s="9">
        <f t="shared" si="249"/>
        <v>0</v>
      </c>
      <c r="AA534" s="9">
        <f t="shared" si="249"/>
        <v>0</v>
      </c>
      <c r="AB534" s="9">
        <f t="shared" si="250"/>
        <v>0</v>
      </c>
      <c r="AC534" s="9">
        <f t="shared" si="250"/>
        <v>0</v>
      </c>
      <c r="AD534" s="9">
        <f t="shared" si="250"/>
        <v>0</v>
      </c>
      <c r="AE534" s="9">
        <f t="shared" si="250"/>
        <v>0</v>
      </c>
      <c r="AF534" s="9">
        <f t="shared" si="250"/>
        <v>0</v>
      </c>
      <c r="AG534" s="9">
        <f t="shared" si="250"/>
        <v>0</v>
      </c>
      <c r="AH534" s="9">
        <f t="shared" si="250"/>
        <v>0</v>
      </c>
      <c r="AI534" s="9">
        <f t="shared" si="235"/>
        <v>0</v>
      </c>
      <c r="AJ534" s="3" t="s">
        <v>608</v>
      </c>
      <c r="AK534" s="11">
        <v>0</v>
      </c>
      <c r="AL534" s="11">
        <v>0</v>
      </c>
      <c r="AM534" s="11">
        <v>0</v>
      </c>
      <c r="AN534" s="9">
        <v>0</v>
      </c>
      <c r="AO534" s="11">
        <v>0</v>
      </c>
      <c r="AP534" s="11">
        <v>0</v>
      </c>
      <c r="AQ534" s="9">
        <v>0</v>
      </c>
      <c r="AR534" s="9">
        <v>0</v>
      </c>
      <c r="AS534" s="11">
        <v>0</v>
      </c>
      <c r="AT534" s="11">
        <v>0</v>
      </c>
      <c r="AU534" s="11">
        <v>0</v>
      </c>
      <c r="AV534" s="11">
        <v>0</v>
      </c>
      <c r="AW534" s="9">
        <v>0</v>
      </c>
      <c r="AX534" s="9">
        <v>39764.583572479984</v>
      </c>
      <c r="AY534" s="9">
        <v>0</v>
      </c>
      <c r="AZ534" s="9">
        <v>0</v>
      </c>
      <c r="BA534" s="11">
        <v>0</v>
      </c>
      <c r="BB534" s="11">
        <v>0</v>
      </c>
      <c r="BC534" s="11">
        <v>0</v>
      </c>
      <c r="BD534" s="11">
        <v>0</v>
      </c>
      <c r="BE534" s="11">
        <v>0</v>
      </c>
      <c r="BF534" s="11">
        <v>0</v>
      </c>
      <c r="BG534" s="11">
        <v>0</v>
      </c>
      <c r="BH534" s="11">
        <v>0</v>
      </c>
      <c r="BI534" s="9">
        <v>0</v>
      </c>
      <c r="BJ534" s="9">
        <v>0</v>
      </c>
      <c r="BK534" s="9">
        <v>0</v>
      </c>
      <c r="BL534" s="9">
        <v>0</v>
      </c>
      <c r="BM534" s="9">
        <v>0</v>
      </c>
      <c r="BN534" s="9">
        <v>0</v>
      </c>
      <c r="BO534" s="11">
        <v>0</v>
      </c>
      <c r="BP534" s="11">
        <v>0</v>
      </c>
      <c r="BQ534" s="11">
        <v>0</v>
      </c>
      <c r="BR534" s="11">
        <v>0</v>
      </c>
      <c r="BS534" s="11">
        <v>0</v>
      </c>
      <c r="BT534" s="11">
        <v>0</v>
      </c>
      <c r="BU534" s="9">
        <v>0</v>
      </c>
      <c r="BV534" s="9">
        <v>0</v>
      </c>
      <c r="BW534" s="11">
        <v>0</v>
      </c>
      <c r="BX534" s="11">
        <v>0</v>
      </c>
      <c r="BY534" s="11">
        <v>0</v>
      </c>
      <c r="BZ534" s="11">
        <v>0</v>
      </c>
      <c r="CA534" s="9">
        <v>0</v>
      </c>
      <c r="CB534" s="9">
        <v>39764.583572479984</v>
      </c>
      <c r="CC534" s="9">
        <v>0</v>
      </c>
      <c r="CD534" s="9">
        <v>0</v>
      </c>
      <c r="CE534" s="11">
        <v>0</v>
      </c>
      <c r="CF534" s="11">
        <v>0</v>
      </c>
      <c r="CG534" s="11">
        <v>0</v>
      </c>
      <c r="CH534" s="11">
        <v>0</v>
      </c>
      <c r="CI534" s="11">
        <v>0</v>
      </c>
      <c r="CJ534" s="11">
        <v>0</v>
      </c>
      <c r="CK534" s="11">
        <v>0</v>
      </c>
      <c r="CL534" s="11">
        <v>0</v>
      </c>
      <c r="CM534" s="11">
        <v>0</v>
      </c>
      <c r="CN534" s="9">
        <v>0</v>
      </c>
      <c r="CO534" s="9">
        <v>0</v>
      </c>
      <c r="CP534" s="9">
        <v>0</v>
      </c>
      <c r="CQ534" s="9">
        <v>0</v>
      </c>
      <c r="CR534" s="9">
        <v>0</v>
      </c>
      <c r="CT534" s="11"/>
      <c r="CU534" s="11"/>
      <c r="CV534" s="15"/>
      <c r="CW534" s="15"/>
      <c r="CX534" s="11"/>
      <c r="CY534" s="11"/>
      <c r="CZ534" s="9"/>
      <c r="DA534" s="11"/>
      <c r="DB534" s="11"/>
      <c r="DC534" s="11"/>
      <c r="DD534" s="11"/>
      <c r="DE534" s="11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</row>
    <row r="535" spans="1:124" x14ac:dyDescent="0.3">
      <c r="A535" s="8">
        <v>6018</v>
      </c>
      <c r="B535" s="8" t="s">
        <v>529</v>
      </c>
      <c r="C535" s="8" t="s">
        <v>556</v>
      </c>
      <c r="D535" s="16">
        <v>9</v>
      </c>
      <c r="E535" s="9">
        <v>0</v>
      </c>
      <c r="F535" s="9">
        <f t="shared" si="251"/>
        <v>0</v>
      </c>
      <c r="G535" s="9">
        <f t="shared" si="252"/>
        <v>0</v>
      </c>
      <c r="H535" s="9">
        <f t="shared" si="253"/>
        <v>0</v>
      </c>
      <c r="I535" s="10">
        <f t="shared" si="248"/>
        <v>0</v>
      </c>
      <c r="J535" s="9">
        <f t="shared" si="254"/>
        <v>0</v>
      </c>
      <c r="K535" s="9">
        <f t="shared" si="255"/>
        <v>0</v>
      </c>
      <c r="L535" s="9">
        <f t="shared" si="256"/>
        <v>0</v>
      </c>
      <c r="M535" s="9">
        <f t="shared" si="257"/>
        <v>0</v>
      </c>
      <c r="N535" s="9">
        <f t="shared" si="258"/>
        <v>0</v>
      </c>
      <c r="O535" s="9">
        <f t="shared" si="259"/>
        <v>0</v>
      </c>
      <c r="P535" s="9">
        <f t="shared" si="260"/>
        <v>0</v>
      </c>
      <c r="Q535" s="15">
        <f t="shared" ref="Q535:Q560" si="261">SUM(AK535:BN535)</f>
        <v>230406.51179519991</v>
      </c>
      <c r="R535" s="15">
        <f t="shared" ref="R535:R560" si="262">SUM(BO535:CR535)</f>
        <v>230406.51179519991</v>
      </c>
      <c r="S535" s="9">
        <f t="shared" ref="S535:S560" si="263">R535-Q535</f>
        <v>0</v>
      </c>
      <c r="T535" s="9"/>
      <c r="U535" s="9">
        <f t="shared" si="249"/>
        <v>0</v>
      </c>
      <c r="V535" s="9">
        <f t="shared" si="249"/>
        <v>0</v>
      </c>
      <c r="W535" s="9">
        <f t="shared" si="249"/>
        <v>0</v>
      </c>
      <c r="X535" s="9">
        <f t="shared" si="249"/>
        <v>0</v>
      </c>
      <c r="Y535" s="9">
        <f t="shared" si="249"/>
        <v>0</v>
      </c>
      <c r="Z535" s="9">
        <f t="shared" si="249"/>
        <v>0</v>
      </c>
      <c r="AA535" s="9">
        <f t="shared" si="249"/>
        <v>0</v>
      </c>
      <c r="AB535" s="9">
        <f t="shared" si="250"/>
        <v>0</v>
      </c>
      <c r="AC535" s="9">
        <f t="shared" si="250"/>
        <v>0</v>
      </c>
      <c r="AD535" s="9">
        <f t="shared" si="250"/>
        <v>0</v>
      </c>
      <c r="AE535" s="9">
        <f t="shared" si="250"/>
        <v>0</v>
      </c>
      <c r="AF535" s="9">
        <f t="shared" si="250"/>
        <v>0</v>
      </c>
      <c r="AG535" s="9">
        <f t="shared" si="250"/>
        <v>0</v>
      </c>
      <c r="AH535" s="9">
        <f t="shared" si="250"/>
        <v>0</v>
      </c>
      <c r="AI535" s="9">
        <f t="shared" ref="AI535:AI560" si="264">SUM(AB535:AH535)</f>
        <v>0</v>
      </c>
      <c r="AJ535" s="3" t="s">
        <v>608</v>
      </c>
      <c r="AK535" s="11">
        <v>0</v>
      </c>
      <c r="AL535" s="11">
        <v>0</v>
      </c>
      <c r="AM535" s="11">
        <v>0</v>
      </c>
      <c r="AN535" s="9">
        <v>0</v>
      </c>
      <c r="AO535" s="11">
        <v>0</v>
      </c>
      <c r="AP535" s="11">
        <v>0</v>
      </c>
      <c r="AQ535" s="9">
        <v>0</v>
      </c>
      <c r="AR535" s="9">
        <v>0</v>
      </c>
      <c r="AS535" s="11">
        <v>0</v>
      </c>
      <c r="AT535" s="11">
        <v>0</v>
      </c>
      <c r="AU535" s="11">
        <v>0</v>
      </c>
      <c r="AV535" s="11">
        <v>0</v>
      </c>
      <c r="AW535" s="9">
        <v>0</v>
      </c>
      <c r="AX535" s="9">
        <v>230406.51179519991</v>
      </c>
      <c r="AY535" s="9">
        <v>0</v>
      </c>
      <c r="AZ535" s="9">
        <v>0</v>
      </c>
      <c r="BA535" s="11">
        <v>0</v>
      </c>
      <c r="BB535" s="11">
        <v>0</v>
      </c>
      <c r="BC535" s="11">
        <v>0</v>
      </c>
      <c r="BD535" s="11">
        <v>0</v>
      </c>
      <c r="BE535" s="11">
        <v>0</v>
      </c>
      <c r="BF535" s="11">
        <v>0</v>
      </c>
      <c r="BG535" s="11">
        <v>0</v>
      </c>
      <c r="BH535" s="11">
        <v>0</v>
      </c>
      <c r="BI535" s="9">
        <v>0</v>
      </c>
      <c r="BJ535" s="9">
        <v>0</v>
      </c>
      <c r="BK535" s="9">
        <v>0</v>
      </c>
      <c r="BL535" s="9">
        <v>0</v>
      </c>
      <c r="BM535" s="9">
        <v>0</v>
      </c>
      <c r="BN535" s="9">
        <v>0</v>
      </c>
      <c r="BO535" s="11">
        <v>0</v>
      </c>
      <c r="BP535" s="11">
        <v>0</v>
      </c>
      <c r="BQ535" s="11">
        <v>0</v>
      </c>
      <c r="BR535" s="11">
        <v>0</v>
      </c>
      <c r="BS535" s="11">
        <v>0</v>
      </c>
      <c r="BT535" s="11">
        <v>0</v>
      </c>
      <c r="BU535" s="9">
        <v>0</v>
      </c>
      <c r="BV535" s="9">
        <v>0</v>
      </c>
      <c r="BW535" s="11">
        <v>0</v>
      </c>
      <c r="BX535" s="11">
        <v>0</v>
      </c>
      <c r="BY535" s="11">
        <v>0</v>
      </c>
      <c r="BZ535" s="11">
        <v>0</v>
      </c>
      <c r="CA535" s="9">
        <v>0</v>
      </c>
      <c r="CB535" s="9">
        <v>230406.51179519991</v>
      </c>
      <c r="CC535" s="9">
        <v>0</v>
      </c>
      <c r="CD535" s="9">
        <v>0</v>
      </c>
      <c r="CE535" s="11">
        <v>0</v>
      </c>
      <c r="CF535" s="11">
        <v>0</v>
      </c>
      <c r="CG535" s="11">
        <v>0</v>
      </c>
      <c r="CH535" s="11">
        <v>0</v>
      </c>
      <c r="CI535" s="11">
        <v>0</v>
      </c>
      <c r="CJ535" s="11">
        <v>0</v>
      </c>
      <c r="CK535" s="11">
        <v>0</v>
      </c>
      <c r="CL535" s="11">
        <v>0</v>
      </c>
      <c r="CM535" s="11">
        <v>0</v>
      </c>
      <c r="CN535" s="9">
        <v>0</v>
      </c>
      <c r="CO535" s="9">
        <v>0</v>
      </c>
      <c r="CP535" s="9">
        <v>0</v>
      </c>
      <c r="CQ535" s="9">
        <v>0</v>
      </c>
      <c r="CR535" s="9">
        <v>0</v>
      </c>
      <c r="CT535" s="11"/>
      <c r="CU535" s="11"/>
      <c r="CV535" s="15"/>
      <c r="CW535" s="15"/>
      <c r="CX535" s="11"/>
      <c r="CY535" s="11"/>
      <c r="CZ535" s="9"/>
      <c r="DA535" s="11"/>
      <c r="DB535" s="11"/>
      <c r="DC535" s="11"/>
      <c r="DD535" s="11"/>
      <c r="DE535" s="11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</row>
    <row r="536" spans="1:124" x14ac:dyDescent="0.3">
      <c r="A536" s="8">
        <v>6026</v>
      </c>
      <c r="B536" s="8" t="s">
        <v>529</v>
      </c>
      <c r="C536" s="8" t="s">
        <v>557</v>
      </c>
      <c r="D536" s="16">
        <v>9</v>
      </c>
      <c r="E536" s="9">
        <v>0</v>
      </c>
      <c r="F536" s="9">
        <f t="shared" si="251"/>
        <v>0</v>
      </c>
      <c r="G536" s="9">
        <f t="shared" si="252"/>
        <v>0</v>
      </c>
      <c r="H536" s="9">
        <f t="shared" si="253"/>
        <v>0</v>
      </c>
      <c r="I536" s="10">
        <f t="shared" si="248"/>
        <v>0</v>
      </c>
      <c r="J536" s="9">
        <f t="shared" si="254"/>
        <v>0</v>
      </c>
      <c r="K536" s="9">
        <f t="shared" si="255"/>
        <v>0</v>
      </c>
      <c r="L536" s="9">
        <f t="shared" si="256"/>
        <v>0</v>
      </c>
      <c r="M536" s="9">
        <f t="shared" si="257"/>
        <v>0</v>
      </c>
      <c r="N536" s="9">
        <f t="shared" si="258"/>
        <v>0</v>
      </c>
      <c r="O536" s="9">
        <f t="shared" si="259"/>
        <v>0</v>
      </c>
      <c r="P536" s="9">
        <f t="shared" si="260"/>
        <v>0</v>
      </c>
      <c r="Q536" s="15">
        <f t="shared" si="261"/>
        <v>655382.58319872036</v>
      </c>
      <c r="R536" s="15">
        <f t="shared" si="262"/>
        <v>655382.58319872036</v>
      </c>
      <c r="S536" s="9">
        <f t="shared" si="263"/>
        <v>0</v>
      </c>
      <c r="T536" s="9"/>
      <c r="U536" s="9">
        <f t="shared" si="249"/>
        <v>0</v>
      </c>
      <c r="V536" s="9">
        <f t="shared" si="249"/>
        <v>0</v>
      </c>
      <c r="W536" s="9">
        <f t="shared" si="249"/>
        <v>0</v>
      </c>
      <c r="X536" s="9">
        <f t="shared" si="249"/>
        <v>0</v>
      </c>
      <c r="Y536" s="9">
        <f t="shared" si="249"/>
        <v>0</v>
      </c>
      <c r="Z536" s="9">
        <f t="shared" si="249"/>
        <v>0</v>
      </c>
      <c r="AA536" s="9">
        <f t="shared" si="249"/>
        <v>0</v>
      </c>
      <c r="AB536" s="9">
        <f t="shared" si="250"/>
        <v>0</v>
      </c>
      <c r="AC536" s="9">
        <f t="shared" si="250"/>
        <v>0</v>
      </c>
      <c r="AD536" s="9">
        <f t="shared" si="250"/>
        <v>0</v>
      </c>
      <c r="AE536" s="9">
        <f t="shared" si="250"/>
        <v>0</v>
      </c>
      <c r="AF536" s="9">
        <f t="shared" si="250"/>
        <v>0</v>
      </c>
      <c r="AG536" s="9">
        <f t="shared" si="250"/>
        <v>0</v>
      </c>
      <c r="AH536" s="9">
        <f t="shared" si="250"/>
        <v>0</v>
      </c>
      <c r="AI536" s="9">
        <f t="shared" si="264"/>
        <v>0</v>
      </c>
      <c r="AJ536" s="3" t="s">
        <v>608</v>
      </c>
      <c r="AK536" s="11">
        <v>0</v>
      </c>
      <c r="AL536" s="11">
        <v>0</v>
      </c>
      <c r="AM536" s="11">
        <v>0</v>
      </c>
      <c r="AN536" s="9">
        <v>0</v>
      </c>
      <c r="AO536" s="11">
        <v>0</v>
      </c>
      <c r="AP536" s="11">
        <v>0</v>
      </c>
      <c r="AQ536" s="9">
        <v>0</v>
      </c>
      <c r="AR536" s="9">
        <v>0</v>
      </c>
      <c r="AS536" s="11">
        <v>0</v>
      </c>
      <c r="AT536" s="11">
        <v>0</v>
      </c>
      <c r="AU536" s="11">
        <v>0</v>
      </c>
      <c r="AV536" s="11">
        <v>0</v>
      </c>
      <c r="AW536" s="9">
        <v>0</v>
      </c>
      <c r="AX536" s="9">
        <v>655382.58319872036</v>
      </c>
      <c r="AY536" s="9">
        <v>0</v>
      </c>
      <c r="AZ536" s="9">
        <v>0</v>
      </c>
      <c r="BA536" s="11">
        <v>0</v>
      </c>
      <c r="BB536" s="11">
        <v>0</v>
      </c>
      <c r="BC536" s="11">
        <v>0</v>
      </c>
      <c r="BD536" s="11">
        <v>0</v>
      </c>
      <c r="BE536" s="11">
        <v>0</v>
      </c>
      <c r="BF536" s="11">
        <v>0</v>
      </c>
      <c r="BG536" s="11">
        <v>0</v>
      </c>
      <c r="BH536" s="11">
        <v>0</v>
      </c>
      <c r="BI536" s="9">
        <v>0</v>
      </c>
      <c r="BJ536" s="9">
        <v>0</v>
      </c>
      <c r="BK536" s="9">
        <v>0</v>
      </c>
      <c r="BL536" s="9">
        <v>0</v>
      </c>
      <c r="BM536" s="9">
        <v>0</v>
      </c>
      <c r="BN536" s="9">
        <v>0</v>
      </c>
      <c r="BO536" s="11">
        <v>0</v>
      </c>
      <c r="BP536" s="11">
        <v>0</v>
      </c>
      <c r="BQ536" s="11">
        <v>0</v>
      </c>
      <c r="BR536" s="11">
        <v>0</v>
      </c>
      <c r="BS536" s="11">
        <v>0</v>
      </c>
      <c r="BT536" s="11">
        <v>0</v>
      </c>
      <c r="BU536" s="9">
        <v>0</v>
      </c>
      <c r="BV536" s="9">
        <v>0</v>
      </c>
      <c r="BW536" s="11">
        <v>0</v>
      </c>
      <c r="BX536" s="11">
        <v>0</v>
      </c>
      <c r="BY536" s="11">
        <v>0</v>
      </c>
      <c r="BZ536" s="11">
        <v>0</v>
      </c>
      <c r="CA536" s="9">
        <v>0</v>
      </c>
      <c r="CB536" s="9">
        <v>655382.58319872036</v>
      </c>
      <c r="CC536" s="9">
        <v>0</v>
      </c>
      <c r="CD536" s="9">
        <v>0</v>
      </c>
      <c r="CE536" s="11">
        <v>0</v>
      </c>
      <c r="CF536" s="11">
        <v>0</v>
      </c>
      <c r="CG536" s="11">
        <v>0</v>
      </c>
      <c r="CH536" s="11">
        <v>0</v>
      </c>
      <c r="CI536" s="11">
        <v>0</v>
      </c>
      <c r="CJ536" s="11">
        <v>0</v>
      </c>
      <c r="CK536" s="11">
        <v>0</v>
      </c>
      <c r="CL536" s="11">
        <v>0</v>
      </c>
      <c r="CM536" s="11">
        <v>0</v>
      </c>
      <c r="CN536" s="9">
        <v>0</v>
      </c>
      <c r="CO536" s="9">
        <v>0</v>
      </c>
      <c r="CP536" s="9">
        <v>0</v>
      </c>
      <c r="CQ536" s="9">
        <v>0</v>
      </c>
      <c r="CR536" s="9">
        <v>0</v>
      </c>
      <c r="CT536" s="11"/>
      <c r="CU536" s="11"/>
      <c r="CV536" s="15"/>
      <c r="CW536" s="15"/>
      <c r="CX536" s="11"/>
      <c r="CY536" s="11"/>
      <c r="CZ536" s="9"/>
      <c r="DA536" s="11"/>
      <c r="DB536" s="11"/>
      <c r="DC536" s="11"/>
      <c r="DD536" s="11"/>
      <c r="DE536" s="11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</row>
    <row r="537" spans="1:124" x14ac:dyDescent="0.3">
      <c r="A537" s="8">
        <v>6027</v>
      </c>
      <c r="B537" s="8" t="s">
        <v>529</v>
      </c>
      <c r="C537" s="8" t="s">
        <v>558</v>
      </c>
      <c r="D537" s="16">
        <v>9</v>
      </c>
      <c r="E537" s="9">
        <v>0</v>
      </c>
      <c r="F537" s="9">
        <f t="shared" si="251"/>
        <v>0</v>
      </c>
      <c r="G537" s="9">
        <f t="shared" si="252"/>
        <v>0</v>
      </c>
      <c r="H537" s="9">
        <f t="shared" si="253"/>
        <v>0</v>
      </c>
      <c r="I537" s="10">
        <f t="shared" si="248"/>
        <v>0</v>
      </c>
      <c r="J537" s="9">
        <f t="shared" si="254"/>
        <v>0</v>
      </c>
      <c r="K537" s="9">
        <f t="shared" si="255"/>
        <v>0</v>
      </c>
      <c r="L537" s="9">
        <f t="shared" si="256"/>
        <v>0</v>
      </c>
      <c r="M537" s="9">
        <f t="shared" si="257"/>
        <v>0</v>
      </c>
      <c r="N537" s="9">
        <f t="shared" si="258"/>
        <v>0</v>
      </c>
      <c r="O537" s="9">
        <f t="shared" si="259"/>
        <v>0</v>
      </c>
      <c r="P537" s="9">
        <f t="shared" si="260"/>
        <v>0</v>
      </c>
      <c r="Q537" s="15">
        <f t="shared" si="261"/>
        <v>1862990.0154777609</v>
      </c>
      <c r="R537" s="15">
        <f t="shared" si="262"/>
        <v>1862990.0154777609</v>
      </c>
      <c r="S537" s="9">
        <f t="shared" si="263"/>
        <v>0</v>
      </c>
      <c r="T537" s="9"/>
      <c r="U537" s="9">
        <f t="shared" si="249"/>
        <v>0</v>
      </c>
      <c r="V537" s="9">
        <f t="shared" si="249"/>
        <v>0</v>
      </c>
      <c r="W537" s="9">
        <f t="shared" si="249"/>
        <v>0</v>
      </c>
      <c r="X537" s="9">
        <f t="shared" si="249"/>
        <v>0</v>
      </c>
      <c r="Y537" s="9">
        <f t="shared" si="249"/>
        <v>0</v>
      </c>
      <c r="Z537" s="9">
        <f t="shared" si="249"/>
        <v>0</v>
      </c>
      <c r="AA537" s="9">
        <f t="shared" si="249"/>
        <v>0</v>
      </c>
      <c r="AB537" s="9">
        <f t="shared" si="250"/>
        <v>0</v>
      </c>
      <c r="AC537" s="9">
        <f t="shared" si="250"/>
        <v>0</v>
      </c>
      <c r="AD537" s="9">
        <f t="shared" si="250"/>
        <v>0</v>
      </c>
      <c r="AE537" s="9">
        <f t="shared" si="250"/>
        <v>0</v>
      </c>
      <c r="AF537" s="9">
        <f t="shared" si="250"/>
        <v>0</v>
      </c>
      <c r="AG537" s="9">
        <f t="shared" si="250"/>
        <v>0</v>
      </c>
      <c r="AH537" s="9">
        <f t="shared" si="250"/>
        <v>0</v>
      </c>
      <c r="AI537" s="9">
        <f t="shared" si="264"/>
        <v>0</v>
      </c>
      <c r="AJ537" s="3" t="s">
        <v>608</v>
      </c>
      <c r="AK537" s="11">
        <v>0</v>
      </c>
      <c r="AL537" s="11">
        <v>0</v>
      </c>
      <c r="AM537" s="11">
        <v>0</v>
      </c>
      <c r="AN537" s="9">
        <v>0</v>
      </c>
      <c r="AO537" s="11">
        <v>0</v>
      </c>
      <c r="AP537" s="11">
        <v>0</v>
      </c>
      <c r="AQ537" s="9">
        <v>0</v>
      </c>
      <c r="AR537" s="9">
        <v>0</v>
      </c>
      <c r="AS537" s="11">
        <v>0</v>
      </c>
      <c r="AT537" s="11">
        <v>0</v>
      </c>
      <c r="AU537" s="11">
        <v>0</v>
      </c>
      <c r="AV537" s="11">
        <v>0</v>
      </c>
      <c r="AW537" s="9">
        <v>0</v>
      </c>
      <c r="AX537" s="9">
        <v>1862990.0154777609</v>
      </c>
      <c r="AY537" s="9">
        <v>0</v>
      </c>
      <c r="AZ537" s="9">
        <v>0</v>
      </c>
      <c r="BA537" s="11">
        <v>0</v>
      </c>
      <c r="BB537" s="11">
        <v>0</v>
      </c>
      <c r="BC537" s="11">
        <v>0</v>
      </c>
      <c r="BD537" s="11">
        <v>0</v>
      </c>
      <c r="BE537" s="11">
        <v>0</v>
      </c>
      <c r="BF537" s="11">
        <v>0</v>
      </c>
      <c r="BG537" s="11">
        <v>0</v>
      </c>
      <c r="BH537" s="11">
        <v>0</v>
      </c>
      <c r="BI537" s="9">
        <v>0</v>
      </c>
      <c r="BJ537" s="9">
        <v>0</v>
      </c>
      <c r="BK537" s="9">
        <v>0</v>
      </c>
      <c r="BL537" s="9">
        <v>0</v>
      </c>
      <c r="BM537" s="9">
        <v>0</v>
      </c>
      <c r="BN537" s="9">
        <v>0</v>
      </c>
      <c r="BO537" s="11">
        <v>0</v>
      </c>
      <c r="BP537" s="11">
        <v>0</v>
      </c>
      <c r="BQ537" s="11">
        <v>0</v>
      </c>
      <c r="BR537" s="11">
        <v>0</v>
      </c>
      <c r="BS537" s="11">
        <v>0</v>
      </c>
      <c r="BT537" s="11">
        <v>0</v>
      </c>
      <c r="BU537" s="9">
        <v>0</v>
      </c>
      <c r="BV537" s="9">
        <v>0</v>
      </c>
      <c r="BW537" s="11">
        <v>0</v>
      </c>
      <c r="BX537" s="11">
        <v>0</v>
      </c>
      <c r="BY537" s="11">
        <v>0</v>
      </c>
      <c r="BZ537" s="11">
        <v>0</v>
      </c>
      <c r="CA537" s="9">
        <v>0</v>
      </c>
      <c r="CB537" s="9">
        <v>1862990.0154777609</v>
      </c>
      <c r="CC537" s="9">
        <v>0</v>
      </c>
      <c r="CD537" s="9">
        <v>0</v>
      </c>
      <c r="CE537" s="11">
        <v>0</v>
      </c>
      <c r="CF537" s="11">
        <v>0</v>
      </c>
      <c r="CG537" s="11">
        <v>0</v>
      </c>
      <c r="CH537" s="11">
        <v>0</v>
      </c>
      <c r="CI537" s="11">
        <v>0</v>
      </c>
      <c r="CJ537" s="11">
        <v>0</v>
      </c>
      <c r="CK537" s="11">
        <v>0</v>
      </c>
      <c r="CL537" s="11">
        <v>0</v>
      </c>
      <c r="CM537" s="11">
        <v>0</v>
      </c>
      <c r="CN537" s="9">
        <v>0</v>
      </c>
      <c r="CO537" s="9">
        <v>0</v>
      </c>
      <c r="CP537" s="9">
        <v>0</v>
      </c>
      <c r="CQ537" s="9">
        <v>0</v>
      </c>
      <c r="CR537" s="9">
        <v>0</v>
      </c>
      <c r="CT537" s="11"/>
      <c r="CU537" s="11"/>
      <c r="CV537" s="15"/>
      <c r="CW537" s="15"/>
      <c r="CX537" s="11"/>
      <c r="CY537" s="11"/>
      <c r="CZ537" s="9"/>
      <c r="DA537" s="11"/>
      <c r="DB537" s="11"/>
      <c r="DC537" s="11"/>
      <c r="DD537" s="11"/>
      <c r="DE537" s="11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</row>
    <row r="538" spans="1:124" x14ac:dyDescent="0.3">
      <c r="A538" s="8">
        <v>6049</v>
      </c>
      <c r="B538" s="8" t="s">
        <v>529</v>
      </c>
      <c r="C538" s="8" t="s">
        <v>559</v>
      </c>
      <c r="D538" s="16">
        <v>9</v>
      </c>
      <c r="E538" s="9">
        <v>0</v>
      </c>
      <c r="F538" s="9">
        <f t="shared" si="251"/>
        <v>0</v>
      </c>
      <c r="G538" s="9">
        <f t="shared" si="252"/>
        <v>0</v>
      </c>
      <c r="H538" s="9">
        <f t="shared" si="253"/>
        <v>0</v>
      </c>
      <c r="I538" s="10">
        <f t="shared" si="248"/>
        <v>0</v>
      </c>
      <c r="J538" s="9">
        <f t="shared" si="254"/>
        <v>0</v>
      </c>
      <c r="K538" s="9">
        <f t="shared" si="255"/>
        <v>0</v>
      </c>
      <c r="L538" s="9">
        <f t="shared" si="256"/>
        <v>0</v>
      </c>
      <c r="M538" s="9">
        <f t="shared" si="257"/>
        <v>0</v>
      </c>
      <c r="N538" s="9">
        <f t="shared" si="258"/>
        <v>0</v>
      </c>
      <c r="O538" s="9">
        <f t="shared" si="259"/>
        <v>0</v>
      </c>
      <c r="P538" s="9">
        <f t="shared" si="260"/>
        <v>0</v>
      </c>
      <c r="Q538" s="15">
        <f t="shared" si="261"/>
        <v>1722665.2112383994</v>
      </c>
      <c r="R538" s="15">
        <f t="shared" si="262"/>
        <v>1722665.2112383994</v>
      </c>
      <c r="S538" s="9">
        <f t="shared" si="263"/>
        <v>0</v>
      </c>
      <c r="T538" s="9"/>
      <c r="U538" s="9">
        <f t="shared" si="249"/>
        <v>0</v>
      </c>
      <c r="V538" s="9">
        <f t="shared" si="249"/>
        <v>0</v>
      </c>
      <c r="W538" s="9">
        <f t="shared" si="249"/>
        <v>0</v>
      </c>
      <c r="X538" s="9">
        <f t="shared" si="249"/>
        <v>0</v>
      </c>
      <c r="Y538" s="9">
        <f t="shared" si="249"/>
        <v>0</v>
      </c>
      <c r="Z538" s="9">
        <f t="shared" si="249"/>
        <v>0</v>
      </c>
      <c r="AA538" s="9">
        <f t="shared" si="249"/>
        <v>0</v>
      </c>
      <c r="AB538" s="9">
        <f t="shared" si="250"/>
        <v>0</v>
      </c>
      <c r="AC538" s="9">
        <f t="shared" si="250"/>
        <v>0</v>
      </c>
      <c r="AD538" s="9">
        <f t="shared" si="250"/>
        <v>0</v>
      </c>
      <c r="AE538" s="9">
        <f t="shared" si="250"/>
        <v>0</v>
      </c>
      <c r="AF538" s="9">
        <f t="shared" si="250"/>
        <v>0</v>
      </c>
      <c r="AG538" s="9">
        <f t="shared" si="250"/>
        <v>0</v>
      </c>
      <c r="AH538" s="9">
        <f t="shared" si="250"/>
        <v>0</v>
      </c>
      <c r="AI538" s="9">
        <f t="shared" si="264"/>
        <v>0</v>
      </c>
      <c r="AJ538" s="3" t="s">
        <v>608</v>
      </c>
      <c r="AK538" s="11">
        <v>0</v>
      </c>
      <c r="AL538" s="11">
        <v>0</v>
      </c>
      <c r="AM538" s="11">
        <v>0</v>
      </c>
      <c r="AN538" s="9">
        <v>0</v>
      </c>
      <c r="AO538" s="11">
        <v>0</v>
      </c>
      <c r="AP538" s="11">
        <v>0</v>
      </c>
      <c r="AQ538" s="9">
        <v>0</v>
      </c>
      <c r="AR538" s="9">
        <v>0</v>
      </c>
      <c r="AS538" s="11">
        <v>0</v>
      </c>
      <c r="AT538" s="11">
        <v>0</v>
      </c>
      <c r="AU538" s="11">
        <v>0</v>
      </c>
      <c r="AV538" s="11">
        <v>0</v>
      </c>
      <c r="AW538" s="9">
        <v>0</v>
      </c>
      <c r="AX538" s="9">
        <v>1722665.2112383994</v>
      </c>
      <c r="AY538" s="9">
        <v>0</v>
      </c>
      <c r="AZ538" s="9">
        <v>0</v>
      </c>
      <c r="BA538" s="11">
        <v>0</v>
      </c>
      <c r="BB538" s="11">
        <v>0</v>
      </c>
      <c r="BC538" s="11">
        <v>0</v>
      </c>
      <c r="BD538" s="11">
        <v>0</v>
      </c>
      <c r="BE538" s="11">
        <v>0</v>
      </c>
      <c r="BF538" s="11">
        <v>0</v>
      </c>
      <c r="BG538" s="11">
        <v>0</v>
      </c>
      <c r="BH538" s="11">
        <v>0</v>
      </c>
      <c r="BI538" s="9">
        <v>0</v>
      </c>
      <c r="BJ538" s="9">
        <v>0</v>
      </c>
      <c r="BK538" s="9">
        <v>0</v>
      </c>
      <c r="BL538" s="9">
        <v>0</v>
      </c>
      <c r="BM538" s="9">
        <v>0</v>
      </c>
      <c r="BN538" s="9">
        <v>0</v>
      </c>
      <c r="BO538" s="11">
        <v>0</v>
      </c>
      <c r="BP538" s="11">
        <v>0</v>
      </c>
      <c r="BQ538" s="11">
        <v>0</v>
      </c>
      <c r="BR538" s="11">
        <v>0</v>
      </c>
      <c r="BS538" s="11">
        <v>0</v>
      </c>
      <c r="BT538" s="11">
        <v>0</v>
      </c>
      <c r="BU538" s="9">
        <v>0</v>
      </c>
      <c r="BV538" s="9">
        <v>0</v>
      </c>
      <c r="BW538" s="11">
        <v>0</v>
      </c>
      <c r="BX538" s="11">
        <v>0</v>
      </c>
      <c r="BY538" s="11">
        <v>0</v>
      </c>
      <c r="BZ538" s="11">
        <v>0</v>
      </c>
      <c r="CA538" s="9">
        <v>0</v>
      </c>
      <c r="CB538" s="9">
        <v>1722665.2112383994</v>
      </c>
      <c r="CC538" s="9">
        <v>0</v>
      </c>
      <c r="CD538" s="9">
        <v>0</v>
      </c>
      <c r="CE538" s="11">
        <v>0</v>
      </c>
      <c r="CF538" s="11">
        <v>0</v>
      </c>
      <c r="CG538" s="11">
        <v>0</v>
      </c>
      <c r="CH538" s="11">
        <v>0</v>
      </c>
      <c r="CI538" s="11">
        <v>0</v>
      </c>
      <c r="CJ538" s="11">
        <v>0</v>
      </c>
      <c r="CK538" s="11">
        <v>0</v>
      </c>
      <c r="CL538" s="11">
        <v>0</v>
      </c>
      <c r="CM538" s="11">
        <v>0</v>
      </c>
      <c r="CN538" s="9">
        <v>0</v>
      </c>
      <c r="CO538" s="9">
        <v>0</v>
      </c>
      <c r="CP538" s="9">
        <v>0</v>
      </c>
      <c r="CQ538" s="9">
        <v>0</v>
      </c>
      <c r="CR538" s="9">
        <v>0</v>
      </c>
      <c r="CT538" s="11"/>
      <c r="CU538" s="11"/>
      <c r="CV538" s="15"/>
      <c r="CW538" s="15"/>
      <c r="CX538" s="11"/>
      <c r="CY538" s="11"/>
      <c r="CZ538" s="9"/>
      <c r="DA538" s="11"/>
      <c r="DB538" s="11"/>
      <c r="DC538" s="11"/>
      <c r="DD538" s="11"/>
      <c r="DE538" s="11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</row>
    <row r="539" spans="1:124" x14ac:dyDescent="0.3">
      <c r="A539" s="8">
        <v>6051</v>
      </c>
      <c r="B539" s="8" t="s">
        <v>529</v>
      </c>
      <c r="C539" s="8" t="s">
        <v>560</v>
      </c>
      <c r="D539" s="16">
        <v>9</v>
      </c>
      <c r="E539" s="9">
        <v>0</v>
      </c>
      <c r="F539" s="9">
        <f t="shared" si="251"/>
        <v>0</v>
      </c>
      <c r="G539" s="9">
        <f t="shared" si="252"/>
        <v>0</v>
      </c>
      <c r="H539" s="9">
        <f t="shared" si="253"/>
        <v>0</v>
      </c>
      <c r="I539" s="10">
        <f t="shared" si="248"/>
        <v>0</v>
      </c>
      <c r="J539" s="9">
        <f t="shared" si="254"/>
        <v>0</v>
      </c>
      <c r="K539" s="9">
        <f t="shared" si="255"/>
        <v>0</v>
      </c>
      <c r="L539" s="9">
        <f t="shared" si="256"/>
        <v>0</v>
      </c>
      <c r="M539" s="9">
        <f t="shared" si="257"/>
        <v>0</v>
      </c>
      <c r="N539" s="9">
        <f t="shared" si="258"/>
        <v>0</v>
      </c>
      <c r="O539" s="9">
        <f t="shared" si="259"/>
        <v>0</v>
      </c>
      <c r="P539" s="9">
        <f t="shared" si="260"/>
        <v>0</v>
      </c>
      <c r="Q539" s="15">
        <f t="shared" si="261"/>
        <v>2357947.9595776019</v>
      </c>
      <c r="R539" s="15">
        <f t="shared" si="262"/>
        <v>2357947.9595776019</v>
      </c>
      <c r="S539" s="9">
        <f t="shared" si="263"/>
        <v>0</v>
      </c>
      <c r="T539" s="9"/>
      <c r="U539" s="9">
        <f t="shared" si="249"/>
        <v>0</v>
      </c>
      <c r="V539" s="9">
        <f t="shared" si="249"/>
        <v>0</v>
      </c>
      <c r="W539" s="9">
        <f t="shared" si="249"/>
        <v>0</v>
      </c>
      <c r="X539" s="9">
        <f t="shared" si="249"/>
        <v>0</v>
      </c>
      <c r="Y539" s="9">
        <f t="shared" si="249"/>
        <v>0</v>
      </c>
      <c r="Z539" s="9">
        <f t="shared" si="249"/>
        <v>0</v>
      </c>
      <c r="AA539" s="9">
        <f t="shared" si="249"/>
        <v>0</v>
      </c>
      <c r="AB539" s="9">
        <f t="shared" si="250"/>
        <v>0</v>
      </c>
      <c r="AC539" s="9">
        <f t="shared" si="250"/>
        <v>0</v>
      </c>
      <c r="AD539" s="9">
        <f t="shared" si="250"/>
        <v>0</v>
      </c>
      <c r="AE539" s="9">
        <f t="shared" si="250"/>
        <v>0</v>
      </c>
      <c r="AF539" s="9">
        <f t="shared" si="250"/>
        <v>0</v>
      </c>
      <c r="AG539" s="9">
        <f t="shared" si="250"/>
        <v>0</v>
      </c>
      <c r="AH539" s="9">
        <f t="shared" si="250"/>
        <v>0</v>
      </c>
      <c r="AI539" s="9">
        <f t="shared" si="264"/>
        <v>0</v>
      </c>
      <c r="AJ539" s="3" t="s">
        <v>608</v>
      </c>
      <c r="AK539" s="11">
        <v>0</v>
      </c>
      <c r="AL539" s="11">
        <v>0</v>
      </c>
      <c r="AM539" s="11">
        <v>0</v>
      </c>
      <c r="AN539" s="9">
        <v>0</v>
      </c>
      <c r="AO539" s="11">
        <v>0</v>
      </c>
      <c r="AP539" s="11">
        <v>0</v>
      </c>
      <c r="AQ539" s="9">
        <v>0</v>
      </c>
      <c r="AR539" s="9">
        <v>0</v>
      </c>
      <c r="AS539" s="11">
        <v>0</v>
      </c>
      <c r="AT539" s="11">
        <v>0</v>
      </c>
      <c r="AU539" s="11">
        <v>0</v>
      </c>
      <c r="AV539" s="11">
        <v>0</v>
      </c>
      <c r="AW539" s="9">
        <v>0</v>
      </c>
      <c r="AX539" s="9">
        <v>2357947.9595776019</v>
      </c>
      <c r="AY539" s="9">
        <v>0</v>
      </c>
      <c r="AZ539" s="9">
        <v>0</v>
      </c>
      <c r="BA539" s="11">
        <v>0</v>
      </c>
      <c r="BB539" s="11">
        <v>0</v>
      </c>
      <c r="BC539" s="11">
        <v>0</v>
      </c>
      <c r="BD539" s="11">
        <v>0</v>
      </c>
      <c r="BE539" s="11">
        <v>0</v>
      </c>
      <c r="BF539" s="11">
        <v>0</v>
      </c>
      <c r="BG539" s="11">
        <v>0</v>
      </c>
      <c r="BH539" s="11">
        <v>0</v>
      </c>
      <c r="BI539" s="9">
        <v>0</v>
      </c>
      <c r="BJ539" s="9">
        <v>0</v>
      </c>
      <c r="BK539" s="9">
        <v>0</v>
      </c>
      <c r="BL539" s="9">
        <v>0</v>
      </c>
      <c r="BM539" s="9">
        <v>0</v>
      </c>
      <c r="BN539" s="9">
        <v>0</v>
      </c>
      <c r="BO539" s="11">
        <v>0</v>
      </c>
      <c r="BP539" s="11">
        <v>0</v>
      </c>
      <c r="BQ539" s="11">
        <v>0</v>
      </c>
      <c r="BR539" s="11">
        <v>0</v>
      </c>
      <c r="BS539" s="11">
        <v>0</v>
      </c>
      <c r="BT539" s="11">
        <v>0</v>
      </c>
      <c r="BU539" s="9">
        <v>0</v>
      </c>
      <c r="BV539" s="9">
        <v>0</v>
      </c>
      <c r="BW539" s="11">
        <v>0</v>
      </c>
      <c r="BX539" s="11">
        <v>0</v>
      </c>
      <c r="BY539" s="11">
        <v>0</v>
      </c>
      <c r="BZ539" s="11">
        <v>0</v>
      </c>
      <c r="CA539" s="9">
        <v>0</v>
      </c>
      <c r="CB539" s="9">
        <v>2357947.9595776019</v>
      </c>
      <c r="CC539" s="9">
        <v>0</v>
      </c>
      <c r="CD539" s="9">
        <v>0</v>
      </c>
      <c r="CE539" s="11">
        <v>0</v>
      </c>
      <c r="CF539" s="11">
        <v>0</v>
      </c>
      <c r="CG539" s="11">
        <v>0</v>
      </c>
      <c r="CH539" s="11">
        <v>0</v>
      </c>
      <c r="CI539" s="11">
        <v>0</v>
      </c>
      <c r="CJ539" s="11">
        <v>0</v>
      </c>
      <c r="CK539" s="11">
        <v>0</v>
      </c>
      <c r="CL539" s="11">
        <v>0</v>
      </c>
      <c r="CM539" s="11">
        <v>0</v>
      </c>
      <c r="CN539" s="9">
        <v>0</v>
      </c>
      <c r="CO539" s="9">
        <v>0</v>
      </c>
      <c r="CP539" s="9">
        <v>0</v>
      </c>
      <c r="CQ539" s="9">
        <v>0</v>
      </c>
      <c r="CR539" s="9">
        <v>0</v>
      </c>
      <c r="CT539" s="11"/>
      <c r="CU539" s="11"/>
      <c r="CV539" s="15"/>
      <c r="CW539" s="15"/>
      <c r="CX539" s="11"/>
      <c r="CY539" s="11"/>
      <c r="CZ539" s="9"/>
      <c r="DA539" s="11"/>
      <c r="DB539" s="11"/>
      <c r="DC539" s="11"/>
      <c r="DD539" s="11"/>
      <c r="DE539" s="11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</row>
    <row r="540" spans="1:124" x14ac:dyDescent="0.3">
      <c r="A540" s="8">
        <v>6065</v>
      </c>
      <c r="B540" s="8" t="s">
        <v>529</v>
      </c>
      <c r="C540" s="8" t="s">
        <v>561</v>
      </c>
      <c r="D540" s="16">
        <v>9</v>
      </c>
      <c r="E540" s="9">
        <v>0</v>
      </c>
      <c r="F540" s="9">
        <f t="shared" si="251"/>
        <v>0</v>
      </c>
      <c r="G540" s="9">
        <f t="shared" si="252"/>
        <v>0</v>
      </c>
      <c r="H540" s="9">
        <f t="shared" si="253"/>
        <v>0</v>
      </c>
      <c r="I540" s="10">
        <f t="shared" si="248"/>
        <v>0</v>
      </c>
      <c r="J540" s="9">
        <f t="shared" si="254"/>
        <v>0</v>
      </c>
      <c r="K540" s="9">
        <f t="shared" si="255"/>
        <v>0</v>
      </c>
      <c r="L540" s="9">
        <f t="shared" si="256"/>
        <v>0</v>
      </c>
      <c r="M540" s="9">
        <f t="shared" si="257"/>
        <v>0</v>
      </c>
      <c r="N540" s="9">
        <f t="shared" si="258"/>
        <v>0</v>
      </c>
      <c r="O540" s="9">
        <f t="shared" si="259"/>
        <v>0</v>
      </c>
      <c r="P540" s="9">
        <f t="shared" si="260"/>
        <v>0</v>
      </c>
      <c r="Q540" s="15">
        <f t="shared" si="261"/>
        <v>8478.4149299199998</v>
      </c>
      <c r="R540" s="15">
        <f t="shared" si="262"/>
        <v>8478.4149299199998</v>
      </c>
      <c r="S540" s="9">
        <f t="shared" si="263"/>
        <v>0</v>
      </c>
      <c r="T540" s="9"/>
      <c r="U540" s="9">
        <f t="shared" si="249"/>
        <v>0</v>
      </c>
      <c r="V540" s="9">
        <f t="shared" si="249"/>
        <v>0</v>
      </c>
      <c r="W540" s="9">
        <f t="shared" si="249"/>
        <v>0</v>
      </c>
      <c r="X540" s="9">
        <f t="shared" si="249"/>
        <v>0</v>
      </c>
      <c r="Y540" s="9">
        <f t="shared" si="249"/>
        <v>0</v>
      </c>
      <c r="Z540" s="9">
        <f t="shared" si="249"/>
        <v>0</v>
      </c>
      <c r="AA540" s="9">
        <f t="shared" si="249"/>
        <v>0</v>
      </c>
      <c r="AB540" s="9">
        <f t="shared" si="250"/>
        <v>0</v>
      </c>
      <c r="AC540" s="9">
        <f t="shared" si="250"/>
        <v>0</v>
      </c>
      <c r="AD540" s="9">
        <f t="shared" si="250"/>
        <v>0</v>
      </c>
      <c r="AE540" s="9">
        <f t="shared" si="250"/>
        <v>0</v>
      </c>
      <c r="AF540" s="9">
        <f t="shared" si="250"/>
        <v>0</v>
      </c>
      <c r="AG540" s="9">
        <f t="shared" si="250"/>
        <v>0</v>
      </c>
      <c r="AH540" s="9">
        <f t="shared" si="250"/>
        <v>0</v>
      </c>
      <c r="AI540" s="9">
        <f t="shared" si="264"/>
        <v>0</v>
      </c>
      <c r="AJ540" s="3" t="s">
        <v>608</v>
      </c>
      <c r="AK540" s="11">
        <v>0</v>
      </c>
      <c r="AL540" s="11">
        <v>0</v>
      </c>
      <c r="AM540" s="11">
        <v>0</v>
      </c>
      <c r="AN540" s="9">
        <v>0</v>
      </c>
      <c r="AO540" s="11">
        <v>0</v>
      </c>
      <c r="AP540" s="11">
        <v>0</v>
      </c>
      <c r="AQ540" s="9">
        <v>0</v>
      </c>
      <c r="AR540" s="9">
        <v>0</v>
      </c>
      <c r="AS540" s="11">
        <v>0</v>
      </c>
      <c r="AT540" s="11">
        <v>0</v>
      </c>
      <c r="AU540" s="11">
        <v>0</v>
      </c>
      <c r="AV540" s="11">
        <v>0</v>
      </c>
      <c r="AW540" s="9">
        <v>0</v>
      </c>
      <c r="AX540" s="9">
        <v>8478.4149299199998</v>
      </c>
      <c r="AY540" s="9">
        <v>0</v>
      </c>
      <c r="AZ540" s="9">
        <v>0</v>
      </c>
      <c r="BA540" s="11">
        <v>0</v>
      </c>
      <c r="BB540" s="11">
        <v>0</v>
      </c>
      <c r="BC540" s="11">
        <v>0</v>
      </c>
      <c r="BD540" s="11">
        <v>0</v>
      </c>
      <c r="BE540" s="11">
        <v>0</v>
      </c>
      <c r="BF540" s="11">
        <v>0</v>
      </c>
      <c r="BG540" s="11">
        <v>0</v>
      </c>
      <c r="BH540" s="11">
        <v>0</v>
      </c>
      <c r="BI540" s="9">
        <v>0</v>
      </c>
      <c r="BJ540" s="9">
        <v>0</v>
      </c>
      <c r="BK540" s="9">
        <v>0</v>
      </c>
      <c r="BL540" s="9">
        <v>0</v>
      </c>
      <c r="BM540" s="9">
        <v>0</v>
      </c>
      <c r="BN540" s="9">
        <v>0</v>
      </c>
      <c r="BO540" s="11">
        <v>0</v>
      </c>
      <c r="BP540" s="11">
        <v>0</v>
      </c>
      <c r="BQ540" s="11">
        <v>0</v>
      </c>
      <c r="BR540" s="11">
        <v>0</v>
      </c>
      <c r="BS540" s="11">
        <v>0</v>
      </c>
      <c r="BT540" s="11">
        <v>0</v>
      </c>
      <c r="BU540" s="9">
        <v>0</v>
      </c>
      <c r="BV540" s="9">
        <v>0</v>
      </c>
      <c r="BW540" s="11">
        <v>0</v>
      </c>
      <c r="BX540" s="11">
        <v>0</v>
      </c>
      <c r="BY540" s="11">
        <v>0</v>
      </c>
      <c r="BZ540" s="11">
        <v>0</v>
      </c>
      <c r="CA540" s="9">
        <v>0</v>
      </c>
      <c r="CB540" s="9">
        <v>8478.4149299199998</v>
      </c>
      <c r="CC540" s="9">
        <v>0</v>
      </c>
      <c r="CD540" s="9">
        <v>0</v>
      </c>
      <c r="CE540" s="11">
        <v>0</v>
      </c>
      <c r="CF540" s="11">
        <v>0</v>
      </c>
      <c r="CG540" s="11">
        <v>0</v>
      </c>
      <c r="CH540" s="11">
        <v>0</v>
      </c>
      <c r="CI540" s="11">
        <v>0</v>
      </c>
      <c r="CJ540" s="11">
        <v>0</v>
      </c>
      <c r="CK540" s="11">
        <v>0</v>
      </c>
      <c r="CL540" s="11">
        <v>0</v>
      </c>
      <c r="CM540" s="11">
        <v>0</v>
      </c>
      <c r="CN540" s="9">
        <v>0</v>
      </c>
      <c r="CO540" s="9">
        <v>0</v>
      </c>
      <c r="CP540" s="9">
        <v>0</v>
      </c>
      <c r="CQ540" s="9">
        <v>0</v>
      </c>
      <c r="CR540" s="9">
        <v>0</v>
      </c>
      <c r="CT540" s="11"/>
      <c r="CU540" s="11"/>
      <c r="CV540" s="15"/>
      <c r="CW540" s="15"/>
      <c r="CX540" s="11"/>
      <c r="CY540" s="11"/>
      <c r="CZ540" s="9"/>
      <c r="DA540" s="11"/>
      <c r="DB540" s="11"/>
      <c r="DC540" s="11"/>
      <c r="DD540" s="11"/>
      <c r="DE540" s="11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</row>
    <row r="541" spans="1:124" x14ac:dyDescent="0.3">
      <c r="A541" s="8">
        <v>6067</v>
      </c>
      <c r="B541" s="8" t="s">
        <v>529</v>
      </c>
      <c r="C541" s="8" t="s">
        <v>562</v>
      </c>
      <c r="D541" s="16">
        <v>9</v>
      </c>
      <c r="E541" s="9">
        <v>0</v>
      </c>
      <c r="F541" s="9">
        <f t="shared" si="251"/>
        <v>0</v>
      </c>
      <c r="G541" s="9">
        <f t="shared" si="252"/>
        <v>0</v>
      </c>
      <c r="H541" s="9">
        <f t="shared" si="253"/>
        <v>0</v>
      </c>
      <c r="I541" s="10">
        <f t="shared" si="248"/>
        <v>0</v>
      </c>
      <c r="J541" s="9">
        <f t="shared" si="254"/>
        <v>0</v>
      </c>
      <c r="K541" s="9">
        <f t="shared" si="255"/>
        <v>0</v>
      </c>
      <c r="L541" s="9">
        <f t="shared" si="256"/>
        <v>0</v>
      </c>
      <c r="M541" s="9">
        <f t="shared" si="257"/>
        <v>0</v>
      </c>
      <c r="N541" s="9">
        <f t="shared" si="258"/>
        <v>0</v>
      </c>
      <c r="O541" s="9">
        <f t="shared" si="259"/>
        <v>0</v>
      </c>
      <c r="P541" s="9">
        <f t="shared" si="260"/>
        <v>0</v>
      </c>
      <c r="Q541" s="15">
        <f t="shared" si="261"/>
        <v>2971432.789611523</v>
      </c>
      <c r="R541" s="15">
        <f t="shared" si="262"/>
        <v>2971432.789611523</v>
      </c>
      <c r="S541" s="9">
        <f t="shared" si="263"/>
        <v>0</v>
      </c>
      <c r="T541" s="9"/>
      <c r="U541" s="9">
        <f t="shared" si="249"/>
        <v>0</v>
      </c>
      <c r="V541" s="9">
        <f t="shared" si="249"/>
        <v>0</v>
      </c>
      <c r="W541" s="9">
        <f t="shared" si="249"/>
        <v>0</v>
      </c>
      <c r="X541" s="9">
        <f t="shared" si="249"/>
        <v>0</v>
      </c>
      <c r="Y541" s="9">
        <f t="shared" si="249"/>
        <v>0</v>
      </c>
      <c r="Z541" s="9">
        <f t="shared" si="249"/>
        <v>0</v>
      </c>
      <c r="AA541" s="9">
        <f t="shared" si="249"/>
        <v>0</v>
      </c>
      <c r="AB541" s="9">
        <f t="shared" si="250"/>
        <v>0</v>
      </c>
      <c r="AC541" s="9">
        <f t="shared" si="250"/>
        <v>0</v>
      </c>
      <c r="AD541" s="9">
        <f t="shared" si="250"/>
        <v>0</v>
      </c>
      <c r="AE541" s="9">
        <f t="shared" si="250"/>
        <v>0</v>
      </c>
      <c r="AF541" s="9">
        <f t="shared" si="250"/>
        <v>0</v>
      </c>
      <c r="AG541" s="9">
        <f t="shared" si="250"/>
        <v>0</v>
      </c>
      <c r="AH541" s="9">
        <f t="shared" si="250"/>
        <v>0</v>
      </c>
      <c r="AI541" s="9">
        <f t="shared" si="264"/>
        <v>0</v>
      </c>
      <c r="AJ541" s="3" t="s">
        <v>608</v>
      </c>
      <c r="AK541" s="11">
        <v>0</v>
      </c>
      <c r="AL541" s="11">
        <v>0</v>
      </c>
      <c r="AM541" s="11">
        <v>0</v>
      </c>
      <c r="AN541" s="9">
        <v>0</v>
      </c>
      <c r="AO541" s="11">
        <v>0</v>
      </c>
      <c r="AP541" s="11">
        <v>0</v>
      </c>
      <c r="AQ541" s="9">
        <v>0</v>
      </c>
      <c r="AR541" s="9">
        <v>0</v>
      </c>
      <c r="AS541" s="11">
        <v>0</v>
      </c>
      <c r="AT541" s="11">
        <v>0</v>
      </c>
      <c r="AU541" s="11">
        <v>0</v>
      </c>
      <c r="AV541" s="11">
        <v>0</v>
      </c>
      <c r="AW541" s="9">
        <v>0</v>
      </c>
      <c r="AX541" s="9">
        <v>2971432.789611523</v>
      </c>
      <c r="AY541" s="9">
        <v>0</v>
      </c>
      <c r="AZ541" s="9">
        <v>0</v>
      </c>
      <c r="BA541" s="11">
        <v>0</v>
      </c>
      <c r="BB541" s="11">
        <v>0</v>
      </c>
      <c r="BC541" s="11">
        <v>0</v>
      </c>
      <c r="BD541" s="11">
        <v>0</v>
      </c>
      <c r="BE541" s="11">
        <v>0</v>
      </c>
      <c r="BF541" s="11">
        <v>0</v>
      </c>
      <c r="BG541" s="11">
        <v>0</v>
      </c>
      <c r="BH541" s="11">
        <v>0</v>
      </c>
      <c r="BI541" s="9">
        <v>0</v>
      </c>
      <c r="BJ541" s="9">
        <v>0</v>
      </c>
      <c r="BK541" s="9">
        <v>0</v>
      </c>
      <c r="BL541" s="9">
        <v>0</v>
      </c>
      <c r="BM541" s="9">
        <v>0</v>
      </c>
      <c r="BN541" s="9">
        <v>0</v>
      </c>
      <c r="BO541" s="11">
        <v>0</v>
      </c>
      <c r="BP541" s="11">
        <v>0</v>
      </c>
      <c r="BQ541" s="11">
        <v>0</v>
      </c>
      <c r="BR541" s="11">
        <v>0</v>
      </c>
      <c r="BS541" s="11">
        <v>0</v>
      </c>
      <c r="BT541" s="11">
        <v>0</v>
      </c>
      <c r="BU541" s="9">
        <v>0</v>
      </c>
      <c r="BV541" s="9">
        <v>0</v>
      </c>
      <c r="BW541" s="11">
        <v>0</v>
      </c>
      <c r="BX541" s="11">
        <v>0</v>
      </c>
      <c r="BY541" s="11">
        <v>0</v>
      </c>
      <c r="BZ541" s="11">
        <v>0</v>
      </c>
      <c r="CA541" s="9">
        <v>0</v>
      </c>
      <c r="CB541" s="9">
        <v>2971432.789611523</v>
      </c>
      <c r="CC541" s="9">
        <v>0</v>
      </c>
      <c r="CD541" s="9">
        <v>0</v>
      </c>
      <c r="CE541" s="11">
        <v>0</v>
      </c>
      <c r="CF541" s="11">
        <v>0</v>
      </c>
      <c r="CG541" s="11">
        <v>0</v>
      </c>
      <c r="CH541" s="11">
        <v>0</v>
      </c>
      <c r="CI541" s="11">
        <v>0</v>
      </c>
      <c r="CJ541" s="11">
        <v>0</v>
      </c>
      <c r="CK541" s="11">
        <v>0</v>
      </c>
      <c r="CL541" s="11">
        <v>0</v>
      </c>
      <c r="CM541" s="11">
        <v>0</v>
      </c>
      <c r="CN541" s="9">
        <v>0</v>
      </c>
      <c r="CO541" s="9">
        <v>0</v>
      </c>
      <c r="CP541" s="9">
        <v>0</v>
      </c>
      <c r="CQ541" s="9">
        <v>0</v>
      </c>
      <c r="CR541" s="9">
        <v>0</v>
      </c>
      <c r="CT541" s="11"/>
      <c r="CU541" s="11"/>
      <c r="CV541" s="15"/>
      <c r="CW541" s="15"/>
      <c r="CX541" s="11"/>
      <c r="CY541" s="11"/>
      <c r="CZ541" s="9"/>
      <c r="DA541" s="11"/>
      <c r="DB541" s="11"/>
      <c r="DC541" s="11"/>
      <c r="DD541" s="11"/>
      <c r="DE541" s="11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</row>
    <row r="542" spans="1:124" x14ac:dyDescent="0.3">
      <c r="A542" s="8">
        <v>6069</v>
      </c>
      <c r="B542" s="8" t="s">
        <v>529</v>
      </c>
      <c r="C542" s="8" t="s">
        <v>563</v>
      </c>
      <c r="D542" s="16">
        <v>9</v>
      </c>
      <c r="E542" s="9">
        <v>0</v>
      </c>
      <c r="F542" s="9">
        <f t="shared" si="251"/>
        <v>0</v>
      </c>
      <c r="G542" s="9">
        <f t="shared" si="252"/>
        <v>0</v>
      </c>
      <c r="H542" s="9">
        <f t="shared" si="253"/>
        <v>0</v>
      </c>
      <c r="I542" s="10">
        <f t="shared" si="248"/>
        <v>0</v>
      </c>
      <c r="J542" s="9">
        <f t="shared" si="254"/>
        <v>0</v>
      </c>
      <c r="K542" s="9">
        <f t="shared" si="255"/>
        <v>0</v>
      </c>
      <c r="L542" s="9">
        <f t="shared" si="256"/>
        <v>0</v>
      </c>
      <c r="M542" s="9">
        <f t="shared" si="257"/>
        <v>0</v>
      </c>
      <c r="N542" s="9">
        <f t="shared" si="258"/>
        <v>0</v>
      </c>
      <c r="O542" s="9">
        <f t="shared" si="259"/>
        <v>0</v>
      </c>
      <c r="P542" s="9">
        <f t="shared" si="260"/>
        <v>0</v>
      </c>
      <c r="Q542" s="15">
        <f t="shared" si="261"/>
        <v>2325486.9717248008</v>
      </c>
      <c r="R542" s="15">
        <f t="shared" si="262"/>
        <v>2325486.9717248008</v>
      </c>
      <c r="S542" s="9">
        <f t="shared" si="263"/>
        <v>0</v>
      </c>
      <c r="T542" s="9"/>
      <c r="U542" s="9">
        <f t="shared" ref="U542:AA551" si="265">IF($E542=0,0,SUMIF($AK$4:$BN$4,U$4,$AK542:$BN542)/$E542)</f>
        <v>0</v>
      </c>
      <c r="V542" s="9">
        <f t="shared" si="265"/>
        <v>0</v>
      </c>
      <c r="W542" s="9">
        <f t="shared" si="265"/>
        <v>0</v>
      </c>
      <c r="X542" s="9">
        <f t="shared" si="265"/>
        <v>0</v>
      </c>
      <c r="Y542" s="9">
        <f t="shared" si="265"/>
        <v>0</v>
      </c>
      <c r="Z542" s="9">
        <f t="shared" si="265"/>
        <v>0</v>
      </c>
      <c r="AA542" s="9">
        <f t="shared" si="265"/>
        <v>0</v>
      </c>
      <c r="AB542" s="9">
        <f t="shared" ref="AB542:AH551" si="266">IF($E542=0,0,SUMIF($BO$4:$CR$4,AB$4,$BO542:$CR542)/$E542)</f>
        <v>0</v>
      </c>
      <c r="AC542" s="9">
        <f t="shared" si="266"/>
        <v>0</v>
      </c>
      <c r="AD542" s="9">
        <f t="shared" si="266"/>
        <v>0</v>
      </c>
      <c r="AE542" s="9">
        <f t="shared" si="266"/>
        <v>0</v>
      </c>
      <c r="AF542" s="9">
        <f t="shared" si="266"/>
        <v>0</v>
      </c>
      <c r="AG542" s="9">
        <f t="shared" si="266"/>
        <v>0</v>
      </c>
      <c r="AH542" s="9">
        <f t="shared" si="266"/>
        <v>0</v>
      </c>
      <c r="AI542" s="9">
        <f t="shared" si="264"/>
        <v>0</v>
      </c>
      <c r="AJ542" s="3" t="s">
        <v>608</v>
      </c>
      <c r="AK542" s="11">
        <v>0</v>
      </c>
      <c r="AL542" s="11">
        <v>0</v>
      </c>
      <c r="AM542" s="11">
        <v>0</v>
      </c>
      <c r="AN542" s="9">
        <v>0</v>
      </c>
      <c r="AO542" s="11">
        <v>0</v>
      </c>
      <c r="AP542" s="11">
        <v>0</v>
      </c>
      <c r="AQ542" s="9">
        <v>0</v>
      </c>
      <c r="AR542" s="9">
        <v>0</v>
      </c>
      <c r="AS542" s="11">
        <v>0</v>
      </c>
      <c r="AT542" s="11">
        <v>0</v>
      </c>
      <c r="AU542" s="11">
        <v>0</v>
      </c>
      <c r="AV542" s="11">
        <v>0</v>
      </c>
      <c r="AW542" s="9">
        <v>0</v>
      </c>
      <c r="AX542" s="9">
        <v>2325486.9717248008</v>
      </c>
      <c r="AY542" s="9">
        <v>0</v>
      </c>
      <c r="AZ542" s="9">
        <v>0</v>
      </c>
      <c r="BA542" s="11">
        <v>0</v>
      </c>
      <c r="BB542" s="11">
        <v>0</v>
      </c>
      <c r="BC542" s="11">
        <v>0</v>
      </c>
      <c r="BD542" s="11">
        <v>0</v>
      </c>
      <c r="BE542" s="11">
        <v>0</v>
      </c>
      <c r="BF542" s="11">
        <v>0</v>
      </c>
      <c r="BG542" s="11">
        <v>0</v>
      </c>
      <c r="BH542" s="11">
        <v>0</v>
      </c>
      <c r="BI542" s="9">
        <v>0</v>
      </c>
      <c r="BJ542" s="9">
        <v>0</v>
      </c>
      <c r="BK542" s="9">
        <v>0</v>
      </c>
      <c r="BL542" s="9">
        <v>0</v>
      </c>
      <c r="BM542" s="9">
        <v>0</v>
      </c>
      <c r="BN542" s="9">
        <v>0</v>
      </c>
      <c r="BO542" s="11">
        <v>0</v>
      </c>
      <c r="BP542" s="11">
        <v>0</v>
      </c>
      <c r="BQ542" s="11">
        <v>0</v>
      </c>
      <c r="BR542" s="11">
        <v>0</v>
      </c>
      <c r="BS542" s="11">
        <v>0</v>
      </c>
      <c r="BT542" s="11">
        <v>0</v>
      </c>
      <c r="BU542" s="9">
        <v>0</v>
      </c>
      <c r="BV542" s="9">
        <v>0</v>
      </c>
      <c r="BW542" s="11">
        <v>0</v>
      </c>
      <c r="BX542" s="11">
        <v>0</v>
      </c>
      <c r="BY542" s="11">
        <v>0</v>
      </c>
      <c r="BZ542" s="11">
        <v>0</v>
      </c>
      <c r="CA542" s="9">
        <v>0</v>
      </c>
      <c r="CB542" s="9">
        <v>2325486.9717248008</v>
      </c>
      <c r="CC542" s="9">
        <v>0</v>
      </c>
      <c r="CD542" s="9">
        <v>0</v>
      </c>
      <c r="CE542" s="11">
        <v>0</v>
      </c>
      <c r="CF542" s="11">
        <v>0</v>
      </c>
      <c r="CG542" s="11">
        <v>0</v>
      </c>
      <c r="CH542" s="11">
        <v>0</v>
      </c>
      <c r="CI542" s="11">
        <v>0</v>
      </c>
      <c r="CJ542" s="11">
        <v>0</v>
      </c>
      <c r="CK542" s="11">
        <v>0</v>
      </c>
      <c r="CL542" s="11">
        <v>0</v>
      </c>
      <c r="CM542" s="11">
        <v>0</v>
      </c>
      <c r="CN542" s="9">
        <v>0</v>
      </c>
      <c r="CO542" s="9">
        <v>0</v>
      </c>
      <c r="CP542" s="9">
        <v>0</v>
      </c>
      <c r="CQ542" s="9">
        <v>0</v>
      </c>
      <c r="CR542" s="9">
        <v>0</v>
      </c>
      <c r="CT542" s="11"/>
      <c r="CU542" s="11"/>
      <c r="CV542" s="15"/>
      <c r="CW542" s="15"/>
      <c r="CX542" s="11"/>
      <c r="CY542" s="11"/>
      <c r="CZ542" s="9"/>
      <c r="DA542" s="11"/>
      <c r="DB542" s="11"/>
      <c r="DC542" s="11"/>
      <c r="DD542" s="11"/>
      <c r="DE542" s="11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</row>
    <row r="543" spans="1:124" x14ac:dyDescent="0.3">
      <c r="A543" s="8">
        <v>6072</v>
      </c>
      <c r="B543" s="8" t="s">
        <v>529</v>
      </c>
      <c r="C543" s="8" t="s">
        <v>564</v>
      </c>
      <c r="D543" s="16">
        <v>9</v>
      </c>
      <c r="E543" s="9">
        <v>0</v>
      </c>
      <c r="F543" s="9">
        <f t="shared" si="251"/>
        <v>0</v>
      </c>
      <c r="G543" s="9">
        <f t="shared" si="252"/>
        <v>0</v>
      </c>
      <c r="H543" s="9">
        <f t="shared" si="253"/>
        <v>0</v>
      </c>
      <c r="I543" s="10">
        <f t="shared" si="248"/>
        <v>0</v>
      </c>
      <c r="J543" s="9">
        <f t="shared" si="254"/>
        <v>0</v>
      </c>
      <c r="K543" s="9">
        <f t="shared" si="255"/>
        <v>0</v>
      </c>
      <c r="L543" s="9">
        <f t="shared" si="256"/>
        <v>0</v>
      </c>
      <c r="M543" s="9">
        <f t="shared" si="257"/>
        <v>0</v>
      </c>
      <c r="N543" s="9">
        <f t="shared" si="258"/>
        <v>0</v>
      </c>
      <c r="O543" s="9">
        <f t="shared" si="259"/>
        <v>0</v>
      </c>
      <c r="P543" s="9">
        <f t="shared" si="260"/>
        <v>0</v>
      </c>
      <c r="Q543" s="15">
        <f t="shared" si="261"/>
        <v>1930534.8928153601</v>
      </c>
      <c r="R543" s="15">
        <f t="shared" si="262"/>
        <v>1930534.8928153601</v>
      </c>
      <c r="S543" s="9">
        <f t="shared" si="263"/>
        <v>0</v>
      </c>
      <c r="T543" s="9"/>
      <c r="U543" s="9">
        <f t="shared" si="265"/>
        <v>0</v>
      </c>
      <c r="V543" s="9">
        <f t="shared" si="265"/>
        <v>0</v>
      </c>
      <c r="W543" s="9">
        <f t="shared" si="265"/>
        <v>0</v>
      </c>
      <c r="X543" s="9">
        <f t="shared" si="265"/>
        <v>0</v>
      </c>
      <c r="Y543" s="9">
        <f t="shared" si="265"/>
        <v>0</v>
      </c>
      <c r="Z543" s="9">
        <f t="shared" si="265"/>
        <v>0</v>
      </c>
      <c r="AA543" s="9">
        <f t="shared" si="265"/>
        <v>0</v>
      </c>
      <c r="AB543" s="9">
        <f t="shared" si="266"/>
        <v>0</v>
      </c>
      <c r="AC543" s="9">
        <f t="shared" si="266"/>
        <v>0</v>
      </c>
      <c r="AD543" s="9">
        <f t="shared" si="266"/>
        <v>0</v>
      </c>
      <c r="AE543" s="9">
        <f t="shared" si="266"/>
        <v>0</v>
      </c>
      <c r="AF543" s="9">
        <f t="shared" si="266"/>
        <v>0</v>
      </c>
      <c r="AG543" s="9">
        <f t="shared" si="266"/>
        <v>0</v>
      </c>
      <c r="AH543" s="9">
        <f t="shared" si="266"/>
        <v>0</v>
      </c>
      <c r="AI543" s="9">
        <f t="shared" si="264"/>
        <v>0</v>
      </c>
      <c r="AJ543" s="3" t="s">
        <v>608</v>
      </c>
      <c r="AK543" s="11">
        <v>0</v>
      </c>
      <c r="AL543" s="11">
        <v>0</v>
      </c>
      <c r="AM543" s="11">
        <v>0</v>
      </c>
      <c r="AN543" s="9">
        <v>0</v>
      </c>
      <c r="AO543" s="11">
        <v>0</v>
      </c>
      <c r="AP543" s="11">
        <v>0</v>
      </c>
      <c r="AQ543" s="9">
        <v>0</v>
      </c>
      <c r="AR543" s="9">
        <v>0</v>
      </c>
      <c r="AS543" s="11">
        <v>0</v>
      </c>
      <c r="AT543" s="11">
        <v>0</v>
      </c>
      <c r="AU543" s="11">
        <v>0</v>
      </c>
      <c r="AV543" s="11">
        <v>0</v>
      </c>
      <c r="AW543" s="9">
        <v>0</v>
      </c>
      <c r="AX543" s="9">
        <v>1930534.8928153601</v>
      </c>
      <c r="AY543" s="9">
        <v>0</v>
      </c>
      <c r="AZ543" s="9">
        <v>0</v>
      </c>
      <c r="BA543" s="11">
        <v>0</v>
      </c>
      <c r="BB543" s="11">
        <v>0</v>
      </c>
      <c r="BC543" s="11">
        <v>0</v>
      </c>
      <c r="BD543" s="11">
        <v>0</v>
      </c>
      <c r="BE543" s="11">
        <v>0</v>
      </c>
      <c r="BF543" s="11">
        <v>0</v>
      </c>
      <c r="BG543" s="11">
        <v>0</v>
      </c>
      <c r="BH543" s="11">
        <v>0</v>
      </c>
      <c r="BI543" s="9">
        <v>0</v>
      </c>
      <c r="BJ543" s="9">
        <v>0</v>
      </c>
      <c r="BK543" s="9">
        <v>0</v>
      </c>
      <c r="BL543" s="9">
        <v>0</v>
      </c>
      <c r="BM543" s="9">
        <v>0</v>
      </c>
      <c r="BN543" s="9">
        <v>0</v>
      </c>
      <c r="BO543" s="11">
        <v>0</v>
      </c>
      <c r="BP543" s="11">
        <v>0</v>
      </c>
      <c r="BQ543" s="11">
        <v>0</v>
      </c>
      <c r="BR543" s="11">
        <v>0</v>
      </c>
      <c r="BS543" s="11">
        <v>0</v>
      </c>
      <c r="BT543" s="11">
        <v>0</v>
      </c>
      <c r="BU543" s="9">
        <v>0</v>
      </c>
      <c r="BV543" s="9">
        <v>0</v>
      </c>
      <c r="BW543" s="11">
        <v>0</v>
      </c>
      <c r="BX543" s="11">
        <v>0</v>
      </c>
      <c r="BY543" s="11">
        <v>0</v>
      </c>
      <c r="BZ543" s="11">
        <v>0</v>
      </c>
      <c r="CA543" s="9">
        <v>0</v>
      </c>
      <c r="CB543" s="9">
        <v>1930534.8928153601</v>
      </c>
      <c r="CC543" s="9">
        <v>0</v>
      </c>
      <c r="CD543" s="9">
        <v>0</v>
      </c>
      <c r="CE543" s="11">
        <v>0</v>
      </c>
      <c r="CF543" s="11">
        <v>0</v>
      </c>
      <c r="CG543" s="11">
        <v>0</v>
      </c>
      <c r="CH543" s="11">
        <v>0</v>
      </c>
      <c r="CI543" s="11">
        <v>0</v>
      </c>
      <c r="CJ543" s="11">
        <v>0</v>
      </c>
      <c r="CK543" s="11">
        <v>0</v>
      </c>
      <c r="CL543" s="11">
        <v>0</v>
      </c>
      <c r="CM543" s="11">
        <v>0</v>
      </c>
      <c r="CN543" s="9">
        <v>0</v>
      </c>
      <c r="CO543" s="9">
        <v>0</v>
      </c>
      <c r="CP543" s="9">
        <v>0</v>
      </c>
      <c r="CQ543" s="9">
        <v>0</v>
      </c>
      <c r="CR543" s="9">
        <v>0</v>
      </c>
      <c r="CT543" s="11"/>
      <c r="CU543" s="11"/>
      <c r="CV543" s="15"/>
      <c r="CW543" s="15"/>
      <c r="CX543" s="11"/>
      <c r="CY543" s="11"/>
      <c r="CZ543" s="9"/>
      <c r="DA543" s="11"/>
      <c r="DB543" s="11"/>
      <c r="DC543" s="11"/>
      <c r="DD543" s="11"/>
      <c r="DE543" s="11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</row>
    <row r="544" spans="1:124" x14ac:dyDescent="0.3">
      <c r="A544" s="8">
        <v>6074</v>
      </c>
      <c r="B544" s="8" t="s">
        <v>529</v>
      </c>
      <c r="C544" s="8" t="s">
        <v>565</v>
      </c>
      <c r="D544" s="16">
        <v>9</v>
      </c>
      <c r="E544" s="9">
        <v>0</v>
      </c>
      <c r="F544" s="9">
        <f t="shared" si="251"/>
        <v>0</v>
      </c>
      <c r="G544" s="9">
        <f t="shared" si="252"/>
        <v>0</v>
      </c>
      <c r="H544" s="9">
        <f t="shared" si="253"/>
        <v>0</v>
      </c>
      <c r="I544" s="10">
        <f t="shared" si="248"/>
        <v>0</v>
      </c>
      <c r="J544" s="9">
        <f t="shared" si="254"/>
        <v>0</v>
      </c>
      <c r="K544" s="9">
        <f t="shared" si="255"/>
        <v>0</v>
      </c>
      <c r="L544" s="9">
        <f t="shared" si="256"/>
        <v>0</v>
      </c>
      <c r="M544" s="9">
        <f t="shared" si="257"/>
        <v>0</v>
      </c>
      <c r="N544" s="9">
        <f t="shared" si="258"/>
        <v>0</v>
      </c>
      <c r="O544" s="9">
        <f t="shared" si="259"/>
        <v>0</v>
      </c>
      <c r="P544" s="9">
        <f t="shared" si="260"/>
        <v>0</v>
      </c>
      <c r="Q544" s="15">
        <f t="shared" si="261"/>
        <v>0</v>
      </c>
      <c r="R544" s="15">
        <f t="shared" si="262"/>
        <v>0</v>
      </c>
      <c r="S544" s="9">
        <f t="shared" si="263"/>
        <v>0</v>
      </c>
      <c r="T544" s="9"/>
      <c r="U544" s="9">
        <f t="shared" si="265"/>
        <v>0</v>
      </c>
      <c r="V544" s="9">
        <f t="shared" si="265"/>
        <v>0</v>
      </c>
      <c r="W544" s="9">
        <f t="shared" si="265"/>
        <v>0</v>
      </c>
      <c r="X544" s="9">
        <f t="shared" si="265"/>
        <v>0</v>
      </c>
      <c r="Y544" s="9">
        <f t="shared" si="265"/>
        <v>0</v>
      </c>
      <c r="Z544" s="9">
        <f t="shared" si="265"/>
        <v>0</v>
      </c>
      <c r="AA544" s="9">
        <f t="shared" si="265"/>
        <v>0</v>
      </c>
      <c r="AB544" s="9">
        <f t="shared" si="266"/>
        <v>0</v>
      </c>
      <c r="AC544" s="9">
        <f t="shared" si="266"/>
        <v>0</v>
      </c>
      <c r="AD544" s="9">
        <f t="shared" si="266"/>
        <v>0</v>
      </c>
      <c r="AE544" s="9">
        <f t="shared" si="266"/>
        <v>0</v>
      </c>
      <c r="AF544" s="9">
        <f t="shared" si="266"/>
        <v>0</v>
      </c>
      <c r="AG544" s="9">
        <f t="shared" si="266"/>
        <v>0</v>
      </c>
      <c r="AH544" s="9">
        <f t="shared" si="266"/>
        <v>0</v>
      </c>
      <c r="AI544" s="9">
        <f t="shared" si="264"/>
        <v>0</v>
      </c>
      <c r="AJ544" s="3" t="s">
        <v>608</v>
      </c>
      <c r="AK544" s="11">
        <v>0</v>
      </c>
      <c r="AL544" s="11">
        <v>0</v>
      </c>
      <c r="AM544" s="11">
        <v>0</v>
      </c>
      <c r="AN544" s="9">
        <v>0</v>
      </c>
      <c r="AO544" s="11">
        <v>0</v>
      </c>
      <c r="AP544" s="11">
        <v>0</v>
      </c>
      <c r="AQ544" s="9">
        <v>0</v>
      </c>
      <c r="AR544" s="9">
        <v>0</v>
      </c>
      <c r="AS544" s="11">
        <v>0</v>
      </c>
      <c r="AT544" s="11">
        <v>0</v>
      </c>
      <c r="AU544" s="11">
        <v>0</v>
      </c>
      <c r="AV544" s="11">
        <v>0</v>
      </c>
      <c r="AW544" s="9">
        <v>0</v>
      </c>
      <c r="AX544" s="9">
        <v>0</v>
      </c>
      <c r="AY544" s="9">
        <v>0</v>
      </c>
      <c r="AZ544" s="9">
        <v>0</v>
      </c>
      <c r="BA544" s="11">
        <v>0</v>
      </c>
      <c r="BB544" s="11">
        <v>0</v>
      </c>
      <c r="BC544" s="11">
        <v>0</v>
      </c>
      <c r="BD544" s="11">
        <v>0</v>
      </c>
      <c r="BE544" s="11">
        <v>0</v>
      </c>
      <c r="BF544" s="11">
        <v>0</v>
      </c>
      <c r="BG544" s="11">
        <v>0</v>
      </c>
      <c r="BH544" s="11">
        <v>0</v>
      </c>
      <c r="BI544" s="9">
        <v>0</v>
      </c>
      <c r="BJ544" s="9">
        <v>0</v>
      </c>
      <c r="BK544" s="9">
        <v>0</v>
      </c>
      <c r="BL544" s="9">
        <v>0</v>
      </c>
      <c r="BM544" s="9">
        <v>0</v>
      </c>
      <c r="BN544" s="9">
        <v>0</v>
      </c>
      <c r="BO544" s="11">
        <v>0</v>
      </c>
      <c r="BP544" s="11">
        <v>0</v>
      </c>
      <c r="BQ544" s="11">
        <v>0</v>
      </c>
      <c r="BR544" s="11">
        <v>0</v>
      </c>
      <c r="BS544" s="11">
        <v>0</v>
      </c>
      <c r="BT544" s="11">
        <v>0</v>
      </c>
      <c r="BU544" s="9">
        <v>0</v>
      </c>
      <c r="BV544" s="9">
        <v>0</v>
      </c>
      <c r="BW544" s="11">
        <v>0</v>
      </c>
      <c r="BX544" s="11">
        <v>0</v>
      </c>
      <c r="BY544" s="11">
        <v>0</v>
      </c>
      <c r="BZ544" s="11">
        <v>0</v>
      </c>
      <c r="CA544" s="9">
        <v>0</v>
      </c>
      <c r="CB544" s="9">
        <v>0</v>
      </c>
      <c r="CC544" s="9">
        <v>0</v>
      </c>
      <c r="CD544" s="9">
        <v>0</v>
      </c>
      <c r="CE544" s="11">
        <v>0</v>
      </c>
      <c r="CF544" s="11">
        <v>0</v>
      </c>
      <c r="CG544" s="11">
        <v>0</v>
      </c>
      <c r="CH544" s="11">
        <v>0</v>
      </c>
      <c r="CI544" s="11">
        <v>0</v>
      </c>
      <c r="CJ544" s="11">
        <v>0</v>
      </c>
      <c r="CK544" s="11">
        <v>0</v>
      </c>
      <c r="CL544" s="11">
        <v>0</v>
      </c>
      <c r="CM544" s="11">
        <v>0</v>
      </c>
      <c r="CN544" s="9">
        <v>0</v>
      </c>
      <c r="CO544" s="9">
        <v>0</v>
      </c>
      <c r="CP544" s="9">
        <v>0</v>
      </c>
      <c r="CQ544" s="9">
        <v>0</v>
      </c>
      <c r="CR544" s="9">
        <v>0</v>
      </c>
      <c r="CT544" s="11"/>
      <c r="CU544" s="11"/>
      <c r="CV544" s="15"/>
      <c r="CW544" s="15"/>
      <c r="CX544" s="11"/>
      <c r="CY544" s="11"/>
      <c r="CZ544" s="9"/>
      <c r="DA544" s="11"/>
      <c r="DB544" s="11"/>
      <c r="DC544" s="11"/>
      <c r="DD544" s="11"/>
      <c r="DE544" s="11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</row>
    <row r="545" spans="1:124" x14ac:dyDescent="0.3">
      <c r="A545" s="8">
        <v>6076</v>
      </c>
      <c r="B545" s="8" t="s">
        <v>529</v>
      </c>
      <c r="C545" s="8" t="s">
        <v>566</v>
      </c>
      <c r="D545" s="16">
        <v>9</v>
      </c>
      <c r="E545" s="9">
        <v>0</v>
      </c>
      <c r="F545" s="9">
        <f t="shared" si="251"/>
        <v>0</v>
      </c>
      <c r="G545" s="9">
        <f t="shared" si="252"/>
        <v>0</v>
      </c>
      <c r="H545" s="9">
        <f t="shared" si="253"/>
        <v>0</v>
      </c>
      <c r="I545" s="10">
        <f t="shared" si="248"/>
        <v>0</v>
      </c>
      <c r="J545" s="9">
        <f t="shared" si="254"/>
        <v>0</v>
      </c>
      <c r="K545" s="9">
        <f t="shared" si="255"/>
        <v>0</v>
      </c>
      <c r="L545" s="9">
        <f t="shared" si="256"/>
        <v>0</v>
      </c>
      <c r="M545" s="9">
        <f t="shared" si="257"/>
        <v>0</v>
      </c>
      <c r="N545" s="9">
        <f t="shared" si="258"/>
        <v>0</v>
      </c>
      <c r="O545" s="9">
        <f t="shared" si="259"/>
        <v>0</v>
      </c>
      <c r="P545" s="9">
        <f t="shared" si="260"/>
        <v>0</v>
      </c>
      <c r="Q545" s="15">
        <f t="shared" si="261"/>
        <v>1533402.2312960015</v>
      </c>
      <c r="R545" s="15">
        <f t="shared" si="262"/>
        <v>1533402.2312960015</v>
      </c>
      <c r="S545" s="9">
        <f t="shared" si="263"/>
        <v>0</v>
      </c>
      <c r="T545" s="9"/>
      <c r="U545" s="9">
        <f t="shared" si="265"/>
        <v>0</v>
      </c>
      <c r="V545" s="9">
        <f t="shared" si="265"/>
        <v>0</v>
      </c>
      <c r="W545" s="9">
        <f t="shared" si="265"/>
        <v>0</v>
      </c>
      <c r="X545" s="9">
        <f t="shared" si="265"/>
        <v>0</v>
      </c>
      <c r="Y545" s="9">
        <f t="shared" si="265"/>
        <v>0</v>
      </c>
      <c r="Z545" s="9">
        <f t="shared" si="265"/>
        <v>0</v>
      </c>
      <c r="AA545" s="9">
        <f t="shared" si="265"/>
        <v>0</v>
      </c>
      <c r="AB545" s="9">
        <f t="shared" si="266"/>
        <v>0</v>
      </c>
      <c r="AC545" s="9">
        <f t="shared" si="266"/>
        <v>0</v>
      </c>
      <c r="AD545" s="9">
        <f t="shared" si="266"/>
        <v>0</v>
      </c>
      <c r="AE545" s="9">
        <f t="shared" si="266"/>
        <v>0</v>
      </c>
      <c r="AF545" s="9">
        <f t="shared" si="266"/>
        <v>0</v>
      </c>
      <c r="AG545" s="9">
        <f t="shared" si="266"/>
        <v>0</v>
      </c>
      <c r="AH545" s="9">
        <f t="shared" si="266"/>
        <v>0</v>
      </c>
      <c r="AI545" s="9">
        <f t="shared" si="264"/>
        <v>0</v>
      </c>
      <c r="AJ545" s="3" t="s">
        <v>608</v>
      </c>
      <c r="AK545" s="11">
        <v>0</v>
      </c>
      <c r="AL545" s="11">
        <v>0</v>
      </c>
      <c r="AM545" s="11">
        <v>0</v>
      </c>
      <c r="AN545" s="9">
        <v>0</v>
      </c>
      <c r="AO545" s="11">
        <v>0</v>
      </c>
      <c r="AP545" s="11">
        <v>0</v>
      </c>
      <c r="AQ545" s="9">
        <v>0</v>
      </c>
      <c r="AR545" s="9">
        <v>0</v>
      </c>
      <c r="AS545" s="11">
        <v>0</v>
      </c>
      <c r="AT545" s="11">
        <v>0</v>
      </c>
      <c r="AU545" s="11">
        <v>0</v>
      </c>
      <c r="AV545" s="11">
        <v>0</v>
      </c>
      <c r="AW545" s="9">
        <v>0</v>
      </c>
      <c r="AX545" s="9">
        <v>1533402.2312960015</v>
      </c>
      <c r="AY545" s="9">
        <v>0</v>
      </c>
      <c r="AZ545" s="9">
        <v>0</v>
      </c>
      <c r="BA545" s="11">
        <v>0</v>
      </c>
      <c r="BB545" s="11">
        <v>0</v>
      </c>
      <c r="BC545" s="11">
        <v>0</v>
      </c>
      <c r="BD545" s="11">
        <v>0</v>
      </c>
      <c r="BE545" s="11">
        <v>0</v>
      </c>
      <c r="BF545" s="11">
        <v>0</v>
      </c>
      <c r="BG545" s="11">
        <v>0</v>
      </c>
      <c r="BH545" s="11">
        <v>0</v>
      </c>
      <c r="BI545" s="9">
        <v>0</v>
      </c>
      <c r="BJ545" s="9">
        <v>0</v>
      </c>
      <c r="BK545" s="9">
        <v>0</v>
      </c>
      <c r="BL545" s="9">
        <v>0</v>
      </c>
      <c r="BM545" s="9">
        <v>0</v>
      </c>
      <c r="BN545" s="9">
        <v>0</v>
      </c>
      <c r="BO545" s="11">
        <v>0</v>
      </c>
      <c r="BP545" s="11">
        <v>0</v>
      </c>
      <c r="BQ545" s="11">
        <v>0</v>
      </c>
      <c r="BR545" s="11">
        <v>0</v>
      </c>
      <c r="BS545" s="11">
        <v>0</v>
      </c>
      <c r="BT545" s="11">
        <v>0</v>
      </c>
      <c r="BU545" s="9">
        <v>0</v>
      </c>
      <c r="BV545" s="9">
        <v>0</v>
      </c>
      <c r="BW545" s="11">
        <v>0</v>
      </c>
      <c r="BX545" s="11">
        <v>0</v>
      </c>
      <c r="BY545" s="11">
        <v>0</v>
      </c>
      <c r="BZ545" s="11">
        <v>0</v>
      </c>
      <c r="CA545" s="9">
        <v>0</v>
      </c>
      <c r="CB545" s="9">
        <v>1533402.2312960015</v>
      </c>
      <c r="CC545" s="9">
        <v>0</v>
      </c>
      <c r="CD545" s="9">
        <v>0</v>
      </c>
      <c r="CE545" s="11">
        <v>0</v>
      </c>
      <c r="CF545" s="11">
        <v>0</v>
      </c>
      <c r="CG545" s="11">
        <v>0</v>
      </c>
      <c r="CH545" s="11">
        <v>0</v>
      </c>
      <c r="CI545" s="11">
        <v>0</v>
      </c>
      <c r="CJ545" s="11">
        <v>0</v>
      </c>
      <c r="CK545" s="11">
        <v>0</v>
      </c>
      <c r="CL545" s="11">
        <v>0</v>
      </c>
      <c r="CM545" s="11">
        <v>0</v>
      </c>
      <c r="CN545" s="9">
        <v>0</v>
      </c>
      <c r="CO545" s="9">
        <v>0</v>
      </c>
      <c r="CP545" s="9">
        <v>0</v>
      </c>
      <c r="CQ545" s="9">
        <v>0</v>
      </c>
      <c r="CR545" s="9">
        <v>0</v>
      </c>
      <c r="CT545" s="11"/>
      <c r="CU545" s="11"/>
      <c r="CV545" s="15"/>
      <c r="CW545" s="15"/>
      <c r="CX545" s="11"/>
      <c r="CY545" s="11"/>
      <c r="CZ545" s="9"/>
      <c r="DA545" s="11"/>
      <c r="DB545" s="11"/>
      <c r="DC545" s="11"/>
      <c r="DD545" s="11"/>
      <c r="DE545" s="11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</row>
    <row r="546" spans="1:124" x14ac:dyDescent="0.3">
      <c r="A546" s="8">
        <v>6079</v>
      </c>
      <c r="B546" s="8" t="s">
        <v>529</v>
      </c>
      <c r="C546" s="8" t="s">
        <v>567</v>
      </c>
      <c r="D546" s="16">
        <v>9</v>
      </c>
      <c r="E546" s="9">
        <v>0</v>
      </c>
      <c r="F546" s="9">
        <f t="shared" si="251"/>
        <v>0</v>
      </c>
      <c r="G546" s="9">
        <f t="shared" si="252"/>
        <v>0</v>
      </c>
      <c r="H546" s="9">
        <f t="shared" si="253"/>
        <v>0</v>
      </c>
      <c r="I546" s="10">
        <f t="shared" si="248"/>
        <v>0</v>
      </c>
      <c r="J546" s="9">
        <f t="shared" si="254"/>
        <v>0</v>
      </c>
      <c r="K546" s="9">
        <f t="shared" si="255"/>
        <v>0</v>
      </c>
      <c r="L546" s="9">
        <f t="shared" si="256"/>
        <v>0</v>
      </c>
      <c r="M546" s="9">
        <f t="shared" si="257"/>
        <v>0</v>
      </c>
      <c r="N546" s="9">
        <f t="shared" si="258"/>
        <v>0</v>
      </c>
      <c r="O546" s="9">
        <f t="shared" si="259"/>
        <v>0</v>
      </c>
      <c r="P546" s="9">
        <f t="shared" si="260"/>
        <v>0</v>
      </c>
      <c r="Q546" s="15">
        <f t="shared" si="261"/>
        <v>2294430.9390080008</v>
      </c>
      <c r="R546" s="15">
        <f t="shared" si="262"/>
        <v>2294430.9390080008</v>
      </c>
      <c r="S546" s="9">
        <f t="shared" si="263"/>
        <v>0</v>
      </c>
      <c r="T546" s="9"/>
      <c r="U546" s="9">
        <f t="shared" si="265"/>
        <v>0</v>
      </c>
      <c r="V546" s="9">
        <f t="shared" si="265"/>
        <v>0</v>
      </c>
      <c r="W546" s="9">
        <f t="shared" si="265"/>
        <v>0</v>
      </c>
      <c r="X546" s="9">
        <f t="shared" si="265"/>
        <v>0</v>
      </c>
      <c r="Y546" s="9">
        <f t="shared" si="265"/>
        <v>0</v>
      </c>
      <c r="Z546" s="9">
        <f t="shared" si="265"/>
        <v>0</v>
      </c>
      <c r="AA546" s="9">
        <f t="shared" si="265"/>
        <v>0</v>
      </c>
      <c r="AB546" s="9">
        <f t="shared" si="266"/>
        <v>0</v>
      </c>
      <c r="AC546" s="9">
        <f t="shared" si="266"/>
        <v>0</v>
      </c>
      <c r="AD546" s="9">
        <f t="shared" si="266"/>
        <v>0</v>
      </c>
      <c r="AE546" s="9">
        <f t="shared" si="266"/>
        <v>0</v>
      </c>
      <c r="AF546" s="9">
        <f t="shared" si="266"/>
        <v>0</v>
      </c>
      <c r="AG546" s="9">
        <f t="shared" si="266"/>
        <v>0</v>
      </c>
      <c r="AH546" s="9">
        <f t="shared" si="266"/>
        <v>0</v>
      </c>
      <c r="AI546" s="9">
        <f t="shared" si="264"/>
        <v>0</v>
      </c>
      <c r="AJ546" s="3" t="s">
        <v>608</v>
      </c>
      <c r="AK546" s="11">
        <v>0</v>
      </c>
      <c r="AL546" s="11">
        <v>0</v>
      </c>
      <c r="AM546" s="11">
        <v>0</v>
      </c>
      <c r="AN546" s="9">
        <v>0</v>
      </c>
      <c r="AO546" s="11">
        <v>0</v>
      </c>
      <c r="AP546" s="11">
        <v>0</v>
      </c>
      <c r="AQ546" s="9">
        <v>0</v>
      </c>
      <c r="AR546" s="9">
        <v>0</v>
      </c>
      <c r="AS546" s="11">
        <v>0</v>
      </c>
      <c r="AT546" s="11">
        <v>0</v>
      </c>
      <c r="AU546" s="11">
        <v>0</v>
      </c>
      <c r="AV546" s="11">
        <v>0</v>
      </c>
      <c r="AW546" s="9">
        <v>0</v>
      </c>
      <c r="AX546" s="9">
        <v>2294430.9390080008</v>
      </c>
      <c r="AY546" s="9">
        <v>0</v>
      </c>
      <c r="AZ546" s="9">
        <v>0</v>
      </c>
      <c r="BA546" s="11">
        <v>0</v>
      </c>
      <c r="BB546" s="11">
        <v>0</v>
      </c>
      <c r="BC546" s="11">
        <v>0</v>
      </c>
      <c r="BD546" s="11">
        <v>0</v>
      </c>
      <c r="BE546" s="11">
        <v>0</v>
      </c>
      <c r="BF546" s="11">
        <v>0</v>
      </c>
      <c r="BG546" s="11">
        <v>0</v>
      </c>
      <c r="BH546" s="11">
        <v>0</v>
      </c>
      <c r="BI546" s="9">
        <v>0</v>
      </c>
      <c r="BJ546" s="9">
        <v>0</v>
      </c>
      <c r="BK546" s="9">
        <v>0</v>
      </c>
      <c r="BL546" s="9">
        <v>0</v>
      </c>
      <c r="BM546" s="9">
        <v>0</v>
      </c>
      <c r="BN546" s="9">
        <v>0</v>
      </c>
      <c r="BO546" s="11">
        <v>0</v>
      </c>
      <c r="BP546" s="11">
        <v>0</v>
      </c>
      <c r="BQ546" s="11">
        <v>0</v>
      </c>
      <c r="BR546" s="11">
        <v>0</v>
      </c>
      <c r="BS546" s="11">
        <v>0</v>
      </c>
      <c r="BT546" s="11">
        <v>0</v>
      </c>
      <c r="BU546" s="9">
        <v>0</v>
      </c>
      <c r="BV546" s="9">
        <v>0</v>
      </c>
      <c r="BW546" s="11">
        <v>0</v>
      </c>
      <c r="BX546" s="11">
        <v>0</v>
      </c>
      <c r="BY546" s="11">
        <v>0</v>
      </c>
      <c r="BZ546" s="11">
        <v>0</v>
      </c>
      <c r="CA546" s="9">
        <v>0</v>
      </c>
      <c r="CB546" s="9">
        <v>2294430.9390080008</v>
      </c>
      <c r="CC546" s="9">
        <v>0</v>
      </c>
      <c r="CD546" s="9">
        <v>0</v>
      </c>
      <c r="CE546" s="11">
        <v>0</v>
      </c>
      <c r="CF546" s="11">
        <v>0</v>
      </c>
      <c r="CG546" s="11">
        <v>0</v>
      </c>
      <c r="CH546" s="11">
        <v>0</v>
      </c>
      <c r="CI546" s="11">
        <v>0</v>
      </c>
      <c r="CJ546" s="11">
        <v>0</v>
      </c>
      <c r="CK546" s="11">
        <v>0</v>
      </c>
      <c r="CL546" s="11">
        <v>0</v>
      </c>
      <c r="CM546" s="11">
        <v>0</v>
      </c>
      <c r="CN546" s="9">
        <v>0</v>
      </c>
      <c r="CO546" s="9">
        <v>0</v>
      </c>
      <c r="CP546" s="9">
        <v>0</v>
      </c>
      <c r="CQ546" s="9">
        <v>0</v>
      </c>
      <c r="CR546" s="9">
        <v>0</v>
      </c>
      <c r="CT546" s="11"/>
      <c r="CU546" s="11"/>
      <c r="CV546" s="15"/>
      <c r="CW546" s="15"/>
      <c r="CX546" s="11"/>
      <c r="CY546" s="11"/>
      <c r="CZ546" s="9"/>
      <c r="DA546" s="11"/>
      <c r="DB546" s="11"/>
      <c r="DC546" s="11"/>
      <c r="DD546" s="11"/>
      <c r="DE546" s="11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</row>
    <row r="547" spans="1:124" x14ac:dyDescent="0.3">
      <c r="A547" s="8">
        <v>6383</v>
      </c>
      <c r="B547" s="8" t="s">
        <v>529</v>
      </c>
      <c r="C547" s="8" t="s">
        <v>568</v>
      </c>
      <c r="D547" s="16">
        <v>9</v>
      </c>
      <c r="E547" s="9">
        <v>0</v>
      </c>
      <c r="F547" s="9">
        <f t="shared" si="251"/>
        <v>0</v>
      </c>
      <c r="G547" s="9">
        <f t="shared" si="252"/>
        <v>0</v>
      </c>
      <c r="H547" s="9">
        <f t="shared" si="253"/>
        <v>0</v>
      </c>
      <c r="I547" s="10">
        <f t="shared" si="248"/>
        <v>0</v>
      </c>
      <c r="J547" s="9">
        <f t="shared" si="254"/>
        <v>0</v>
      </c>
      <c r="K547" s="9">
        <f t="shared" si="255"/>
        <v>0</v>
      </c>
      <c r="L547" s="9">
        <f t="shared" si="256"/>
        <v>0</v>
      </c>
      <c r="M547" s="9">
        <f t="shared" si="257"/>
        <v>0</v>
      </c>
      <c r="N547" s="9">
        <f t="shared" si="258"/>
        <v>0</v>
      </c>
      <c r="O547" s="9">
        <f t="shared" si="259"/>
        <v>0</v>
      </c>
      <c r="P547" s="9">
        <f t="shared" si="260"/>
        <v>0</v>
      </c>
      <c r="Q547" s="15">
        <f t="shared" si="261"/>
        <v>1703523.5017881603</v>
      </c>
      <c r="R547" s="15">
        <f t="shared" si="262"/>
        <v>1703523.5017881603</v>
      </c>
      <c r="S547" s="9">
        <f t="shared" si="263"/>
        <v>0</v>
      </c>
      <c r="T547" s="9"/>
      <c r="U547" s="9">
        <f t="shared" si="265"/>
        <v>0</v>
      </c>
      <c r="V547" s="9">
        <f t="shared" si="265"/>
        <v>0</v>
      </c>
      <c r="W547" s="9">
        <f t="shared" si="265"/>
        <v>0</v>
      </c>
      <c r="X547" s="9">
        <f t="shared" si="265"/>
        <v>0</v>
      </c>
      <c r="Y547" s="9">
        <f t="shared" si="265"/>
        <v>0</v>
      </c>
      <c r="Z547" s="9">
        <f t="shared" si="265"/>
        <v>0</v>
      </c>
      <c r="AA547" s="9">
        <f t="shared" si="265"/>
        <v>0</v>
      </c>
      <c r="AB547" s="9">
        <f t="shared" si="266"/>
        <v>0</v>
      </c>
      <c r="AC547" s="9">
        <f t="shared" si="266"/>
        <v>0</v>
      </c>
      <c r="AD547" s="9">
        <f t="shared" si="266"/>
        <v>0</v>
      </c>
      <c r="AE547" s="9">
        <f t="shared" si="266"/>
        <v>0</v>
      </c>
      <c r="AF547" s="9">
        <f t="shared" si="266"/>
        <v>0</v>
      </c>
      <c r="AG547" s="9">
        <f t="shared" si="266"/>
        <v>0</v>
      </c>
      <c r="AH547" s="9">
        <f t="shared" si="266"/>
        <v>0</v>
      </c>
      <c r="AI547" s="9">
        <f t="shared" si="264"/>
        <v>0</v>
      </c>
      <c r="AJ547" s="3" t="s">
        <v>608</v>
      </c>
      <c r="AK547" s="11">
        <v>0</v>
      </c>
      <c r="AL547" s="11">
        <v>0</v>
      </c>
      <c r="AM547" s="11">
        <v>0</v>
      </c>
      <c r="AN547" s="9">
        <v>0</v>
      </c>
      <c r="AO547" s="11">
        <v>0</v>
      </c>
      <c r="AP547" s="11">
        <v>0</v>
      </c>
      <c r="AQ547" s="9">
        <v>0</v>
      </c>
      <c r="AR547" s="9">
        <v>0</v>
      </c>
      <c r="AS547" s="11">
        <v>0</v>
      </c>
      <c r="AT547" s="11">
        <v>0</v>
      </c>
      <c r="AU547" s="11">
        <v>0</v>
      </c>
      <c r="AV547" s="11">
        <v>0</v>
      </c>
      <c r="AW547" s="9">
        <v>0</v>
      </c>
      <c r="AX547" s="9">
        <v>1703523.5017881603</v>
      </c>
      <c r="AY547" s="9">
        <v>0</v>
      </c>
      <c r="AZ547" s="9">
        <v>0</v>
      </c>
      <c r="BA547" s="11">
        <v>0</v>
      </c>
      <c r="BB547" s="11">
        <v>0</v>
      </c>
      <c r="BC547" s="11">
        <v>0</v>
      </c>
      <c r="BD547" s="11">
        <v>0</v>
      </c>
      <c r="BE547" s="11">
        <v>0</v>
      </c>
      <c r="BF547" s="11">
        <v>0</v>
      </c>
      <c r="BG547" s="11">
        <v>0</v>
      </c>
      <c r="BH547" s="11">
        <v>0</v>
      </c>
      <c r="BI547" s="9">
        <v>0</v>
      </c>
      <c r="BJ547" s="9">
        <v>0</v>
      </c>
      <c r="BK547" s="9">
        <v>0</v>
      </c>
      <c r="BL547" s="9">
        <v>0</v>
      </c>
      <c r="BM547" s="9">
        <v>0</v>
      </c>
      <c r="BN547" s="9">
        <v>0</v>
      </c>
      <c r="BO547" s="11">
        <v>0</v>
      </c>
      <c r="BP547" s="11">
        <v>0</v>
      </c>
      <c r="BQ547" s="11">
        <v>0</v>
      </c>
      <c r="BR547" s="11">
        <v>0</v>
      </c>
      <c r="BS547" s="11">
        <v>0</v>
      </c>
      <c r="BT547" s="11">
        <v>0</v>
      </c>
      <c r="BU547" s="9">
        <v>0</v>
      </c>
      <c r="BV547" s="9">
        <v>0</v>
      </c>
      <c r="BW547" s="11">
        <v>0</v>
      </c>
      <c r="BX547" s="11">
        <v>0</v>
      </c>
      <c r="BY547" s="11">
        <v>0</v>
      </c>
      <c r="BZ547" s="11">
        <v>0</v>
      </c>
      <c r="CA547" s="9">
        <v>0</v>
      </c>
      <c r="CB547" s="9">
        <v>1703523.5017881603</v>
      </c>
      <c r="CC547" s="9">
        <v>0</v>
      </c>
      <c r="CD547" s="9">
        <v>0</v>
      </c>
      <c r="CE547" s="11">
        <v>0</v>
      </c>
      <c r="CF547" s="11">
        <v>0</v>
      </c>
      <c r="CG547" s="11">
        <v>0</v>
      </c>
      <c r="CH547" s="11">
        <v>0</v>
      </c>
      <c r="CI547" s="11">
        <v>0</v>
      </c>
      <c r="CJ547" s="11">
        <v>0</v>
      </c>
      <c r="CK547" s="11">
        <v>0</v>
      </c>
      <c r="CL547" s="11">
        <v>0</v>
      </c>
      <c r="CM547" s="11">
        <v>0</v>
      </c>
      <c r="CN547" s="9">
        <v>0</v>
      </c>
      <c r="CO547" s="9">
        <v>0</v>
      </c>
      <c r="CP547" s="9">
        <v>0</v>
      </c>
      <c r="CQ547" s="9">
        <v>0</v>
      </c>
      <c r="CR547" s="9">
        <v>0</v>
      </c>
      <c r="CT547" s="11"/>
      <c r="CU547" s="11"/>
      <c r="CV547" s="15"/>
      <c r="CW547" s="15"/>
      <c r="CX547" s="11"/>
      <c r="CY547" s="11"/>
      <c r="CZ547" s="9"/>
      <c r="DA547" s="11"/>
      <c r="DB547" s="11"/>
      <c r="DC547" s="11"/>
      <c r="DD547" s="11"/>
      <c r="DE547" s="11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</row>
    <row r="548" spans="1:124" x14ac:dyDescent="0.3">
      <c r="A548" s="8">
        <v>9998</v>
      </c>
      <c r="B548" s="8" t="s">
        <v>529</v>
      </c>
      <c r="C548" s="8" t="s">
        <v>569</v>
      </c>
      <c r="D548" s="16">
        <v>9</v>
      </c>
      <c r="E548" s="9">
        <v>0</v>
      </c>
      <c r="F548" s="9">
        <f t="shared" si="251"/>
        <v>0</v>
      </c>
      <c r="G548" s="9">
        <f t="shared" si="252"/>
        <v>0</v>
      </c>
      <c r="H548" s="9">
        <f t="shared" si="253"/>
        <v>0</v>
      </c>
      <c r="I548" s="10">
        <f t="shared" si="248"/>
        <v>0</v>
      </c>
      <c r="J548" s="9">
        <f t="shared" si="254"/>
        <v>0</v>
      </c>
      <c r="K548" s="9">
        <f t="shared" si="255"/>
        <v>0</v>
      </c>
      <c r="L548" s="9">
        <f t="shared" si="256"/>
        <v>0</v>
      </c>
      <c r="M548" s="9">
        <f t="shared" si="257"/>
        <v>0</v>
      </c>
      <c r="N548" s="9">
        <f t="shared" si="258"/>
        <v>0</v>
      </c>
      <c r="O548" s="9">
        <f t="shared" si="259"/>
        <v>0</v>
      </c>
      <c r="P548" s="9">
        <f t="shared" si="260"/>
        <v>0</v>
      </c>
      <c r="Q548" s="15">
        <f t="shared" si="261"/>
        <v>0</v>
      </c>
      <c r="R548" s="15">
        <f t="shared" si="262"/>
        <v>0</v>
      </c>
      <c r="S548" s="9">
        <f t="shared" si="263"/>
        <v>0</v>
      </c>
      <c r="T548" s="9"/>
      <c r="U548" s="9">
        <f t="shared" si="265"/>
        <v>0</v>
      </c>
      <c r="V548" s="9">
        <f t="shared" si="265"/>
        <v>0</v>
      </c>
      <c r="W548" s="9">
        <f t="shared" si="265"/>
        <v>0</v>
      </c>
      <c r="X548" s="9">
        <f t="shared" si="265"/>
        <v>0</v>
      </c>
      <c r="Y548" s="9">
        <f t="shared" si="265"/>
        <v>0</v>
      </c>
      <c r="Z548" s="9">
        <f t="shared" si="265"/>
        <v>0</v>
      </c>
      <c r="AA548" s="9">
        <f t="shared" si="265"/>
        <v>0</v>
      </c>
      <c r="AB548" s="9">
        <f t="shared" si="266"/>
        <v>0</v>
      </c>
      <c r="AC548" s="9">
        <f t="shared" si="266"/>
        <v>0</v>
      </c>
      <c r="AD548" s="9">
        <f t="shared" si="266"/>
        <v>0</v>
      </c>
      <c r="AE548" s="9">
        <f t="shared" si="266"/>
        <v>0</v>
      </c>
      <c r="AF548" s="9">
        <f t="shared" si="266"/>
        <v>0</v>
      </c>
      <c r="AG548" s="9">
        <f t="shared" si="266"/>
        <v>0</v>
      </c>
      <c r="AH548" s="9">
        <f t="shared" si="266"/>
        <v>0</v>
      </c>
      <c r="AI548" s="9">
        <f t="shared" si="264"/>
        <v>0</v>
      </c>
      <c r="AJ548" s="3" t="s">
        <v>608</v>
      </c>
      <c r="AK548" s="11">
        <v>0</v>
      </c>
      <c r="AL548" s="11">
        <v>0</v>
      </c>
      <c r="AM548" s="11">
        <v>0</v>
      </c>
      <c r="AN548" s="9">
        <v>0</v>
      </c>
      <c r="AO548" s="11">
        <v>0</v>
      </c>
      <c r="AP548" s="11">
        <v>0</v>
      </c>
      <c r="AQ548" s="9">
        <v>0</v>
      </c>
      <c r="AR548" s="9">
        <v>0</v>
      </c>
      <c r="AS548" s="11">
        <v>0</v>
      </c>
      <c r="AT548" s="11">
        <v>0</v>
      </c>
      <c r="AU548" s="11">
        <v>0</v>
      </c>
      <c r="AV548" s="11">
        <v>0</v>
      </c>
      <c r="AW548" s="9">
        <v>0</v>
      </c>
      <c r="AX548" s="9">
        <v>0</v>
      </c>
      <c r="AY548" s="9">
        <v>0</v>
      </c>
      <c r="AZ548" s="9">
        <v>0</v>
      </c>
      <c r="BA548" s="11">
        <v>0</v>
      </c>
      <c r="BB548" s="11">
        <v>0</v>
      </c>
      <c r="BC548" s="11">
        <v>0</v>
      </c>
      <c r="BD548" s="11">
        <v>0</v>
      </c>
      <c r="BE548" s="11">
        <v>0</v>
      </c>
      <c r="BF548" s="11">
        <v>0</v>
      </c>
      <c r="BG548" s="11">
        <v>0</v>
      </c>
      <c r="BH548" s="11">
        <v>0</v>
      </c>
      <c r="BI548" s="9">
        <v>0</v>
      </c>
      <c r="BJ548" s="9">
        <v>0</v>
      </c>
      <c r="BK548" s="9">
        <v>0</v>
      </c>
      <c r="BL548" s="9">
        <v>0</v>
      </c>
      <c r="BM548" s="9">
        <v>0</v>
      </c>
      <c r="BN548" s="9">
        <v>0</v>
      </c>
      <c r="BO548" s="11">
        <v>0</v>
      </c>
      <c r="BP548" s="11">
        <v>0</v>
      </c>
      <c r="BQ548" s="11">
        <v>0</v>
      </c>
      <c r="BR548" s="11">
        <v>0</v>
      </c>
      <c r="BS548" s="11">
        <v>0</v>
      </c>
      <c r="BT548" s="11">
        <v>0</v>
      </c>
      <c r="BU548" s="9">
        <v>0</v>
      </c>
      <c r="BV548" s="9">
        <v>0</v>
      </c>
      <c r="BW548" s="11">
        <v>0</v>
      </c>
      <c r="BX548" s="11">
        <v>0</v>
      </c>
      <c r="BY548" s="11">
        <v>0</v>
      </c>
      <c r="BZ548" s="11">
        <v>0</v>
      </c>
      <c r="CA548" s="9">
        <v>0</v>
      </c>
      <c r="CB548" s="9">
        <v>0</v>
      </c>
      <c r="CC548" s="9">
        <v>0</v>
      </c>
      <c r="CD548" s="9">
        <v>0</v>
      </c>
      <c r="CE548" s="11">
        <v>0</v>
      </c>
      <c r="CF548" s="11">
        <v>0</v>
      </c>
      <c r="CG548" s="11">
        <v>0</v>
      </c>
      <c r="CH548" s="11">
        <v>0</v>
      </c>
      <c r="CI548" s="11">
        <v>0</v>
      </c>
      <c r="CJ548" s="11">
        <v>0</v>
      </c>
      <c r="CK548" s="11">
        <v>0</v>
      </c>
      <c r="CL548" s="11">
        <v>0</v>
      </c>
      <c r="CM548" s="11">
        <v>0</v>
      </c>
      <c r="CN548" s="9">
        <v>0</v>
      </c>
      <c r="CO548" s="9">
        <v>0</v>
      </c>
      <c r="CP548" s="9">
        <v>0</v>
      </c>
      <c r="CQ548" s="9">
        <v>0</v>
      </c>
      <c r="CR548" s="9">
        <v>0</v>
      </c>
      <c r="CT548" s="11"/>
      <c r="CU548" s="11"/>
      <c r="CV548" s="15"/>
      <c r="CW548" s="15"/>
      <c r="CX548" s="11"/>
      <c r="CY548" s="11"/>
      <c r="CZ548" s="9"/>
      <c r="DA548" s="11"/>
      <c r="DB548" s="11"/>
      <c r="DC548" s="11"/>
      <c r="DD548" s="11"/>
      <c r="DE548" s="11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</row>
    <row r="549" spans="1:124" x14ac:dyDescent="0.3">
      <c r="A549" s="8">
        <v>160</v>
      </c>
      <c r="B549" s="8">
        <v>70</v>
      </c>
      <c r="C549" s="8" t="s">
        <v>570</v>
      </c>
      <c r="D549" s="16">
        <v>8</v>
      </c>
      <c r="E549" s="9">
        <v>0</v>
      </c>
      <c r="F549" s="9">
        <f t="shared" si="251"/>
        <v>0</v>
      </c>
      <c r="G549" s="9">
        <f t="shared" si="252"/>
        <v>0</v>
      </c>
      <c r="H549" s="9">
        <f t="shared" si="253"/>
        <v>0</v>
      </c>
      <c r="I549" s="10">
        <f t="shared" si="248"/>
        <v>0</v>
      </c>
      <c r="J549" s="9">
        <f t="shared" si="254"/>
        <v>0</v>
      </c>
      <c r="K549" s="9">
        <f t="shared" si="255"/>
        <v>0</v>
      </c>
      <c r="L549" s="9">
        <f t="shared" si="256"/>
        <v>0</v>
      </c>
      <c r="M549" s="9">
        <f t="shared" si="257"/>
        <v>0</v>
      </c>
      <c r="N549" s="9">
        <f t="shared" si="258"/>
        <v>0</v>
      </c>
      <c r="O549" s="9">
        <f t="shared" si="259"/>
        <v>0</v>
      </c>
      <c r="P549" s="9">
        <f t="shared" si="260"/>
        <v>0</v>
      </c>
      <c r="Q549" s="15">
        <f t="shared" si="261"/>
        <v>2629705.9448883208</v>
      </c>
      <c r="R549" s="15">
        <f t="shared" si="262"/>
        <v>2740054.9448883208</v>
      </c>
      <c r="S549" s="9">
        <f t="shared" si="263"/>
        <v>110349</v>
      </c>
      <c r="T549" s="9"/>
      <c r="U549" s="9">
        <f t="shared" si="265"/>
        <v>0</v>
      </c>
      <c r="V549" s="9">
        <f t="shared" si="265"/>
        <v>0</v>
      </c>
      <c r="W549" s="9">
        <f t="shared" si="265"/>
        <v>0</v>
      </c>
      <c r="X549" s="9">
        <f t="shared" si="265"/>
        <v>0</v>
      </c>
      <c r="Y549" s="9">
        <f t="shared" si="265"/>
        <v>0</v>
      </c>
      <c r="Z549" s="9">
        <f t="shared" si="265"/>
        <v>0</v>
      </c>
      <c r="AA549" s="9">
        <f t="shared" si="265"/>
        <v>0</v>
      </c>
      <c r="AB549" s="9">
        <f t="shared" si="266"/>
        <v>0</v>
      </c>
      <c r="AC549" s="9">
        <f t="shared" si="266"/>
        <v>0</v>
      </c>
      <c r="AD549" s="9">
        <f t="shared" si="266"/>
        <v>0</v>
      </c>
      <c r="AE549" s="9">
        <f t="shared" si="266"/>
        <v>0</v>
      </c>
      <c r="AF549" s="9">
        <f t="shared" si="266"/>
        <v>0</v>
      </c>
      <c r="AG549" s="9">
        <f t="shared" si="266"/>
        <v>0</v>
      </c>
      <c r="AH549" s="9">
        <f t="shared" si="266"/>
        <v>0</v>
      </c>
      <c r="AI549" s="9">
        <f t="shared" si="264"/>
        <v>0</v>
      </c>
      <c r="AJ549" s="3" t="s">
        <v>608</v>
      </c>
      <c r="AK549" s="11">
        <v>0</v>
      </c>
      <c r="AL549" s="11">
        <v>0</v>
      </c>
      <c r="AM549" s="11">
        <v>0</v>
      </c>
      <c r="AN549" s="9">
        <v>0</v>
      </c>
      <c r="AO549" s="11">
        <v>0</v>
      </c>
      <c r="AP549" s="11">
        <v>0</v>
      </c>
      <c r="AQ549" s="9">
        <v>0</v>
      </c>
      <c r="AR549" s="9">
        <v>0</v>
      </c>
      <c r="AS549" s="11">
        <v>296763</v>
      </c>
      <c r="AT549" s="11">
        <v>0</v>
      </c>
      <c r="AU549" s="11">
        <v>0</v>
      </c>
      <c r="AV549" s="11">
        <v>0</v>
      </c>
      <c r="AW549" s="9">
        <v>0</v>
      </c>
      <c r="AX549" s="9">
        <v>1429973.9448883205</v>
      </c>
      <c r="AY549" s="9">
        <v>0</v>
      </c>
      <c r="AZ549" s="9">
        <v>0</v>
      </c>
      <c r="BA549" s="11">
        <v>0</v>
      </c>
      <c r="BB549" s="11">
        <v>0</v>
      </c>
      <c r="BC549" s="11">
        <v>0</v>
      </c>
      <c r="BD549" s="11">
        <v>0</v>
      </c>
      <c r="BE549" s="11">
        <v>0</v>
      </c>
      <c r="BF549" s="11">
        <v>0</v>
      </c>
      <c r="BG549" s="11">
        <v>0</v>
      </c>
      <c r="BH549" s="11">
        <v>902969</v>
      </c>
      <c r="BI549" s="9">
        <v>0</v>
      </c>
      <c r="BJ549" s="9">
        <v>0</v>
      </c>
      <c r="BK549" s="9">
        <v>0</v>
      </c>
      <c r="BL549" s="9">
        <v>0</v>
      </c>
      <c r="BM549" s="9">
        <v>0</v>
      </c>
      <c r="BN549" s="9">
        <v>0</v>
      </c>
      <c r="BO549" s="11">
        <v>0</v>
      </c>
      <c r="BP549" s="11">
        <v>0</v>
      </c>
      <c r="BQ549" s="11">
        <v>0</v>
      </c>
      <c r="BR549" s="11">
        <v>0</v>
      </c>
      <c r="BS549" s="11">
        <v>0</v>
      </c>
      <c r="BT549" s="11">
        <v>0</v>
      </c>
      <c r="BU549" s="9">
        <v>0</v>
      </c>
      <c r="BV549" s="9">
        <v>0</v>
      </c>
      <c r="BW549" s="11">
        <v>306514</v>
      </c>
      <c r="BX549" s="11">
        <v>0</v>
      </c>
      <c r="BY549" s="11">
        <v>0</v>
      </c>
      <c r="BZ549" s="11">
        <v>0</v>
      </c>
      <c r="CA549" s="9">
        <v>0</v>
      </c>
      <c r="CB549" s="9">
        <v>1429973.9448883205</v>
      </c>
      <c r="CC549" s="9">
        <v>0</v>
      </c>
      <c r="CD549" s="9">
        <v>0</v>
      </c>
      <c r="CE549" s="11">
        <v>0</v>
      </c>
      <c r="CF549" s="11">
        <v>0</v>
      </c>
      <c r="CG549" s="11">
        <v>0</v>
      </c>
      <c r="CH549" s="11">
        <v>0</v>
      </c>
      <c r="CI549" s="11">
        <v>0</v>
      </c>
      <c r="CJ549" s="11">
        <v>0</v>
      </c>
      <c r="CK549" s="11">
        <v>0</v>
      </c>
      <c r="CL549" s="11">
        <v>1003567</v>
      </c>
      <c r="CM549" s="11">
        <v>0</v>
      </c>
      <c r="CN549" s="9">
        <v>0</v>
      </c>
      <c r="CO549" s="9">
        <v>0</v>
      </c>
      <c r="CP549" s="9">
        <v>0</v>
      </c>
      <c r="CQ549" s="9">
        <v>0</v>
      </c>
      <c r="CR549" s="9">
        <v>0</v>
      </c>
      <c r="CT549" s="11"/>
      <c r="CU549" s="11"/>
      <c r="CV549" s="15"/>
      <c r="CW549" s="15"/>
      <c r="CX549" s="11"/>
      <c r="CY549" s="11"/>
      <c r="CZ549" s="9"/>
      <c r="DA549" s="11"/>
      <c r="DB549" s="11"/>
      <c r="DC549" s="11"/>
      <c r="DD549" s="11"/>
      <c r="DE549" s="11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</row>
    <row r="550" spans="1:124" x14ac:dyDescent="0.3">
      <c r="A550" s="8">
        <v>397</v>
      </c>
      <c r="B550" s="8">
        <v>52</v>
      </c>
      <c r="C550" s="8" t="s">
        <v>571</v>
      </c>
      <c r="D550" s="16">
        <v>8</v>
      </c>
      <c r="E550" s="9">
        <v>0</v>
      </c>
      <c r="F550" s="9">
        <f t="shared" si="251"/>
        <v>0</v>
      </c>
      <c r="G550" s="9">
        <f t="shared" si="252"/>
        <v>0</v>
      </c>
      <c r="H550" s="9">
        <f t="shared" si="253"/>
        <v>0</v>
      </c>
      <c r="I550" s="10">
        <f t="shared" si="248"/>
        <v>0</v>
      </c>
      <c r="J550" s="9">
        <f t="shared" si="254"/>
        <v>0</v>
      </c>
      <c r="K550" s="9">
        <f t="shared" si="255"/>
        <v>0</v>
      </c>
      <c r="L550" s="9">
        <f t="shared" si="256"/>
        <v>0</v>
      </c>
      <c r="M550" s="9">
        <f t="shared" si="257"/>
        <v>0</v>
      </c>
      <c r="N550" s="9">
        <f t="shared" si="258"/>
        <v>0</v>
      </c>
      <c r="O550" s="9">
        <f t="shared" si="259"/>
        <v>0</v>
      </c>
      <c r="P550" s="9">
        <f t="shared" si="260"/>
        <v>0</v>
      </c>
      <c r="Q550" s="15">
        <f t="shared" si="261"/>
        <v>635143.8951270401</v>
      </c>
      <c r="R550" s="15">
        <f t="shared" si="262"/>
        <v>635143.8951270401</v>
      </c>
      <c r="S550" s="9">
        <f t="shared" si="263"/>
        <v>0</v>
      </c>
      <c r="T550" s="9"/>
      <c r="U550" s="9">
        <f t="shared" si="265"/>
        <v>0</v>
      </c>
      <c r="V550" s="9">
        <f t="shared" si="265"/>
        <v>0</v>
      </c>
      <c r="W550" s="9">
        <f t="shared" si="265"/>
        <v>0</v>
      </c>
      <c r="X550" s="9">
        <f t="shared" si="265"/>
        <v>0</v>
      </c>
      <c r="Y550" s="9">
        <f t="shared" si="265"/>
        <v>0</v>
      </c>
      <c r="Z550" s="9">
        <f t="shared" si="265"/>
        <v>0</v>
      </c>
      <c r="AA550" s="9">
        <f t="shared" si="265"/>
        <v>0</v>
      </c>
      <c r="AB550" s="9">
        <f t="shared" si="266"/>
        <v>0</v>
      </c>
      <c r="AC550" s="9">
        <f t="shared" si="266"/>
        <v>0</v>
      </c>
      <c r="AD550" s="9">
        <f t="shared" si="266"/>
        <v>0</v>
      </c>
      <c r="AE550" s="9">
        <f t="shared" si="266"/>
        <v>0</v>
      </c>
      <c r="AF550" s="9">
        <f t="shared" si="266"/>
        <v>0</v>
      </c>
      <c r="AG550" s="9">
        <f t="shared" si="266"/>
        <v>0</v>
      </c>
      <c r="AH550" s="9">
        <f t="shared" si="266"/>
        <v>0</v>
      </c>
      <c r="AI550" s="9">
        <f t="shared" si="264"/>
        <v>0</v>
      </c>
      <c r="AJ550" s="3" t="s">
        <v>608</v>
      </c>
      <c r="AK550" s="11">
        <v>0</v>
      </c>
      <c r="AL550" s="11">
        <v>0</v>
      </c>
      <c r="AM550" s="11">
        <v>0</v>
      </c>
      <c r="AN550" s="9">
        <v>0</v>
      </c>
      <c r="AO550" s="11">
        <v>0</v>
      </c>
      <c r="AP550" s="11">
        <v>0</v>
      </c>
      <c r="AQ550" s="9">
        <v>0</v>
      </c>
      <c r="AR550" s="9">
        <v>0</v>
      </c>
      <c r="AS550" s="11">
        <v>0</v>
      </c>
      <c r="AT550" s="11">
        <v>0</v>
      </c>
      <c r="AU550" s="11">
        <v>0</v>
      </c>
      <c r="AV550" s="11">
        <v>0</v>
      </c>
      <c r="AW550" s="9">
        <v>0</v>
      </c>
      <c r="AX550" s="9">
        <v>635143.8951270401</v>
      </c>
      <c r="AY550" s="9">
        <v>0</v>
      </c>
      <c r="AZ550" s="9">
        <v>0</v>
      </c>
      <c r="BA550" s="11">
        <v>0</v>
      </c>
      <c r="BB550" s="11">
        <v>0</v>
      </c>
      <c r="BC550" s="11">
        <v>0</v>
      </c>
      <c r="BD550" s="11">
        <v>0</v>
      </c>
      <c r="BE550" s="11">
        <v>0</v>
      </c>
      <c r="BF550" s="11">
        <v>0</v>
      </c>
      <c r="BG550" s="11">
        <v>0</v>
      </c>
      <c r="BH550" s="11">
        <v>0</v>
      </c>
      <c r="BI550" s="9">
        <v>0</v>
      </c>
      <c r="BJ550" s="9">
        <v>0</v>
      </c>
      <c r="BK550" s="9">
        <v>0</v>
      </c>
      <c r="BL550" s="9">
        <v>0</v>
      </c>
      <c r="BM550" s="9">
        <v>0</v>
      </c>
      <c r="BN550" s="9">
        <v>0</v>
      </c>
      <c r="BO550" s="11">
        <v>0</v>
      </c>
      <c r="BP550" s="11">
        <v>0</v>
      </c>
      <c r="BQ550" s="11">
        <v>0</v>
      </c>
      <c r="BR550" s="11">
        <v>0</v>
      </c>
      <c r="BS550" s="11">
        <v>0</v>
      </c>
      <c r="BT550" s="11">
        <v>0</v>
      </c>
      <c r="BU550" s="9">
        <v>0</v>
      </c>
      <c r="BV550" s="9">
        <v>0</v>
      </c>
      <c r="BW550" s="11">
        <v>0</v>
      </c>
      <c r="BX550" s="11">
        <v>0</v>
      </c>
      <c r="BY550" s="11">
        <v>0</v>
      </c>
      <c r="BZ550" s="11">
        <v>0</v>
      </c>
      <c r="CA550" s="9">
        <v>0</v>
      </c>
      <c r="CB550" s="9">
        <v>635143.8951270401</v>
      </c>
      <c r="CC550" s="9">
        <v>0</v>
      </c>
      <c r="CD550" s="9">
        <v>0</v>
      </c>
      <c r="CE550" s="11">
        <v>0</v>
      </c>
      <c r="CF550" s="11">
        <v>0</v>
      </c>
      <c r="CG550" s="11">
        <v>0</v>
      </c>
      <c r="CH550" s="11">
        <v>0</v>
      </c>
      <c r="CI550" s="11">
        <v>0</v>
      </c>
      <c r="CJ550" s="11">
        <v>0</v>
      </c>
      <c r="CK550" s="11">
        <v>0</v>
      </c>
      <c r="CL550" s="11">
        <v>0</v>
      </c>
      <c r="CM550" s="11">
        <v>0</v>
      </c>
      <c r="CN550" s="9">
        <v>0</v>
      </c>
      <c r="CO550" s="9">
        <v>0</v>
      </c>
      <c r="CP550" s="9">
        <v>0</v>
      </c>
      <c r="CQ550" s="9">
        <v>0</v>
      </c>
      <c r="CR550" s="9">
        <v>0</v>
      </c>
      <c r="CT550" s="11"/>
      <c r="CU550" s="11"/>
      <c r="CV550" s="15"/>
      <c r="CW550" s="15"/>
      <c r="CX550" s="11"/>
      <c r="CY550" s="11"/>
      <c r="CZ550" s="9"/>
      <c r="DA550" s="11"/>
      <c r="DB550" s="11"/>
      <c r="DC550" s="11"/>
      <c r="DD550" s="11"/>
      <c r="DE550" s="11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</row>
    <row r="551" spans="1:124" x14ac:dyDescent="0.3">
      <c r="A551" s="8">
        <v>998</v>
      </c>
      <c r="B551" s="8">
        <v>52</v>
      </c>
      <c r="C551" s="8" t="s">
        <v>572</v>
      </c>
      <c r="D551" s="16">
        <v>8</v>
      </c>
      <c r="E551" s="9">
        <v>0</v>
      </c>
      <c r="F551" s="9">
        <f t="shared" si="251"/>
        <v>0</v>
      </c>
      <c r="G551" s="9">
        <f t="shared" si="252"/>
        <v>0</v>
      </c>
      <c r="H551" s="9">
        <f t="shared" si="253"/>
        <v>0</v>
      </c>
      <c r="I551" s="10">
        <f t="shared" si="248"/>
        <v>0</v>
      </c>
      <c r="J551" s="9">
        <f t="shared" si="254"/>
        <v>0</v>
      </c>
      <c r="K551" s="9">
        <f t="shared" si="255"/>
        <v>0</v>
      </c>
      <c r="L551" s="9">
        <f t="shared" si="256"/>
        <v>0</v>
      </c>
      <c r="M551" s="9">
        <f t="shared" si="257"/>
        <v>0</v>
      </c>
      <c r="N551" s="9">
        <f t="shared" si="258"/>
        <v>0</v>
      </c>
      <c r="O551" s="9">
        <f t="shared" si="259"/>
        <v>0</v>
      </c>
      <c r="P551" s="9">
        <f t="shared" si="260"/>
        <v>0</v>
      </c>
      <c r="Q551" s="15">
        <f t="shared" si="261"/>
        <v>317724.31601664011</v>
      </c>
      <c r="R551" s="15">
        <f t="shared" si="262"/>
        <v>317724.31601664011</v>
      </c>
      <c r="S551" s="9">
        <f t="shared" si="263"/>
        <v>0</v>
      </c>
      <c r="T551" s="9"/>
      <c r="U551" s="9">
        <f t="shared" si="265"/>
        <v>0</v>
      </c>
      <c r="V551" s="9">
        <f t="shared" si="265"/>
        <v>0</v>
      </c>
      <c r="W551" s="9">
        <f t="shared" si="265"/>
        <v>0</v>
      </c>
      <c r="X551" s="9">
        <f t="shared" si="265"/>
        <v>0</v>
      </c>
      <c r="Y551" s="9">
        <f t="shared" si="265"/>
        <v>0</v>
      </c>
      <c r="Z551" s="9">
        <f t="shared" si="265"/>
        <v>0</v>
      </c>
      <c r="AA551" s="9">
        <f t="shared" si="265"/>
        <v>0</v>
      </c>
      <c r="AB551" s="9">
        <f t="shared" si="266"/>
        <v>0</v>
      </c>
      <c r="AC551" s="9">
        <f t="shared" si="266"/>
        <v>0</v>
      </c>
      <c r="AD551" s="9">
        <f t="shared" si="266"/>
        <v>0</v>
      </c>
      <c r="AE551" s="9">
        <f t="shared" si="266"/>
        <v>0</v>
      </c>
      <c r="AF551" s="9">
        <f t="shared" si="266"/>
        <v>0</v>
      </c>
      <c r="AG551" s="9">
        <f t="shared" si="266"/>
        <v>0</v>
      </c>
      <c r="AH551" s="9">
        <f t="shared" si="266"/>
        <v>0</v>
      </c>
      <c r="AI551" s="9">
        <f t="shared" si="264"/>
        <v>0</v>
      </c>
      <c r="AJ551" s="3" t="s">
        <v>608</v>
      </c>
      <c r="AK551" s="11">
        <v>0</v>
      </c>
      <c r="AL551" s="11">
        <v>0</v>
      </c>
      <c r="AM551" s="11">
        <v>0</v>
      </c>
      <c r="AN551" s="9">
        <v>0</v>
      </c>
      <c r="AO551" s="11">
        <v>0</v>
      </c>
      <c r="AP551" s="11">
        <v>0</v>
      </c>
      <c r="AQ551" s="9">
        <v>0</v>
      </c>
      <c r="AR551" s="9">
        <v>0</v>
      </c>
      <c r="AS551" s="11">
        <v>0</v>
      </c>
      <c r="AT551" s="11">
        <v>0</v>
      </c>
      <c r="AU551" s="11">
        <v>0</v>
      </c>
      <c r="AV551" s="11">
        <v>0</v>
      </c>
      <c r="AW551" s="9">
        <v>0</v>
      </c>
      <c r="AX551" s="9">
        <v>317724.31601664011</v>
      </c>
      <c r="AY551" s="9">
        <v>0</v>
      </c>
      <c r="AZ551" s="9">
        <v>0</v>
      </c>
      <c r="BA551" s="11">
        <v>0</v>
      </c>
      <c r="BB551" s="11">
        <v>0</v>
      </c>
      <c r="BC551" s="11">
        <v>0</v>
      </c>
      <c r="BD551" s="11">
        <v>0</v>
      </c>
      <c r="BE551" s="11">
        <v>0</v>
      </c>
      <c r="BF551" s="11">
        <v>0</v>
      </c>
      <c r="BG551" s="11">
        <v>0</v>
      </c>
      <c r="BH551" s="11">
        <v>0</v>
      </c>
      <c r="BI551" s="9">
        <v>0</v>
      </c>
      <c r="BJ551" s="9">
        <v>0</v>
      </c>
      <c r="BK551" s="9">
        <v>0</v>
      </c>
      <c r="BL551" s="9">
        <v>0</v>
      </c>
      <c r="BM551" s="9">
        <v>0</v>
      </c>
      <c r="BN551" s="9">
        <v>0</v>
      </c>
      <c r="BO551" s="11">
        <v>0</v>
      </c>
      <c r="BP551" s="11">
        <v>0</v>
      </c>
      <c r="BQ551" s="11">
        <v>0</v>
      </c>
      <c r="BR551" s="11">
        <v>0</v>
      </c>
      <c r="BS551" s="11">
        <v>0</v>
      </c>
      <c r="BT551" s="11">
        <v>0</v>
      </c>
      <c r="BU551" s="9">
        <v>0</v>
      </c>
      <c r="BV551" s="9">
        <v>0</v>
      </c>
      <c r="BW551" s="11">
        <v>0</v>
      </c>
      <c r="BX551" s="11">
        <v>0</v>
      </c>
      <c r="BY551" s="11">
        <v>0</v>
      </c>
      <c r="BZ551" s="11">
        <v>0</v>
      </c>
      <c r="CA551" s="9">
        <v>0</v>
      </c>
      <c r="CB551" s="9">
        <v>317724.31601664011</v>
      </c>
      <c r="CC551" s="9">
        <v>0</v>
      </c>
      <c r="CD551" s="9">
        <v>0</v>
      </c>
      <c r="CE551" s="11">
        <v>0</v>
      </c>
      <c r="CF551" s="11">
        <v>0</v>
      </c>
      <c r="CG551" s="11">
        <v>0</v>
      </c>
      <c r="CH551" s="11">
        <v>0</v>
      </c>
      <c r="CI551" s="11">
        <v>0</v>
      </c>
      <c r="CJ551" s="11">
        <v>0</v>
      </c>
      <c r="CK551" s="11">
        <v>0</v>
      </c>
      <c r="CL551" s="11">
        <v>0</v>
      </c>
      <c r="CM551" s="11">
        <v>0</v>
      </c>
      <c r="CN551" s="9">
        <v>0</v>
      </c>
      <c r="CO551" s="9">
        <v>0</v>
      </c>
      <c r="CP551" s="9">
        <v>0</v>
      </c>
      <c r="CQ551" s="9">
        <v>0</v>
      </c>
      <c r="CR551" s="9">
        <v>0</v>
      </c>
      <c r="CT551" s="11"/>
      <c r="CU551" s="11"/>
      <c r="CV551" s="15"/>
      <c r="CW551" s="15"/>
      <c r="CX551" s="11"/>
      <c r="CY551" s="11"/>
      <c r="CZ551" s="9"/>
      <c r="DA551" s="11"/>
      <c r="DB551" s="11"/>
      <c r="DC551" s="11"/>
      <c r="DD551" s="11"/>
      <c r="DE551" s="11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</row>
    <row r="552" spans="1:124" x14ac:dyDescent="0.3">
      <c r="A552" s="8">
        <v>4174</v>
      </c>
      <c r="B552" s="8">
        <v>7</v>
      </c>
      <c r="C552" s="8" t="s">
        <v>573</v>
      </c>
      <c r="D552" s="16">
        <v>7</v>
      </c>
      <c r="E552" s="9">
        <v>0</v>
      </c>
      <c r="F552" s="9">
        <f t="shared" si="251"/>
        <v>0</v>
      </c>
      <c r="G552" s="9">
        <f t="shared" si="252"/>
        <v>0</v>
      </c>
      <c r="H552" s="9">
        <f t="shared" si="253"/>
        <v>0</v>
      </c>
      <c r="I552" s="10">
        <f t="shared" si="248"/>
        <v>0</v>
      </c>
      <c r="J552" s="9">
        <f t="shared" si="254"/>
        <v>0</v>
      </c>
      <c r="K552" s="9">
        <f t="shared" si="255"/>
        <v>0</v>
      </c>
      <c r="L552" s="9">
        <f t="shared" si="256"/>
        <v>0</v>
      </c>
      <c r="M552" s="9">
        <f t="shared" si="257"/>
        <v>0</v>
      </c>
      <c r="N552" s="9">
        <f t="shared" si="258"/>
        <v>0</v>
      </c>
      <c r="O552" s="9">
        <f t="shared" si="259"/>
        <v>0</v>
      </c>
      <c r="P552" s="9">
        <f t="shared" si="260"/>
        <v>0</v>
      </c>
      <c r="Q552" s="15">
        <f t="shared" si="261"/>
        <v>0</v>
      </c>
      <c r="R552" s="15">
        <f t="shared" si="262"/>
        <v>0</v>
      </c>
      <c r="S552" s="9">
        <f t="shared" si="263"/>
        <v>0</v>
      </c>
      <c r="T552" s="9"/>
      <c r="U552" s="9">
        <f t="shared" ref="U552:AA560" si="267">IF($E552=0,0,SUMIF($AK$4:$BN$4,U$4,$AK552:$BN552)/$E552)</f>
        <v>0</v>
      </c>
      <c r="V552" s="9">
        <f t="shared" si="267"/>
        <v>0</v>
      </c>
      <c r="W552" s="9">
        <f t="shared" si="267"/>
        <v>0</v>
      </c>
      <c r="X552" s="9">
        <f t="shared" si="267"/>
        <v>0</v>
      </c>
      <c r="Y552" s="9">
        <f t="shared" si="267"/>
        <v>0</v>
      </c>
      <c r="Z552" s="9">
        <f t="shared" si="267"/>
        <v>0</v>
      </c>
      <c r="AA552" s="9">
        <f t="shared" si="267"/>
        <v>0</v>
      </c>
      <c r="AB552" s="9">
        <f t="shared" ref="AB552:AH560" si="268">IF($E552=0,0,SUMIF($BO$4:$CR$4,AB$4,$BO552:$CR552)/$E552)</f>
        <v>0</v>
      </c>
      <c r="AC552" s="9">
        <f t="shared" si="268"/>
        <v>0</v>
      </c>
      <c r="AD552" s="9">
        <f t="shared" si="268"/>
        <v>0</v>
      </c>
      <c r="AE552" s="9">
        <f t="shared" si="268"/>
        <v>0</v>
      </c>
      <c r="AF552" s="9">
        <f t="shared" si="268"/>
        <v>0</v>
      </c>
      <c r="AG552" s="9">
        <f t="shared" si="268"/>
        <v>0</v>
      </c>
      <c r="AH552" s="9">
        <f t="shared" si="268"/>
        <v>0</v>
      </c>
      <c r="AI552" s="9">
        <f t="shared" si="264"/>
        <v>0</v>
      </c>
      <c r="AJ552" s="3" t="s">
        <v>608</v>
      </c>
      <c r="AK552" s="11">
        <v>0</v>
      </c>
      <c r="AL552" s="11">
        <v>0</v>
      </c>
      <c r="AM552" s="11">
        <v>0</v>
      </c>
      <c r="AN552" s="9">
        <v>0</v>
      </c>
      <c r="AO552" s="11">
        <v>0</v>
      </c>
      <c r="AP552" s="11">
        <v>0</v>
      </c>
      <c r="AQ552" s="9">
        <v>0</v>
      </c>
      <c r="AR552" s="9">
        <v>0</v>
      </c>
      <c r="AS552" s="11">
        <v>0</v>
      </c>
      <c r="AT552" s="11">
        <v>0</v>
      </c>
      <c r="AU552" s="11">
        <v>0</v>
      </c>
      <c r="AV552" s="11">
        <v>0</v>
      </c>
      <c r="AW552" s="9">
        <v>0</v>
      </c>
      <c r="AX552" s="9">
        <v>0</v>
      </c>
      <c r="AY552" s="9">
        <v>0</v>
      </c>
      <c r="AZ552" s="9">
        <v>0</v>
      </c>
      <c r="BA552" s="11">
        <v>0</v>
      </c>
      <c r="BB552" s="11">
        <v>0</v>
      </c>
      <c r="BC552" s="11">
        <v>0</v>
      </c>
      <c r="BD552" s="11">
        <v>0</v>
      </c>
      <c r="BE552" s="11">
        <v>0</v>
      </c>
      <c r="BF552" s="11">
        <v>0</v>
      </c>
      <c r="BG552" s="11">
        <v>0</v>
      </c>
      <c r="BH552" s="11">
        <v>0</v>
      </c>
      <c r="BI552" s="9">
        <v>0</v>
      </c>
      <c r="BJ552" s="9">
        <v>0</v>
      </c>
      <c r="BK552" s="9">
        <v>0</v>
      </c>
      <c r="BL552" s="9">
        <v>0</v>
      </c>
      <c r="BM552" s="9">
        <v>0</v>
      </c>
      <c r="BN552" s="9">
        <v>0</v>
      </c>
      <c r="BO552" s="11">
        <v>0</v>
      </c>
      <c r="BP552" s="11">
        <v>0</v>
      </c>
      <c r="BQ552" s="11">
        <v>0</v>
      </c>
      <c r="BR552" s="11">
        <v>0</v>
      </c>
      <c r="BS552" s="11">
        <v>0</v>
      </c>
      <c r="BT552" s="11">
        <v>0</v>
      </c>
      <c r="BU552" s="9">
        <v>0</v>
      </c>
      <c r="BV552" s="9">
        <v>0</v>
      </c>
      <c r="BW552" s="11">
        <v>0</v>
      </c>
      <c r="BX552" s="11">
        <v>0</v>
      </c>
      <c r="BY552" s="11">
        <v>0</v>
      </c>
      <c r="BZ552" s="11">
        <v>0</v>
      </c>
      <c r="CA552" s="9">
        <v>0</v>
      </c>
      <c r="CB552" s="9">
        <v>0</v>
      </c>
      <c r="CC552" s="9">
        <v>0</v>
      </c>
      <c r="CD552" s="9">
        <v>0</v>
      </c>
      <c r="CE552" s="11">
        <v>0</v>
      </c>
      <c r="CF552" s="11">
        <v>0</v>
      </c>
      <c r="CG552" s="11">
        <v>0</v>
      </c>
      <c r="CH552" s="11">
        <v>0</v>
      </c>
      <c r="CI552" s="11">
        <v>0</v>
      </c>
      <c r="CJ552" s="11">
        <v>0</v>
      </c>
      <c r="CK552" s="11">
        <v>0</v>
      </c>
      <c r="CL552" s="11">
        <v>0</v>
      </c>
      <c r="CM552" s="11">
        <v>0</v>
      </c>
      <c r="CN552" s="9">
        <v>0</v>
      </c>
      <c r="CO552" s="9">
        <v>0</v>
      </c>
      <c r="CP552" s="9">
        <v>0</v>
      </c>
      <c r="CQ552" s="9">
        <v>0</v>
      </c>
      <c r="CR552" s="9">
        <v>0</v>
      </c>
      <c r="CT552" s="11"/>
      <c r="CU552" s="11"/>
      <c r="CV552" s="15"/>
      <c r="CW552" s="15"/>
      <c r="CX552" s="11"/>
      <c r="CY552" s="11"/>
      <c r="CZ552" s="9"/>
      <c r="DA552" s="11"/>
      <c r="DB552" s="11"/>
      <c r="DC552" s="11"/>
      <c r="DD552" s="11"/>
      <c r="DE552" s="11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</row>
    <row r="553" spans="1:124" x14ac:dyDescent="0.3">
      <c r="A553" s="8">
        <v>6979</v>
      </c>
      <c r="B553" s="8">
        <v>61</v>
      </c>
      <c r="C553" s="8" t="s">
        <v>574</v>
      </c>
      <c r="D553" s="16">
        <v>8</v>
      </c>
      <c r="E553" s="9">
        <v>0</v>
      </c>
      <c r="F553" s="9">
        <f t="shared" si="251"/>
        <v>0</v>
      </c>
      <c r="G553" s="9">
        <f t="shared" si="252"/>
        <v>0</v>
      </c>
      <c r="H553" s="9">
        <f t="shared" si="253"/>
        <v>0</v>
      </c>
      <c r="I553" s="10">
        <f t="shared" si="248"/>
        <v>0</v>
      </c>
      <c r="J553" s="9">
        <f t="shared" si="254"/>
        <v>0</v>
      </c>
      <c r="K553" s="9">
        <f t="shared" si="255"/>
        <v>0</v>
      </c>
      <c r="L553" s="9">
        <f t="shared" si="256"/>
        <v>0</v>
      </c>
      <c r="M553" s="9">
        <f t="shared" si="257"/>
        <v>0</v>
      </c>
      <c r="N553" s="9">
        <f t="shared" si="258"/>
        <v>0</v>
      </c>
      <c r="O553" s="9">
        <f t="shared" si="259"/>
        <v>0</v>
      </c>
      <c r="P553" s="9">
        <f t="shared" si="260"/>
        <v>0</v>
      </c>
      <c r="Q553" s="15">
        <f t="shared" si="261"/>
        <v>1719257.6607232001</v>
      </c>
      <c r="R553" s="15">
        <f t="shared" si="262"/>
        <v>1719257.6607232001</v>
      </c>
      <c r="S553" s="9">
        <f t="shared" si="263"/>
        <v>0</v>
      </c>
      <c r="T553" s="9"/>
      <c r="U553" s="9">
        <f t="shared" si="267"/>
        <v>0</v>
      </c>
      <c r="V553" s="9">
        <f t="shared" si="267"/>
        <v>0</v>
      </c>
      <c r="W553" s="9">
        <f t="shared" si="267"/>
        <v>0</v>
      </c>
      <c r="X553" s="9">
        <f t="shared" si="267"/>
        <v>0</v>
      </c>
      <c r="Y553" s="9">
        <f t="shared" si="267"/>
        <v>0</v>
      </c>
      <c r="Z553" s="9">
        <f t="shared" si="267"/>
        <v>0</v>
      </c>
      <c r="AA553" s="9">
        <f t="shared" si="267"/>
        <v>0</v>
      </c>
      <c r="AB553" s="9">
        <f t="shared" si="268"/>
        <v>0</v>
      </c>
      <c r="AC553" s="9">
        <f t="shared" si="268"/>
        <v>0</v>
      </c>
      <c r="AD553" s="9">
        <f t="shared" si="268"/>
        <v>0</v>
      </c>
      <c r="AE553" s="9">
        <f t="shared" si="268"/>
        <v>0</v>
      </c>
      <c r="AF553" s="9">
        <f t="shared" si="268"/>
        <v>0</v>
      </c>
      <c r="AG553" s="9">
        <f t="shared" si="268"/>
        <v>0</v>
      </c>
      <c r="AH553" s="9">
        <f t="shared" si="268"/>
        <v>0</v>
      </c>
      <c r="AI553" s="9">
        <f t="shared" si="264"/>
        <v>0</v>
      </c>
      <c r="AJ553" s="3" t="s">
        <v>608</v>
      </c>
      <c r="AK553" s="11">
        <v>0</v>
      </c>
      <c r="AL553" s="11">
        <v>0</v>
      </c>
      <c r="AM553" s="11">
        <v>0</v>
      </c>
      <c r="AN553" s="9">
        <v>0</v>
      </c>
      <c r="AO553" s="11">
        <v>0</v>
      </c>
      <c r="AP553" s="11">
        <v>0</v>
      </c>
      <c r="AQ553" s="9">
        <v>0</v>
      </c>
      <c r="AR553" s="9">
        <v>0</v>
      </c>
      <c r="AS553" s="11">
        <v>0</v>
      </c>
      <c r="AT553" s="11">
        <v>0</v>
      </c>
      <c r="AU553" s="11">
        <v>0</v>
      </c>
      <c r="AV553" s="11">
        <v>0</v>
      </c>
      <c r="AW553" s="9">
        <v>0</v>
      </c>
      <c r="AX553" s="9">
        <v>1719257.6607232001</v>
      </c>
      <c r="AY553" s="9">
        <v>0</v>
      </c>
      <c r="AZ553" s="9">
        <v>0</v>
      </c>
      <c r="BA553" s="11">
        <v>0</v>
      </c>
      <c r="BB553" s="11">
        <v>0</v>
      </c>
      <c r="BC553" s="11">
        <v>0</v>
      </c>
      <c r="BD553" s="11">
        <v>0</v>
      </c>
      <c r="BE553" s="11">
        <v>0</v>
      </c>
      <c r="BF553" s="11">
        <v>0</v>
      </c>
      <c r="BG553" s="11">
        <v>0</v>
      </c>
      <c r="BH553" s="11">
        <v>0</v>
      </c>
      <c r="BI553" s="9">
        <v>0</v>
      </c>
      <c r="BJ553" s="9">
        <v>0</v>
      </c>
      <c r="BK553" s="9">
        <v>0</v>
      </c>
      <c r="BL553" s="9">
        <v>0</v>
      </c>
      <c r="BM553" s="9">
        <v>0</v>
      </c>
      <c r="BN553" s="9">
        <v>0</v>
      </c>
      <c r="BO553" s="11">
        <v>0</v>
      </c>
      <c r="BP553" s="11">
        <v>0</v>
      </c>
      <c r="BQ553" s="11">
        <v>0</v>
      </c>
      <c r="BR553" s="11">
        <v>0</v>
      </c>
      <c r="BS553" s="11">
        <v>0</v>
      </c>
      <c r="BT553" s="11">
        <v>0</v>
      </c>
      <c r="BU553" s="9">
        <v>0</v>
      </c>
      <c r="BV553" s="9">
        <v>0</v>
      </c>
      <c r="BW553" s="11">
        <v>0</v>
      </c>
      <c r="BX553" s="11">
        <v>0</v>
      </c>
      <c r="BY553" s="11">
        <v>0</v>
      </c>
      <c r="BZ553" s="11">
        <v>0</v>
      </c>
      <c r="CA553" s="9">
        <v>0</v>
      </c>
      <c r="CB553" s="9">
        <v>1719257.6607232001</v>
      </c>
      <c r="CC553" s="9">
        <v>0</v>
      </c>
      <c r="CD553" s="9">
        <v>0</v>
      </c>
      <c r="CE553" s="11">
        <v>0</v>
      </c>
      <c r="CF553" s="11">
        <v>0</v>
      </c>
      <c r="CG553" s="11">
        <v>0</v>
      </c>
      <c r="CH553" s="11">
        <v>0</v>
      </c>
      <c r="CI553" s="11">
        <v>0</v>
      </c>
      <c r="CJ553" s="11">
        <v>0</v>
      </c>
      <c r="CK553" s="11">
        <v>0</v>
      </c>
      <c r="CL553" s="11">
        <v>0</v>
      </c>
      <c r="CM553" s="11">
        <v>0</v>
      </c>
      <c r="CN553" s="9">
        <v>0</v>
      </c>
      <c r="CO553" s="9">
        <v>0</v>
      </c>
      <c r="CP553" s="9">
        <v>0</v>
      </c>
      <c r="CQ553" s="9">
        <v>0</v>
      </c>
      <c r="CR553" s="9">
        <v>0</v>
      </c>
      <c r="CT553" s="11"/>
      <c r="CU553" s="11"/>
      <c r="CV553" s="15"/>
      <c r="CW553" s="15"/>
      <c r="CX553" s="11"/>
      <c r="CY553" s="11"/>
      <c r="CZ553" s="9"/>
      <c r="DA553" s="11"/>
      <c r="DB553" s="11"/>
      <c r="DC553" s="11"/>
      <c r="DD553" s="11"/>
      <c r="DE553" s="11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</row>
    <row r="554" spans="1:124" x14ac:dyDescent="0.3">
      <c r="A554" s="8">
        <v>6666</v>
      </c>
      <c r="B554" s="8">
        <v>8</v>
      </c>
      <c r="C554" s="8" t="s">
        <v>575</v>
      </c>
      <c r="D554" s="16">
        <v>9</v>
      </c>
      <c r="E554" s="9">
        <v>0</v>
      </c>
      <c r="F554" s="9">
        <f t="shared" si="251"/>
        <v>0</v>
      </c>
      <c r="G554" s="9">
        <f t="shared" si="252"/>
        <v>0</v>
      </c>
      <c r="H554" s="9">
        <f t="shared" si="253"/>
        <v>0</v>
      </c>
      <c r="I554" s="10">
        <f t="shared" si="248"/>
        <v>0</v>
      </c>
      <c r="J554" s="9">
        <f t="shared" si="254"/>
        <v>0</v>
      </c>
      <c r="K554" s="9">
        <f t="shared" si="255"/>
        <v>0</v>
      </c>
      <c r="L554" s="9">
        <f t="shared" si="256"/>
        <v>0</v>
      </c>
      <c r="M554" s="9">
        <f t="shared" si="257"/>
        <v>0</v>
      </c>
      <c r="N554" s="9">
        <f t="shared" si="258"/>
        <v>0</v>
      </c>
      <c r="O554" s="9">
        <f t="shared" si="259"/>
        <v>0</v>
      </c>
      <c r="P554" s="9">
        <f t="shared" si="260"/>
        <v>0</v>
      </c>
      <c r="Q554" s="15">
        <f t="shared" si="261"/>
        <v>0</v>
      </c>
      <c r="R554" s="15">
        <f t="shared" si="262"/>
        <v>0</v>
      </c>
      <c r="S554" s="9">
        <f t="shared" si="263"/>
        <v>0</v>
      </c>
      <c r="T554" s="9"/>
      <c r="U554" s="9">
        <f t="shared" si="267"/>
        <v>0</v>
      </c>
      <c r="V554" s="9">
        <f t="shared" si="267"/>
        <v>0</v>
      </c>
      <c r="W554" s="9">
        <f t="shared" si="267"/>
        <v>0</v>
      </c>
      <c r="X554" s="9">
        <f t="shared" si="267"/>
        <v>0</v>
      </c>
      <c r="Y554" s="9">
        <f t="shared" si="267"/>
        <v>0</v>
      </c>
      <c r="Z554" s="9">
        <f t="shared" si="267"/>
        <v>0</v>
      </c>
      <c r="AA554" s="9">
        <f t="shared" si="267"/>
        <v>0</v>
      </c>
      <c r="AB554" s="9">
        <f t="shared" si="268"/>
        <v>0</v>
      </c>
      <c r="AC554" s="9">
        <f t="shared" si="268"/>
        <v>0</v>
      </c>
      <c r="AD554" s="9">
        <f t="shared" si="268"/>
        <v>0</v>
      </c>
      <c r="AE554" s="9">
        <f t="shared" si="268"/>
        <v>0</v>
      </c>
      <c r="AF554" s="9">
        <f t="shared" si="268"/>
        <v>0</v>
      </c>
      <c r="AG554" s="9">
        <f t="shared" si="268"/>
        <v>0</v>
      </c>
      <c r="AH554" s="9">
        <f t="shared" si="268"/>
        <v>0</v>
      </c>
      <c r="AI554" s="9">
        <f t="shared" si="264"/>
        <v>0</v>
      </c>
      <c r="AJ554" s="3" t="s">
        <v>608</v>
      </c>
      <c r="AK554" s="11">
        <v>0</v>
      </c>
      <c r="AL554" s="11">
        <v>0</v>
      </c>
      <c r="AM554" s="11">
        <v>0</v>
      </c>
      <c r="AN554" s="9">
        <v>0</v>
      </c>
      <c r="AO554" s="11">
        <v>0</v>
      </c>
      <c r="AP554" s="11">
        <v>0</v>
      </c>
      <c r="AQ554" s="9">
        <v>0</v>
      </c>
      <c r="AR554" s="9">
        <v>0</v>
      </c>
      <c r="AS554" s="11">
        <v>0</v>
      </c>
      <c r="AT554" s="11">
        <v>0</v>
      </c>
      <c r="AU554" s="11">
        <v>0</v>
      </c>
      <c r="AV554" s="11">
        <v>0</v>
      </c>
      <c r="AW554" s="9">
        <v>0</v>
      </c>
      <c r="AX554" s="9">
        <v>0</v>
      </c>
      <c r="AY554" s="9">
        <v>0</v>
      </c>
      <c r="AZ554" s="9">
        <v>0</v>
      </c>
      <c r="BA554" s="11">
        <v>0</v>
      </c>
      <c r="BB554" s="11">
        <v>0</v>
      </c>
      <c r="BC554" s="11">
        <v>0</v>
      </c>
      <c r="BD554" s="11">
        <v>0</v>
      </c>
      <c r="BE554" s="11">
        <v>0</v>
      </c>
      <c r="BF554" s="11">
        <v>0</v>
      </c>
      <c r="BG554" s="11">
        <v>0</v>
      </c>
      <c r="BH554" s="11">
        <v>0</v>
      </c>
      <c r="BI554" s="9">
        <v>0</v>
      </c>
      <c r="BJ554" s="9">
        <v>0</v>
      </c>
      <c r="BK554" s="9">
        <v>0</v>
      </c>
      <c r="BL554" s="9">
        <v>0</v>
      </c>
      <c r="BM554" s="9">
        <v>0</v>
      </c>
      <c r="BN554" s="9">
        <v>0</v>
      </c>
      <c r="BO554" s="11">
        <v>0</v>
      </c>
      <c r="BP554" s="11">
        <v>0</v>
      </c>
      <c r="BQ554" s="11">
        <v>0</v>
      </c>
      <c r="BR554" s="11">
        <v>0</v>
      </c>
      <c r="BS554" s="11">
        <v>0</v>
      </c>
      <c r="BT554" s="11">
        <v>0</v>
      </c>
      <c r="BU554" s="9">
        <v>0</v>
      </c>
      <c r="BV554" s="9">
        <v>0</v>
      </c>
      <c r="BW554" s="11">
        <v>0</v>
      </c>
      <c r="BX554" s="11">
        <v>0</v>
      </c>
      <c r="BY554" s="11">
        <v>0</v>
      </c>
      <c r="BZ554" s="11">
        <v>0</v>
      </c>
      <c r="CA554" s="9">
        <v>0</v>
      </c>
      <c r="CB554" s="9">
        <v>0</v>
      </c>
      <c r="CC554" s="9">
        <v>0</v>
      </c>
      <c r="CD554" s="9">
        <v>0</v>
      </c>
      <c r="CE554" s="11">
        <v>0</v>
      </c>
      <c r="CF554" s="11">
        <v>0</v>
      </c>
      <c r="CG554" s="11">
        <v>0</v>
      </c>
      <c r="CH554" s="11">
        <v>0</v>
      </c>
      <c r="CI554" s="11">
        <v>0</v>
      </c>
      <c r="CJ554" s="11">
        <v>0</v>
      </c>
      <c r="CK554" s="11">
        <v>0</v>
      </c>
      <c r="CL554" s="11">
        <v>0</v>
      </c>
      <c r="CM554" s="11">
        <v>0</v>
      </c>
      <c r="CN554" s="9">
        <v>0</v>
      </c>
      <c r="CO554" s="9">
        <v>0</v>
      </c>
      <c r="CP554" s="9">
        <v>0</v>
      </c>
      <c r="CQ554" s="9">
        <v>0</v>
      </c>
      <c r="CR554" s="9">
        <v>0</v>
      </c>
      <c r="CT554" s="11"/>
      <c r="CU554" s="11"/>
      <c r="CV554" s="15"/>
      <c r="CW554" s="15"/>
      <c r="CX554" s="11"/>
      <c r="CY554" s="11"/>
      <c r="CZ554" s="9"/>
      <c r="DA554" s="11"/>
      <c r="DB554" s="11"/>
      <c r="DC554" s="11"/>
      <c r="DD554" s="11"/>
      <c r="DE554" s="11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</row>
    <row r="555" spans="1:124" x14ac:dyDescent="0.3">
      <c r="A555" s="8">
        <v>7777</v>
      </c>
      <c r="B555" s="8">
        <v>9</v>
      </c>
      <c r="C555" s="8" t="s">
        <v>576</v>
      </c>
      <c r="D555" s="16">
        <v>7</v>
      </c>
      <c r="E555" s="9">
        <v>0</v>
      </c>
      <c r="F555" s="9">
        <f t="shared" si="251"/>
        <v>0</v>
      </c>
      <c r="G555" s="9">
        <f t="shared" si="252"/>
        <v>0</v>
      </c>
      <c r="H555" s="9">
        <f t="shared" si="253"/>
        <v>0</v>
      </c>
      <c r="I555" s="10">
        <f t="shared" si="248"/>
        <v>0</v>
      </c>
      <c r="J555" s="9">
        <f t="shared" si="254"/>
        <v>0</v>
      </c>
      <c r="K555" s="9">
        <f t="shared" si="255"/>
        <v>0</v>
      </c>
      <c r="L555" s="9">
        <f t="shared" si="256"/>
        <v>0</v>
      </c>
      <c r="M555" s="9">
        <f t="shared" si="257"/>
        <v>0</v>
      </c>
      <c r="N555" s="9">
        <f t="shared" si="258"/>
        <v>0</v>
      </c>
      <c r="O555" s="9">
        <f t="shared" si="259"/>
        <v>0</v>
      </c>
      <c r="P555" s="9">
        <f t="shared" si="260"/>
        <v>0</v>
      </c>
      <c r="Q555" s="15">
        <f t="shared" si="261"/>
        <v>6085816.1666743001</v>
      </c>
      <c r="R555" s="15">
        <f t="shared" si="262"/>
        <v>5801343.4878193345</v>
      </c>
      <c r="S555" s="9">
        <f t="shared" si="263"/>
        <v>-284472.6788549656</v>
      </c>
      <c r="T555" s="9"/>
      <c r="U555" s="9">
        <f t="shared" si="267"/>
        <v>0</v>
      </c>
      <c r="V555" s="9">
        <f t="shared" si="267"/>
        <v>0</v>
      </c>
      <c r="W555" s="9">
        <f t="shared" si="267"/>
        <v>0</v>
      </c>
      <c r="X555" s="9">
        <f t="shared" si="267"/>
        <v>0</v>
      </c>
      <c r="Y555" s="9">
        <f t="shared" si="267"/>
        <v>0</v>
      </c>
      <c r="Z555" s="9">
        <f t="shared" si="267"/>
        <v>0</v>
      </c>
      <c r="AA555" s="9">
        <f t="shared" si="267"/>
        <v>0</v>
      </c>
      <c r="AB555" s="9">
        <f t="shared" si="268"/>
        <v>0</v>
      </c>
      <c r="AC555" s="9">
        <f t="shared" si="268"/>
        <v>0</v>
      </c>
      <c r="AD555" s="9">
        <f t="shared" si="268"/>
        <v>0</v>
      </c>
      <c r="AE555" s="9">
        <f t="shared" si="268"/>
        <v>0</v>
      </c>
      <c r="AF555" s="9">
        <f t="shared" si="268"/>
        <v>0</v>
      </c>
      <c r="AG555" s="9">
        <f t="shared" si="268"/>
        <v>0</v>
      </c>
      <c r="AH555" s="9">
        <f t="shared" si="268"/>
        <v>0</v>
      </c>
      <c r="AI555" s="9">
        <f t="shared" si="264"/>
        <v>0</v>
      </c>
      <c r="AJ555" s="3" t="s">
        <v>608</v>
      </c>
      <c r="AK555" s="11">
        <v>0</v>
      </c>
      <c r="AL555" s="11">
        <v>0</v>
      </c>
      <c r="AM555" s="11">
        <v>0</v>
      </c>
      <c r="AN555" s="9">
        <v>0</v>
      </c>
      <c r="AO555" s="11">
        <v>0</v>
      </c>
      <c r="AP555" s="11">
        <v>0</v>
      </c>
      <c r="AQ555" s="9">
        <v>0</v>
      </c>
      <c r="AR555" s="9">
        <v>0</v>
      </c>
      <c r="AS555" s="11">
        <v>0</v>
      </c>
      <c r="AT555" s="11">
        <v>0</v>
      </c>
      <c r="AU555" s="11">
        <v>0</v>
      </c>
      <c r="AV555" s="11">
        <v>0</v>
      </c>
      <c r="AW555" s="9">
        <v>0</v>
      </c>
      <c r="AX555" s="9">
        <v>6085816.1666743001</v>
      </c>
      <c r="AY555" s="9">
        <v>0</v>
      </c>
      <c r="AZ555" s="9">
        <v>0</v>
      </c>
      <c r="BA555" s="11">
        <v>0</v>
      </c>
      <c r="BB555" s="11">
        <v>0</v>
      </c>
      <c r="BC555" s="11">
        <v>0</v>
      </c>
      <c r="BD555" s="11">
        <v>0</v>
      </c>
      <c r="BE555" s="11">
        <v>0</v>
      </c>
      <c r="BF555" s="11">
        <v>0</v>
      </c>
      <c r="BG555" s="11">
        <v>0</v>
      </c>
      <c r="BH555" s="11">
        <v>0</v>
      </c>
      <c r="BI555" s="9">
        <v>0</v>
      </c>
      <c r="BJ555" s="9">
        <v>0</v>
      </c>
      <c r="BK555" s="9">
        <v>0</v>
      </c>
      <c r="BL555" s="9">
        <v>0</v>
      </c>
      <c r="BM555" s="9">
        <v>0</v>
      </c>
      <c r="BN555" s="9">
        <v>0</v>
      </c>
      <c r="BO555" s="11">
        <v>0</v>
      </c>
      <c r="BP555" s="11">
        <v>0</v>
      </c>
      <c r="BQ555" s="11">
        <v>0</v>
      </c>
      <c r="BR555" s="11">
        <v>0</v>
      </c>
      <c r="BS555" s="11">
        <v>0</v>
      </c>
      <c r="BT555" s="11">
        <v>0</v>
      </c>
      <c r="BU555" s="9">
        <v>0</v>
      </c>
      <c r="BV555" s="9">
        <v>0</v>
      </c>
      <c r="BW555" s="11">
        <v>0</v>
      </c>
      <c r="BX555" s="11">
        <v>0</v>
      </c>
      <c r="BY555" s="11">
        <v>0</v>
      </c>
      <c r="BZ555" s="11">
        <v>0</v>
      </c>
      <c r="CA555" s="9">
        <v>0</v>
      </c>
      <c r="CB555" s="9">
        <v>5801343.4878193345</v>
      </c>
      <c r="CC555" s="9">
        <v>0</v>
      </c>
      <c r="CD555" s="9">
        <v>0</v>
      </c>
      <c r="CE555" s="11">
        <v>0</v>
      </c>
      <c r="CF555" s="11">
        <v>0</v>
      </c>
      <c r="CG555" s="11">
        <v>0</v>
      </c>
      <c r="CH555" s="11">
        <v>0</v>
      </c>
      <c r="CI555" s="11">
        <v>0</v>
      </c>
      <c r="CJ555" s="11">
        <v>0</v>
      </c>
      <c r="CK555" s="11">
        <v>0</v>
      </c>
      <c r="CL555" s="11">
        <v>0</v>
      </c>
      <c r="CM555" s="11">
        <v>0</v>
      </c>
      <c r="CN555" s="9">
        <v>0</v>
      </c>
      <c r="CO555" s="9">
        <v>0</v>
      </c>
      <c r="CP555" s="9">
        <v>0</v>
      </c>
      <c r="CQ555" s="9">
        <v>0</v>
      </c>
      <c r="CR555" s="9">
        <v>0</v>
      </c>
      <c r="CT555" s="11"/>
      <c r="CU555" s="11"/>
      <c r="CV555" s="15"/>
      <c r="CW555" s="15"/>
      <c r="CX555" s="11"/>
      <c r="CY555" s="11"/>
      <c r="CZ555" s="9"/>
      <c r="DA555" s="11"/>
      <c r="DB555" s="11"/>
      <c r="DC555" s="11"/>
      <c r="DD555" s="11"/>
      <c r="DE555" s="11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</row>
    <row r="556" spans="1:124" x14ac:dyDescent="0.3">
      <c r="A556" s="8">
        <v>8888</v>
      </c>
      <c r="B556" s="8">
        <v>8</v>
      </c>
      <c r="C556" s="8" t="s">
        <v>577</v>
      </c>
      <c r="D556" s="16">
        <v>9</v>
      </c>
      <c r="E556" s="9">
        <v>0</v>
      </c>
      <c r="F556" s="9">
        <f t="shared" si="251"/>
        <v>0</v>
      </c>
      <c r="G556" s="9">
        <f t="shared" si="252"/>
        <v>0</v>
      </c>
      <c r="H556" s="9">
        <f t="shared" si="253"/>
        <v>0</v>
      </c>
      <c r="I556" s="10">
        <f t="shared" si="248"/>
        <v>0</v>
      </c>
      <c r="J556" s="9">
        <f t="shared" si="254"/>
        <v>0</v>
      </c>
      <c r="K556" s="9">
        <f t="shared" si="255"/>
        <v>0</v>
      </c>
      <c r="L556" s="9">
        <f t="shared" si="256"/>
        <v>0</v>
      </c>
      <c r="M556" s="9">
        <f t="shared" si="257"/>
        <v>0</v>
      </c>
      <c r="N556" s="9">
        <f t="shared" si="258"/>
        <v>0</v>
      </c>
      <c r="O556" s="9">
        <f t="shared" si="259"/>
        <v>0</v>
      </c>
      <c r="P556" s="9">
        <f t="shared" si="260"/>
        <v>0</v>
      </c>
      <c r="Q556" s="15">
        <f t="shared" si="261"/>
        <v>0</v>
      </c>
      <c r="R556" s="15">
        <f t="shared" si="262"/>
        <v>43623</v>
      </c>
      <c r="S556" s="9">
        <f t="shared" si="263"/>
        <v>43623</v>
      </c>
      <c r="T556" s="9"/>
      <c r="U556" s="9">
        <f t="shared" si="267"/>
        <v>0</v>
      </c>
      <c r="V556" s="9">
        <f t="shared" si="267"/>
        <v>0</v>
      </c>
      <c r="W556" s="9">
        <f t="shared" si="267"/>
        <v>0</v>
      </c>
      <c r="X556" s="9">
        <f t="shared" si="267"/>
        <v>0</v>
      </c>
      <c r="Y556" s="9">
        <f t="shared" si="267"/>
        <v>0</v>
      </c>
      <c r="Z556" s="9">
        <f t="shared" si="267"/>
        <v>0</v>
      </c>
      <c r="AA556" s="9">
        <f t="shared" si="267"/>
        <v>0</v>
      </c>
      <c r="AB556" s="9">
        <f t="shared" si="268"/>
        <v>0</v>
      </c>
      <c r="AC556" s="9">
        <f t="shared" si="268"/>
        <v>0</v>
      </c>
      <c r="AD556" s="9">
        <f t="shared" si="268"/>
        <v>0</v>
      </c>
      <c r="AE556" s="9">
        <f t="shared" si="268"/>
        <v>0</v>
      </c>
      <c r="AF556" s="9">
        <f t="shared" si="268"/>
        <v>0</v>
      </c>
      <c r="AG556" s="9">
        <f t="shared" si="268"/>
        <v>0</v>
      </c>
      <c r="AH556" s="9">
        <f t="shared" si="268"/>
        <v>0</v>
      </c>
      <c r="AI556" s="9">
        <f t="shared" si="264"/>
        <v>0</v>
      </c>
      <c r="AJ556" s="3" t="s">
        <v>608</v>
      </c>
      <c r="AK556" s="11">
        <v>0</v>
      </c>
      <c r="AL556" s="11">
        <v>0</v>
      </c>
      <c r="AM556" s="11">
        <v>0</v>
      </c>
      <c r="AN556" s="9">
        <v>0</v>
      </c>
      <c r="AO556" s="11">
        <v>0</v>
      </c>
      <c r="AP556" s="11">
        <v>0</v>
      </c>
      <c r="AQ556" s="9">
        <v>0</v>
      </c>
      <c r="AR556" s="9">
        <v>0</v>
      </c>
      <c r="AS556" s="11">
        <v>0</v>
      </c>
      <c r="AT556" s="11">
        <v>0</v>
      </c>
      <c r="AU556" s="11">
        <v>0</v>
      </c>
      <c r="AV556" s="11">
        <v>0</v>
      </c>
      <c r="AW556" s="9">
        <v>0</v>
      </c>
      <c r="AX556" s="9">
        <v>0</v>
      </c>
      <c r="AY556" s="9">
        <v>0</v>
      </c>
      <c r="AZ556" s="9">
        <v>0</v>
      </c>
      <c r="BA556" s="11">
        <v>0</v>
      </c>
      <c r="BB556" s="11">
        <v>0</v>
      </c>
      <c r="BC556" s="11">
        <v>0</v>
      </c>
      <c r="BD556" s="11">
        <v>0</v>
      </c>
      <c r="BE556" s="11">
        <v>0</v>
      </c>
      <c r="BF556" s="11">
        <v>0</v>
      </c>
      <c r="BG556" s="11">
        <v>0</v>
      </c>
      <c r="BH556" s="11">
        <v>0</v>
      </c>
      <c r="BI556" s="9">
        <v>0</v>
      </c>
      <c r="BJ556" s="9">
        <v>0</v>
      </c>
      <c r="BK556" s="9">
        <v>0</v>
      </c>
      <c r="BL556" s="9">
        <v>0</v>
      </c>
      <c r="BM556" s="9">
        <v>0</v>
      </c>
      <c r="BN556" s="9">
        <v>0</v>
      </c>
      <c r="BO556" s="11">
        <v>0</v>
      </c>
      <c r="BP556" s="11">
        <v>0</v>
      </c>
      <c r="BQ556" s="11">
        <v>0</v>
      </c>
      <c r="BR556" s="11">
        <v>0</v>
      </c>
      <c r="BS556" s="11">
        <v>0</v>
      </c>
      <c r="BT556" s="11">
        <v>0</v>
      </c>
      <c r="BU556" s="9">
        <v>0</v>
      </c>
      <c r="BV556" s="9">
        <v>0</v>
      </c>
      <c r="BW556" s="11">
        <v>0</v>
      </c>
      <c r="BX556" s="11">
        <v>0</v>
      </c>
      <c r="BY556" s="11">
        <v>0</v>
      </c>
      <c r="BZ556" s="11">
        <v>0</v>
      </c>
      <c r="CA556" s="9">
        <v>0</v>
      </c>
      <c r="CB556" s="9">
        <v>43623</v>
      </c>
      <c r="CC556" s="9">
        <v>0</v>
      </c>
      <c r="CD556" s="9">
        <v>0</v>
      </c>
      <c r="CE556" s="11">
        <v>0</v>
      </c>
      <c r="CF556" s="11">
        <v>0</v>
      </c>
      <c r="CG556" s="11">
        <v>0</v>
      </c>
      <c r="CH556" s="11">
        <v>0</v>
      </c>
      <c r="CI556" s="11">
        <v>0</v>
      </c>
      <c r="CJ556" s="11">
        <v>0</v>
      </c>
      <c r="CK556" s="11">
        <v>0</v>
      </c>
      <c r="CL556" s="11">
        <v>0</v>
      </c>
      <c r="CM556" s="11">
        <v>0</v>
      </c>
      <c r="CN556" s="9">
        <v>0</v>
      </c>
      <c r="CO556" s="9">
        <v>0</v>
      </c>
      <c r="CP556" s="9">
        <v>0</v>
      </c>
      <c r="CQ556" s="9">
        <v>0</v>
      </c>
      <c r="CR556" s="9">
        <v>0</v>
      </c>
      <c r="CT556" s="11"/>
      <c r="CU556" s="11"/>
      <c r="CV556" s="15"/>
      <c r="CW556" s="15"/>
      <c r="CX556" s="11"/>
      <c r="CY556" s="11"/>
      <c r="CZ556" s="9"/>
      <c r="DA556" s="11"/>
      <c r="DB556" s="11"/>
      <c r="DC556" s="11"/>
      <c r="DD556" s="11"/>
      <c r="DE556" s="11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</row>
    <row r="557" spans="1:124" x14ac:dyDescent="0.3">
      <c r="A557" s="8">
        <v>3000</v>
      </c>
      <c r="B557" s="8">
        <v>1</v>
      </c>
      <c r="C557" s="8" t="s">
        <v>578</v>
      </c>
      <c r="D557" s="8">
        <v>9</v>
      </c>
      <c r="E557" s="9">
        <v>0</v>
      </c>
      <c r="F557" s="9">
        <f t="shared" si="251"/>
        <v>0</v>
      </c>
      <c r="G557" s="9">
        <f t="shared" si="252"/>
        <v>0</v>
      </c>
      <c r="H557" s="9">
        <f t="shared" si="253"/>
        <v>0</v>
      </c>
      <c r="I557" s="10">
        <f t="shared" si="248"/>
        <v>0</v>
      </c>
      <c r="J557" s="9">
        <f t="shared" si="254"/>
        <v>0</v>
      </c>
      <c r="K557" s="9">
        <f t="shared" si="255"/>
        <v>0</v>
      </c>
      <c r="L557" s="9">
        <f t="shared" si="256"/>
        <v>0</v>
      </c>
      <c r="M557" s="9">
        <f t="shared" si="257"/>
        <v>0</v>
      </c>
      <c r="N557" s="9">
        <f t="shared" si="258"/>
        <v>0</v>
      </c>
      <c r="O557" s="9">
        <f t="shared" si="259"/>
        <v>0</v>
      </c>
      <c r="P557" s="9">
        <f t="shared" si="260"/>
        <v>0</v>
      </c>
      <c r="Q557" s="15">
        <f t="shared" si="261"/>
        <v>44849996</v>
      </c>
      <c r="R557" s="15">
        <f t="shared" si="262"/>
        <v>44849996</v>
      </c>
      <c r="S557" s="9">
        <f t="shared" si="263"/>
        <v>0</v>
      </c>
      <c r="T557" s="9"/>
      <c r="U557" s="9">
        <f t="shared" si="267"/>
        <v>0</v>
      </c>
      <c r="V557" s="9">
        <f t="shared" si="267"/>
        <v>0</v>
      </c>
      <c r="W557" s="9">
        <f t="shared" si="267"/>
        <v>0</v>
      </c>
      <c r="X557" s="9">
        <f t="shared" si="267"/>
        <v>0</v>
      </c>
      <c r="Y557" s="9">
        <f t="shared" si="267"/>
        <v>0</v>
      </c>
      <c r="Z557" s="9">
        <f t="shared" si="267"/>
        <v>0</v>
      </c>
      <c r="AA557" s="9">
        <f t="shared" si="267"/>
        <v>0</v>
      </c>
      <c r="AB557" s="9">
        <f t="shared" si="268"/>
        <v>0</v>
      </c>
      <c r="AC557" s="9">
        <f t="shared" si="268"/>
        <v>0</v>
      </c>
      <c r="AD557" s="9">
        <f t="shared" si="268"/>
        <v>0</v>
      </c>
      <c r="AE557" s="9">
        <f t="shared" si="268"/>
        <v>0</v>
      </c>
      <c r="AF557" s="9">
        <f t="shared" si="268"/>
        <v>0</v>
      </c>
      <c r="AG557" s="9">
        <f t="shared" si="268"/>
        <v>0</v>
      </c>
      <c r="AH557" s="9">
        <f t="shared" si="268"/>
        <v>0</v>
      </c>
      <c r="AI557" s="9">
        <f t="shared" si="264"/>
        <v>0</v>
      </c>
      <c r="AJ557" s="3" t="s">
        <v>608</v>
      </c>
      <c r="AK557" s="11">
        <v>0</v>
      </c>
      <c r="AL557" s="11">
        <v>0</v>
      </c>
      <c r="AM557" s="11">
        <v>0</v>
      </c>
      <c r="AN557" s="9">
        <v>0</v>
      </c>
      <c r="AO557" s="11">
        <v>33332000</v>
      </c>
      <c r="AP557" s="11">
        <v>0</v>
      </c>
      <c r="AQ557" s="9">
        <v>11517996</v>
      </c>
      <c r="AR557" s="9">
        <v>0</v>
      </c>
      <c r="AS557" s="11">
        <v>0</v>
      </c>
      <c r="AT557" s="11">
        <v>0</v>
      </c>
      <c r="AU557" s="11">
        <v>0</v>
      </c>
      <c r="AV557" s="11">
        <v>0</v>
      </c>
      <c r="AW557" s="9">
        <v>0</v>
      </c>
      <c r="AX557" s="9">
        <v>0</v>
      </c>
      <c r="AY557" s="9">
        <v>0</v>
      </c>
      <c r="AZ557" s="9">
        <v>0</v>
      </c>
      <c r="BA557" s="11">
        <v>0</v>
      </c>
      <c r="BB557" s="11">
        <v>0</v>
      </c>
      <c r="BC557" s="11">
        <v>0</v>
      </c>
      <c r="BD557" s="11">
        <v>0</v>
      </c>
      <c r="BE557" s="11">
        <v>0</v>
      </c>
      <c r="BF557" s="11">
        <v>0</v>
      </c>
      <c r="BG557" s="11">
        <v>0</v>
      </c>
      <c r="BH557" s="11">
        <v>0</v>
      </c>
      <c r="BI557" s="9">
        <v>0</v>
      </c>
      <c r="BJ557" s="9">
        <v>0</v>
      </c>
      <c r="BK557" s="9">
        <v>0</v>
      </c>
      <c r="BL557" s="9">
        <v>0</v>
      </c>
      <c r="BM557" s="9">
        <v>0</v>
      </c>
      <c r="BN557" s="9">
        <v>0</v>
      </c>
      <c r="BO557" s="11">
        <v>0</v>
      </c>
      <c r="BP557" s="11">
        <v>0</v>
      </c>
      <c r="BQ557" s="11">
        <v>0</v>
      </c>
      <c r="BR557" s="11">
        <v>0</v>
      </c>
      <c r="BS557" s="11">
        <v>33332000</v>
      </c>
      <c r="BT557" s="11">
        <v>0</v>
      </c>
      <c r="BU557" s="9">
        <v>11517996</v>
      </c>
      <c r="BV557" s="9">
        <v>0</v>
      </c>
      <c r="BW557" s="11">
        <v>0</v>
      </c>
      <c r="BX557" s="11">
        <v>0</v>
      </c>
      <c r="BY557" s="11">
        <v>0</v>
      </c>
      <c r="BZ557" s="11">
        <v>0</v>
      </c>
      <c r="CA557" s="9">
        <v>0</v>
      </c>
      <c r="CB557" s="9">
        <v>0</v>
      </c>
      <c r="CC557" s="9">
        <v>0</v>
      </c>
      <c r="CD557" s="9">
        <v>0</v>
      </c>
      <c r="CE557" s="11">
        <v>0</v>
      </c>
      <c r="CF557" s="11">
        <v>0</v>
      </c>
      <c r="CG557" s="11">
        <v>0</v>
      </c>
      <c r="CH557" s="11">
        <v>0</v>
      </c>
      <c r="CI557" s="11">
        <v>0</v>
      </c>
      <c r="CJ557" s="11">
        <v>0</v>
      </c>
      <c r="CK557" s="11">
        <v>0</v>
      </c>
      <c r="CL557" s="11">
        <v>0</v>
      </c>
      <c r="CM557" s="11">
        <v>0</v>
      </c>
      <c r="CN557" s="9">
        <v>0</v>
      </c>
      <c r="CO557" s="9">
        <v>0</v>
      </c>
      <c r="CP557" s="9">
        <v>0</v>
      </c>
      <c r="CQ557" s="9">
        <v>0</v>
      </c>
      <c r="CR557" s="9">
        <v>0</v>
      </c>
      <c r="CT557" s="11"/>
      <c r="CU557" s="11"/>
      <c r="CV557" s="15"/>
      <c r="CW557" s="15"/>
      <c r="CX557" s="11"/>
      <c r="CY557" s="11"/>
      <c r="CZ557" s="9"/>
      <c r="DA557" s="11"/>
      <c r="DB557" s="11"/>
      <c r="DC557" s="11"/>
      <c r="DD557" s="11"/>
      <c r="DE557" s="11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</row>
    <row r="558" spans="1:124" x14ac:dyDescent="0.3">
      <c r="A558" s="8">
        <v>3999</v>
      </c>
      <c r="B558" s="8">
        <v>1</v>
      </c>
      <c r="C558" s="8" t="s">
        <v>579</v>
      </c>
      <c r="D558" s="8">
        <v>9</v>
      </c>
      <c r="E558" s="9">
        <v>10275.959999999999</v>
      </c>
      <c r="F558" s="9">
        <f t="shared" si="251"/>
        <v>13449.655169930596</v>
      </c>
      <c r="G558" s="9">
        <f t="shared" si="252"/>
        <v>12540.192112464432</v>
      </c>
      <c r="H558" s="9">
        <f t="shared" si="253"/>
        <v>-909.46305746616417</v>
      </c>
      <c r="I558" s="10">
        <f t="shared" si="248"/>
        <v>-6.7619804818450022E-2</v>
      </c>
      <c r="J558" s="9">
        <f t="shared" si="254"/>
        <v>-1322.1119973219047</v>
      </c>
      <c r="K558" s="9">
        <f t="shared" si="255"/>
        <v>54.21274508659053</v>
      </c>
      <c r="L558" s="9">
        <f t="shared" si="256"/>
        <v>333.87878115524018</v>
      </c>
      <c r="M558" s="9">
        <f t="shared" si="257"/>
        <v>24.557413613910512</v>
      </c>
      <c r="N558" s="9">
        <f t="shared" si="258"/>
        <v>0</v>
      </c>
      <c r="O558" s="9">
        <f t="shared" si="259"/>
        <v>0</v>
      </c>
      <c r="P558" s="9">
        <f t="shared" si="260"/>
        <v>0</v>
      </c>
      <c r="Q558" s="15">
        <f t="shared" si="261"/>
        <v>138208118.53999999</v>
      </c>
      <c r="R558" s="15">
        <f t="shared" si="262"/>
        <v>128862512.54000001</v>
      </c>
      <c r="S558" s="9">
        <f t="shared" si="263"/>
        <v>-9345605.9999999851</v>
      </c>
      <c r="T558" s="9"/>
      <c r="U558" s="9">
        <f t="shared" si="267"/>
        <v>6581.8639815647402</v>
      </c>
      <c r="V558" s="9">
        <f t="shared" si="267"/>
        <v>1650.054690753954</v>
      </c>
      <c r="W558" s="9">
        <f t="shared" si="267"/>
        <v>3178.2231538464534</v>
      </c>
      <c r="X558" s="9">
        <f t="shared" si="267"/>
        <v>2001.1174625047199</v>
      </c>
      <c r="Y558" s="9">
        <f t="shared" si="267"/>
        <v>0</v>
      </c>
      <c r="Z558" s="9">
        <f t="shared" si="267"/>
        <v>0</v>
      </c>
      <c r="AA558" s="9">
        <f t="shared" si="267"/>
        <v>38.395881260728935</v>
      </c>
      <c r="AB558" s="9">
        <f t="shared" si="268"/>
        <v>5259.7519842428355</v>
      </c>
      <c r="AC558" s="9">
        <f t="shared" si="268"/>
        <v>1704.2674358405445</v>
      </c>
      <c r="AD558" s="9">
        <f t="shared" si="268"/>
        <v>3512.1019350016936</v>
      </c>
      <c r="AE558" s="9">
        <f t="shared" si="268"/>
        <v>2025.6748761186304</v>
      </c>
      <c r="AF558" s="9">
        <f t="shared" si="268"/>
        <v>0</v>
      </c>
      <c r="AG558" s="9">
        <f t="shared" si="268"/>
        <v>0</v>
      </c>
      <c r="AH558" s="9">
        <f t="shared" si="268"/>
        <v>38.395881260728935</v>
      </c>
      <c r="AI558" s="9">
        <f t="shared" si="264"/>
        <v>12540.192112464432</v>
      </c>
      <c r="AJ558" s="3" t="s">
        <v>608</v>
      </c>
      <c r="AK558" s="11">
        <v>67634971</v>
      </c>
      <c r="AL558" s="11">
        <v>0</v>
      </c>
      <c r="AM558" s="11">
        <v>155364</v>
      </c>
      <c r="AN558" s="9">
        <v>388409</v>
      </c>
      <c r="AO558" s="11">
        <v>35627579</v>
      </c>
      <c r="AP558" s="11">
        <v>-2968285</v>
      </c>
      <c r="AQ558" s="9">
        <v>0</v>
      </c>
      <c r="AR558" s="9">
        <v>1261629</v>
      </c>
      <c r="AS558" s="11">
        <v>16955896</v>
      </c>
      <c r="AT558" s="11">
        <v>0</v>
      </c>
      <c r="AU558" s="11">
        <v>16784172</v>
      </c>
      <c r="AV558" s="11">
        <v>0</v>
      </c>
      <c r="AW558" s="9">
        <v>0</v>
      </c>
      <c r="AX558" s="9">
        <v>0</v>
      </c>
      <c r="AY558" s="9">
        <v>0</v>
      </c>
      <c r="AZ558" s="9">
        <v>0</v>
      </c>
      <c r="BA558" s="11">
        <v>2678239</v>
      </c>
      <c r="BB558" s="11">
        <v>0</v>
      </c>
      <c r="BC558" s="11">
        <v>0</v>
      </c>
      <c r="BD558" s="11">
        <v>403308</v>
      </c>
      <c r="BE558" s="11">
        <v>0</v>
      </c>
      <c r="BF558" s="11">
        <v>227209</v>
      </c>
      <c r="BG558" s="11">
        <v>0</v>
      </c>
      <c r="BH558" s="11">
        <v>0</v>
      </c>
      <c r="BI558" s="9">
        <v>-946518</v>
      </c>
      <c r="BJ558" s="9">
        <v>0</v>
      </c>
      <c r="BK558" s="9">
        <v>0</v>
      </c>
      <c r="BL558" s="9">
        <v>0</v>
      </c>
      <c r="BM558" s="9">
        <v>0</v>
      </c>
      <c r="BN558" s="9">
        <v>6145.5400000000373</v>
      </c>
      <c r="BO558" s="11">
        <v>53965394</v>
      </c>
      <c r="BP558" s="11">
        <v>0</v>
      </c>
      <c r="BQ558" s="11">
        <v>138744</v>
      </c>
      <c r="BR558" s="11">
        <v>388409</v>
      </c>
      <c r="BS558" s="11">
        <v>33020398</v>
      </c>
      <c r="BT558" s="11">
        <v>0</v>
      </c>
      <c r="BU558" s="9">
        <v>0</v>
      </c>
      <c r="BV558" s="9">
        <v>1226423</v>
      </c>
      <c r="BW558" s="11">
        <v>17512984</v>
      </c>
      <c r="BX558" s="11">
        <v>0</v>
      </c>
      <c r="BY558" s="11">
        <v>17446758</v>
      </c>
      <c r="BZ558" s="11">
        <v>0</v>
      </c>
      <c r="CA558" s="9">
        <v>0</v>
      </c>
      <c r="CB558" s="9">
        <v>0</v>
      </c>
      <c r="CC558" s="9">
        <v>0</v>
      </c>
      <c r="CD558" s="9">
        <v>83607</v>
      </c>
      <c r="CE558" s="11">
        <v>2400419</v>
      </c>
      <c r="CF558" s="11">
        <v>0</v>
      </c>
      <c r="CG558" s="11">
        <v>0</v>
      </c>
      <c r="CH558" s="11">
        <v>351648</v>
      </c>
      <c r="CI558" s="11">
        <v>0</v>
      </c>
      <c r="CJ558" s="11">
        <v>202384</v>
      </c>
      <c r="CK558" s="11">
        <v>0</v>
      </c>
      <c r="CL558" s="11">
        <v>0</v>
      </c>
      <c r="CM558" s="11">
        <v>-950622</v>
      </c>
      <c r="CN558" s="9">
        <v>3069821</v>
      </c>
      <c r="CO558" s="9">
        <v>0</v>
      </c>
      <c r="CP558" s="9">
        <v>0</v>
      </c>
      <c r="CQ558" s="9">
        <v>0</v>
      </c>
      <c r="CR558" s="9">
        <v>6145.5400000000373</v>
      </c>
      <c r="CT558" s="11"/>
      <c r="CU558" s="11"/>
      <c r="CV558" s="15"/>
      <c r="CW558" s="15"/>
      <c r="CX558" s="11"/>
      <c r="CY558" s="11"/>
      <c r="CZ558" s="9"/>
      <c r="DA558" s="11"/>
      <c r="DB558" s="11"/>
      <c r="DC558" s="11"/>
      <c r="DD558" s="11"/>
      <c r="DE558" s="11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</row>
    <row r="559" spans="1:124" x14ac:dyDescent="0.3">
      <c r="A559" s="8">
        <v>4999</v>
      </c>
      <c r="B559" s="8">
        <v>7</v>
      </c>
      <c r="C559" s="8" t="s">
        <v>580</v>
      </c>
      <c r="D559" s="8">
        <v>7</v>
      </c>
      <c r="E559" s="9">
        <v>3651.65</v>
      </c>
      <c r="F559" s="9">
        <f t="shared" si="251"/>
        <v>9146.4081813426856</v>
      </c>
      <c r="G559" s="9">
        <f t="shared" si="252"/>
        <v>9814.8400030123339</v>
      </c>
      <c r="H559" s="9">
        <f t="shared" si="253"/>
        <v>668.43182166964834</v>
      </c>
      <c r="I559" s="10">
        <f t="shared" si="248"/>
        <v>7.3081346077813358E-2</v>
      </c>
      <c r="J559" s="9">
        <f t="shared" si="254"/>
        <v>850.35369342625927</v>
      </c>
      <c r="K559" s="9">
        <f t="shared" si="255"/>
        <v>7.4486875795873289</v>
      </c>
      <c r="L559" s="9">
        <f t="shared" si="256"/>
        <v>0</v>
      </c>
      <c r="M559" s="9">
        <f t="shared" si="257"/>
        <v>107.4508783700519</v>
      </c>
      <c r="N559" s="9">
        <f t="shared" si="258"/>
        <v>0</v>
      </c>
      <c r="O559" s="9">
        <f t="shared" si="259"/>
        <v>0</v>
      </c>
      <c r="P559" s="9">
        <f t="shared" si="260"/>
        <v>-296.82143770624816</v>
      </c>
      <c r="Q559" s="15">
        <f t="shared" si="261"/>
        <v>33399481.435400009</v>
      </c>
      <c r="R559" s="15">
        <f t="shared" si="262"/>
        <v>35840360.496999994</v>
      </c>
      <c r="S559" s="9">
        <f t="shared" si="263"/>
        <v>2440879.0615999848</v>
      </c>
      <c r="T559" s="9"/>
      <c r="U559" s="9">
        <f t="shared" si="267"/>
        <v>5197.8650570016298</v>
      </c>
      <c r="V559" s="9">
        <f t="shared" si="267"/>
        <v>226.71176043706268</v>
      </c>
      <c r="W559" s="9">
        <f t="shared" si="267"/>
        <v>67.078528884203024</v>
      </c>
      <c r="X559" s="9">
        <f t="shared" si="267"/>
        <v>758.51902564594081</v>
      </c>
      <c r="Y559" s="9">
        <f t="shared" si="267"/>
        <v>0</v>
      </c>
      <c r="Z559" s="9">
        <f t="shared" si="267"/>
        <v>0</v>
      </c>
      <c r="AA559" s="9">
        <f t="shared" si="267"/>
        <v>2896.2338093738481</v>
      </c>
      <c r="AB559" s="9">
        <f t="shared" si="268"/>
        <v>6048.2187504278891</v>
      </c>
      <c r="AC559" s="9">
        <f t="shared" si="268"/>
        <v>234.16044801665001</v>
      </c>
      <c r="AD559" s="9">
        <f t="shared" si="268"/>
        <v>67.078528884203024</v>
      </c>
      <c r="AE559" s="9">
        <f t="shared" si="268"/>
        <v>865.96990401599271</v>
      </c>
      <c r="AF559" s="9">
        <f t="shared" si="268"/>
        <v>0</v>
      </c>
      <c r="AG559" s="9">
        <f t="shared" si="268"/>
        <v>0</v>
      </c>
      <c r="AH559" s="9">
        <f t="shared" si="268"/>
        <v>2599.4123716675999</v>
      </c>
      <c r="AI559" s="9">
        <f t="shared" si="264"/>
        <v>9814.8400030123339</v>
      </c>
      <c r="AJ559" s="3" t="s">
        <v>608</v>
      </c>
      <c r="AK559" s="11">
        <v>19098578</v>
      </c>
      <c r="AL559" s="11">
        <v>0</v>
      </c>
      <c r="AM559" s="11">
        <v>43871</v>
      </c>
      <c r="AN559" s="9">
        <v>0</v>
      </c>
      <c r="AO559" s="11">
        <v>0</v>
      </c>
      <c r="AP559" s="11">
        <v>244947.31</v>
      </c>
      <c r="AQ559" s="9">
        <v>0</v>
      </c>
      <c r="AR559" s="9">
        <v>356255</v>
      </c>
      <c r="AS559" s="11">
        <v>827872</v>
      </c>
      <c r="AT559" s="11">
        <v>0</v>
      </c>
      <c r="AU559" s="11">
        <v>1989380</v>
      </c>
      <c r="AV559" s="11">
        <v>0</v>
      </c>
      <c r="AW559" s="9">
        <v>0</v>
      </c>
      <c r="AX559" s="9">
        <v>0</v>
      </c>
      <c r="AY559" s="9">
        <v>0</v>
      </c>
      <c r="AZ559" s="9">
        <v>-117794.06459999998</v>
      </c>
      <c r="BA559" s="11">
        <v>756274</v>
      </c>
      <c r="BB559" s="11">
        <v>87570</v>
      </c>
      <c r="BC559" s="11">
        <v>10576032.190000013</v>
      </c>
      <c r="BD559" s="11">
        <v>0</v>
      </c>
      <c r="BE559" s="11">
        <v>95188</v>
      </c>
      <c r="BF559" s="11">
        <v>0</v>
      </c>
      <c r="BG559" s="11">
        <v>0</v>
      </c>
      <c r="BH559" s="11">
        <v>0</v>
      </c>
      <c r="BI559" s="9">
        <v>-558692</v>
      </c>
      <c r="BJ559" s="9">
        <v>0</v>
      </c>
      <c r="BK559" s="9">
        <v>0</v>
      </c>
      <c r="BL559" s="9">
        <v>0</v>
      </c>
      <c r="BM559" s="9">
        <v>0</v>
      </c>
      <c r="BN559" s="9">
        <v>0</v>
      </c>
      <c r="BO559" s="11">
        <v>22085978</v>
      </c>
      <c r="BP559" s="11">
        <v>0</v>
      </c>
      <c r="BQ559" s="11">
        <v>49452</v>
      </c>
      <c r="BR559" s="11">
        <v>0</v>
      </c>
      <c r="BS559" s="11">
        <v>0</v>
      </c>
      <c r="BT559" s="11">
        <v>244947.31</v>
      </c>
      <c r="BU559" s="9">
        <v>0</v>
      </c>
      <c r="BV559" s="9">
        <v>437127</v>
      </c>
      <c r="BW559" s="11">
        <v>855072</v>
      </c>
      <c r="BX559" s="11">
        <v>0</v>
      </c>
      <c r="BY559" s="11">
        <v>2175903</v>
      </c>
      <c r="BZ559" s="11">
        <v>0</v>
      </c>
      <c r="CA559" s="9">
        <v>0</v>
      </c>
      <c r="CB559" s="9">
        <v>0</v>
      </c>
      <c r="CC559" s="9">
        <v>0</v>
      </c>
      <c r="CD559" s="9">
        <v>0</v>
      </c>
      <c r="CE559" s="11">
        <v>855568</v>
      </c>
      <c r="CF559" s="11">
        <v>99674</v>
      </c>
      <c r="CG559" s="11">
        <v>9492144.1869999915</v>
      </c>
      <c r="CH559" s="11">
        <v>0</v>
      </c>
      <c r="CI559" s="11">
        <v>105609</v>
      </c>
      <c r="CJ559" s="11">
        <v>0</v>
      </c>
      <c r="CK559" s="11">
        <v>0</v>
      </c>
      <c r="CL559" s="11">
        <v>0</v>
      </c>
      <c r="CM559" s="11">
        <v>-561114</v>
      </c>
      <c r="CN559" s="9">
        <v>0</v>
      </c>
      <c r="CO559" s="9">
        <v>0</v>
      </c>
      <c r="CP559" s="9">
        <v>0</v>
      </c>
      <c r="CQ559" s="9">
        <v>0</v>
      </c>
      <c r="CR559" s="9">
        <v>0</v>
      </c>
      <c r="CT559" s="11"/>
      <c r="CU559" s="11"/>
      <c r="CV559" s="15"/>
      <c r="CW559" s="15"/>
      <c r="CX559" s="11"/>
      <c r="CY559" s="11"/>
      <c r="CZ559" s="9"/>
      <c r="DA559" s="11"/>
      <c r="DB559" s="11"/>
      <c r="DC559" s="11"/>
      <c r="DD559" s="11"/>
      <c r="DE559" s="11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</row>
    <row r="560" spans="1:124" x14ac:dyDescent="0.3">
      <c r="A560" s="8">
        <v>6000</v>
      </c>
      <c r="B560" s="8">
        <v>62</v>
      </c>
      <c r="C560" s="8" t="s">
        <v>581</v>
      </c>
      <c r="D560" s="8">
        <v>8</v>
      </c>
      <c r="E560" s="9">
        <v>0</v>
      </c>
      <c r="F560" s="9">
        <f t="shared" si="251"/>
        <v>0</v>
      </c>
      <c r="G560" s="9">
        <f t="shared" si="252"/>
        <v>0</v>
      </c>
      <c r="H560" s="9">
        <f t="shared" si="253"/>
        <v>0</v>
      </c>
      <c r="I560" s="10">
        <f t="shared" si="248"/>
        <v>0</v>
      </c>
      <c r="J560" s="9">
        <f t="shared" si="254"/>
        <v>0</v>
      </c>
      <c r="K560" s="9">
        <f t="shared" si="255"/>
        <v>0</v>
      </c>
      <c r="L560" s="9">
        <f t="shared" si="256"/>
        <v>0</v>
      </c>
      <c r="M560" s="9">
        <f t="shared" si="257"/>
        <v>0</v>
      </c>
      <c r="N560" s="9">
        <f t="shared" si="258"/>
        <v>0</v>
      </c>
      <c r="O560" s="9">
        <f t="shared" si="259"/>
        <v>0</v>
      </c>
      <c r="P560" s="9">
        <f t="shared" si="260"/>
        <v>0</v>
      </c>
      <c r="Q560" s="15">
        <f t="shared" si="261"/>
        <v>62053564.682770595</v>
      </c>
      <c r="R560" s="15">
        <f t="shared" si="262"/>
        <v>61595492.922770835</v>
      </c>
      <c r="S560" s="9">
        <f t="shared" si="263"/>
        <v>-458071.7599997595</v>
      </c>
      <c r="T560" s="9"/>
      <c r="U560" s="9">
        <f t="shared" si="267"/>
        <v>0</v>
      </c>
      <c r="V560" s="9">
        <f t="shared" si="267"/>
        <v>0</v>
      </c>
      <c r="W560" s="9">
        <f t="shared" si="267"/>
        <v>0</v>
      </c>
      <c r="X560" s="9">
        <f t="shared" si="267"/>
        <v>0</v>
      </c>
      <c r="Y560" s="9">
        <f t="shared" si="267"/>
        <v>0</v>
      </c>
      <c r="Z560" s="9">
        <f t="shared" si="267"/>
        <v>0</v>
      </c>
      <c r="AA560" s="9">
        <f t="shared" si="267"/>
        <v>0</v>
      </c>
      <c r="AB560" s="9">
        <f t="shared" si="268"/>
        <v>0</v>
      </c>
      <c r="AC560" s="9">
        <f t="shared" si="268"/>
        <v>0</v>
      </c>
      <c r="AD560" s="9">
        <f t="shared" si="268"/>
        <v>0</v>
      </c>
      <c r="AE560" s="9">
        <f t="shared" si="268"/>
        <v>0</v>
      </c>
      <c r="AF560" s="9">
        <f t="shared" si="268"/>
        <v>0</v>
      </c>
      <c r="AG560" s="9">
        <f t="shared" si="268"/>
        <v>0</v>
      </c>
      <c r="AH560" s="9">
        <f t="shared" si="268"/>
        <v>0</v>
      </c>
      <c r="AI560" s="9">
        <f t="shared" si="264"/>
        <v>0</v>
      </c>
      <c r="AJ560" s="3" t="s">
        <v>608</v>
      </c>
      <c r="AK560" s="11">
        <v>0</v>
      </c>
      <c r="AL560" s="11">
        <v>0</v>
      </c>
      <c r="AM560" s="11">
        <v>0</v>
      </c>
      <c r="AN560" s="9">
        <v>0</v>
      </c>
      <c r="AO560" s="11">
        <v>0</v>
      </c>
      <c r="AP560" s="11">
        <v>0</v>
      </c>
      <c r="AQ560" s="9">
        <v>0</v>
      </c>
      <c r="AR560" s="9">
        <v>0</v>
      </c>
      <c r="AS560" s="11">
        <v>6895067</v>
      </c>
      <c r="AT560" s="11">
        <v>0</v>
      </c>
      <c r="AU560" s="11">
        <v>0</v>
      </c>
      <c r="AV560" s="11">
        <v>16502641.609999998</v>
      </c>
      <c r="AW560" s="9">
        <v>0</v>
      </c>
      <c r="AX560" s="9">
        <v>38655856.072770596</v>
      </c>
      <c r="AY560" s="9">
        <v>0</v>
      </c>
      <c r="AZ560" s="9">
        <v>0</v>
      </c>
      <c r="BA560" s="11">
        <v>0</v>
      </c>
      <c r="BB560" s="11">
        <v>0</v>
      </c>
      <c r="BC560" s="11">
        <v>0</v>
      </c>
      <c r="BD560" s="11">
        <v>0</v>
      </c>
      <c r="BE560" s="11">
        <v>0</v>
      </c>
      <c r="BF560" s="11">
        <v>0</v>
      </c>
      <c r="BG560" s="11">
        <v>0</v>
      </c>
      <c r="BH560" s="11">
        <v>0</v>
      </c>
      <c r="BI560" s="9">
        <v>0</v>
      </c>
      <c r="BJ560" s="9">
        <v>0</v>
      </c>
      <c r="BK560" s="9">
        <v>0</v>
      </c>
      <c r="BL560" s="9">
        <v>0</v>
      </c>
      <c r="BM560" s="9">
        <v>0</v>
      </c>
      <c r="BN560" s="9">
        <v>0</v>
      </c>
      <c r="BO560" s="11">
        <v>0</v>
      </c>
      <c r="BP560" s="11">
        <v>0</v>
      </c>
      <c r="BQ560" s="11">
        <v>0</v>
      </c>
      <c r="BR560" s="11">
        <v>0</v>
      </c>
      <c r="BS560" s="11">
        <v>0</v>
      </c>
      <c r="BT560" s="11">
        <v>0</v>
      </c>
      <c r="BU560" s="9">
        <v>0</v>
      </c>
      <c r="BV560" s="9">
        <v>0</v>
      </c>
      <c r="BW560" s="11">
        <v>7121605</v>
      </c>
      <c r="BX560" s="11">
        <v>0</v>
      </c>
      <c r="BY560" s="11">
        <v>0</v>
      </c>
      <c r="BZ560" s="11">
        <v>15818031.85</v>
      </c>
      <c r="CA560" s="9">
        <v>0</v>
      </c>
      <c r="CB560" s="9">
        <v>38655856.072770834</v>
      </c>
      <c r="CC560" s="9">
        <v>0</v>
      </c>
      <c r="CD560" s="9">
        <v>0</v>
      </c>
      <c r="CE560" s="11">
        <v>0</v>
      </c>
      <c r="CF560" s="11">
        <v>0</v>
      </c>
      <c r="CG560" s="11">
        <v>0</v>
      </c>
      <c r="CH560" s="11">
        <v>0</v>
      </c>
      <c r="CI560" s="11">
        <v>0</v>
      </c>
      <c r="CJ560" s="11">
        <v>0</v>
      </c>
      <c r="CK560" s="11">
        <v>0</v>
      </c>
      <c r="CL560" s="11">
        <v>0</v>
      </c>
      <c r="CM560" s="11">
        <v>0</v>
      </c>
      <c r="CN560" s="9">
        <v>0</v>
      </c>
      <c r="CO560" s="9">
        <v>0</v>
      </c>
      <c r="CP560" s="9">
        <v>0</v>
      </c>
      <c r="CQ560" s="9">
        <v>0</v>
      </c>
      <c r="CR560" s="9">
        <v>0</v>
      </c>
      <c r="CT560" s="11"/>
      <c r="CU560" s="11"/>
      <c r="CV560" s="15"/>
      <c r="CW560" s="15"/>
      <c r="CX560" s="11"/>
      <c r="CY560" s="11"/>
      <c r="CZ560" s="9"/>
      <c r="DA560" s="11"/>
      <c r="DB560" s="11"/>
      <c r="DC560" s="11"/>
      <c r="DD560" s="11"/>
      <c r="DE560" s="11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</row>
    <row r="561" spans="1:124" x14ac:dyDescent="0.3">
      <c r="A561" s="8"/>
      <c r="C561" s="8"/>
      <c r="D561" s="8"/>
      <c r="E561" s="15"/>
      <c r="F561" s="9"/>
      <c r="G561" s="9"/>
      <c r="H561" s="9"/>
      <c r="I561" s="10"/>
      <c r="J561" s="9"/>
      <c r="K561" s="9"/>
      <c r="L561" s="9"/>
      <c r="M561" s="9"/>
      <c r="N561" s="9"/>
      <c r="O561" s="9"/>
      <c r="P561" s="9"/>
      <c r="Q561" s="15"/>
      <c r="R561" s="15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K561" s="15"/>
      <c r="AL561" s="11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T561" s="11"/>
      <c r="CU561" s="11"/>
      <c r="CV561" s="15"/>
      <c r="CW561" s="15"/>
      <c r="CX561" s="11"/>
      <c r="CY561" s="11"/>
      <c r="CZ561" s="9"/>
      <c r="DA561" s="11"/>
      <c r="DB561" s="11"/>
      <c r="DC561" s="11"/>
      <c r="DD561" s="11"/>
      <c r="DE561" s="11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</row>
    <row r="562" spans="1:124" x14ac:dyDescent="0.3">
      <c r="A562" s="1">
        <v>9001</v>
      </c>
      <c r="C562" s="8" t="s">
        <v>38</v>
      </c>
      <c r="D562" s="8">
        <v>1</v>
      </c>
      <c r="E562" s="9">
        <f>SUMIF($D$22:$D$560,$D562,E$22:E$560)</f>
        <v>72860</v>
      </c>
      <c r="F562" s="9">
        <f t="shared" ref="F562:F570" si="269">SUM(U562:AA562)</f>
        <v>12978.425319078417</v>
      </c>
      <c r="G562" s="9">
        <f t="shared" ref="G562:G570" si="270">F562+H562</f>
        <v>13608.635901178584</v>
      </c>
      <c r="H562" s="9">
        <f t="shared" ref="H562:H570" si="271">AI562-F562</f>
        <v>630.21058210016781</v>
      </c>
      <c r="I562" s="10">
        <f t="shared" ref="I562:I570" si="272">IF(F562=0,0,H562/F562)</f>
        <v>4.8558324034407463E-2</v>
      </c>
      <c r="J562" s="9">
        <f t="shared" ref="J562:P570" si="273">AB562-U562</f>
        <v>365.43949547076591</v>
      </c>
      <c r="K562" s="9">
        <f t="shared" si="273"/>
        <v>55.849958825144085</v>
      </c>
      <c r="L562" s="9">
        <f t="shared" si="273"/>
        <v>0</v>
      </c>
      <c r="M562" s="9">
        <f t="shared" si="273"/>
        <v>31.138738814164071</v>
      </c>
      <c r="N562" s="9">
        <f t="shared" si="273"/>
        <v>79.997234109500823</v>
      </c>
      <c r="O562" s="9">
        <f t="shared" si="273"/>
        <v>94.909887455393914</v>
      </c>
      <c r="P562" s="9">
        <f t="shared" si="273"/>
        <v>2.8752674251990129</v>
      </c>
      <c r="Q562" s="15">
        <f t="shared" ref="Q562:Q570" si="274">SUM(AK562:BN562)</f>
        <v>945608068.74805355</v>
      </c>
      <c r="R562" s="15">
        <f t="shared" ref="R562:R570" si="275">SUM(BO562:CR562)</f>
        <v>991525211.7598716</v>
      </c>
      <c r="S562" s="9">
        <f t="shared" ref="S562:S570" si="276">R562-Q562</f>
        <v>45917143.011818051</v>
      </c>
      <c r="T562" s="9"/>
      <c r="U562" s="9">
        <f t="shared" ref="U562:AA570" si="277">IF($E562=0,0,SUMIF($AK$4:$BN$4,U$4,$AK562:$BN562)/$E562)</f>
        <v>5969.3189179247875</v>
      </c>
      <c r="V562" s="9">
        <f t="shared" si="277"/>
        <v>1699.8890200384299</v>
      </c>
      <c r="W562" s="9">
        <f t="shared" si="277"/>
        <v>1520.8099368652211</v>
      </c>
      <c r="X562" s="9">
        <f t="shared" si="277"/>
        <v>983.51528314575899</v>
      </c>
      <c r="Y562" s="9">
        <f t="shared" si="277"/>
        <v>1621.5457899134508</v>
      </c>
      <c r="Z562" s="9">
        <f t="shared" si="277"/>
        <v>351.29294921767774</v>
      </c>
      <c r="AA562" s="9">
        <f t="shared" si="277"/>
        <v>832.0534219730913</v>
      </c>
      <c r="AB562" s="9">
        <f t="shared" ref="AB562:AH570" si="278">IF($E562=0,0,SUMIF($BO$4:$CR$4,AB$4,$BO562:$CR562)/$E562)</f>
        <v>6334.7584133955534</v>
      </c>
      <c r="AC562" s="9">
        <f t="shared" si="278"/>
        <v>1755.7389788635739</v>
      </c>
      <c r="AD562" s="9">
        <f t="shared" si="278"/>
        <v>1520.8099368652211</v>
      </c>
      <c r="AE562" s="9">
        <f t="shared" si="278"/>
        <v>1014.6540219599231</v>
      </c>
      <c r="AF562" s="9">
        <f t="shared" si="278"/>
        <v>1701.5430240229516</v>
      </c>
      <c r="AG562" s="9">
        <f t="shared" si="278"/>
        <v>446.20283667307166</v>
      </c>
      <c r="AH562" s="9">
        <f t="shared" si="278"/>
        <v>834.92868939829032</v>
      </c>
      <c r="AI562" s="9">
        <f t="shared" ref="AI562:AI570" si="279">SUM(AB562:AH562)</f>
        <v>13608.635901178584</v>
      </c>
      <c r="AJ562" s="3" t="s">
        <v>608</v>
      </c>
      <c r="AK562" s="9">
        <f>SUMIF($D$22:$D$560,$D562,AK$22:AK$560)</f>
        <v>433399704</v>
      </c>
      <c r="AL562" s="9">
        <f t="shared" ref="AL562:CR566" si="280">SUMIF($D$22:$D$560,$D562,AL$22:AL$560)</f>
        <v>0</v>
      </c>
      <c r="AM562" s="9">
        <f t="shared" si="280"/>
        <v>995559</v>
      </c>
      <c r="AN562" s="9">
        <f t="shared" si="280"/>
        <v>2488896</v>
      </c>
      <c r="AO562" s="9">
        <f t="shared" si="280"/>
        <v>112606973</v>
      </c>
      <c r="AP562" s="9">
        <f t="shared" si="280"/>
        <v>-1800761</v>
      </c>
      <c r="AQ562" s="9">
        <f t="shared" si="280"/>
        <v>0</v>
      </c>
      <c r="AR562" s="9">
        <f t="shared" si="280"/>
        <v>3816306</v>
      </c>
      <c r="AS562" s="9">
        <f t="shared" si="280"/>
        <v>123853914</v>
      </c>
      <c r="AT562" s="9">
        <f t="shared" si="280"/>
        <v>0</v>
      </c>
      <c r="AU562" s="9">
        <f t="shared" si="280"/>
        <v>20323491</v>
      </c>
      <c r="AV562" s="9">
        <f t="shared" si="280"/>
        <v>-327281.47000000003</v>
      </c>
      <c r="AW562" s="9">
        <f t="shared" si="280"/>
        <v>25595204.280000001</v>
      </c>
      <c r="AX562" s="9">
        <f t="shared" si="280"/>
        <v>118145826.25309403</v>
      </c>
      <c r="AY562" s="9">
        <f t="shared" si="280"/>
        <v>4186260.75</v>
      </c>
      <c r="AZ562" s="9">
        <f t="shared" si="280"/>
        <v>1524872.3599999999</v>
      </c>
      <c r="BA562" s="9">
        <f t="shared" si="280"/>
        <v>17692367</v>
      </c>
      <c r="BB562" s="9">
        <f t="shared" si="280"/>
        <v>20045</v>
      </c>
      <c r="BC562" s="9">
        <f t="shared" si="280"/>
        <v>0</v>
      </c>
      <c r="BD562" s="9">
        <f t="shared" si="280"/>
        <v>16848650</v>
      </c>
      <c r="BE562" s="9">
        <f t="shared" si="280"/>
        <v>0</v>
      </c>
      <c r="BF562" s="9">
        <f t="shared" si="280"/>
        <v>0</v>
      </c>
      <c r="BG562" s="9">
        <f t="shared" si="280"/>
        <v>104994</v>
      </c>
      <c r="BH562" s="9">
        <f t="shared" si="280"/>
        <v>-39807</v>
      </c>
      <c r="BI562" s="9">
        <f t="shared" si="280"/>
        <v>12224600</v>
      </c>
      <c r="BJ562" s="9">
        <f t="shared" si="280"/>
        <v>0</v>
      </c>
      <c r="BK562" s="9">
        <f t="shared" si="280"/>
        <v>1693035.0009999997</v>
      </c>
      <c r="BL562" s="9">
        <f t="shared" si="280"/>
        <v>45860814.433959432</v>
      </c>
      <c r="BM562" s="9">
        <f t="shared" si="280"/>
        <v>6394406.1400000006</v>
      </c>
      <c r="BN562" s="9">
        <f t="shared" si="280"/>
        <v>0</v>
      </c>
      <c r="BO562" s="9">
        <f t="shared" si="280"/>
        <v>457537185</v>
      </c>
      <c r="BP562" s="9">
        <f t="shared" si="280"/>
        <v>0</v>
      </c>
      <c r="BQ562" s="9">
        <f t="shared" si="280"/>
        <v>1024454</v>
      </c>
      <c r="BR562" s="9">
        <f t="shared" si="280"/>
        <v>2488896</v>
      </c>
      <c r="BS562" s="9">
        <f t="shared" si="280"/>
        <v>77393231</v>
      </c>
      <c r="BT562" s="9">
        <f t="shared" si="280"/>
        <v>0</v>
      </c>
      <c r="BU562" s="9">
        <f t="shared" si="280"/>
        <v>0</v>
      </c>
      <c r="BV562" s="9">
        <f t="shared" si="280"/>
        <v>3940210</v>
      </c>
      <c r="BW562" s="9">
        <f t="shared" si="280"/>
        <v>127923142</v>
      </c>
      <c r="BX562" s="9">
        <f t="shared" si="280"/>
        <v>0</v>
      </c>
      <c r="BY562" s="9">
        <f t="shared" si="280"/>
        <v>20969053</v>
      </c>
      <c r="BZ562" s="9">
        <f t="shared" si="280"/>
        <v>528543.04</v>
      </c>
      <c r="CA562" s="9">
        <f t="shared" si="280"/>
        <v>32510338.68</v>
      </c>
      <c r="CB562" s="9">
        <f t="shared" si="280"/>
        <v>123974424.73031226</v>
      </c>
      <c r="CC562" s="9">
        <f t="shared" si="280"/>
        <v>4395752.7346000001</v>
      </c>
      <c r="CD562" s="9">
        <f t="shared" si="280"/>
        <v>4013313</v>
      </c>
      <c r="CE562" s="9">
        <f t="shared" si="280"/>
        <v>18272939</v>
      </c>
      <c r="CF562" s="9">
        <f t="shared" si="280"/>
        <v>0</v>
      </c>
      <c r="CG562" s="9">
        <f t="shared" si="280"/>
        <v>0</v>
      </c>
      <c r="CH562" s="9">
        <f t="shared" si="280"/>
        <v>16848650</v>
      </c>
      <c r="CI562" s="9">
        <f t="shared" si="280"/>
        <v>0</v>
      </c>
      <c r="CJ562" s="9">
        <f t="shared" si="280"/>
        <v>0</v>
      </c>
      <c r="CK562" s="9">
        <f t="shared" si="280"/>
        <v>112013</v>
      </c>
      <c r="CL562" s="9">
        <f t="shared" si="280"/>
        <v>-44242</v>
      </c>
      <c r="CM562" s="9">
        <f t="shared" si="280"/>
        <v>12276072</v>
      </c>
      <c r="CN562" s="9">
        <f t="shared" si="280"/>
        <v>33412981</v>
      </c>
      <c r="CO562" s="9">
        <f t="shared" si="280"/>
        <v>1693035.0009999997</v>
      </c>
      <c r="CP562" s="9">
        <f t="shared" si="280"/>
        <v>45860814.433959432</v>
      </c>
      <c r="CQ562" s="9">
        <f t="shared" si="280"/>
        <v>6394406.1400000006</v>
      </c>
      <c r="CR562" s="9">
        <f t="shared" si="280"/>
        <v>0</v>
      </c>
      <c r="CT562" s="11"/>
      <c r="CU562" s="11"/>
      <c r="CV562" s="15"/>
      <c r="CW562" s="15"/>
      <c r="CX562" s="11"/>
      <c r="CY562" s="11"/>
      <c r="CZ562" s="9"/>
      <c r="DA562" s="11"/>
      <c r="DB562" s="11"/>
      <c r="DC562" s="11"/>
      <c r="DD562" s="11"/>
      <c r="DE562" s="11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</row>
    <row r="563" spans="1:124" x14ac:dyDescent="0.3">
      <c r="A563" s="1">
        <f>A562+1</f>
        <v>9002</v>
      </c>
      <c r="C563" s="8" t="s">
        <v>39</v>
      </c>
      <c r="D563" s="8">
        <v>2</v>
      </c>
      <c r="E563" s="9">
        <f t="shared" ref="E563:E569" si="281">SUMIF($D$22:$D$560,$D563,E$22:E$560)</f>
        <v>85734</v>
      </c>
      <c r="F563" s="9">
        <f t="shared" si="269"/>
        <v>10606.69126444108</v>
      </c>
      <c r="G563" s="9">
        <f t="shared" si="270"/>
        <v>11171.864346167296</v>
      </c>
      <c r="H563" s="9">
        <f t="shared" si="271"/>
        <v>565.17308172621597</v>
      </c>
      <c r="I563" s="10">
        <f t="shared" si="272"/>
        <v>5.3284579293917798E-2</v>
      </c>
      <c r="J563" s="9">
        <f t="shared" si="273"/>
        <v>367.97491531947617</v>
      </c>
      <c r="K563" s="9">
        <f t="shared" si="273"/>
        <v>27.111216086966579</v>
      </c>
      <c r="L563" s="9">
        <f t="shared" si="273"/>
        <v>38.904005412088509</v>
      </c>
      <c r="M563" s="9">
        <f t="shared" si="273"/>
        <v>21.834536589917775</v>
      </c>
      <c r="N563" s="9">
        <f t="shared" si="273"/>
        <v>38.29619835905828</v>
      </c>
      <c r="O563" s="9">
        <f t="shared" si="273"/>
        <v>69.153153941260186</v>
      </c>
      <c r="P563" s="9">
        <f t="shared" si="273"/>
        <v>1.8990560174491975</v>
      </c>
      <c r="Q563" s="15">
        <f t="shared" si="274"/>
        <v>909354068.86559165</v>
      </c>
      <c r="R563" s="15">
        <f t="shared" si="275"/>
        <v>957808617.85430706</v>
      </c>
      <c r="S563" s="9">
        <f t="shared" si="276"/>
        <v>48454548.98871541</v>
      </c>
      <c r="T563" s="9"/>
      <c r="U563" s="9">
        <f t="shared" si="277"/>
        <v>6005.8266336575925</v>
      </c>
      <c r="V563" s="9">
        <f t="shared" si="277"/>
        <v>599.69182588004765</v>
      </c>
      <c r="W563" s="9">
        <f t="shared" si="277"/>
        <v>1496.2525602444771</v>
      </c>
      <c r="X563" s="9">
        <f t="shared" si="277"/>
        <v>622.47977686798697</v>
      </c>
      <c r="Y563" s="9">
        <f t="shared" si="277"/>
        <v>943.20694314072875</v>
      </c>
      <c r="Z563" s="9">
        <f t="shared" si="277"/>
        <v>113.80944071196957</v>
      </c>
      <c r="AA563" s="9">
        <f t="shared" si="277"/>
        <v>825.42408393827623</v>
      </c>
      <c r="AB563" s="9">
        <f t="shared" si="278"/>
        <v>6373.8015489770687</v>
      </c>
      <c r="AC563" s="9">
        <f t="shared" si="278"/>
        <v>626.80304196701422</v>
      </c>
      <c r="AD563" s="9">
        <f t="shared" si="278"/>
        <v>1535.1565656565656</v>
      </c>
      <c r="AE563" s="9">
        <f t="shared" si="278"/>
        <v>644.31431345790475</v>
      </c>
      <c r="AF563" s="9">
        <f t="shared" si="278"/>
        <v>981.50314149978703</v>
      </c>
      <c r="AG563" s="9">
        <f t="shared" si="278"/>
        <v>182.96259465322976</v>
      </c>
      <c r="AH563" s="9">
        <f t="shared" si="278"/>
        <v>827.32313995572542</v>
      </c>
      <c r="AI563" s="9">
        <f t="shared" si="279"/>
        <v>11171.864346167296</v>
      </c>
      <c r="AJ563" s="3" t="s">
        <v>608</v>
      </c>
      <c r="AK563" s="9">
        <f t="shared" ref="AK563:AZ569" si="282">SUMIF($D$22:$D$560,$D563,AK$22:AK$560)</f>
        <v>518789014</v>
      </c>
      <c r="AL563" s="9">
        <f t="shared" si="282"/>
        <v>0</v>
      </c>
      <c r="AM563" s="9">
        <f t="shared" si="282"/>
        <v>1191705</v>
      </c>
      <c r="AN563" s="9">
        <f t="shared" si="282"/>
        <v>2979263</v>
      </c>
      <c r="AO563" s="9">
        <f t="shared" si="282"/>
        <v>127807284</v>
      </c>
      <c r="AP563" s="9">
        <f t="shared" si="282"/>
        <v>472433</v>
      </c>
      <c r="AQ563" s="9">
        <f t="shared" si="282"/>
        <v>15119910</v>
      </c>
      <c r="AR563" s="9">
        <f t="shared" si="282"/>
        <v>9245015</v>
      </c>
      <c r="AS563" s="9">
        <f t="shared" si="282"/>
        <v>51113979</v>
      </c>
      <c r="AT563" s="9">
        <f t="shared" si="282"/>
        <v>300000</v>
      </c>
      <c r="AU563" s="9">
        <f t="shared" si="282"/>
        <v>5756818</v>
      </c>
      <c r="AV563" s="9">
        <f t="shared" si="282"/>
        <v>-5483312.8100000005</v>
      </c>
      <c r="AW563" s="9">
        <f t="shared" si="282"/>
        <v>9757338.5899999999</v>
      </c>
      <c r="AX563" s="9">
        <f t="shared" si="282"/>
        <v>80864904.063227236</v>
      </c>
      <c r="AY563" s="9">
        <f t="shared" si="282"/>
        <v>5515406.7700000005</v>
      </c>
      <c r="AZ563" s="9">
        <f t="shared" si="282"/>
        <v>-3885473.3899999997</v>
      </c>
      <c r="BA563" s="9">
        <f t="shared" si="280"/>
        <v>20961038</v>
      </c>
      <c r="BB563" s="9">
        <f t="shared" si="280"/>
        <v>25414</v>
      </c>
      <c r="BC563" s="9">
        <f t="shared" si="280"/>
        <v>0</v>
      </c>
      <c r="BD563" s="9">
        <f t="shared" si="280"/>
        <v>1014471</v>
      </c>
      <c r="BE563" s="9">
        <f t="shared" si="280"/>
        <v>0</v>
      </c>
      <c r="BF563" s="9">
        <f t="shared" si="280"/>
        <v>0</v>
      </c>
      <c r="BG563" s="9">
        <f t="shared" si="280"/>
        <v>287814</v>
      </c>
      <c r="BH563" s="9">
        <f t="shared" si="280"/>
        <v>-74441</v>
      </c>
      <c r="BI563" s="9">
        <f t="shared" si="280"/>
        <v>5323250</v>
      </c>
      <c r="BJ563" s="9">
        <f t="shared" si="280"/>
        <v>0</v>
      </c>
      <c r="BK563" s="9">
        <f t="shared" si="280"/>
        <v>2675893.9360000002</v>
      </c>
      <c r="BL563" s="9">
        <f t="shared" si="280"/>
        <v>45767977.28636416</v>
      </c>
      <c r="BM563" s="9">
        <f t="shared" si="280"/>
        <v>13526378.470000001</v>
      </c>
      <c r="BN563" s="9">
        <f t="shared" si="280"/>
        <v>301988.94999999995</v>
      </c>
      <c r="BO563" s="9">
        <f t="shared" si="280"/>
        <v>544781625</v>
      </c>
      <c r="BP563" s="9">
        <f t="shared" si="280"/>
        <v>1414016</v>
      </c>
      <c r="BQ563" s="9">
        <f t="shared" si="280"/>
        <v>1219798</v>
      </c>
      <c r="BR563" s="9">
        <f t="shared" si="280"/>
        <v>2979263</v>
      </c>
      <c r="BS563" s="9">
        <f t="shared" si="280"/>
        <v>91830854</v>
      </c>
      <c r="BT563" s="9">
        <f t="shared" si="280"/>
        <v>0</v>
      </c>
      <c r="BU563" s="9">
        <f t="shared" si="280"/>
        <v>15119910</v>
      </c>
      <c r="BV563" s="9">
        <f t="shared" si="280"/>
        <v>10076848.75</v>
      </c>
      <c r="BW563" s="9">
        <f t="shared" si="280"/>
        <v>52793332</v>
      </c>
      <c r="BX563" s="9">
        <f t="shared" si="280"/>
        <v>945000</v>
      </c>
      <c r="BY563" s="9">
        <f t="shared" si="280"/>
        <v>5915044</v>
      </c>
      <c r="BZ563" s="9">
        <f t="shared" si="280"/>
        <v>-5222650.4000000004</v>
      </c>
      <c r="CA563" s="9">
        <f t="shared" si="280"/>
        <v>15686115.09</v>
      </c>
      <c r="CB563" s="9">
        <f t="shared" si="280"/>
        <v>84148190.333342746</v>
      </c>
      <c r="CC563" s="9">
        <f t="shared" si="280"/>
        <v>5678220.4386</v>
      </c>
      <c r="CD563" s="9">
        <f t="shared" si="280"/>
        <v>255861</v>
      </c>
      <c r="CE563" s="9">
        <f t="shared" si="280"/>
        <v>21534451</v>
      </c>
      <c r="CF563" s="9">
        <f t="shared" si="280"/>
        <v>10936</v>
      </c>
      <c r="CG563" s="9">
        <f t="shared" si="280"/>
        <v>0</v>
      </c>
      <c r="CH563" s="9">
        <f t="shared" si="280"/>
        <v>1014471</v>
      </c>
      <c r="CI563" s="9">
        <f t="shared" si="280"/>
        <v>0</v>
      </c>
      <c r="CJ563" s="9">
        <f t="shared" si="280"/>
        <v>0</v>
      </c>
      <c r="CK563" s="9">
        <f t="shared" si="280"/>
        <v>307043</v>
      </c>
      <c r="CL563" s="9">
        <f t="shared" si="280"/>
        <v>-82737</v>
      </c>
      <c r="CM563" s="9">
        <f t="shared" si="280"/>
        <v>5346529</v>
      </c>
      <c r="CN563" s="9">
        <f t="shared" si="280"/>
        <v>39784259</v>
      </c>
      <c r="CO563" s="9">
        <f t="shared" si="280"/>
        <v>2675893.9360000002</v>
      </c>
      <c r="CP563" s="9">
        <f t="shared" si="280"/>
        <v>45767977.28636416</v>
      </c>
      <c r="CQ563" s="9">
        <f t="shared" si="280"/>
        <v>13526378.470000001</v>
      </c>
      <c r="CR563" s="9">
        <f t="shared" si="280"/>
        <v>301988.94999999995</v>
      </c>
      <c r="CT563" s="11"/>
      <c r="CU563" s="11"/>
      <c r="CV563" s="15"/>
      <c r="CW563" s="15"/>
      <c r="CX563" s="11"/>
      <c r="CY563" s="11"/>
      <c r="CZ563" s="9"/>
      <c r="DA563" s="11"/>
      <c r="DB563" s="11"/>
      <c r="DC563" s="11"/>
      <c r="DD563" s="11"/>
      <c r="DE563" s="11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</row>
    <row r="564" spans="1:124" x14ac:dyDescent="0.3">
      <c r="A564" s="1">
        <f t="shared" ref="A564:A568" si="283">A563+1</f>
        <v>9003</v>
      </c>
      <c r="C564" s="8" t="s">
        <v>40</v>
      </c>
      <c r="D564" s="8">
        <v>3</v>
      </c>
      <c r="E564" s="9">
        <f t="shared" si="281"/>
        <v>260086</v>
      </c>
      <c r="F564" s="9">
        <f t="shared" si="269"/>
        <v>10051.783079630606</v>
      </c>
      <c r="G564" s="9">
        <f t="shared" si="270"/>
        <v>10567.864889435834</v>
      </c>
      <c r="H564" s="9">
        <f t="shared" si="271"/>
        <v>516.08180980522775</v>
      </c>
      <c r="I564" s="10">
        <f t="shared" si="272"/>
        <v>5.134231466365799E-2</v>
      </c>
      <c r="J564" s="9">
        <f t="shared" si="273"/>
        <v>358.63183616188508</v>
      </c>
      <c r="K564" s="9">
        <f t="shared" si="273"/>
        <v>23.446413878486339</v>
      </c>
      <c r="L564" s="9">
        <f t="shared" si="273"/>
        <v>27.801804018670737</v>
      </c>
      <c r="M564" s="9">
        <f t="shared" si="273"/>
        <v>23.131686134586289</v>
      </c>
      <c r="N564" s="9">
        <f t="shared" si="273"/>
        <v>39.177181366942023</v>
      </c>
      <c r="O564" s="9">
        <f t="shared" si="273"/>
        <v>44.005157678614012</v>
      </c>
      <c r="P564" s="9">
        <f t="shared" si="273"/>
        <v>-0.11226943395649869</v>
      </c>
      <c r="Q564" s="15">
        <f t="shared" si="274"/>
        <v>2614328054.0488057</v>
      </c>
      <c r="R564" s="15">
        <f t="shared" si="275"/>
        <v>2748553707.6338077</v>
      </c>
      <c r="S564" s="9">
        <f t="shared" si="276"/>
        <v>134225653.58500195</v>
      </c>
      <c r="T564" s="9"/>
      <c r="U564" s="9">
        <f t="shared" si="277"/>
        <v>6009.406827972286</v>
      </c>
      <c r="V564" s="9">
        <f t="shared" si="277"/>
        <v>289.55190206316371</v>
      </c>
      <c r="W564" s="9">
        <f t="shared" si="277"/>
        <v>1382.173519528156</v>
      </c>
      <c r="X564" s="9">
        <f t="shared" si="277"/>
        <v>643.54688656828887</v>
      </c>
      <c r="Y564" s="9">
        <f t="shared" si="277"/>
        <v>1150.6860002535223</v>
      </c>
      <c r="Z564" s="9">
        <f t="shared" si="277"/>
        <v>67.399954169005625</v>
      </c>
      <c r="AA564" s="9">
        <f t="shared" si="277"/>
        <v>509.01798907618121</v>
      </c>
      <c r="AB564" s="9">
        <f t="shared" si="278"/>
        <v>6368.0386641341711</v>
      </c>
      <c r="AC564" s="9">
        <f t="shared" si="278"/>
        <v>312.99831594165005</v>
      </c>
      <c r="AD564" s="9">
        <f t="shared" si="278"/>
        <v>1409.9753235468268</v>
      </c>
      <c r="AE564" s="9">
        <f t="shared" si="278"/>
        <v>666.67857270287516</v>
      </c>
      <c r="AF564" s="9">
        <f t="shared" si="278"/>
        <v>1189.8631816204643</v>
      </c>
      <c r="AG564" s="9">
        <f t="shared" si="278"/>
        <v>111.40511184761964</v>
      </c>
      <c r="AH564" s="9">
        <f t="shared" si="278"/>
        <v>508.90571964222471</v>
      </c>
      <c r="AI564" s="9">
        <f t="shared" si="279"/>
        <v>10567.864889435834</v>
      </c>
      <c r="AJ564" s="3" t="s">
        <v>608</v>
      </c>
      <c r="AK564" s="9">
        <f t="shared" si="282"/>
        <v>1573025858</v>
      </c>
      <c r="AL564" s="9">
        <f t="shared" si="280"/>
        <v>0</v>
      </c>
      <c r="AM564" s="9">
        <f t="shared" si="280"/>
        <v>3613382</v>
      </c>
      <c r="AN564" s="9">
        <f t="shared" si="280"/>
        <v>9033460</v>
      </c>
      <c r="AO564" s="9">
        <f t="shared" si="280"/>
        <v>359651506</v>
      </c>
      <c r="AP564" s="9">
        <f t="shared" si="280"/>
        <v>-167524</v>
      </c>
      <c r="AQ564" s="9">
        <f t="shared" si="280"/>
        <v>46425340</v>
      </c>
      <c r="AR564" s="9">
        <f t="shared" si="280"/>
        <v>29877046.75</v>
      </c>
      <c r="AS564" s="9">
        <f t="shared" si="280"/>
        <v>73598396</v>
      </c>
      <c r="AT564" s="9">
        <f t="shared" si="280"/>
        <v>1710000</v>
      </c>
      <c r="AU564" s="9">
        <f t="shared" si="280"/>
        <v>13581002</v>
      </c>
      <c r="AV564" s="9">
        <f t="shared" si="280"/>
        <v>-5006115.2100000009</v>
      </c>
      <c r="AW564" s="9">
        <f t="shared" si="280"/>
        <v>17529784.479999997</v>
      </c>
      <c r="AX564" s="9">
        <f t="shared" si="280"/>
        <v>299277319.06193757</v>
      </c>
      <c r="AY564" s="9">
        <f t="shared" si="280"/>
        <v>17848673.049999997</v>
      </c>
      <c r="AZ564" s="9">
        <f t="shared" si="280"/>
        <v>-10063273.740000002</v>
      </c>
      <c r="BA564" s="9">
        <f t="shared" si="280"/>
        <v>61650755</v>
      </c>
      <c r="BB564" s="9">
        <f t="shared" si="280"/>
        <v>4040628</v>
      </c>
      <c r="BC564" s="9">
        <f t="shared" si="280"/>
        <v>0</v>
      </c>
      <c r="BD564" s="9">
        <f t="shared" si="280"/>
        <v>3804732</v>
      </c>
      <c r="BE564" s="9">
        <f t="shared" si="280"/>
        <v>0</v>
      </c>
      <c r="BF564" s="9">
        <f t="shared" si="280"/>
        <v>114471</v>
      </c>
      <c r="BG564" s="9">
        <f t="shared" si="280"/>
        <v>989529</v>
      </c>
      <c r="BH564" s="9">
        <f t="shared" si="280"/>
        <v>-372104</v>
      </c>
      <c r="BI564" s="9">
        <f t="shared" si="280"/>
        <v>8658869</v>
      </c>
      <c r="BJ564" s="9">
        <f t="shared" si="280"/>
        <v>0</v>
      </c>
      <c r="BK564" s="9">
        <f t="shared" si="280"/>
        <v>7506423.1264979076</v>
      </c>
      <c r="BL564" s="9">
        <f t="shared" si="280"/>
        <v>59392372.040369749</v>
      </c>
      <c r="BM564" s="9">
        <f t="shared" si="280"/>
        <v>37770710.650000006</v>
      </c>
      <c r="BN564" s="9">
        <f t="shared" si="280"/>
        <v>836813.84000000008</v>
      </c>
      <c r="BO564" s="9">
        <f t="shared" si="280"/>
        <v>1652098461</v>
      </c>
      <c r="BP564" s="9">
        <f t="shared" si="280"/>
        <v>2948007</v>
      </c>
      <c r="BQ564" s="9">
        <f t="shared" si="280"/>
        <v>3699154</v>
      </c>
      <c r="BR564" s="9">
        <f t="shared" si="280"/>
        <v>9033460</v>
      </c>
      <c r="BS564" s="9">
        <f t="shared" si="280"/>
        <v>246065557</v>
      </c>
      <c r="BT564" s="9">
        <f t="shared" si="280"/>
        <v>0</v>
      </c>
      <c r="BU564" s="9">
        <f t="shared" si="280"/>
        <v>46425340</v>
      </c>
      <c r="BV564" s="9">
        <f t="shared" si="280"/>
        <v>33587782.25</v>
      </c>
      <c r="BW564" s="9">
        <f t="shared" si="280"/>
        <v>76016480</v>
      </c>
      <c r="BX564" s="9">
        <f t="shared" si="280"/>
        <v>5390000</v>
      </c>
      <c r="BY564" s="9">
        <f t="shared" si="280"/>
        <v>14067668</v>
      </c>
      <c r="BZ564" s="9">
        <f t="shared" si="280"/>
        <v>-5211922.99</v>
      </c>
      <c r="CA564" s="9">
        <f t="shared" si="280"/>
        <v>28974909.920000002</v>
      </c>
      <c r="CB564" s="9">
        <f t="shared" si="280"/>
        <v>309466755.45494008</v>
      </c>
      <c r="CC564" s="9">
        <f t="shared" si="280"/>
        <v>17819473.342000004</v>
      </c>
      <c r="CD564" s="9">
        <f t="shared" si="280"/>
        <v>1191236</v>
      </c>
      <c r="CE564" s="9">
        <f t="shared" si="280"/>
        <v>63341108</v>
      </c>
      <c r="CF564" s="9">
        <f t="shared" si="280"/>
        <v>4219326</v>
      </c>
      <c r="CG564" s="9">
        <f t="shared" si="280"/>
        <v>0</v>
      </c>
      <c r="CH564" s="9">
        <f t="shared" si="280"/>
        <v>3804732</v>
      </c>
      <c r="CI564" s="9">
        <f t="shared" si="280"/>
        <v>0</v>
      </c>
      <c r="CJ564" s="9">
        <f t="shared" si="280"/>
        <v>115615</v>
      </c>
      <c r="CK564" s="9">
        <f t="shared" si="280"/>
        <v>1063180</v>
      </c>
      <c r="CL564" s="9">
        <f t="shared" si="280"/>
        <v>-413563</v>
      </c>
      <c r="CM564" s="9">
        <f t="shared" si="280"/>
        <v>8695344</v>
      </c>
      <c r="CN564" s="9">
        <f t="shared" si="280"/>
        <v>120649285</v>
      </c>
      <c r="CO564" s="9">
        <f t="shared" si="280"/>
        <v>7506423.1264979076</v>
      </c>
      <c r="CP564" s="9">
        <f t="shared" si="280"/>
        <v>59392372.040369749</v>
      </c>
      <c r="CQ564" s="9">
        <f t="shared" si="280"/>
        <v>37770710.650000006</v>
      </c>
      <c r="CR564" s="9">
        <f t="shared" si="280"/>
        <v>836813.84000000008</v>
      </c>
      <c r="CT564" s="11"/>
      <c r="CU564" s="11"/>
      <c r="CV564" s="15"/>
      <c r="CW564" s="15"/>
      <c r="CX564" s="11"/>
      <c r="CY564" s="11"/>
      <c r="CZ564" s="9"/>
      <c r="DA564" s="11"/>
      <c r="DB564" s="11"/>
      <c r="DC564" s="11"/>
      <c r="DD564" s="11"/>
      <c r="DE564" s="11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</row>
    <row r="565" spans="1:124" x14ac:dyDescent="0.3">
      <c r="A565" s="1">
        <f t="shared" si="283"/>
        <v>9004</v>
      </c>
      <c r="C565" s="8" t="s">
        <v>41</v>
      </c>
      <c r="D565" s="8">
        <v>4</v>
      </c>
      <c r="E565" s="9">
        <f t="shared" si="281"/>
        <v>183837</v>
      </c>
      <c r="F565" s="9">
        <f t="shared" si="269"/>
        <v>9403.5614230758802</v>
      </c>
      <c r="G565" s="9">
        <f t="shared" si="270"/>
        <v>9973.1430886525995</v>
      </c>
      <c r="H565" s="9">
        <f t="shared" si="271"/>
        <v>569.58166557671939</v>
      </c>
      <c r="I565" s="10">
        <f t="shared" si="272"/>
        <v>6.0570845443620312E-2</v>
      </c>
      <c r="J565" s="9">
        <f t="shared" si="273"/>
        <v>363.12863623753583</v>
      </c>
      <c r="K565" s="9">
        <f t="shared" si="273"/>
        <v>19.744975168219696</v>
      </c>
      <c r="L565" s="9">
        <f t="shared" si="273"/>
        <v>83.346557004302781</v>
      </c>
      <c r="M565" s="9">
        <f t="shared" si="273"/>
        <v>44.820457960040699</v>
      </c>
      <c r="N565" s="9">
        <f t="shared" si="273"/>
        <v>39.589443080705223</v>
      </c>
      <c r="O565" s="9">
        <f t="shared" si="273"/>
        <v>19.541492191452214</v>
      </c>
      <c r="P565" s="9">
        <f t="shared" si="273"/>
        <v>-0.58989606553626572</v>
      </c>
      <c r="Q565" s="15">
        <f t="shared" si="274"/>
        <v>1728722521.3340011</v>
      </c>
      <c r="R565" s="15">
        <f t="shared" si="275"/>
        <v>1833432705.9886284</v>
      </c>
      <c r="S565" s="9">
        <f t="shared" si="276"/>
        <v>104710184.65462732</v>
      </c>
      <c r="T565" s="9"/>
      <c r="U565" s="9">
        <f t="shared" si="277"/>
        <v>5988.0816533124462</v>
      </c>
      <c r="V565" s="9">
        <f t="shared" si="277"/>
        <v>490.93047645468539</v>
      </c>
      <c r="W565" s="9">
        <f t="shared" si="277"/>
        <v>684.41537340143714</v>
      </c>
      <c r="X565" s="9">
        <f t="shared" si="277"/>
        <v>604.13941921375999</v>
      </c>
      <c r="Y565" s="9">
        <f t="shared" si="277"/>
        <v>1178.9856306411923</v>
      </c>
      <c r="Z565" s="9">
        <f t="shared" si="277"/>
        <v>45.363042423451212</v>
      </c>
      <c r="AA565" s="9">
        <f t="shared" si="277"/>
        <v>411.64582762890859</v>
      </c>
      <c r="AB565" s="9">
        <f t="shared" si="278"/>
        <v>6351.210289549982</v>
      </c>
      <c r="AC565" s="9">
        <f t="shared" si="278"/>
        <v>510.67545162290509</v>
      </c>
      <c r="AD565" s="9">
        <f t="shared" si="278"/>
        <v>767.76193040573992</v>
      </c>
      <c r="AE565" s="9">
        <f t="shared" si="278"/>
        <v>648.95987717380069</v>
      </c>
      <c r="AF565" s="9">
        <f t="shared" si="278"/>
        <v>1218.5750737218975</v>
      </c>
      <c r="AG565" s="9">
        <f t="shared" si="278"/>
        <v>64.904534614903426</v>
      </c>
      <c r="AH565" s="9">
        <f t="shared" si="278"/>
        <v>411.05593156337233</v>
      </c>
      <c r="AI565" s="9">
        <f t="shared" si="279"/>
        <v>9973.1430886525995</v>
      </c>
      <c r="AJ565" s="3" t="s">
        <v>608</v>
      </c>
      <c r="AK565" s="9">
        <f t="shared" si="282"/>
        <v>1108128776</v>
      </c>
      <c r="AL565" s="9">
        <f t="shared" si="280"/>
        <v>0</v>
      </c>
      <c r="AM565" s="9">
        <f t="shared" si="280"/>
        <v>2545473</v>
      </c>
      <c r="AN565" s="9">
        <f t="shared" si="280"/>
        <v>6363680</v>
      </c>
      <c r="AO565" s="9">
        <f t="shared" si="280"/>
        <v>126169799</v>
      </c>
      <c r="AP565" s="9">
        <f t="shared" si="280"/>
        <v>-348930</v>
      </c>
      <c r="AQ565" s="9">
        <f t="shared" si="280"/>
        <v>7189260</v>
      </c>
      <c r="AR565" s="9">
        <f t="shared" si="280"/>
        <v>22047477</v>
      </c>
      <c r="AS565" s="9">
        <f t="shared" si="280"/>
        <v>89936186</v>
      </c>
      <c r="AT565" s="9">
        <f t="shared" si="280"/>
        <v>315000</v>
      </c>
      <c r="AU565" s="9">
        <f t="shared" si="280"/>
        <v>12993549</v>
      </c>
      <c r="AV565" s="9">
        <f t="shared" si="280"/>
        <v>-3311380.5899999994</v>
      </c>
      <c r="AW565" s="9">
        <f t="shared" si="280"/>
        <v>8339405.6300000008</v>
      </c>
      <c r="AX565" s="9">
        <f t="shared" si="280"/>
        <v>216741181.38018486</v>
      </c>
      <c r="AY565" s="9">
        <f t="shared" si="280"/>
        <v>12096179.270000001</v>
      </c>
      <c r="AZ565" s="9">
        <f t="shared" si="280"/>
        <v>-7297809.0999999978</v>
      </c>
      <c r="BA565" s="9">
        <f t="shared" si="280"/>
        <v>43486002</v>
      </c>
      <c r="BB565" s="9">
        <f t="shared" si="280"/>
        <v>15644244</v>
      </c>
      <c r="BC565" s="9">
        <f t="shared" si="280"/>
        <v>0</v>
      </c>
      <c r="BD565" s="9">
        <f t="shared" si="280"/>
        <v>3218276</v>
      </c>
      <c r="BE565" s="9">
        <f t="shared" si="280"/>
        <v>574707</v>
      </c>
      <c r="BF565" s="9">
        <f t="shared" si="280"/>
        <v>0</v>
      </c>
      <c r="BG565" s="9">
        <f t="shared" si="280"/>
        <v>1136055</v>
      </c>
      <c r="BH565" s="9">
        <f t="shared" si="280"/>
        <v>-196839</v>
      </c>
      <c r="BI565" s="9">
        <f t="shared" si="280"/>
        <v>5736355</v>
      </c>
      <c r="BJ565" s="9">
        <f t="shared" si="280"/>
        <v>0</v>
      </c>
      <c r="BK565" s="9">
        <f t="shared" si="280"/>
        <v>5172072.9798233211</v>
      </c>
      <c r="BL565" s="9">
        <f t="shared" si="280"/>
        <v>30320961.713992354</v>
      </c>
      <c r="BM565" s="9">
        <f t="shared" si="280"/>
        <v>21062543.920000002</v>
      </c>
      <c r="BN565" s="9">
        <f t="shared" si="280"/>
        <v>660296.13</v>
      </c>
      <c r="BO565" s="9">
        <f t="shared" si="280"/>
        <v>1164977382</v>
      </c>
      <c r="BP565" s="9">
        <f t="shared" si="280"/>
        <v>1572033</v>
      </c>
      <c r="BQ565" s="9">
        <f t="shared" si="280"/>
        <v>2608455</v>
      </c>
      <c r="BR565" s="9">
        <f t="shared" si="280"/>
        <v>6363680</v>
      </c>
      <c r="BS565" s="9">
        <f t="shared" si="280"/>
        <v>93507752</v>
      </c>
      <c r="BT565" s="9">
        <f t="shared" si="280"/>
        <v>0</v>
      </c>
      <c r="BU565" s="9">
        <f t="shared" si="280"/>
        <v>7189260</v>
      </c>
      <c r="BV565" s="9">
        <f t="shared" si="280"/>
        <v>26456340</v>
      </c>
      <c r="BW565" s="9">
        <f t="shared" si="280"/>
        <v>92891043</v>
      </c>
      <c r="BX565" s="9">
        <f t="shared" si="280"/>
        <v>990000</v>
      </c>
      <c r="BY565" s="9">
        <f t="shared" si="280"/>
        <v>13326305</v>
      </c>
      <c r="BZ565" s="9">
        <f t="shared" si="280"/>
        <v>-1795741.0600000003</v>
      </c>
      <c r="CA565" s="9">
        <f t="shared" si="280"/>
        <v>11931854.930000002</v>
      </c>
      <c r="CB565" s="9">
        <f t="shared" si="280"/>
        <v>224019185.82781249</v>
      </c>
      <c r="CC565" s="9">
        <f t="shared" si="280"/>
        <v>11987734.547000004</v>
      </c>
      <c r="CD565" s="9">
        <f t="shared" si="280"/>
        <v>1038031</v>
      </c>
      <c r="CE565" s="9">
        <f t="shared" si="280"/>
        <v>44722621</v>
      </c>
      <c r="CF565" s="9">
        <f t="shared" si="280"/>
        <v>16232519</v>
      </c>
      <c r="CG565" s="9">
        <f t="shared" si="280"/>
        <v>0</v>
      </c>
      <c r="CH565" s="9">
        <f t="shared" si="280"/>
        <v>3218276</v>
      </c>
      <c r="CI565" s="9">
        <f t="shared" si="280"/>
        <v>580428</v>
      </c>
      <c r="CJ565" s="9">
        <f t="shared" si="280"/>
        <v>0</v>
      </c>
      <c r="CK565" s="9">
        <f t="shared" si="280"/>
        <v>1220499</v>
      </c>
      <c r="CL565" s="9">
        <f t="shared" si="280"/>
        <v>-218771</v>
      </c>
      <c r="CM565" s="9">
        <f t="shared" si="280"/>
        <v>5762646</v>
      </c>
      <c r="CN565" s="9">
        <f t="shared" si="280"/>
        <v>47635298</v>
      </c>
      <c r="CO565" s="9">
        <f t="shared" si="280"/>
        <v>5172072.9798233211</v>
      </c>
      <c r="CP565" s="9">
        <f t="shared" si="280"/>
        <v>30320961.713992354</v>
      </c>
      <c r="CQ565" s="9">
        <f t="shared" si="280"/>
        <v>21062543.920000002</v>
      </c>
      <c r="CR565" s="9">
        <f t="shared" si="280"/>
        <v>660296.13</v>
      </c>
      <c r="CT565" s="11"/>
      <c r="CU565" s="11"/>
      <c r="CV565" s="15"/>
      <c r="CW565" s="15"/>
      <c r="CX565" s="11"/>
      <c r="CY565" s="11"/>
      <c r="CZ565" s="9"/>
      <c r="DA565" s="11"/>
      <c r="DB565" s="11"/>
      <c r="DC565" s="11"/>
      <c r="DD565" s="11"/>
      <c r="DE565" s="11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</row>
    <row r="566" spans="1:124" x14ac:dyDescent="0.3">
      <c r="A566" s="1">
        <f t="shared" si="283"/>
        <v>9005</v>
      </c>
      <c r="C566" s="8" t="s">
        <v>42</v>
      </c>
      <c r="D566" s="8">
        <v>5</v>
      </c>
      <c r="E566" s="9">
        <f t="shared" si="281"/>
        <v>92666</v>
      </c>
      <c r="F566" s="9">
        <f t="shared" si="269"/>
        <v>9024.0294565727454</v>
      </c>
      <c r="G566" s="9">
        <f t="shared" si="270"/>
        <v>9549.0416535312343</v>
      </c>
      <c r="H566" s="9">
        <f t="shared" si="271"/>
        <v>525.01219695848886</v>
      </c>
      <c r="I566" s="10">
        <f t="shared" si="272"/>
        <v>5.8179353190839903E-2</v>
      </c>
      <c r="J566" s="9">
        <f t="shared" si="273"/>
        <v>372.09626011697947</v>
      </c>
      <c r="K566" s="9">
        <f t="shared" si="273"/>
        <v>15.597640990222942</v>
      </c>
      <c r="L566" s="9">
        <f t="shared" si="273"/>
        <v>67.536367168109223</v>
      </c>
      <c r="M566" s="9">
        <f t="shared" si="273"/>
        <v>26.750633273629091</v>
      </c>
      <c r="N566" s="9">
        <f t="shared" si="273"/>
        <v>35.980210498144288</v>
      </c>
      <c r="O566" s="9">
        <f t="shared" si="273"/>
        <v>8.2187022208792833</v>
      </c>
      <c r="P566" s="9">
        <f t="shared" si="273"/>
        <v>-1.1676173094770661</v>
      </c>
      <c r="Q566" s="15">
        <f t="shared" si="274"/>
        <v>836220713.62277007</v>
      </c>
      <c r="R566" s="15">
        <f t="shared" si="275"/>
        <v>884871493.86612535</v>
      </c>
      <c r="S566" s="9">
        <f t="shared" si="276"/>
        <v>48650780.243355274</v>
      </c>
      <c r="T566" s="9"/>
      <c r="U566" s="9">
        <f t="shared" si="277"/>
        <v>5991.8373509161938</v>
      </c>
      <c r="V566" s="9">
        <f t="shared" si="277"/>
        <v>474.74152332031167</v>
      </c>
      <c r="W566" s="9">
        <f t="shared" si="277"/>
        <v>655.67847970129276</v>
      </c>
      <c r="X566" s="9">
        <f t="shared" si="277"/>
        <v>702.65115249461383</v>
      </c>
      <c r="Y566" s="9">
        <f t="shared" si="277"/>
        <v>882.98266919519926</v>
      </c>
      <c r="Z566" s="9">
        <f t="shared" si="277"/>
        <v>18.147498327326097</v>
      </c>
      <c r="AA566" s="9">
        <f t="shared" si="277"/>
        <v>297.99078261781</v>
      </c>
      <c r="AB566" s="9">
        <f t="shared" si="278"/>
        <v>6363.9336110331733</v>
      </c>
      <c r="AC566" s="9">
        <f t="shared" si="278"/>
        <v>490.33916431053461</v>
      </c>
      <c r="AD566" s="9">
        <f t="shared" si="278"/>
        <v>723.21484686940198</v>
      </c>
      <c r="AE566" s="9">
        <f t="shared" si="278"/>
        <v>729.40178576824292</v>
      </c>
      <c r="AF566" s="9">
        <f t="shared" si="278"/>
        <v>918.96287969334355</v>
      </c>
      <c r="AG566" s="9">
        <f t="shared" si="278"/>
        <v>26.366200548205381</v>
      </c>
      <c r="AH566" s="9">
        <f t="shared" si="278"/>
        <v>296.82316530833293</v>
      </c>
      <c r="AI566" s="9">
        <f t="shared" si="279"/>
        <v>9549.0416535312343</v>
      </c>
      <c r="AJ566" s="3" t="s">
        <v>608</v>
      </c>
      <c r="AK566" s="9">
        <f t="shared" si="282"/>
        <v>560044718</v>
      </c>
      <c r="AL566" s="9">
        <f t="shared" si="280"/>
        <v>0</v>
      </c>
      <c r="AM566" s="9">
        <f t="shared" si="280"/>
        <v>1286475</v>
      </c>
      <c r="AN566" s="9">
        <f t="shared" si="280"/>
        <v>3216187</v>
      </c>
      <c r="AO566" s="9">
        <f t="shared" si="280"/>
        <v>60948734</v>
      </c>
      <c r="AP566" s="9">
        <f t="shared" si="280"/>
        <v>-189632</v>
      </c>
      <c r="AQ566" s="9">
        <f t="shared" si="280"/>
        <v>4324307</v>
      </c>
      <c r="AR566" s="9">
        <f t="shared" si="280"/>
        <v>12259203.107065894</v>
      </c>
      <c r="AS566" s="9">
        <f t="shared" si="280"/>
        <v>43992398</v>
      </c>
      <c r="AT566" s="9">
        <f t="shared" si="280"/>
        <v>0</v>
      </c>
      <c r="AU566" s="9">
        <f t="shared" si="280"/>
        <v>2522220</v>
      </c>
      <c r="AV566" s="9">
        <f t="shared" si="280"/>
        <v>-1698263.1900000002</v>
      </c>
      <c r="AW566" s="9">
        <f t="shared" si="280"/>
        <v>1681656.08</v>
      </c>
      <c r="AX566" s="9">
        <f t="shared" si="280"/>
        <v>81822472.023642331</v>
      </c>
      <c r="AY566" s="9">
        <f t="shared" si="280"/>
        <v>6015152.4300000025</v>
      </c>
      <c r="AZ566" s="9">
        <f t="shared" si="280"/>
        <v>-4805118.0399999991</v>
      </c>
      <c r="BA566" s="9">
        <f t="shared" si="280"/>
        <v>22170481</v>
      </c>
      <c r="BB566" s="9">
        <f t="shared" si="280"/>
        <v>16989042</v>
      </c>
      <c r="BC566" s="9">
        <f t="shared" si="280"/>
        <v>0</v>
      </c>
      <c r="BD566" s="9">
        <f t="shared" si="280"/>
        <v>1779873.02</v>
      </c>
      <c r="BE566" s="9">
        <f t="shared" si="280"/>
        <v>3983112.76</v>
      </c>
      <c r="BF566" s="9">
        <f t="shared" si="280"/>
        <v>0</v>
      </c>
      <c r="BG566" s="9">
        <f t="shared" si="280"/>
        <v>200917</v>
      </c>
      <c r="BH566" s="9">
        <f t="shared" si="280"/>
        <v>-130231</v>
      </c>
      <c r="BI566" s="9">
        <f t="shared" si="280"/>
        <v>1424735</v>
      </c>
      <c r="BJ566" s="9">
        <f t="shared" si="280"/>
        <v>0</v>
      </c>
      <c r="BK566" s="9">
        <f t="shared" si="280"/>
        <v>2900008.899376269</v>
      </c>
      <c r="BL566" s="9">
        <f t="shared" si="280"/>
        <v>5925029.8626857121</v>
      </c>
      <c r="BM566" s="9">
        <f t="shared" si="280"/>
        <v>8851895.1499999985</v>
      </c>
      <c r="BN566" s="9">
        <f t="shared" si="280"/>
        <v>705340.52000000025</v>
      </c>
      <c r="BO566" s="9">
        <f t="shared" si="280"/>
        <v>588460165</v>
      </c>
      <c r="BP566" s="9">
        <f t="shared" si="280"/>
        <v>1143175</v>
      </c>
      <c r="BQ566" s="9">
        <f t="shared" si="280"/>
        <v>1317599</v>
      </c>
      <c r="BR566" s="9">
        <f t="shared" si="280"/>
        <v>3216187</v>
      </c>
      <c r="BS566" s="9">
        <f t="shared" si="280"/>
        <v>63367465</v>
      </c>
      <c r="BT566" s="9">
        <f t="shared" ref="BT566:CR566" si="284">SUMIF($D$22:$D$560,$D566,BT$22:BT$560)</f>
        <v>0</v>
      </c>
      <c r="BU566" s="9">
        <f t="shared" si="284"/>
        <v>4324307</v>
      </c>
      <c r="BV566" s="9">
        <f t="shared" si="284"/>
        <v>13030687</v>
      </c>
      <c r="BW566" s="9">
        <f t="shared" si="284"/>
        <v>45437769</v>
      </c>
      <c r="BX566" s="9">
        <f t="shared" si="284"/>
        <v>0</v>
      </c>
      <c r="BY566" s="9">
        <f t="shared" si="284"/>
        <v>2549638</v>
      </c>
      <c r="BZ566" s="9">
        <f t="shared" si="284"/>
        <v>-1421320.8399999996</v>
      </c>
      <c r="CA566" s="9">
        <f t="shared" si="284"/>
        <v>2443250.34</v>
      </c>
      <c r="CB566" s="9">
        <f t="shared" si="284"/>
        <v>85156614.209663376</v>
      </c>
      <c r="CC566" s="9">
        <f t="shared" si="284"/>
        <v>5906954.0044000018</v>
      </c>
      <c r="CD566" s="9">
        <f t="shared" si="284"/>
        <v>116932</v>
      </c>
      <c r="CE566" s="9">
        <f t="shared" si="284"/>
        <v>22787917</v>
      </c>
      <c r="CF566" s="9">
        <f t="shared" si="284"/>
        <v>17540819</v>
      </c>
      <c r="CG566" s="9">
        <f t="shared" si="284"/>
        <v>0</v>
      </c>
      <c r="CH566" s="9">
        <f t="shared" si="284"/>
        <v>1779873.02</v>
      </c>
      <c r="CI566" s="9">
        <f t="shared" si="284"/>
        <v>3990642.76</v>
      </c>
      <c r="CJ566" s="9">
        <f t="shared" si="284"/>
        <v>187476.94</v>
      </c>
      <c r="CK566" s="9">
        <f t="shared" si="284"/>
        <v>216438</v>
      </c>
      <c r="CL566" s="9">
        <f t="shared" si="284"/>
        <v>-144747</v>
      </c>
      <c r="CM566" s="9">
        <f t="shared" si="284"/>
        <v>1431416</v>
      </c>
      <c r="CN566" s="9">
        <f t="shared" si="284"/>
        <v>3649962</v>
      </c>
      <c r="CO566" s="9">
        <f t="shared" si="284"/>
        <v>2900008.899376269</v>
      </c>
      <c r="CP566" s="9">
        <f t="shared" si="284"/>
        <v>5925029.8626857121</v>
      </c>
      <c r="CQ566" s="9">
        <f t="shared" si="284"/>
        <v>8851895.1499999985</v>
      </c>
      <c r="CR566" s="9">
        <f t="shared" si="284"/>
        <v>705340.52000000025</v>
      </c>
      <c r="CT566" s="11"/>
      <c r="CU566" s="11"/>
      <c r="CV566" s="15"/>
      <c r="CW566" s="15"/>
      <c r="CX566" s="11"/>
      <c r="CY566" s="11"/>
      <c r="CZ566" s="9"/>
      <c r="DA566" s="11"/>
      <c r="DB566" s="11"/>
      <c r="DC566" s="11"/>
      <c r="DD566" s="11"/>
      <c r="DE566" s="11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</row>
    <row r="567" spans="1:124" x14ac:dyDescent="0.3">
      <c r="A567" s="1">
        <f t="shared" si="283"/>
        <v>9006</v>
      </c>
      <c r="C567" s="8" t="s">
        <v>43</v>
      </c>
      <c r="D567" s="8">
        <v>6</v>
      </c>
      <c r="E567" s="9">
        <f t="shared" si="281"/>
        <v>85662</v>
      </c>
      <c r="F567" s="9">
        <f t="shared" si="269"/>
        <v>9858.3836673087899</v>
      </c>
      <c r="G567" s="9">
        <f t="shared" si="270"/>
        <v>10365.145617375381</v>
      </c>
      <c r="H567" s="9">
        <f t="shared" si="271"/>
        <v>506.76195006659145</v>
      </c>
      <c r="I567" s="10">
        <f t="shared" si="272"/>
        <v>5.1404161895935913E-2</v>
      </c>
      <c r="J567" s="9">
        <f t="shared" si="273"/>
        <v>374.85655973477151</v>
      </c>
      <c r="K567" s="9">
        <f t="shared" si="273"/>
        <v>18.934206532651615</v>
      </c>
      <c r="L567" s="9">
        <f t="shared" si="273"/>
        <v>63.194998949359046</v>
      </c>
      <c r="M567" s="9">
        <f t="shared" si="273"/>
        <v>8.0788520206906469</v>
      </c>
      <c r="N567" s="9">
        <f t="shared" si="273"/>
        <v>32.387139749340008</v>
      </c>
      <c r="O567" s="9">
        <f t="shared" si="273"/>
        <v>8.3385247834512271</v>
      </c>
      <c r="P567" s="9">
        <f t="shared" si="273"/>
        <v>0.97166829632743656</v>
      </c>
      <c r="Q567" s="15">
        <f t="shared" si="274"/>
        <v>844488861.70900583</v>
      </c>
      <c r="R567" s="15">
        <f t="shared" si="275"/>
        <v>887899103.87561023</v>
      </c>
      <c r="S567" s="9">
        <f t="shared" si="276"/>
        <v>43410242.1666044</v>
      </c>
      <c r="T567" s="9"/>
      <c r="U567" s="9">
        <f t="shared" si="277"/>
        <v>5997.1315446755852</v>
      </c>
      <c r="V567" s="9">
        <f t="shared" si="277"/>
        <v>576.29586047488965</v>
      </c>
      <c r="W567" s="9">
        <f t="shared" si="277"/>
        <v>907.50115570498008</v>
      </c>
      <c r="X567" s="9">
        <f t="shared" si="277"/>
        <v>1121.5375494076584</v>
      </c>
      <c r="Y567" s="9">
        <f t="shared" si="277"/>
        <v>921.26847643952772</v>
      </c>
      <c r="Z567" s="9">
        <f t="shared" si="277"/>
        <v>23.128665686068498</v>
      </c>
      <c r="AA567" s="9">
        <f t="shared" si="277"/>
        <v>311.52041492008129</v>
      </c>
      <c r="AB567" s="9">
        <f t="shared" si="278"/>
        <v>6371.9881044103568</v>
      </c>
      <c r="AC567" s="9">
        <f t="shared" si="278"/>
        <v>595.23006700754127</v>
      </c>
      <c r="AD567" s="9">
        <f t="shared" si="278"/>
        <v>970.69615465433913</v>
      </c>
      <c r="AE567" s="9">
        <f t="shared" si="278"/>
        <v>1129.616401428349</v>
      </c>
      <c r="AF567" s="9">
        <f t="shared" si="278"/>
        <v>953.65561618886773</v>
      </c>
      <c r="AG567" s="9">
        <f t="shared" si="278"/>
        <v>31.467190469519725</v>
      </c>
      <c r="AH567" s="9">
        <f t="shared" si="278"/>
        <v>312.49208321640873</v>
      </c>
      <c r="AI567" s="9">
        <f t="shared" si="279"/>
        <v>10365.145617375381</v>
      </c>
      <c r="AJ567" s="3" t="s">
        <v>608</v>
      </c>
      <c r="AK567" s="9">
        <f t="shared" si="282"/>
        <v>518683697</v>
      </c>
      <c r="AL567" s="9">
        <f t="shared" si="282"/>
        <v>0</v>
      </c>
      <c r="AM567" s="9">
        <f t="shared" si="282"/>
        <v>1191465</v>
      </c>
      <c r="AN567" s="9">
        <f t="shared" si="282"/>
        <v>2978665</v>
      </c>
      <c r="AO567" s="9">
        <f t="shared" si="282"/>
        <v>76395699</v>
      </c>
      <c r="AP567" s="9">
        <f t="shared" si="282"/>
        <v>1342665</v>
      </c>
      <c r="AQ567" s="9">
        <f t="shared" si="282"/>
        <v>2291211</v>
      </c>
      <c r="AR567" s="9">
        <f t="shared" si="282"/>
        <v>10651614.657358829</v>
      </c>
      <c r="AS567" s="9">
        <f t="shared" si="282"/>
        <v>49366656</v>
      </c>
      <c r="AT567" s="9">
        <f t="shared" si="282"/>
        <v>0</v>
      </c>
      <c r="AU567" s="9">
        <f t="shared" si="282"/>
        <v>1113307</v>
      </c>
      <c r="AV567" s="9">
        <f t="shared" si="282"/>
        <v>-670717.3600000001</v>
      </c>
      <c r="AW567" s="9">
        <f t="shared" si="282"/>
        <v>1981247.7599999998</v>
      </c>
      <c r="AX567" s="9">
        <f t="shared" si="282"/>
        <v>78917700.22876282</v>
      </c>
      <c r="AY567" s="9">
        <f t="shared" si="282"/>
        <v>5645380.0699999994</v>
      </c>
      <c r="AZ567" s="9">
        <f t="shared" si="282"/>
        <v>-4957414.620000001</v>
      </c>
      <c r="BA567" s="9">
        <f t="shared" ref="BA567:CR569" si="285">SUMIF($D$22:$D$560,$D567,BA$22:BA$560)</f>
        <v>20630019</v>
      </c>
      <c r="BB567" s="9">
        <f t="shared" si="285"/>
        <v>23254852</v>
      </c>
      <c r="BC567" s="9">
        <f t="shared" si="285"/>
        <v>0</v>
      </c>
      <c r="BD567" s="9">
        <f t="shared" si="285"/>
        <v>1432131.91</v>
      </c>
      <c r="BE567" s="9">
        <f t="shared" si="285"/>
        <v>18927292.350000001</v>
      </c>
      <c r="BF567" s="9">
        <f t="shared" si="285"/>
        <v>15715022</v>
      </c>
      <c r="BG567" s="9">
        <f t="shared" si="285"/>
        <v>199055</v>
      </c>
      <c r="BH567" s="9">
        <f t="shared" si="285"/>
        <v>-89852</v>
      </c>
      <c r="BI567" s="9">
        <f t="shared" si="285"/>
        <v>1427749</v>
      </c>
      <c r="BJ567" s="9">
        <f t="shared" si="285"/>
        <v>0</v>
      </c>
      <c r="BK567" s="9">
        <f t="shared" si="285"/>
        <v>4276017.5991697209</v>
      </c>
      <c r="BL567" s="9">
        <f t="shared" si="285"/>
        <v>5412073.4837142862</v>
      </c>
      <c r="BM567" s="9">
        <f t="shared" si="285"/>
        <v>7142913.9299999988</v>
      </c>
      <c r="BN567" s="9">
        <f t="shared" si="285"/>
        <v>1230411.7000000009</v>
      </c>
      <c r="BO567" s="9">
        <f t="shared" si="285"/>
        <v>543960656</v>
      </c>
      <c r="BP567" s="9">
        <f t="shared" si="285"/>
        <v>1810682</v>
      </c>
      <c r="BQ567" s="9">
        <f t="shared" si="285"/>
        <v>1217959</v>
      </c>
      <c r="BR567" s="9">
        <f t="shared" si="285"/>
        <v>2978665</v>
      </c>
      <c r="BS567" s="9">
        <f t="shared" si="285"/>
        <v>82966232</v>
      </c>
      <c r="BT567" s="9">
        <f t="shared" si="285"/>
        <v>0</v>
      </c>
      <c r="BU567" s="9">
        <f t="shared" si="285"/>
        <v>2291211</v>
      </c>
      <c r="BV567" s="9">
        <f t="shared" si="285"/>
        <v>10914752</v>
      </c>
      <c r="BW567" s="9">
        <f t="shared" si="285"/>
        <v>50988598</v>
      </c>
      <c r="BX567" s="9">
        <f t="shared" si="285"/>
        <v>0</v>
      </c>
      <c r="BY567" s="9">
        <f t="shared" si="285"/>
        <v>1077651</v>
      </c>
      <c r="BZ567" s="9">
        <f t="shared" si="285"/>
        <v>-1893362.8899999997</v>
      </c>
      <c r="CA567" s="9">
        <f t="shared" si="285"/>
        <v>2695542.4699999988</v>
      </c>
      <c r="CB567" s="9">
        <f t="shared" si="285"/>
        <v>81692047.393970788</v>
      </c>
      <c r="CC567" s="9">
        <f t="shared" si="285"/>
        <v>5728615.1195999999</v>
      </c>
      <c r="CD567" s="9">
        <f t="shared" si="285"/>
        <v>65907</v>
      </c>
      <c r="CE567" s="9">
        <f t="shared" si="285"/>
        <v>21164667</v>
      </c>
      <c r="CF567" s="9">
        <f t="shared" si="285"/>
        <v>24030263</v>
      </c>
      <c r="CG567" s="9">
        <f t="shared" si="285"/>
        <v>0</v>
      </c>
      <c r="CH567" s="9">
        <f t="shared" si="285"/>
        <v>1435106.7191552368</v>
      </c>
      <c r="CI567" s="9">
        <f t="shared" si="285"/>
        <v>19107124.350000001</v>
      </c>
      <c r="CJ567" s="9">
        <f t="shared" si="285"/>
        <v>15869947</v>
      </c>
      <c r="CK567" s="9">
        <f t="shared" si="285"/>
        <v>215297</v>
      </c>
      <c r="CL567" s="9">
        <f t="shared" si="285"/>
        <v>-99865</v>
      </c>
      <c r="CM567" s="9">
        <f t="shared" si="285"/>
        <v>1434450</v>
      </c>
      <c r="CN567" s="9">
        <f t="shared" si="285"/>
        <v>185542</v>
      </c>
      <c r="CO567" s="9">
        <f t="shared" si="285"/>
        <v>4276017.5991697209</v>
      </c>
      <c r="CP567" s="9">
        <f t="shared" si="285"/>
        <v>5412073.4837142862</v>
      </c>
      <c r="CQ567" s="9">
        <f t="shared" si="285"/>
        <v>7142913.9299999988</v>
      </c>
      <c r="CR567" s="9">
        <f t="shared" si="285"/>
        <v>1230411.7000000009</v>
      </c>
      <c r="CT567" s="11"/>
      <c r="CU567" s="11"/>
      <c r="CV567" s="15"/>
      <c r="CW567" s="15"/>
      <c r="CX567" s="11"/>
      <c r="CY567" s="11"/>
      <c r="CZ567" s="9"/>
      <c r="DA567" s="11"/>
      <c r="DB567" s="11"/>
      <c r="DC567" s="11"/>
      <c r="DD567" s="11"/>
      <c r="DE567" s="11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</row>
    <row r="568" spans="1:124" x14ac:dyDescent="0.3">
      <c r="A568" s="1">
        <f t="shared" si="283"/>
        <v>9007</v>
      </c>
      <c r="C568" s="8" t="s">
        <v>44</v>
      </c>
      <c r="D568" s="8">
        <v>7</v>
      </c>
      <c r="E568" s="9">
        <f t="shared" si="281"/>
        <v>48566.65</v>
      </c>
      <c r="F568" s="9">
        <f t="shared" si="269"/>
        <v>10856.911842350102</v>
      </c>
      <c r="G568" s="9">
        <f t="shared" si="270"/>
        <v>11263.22336701715</v>
      </c>
      <c r="H568" s="9">
        <f t="shared" si="271"/>
        <v>406.31152466704771</v>
      </c>
      <c r="I568" s="10">
        <f t="shared" si="272"/>
        <v>3.7424226204188921E-2</v>
      </c>
      <c r="J568" s="9">
        <f t="shared" si="273"/>
        <v>445.11047862679425</v>
      </c>
      <c r="K568" s="9">
        <f t="shared" si="273"/>
        <v>39.955298543341996</v>
      </c>
      <c r="L568" s="9">
        <f t="shared" si="273"/>
        <v>0</v>
      </c>
      <c r="M568" s="9">
        <f t="shared" si="273"/>
        <v>-15.586906493680544</v>
      </c>
      <c r="N568" s="9">
        <f t="shared" si="273"/>
        <v>-57.146986701118749</v>
      </c>
      <c r="O568" s="9">
        <f t="shared" si="273"/>
        <v>0</v>
      </c>
      <c r="P568" s="9">
        <f t="shared" si="273"/>
        <v>-6.0203593082910629</v>
      </c>
      <c r="Q568" s="15">
        <f t="shared" si="274"/>
        <v>527283837.52827269</v>
      </c>
      <c r="R568" s="15">
        <f t="shared" si="275"/>
        <v>547017027.13774335</v>
      </c>
      <c r="S568" s="9">
        <f t="shared" si="276"/>
        <v>19733189.609470665</v>
      </c>
      <c r="T568" s="9"/>
      <c r="U568" s="9">
        <f t="shared" si="277"/>
        <v>5832.2494792867119</v>
      </c>
      <c r="V568" s="9">
        <f t="shared" si="277"/>
        <v>1216.1048373729709</v>
      </c>
      <c r="W568" s="9">
        <f t="shared" si="277"/>
        <v>72.796849278259884</v>
      </c>
      <c r="X568" s="9">
        <f t="shared" si="277"/>
        <v>753.79627789851679</v>
      </c>
      <c r="Y568" s="9">
        <f t="shared" si="277"/>
        <v>1687.9108498336334</v>
      </c>
      <c r="Z568" s="9">
        <f t="shared" si="277"/>
        <v>0</v>
      </c>
      <c r="AA568" s="9">
        <f t="shared" si="277"/>
        <v>1294.0535486800097</v>
      </c>
      <c r="AB568" s="9">
        <f t="shared" si="278"/>
        <v>6277.3599579135062</v>
      </c>
      <c r="AC568" s="9">
        <f t="shared" si="278"/>
        <v>1256.0601359163129</v>
      </c>
      <c r="AD568" s="9">
        <f t="shared" si="278"/>
        <v>72.796849278259884</v>
      </c>
      <c r="AE568" s="9">
        <f t="shared" si="278"/>
        <v>738.20937140483625</v>
      </c>
      <c r="AF568" s="9">
        <f t="shared" si="278"/>
        <v>1630.7638631325146</v>
      </c>
      <c r="AG568" s="9">
        <f t="shared" si="278"/>
        <v>0</v>
      </c>
      <c r="AH568" s="9">
        <f t="shared" si="278"/>
        <v>1288.0331893717187</v>
      </c>
      <c r="AI568" s="9">
        <f t="shared" si="279"/>
        <v>11263.22336701715</v>
      </c>
      <c r="AJ568" s="3" t="s">
        <v>608</v>
      </c>
      <c r="AK568" s="9">
        <f t="shared" si="282"/>
        <v>285010676</v>
      </c>
      <c r="AL568" s="9">
        <f t="shared" si="282"/>
        <v>0</v>
      </c>
      <c r="AM568" s="9">
        <f t="shared" si="282"/>
        <v>654696</v>
      </c>
      <c r="AN568" s="9">
        <f t="shared" si="282"/>
        <v>0</v>
      </c>
      <c r="AO568" s="9">
        <f t="shared" si="282"/>
        <v>0</v>
      </c>
      <c r="AP568" s="9">
        <f t="shared" si="282"/>
        <v>3535499.1000000006</v>
      </c>
      <c r="AQ568" s="9">
        <f t="shared" si="282"/>
        <v>6257955</v>
      </c>
      <c r="AR568" s="9">
        <f t="shared" si="282"/>
        <v>5316446</v>
      </c>
      <c r="AS568" s="9">
        <f t="shared" si="282"/>
        <v>59062138</v>
      </c>
      <c r="AT568" s="9">
        <f t="shared" si="282"/>
        <v>0</v>
      </c>
      <c r="AU568" s="9">
        <f t="shared" si="282"/>
        <v>4868181</v>
      </c>
      <c r="AV568" s="9">
        <f t="shared" si="282"/>
        <v>0</v>
      </c>
      <c r="AW568" s="9">
        <f t="shared" si="282"/>
        <v>0</v>
      </c>
      <c r="AX568" s="9">
        <f t="shared" si="282"/>
        <v>81976175.475072637</v>
      </c>
      <c r="AY568" s="9">
        <f t="shared" si="282"/>
        <v>2619712.4700000007</v>
      </c>
      <c r="AZ568" s="9">
        <f t="shared" si="282"/>
        <v>-1757856.8268000011</v>
      </c>
      <c r="BA568" s="9">
        <f t="shared" si="285"/>
        <v>11285982</v>
      </c>
      <c r="BB568" s="9">
        <f t="shared" si="285"/>
        <v>1301780</v>
      </c>
      <c r="BC568" s="9">
        <f t="shared" si="285"/>
        <v>60219130</v>
      </c>
      <c r="BD568" s="9">
        <f t="shared" si="285"/>
        <v>1633596</v>
      </c>
      <c r="BE568" s="9">
        <f t="shared" si="285"/>
        <v>1420501</v>
      </c>
      <c r="BF568" s="9">
        <f t="shared" si="285"/>
        <v>0</v>
      </c>
      <c r="BG568" s="9">
        <f t="shared" si="285"/>
        <v>-2904016</v>
      </c>
      <c r="BH568" s="9">
        <f t="shared" si="285"/>
        <v>0</v>
      </c>
      <c r="BI568" s="9">
        <f t="shared" si="285"/>
        <v>6774239</v>
      </c>
      <c r="BJ568" s="9">
        <f t="shared" si="285"/>
        <v>0</v>
      </c>
      <c r="BK568" s="9">
        <f t="shared" si="285"/>
        <v>0</v>
      </c>
      <c r="BL568" s="9">
        <f t="shared" si="285"/>
        <v>0</v>
      </c>
      <c r="BM568" s="9">
        <f t="shared" si="285"/>
        <v>0</v>
      </c>
      <c r="BN568" s="9">
        <f t="shared" si="285"/>
        <v>9003.3100000000013</v>
      </c>
      <c r="BO568" s="9">
        <f t="shared" si="285"/>
        <v>303153282</v>
      </c>
      <c r="BP568" s="9">
        <f t="shared" si="285"/>
        <v>1715744</v>
      </c>
      <c r="BQ568" s="9">
        <f t="shared" si="285"/>
        <v>678780</v>
      </c>
      <c r="BR568" s="9">
        <f t="shared" si="285"/>
        <v>0</v>
      </c>
      <c r="BS568" s="9">
        <f t="shared" si="285"/>
        <v>0</v>
      </c>
      <c r="BT568" s="9">
        <f t="shared" si="285"/>
        <v>3535499.1000000006</v>
      </c>
      <c r="BU568" s="9">
        <f t="shared" si="285"/>
        <v>6257955</v>
      </c>
      <c r="BV568" s="9">
        <f t="shared" si="285"/>
        <v>6000026</v>
      </c>
      <c r="BW568" s="9">
        <f t="shared" si="285"/>
        <v>61002633</v>
      </c>
      <c r="BX568" s="9">
        <f t="shared" si="285"/>
        <v>0</v>
      </c>
      <c r="BY568" s="9">
        <f t="shared" si="285"/>
        <v>2423642</v>
      </c>
      <c r="BZ568" s="9">
        <f t="shared" si="285"/>
        <v>-674393.51000000024</v>
      </c>
      <c r="CA568" s="9">
        <f t="shared" si="285"/>
        <v>0</v>
      </c>
      <c r="CB568" s="9">
        <f t="shared" si="285"/>
        <v>79200737.773404747</v>
      </c>
      <c r="CC568" s="9">
        <f t="shared" si="285"/>
        <v>2386055.4646000005</v>
      </c>
      <c r="CD568" s="9">
        <f t="shared" si="285"/>
        <v>1318</v>
      </c>
      <c r="CE568" s="9">
        <f t="shared" si="285"/>
        <v>11743567</v>
      </c>
      <c r="CF568" s="9">
        <f t="shared" si="285"/>
        <v>1372466</v>
      </c>
      <c r="CG568" s="9">
        <f t="shared" si="285"/>
        <v>60160398.321999982</v>
      </c>
      <c r="CH568" s="9">
        <f t="shared" si="285"/>
        <v>2788823.6777386842</v>
      </c>
      <c r="CI568" s="9">
        <f t="shared" si="285"/>
        <v>1449593</v>
      </c>
      <c r="CJ568" s="9">
        <f t="shared" si="285"/>
        <v>0</v>
      </c>
      <c r="CK568" s="9">
        <f t="shared" si="285"/>
        <v>-2990535</v>
      </c>
      <c r="CL568" s="9">
        <f t="shared" si="285"/>
        <v>0</v>
      </c>
      <c r="CM568" s="9">
        <f t="shared" si="285"/>
        <v>6802432</v>
      </c>
      <c r="CN568" s="9">
        <f t="shared" si="285"/>
        <v>0</v>
      </c>
      <c r="CO568" s="9">
        <f t="shared" si="285"/>
        <v>0</v>
      </c>
      <c r="CP568" s="9">
        <f t="shared" si="285"/>
        <v>0</v>
      </c>
      <c r="CQ568" s="9">
        <f t="shared" si="285"/>
        <v>0</v>
      </c>
      <c r="CR568" s="9">
        <f t="shared" si="285"/>
        <v>9003.3100000000013</v>
      </c>
      <c r="CT568" s="11"/>
      <c r="CU568" s="11"/>
      <c r="CV568" s="15"/>
      <c r="CW568" s="15"/>
      <c r="CX568" s="11"/>
      <c r="CY568" s="11"/>
      <c r="CZ568" s="9"/>
      <c r="DA568" s="11"/>
      <c r="DB568" s="11"/>
      <c r="DC568" s="11"/>
      <c r="DD568" s="11"/>
      <c r="DE568" s="11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</row>
    <row r="569" spans="1:124" x14ac:dyDescent="0.3">
      <c r="A569" s="1">
        <v>9008</v>
      </c>
      <c r="C569" s="8" t="s">
        <v>1034</v>
      </c>
      <c r="D569" s="8">
        <v>8</v>
      </c>
      <c r="E569" s="9">
        <f t="shared" si="281"/>
        <v>0</v>
      </c>
      <c r="F569" s="9">
        <f t="shared" si="269"/>
        <v>0</v>
      </c>
      <c r="G569" s="9">
        <f t="shared" si="270"/>
        <v>0</v>
      </c>
      <c r="H569" s="9">
        <f t="shared" si="271"/>
        <v>0</v>
      </c>
      <c r="I569" s="10">
        <f t="shared" si="272"/>
        <v>0</v>
      </c>
      <c r="J569" s="9">
        <f t="shared" si="273"/>
        <v>0</v>
      </c>
      <c r="K569" s="9">
        <f t="shared" si="273"/>
        <v>0</v>
      </c>
      <c r="L569" s="9">
        <f t="shared" si="273"/>
        <v>0</v>
      </c>
      <c r="M569" s="9">
        <f t="shared" si="273"/>
        <v>0</v>
      </c>
      <c r="N569" s="9">
        <f t="shared" si="273"/>
        <v>0</v>
      </c>
      <c r="O569" s="9">
        <f t="shared" si="273"/>
        <v>0</v>
      </c>
      <c r="P569" s="9">
        <f t="shared" si="273"/>
        <v>0</v>
      </c>
      <c r="Q569" s="15">
        <f t="shared" si="274"/>
        <v>132077219.87799352</v>
      </c>
      <c r="R569" s="15">
        <f t="shared" si="275"/>
        <v>131729497.11799377</v>
      </c>
      <c r="S569" s="9">
        <f t="shared" si="276"/>
        <v>-347722.75999975204</v>
      </c>
      <c r="T569" s="9"/>
      <c r="U569" s="9">
        <f t="shared" si="277"/>
        <v>0</v>
      </c>
      <c r="V569" s="9">
        <f t="shared" si="277"/>
        <v>0</v>
      </c>
      <c r="W569" s="9">
        <f t="shared" si="277"/>
        <v>0</v>
      </c>
      <c r="X569" s="9">
        <f t="shared" si="277"/>
        <v>0</v>
      </c>
      <c r="Y569" s="9">
        <f t="shared" si="277"/>
        <v>0</v>
      </c>
      <c r="Z569" s="9">
        <f t="shared" si="277"/>
        <v>0</v>
      </c>
      <c r="AA569" s="9">
        <f t="shared" si="277"/>
        <v>0</v>
      </c>
      <c r="AB569" s="9">
        <f t="shared" si="278"/>
        <v>0</v>
      </c>
      <c r="AC569" s="9">
        <f t="shared" si="278"/>
        <v>0</v>
      </c>
      <c r="AD569" s="9">
        <f t="shared" si="278"/>
        <v>0</v>
      </c>
      <c r="AE569" s="9">
        <f t="shared" si="278"/>
        <v>0</v>
      </c>
      <c r="AF569" s="9">
        <f t="shared" si="278"/>
        <v>0</v>
      </c>
      <c r="AG569" s="9">
        <f t="shared" si="278"/>
        <v>0</v>
      </c>
      <c r="AH569" s="9">
        <f t="shared" si="278"/>
        <v>0</v>
      </c>
      <c r="AI569" s="9">
        <f t="shared" si="279"/>
        <v>0</v>
      </c>
      <c r="AJ569" s="3" t="s">
        <v>608</v>
      </c>
      <c r="AK569" s="9">
        <f t="shared" si="282"/>
        <v>0</v>
      </c>
      <c r="AL569" s="9">
        <f t="shared" si="282"/>
        <v>0</v>
      </c>
      <c r="AM569" s="9">
        <f t="shared" si="282"/>
        <v>0</v>
      </c>
      <c r="AN569" s="9">
        <f t="shared" si="282"/>
        <v>0</v>
      </c>
      <c r="AO569" s="9">
        <f t="shared" si="282"/>
        <v>0</v>
      </c>
      <c r="AP569" s="9">
        <f t="shared" si="282"/>
        <v>0</v>
      </c>
      <c r="AQ569" s="9">
        <f t="shared" si="282"/>
        <v>0</v>
      </c>
      <c r="AR569" s="9">
        <f t="shared" si="282"/>
        <v>0</v>
      </c>
      <c r="AS569" s="9">
        <f t="shared" si="282"/>
        <v>7191830</v>
      </c>
      <c r="AT569" s="9">
        <f t="shared" si="282"/>
        <v>0</v>
      </c>
      <c r="AU569" s="9">
        <f t="shared" si="282"/>
        <v>0</v>
      </c>
      <c r="AV569" s="9">
        <f t="shared" si="282"/>
        <v>16502641.609999998</v>
      </c>
      <c r="AW569" s="9">
        <f t="shared" si="282"/>
        <v>0</v>
      </c>
      <c r="AX569" s="9">
        <f t="shared" si="282"/>
        <v>107479779.26799352</v>
      </c>
      <c r="AY569" s="9">
        <f t="shared" si="282"/>
        <v>0</v>
      </c>
      <c r="AZ569" s="9">
        <f t="shared" si="282"/>
        <v>0</v>
      </c>
      <c r="BA569" s="9">
        <f t="shared" si="285"/>
        <v>0</v>
      </c>
      <c r="BB569" s="9">
        <f t="shared" si="285"/>
        <v>0</v>
      </c>
      <c r="BC569" s="9">
        <f t="shared" si="285"/>
        <v>0</v>
      </c>
      <c r="BD569" s="9">
        <f t="shared" si="285"/>
        <v>0</v>
      </c>
      <c r="BE569" s="9">
        <f t="shared" si="285"/>
        <v>0</v>
      </c>
      <c r="BF569" s="9">
        <f t="shared" si="285"/>
        <v>0</v>
      </c>
      <c r="BG569" s="9">
        <f t="shared" si="285"/>
        <v>0</v>
      </c>
      <c r="BH569" s="9">
        <f t="shared" si="285"/>
        <v>902969</v>
      </c>
      <c r="BI569" s="9">
        <f t="shared" si="285"/>
        <v>0</v>
      </c>
      <c r="BJ569" s="9">
        <f t="shared" si="285"/>
        <v>0</v>
      </c>
      <c r="BK569" s="9">
        <f t="shared" si="285"/>
        <v>0</v>
      </c>
      <c r="BL569" s="9">
        <f t="shared" si="285"/>
        <v>0</v>
      </c>
      <c r="BM569" s="9">
        <f t="shared" si="285"/>
        <v>0</v>
      </c>
      <c r="BN569" s="9">
        <f t="shared" si="285"/>
        <v>0</v>
      </c>
      <c r="BO569" s="9">
        <f t="shared" si="285"/>
        <v>0</v>
      </c>
      <c r="BP569" s="9">
        <f t="shared" si="285"/>
        <v>0</v>
      </c>
      <c r="BQ569" s="9">
        <f t="shared" si="285"/>
        <v>0</v>
      </c>
      <c r="BR569" s="9">
        <f t="shared" si="285"/>
        <v>0</v>
      </c>
      <c r="BS569" s="9">
        <f t="shared" si="285"/>
        <v>0</v>
      </c>
      <c r="BT569" s="9">
        <f t="shared" si="285"/>
        <v>0</v>
      </c>
      <c r="BU569" s="9">
        <f t="shared" si="285"/>
        <v>0</v>
      </c>
      <c r="BV569" s="9">
        <f t="shared" si="285"/>
        <v>0</v>
      </c>
      <c r="BW569" s="9">
        <f t="shared" si="285"/>
        <v>7428119</v>
      </c>
      <c r="BX569" s="9">
        <f t="shared" si="285"/>
        <v>0</v>
      </c>
      <c r="BY569" s="9">
        <f t="shared" si="285"/>
        <v>0</v>
      </c>
      <c r="BZ569" s="9">
        <f t="shared" si="285"/>
        <v>15818031.85</v>
      </c>
      <c r="CA569" s="9">
        <f t="shared" si="285"/>
        <v>0</v>
      </c>
      <c r="CB569" s="9">
        <f t="shared" si="285"/>
        <v>107479779.26799376</v>
      </c>
      <c r="CC569" s="9">
        <f t="shared" si="285"/>
        <v>0</v>
      </c>
      <c r="CD569" s="9">
        <f t="shared" si="285"/>
        <v>0</v>
      </c>
      <c r="CE569" s="9">
        <f t="shared" si="285"/>
        <v>0</v>
      </c>
      <c r="CF569" s="9">
        <f t="shared" si="285"/>
        <v>0</v>
      </c>
      <c r="CG569" s="9">
        <f t="shared" si="285"/>
        <v>0</v>
      </c>
      <c r="CH569" s="9">
        <f t="shared" si="285"/>
        <v>0</v>
      </c>
      <c r="CI569" s="9">
        <f t="shared" si="285"/>
        <v>0</v>
      </c>
      <c r="CJ569" s="9">
        <f t="shared" si="285"/>
        <v>0</v>
      </c>
      <c r="CK569" s="9">
        <f t="shared" si="285"/>
        <v>0</v>
      </c>
      <c r="CL569" s="9">
        <f t="shared" si="285"/>
        <v>1003567</v>
      </c>
      <c r="CM569" s="9">
        <f t="shared" si="285"/>
        <v>0</v>
      </c>
      <c r="CN569" s="9">
        <f t="shared" si="285"/>
        <v>0</v>
      </c>
      <c r="CO569" s="9">
        <f t="shared" si="285"/>
        <v>0</v>
      </c>
      <c r="CP569" s="9">
        <f t="shared" si="285"/>
        <v>0</v>
      </c>
      <c r="CQ569" s="9">
        <f t="shared" si="285"/>
        <v>0</v>
      </c>
      <c r="CR569" s="9">
        <f t="shared" si="285"/>
        <v>0</v>
      </c>
      <c r="CT569" s="11"/>
      <c r="CU569" s="11"/>
      <c r="CV569" s="15"/>
      <c r="CW569" s="15"/>
      <c r="CX569" s="11"/>
      <c r="CY569" s="11"/>
      <c r="CZ569" s="9"/>
      <c r="DA569" s="11"/>
      <c r="DB569" s="11"/>
      <c r="DC569" s="11"/>
      <c r="DD569" s="11"/>
      <c r="DE569" s="11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</row>
    <row r="570" spans="1:124" x14ac:dyDescent="0.3">
      <c r="A570" s="1">
        <v>9999</v>
      </c>
      <c r="C570" s="8" t="s">
        <v>1018</v>
      </c>
      <c r="D570" s="8"/>
      <c r="E570" s="9">
        <f>SUM(E22:E560)</f>
        <v>839687.61</v>
      </c>
      <c r="F570" s="9">
        <f t="shared" si="269"/>
        <v>10414.251678704208</v>
      </c>
      <c r="G570" s="9">
        <f t="shared" si="270"/>
        <v>10932.839819476696</v>
      </c>
      <c r="H570" s="9">
        <f t="shared" si="271"/>
        <v>518.58814077248826</v>
      </c>
      <c r="I570" s="10">
        <f t="shared" si="272"/>
        <v>4.9796006162683169E-2</v>
      </c>
      <c r="J570" s="9">
        <f t="shared" si="273"/>
        <v>348.73525328877986</v>
      </c>
      <c r="K570" s="9">
        <f t="shared" si="273"/>
        <v>26.108170156279925</v>
      </c>
      <c r="L570" s="9">
        <f t="shared" si="273"/>
        <v>48.817079723255574</v>
      </c>
      <c r="M570" s="9">
        <f t="shared" si="273"/>
        <v>24.388685611866322</v>
      </c>
      <c r="N570" s="9">
        <f t="shared" si="273"/>
        <v>35.675172386460872</v>
      </c>
      <c r="O570" s="9">
        <f t="shared" si="273"/>
        <v>34.962257702004194</v>
      </c>
      <c r="P570" s="9">
        <f t="shared" si="273"/>
        <v>-9.8478096157691652E-2</v>
      </c>
      <c r="Q570" s="15">
        <f t="shared" si="274"/>
        <v>8744718102.029623</v>
      </c>
      <c r="R570" s="15">
        <f t="shared" si="275"/>
        <v>9180170138.5292149</v>
      </c>
      <c r="S570" s="9">
        <f t="shared" si="276"/>
        <v>435452036.49959183</v>
      </c>
      <c r="T570" s="9"/>
      <c r="U570" s="9">
        <f t="shared" si="277"/>
        <v>5994.461845927678</v>
      </c>
      <c r="V570" s="9">
        <f t="shared" si="277"/>
        <v>616.17723881861252</v>
      </c>
      <c r="W570" s="9">
        <f t="shared" si="277"/>
        <v>1110.4308649975198</v>
      </c>
      <c r="X570" s="9">
        <f t="shared" si="277"/>
        <v>774.98905757871626</v>
      </c>
      <c r="Y570" s="9">
        <f t="shared" si="277"/>
        <v>1296.6750807589574</v>
      </c>
      <c r="Z570" s="9">
        <f t="shared" si="277"/>
        <v>77.272352297778951</v>
      </c>
      <c r="AA570" s="9">
        <f t="shared" si="277"/>
        <v>544.24523832494424</v>
      </c>
      <c r="AB570" s="9">
        <f t="shared" si="278"/>
        <v>6343.1970992164579</v>
      </c>
      <c r="AC570" s="9">
        <f t="shared" si="278"/>
        <v>642.28540897489245</v>
      </c>
      <c r="AD570" s="9">
        <f t="shared" si="278"/>
        <v>1159.2479447207754</v>
      </c>
      <c r="AE570" s="9">
        <f t="shared" si="278"/>
        <v>799.37774319058258</v>
      </c>
      <c r="AF570" s="9">
        <f t="shared" si="278"/>
        <v>1332.3502531454183</v>
      </c>
      <c r="AG570" s="9">
        <f t="shared" si="278"/>
        <v>112.23460999978315</v>
      </c>
      <c r="AH570" s="9">
        <f t="shared" si="278"/>
        <v>544.14676022878655</v>
      </c>
      <c r="AI570" s="9">
        <f t="shared" si="279"/>
        <v>10932.839819476696</v>
      </c>
      <c r="AJ570" s="3" t="s">
        <v>608</v>
      </c>
      <c r="AK570" s="9">
        <f>SUM(AK22:AK560)</f>
        <v>5064717414</v>
      </c>
      <c r="AL570" s="9">
        <f t="shared" ref="AL570:CR570" si="286">SUM(AL22:AL560)</f>
        <v>0</v>
      </c>
      <c r="AM570" s="9">
        <f t="shared" si="286"/>
        <v>11634119</v>
      </c>
      <c r="AN570" s="9">
        <f t="shared" si="286"/>
        <v>27448560</v>
      </c>
      <c r="AO570" s="9">
        <f t="shared" si="286"/>
        <v>932539574</v>
      </c>
      <c r="AP570" s="9">
        <f t="shared" si="286"/>
        <v>-124534.8999999995</v>
      </c>
      <c r="AQ570" s="9">
        <f t="shared" si="286"/>
        <v>93125979</v>
      </c>
      <c r="AR570" s="9">
        <f t="shared" si="286"/>
        <v>94474737.514424711</v>
      </c>
      <c r="AS570" s="9">
        <f t="shared" si="286"/>
        <v>515071393</v>
      </c>
      <c r="AT570" s="9">
        <f t="shared" si="286"/>
        <v>2325000</v>
      </c>
      <c r="AU570" s="9">
        <f t="shared" si="286"/>
        <v>77942740</v>
      </c>
      <c r="AV570" s="9">
        <f t="shared" si="286"/>
        <v>5570.9799999948591</v>
      </c>
      <c r="AW570" s="9">
        <f t="shared" si="286"/>
        <v>64884636.820000015</v>
      </c>
      <c r="AX570" s="9">
        <f t="shared" si="286"/>
        <v>1088801999.5090458</v>
      </c>
      <c r="AY570" s="9">
        <f t="shared" si="286"/>
        <v>53926764.81000001</v>
      </c>
      <c r="AZ570" s="9">
        <f t="shared" si="286"/>
        <v>-31242073.356799938</v>
      </c>
      <c r="BA570" s="9">
        <f t="shared" si="286"/>
        <v>200554883</v>
      </c>
      <c r="BB570" s="9">
        <f t="shared" si="286"/>
        <v>61276005</v>
      </c>
      <c r="BC570" s="9">
        <f t="shared" si="286"/>
        <v>60219130</v>
      </c>
      <c r="BD570" s="9">
        <f t="shared" si="286"/>
        <v>30135037.93</v>
      </c>
      <c r="BE570" s="9">
        <f t="shared" si="286"/>
        <v>24905613.109999999</v>
      </c>
      <c r="BF570" s="9">
        <f t="shared" si="286"/>
        <v>16056702</v>
      </c>
      <c r="BG570" s="9">
        <f t="shared" si="286"/>
        <v>14348</v>
      </c>
      <c r="BH570" s="9">
        <f t="shared" si="286"/>
        <v>-305</v>
      </c>
      <c r="BI570" s="9">
        <f t="shared" si="286"/>
        <v>40623279</v>
      </c>
      <c r="BJ570" s="9">
        <f t="shared" si="286"/>
        <v>0</v>
      </c>
      <c r="BK570" s="9">
        <f t="shared" si="286"/>
        <v>24223451.5418672</v>
      </c>
      <c r="BL570" s="9">
        <f t="shared" si="286"/>
        <v>192679228.82108572</v>
      </c>
      <c r="BM570" s="9">
        <f t="shared" si="286"/>
        <v>94748848.259999946</v>
      </c>
      <c r="BN570" s="9">
        <f t="shared" si="286"/>
        <v>3749999.9899999984</v>
      </c>
      <c r="BO570" s="9">
        <f t="shared" si="286"/>
        <v>5308934150</v>
      </c>
      <c r="BP570" s="9">
        <f t="shared" si="286"/>
        <v>10603657</v>
      </c>
      <c r="BQ570" s="9">
        <f t="shared" si="286"/>
        <v>11904943</v>
      </c>
      <c r="BR570" s="9">
        <f t="shared" si="286"/>
        <v>27448560</v>
      </c>
      <c r="BS570" s="9">
        <f t="shared" si="286"/>
        <v>721483489</v>
      </c>
      <c r="BT570" s="9">
        <f t="shared" si="286"/>
        <v>3535499.1000000006</v>
      </c>
      <c r="BU570" s="9">
        <f t="shared" si="286"/>
        <v>93125979</v>
      </c>
      <c r="BV570" s="9">
        <f t="shared" si="286"/>
        <v>105233069</v>
      </c>
      <c r="BW570" s="9">
        <f t="shared" si="286"/>
        <v>531994100</v>
      </c>
      <c r="BX570" s="9">
        <f t="shared" si="286"/>
        <v>7325000</v>
      </c>
      <c r="BY570" s="9">
        <f t="shared" si="286"/>
        <v>77775759</v>
      </c>
      <c r="BZ570" s="9">
        <f t="shared" si="286"/>
        <v>127183.20000000484</v>
      </c>
      <c r="CA570" s="9">
        <f t="shared" si="286"/>
        <v>94242011.430000007</v>
      </c>
      <c r="CB570" s="9">
        <f t="shared" si="286"/>
        <v>1118757999.7465713</v>
      </c>
      <c r="CC570" s="9">
        <f t="shared" si="286"/>
        <v>53902805.65079999</v>
      </c>
      <c r="CD570" s="9">
        <f t="shared" si="286"/>
        <v>6766205</v>
      </c>
      <c r="CE570" s="9">
        <f t="shared" si="286"/>
        <v>205967689</v>
      </c>
      <c r="CF570" s="9">
        <f t="shared" si="286"/>
        <v>63406329</v>
      </c>
      <c r="CG570" s="9">
        <f t="shared" si="286"/>
        <v>60160398.321999982</v>
      </c>
      <c r="CH570" s="9">
        <f t="shared" si="286"/>
        <v>31241580.416893918</v>
      </c>
      <c r="CI570" s="9">
        <f t="shared" si="286"/>
        <v>25127788.109999999</v>
      </c>
      <c r="CJ570" s="9">
        <f t="shared" si="286"/>
        <v>16375422.939999999</v>
      </c>
      <c r="CK570" s="9">
        <f t="shared" si="286"/>
        <v>143935</v>
      </c>
      <c r="CL570" s="9">
        <f t="shared" si="286"/>
        <v>-358</v>
      </c>
      <c r="CM570" s="9">
        <f t="shared" si="286"/>
        <v>40798267</v>
      </c>
      <c r="CN570" s="9">
        <f t="shared" si="286"/>
        <v>248387148</v>
      </c>
      <c r="CO570" s="9">
        <f t="shared" si="286"/>
        <v>24223451.5418672</v>
      </c>
      <c r="CP570" s="9">
        <f t="shared" si="286"/>
        <v>192679228.82108572</v>
      </c>
      <c r="CQ570" s="9">
        <f t="shared" si="286"/>
        <v>94748848.259999946</v>
      </c>
      <c r="CR570" s="9">
        <f t="shared" si="286"/>
        <v>3749999.9899999984</v>
      </c>
      <c r="CT570" s="11"/>
      <c r="CU570" s="11"/>
      <c r="CV570" s="15"/>
      <c r="CW570" s="15"/>
      <c r="CX570" s="11"/>
      <c r="CY570" s="11"/>
      <c r="CZ570" s="9"/>
      <c r="DA570" s="11"/>
      <c r="DB570" s="11"/>
      <c r="DC570" s="11"/>
      <c r="DD570" s="11"/>
      <c r="DE570" s="11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</row>
    <row r="571" spans="1:124" x14ac:dyDescent="0.3">
      <c r="CT571" s="11"/>
      <c r="CU571" s="11"/>
      <c r="CV571" s="15"/>
      <c r="CW571" s="15"/>
      <c r="CX571" s="11"/>
      <c r="CY571" s="11"/>
      <c r="CZ571" s="9"/>
      <c r="DA571" s="11"/>
      <c r="DB571" s="11"/>
      <c r="DC571" s="11"/>
      <c r="DD571" s="11"/>
      <c r="DE571" s="11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</row>
    <row r="572" spans="1:124" x14ac:dyDescent="0.3">
      <c r="CT572" s="11"/>
      <c r="CU572" s="11"/>
      <c r="CV572" s="15"/>
      <c r="CW572" s="15"/>
      <c r="CX572" s="11"/>
      <c r="CY572" s="11"/>
      <c r="CZ572" s="9"/>
      <c r="DA572" s="11"/>
      <c r="DB572" s="11"/>
      <c r="DC572" s="11"/>
      <c r="DD572" s="11"/>
      <c r="DE572" s="11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</row>
    <row r="573" spans="1:124" x14ac:dyDescent="0.3">
      <c r="CT573" s="11"/>
      <c r="CU573" s="11"/>
      <c r="CV573" s="15"/>
      <c r="CW573" s="15"/>
      <c r="CX573" s="11"/>
      <c r="CY573" s="11"/>
      <c r="CZ573" s="9"/>
      <c r="DA573" s="11"/>
      <c r="DB573" s="11"/>
      <c r="DC573" s="11"/>
      <c r="DD573" s="11"/>
      <c r="DE573" s="11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</row>
    <row r="574" spans="1:124" x14ac:dyDescent="0.3">
      <c r="CT574" s="11"/>
      <c r="CU574" s="11"/>
      <c r="CV574" s="15"/>
      <c r="CW574" s="15"/>
      <c r="CX574" s="11"/>
      <c r="CY574" s="11"/>
      <c r="CZ574" s="9"/>
      <c r="DA574" s="11"/>
      <c r="DB574" s="11"/>
      <c r="DC574" s="11"/>
      <c r="DD574" s="11"/>
      <c r="DE574" s="11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</row>
    <row r="575" spans="1:124" x14ac:dyDescent="0.3">
      <c r="CT575" s="11"/>
      <c r="CU575" s="11"/>
      <c r="CV575" s="15"/>
      <c r="CW575" s="15"/>
      <c r="CX575" s="11"/>
      <c r="CY575" s="11"/>
      <c r="CZ575" s="9"/>
      <c r="DA575" s="11"/>
      <c r="DB575" s="11"/>
      <c r="DC575" s="11"/>
      <c r="DD575" s="11"/>
      <c r="DE575" s="11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</row>
    <row r="576" spans="1:124" x14ac:dyDescent="0.3">
      <c r="CT576" s="11"/>
      <c r="CU576" s="11"/>
      <c r="CV576" s="15"/>
      <c r="CW576" s="15"/>
      <c r="CX576" s="11"/>
      <c r="CY576" s="11"/>
      <c r="CZ576" s="9"/>
      <c r="DA576" s="11"/>
      <c r="DB576" s="11"/>
      <c r="DC576" s="11"/>
      <c r="DD576" s="11"/>
      <c r="DE576" s="11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</row>
    <row r="577" spans="98:124" x14ac:dyDescent="0.3">
      <c r="CT577" s="11"/>
      <c r="CU577" s="11"/>
      <c r="CV577" s="15"/>
      <c r="CW577" s="15"/>
      <c r="CX577" s="11"/>
      <c r="CY577" s="11"/>
      <c r="CZ577" s="9"/>
      <c r="DA577" s="11"/>
      <c r="DB577" s="11"/>
      <c r="DC577" s="11"/>
      <c r="DD577" s="11"/>
      <c r="DE577" s="11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</row>
    <row r="578" spans="98:124" x14ac:dyDescent="0.3">
      <c r="CT578" s="11"/>
      <c r="CU578" s="11"/>
      <c r="CV578" s="15"/>
      <c r="CW578" s="15"/>
      <c r="CX578" s="11"/>
      <c r="CY578" s="11"/>
      <c r="CZ578" s="9"/>
      <c r="DA578" s="11"/>
      <c r="DB578" s="11"/>
      <c r="DC578" s="11"/>
      <c r="DD578" s="11"/>
      <c r="DE578" s="11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</row>
    <row r="579" spans="98:124" x14ac:dyDescent="0.3">
      <c r="CT579" s="11"/>
      <c r="CU579" s="11"/>
      <c r="CV579" s="15"/>
      <c r="CW579" s="15"/>
      <c r="CX579" s="11"/>
      <c r="CY579" s="11"/>
      <c r="CZ579" s="9"/>
      <c r="DA579" s="11"/>
      <c r="DB579" s="11"/>
      <c r="DC579" s="11"/>
      <c r="DD579" s="11"/>
      <c r="DE579" s="11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</row>
    <row r="580" spans="98:124" x14ac:dyDescent="0.3">
      <c r="CT580" s="11"/>
      <c r="CU580" s="11"/>
      <c r="CV580" s="15"/>
      <c r="CW580" s="15"/>
      <c r="CX580" s="11"/>
      <c r="CY580" s="11"/>
      <c r="CZ580" s="9"/>
      <c r="DA580" s="11"/>
      <c r="DB580" s="11"/>
      <c r="DC580" s="11"/>
      <c r="DD580" s="11"/>
      <c r="DE580" s="11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</row>
    <row r="581" spans="98:124" x14ac:dyDescent="0.3">
      <c r="CT581" s="11"/>
      <c r="CU581" s="11"/>
      <c r="CV581" s="15"/>
      <c r="CW581" s="15"/>
      <c r="CX581" s="11"/>
      <c r="CY581" s="11"/>
      <c r="CZ581" s="9"/>
      <c r="DA581" s="11"/>
      <c r="DB581" s="11"/>
      <c r="DC581" s="11"/>
      <c r="DD581" s="11"/>
      <c r="DE581" s="11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</row>
    <row r="582" spans="98:124" x14ac:dyDescent="0.3">
      <c r="CT582" s="11"/>
      <c r="CU582" s="11"/>
      <c r="CV582" s="15"/>
      <c r="CW582" s="15"/>
      <c r="CX582" s="11"/>
      <c r="CY582" s="11"/>
      <c r="CZ582" s="9"/>
      <c r="DA582" s="11"/>
      <c r="DB582" s="11"/>
      <c r="DC582" s="11"/>
      <c r="DD582" s="11"/>
      <c r="DE582" s="11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</row>
    <row r="583" spans="98:124" x14ac:dyDescent="0.3">
      <c r="CT583" s="11"/>
      <c r="CU583" s="11"/>
      <c r="CV583" s="15"/>
      <c r="CW583" s="15"/>
      <c r="CX583" s="11"/>
      <c r="CY583" s="11"/>
      <c r="CZ583" s="9"/>
      <c r="DA583" s="11"/>
      <c r="DB583" s="11"/>
      <c r="DC583" s="11"/>
      <c r="DD583" s="11"/>
      <c r="DE583" s="11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</row>
    <row r="584" spans="98:124" x14ac:dyDescent="0.3">
      <c r="CT584" s="11"/>
      <c r="CU584" s="11"/>
      <c r="CV584" s="15"/>
      <c r="CW584" s="15"/>
      <c r="CX584" s="11"/>
      <c r="CY584" s="11"/>
      <c r="CZ584" s="9"/>
      <c r="DA584" s="11"/>
      <c r="DB584" s="11"/>
      <c r="DC584" s="11"/>
      <c r="DD584" s="11"/>
      <c r="DE584" s="11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</row>
    <row r="585" spans="98:124" x14ac:dyDescent="0.3">
      <c r="CT585" s="15"/>
      <c r="CU585" s="15"/>
      <c r="CV585" s="15"/>
      <c r="CW585" s="15"/>
      <c r="CX585" s="11"/>
      <c r="CY585" s="15"/>
      <c r="CZ585" s="15"/>
      <c r="DA585" s="15"/>
      <c r="DB585" s="15"/>
      <c r="DC585" s="15"/>
      <c r="DD585" s="15"/>
      <c r="DE585" s="11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</row>
    <row r="586" spans="98:124" x14ac:dyDescent="0.3">
      <c r="CT586" s="15"/>
      <c r="CU586" s="15"/>
      <c r="CV586" s="15"/>
      <c r="CW586" s="15"/>
      <c r="CX586" s="11"/>
      <c r="CY586" s="15"/>
      <c r="CZ586" s="15"/>
      <c r="DA586" s="15"/>
      <c r="DB586" s="15"/>
      <c r="DC586" s="15"/>
      <c r="DD586" s="15"/>
      <c r="DE586" s="11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</row>
    <row r="587" spans="98:124" x14ac:dyDescent="0.3">
      <c r="CT587" s="15"/>
      <c r="CU587" s="15"/>
      <c r="CV587" s="15"/>
      <c r="CW587" s="15"/>
      <c r="CX587" s="11"/>
      <c r="CY587" s="15"/>
      <c r="CZ587" s="15"/>
      <c r="DA587" s="15"/>
      <c r="DB587" s="15"/>
      <c r="DC587" s="15"/>
      <c r="DD587" s="15"/>
      <c r="DE587" s="11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</row>
    <row r="588" spans="98:124" x14ac:dyDescent="0.3">
      <c r="CT588" s="15"/>
      <c r="CU588" s="15"/>
      <c r="CV588" s="15"/>
      <c r="CW588" s="15"/>
      <c r="CX588" s="11"/>
      <c r="CY588" s="15"/>
      <c r="CZ588" s="15"/>
      <c r="DA588" s="15"/>
      <c r="DB588" s="15"/>
      <c r="DC588" s="15"/>
      <c r="DD588" s="15"/>
      <c r="DE588" s="11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</row>
    <row r="589" spans="98:124" x14ac:dyDescent="0.3">
      <c r="CT589" s="15"/>
      <c r="CU589" s="15"/>
      <c r="CV589" s="15"/>
      <c r="CW589" s="15"/>
      <c r="CX589" s="11"/>
      <c r="CY589" s="15"/>
      <c r="CZ589" s="15"/>
      <c r="DA589" s="15"/>
      <c r="DB589" s="15"/>
      <c r="DC589" s="15"/>
      <c r="DD589" s="15"/>
      <c r="DE589" s="11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</row>
    <row r="590" spans="98:124" x14ac:dyDescent="0.3">
      <c r="CT590" s="15"/>
      <c r="CU590" s="15"/>
      <c r="CV590" s="15"/>
      <c r="CW590" s="15"/>
      <c r="CX590" s="11"/>
      <c r="CY590" s="15"/>
      <c r="CZ590" s="15"/>
      <c r="DA590" s="15"/>
      <c r="DB590" s="15"/>
      <c r="DC590" s="15"/>
      <c r="DD590" s="15"/>
      <c r="DE590" s="11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</row>
    <row r="591" spans="98:124" x14ac:dyDescent="0.3">
      <c r="CT591" s="15"/>
      <c r="CU591" s="15"/>
      <c r="CV591" s="15"/>
      <c r="CW591" s="15"/>
      <c r="CX591" s="11"/>
      <c r="CY591" s="15"/>
      <c r="CZ591" s="15"/>
      <c r="DA591" s="15"/>
      <c r="DB591" s="15"/>
      <c r="DC591" s="15"/>
      <c r="DD591" s="15"/>
      <c r="DE591" s="11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</row>
    <row r="592" spans="98:124" x14ac:dyDescent="0.3">
      <c r="CT592" s="15"/>
      <c r="CU592" s="15"/>
      <c r="CV592" s="15"/>
      <c r="CW592" s="15"/>
      <c r="CX592" s="11"/>
      <c r="CY592" s="15"/>
      <c r="CZ592" s="15"/>
      <c r="DA592" s="15"/>
      <c r="DB592" s="15"/>
      <c r="DC592" s="15"/>
      <c r="DD592" s="15"/>
      <c r="DE592" s="11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</row>
    <row r="593" spans="98:124" x14ac:dyDescent="0.3">
      <c r="CT593" s="15"/>
      <c r="CU593" s="15"/>
      <c r="CV593" s="15"/>
      <c r="CW593" s="15"/>
      <c r="CX593" s="11"/>
      <c r="CY593" s="15"/>
      <c r="CZ593" s="15"/>
      <c r="DA593" s="15"/>
      <c r="DB593" s="15"/>
      <c r="DC593" s="15"/>
      <c r="DD593" s="15"/>
      <c r="DE593" s="11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</row>
    <row r="594" spans="98:124" x14ac:dyDescent="0.3"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</row>
  </sheetData>
  <sortState ref="DG384:DP531">
    <sortCondition ref="DG360:DG507"/>
  </sortState>
  <printOptions gridLines="1"/>
  <pageMargins left="0.5" right="0.5" top="0.5" bottom="0.5" header="0.3" footer="0.3"/>
  <pageSetup scale="64" fitToHeight="20" orientation="landscape" r:id="rId1"/>
  <headerFooter>
    <oddFooter>&amp;L&amp;9* Achievement &amp; integration revenue under old law for FY 2014 equals integration revenue for FY 2013.
   Achievement &amp; integration revenue under old law for FY 2015 equals integration aid for FY 2013.&amp;R&amp;P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5"/>
  <sheetViews>
    <sheetView tabSelected="1" zoomScaleNormal="100" workbookViewId="0">
      <pane ySplit="8" topLeftCell="A9" activePane="bottomLeft" state="frozen"/>
      <selection pane="bottomLeft" activeCell="A2" sqref="A2"/>
    </sheetView>
  </sheetViews>
  <sheetFormatPr defaultRowHeight="15" x14ac:dyDescent="0.25"/>
  <cols>
    <col min="2" max="2" width="4.7109375" customWidth="1"/>
    <col min="3" max="3" width="28.7109375" customWidth="1"/>
    <col min="4" max="4" width="4.7109375" hidden="1" customWidth="1"/>
    <col min="5" max="5" width="24.7109375" customWidth="1"/>
    <col min="6" max="8" width="15.7109375" customWidth="1"/>
    <col min="9" max="12" width="12.7109375" customWidth="1"/>
    <col min="14" max="53" width="16.7109375" customWidth="1"/>
  </cols>
  <sheetData>
    <row r="1" spans="1:53" ht="16.5" x14ac:dyDescent="0.3">
      <c r="A1" s="27">
        <v>9999</v>
      </c>
      <c r="C1" s="28" t="s">
        <v>1030</v>
      </c>
      <c r="D1" s="28"/>
      <c r="E1" s="28"/>
      <c r="F1" s="21"/>
      <c r="G1" s="21"/>
      <c r="H1" s="21"/>
      <c r="I1" s="21"/>
      <c r="J1" s="21"/>
      <c r="K1" s="21"/>
      <c r="L1" s="21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6.5" x14ac:dyDescent="0.3">
      <c r="A2" s="29"/>
      <c r="C2" s="29"/>
      <c r="D2" s="29"/>
      <c r="E2" s="29"/>
      <c r="F2" s="30"/>
      <c r="G2" s="30"/>
      <c r="H2" s="30"/>
      <c r="I2" s="30"/>
      <c r="J2" s="30"/>
      <c r="K2" s="30"/>
      <c r="L2" s="30"/>
      <c r="M2" s="29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6.5" x14ac:dyDescent="0.3">
      <c r="A3" s="29" t="s">
        <v>1036</v>
      </c>
      <c r="C3" s="29"/>
      <c r="D3" s="29"/>
      <c r="E3" s="29"/>
      <c r="F3" s="30"/>
      <c r="G3" s="30"/>
      <c r="H3" s="30"/>
      <c r="I3" s="30"/>
      <c r="J3" s="30"/>
      <c r="K3" s="30"/>
      <c r="L3" s="30" t="s">
        <v>1033</v>
      </c>
      <c r="M3" s="29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6.5" x14ac:dyDescent="0.3">
      <c r="A4" s="29" t="str">
        <f>VLOOKUP(Dnumber,'FY 2015'!A22:C570,3,FALSE)&amp;" #"&amp;+A1</f>
        <v>STATE TOTAL #9999</v>
      </c>
      <c r="C4" s="29"/>
      <c r="D4" s="29"/>
      <c r="E4" s="29"/>
      <c r="F4" s="30"/>
      <c r="G4" s="30"/>
      <c r="H4" s="30"/>
      <c r="I4" s="30"/>
      <c r="J4" s="30"/>
      <c r="K4" s="30"/>
      <c r="L4" s="31">
        <v>41438</v>
      </c>
      <c r="M4" s="29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7"/>
      <c r="AA4" s="7"/>
      <c r="AB4" s="2"/>
      <c r="AC4" s="2"/>
      <c r="AD4" s="2"/>
      <c r="AE4" s="2"/>
      <c r="AF4" s="2"/>
      <c r="AG4" s="2"/>
      <c r="AH4" s="7"/>
      <c r="AI4" s="7"/>
      <c r="AJ4" s="2"/>
      <c r="AK4" s="7"/>
      <c r="AL4" s="7"/>
      <c r="AM4" s="7"/>
      <c r="AN4" s="7"/>
      <c r="AO4" s="7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6.5" x14ac:dyDescent="0.3">
      <c r="B5" s="29"/>
      <c r="C5" s="29"/>
      <c r="D5" s="29"/>
      <c r="E5" s="29"/>
      <c r="F5" s="30"/>
      <c r="G5" s="30"/>
      <c r="H5" s="30"/>
      <c r="I5" s="30"/>
      <c r="J5" s="30"/>
      <c r="K5" s="30"/>
      <c r="L5" s="30"/>
      <c r="M5" s="29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7"/>
      <c r="AA5" s="7"/>
      <c r="AB5" s="2"/>
      <c r="AC5" s="2"/>
      <c r="AD5" s="2"/>
      <c r="AE5" s="2"/>
      <c r="AF5" s="2"/>
      <c r="AG5" s="2"/>
      <c r="AH5" s="7"/>
      <c r="AI5" s="2"/>
      <c r="AJ5" s="2"/>
      <c r="AK5" s="7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x14ac:dyDescent="0.25">
      <c r="B6" s="29"/>
      <c r="C6" s="29"/>
      <c r="D6" s="29"/>
      <c r="E6" s="29"/>
      <c r="F6" s="30" t="s">
        <v>2</v>
      </c>
      <c r="G6" s="30" t="s">
        <v>2</v>
      </c>
      <c r="H6" s="30" t="s">
        <v>2</v>
      </c>
      <c r="I6" s="30" t="s">
        <v>612</v>
      </c>
      <c r="J6" s="30" t="s">
        <v>612</v>
      </c>
      <c r="K6" s="30" t="s">
        <v>612</v>
      </c>
      <c r="L6" s="30" t="s">
        <v>607</v>
      </c>
      <c r="M6" s="29"/>
      <c r="N6" s="29"/>
    </row>
    <row r="7" spans="1:53" x14ac:dyDescent="0.25">
      <c r="B7" s="29"/>
      <c r="C7" s="29"/>
      <c r="D7" s="29"/>
      <c r="E7" s="29" t="s">
        <v>596</v>
      </c>
      <c r="F7" s="30" t="s">
        <v>0</v>
      </c>
      <c r="G7" s="30" t="s">
        <v>1</v>
      </c>
      <c r="H7" s="30" t="s">
        <v>606</v>
      </c>
      <c r="I7" s="30" t="s">
        <v>0</v>
      </c>
      <c r="J7" s="30" t="s">
        <v>1</v>
      </c>
      <c r="K7" s="30" t="s">
        <v>606</v>
      </c>
      <c r="L7" s="30" t="s">
        <v>606</v>
      </c>
      <c r="M7" s="29"/>
      <c r="N7" s="29"/>
    </row>
    <row r="8" spans="1:53" x14ac:dyDescent="0.25">
      <c r="B8" s="29"/>
      <c r="C8" s="29"/>
      <c r="D8" s="29"/>
      <c r="E8" s="29"/>
      <c r="F8" s="30"/>
      <c r="G8" s="30"/>
      <c r="H8" s="30"/>
      <c r="I8" s="30"/>
      <c r="J8" s="30"/>
      <c r="K8" s="30"/>
      <c r="L8" s="30"/>
      <c r="M8" s="29"/>
      <c r="N8" s="29"/>
    </row>
    <row r="9" spans="1:53" x14ac:dyDescent="0.25">
      <c r="A9" t="s">
        <v>1016</v>
      </c>
      <c r="B9" s="29">
        <v>1</v>
      </c>
      <c r="C9" s="29" t="s">
        <v>1031</v>
      </c>
      <c r="D9" s="29"/>
      <c r="E9" s="29"/>
      <c r="F9" s="32">
        <f>SUMIF('FY 2014'!$A$22:$A$570,Dnumber,'FY 2014'!E$22:E$570)</f>
        <v>833635.4800000001</v>
      </c>
      <c r="H9" s="30"/>
      <c r="I9" s="30"/>
      <c r="J9" s="30"/>
      <c r="K9" s="30"/>
      <c r="L9" s="30"/>
      <c r="M9" s="29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</row>
    <row r="10" spans="1:53" x14ac:dyDescent="0.25">
      <c r="B10" s="29"/>
      <c r="C10" s="29"/>
      <c r="D10" s="29"/>
      <c r="E10" s="29"/>
      <c r="F10" s="29"/>
      <c r="H10" s="30"/>
      <c r="I10" s="30"/>
      <c r="J10" s="30"/>
      <c r="K10" s="30"/>
      <c r="L10" s="30"/>
      <c r="M10" s="29"/>
    </row>
    <row r="11" spans="1:53" x14ac:dyDescent="0.25">
      <c r="B11" s="29">
        <f>B9+1</f>
        <v>2</v>
      </c>
      <c r="C11" s="29" t="s">
        <v>19</v>
      </c>
      <c r="D11" s="29">
        <v>1</v>
      </c>
      <c r="E11" t="s">
        <v>609</v>
      </c>
      <c r="F11" s="32">
        <f>SUMIF('FY 2014'!$A$22:$A$570,Dnumber,'FY 2014'!AK$22:AK$570)</f>
        <v>5023644035</v>
      </c>
      <c r="G11" s="32">
        <f>SUMIF('FY 2014'!$A$22:$A$570,Dnumber,'FY 2014'!BO$22:BO$570)</f>
        <v>5098998695.5250063</v>
      </c>
      <c r="H11" s="32">
        <f>G11-F11</f>
        <v>75354660.525006294</v>
      </c>
      <c r="I11" s="32">
        <f>IF($F$9=0,0,F11/$F$9)</f>
        <v>6026.1878908992685</v>
      </c>
      <c r="J11" s="32">
        <f>IF($F$9=0,0,G11/$F$9)</f>
        <v>6116.5807092627656</v>
      </c>
      <c r="K11" s="32">
        <f>J11-I11</f>
        <v>90.392818363497099</v>
      </c>
      <c r="L11" s="33">
        <f>IF(F11=0,0,H11/F11)</f>
        <v>1.5000000000001254E-2</v>
      </c>
      <c r="M11" s="29"/>
      <c r="AS11" s="32"/>
      <c r="AT11" s="32"/>
    </row>
    <row r="12" spans="1:53" x14ac:dyDescent="0.25">
      <c r="B12" s="29">
        <f>B11+1</f>
        <v>3</v>
      </c>
      <c r="C12" s="29" t="s">
        <v>1020</v>
      </c>
      <c r="D12" s="29">
        <v>1</v>
      </c>
      <c r="E12" t="s">
        <v>609</v>
      </c>
      <c r="F12" s="32">
        <f>SUMIF('FY 2014'!$A$22:$A$570,Dnumber,'FY 2014'!AL$22:AL$570)</f>
        <v>0</v>
      </c>
      <c r="G12" s="32">
        <f>SUMIF('FY 2014'!$A$22:$A$570,Dnumber,'FY 2014'!BP$22:BP$570)</f>
        <v>0</v>
      </c>
      <c r="H12" s="32">
        <f t="shared" ref="H12:H40" si="0">G12-F12</f>
        <v>0</v>
      </c>
      <c r="I12" s="32">
        <f t="shared" ref="I12:I40" si="1">IF($F$9=0,0,F12/$F$9)</f>
        <v>0</v>
      </c>
      <c r="J12" s="32">
        <f t="shared" ref="J12:J40" si="2">IF($F$9=0,0,G12/$F$9)</f>
        <v>0</v>
      </c>
      <c r="K12" s="32">
        <f t="shared" ref="K12:K40" si="3">J12-I12</f>
        <v>0</v>
      </c>
      <c r="L12" s="33">
        <f t="shared" ref="L12:L40" si="4">IF(F12=0,0,H12/F12)</f>
        <v>0</v>
      </c>
      <c r="M12" s="29"/>
      <c r="AS12" s="32"/>
      <c r="AT12" s="32"/>
    </row>
    <row r="13" spans="1:53" x14ac:dyDescent="0.25">
      <c r="B13" s="29">
        <f t="shared" ref="B13:B41" si="5">B12+1</f>
        <v>4</v>
      </c>
      <c r="C13" s="29" t="s">
        <v>613</v>
      </c>
      <c r="D13" s="29">
        <v>1</v>
      </c>
      <c r="E13" t="s">
        <v>609</v>
      </c>
      <c r="F13" s="32">
        <f>SUMIF('FY 2014'!$A$22:$A$570,Dnumber,'FY 2014'!AZ$22:AZ$570)</f>
        <v>-31116182.458799969</v>
      </c>
      <c r="G13" s="32">
        <f>SUMIF('FY 2014'!$A$22:$A$570,Dnumber,'FY 2014'!CD$22:CD$570)</f>
        <v>-31116182.458799969</v>
      </c>
      <c r="H13" s="32">
        <f t="shared" si="0"/>
        <v>0</v>
      </c>
      <c r="I13" s="32">
        <f t="shared" si="1"/>
        <v>-37.325885480306049</v>
      </c>
      <c r="J13" s="32">
        <f t="shared" si="2"/>
        <v>-37.325885480306049</v>
      </c>
      <c r="K13" s="32">
        <f t="shared" si="3"/>
        <v>0</v>
      </c>
      <c r="L13" s="33">
        <f t="shared" si="4"/>
        <v>0</v>
      </c>
      <c r="M13" s="29"/>
      <c r="AS13" s="32"/>
      <c r="AT13" s="32"/>
    </row>
    <row r="14" spans="1:53" x14ac:dyDescent="0.25">
      <c r="B14" s="29">
        <f t="shared" si="5"/>
        <v>5</v>
      </c>
      <c r="C14" s="29" t="s">
        <v>17</v>
      </c>
      <c r="D14" s="29">
        <v>2</v>
      </c>
      <c r="E14" t="s">
        <v>17</v>
      </c>
      <c r="F14" s="32">
        <f>SUMIF('FY 2014'!$A$22:$A$570,Dnumber,'FY 2014'!AS$22:AS$570)</f>
        <v>493047681</v>
      </c>
      <c r="G14" s="32">
        <f>SUMIF('FY 2014'!$A$22:$A$570,Dnumber,'FY 2014'!BW$22:BW$570)</f>
        <v>501044711</v>
      </c>
      <c r="H14" s="32">
        <f t="shared" si="0"/>
        <v>7997030</v>
      </c>
      <c r="I14" s="32">
        <f t="shared" si="1"/>
        <v>591.44277424468544</v>
      </c>
      <c r="J14" s="32">
        <f t="shared" si="2"/>
        <v>601.03573206840952</v>
      </c>
      <c r="K14" s="32">
        <f t="shared" si="3"/>
        <v>9.5929578237240776</v>
      </c>
      <c r="L14" s="33">
        <f t="shared" si="4"/>
        <v>1.6219587492593845E-2</v>
      </c>
      <c r="M14" s="29"/>
      <c r="AS14" s="32"/>
      <c r="AT14" s="32"/>
    </row>
    <row r="15" spans="1:53" x14ac:dyDescent="0.25">
      <c r="B15" s="29">
        <f t="shared" si="5"/>
        <v>6</v>
      </c>
      <c r="C15" s="29" t="s">
        <v>1012</v>
      </c>
      <c r="D15" s="29">
        <v>2</v>
      </c>
      <c r="E15" t="s">
        <v>17</v>
      </c>
      <c r="F15" s="32">
        <f>SUMIF('FY 2014'!$A$22:$A$570,Dnumber,'FY 2014'!AT$22:AT$570)</f>
        <v>2325000</v>
      </c>
      <c r="G15" s="32">
        <f>SUMIF('FY 2014'!$A$22:$A$570,Dnumber,'FY 2014'!BX$22:BX$570)</f>
        <v>7325000</v>
      </c>
      <c r="H15" s="32">
        <f t="shared" si="0"/>
        <v>5000000</v>
      </c>
      <c r="I15" s="32">
        <f t="shared" si="1"/>
        <v>2.7889887796042458</v>
      </c>
      <c r="J15" s="32">
        <f t="shared" si="2"/>
        <v>8.7868141120864944</v>
      </c>
      <c r="K15" s="32">
        <f t="shared" si="3"/>
        <v>5.9978253324822486</v>
      </c>
      <c r="L15" s="33">
        <f t="shared" si="4"/>
        <v>2.150537634408602</v>
      </c>
      <c r="M15" s="29"/>
      <c r="AS15" s="32"/>
      <c r="AT15" s="32"/>
    </row>
    <row r="16" spans="1:53" x14ac:dyDescent="0.25">
      <c r="B16" s="29">
        <f t="shared" si="5"/>
        <v>7</v>
      </c>
      <c r="C16" s="29" t="s">
        <v>21</v>
      </c>
      <c r="D16" s="29">
        <v>3</v>
      </c>
      <c r="E16" t="s">
        <v>595</v>
      </c>
      <c r="F16" s="32">
        <f>SUMIF('FY 2014'!$A$22:$A$570,Dnumber,'FY 2014'!AO$22:AO$570)</f>
        <v>885258338</v>
      </c>
      <c r="G16" s="32">
        <f>SUMIF('FY 2014'!$A$22:$A$570,Dnumber,'FY 2014'!BS$22:BS$570)</f>
        <v>885411961</v>
      </c>
      <c r="H16" s="32">
        <f t="shared" si="0"/>
        <v>153623</v>
      </c>
      <c r="I16" s="32">
        <f t="shared" si="1"/>
        <v>1061.9249770895067</v>
      </c>
      <c r="J16" s="32">
        <f t="shared" si="2"/>
        <v>1062.1092578737171</v>
      </c>
      <c r="K16" s="32">
        <f t="shared" si="3"/>
        <v>0.18428078421038663</v>
      </c>
      <c r="L16" s="33">
        <f t="shared" si="4"/>
        <v>1.7353465469420972E-4</v>
      </c>
      <c r="M16" s="29"/>
      <c r="AS16" s="32"/>
      <c r="AT16" s="32"/>
    </row>
    <row r="17" spans="2:46" x14ac:dyDescent="0.25">
      <c r="B17" s="29">
        <f t="shared" si="5"/>
        <v>8</v>
      </c>
      <c r="C17" s="29" t="s">
        <v>614</v>
      </c>
      <c r="D17" s="29">
        <v>3</v>
      </c>
      <c r="E17" t="s">
        <v>595</v>
      </c>
      <c r="F17" s="32">
        <f>SUMIF('FY 2014'!$A$22:$A$570,Dnumber,'FY 2014'!AP$22:AP$570)</f>
        <v>256667.22999999989</v>
      </c>
      <c r="G17" s="32">
        <f>SUMIF('FY 2014'!$A$22:$A$570,Dnumber,'FY 2014'!BT$22:BT$570)</f>
        <v>257135.22999999989</v>
      </c>
      <c r="H17" s="32">
        <f t="shared" si="0"/>
        <v>468</v>
      </c>
      <c r="I17" s="32">
        <f t="shared" si="1"/>
        <v>0.30788904282240948</v>
      </c>
      <c r="J17" s="32">
        <f t="shared" si="2"/>
        <v>0.30845043927352978</v>
      </c>
      <c r="K17" s="32">
        <f t="shared" si="3"/>
        <v>5.6139645112029957E-4</v>
      </c>
      <c r="L17" s="33">
        <f t="shared" si="4"/>
        <v>1.8233726214289226E-3</v>
      </c>
      <c r="M17" s="29"/>
      <c r="AS17" s="32"/>
      <c r="AT17" s="32"/>
    </row>
    <row r="18" spans="2:46" x14ac:dyDescent="0.25">
      <c r="B18" s="29">
        <f t="shared" si="5"/>
        <v>9</v>
      </c>
      <c r="C18" s="29" t="s">
        <v>584</v>
      </c>
      <c r="D18" s="29">
        <v>3</v>
      </c>
      <c r="E18" t="s">
        <v>595</v>
      </c>
      <c r="F18" s="32">
        <f>SUMIF('FY 2014'!$A$22:$A$570,Dnumber,'FY 2014'!BJ$22:BJ$570)</f>
        <v>0</v>
      </c>
      <c r="G18" s="32">
        <f>SUMIF('FY 2014'!$A$22:$A$570,Dnumber,'FY 2014'!CN$22:CN$570)</f>
        <v>0</v>
      </c>
      <c r="H18" s="32">
        <f t="shared" si="0"/>
        <v>0</v>
      </c>
      <c r="I18" s="32">
        <f t="shared" si="1"/>
        <v>0</v>
      </c>
      <c r="J18" s="32">
        <f t="shared" si="2"/>
        <v>0</v>
      </c>
      <c r="K18" s="32">
        <f t="shared" si="3"/>
        <v>0</v>
      </c>
      <c r="L18" s="33">
        <f t="shared" si="4"/>
        <v>0</v>
      </c>
      <c r="M18" s="29"/>
      <c r="AS18" s="32"/>
      <c r="AT18" s="32"/>
    </row>
    <row r="19" spans="2:46" x14ac:dyDescent="0.25">
      <c r="B19" s="29">
        <f t="shared" si="5"/>
        <v>10</v>
      </c>
      <c r="C19" s="29" t="s">
        <v>615</v>
      </c>
      <c r="D19" s="29">
        <v>4</v>
      </c>
      <c r="E19" t="s">
        <v>1038</v>
      </c>
      <c r="F19" s="32">
        <f>SUMIF('FY 2014'!$A$22:$A$570,Dnumber,'FY 2014'!AM$22:AM$570)</f>
        <v>11539769</v>
      </c>
      <c r="G19" s="32">
        <f>SUMIF('FY 2014'!$A$22:$A$570,Dnumber,'FY 2014'!BQ$22:BQ$570)</f>
        <v>11539769</v>
      </c>
      <c r="H19" s="32">
        <f t="shared" si="0"/>
        <v>0</v>
      </c>
      <c r="I19" s="32">
        <f t="shared" si="1"/>
        <v>13.842703767838671</v>
      </c>
      <c r="J19" s="32">
        <f t="shared" si="2"/>
        <v>13.842703767838671</v>
      </c>
      <c r="K19" s="32">
        <f t="shared" si="3"/>
        <v>0</v>
      </c>
      <c r="L19" s="33">
        <f t="shared" si="4"/>
        <v>0</v>
      </c>
      <c r="M19" s="29"/>
      <c r="AS19" s="32"/>
      <c r="AT19" s="32"/>
    </row>
    <row r="20" spans="2:46" x14ac:dyDescent="0.25">
      <c r="B20" s="29">
        <f t="shared" si="5"/>
        <v>11</v>
      </c>
      <c r="C20" s="29" t="s">
        <v>22</v>
      </c>
      <c r="D20" s="29">
        <v>4</v>
      </c>
      <c r="E20" t="s">
        <v>1038</v>
      </c>
      <c r="F20" s="32">
        <f>SUMIF('FY 2014'!$A$22:$A$570,Dnumber,'FY 2014'!AQ$22:AQ$570)</f>
        <v>87240788</v>
      </c>
      <c r="G20" s="32">
        <f>SUMIF('FY 2014'!$A$22:$A$570,Dnumber,'FY 2014'!BU$22:BU$570)</f>
        <v>87240788</v>
      </c>
      <c r="H20" s="32">
        <f t="shared" si="0"/>
        <v>0</v>
      </c>
      <c r="I20" s="32">
        <f t="shared" si="1"/>
        <v>104.65100165842269</v>
      </c>
      <c r="J20" s="32">
        <f t="shared" si="2"/>
        <v>104.65100165842269</v>
      </c>
      <c r="K20" s="32">
        <f t="shared" si="3"/>
        <v>0</v>
      </c>
      <c r="L20" s="33">
        <f t="shared" si="4"/>
        <v>0</v>
      </c>
      <c r="M20" s="29"/>
      <c r="AS20" s="32"/>
      <c r="AT20" s="32"/>
    </row>
    <row r="21" spans="2:46" x14ac:dyDescent="0.25">
      <c r="B21" s="29">
        <f t="shared" si="5"/>
        <v>12</v>
      </c>
      <c r="C21" s="29" t="s">
        <v>23</v>
      </c>
      <c r="D21" s="29">
        <v>4</v>
      </c>
      <c r="E21" t="s">
        <v>1038</v>
      </c>
      <c r="F21" s="32">
        <f>SUMIF('FY 2014'!$A$22:$A$570,Dnumber,'FY 2014'!AR$22:AR$570)</f>
        <v>93727659.478903517</v>
      </c>
      <c r="G21" s="32">
        <f>SUMIF('FY 2014'!$A$22:$A$570,Dnumber,'FY 2014'!BV$22:BV$570)</f>
        <v>93719151.858374864</v>
      </c>
      <c r="H21" s="32">
        <f t="shared" si="0"/>
        <v>-8507.620528653264</v>
      </c>
      <c r="I21" s="32">
        <f t="shared" si="1"/>
        <v>112.4324260753675</v>
      </c>
      <c r="J21" s="32">
        <f t="shared" si="2"/>
        <v>112.42222063098232</v>
      </c>
      <c r="K21" s="32">
        <f t="shared" si="3"/>
        <v>-1.0205444385178453E-2</v>
      </c>
      <c r="L21" s="33">
        <f t="shared" si="4"/>
        <v>-9.0769582596567273E-5</v>
      </c>
      <c r="M21" s="29"/>
      <c r="AS21" s="32"/>
      <c r="AT21" s="32"/>
    </row>
    <row r="22" spans="2:46" x14ac:dyDescent="0.25">
      <c r="B22" s="29">
        <f t="shared" si="5"/>
        <v>13</v>
      </c>
      <c r="C22" s="29" t="s">
        <v>616</v>
      </c>
      <c r="D22" s="29">
        <v>4</v>
      </c>
      <c r="E22" t="s">
        <v>1038</v>
      </c>
      <c r="F22" s="32">
        <f>SUMIF('FY 2014'!$A$22:$A$570,Dnumber,'FY 2014'!AU$22:AU$570)</f>
        <v>75068038</v>
      </c>
      <c r="G22" s="32">
        <f>SUMIF('FY 2014'!$A$22:$A$570,Dnumber,'FY 2014'!BY$22:BY$570)</f>
        <v>72234743</v>
      </c>
      <c r="H22" s="32">
        <f t="shared" si="0"/>
        <v>-2833295</v>
      </c>
      <c r="I22" s="32">
        <f t="shared" si="1"/>
        <v>90.048995995228026</v>
      </c>
      <c r="J22" s="32">
        <f t="shared" si="2"/>
        <v>86.650274290148971</v>
      </c>
      <c r="K22" s="32">
        <f t="shared" si="3"/>
        <v>-3.3987217050790548</v>
      </c>
      <c r="L22" s="33">
        <f t="shared" si="4"/>
        <v>-3.7743027198872577E-2</v>
      </c>
      <c r="M22" s="29"/>
      <c r="AS22" s="32"/>
      <c r="AT22" s="32"/>
    </row>
    <row r="23" spans="2:46" x14ac:dyDescent="0.25">
      <c r="B23" s="29">
        <f t="shared" si="5"/>
        <v>14</v>
      </c>
      <c r="C23" s="29" t="s">
        <v>1021</v>
      </c>
      <c r="D23" s="29">
        <v>4</v>
      </c>
      <c r="E23" t="s">
        <v>1038</v>
      </c>
      <c r="F23" s="32">
        <f>SUMIF('FY 2014'!$A$22:$A$570,Dnumber,'FY 2014'!AV$22:AV$570)</f>
        <v>0</v>
      </c>
      <c r="G23" s="32">
        <f>SUMIF('FY 2014'!$A$22:$A$570,Dnumber,'FY 2014'!BZ$22:BZ$570)</f>
        <v>0</v>
      </c>
      <c r="H23" s="32">
        <f t="shared" si="0"/>
        <v>0</v>
      </c>
      <c r="I23" s="32">
        <f t="shared" si="1"/>
        <v>0</v>
      </c>
      <c r="J23" s="32">
        <f t="shared" si="2"/>
        <v>0</v>
      </c>
      <c r="K23" s="32">
        <f t="shared" si="3"/>
        <v>0</v>
      </c>
      <c r="L23" s="33">
        <f t="shared" si="4"/>
        <v>0</v>
      </c>
      <c r="M23" s="29"/>
      <c r="AS23" s="32"/>
      <c r="AT23" s="32"/>
    </row>
    <row r="24" spans="2:46" x14ac:dyDescent="0.25">
      <c r="B24" s="29">
        <f t="shared" si="5"/>
        <v>15</v>
      </c>
      <c r="C24" s="29" t="s">
        <v>617</v>
      </c>
      <c r="D24" s="29">
        <v>4</v>
      </c>
      <c r="E24" t="s">
        <v>1038</v>
      </c>
      <c r="F24" s="32">
        <f>SUMIF('FY 2014'!$A$22:$A$570,Dnumber,'FY 2014'!BA$22:BA$570)</f>
        <v>198941599</v>
      </c>
      <c r="G24" s="32">
        <f>SUMIF('FY 2014'!$A$22:$A$570,Dnumber,'FY 2014'!CE$22:CE$570)</f>
        <v>198941599</v>
      </c>
      <c r="H24" s="32">
        <f t="shared" si="0"/>
        <v>0</v>
      </c>
      <c r="I24" s="32">
        <f t="shared" si="1"/>
        <v>238.64339243334507</v>
      </c>
      <c r="J24" s="32">
        <f t="shared" si="2"/>
        <v>238.64339243334507</v>
      </c>
      <c r="K24" s="32">
        <f t="shared" si="3"/>
        <v>0</v>
      </c>
      <c r="L24" s="33">
        <f t="shared" si="4"/>
        <v>0</v>
      </c>
      <c r="M24" s="29"/>
      <c r="AS24" s="32"/>
      <c r="AT24" s="32"/>
    </row>
    <row r="25" spans="2:46" ht="14.45" x14ac:dyDescent="0.3">
      <c r="B25" s="29">
        <f t="shared" si="5"/>
        <v>16</v>
      </c>
      <c r="C25" s="29" t="s">
        <v>618</v>
      </c>
      <c r="D25" s="29">
        <v>4</v>
      </c>
      <c r="E25" t="s">
        <v>1038</v>
      </c>
      <c r="F25" s="32">
        <f>SUMIF('FY 2014'!$A$22:$A$570,Dnumber,'FY 2014'!BB$22:BB$570)</f>
        <v>61233276</v>
      </c>
      <c r="G25" s="32">
        <f>SUMIF('FY 2014'!$A$22:$A$570,Dnumber,'FY 2014'!CF$22:CF$570)</f>
        <v>62147531</v>
      </c>
      <c r="H25" s="32">
        <f t="shared" si="0"/>
        <v>914255</v>
      </c>
      <c r="I25" s="32">
        <f t="shared" si="1"/>
        <v>73.453298796735467</v>
      </c>
      <c r="J25" s="32">
        <f t="shared" si="2"/>
        <v>74.550007156605176</v>
      </c>
      <c r="K25" s="32">
        <f t="shared" si="3"/>
        <v>1.0967083598697087</v>
      </c>
      <c r="L25" s="33">
        <f t="shared" si="4"/>
        <v>1.4930688993350609E-2</v>
      </c>
      <c r="M25" s="29"/>
      <c r="AS25" s="32"/>
      <c r="AT25" s="32"/>
    </row>
    <row r="26" spans="2:46" ht="14.45" x14ac:dyDescent="0.3">
      <c r="B26" s="29">
        <f t="shared" si="5"/>
        <v>17</v>
      </c>
      <c r="C26" s="29" t="s">
        <v>31</v>
      </c>
      <c r="D26" s="29">
        <v>4</v>
      </c>
      <c r="E26" t="s">
        <v>1038</v>
      </c>
      <c r="F26" s="32">
        <f>SUMIF('FY 2014'!$A$22:$A$570,Dnumber,'FY 2014'!BD$22:BD$570)</f>
        <v>29893521.93</v>
      </c>
      <c r="G26" s="32">
        <f>SUMIF('FY 2014'!$A$22:$A$570,Dnumber,'FY 2014'!CH$22:CH$570)</f>
        <v>29893521.93</v>
      </c>
      <c r="H26" s="32">
        <f t="shared" si="0"/>
        <v>0</v>
      </c>
      <c r="I26" s="32">
        <f t="shared" si="1"/>
        <v>35.859224621773528</v>
      </c>
      <c r="J26" s="32">
        <f t="shared" si="2"/>
        <v>35.859224621773528</v>
      </c>
      <c r="K26" s="32">
        <f t="shared" si="3"/>
        <v>0</v>
      </c>
      <c r="L26" s="33">
        <f t="shared" si="4"/>
        <v>0</v>
      </c>
      <c r="M26" s="29"/>
      <c r="AS26" s="32"/>
      <c r="AT26" s="32"/>
    </row>
    <row r="27" spans="2:46" ht="14.45" x14ac:dyDescent="0.3">
      <c r="B27" s="29">
        <f t="shared" si="5"/>
        <v>18</v>
      </c>
      <c r="C27" s="29" t="s">
        <v>29</v>
      </c>
      <c r="D27" s="29">
        <v>4</v>
      </c>
      <c r="E27" t="s">
        <v>1038</v>
      </c>
      <c r="F27" s="32">
        <f>SUMIF('FY 2014'!$A$22:$A$570,Dnumber,'FY 2014'!BE$22:BE$570)</f>
        <v>24863878.109999999</v>
      </c>
      <c r="G27" s="32">
        <f>SUMIF('FY 2014'!$A$22:$A$570,Dnumber,'FY 2014'!CI$22:CI$570)</f>
        <v>25169830.109999999</v>
      </c>
      <c r="H27" s="32">
        <f t="shared" si="0"/>
        <v>305952</v>
      </c>
      <c r="I27" s="32">
        <f t="shared" si="1"/>
        <v>29.825839598381773</v>
      </c>
      <c r="J27" s="32">
        <f t="shared" si="2"/>
        <v>30.192848929606495</v>
      </c>
      <c r="K27" s="32">
        <f t="shared" si="3"/>
        <v>0.36700933122472179</v>
      </c>
      <c r="L27" s="33">
        <f t="shared" si="4"/>
        <v>1.2305079627821583E-2</v>
      </c>
      <c r="M27" s="29"/>
      <c r="AS27" s="32"/>
      <c r="AT27" s="32"/>
    </row>
    <row r="28" spans="2:46" ht="14.45" x14ac:dyDescent="0.3">
      <c r="B28" s="29">
        <f t="shared" si="5"/>
        <v>19</v>
      </c>
      <c r="C28" s="29" t="s">
        <v>32</v>
      </c>
      <c r="D28" s="29">
        <v>4</v>
      </c>
      <c r="E28" t="s">
        <v>1038</v>
      </c>
      <c r="F28" s="32">
        <f>SUMIF('FY 2014'!$A$22:$A$570,Dnumber,'FY 2014'!BF$22:BF$570)</f>
        <v>16004126</v>
      </c>
      <c r="G28" s="32">
        <f>SUMIF('FY 2014'!$A$22:$A$570,Dnumber,'FY 2014'!CJ$22:CJ$570)</f>
        <v>16243082</v>
      </c>
      <c r="H28" s="32">
        <f t="shared" si="0"/>
        <v>238956</v>
      </c>
      <c r="I28" s="32">
        <f t="shared" si="1"/>
        <v>19.197990469407561</v>
      </c>
      <c r="J28" s="32">
        <f t="shared" si="2"/>
        <v>19.484633739437289</v>
      </c>
      <c r="K28" s="32">
        <f t="shared" si="3"/>
        <v>0.28664327002972811</v>
      </c>
      <c r="L28" s="33">
        <f t="shared" si="4"/>
        <v>1.4930899694241348E-2</v>
      </c>
      <c r="M28" s="29"/>
      <c r="AS28" s="32"/>
      <c r="AT28" s="32"/>
    </row>
    <row r="29" spans="2:46" ht="14.45" x14ac:dyDescent="0.3">
      <c r="B29" s="29">
        <f t="shared" si="5"/>
        <v>20</v>
      </c>
      <c r="C29" s="29" t="s">
        <v>619</v>
      </c>
      <c r="D29" s="29">
        <v>4</v>
      </c>
      <c r="E29" t="s">
        <v>1038</v>
      </c>
      <c r="F29" s="32">
        <f>SUMIF('FY 2014'!$A$22:$A$570,Dnumber,'FY 2014'!BG$22:BG$570)</f>
        <v>8062</v>
      </c>
      <c r="G29" s="32">
        <f>SUMIF('FY 2014'!$A$22:$A$570,Dnumber,'FY 2014'!CK$22:CK$570)</f>
        <v>8757</v>
      </c>
      <c r="H29" s="32">
        <f t="shared" si="0"/>
        <v>695</v>
      </c>
      <c r="I29" s="32">
        <f t="shared" si="1"/>
        <v>9.6708935660943778E-3</v>
      </c>
      <c r="J29" s="32">
        <f t="shared" si="2"/>
        <v>1.0504591287309411E-2</v>
      </c>
      <c r="K29" s="32">
        <f t="shared" si="3"/>
        <v>8.3369772121503344E-4</v>
      </c>
      <c r="L29" s="33">
        <f t="shared" si="4"/>
        <v>8.6206896551724144E-2</v>
      </c>
      <c r="M29" s="29"/>
      <c r="AS29" s="32"/>
      <c r="AT29" s="32"/>
    </row>
    <row r="30" spans="2:46" ht="14.45" x14ac:dyDescent="0.3">
      <c r="B30" s="29">
        <f t="shared" si="5"/>
        <v>21</v>
      </c>
      <c r="C30" s="29" t="s">
        <v>620</v>
      </c>
      <c r="D30" s="29">
        <v>4</v>
      </c>
      <c r="E30" t="s">
        <v>1038</v>
      </c>
      <c r="F30" s="32">
        <f>SUMIF('FY 2014'!$A$22:$A$570,Dnumber,'FY 2014'!BH$22:BH$570)</f>
        <v>-305</v>
      </c>
      <c r="G30" s="32">
        <f>SUMIF('FY 2014'!$A$22:$A$570,Dnumber,'FY 2014'!CL$22:CL$570)</f>
        <v>-329</v>
      </c>
      <c r="H30" s="32">
        <f t="shared" si="0"/>
        <v>-24</v>
      </c>
      <c r="I30" s="32">
        <f t="shared" si="1"/>
        <v>-3.658673452814172E-4</v>
      </c>
      <c r="J30" s="32">
        <f t="shared" si="2"/>
        <v>-3.9465690687733198E-4</v>
      </c>
      <c r="K30" s="32">
        <f t="shared" si="3"/>
        <v>-2.8789561595914776E-5</v>
      </c>
      <c r="L30" s="33">
        <f t="shared" si="4"/>
        <v>7.8688524590163941E-2</v>
      </c>
      <c r="M30" s="29"/>
      <c r="AS30" s="32"/>
      <c r="AT30" s="32"/>
    </row>
    <row r="31" spans="2:46" ht="14.45" x14ac:dyDescent="0.3">
      <c r="B31" s="29">
        <f t="shared" si="5"/>
        <v>22</v>
      </c>
      <c r="C31" s="29" t="s">
        <v>34</v>
      </c>
      <c r="D31" s="29">
        <v>4</v>
      </c>
      <c r="E31" t="s">
        <v>1038</v>
      </c>
      <c r="F31" s="32">
        <f>SUMIF('FY 2014'!$A$22:$A$570,Dnumber,'FY 2014'!BI$22:BI$570)</f>
        <v>40550008</v>
      </c>
      <c r="G31" s="32">
        <f>SUMIF('FY 2014'!$A$22:$A$570,Dnumber,'FY 2014'!CM$22:CM$570)</f>
        <v>40550008</v>
      </c>
      <c r="H31" s="32">
        <f t="shared" si="0"/>
        <v>0</v>
      </c>
      <c r="I31" s="32">
        <f t="shared" si="1"/>
        <v>48.642373042951576</v>
      </c>
      <c r="J31" s="32">
        <f t="shared" si="2"/>
        <v>48.642373042951576</v>
      </c>
      <c r="K31" s="32">
        <f t="shared" si="3"/>
        <v>0</v>
      </c>
      <c r="L31" s="33">
        <f t="shared" si="4"/>
        <v>0</v>
      </c>
      <c r="M31" s="29"/>
      <c r="AS31" s="32"/>
      <c r="AT31" s="32"/>
    </row>
    <row r="32" spans="2:46" ht="14.45" x14ac:dyDescent="0.3">
      <c r="B32" s="29">
        <f t="shared" si="5"/>
        <v>23</v>
      </c>
      <c r="C32" s="29" t="s">
        <v>621</v>
      </c>
      <c r="D32" s="29">
        <v>5</v>
      </c>
      <c r="E32" t="s">
        <v>594</v>
      </c>
      <c r="F32" s="32">
        <f>SUMIF('FY 2014'!$A$22:$A$570,Dnumber,'FY 2014'!AX$22:AX$570)</f>
        <v>1036395000.1500311</v>
      </c>
      <c r="G32" s="32">
        <f>SUMIF('FY 2014'!$A$22:$A$570,Dnumber,'FY 2014'!CB$22:CB$570)</f>
        <v>1049422704.5610167</v>
      </c>
      <c r="H32" s="32">
        <f t="shared" si="0"/>
        <v>13027704.410985589</v>
      </c>
      <c r="I32" s="32">
        <f t="shared" si="1"/>
        <v>1243.2232372715603</v>
      </c>
      <c r="J32" s="32">
        <f t="shared" si="2"/>
        <v>1258.8508163796203</v>
      </c>
      <c r="K32" s="32">
        <f t="shared" si="3"/>
        <v>15.62757910805999</v>
      </c>
      <c r="L32" s="33">
        <f t="shared" si="4"/>
        <v>1.2570211559395469E-2</v>
      </c>
      <c r="M32" s="29"/>
      <c r="AS32" s="32"/>
      <c r="AT32" s="32"/>
    </row>
    <row r="33" spans="2:46" ht="14.45" x14ac:dyDescent="0.3">
      <c r="B33" s="29">
        <f t="shared" si="5"/>
        <v>24</v>
      </c>
      <c r="C33" s="29" t="s">
        <v>1025</v>
      </c>
      <c r="D33" s="29">
        <v>6</v>
      </c>
      <c r="E33" t="s">
        <v>1037</v>
      </c>
      <c r="F33" s="32">
        <f>SUMIF('FY 2014'!$A$22:$A$570,Dnumber,'FY 2014'!AW$22:AW$570)</f>
        <v>93440689.73999998</v>
      </c>
      <c r="G33" s="32">
        <f>SUMIF('FY 2014'!$A$22:$A$570,Dnumber,'FY 2014'!CA$22:CA$570)</f>
        <v>95912773.229999959</v>
      </c>
      <c r="H33" s="32">
        <f t="shared" si="0"/>
        <v>2472083.4899999797</v>
      </c>
      <c r="I33" s="32">
        <f t="shared" si="1"/>
        <v>112.08818720143721</v>
      </c>
      <c r="J33" s="32">
        <f t="shared" si="2"/>
        <v>115.05361219750381</v>
      </c>
      <c r="K33" s="32">
        <f t="shared" si="3"/>
        <v>2.9654249960666021</v>
      </c>
      <c r="L33" s="33">
        <f t="shared" si="4"/>
        <v>2.6456177676755024E-2</v>
      </c>
      <c r="M33" s="29"/>
      <c r="AS33" s="32"/>
      <c r="AT33" s="32"/>
    </row>
    <row r="34" spans="2:46" ht="14.45" x14ac:dyDescent="0.3">
      <c r="B34" s="29">
        <f t="shared" si="5"/>
        <v>25</v>
      </c>
      <c r="C34" s="29" t="s">
        <v>1024</v>
      </c>
      <c r="D34" s="29">
        <v>7</v>
      </c>
      <c r="E34" t="s">
        <v>597</v>
      </c>
      <c r="F34" s="32">
        <f>SUMIF('FY 2014'!$A$22:$A$570,Dnumber,'FY 2014'!AN$22:AN$570)</f>
        <v>26686002.399999995</v>
      </c>
      <c r="G34" s="32">
        <f>SUMIF('FY 2014'!$A$22:$A$570,Dnumber,'FY 2014'!BR$22:BR$570)</f>
        <v>26686002.399999995</v>
      </c>
      <c r="H34" s="32">
        <f t="shared" si="0"/>
        <v>0</v>
      </c>
      <c r="I34" s="32">
        <f t="shared" si="1"/>
        <v>32.011596243480412</v>
      </c>
      <c r="J34" s="32">
        <f t="shared" si="2"/>
        <v>32.011596243480412</v>
      </c>
      <c r="K34" s="32">
        <f t="shared" si="3"/>
        <v>0</v>
      </c>
      <c r="L34" s="33">
        <f t="shared" si="4"/>
        <v>0</v>
      </c>
      <c r="M34" s="29"/>
      <c r="AS34" s="32"/>
      <c r="AT34" s="32"/>
    </row>
    <row r="35" spans="2:46" ht="14.45" x14ac:dyDescent="0.3">
      <c r="B35" s="29">
        <f t="shared" si="5"/>
        <v>26</v>
      </c>
      <c r="C35" s="29" t="s">
        <v>622</v>
      </c>
      <c r="D35" s="29">
        <v>7</v>
      </c>
      <c r="E35" t="s">
        <v>597</v>
      </c>
      <c r="F35" s="32">
        <f>SUMIF('FY 2014'!$A$22:$A$570,Dnumber,'FY 2014'!AY$22:AY$570)</f>
        <v>53131204.066454396</v>
      </c>
      <c r="G35" s="32">
        <f>SUMIF('FY 2014'!$A$22:$A$570,Dnumber,'FY 2014'!CC$22:CC$570)</f>
        <v>53131204.066454396</v>
      </c>
      <c r="H35" s="32">
        <f t="shared" si="0"/>
        <v>0</v>
      </c>
      <c r="I35" s="32">
        <f t="shared" si="1"/>
        <v>63.734336339012813</v>
      </c>
      <c r="J35" s="32">
        <f t="shared" si="2"/>
        <v>63.734336339012813</v>
      </c>
      <c r="K35" s="32">
        <f t="shared" si="3"/>
        <v>0</v>
      </c>
      <c r="L35" s="33">
        <f t="shared" si="4"/>
        <v>0</v>
      </c>
      <c r="M35" s="29"/>
      <c r="AS35" s="32"/>
      <c r="AT35" s="32"/>
    </row>
    <row r="36" spans="2:46" ht="14.45" x14ac:dyDescent="0.3">
      <c r="B36" s="29">
        <f t="shared" si="5"/>
        <v>27</v>
      </c>
      <c r="C36" s="29" t="s">
        <v>611</v>
      </c>
      <c r="D36" s="29">
        <v>7</v>
      </c>
      <c r="E36" t="s">
        <v>597</v>
      </c>
      <c r="F36" s="32">
        <f>SUMIF('FY 2014'!$A$22:$A$570,Dnumber,'FY 2014'!BC$22:BC$570)</f>
        <v>55166308.049999997</v>
      </c>
      <c r="G36" s="32">
        <f>SUMIF('FY 2014'!$A$22:$A$570,Dnumber,'FY 2014'!CG$22:CG$570)</f>
        <v>55166308.049999997</v>
      </c>
      <c r="H36" s="32">
        <f t="shared" si="0"/>
        <v>0</v>
      </c>
      <c r="I36" s="32">
        <f t="shared" si="1"/>
        <v>66.175575984361885</v>
      </c>
      <c r="J36" s="32">
        <f t="shared" si="2"/>
        <v>66.175575984361885</v>
      </c>
      <c r="K36" s="32">
        <f t="shared" si="3"/>
        <v>0</v>
      </c>
      <c r="L36" s="33">
        <f t="shared" si="4"/>
        <v>0</v>
      </c>
      <c r="M36" s="29"/>
      <c r="AS36" s="32"/>
      <c r="AT36" s="32"/>
    </row>
    <row r="37" spans="2:46" ht="14.45" x14ac:dyDescent="0.3">
      <c r="B37" s="29">
        <f t="shared" si="5"/>
        <v>28</v>
      </c>
      <c r="C37" s="29" t="s">
        <v>623</v>
      </c>
      <c r="D37" s="29">
        <v>7</v>
      </c>
      <c r="E37" t="s">
        <v>597</v>
      </c>
      <c r="F37" s="32">
        <f>SUMIF('FY 2014'!$A$22:$A$570,Dnumber,'FY 2014'!BK$22:BK$570)</f>
        <v>15393000.000000019</v>
      </c>
      <c r="G37" s="32">
        <f>SUMIF('FY 2014'!$A$22:$A$570,Dnumber,'FY 2014'!CO$22:CO$570)</f>
        <v>20657000.000000037</v>
      </c>
      <c r="H37" s="32">
        <f t="shared" si="0"/>
        <v>5264000.0000000186</v>
      </c>
      <c r="I37" s="32">
        <f t="shared" si="1"/>
        <v>18.464905068579874</v>
      </c>
      <c r="J37" s="32">
        <f t="shared" si="2"/>
        <v>24.779415578617208</v>
      </c>
      <c r="K37" s="32">
        <f t="shared" si="3"/>
        <v>6.3145105100373335</v>
      </c>
      <c r="L37" s="33">
        <f t="shared" si="4"/>
        <v>0.34197362437471657</v>
      </c>
      <c r="M37" s="29"/>
      <c r="AS37" s="32"/>
      <c r="AT37" s="32"/>
    </row>
    <row r="38" spans="2:46" ht="14.45" x14ac:dyDescent="0.3">
      <c r="B38" s="29">
        <f t="shared" si="5"/>
        <v>29</v>
      </c>
      <c r="C38" s="29" t="s">
        <v>624</v>
      </c>
      <c r="D38" s="29">
        <v>7</v>
      </c>
      <c r="E38" t="s">
        <v>597</v>
      </c>
      <c r="F38" s="32">
        <f>SUMIF('FY 2014'!$A$22:$A$570,Dnumber,'FY 2014'!BL$22:BL$570)</f>
        <v>190925832.19548571</v>
      </c>
      <c r="G38" s="32">
        <f>SUMIF('FY 2014'!$A$22:$A$570,Dnumber,'FY 2014'!CP$22:CP$570)</f>
        <v>190925832.19548571</v>
      </c>
      <c r="H38" s="32">
        <f t="shared" si="0"/>
        <v>0</v>
      </c>
      <c r="I38" s="32">
        <f t="shared" si="1"/>
        <v>229.02795859346784</v>
      </c>
      <c r="J38" s="32">
        <f t="shared" si="2"/>
        <v>229.02795859346784</v>
      </c>
      <c r="K38" s="32">
        <f t="shared" si="3"/>
        <v>0</v>
      </c>
      <c r="L38" s="33">
        <f t="shared" si="4"/>
        <v>0</v>
      </c>
      <c r="M38" s="29"/>
      <c r="AS38" s="32"/>
      <c r="AT38" s="32"/>
    </row>
    <row r="39" spans="2:46" ht="14.45" x14ac:dyDescent="0.3">
      <c r="B39" s="29">
        <f t="shared" si="5"/>
        <v>30</v>
      </c>
      <c r="C39" s="29" t="s">
        <v>625</v>
      </c>
      <c r="D39" s="29">
        <v>7</v>
      </c>
      <c r="E39" t="s">
        <v>597</v>
      </c>
      <c r="F39" s="32">
        <f>SUMIF('FY 2014'!$A$22:$A$570,Dnumber,'FY 2014'!BM$22:BM$570)</f>
        <v>94748848.259999946</v>
      </c>
      <c r="G39" s="32">
        <f>SUMIF('FY 2014'!$A$22:$A$570,Dnumber,'FY 2014'!CQ$22:CQ$570)</f>
        <v>94748848.259999946</v>
      </c>
      <c r="H39" s="32">
        <f t="shared" si="0"/>
        <v>0</v>
      </c>
      <c r="I39" s="32">
        <f t="shared" si="1"/>
        <v>113.65740846346887</v>
      </c>
      <c r="J39" s="32">
        <f t="shared" si="2"/>
        <v>113.65740846346887</v>
      </c>
      <c r="K39" s="32">
        <f t="shared" si="3"/>
        <v>0</v>
      </c>
      <c r="L39" s="33">
        <f t="shared" si="4"/>
        <v>0</v>
      </c>
      <c r="M39" s="29"/>
      <c r="AS39" s="32"/>
      <c r="AT39" s="32"/>
    </row>
    <row r="40" spans="2:46" ht="14.45" x14ac:dyDescent="0.3">
      <c r="B40" s="29">
        <f t="shared" si="5"/>
        <v>31</v>
      </c>
      <c r="C40" s="29" t="s">
        <v>591</v>
      </c>
      <c r="D40" s="29">
        <v>7</v>
      </c>
      <c r="E40" t="s">
        <v>597</v>
      </c>
      <c r="F40" s="32">
        <f>SUMIF('FY 2014'!$A$22:$A$570,Dnumber,'FY 2014'!BN$22:BN$570)</f>
        <v>3749999.9899999984</v>
      </c>
      <c r="G40" s="32">
        <f>SUMIF('FY 2014'!$A$22:$A$570,Dnumber,'FY 2014'!CR$22:CR$570)</f>
        <v>3749999.9899999984</v>
      </c>
      <c r="H40" s="32">
        <f t="shared" si="0"/>
        <v>0</v>
      </c>
      <c r="I40" s="32">
        <f t="shared" si="1"/>
        <v>4.4983689873660344</v>
      </c>
      <c r="J40" s="32">
        <f t="shared" si="2"/>
        <v>4.4983689873660344</v>
      </c>
      <c r="K40" s="32">
        <f t="shared" si="3"/>
        <v>0</v>
      </c>
      <c r="L40" s="33">
        <f t="shared" si="4"/>
        <v>0</v>
      </c>
      <c r="M40" s="29"/>
      <c r="AS40" s="32"/>
      <c r="AT40" s="32"/>
    </row>
    <row r="41" spans="2:46" ht="14.45" x14ac:dyDescent="0.3">
      <c r="B41" s="29">
        <f t="shared" si="5"/>
        <v>32</v>
      </c>
      <c r="C41" s="29" t="s">
        <v>1032</v>
      </c>
      <c r="D41" s="29"/>
      <c r="E41" s="29"/>
      <c r="F41" s="23">
        <f>SUM(F11:F40)</f>
        <v>8582122844.1420736</v>
      </c>
      <c r="G41" s="23">
        <f>SUM(G11:G40)</f>
        <v>8690010444.9475365</v>
      </c>
      <c r="H41" s="32">
        <f t="shared" ref="H41" si="6">G41-F41</f>
        <v>107887600.80546284</v>
      </c>
      <c r="I41" s="32">
        <f t="shared" ref="I41" si="7">IF($F$9=0,0,F41/$F$9)</f>
        <v>10294.814760213987</v>
      </c>
      <c r="J41" s="32">
        <f t="shared" ref="J41" si="8">IF($F$9=0,0,G41/$F$9)</f>
        <v>10424.232957248336</v>
      </c>
      <c r="K41" s="32">
        <f t="shared" ref="K41" si="9">J41-I41</f>
        <v>129.41819703434885</v>
      </c>
      <c r="L41" s="33">
        <f t="shared" ref="L41" si="10">IF(F41=0,0,H41/F41)</f>
        <v>1.2571202109872386E-2</v>
      </c>
      <c r="M41" s="29"/>
      <c r="AS41" s="23"/>
      <c r="AT41" s="23"/>
    </row>
    <row r="42" spans="2:46" ht="14.45" x14ac:dyDescent="0.3">
      <c r="B42" s="29"/>
      <c r="C42" s="29"/>
      <c r="D42" s="29"/>
      <c r="E42" s="29"/>
      <c r="F42" s="23"/>
      <c r="G42" s="23"/>
      <c r="H42" s="32"/>
      <c r="I42" s="32"/>
      <c r="J42" s="32"/>
      <c r="K42" s="32"/>
      <c r="L42" s="33"/>
      <c r="M42" s="29"/>
      <c r="AS42" s="23"/>
      <c r="AT42" s="23"/>
    </row>
    <row r="43" spans="2:46" ht="14.45" x14ac:dyDescent="0.3">
      <c r="B43" s="29">
        <f>B41+1</f>
        <v>33</v>
      </c>
      <c r="C43" s="29" t="s">
        <v>609</v>
      </c>
      <c r="D43" s="29">
        <v>1</v>
      </c>
      <c r="E43" s="29" t="s">
        <v>605</v>
      </c>
      <c r="F43" s="23">
        <f>SUMIF($D$11:$D$40,$D43,F$11:F$40)</f>
        <v>4992527852.5411997</v>
      </c>
      <c r="G43" s="23">
        <f>SUMIF($D$11:$D$40,$D43,G$11:G$40)</f>
        <v>5067882513.066206</v>
      </c>
      <c r="H43" s="23">
        <f>G43-F43</f>
        <v>75354660.525006294</v>
      </c>
      <c r="I43" s="32">
        <f t="shared" ref="I43" si="11">IF($F$9=0,0,F43/$F$9)</f>
        <v>5988.8620054189623</v>
      </c>
      <c r="J43" s="32">
        <f t="shared" ref="J43" si="12">IF($F$9=0,0,G43/$F$9)</f>
        <v>6079.2548237824585</v>
      </c>
      <c r="K43" s="32">
        <f t="shared" ref="K43" si="13">J43-I43</f>
        <v>90.39281836349619</v>
      </c>
      <c r="L43" s="33">
        <f t="shared" ref="L43" si="14">IF(F43=0,0,H43/F43)</f>
        <v>1.5093488258989027E-2</v>
      </c>
      <c r="M43" s="29"/>
      <c r="N43" s="20"/>
      <c r="AS43" s="23"/>
      <c r="AT43" s="23"/>
    </row>
    <row r="44" spans="2:46" ht="14.45" x14ac:dyDescent="0.3">
      <c r="B44" s="29">
        <f>B43+1</f>
        <v>34</v>
      </c>
      <c r="C44" s="29" t="s">
        <v>17</v>
      </c>
      <c r="D44" s="29">
        <v>2</v>
      </c>
      <c r="E44" s="29" t="s">
        <v>605</v>
      </c>
      <c r="F44" s="23">
        <f t="shared" ref="F44:G49" si="15">SUMIF($D$11:$D$40,$D44,F$11:F$40)</f>
        <v>495372681</v>
      </c>
      <c r="G44" s="23">
        <f t="shared" si="15"/>
        <v>508369711</v>
      </c>
      <c r="H44" s="23">
        <f t="shared" ref="H44:H50" si="16">G44-F44</f>
        <v>12997030</v>
      </c>
      <c r="I44" s="32">
        <f t="shared" ref="I44:I50" si="17">IF($F$9=0,0,F44/$F$9)</f>
        <v>594.23176302428965</v>
      </c>
      <c r="J44" s="32">
        <f t="shared" ref="J44:J49" si="18">IF($F$9=0,0,G44/$F$9)</f>
        <v>609.82254618049603</v>
      </c>
      <c r="K44" s="32">
        <f t="shared" ref="K44:K49" si="19">J44-I44</f>
        <v>15.590783156206385</v>
      </c>
      <c r="L44" s="33">
        <f t="shared" ref="L44:L49" si="20">IF(F44=0,0,H44/F44)</f>
        <v>2.6236872759642552E-2</v>
      </c>
      <c r="M44" s="29"/>
      <c r="N44" s="20"/>
      <c r="AS44" s="23"/>
      <c r="AT44" s="23"/>
    </row>
    <row r="45" spans="2:46" x14ac:dyDescent="0.25">
      <c r="B45" s="29">
        <f t="shared" ref="B45:B49" si="21">B44+1</f>
        <v>35</v>
      </c>
      <c r="C45" s="29" t="s">
        <v>595</v>
      </c>
      <c r="D45" s="29">
        <v>3</v>
      </c>
      <c r="E45" s="29" t="s">
        <v>605</v>
      </c>
      <c r="F45" s="23">
        <f t="shared" si="15"/>
        <v>885515005.23000002</v>
      </c>
      <c r="G45" s="23">
        <f t="shared" si="15"/>
        <v>885669096.23000002</v>
      </c>
      <c r="H45" s="23">
        <f t="shared" si="16"/>
        <v>154091</v>
      </c>
      <c r="I45" s="32">
        <f t="shared" si="17"/>
        <v>1062.232866132329</v>
      </c>
      <c r="J45" s="32">
        <f t="shared" si="18"/>
        <v>1062.4177083129905</v>
      </c>
      <c r="K45" s="32">
        <f t="shared" si="19"/>
        <v>0.18484218066146241</v>
      </c>
      <c r="L45" s="33">
        <f t="shared" si="20"/>
        <v>1.740128615437488E-4</v>
      </c>
      <c r="M45" s="29"/>
      <c r="N45" s="20"/>
      <c r="AS45" s="23"/>
      <c r="AT45" s="23"/>
    </row>
    <row r="46" spans="2:46" x14ac:dyDescent="0.25">
      <c r="B46" s="29">
        <f t="shared" si="21"/>
        <v>36</v>
      </c>
      <c r="C46" s="29" t="s">
        <v>593</v>
      </c>
      <c r="D46" s="29">
        <v>4</v>
      </c>
      <c r="E46" s="29" t="s">
        <v>605</v>
      </c>
      <c r="F46" s="23">
        <f t="shared" si="15"/>
        <v>639070420.51890349</v>
      </c>
      <c r="G46" s="23">
        <f t="shared" si="15"/>
        <v>637688451.8983748</v>
      </c>
      <c r="H46" s="23">
        <f t="shared" si="16"/>
        <v>-1381968.620528698</v>
      </c>
      <c r="I46" s="32">
        <f t="shared" si="17"/>
        <v>766.60655148567264</v>
      </c>
      <c r="J46" s="32">
        <f t="shared" si="18"/>
        <v>764.94879020549217</v>
      </c>
      <c r="K46" s="32">
        <f t="shared" si="19"/>
        <v>-1.6577612801804662</v>
      </c>
      <c r="L46" s="33">
        <f t="shared" si="20"/>
        <v>-2.1624668833938308E-3</v>
      </c>
      <c r="M46" s="29"/>
      <c r="N46" s="20"/>
      <c r="AS46" s="23"/>
      <c r="AT46" s="23"/>
    </row>
    <row r="47" spans="2:46" x14ac:dyDescent="0.25">
      <c r="B47" s="29">
        <f t="shared" si="21"/>
        <v>37</v>
      </c>
      <c r="C47" s="29" t="s">
        <v>594</v>
      </c>
      <c r="D47" s="29">
        <v>5</v>
      </c>
      <c r="E47" s="29" t="s">
        <v>605</v>
      </c>
      <c r="F47" s="23">
        <f t="shared" si="15"/>
        <v>1036395000.1500311</v>
      </c>
      <c r="G47" s="23">
        <f t="shared" si="15"/>
        <v>1049422704.5610167</v>
      </c>
      <c r="H47" s="23">
        <f t="shared" si="16"/>
        <v>13027704.410985589</v>
      </c>
      <c r="I47" s="32">
        <f t="shared" si="17"/>
        <v>1243.2232372715603</v>
      </c>
      <c r="J47" s="32">
        <f t="shared" si="18"/>
        <v>1258.8508163796203</v>
      </c>
      <c r="K47" s="32">
        <f t="shared" si="19"/>
        <v>15.62757910805999</v>
      </c>
      <c r="L47" s="33">
        <f t="shared" si="20"/>
        <v>1.2570211559395469E-2</v>
      </c>
      <c r="M47" s="29"/>
      <c r="N47" s="20"/>
      <c r="AS47" s="23"/>
      <c r="AT47" s="23"/>
    </row>
    <row r="48" spans="2:46" x14ac:dyDescent="0.25">
      <c r="B48" s="29">
        <f t="shared" si="21"/>
        <v>38</v>
      </c>
      <c r="C48" s="29" t="s">
        <v>1025</v>
      </c>
      <c r="D48" s="29">
        <v>6</v>
      </c>
      <c r="E48" s="29" t="s">
        <v>605</v>
      </c>
      <c r="F48" s="23">
        <f t="shared" si="15"/>
        <v>93440689.73999998</v>
      </c>
      <c r="G48" s="23">
        <f t="shared" si="15"/>
        <v>95912773.229999959</v>
      </c>
      <c r="H48" s="23">
        <f t="shared" si="16"/>
        <v>2472083.4899999797</v>
      </c>
      <c r="I48" s="32">
        <f t="shared" si="17"/>
        <v>112.08818720143721</v>
      </c>
      <c r="J48" s="32">
        <f t="shared" si="18"/>
        <v>115.05361219750381</v>
      </c>
      <c r="K48" s="32">
        <f t="shared" si="19"/>
        <v>2.9654249960666021</v>
      </c>
      <c r="L48" s="33">
        <f t="shared" si="20"/>
        <v>2.6456177676755024E-2</v>
      </c>
      <c r="M48" s="29"/>
      <c r="N48" s="20"/>
      <c r="AS48" s="23"/>
      <c r="AT48" s="23"/>
    </row>
    <row r="49" spans="1:46" x14ac:dyDescent="0.25">
      <c r="B49" s="29">
        <f t="shared" si="21"/>
        <v>39</v>
      </c>
      <c r="C49" s="29" t="s">
        <v>597</v>
      </c>
      <c r="D49" s="29">
        <v>7</v>
      </c>
      <c r="E49" s="29" t="s">
        <v>605</v>
      </c>
      <c r="F49" s="23">
        <f t="shared" si="15"/>
        <v>439801194.96194011</v>
      </c>
      <c r="G49" s="23">
        <f t="shared" si="15"/>
        <v>445065194.96194011</v>
      </c>
      <c r="H49" s="23">
        <f t="shared" si="16"/>
        <v>5264000</v>
      </c>
      <c r="I49" s="32">
        <f t="shared" si="17"/>
        <v>527.57014967973782</v>
      </c>
      <c r="J49" s="32">
        <f t="shared" si="18"/>
        <v>533.8846601897751</v>
      </c>
      <c r="K49" s="32">
        <f t="shared" si="19"/>
        <v>6.3145105100372803</v>
      </c>
      <c r="L49" s="33">
        <f t="shared" si="20"/>
        <v>1.1969044332531976E-2</v>
      </c>
      <c r="M49" s="29"/>
      <c r="N49" s="20"/>
      <c r="AS49" s="23"/>
      <c r="AT49" s="23"/>
    </row>
    <row r="50" spans="1:46" x14ac:dyDescent="0.25">
      <c r="B50" s="29">
        <f>B49+1</f>
        <v>40</v>
      </c>
      <c r="C50" s="29" t="s">
        <v>605</v>
      </c>
      <c r="D50" s="29"/>
      <c r="E50" s="29" t="s">
        <v>605</v>
      </c>
      <c r="F50" s="23">
        <f>SUM(F43:F49)</f>
        <v>8582122844.1420746</v>
      </c>
      <c r="G50" s="23">
        <f>SUM(G43:G49)</f>
        <v>8690010444.9475365</v>
      </c>
      <c r="H50" s="23">
        <f t="shared" si="16"/>
        <v>107887600.80546188</v>
      </c>
      <c r="I50" s="32">
        <f t="shared" si="17"/>
        <v>10294.814760213989</v>
      </c>
      <c r="J50" s="32">
        <f t="shared" ref="J50" si="22">IF($F$9=0,0,G50/$F$9)</f>
        <v>10424.232957248336</v>
      </c>
      <c r="K50" s="32">
        <f t="shared" ref="K50" si="23">J50-I50</f>
        <v>129.41819703434703</v>
      </c>
      <c r="L50" s="33">
        <f t="shared" ref="L50" si="24">IF(F50=0,0,H50/F50)</f>
        <v>1.2571202109872273E-2</v>
      </c>
      <c r="M50" s="29"/>
      <c r="AS50" s="23"/>
      <c r="AT50" s="23"/>
    </row>
    <row r="51" spans="1:46" x14ac:dyDescent="0.25">
      <c r="B51" s="29"/>
      <c r="C51" s="29"/>
      <c r="D51" s="29"/>
      <c r="E51" s="29"/>
      <c r="F51" s="23"/>
      <c r="G51" s="23"/>
      <c r="H51" s="23"/>
      <c r="I51" s="32"/>
      <c r="J51" s="32"/>
      <c r="K51" s="32"/>
      <c r="L51" s="33"/>
      <c r="M51" s="29"/>
      <c r="AS51" s="23"/>
      <c r="AT51" s="23"/>
    </row>
    <row r="52" spans="1:46" x14ac:dyDescent="0.25">
      <c r="B52" s="29"/>
      <c r="C52" s="29"/>
      <c r="D52" s="29"/>
      <c r="E52" s="29"/>
      <c r="F52" s="23"/>
      <c r="G52" s="23"/>
      <c r="H52" s="32"/>
      <c r="I52" s="32"/>
      <c r="J52" s="32"/>
      <c r="K52" s="32"/>
      <c r="L52" s="33"/>
      <c r="M52" s="29"/>
      <c r="AS52" s="23"/>
      <c r="AT52" s="23"/>
    </row>
    <row r="53" spans="1:46" x14ac:dyDescent="0.25">
      <c r="A53" t="s">
        <v>1017</v>
      </c>
      <c r="B53" s="29">
        <f>B41+1</f>
        <v>33</v>
      </c>
      <c r="C53" s="29" t="s">
        <v>1031</v>
      </c>
      <c r="D53" s="29"/>
      <c r="E53" s="29"/>
      <c r="F53" s="32">
        <f>SUMIF('FY 2014'!$A$22:$A$570,Dnumber,'FY 2015'!E$22:E$570)</f>
        <v>839687.61</v>
      </c>
      <c r="H53" s="30"/>
      <c r="I53" s="30"/>
      <c r="J53" s="30"/>
      <c r="K53" s="30"/>
      <c r="L53" s="30"/>
      <c r="M53" s="29"/>
      <c r="N53" s="29"/>
    </row>
    <row r="54" spans="1:46" x14ac:dyDescent="0.25">
      <c r="B54" s="29"/>
      <c r="C54" s="29"/>
      <c r="D54" s="29"/>
      <c r="E54" s="29"/>
      <c r="F54" s="29"/>
      <c r="H54" s="30"/>
      <c r="I54" s="30"/>
      <c r="J54" s="30"/>
      <c r="K54" s="30"/>
      <c r="L54" s="30"/>
      <c r="M54" s="29"/>
      <c r="N54" s="29"/>
    </row>
    <row r="55" spans="1:46" x14ac:dyDescent="0.25">
      <c r="B55" s="29">
        <f>B53+1</f>
        <v>34</v>
      </c>
      <c r="C55" s="29" t="s">
        <v>1035</v>
      </c>
      <c r="D55" s="29">
        <v>1</v>
      </c>
      <c r="E55" t="s">
        <v>609</v>
      </c>
      <c r="F55" s="32">
        <f>SUMIF('FY 2014'!$A$22:$A$570,Dnumber,'FY 2015'!AK$22:AK$570)</f>
        <v>5064717414</v>
      </c>
      <c r="G55" s="32">
        <f>SUMIF('FY 2014'!$A$22:$A$570,Dnumber,'FY 2015'!BO$22:BO$570)</f>
        <v>5308934150</v>
      </c>
      <c r="H55" s="32">
        <f>G55-F55</f>
        <v>244216736</v>
      </c>
      <c r="I55" s="32">
        <f t="shared" ref="I55:I85" si="25">IF($F$9=0,0,F55/$F$53)</f>
        <v>6031.6686273363021</v>
      </c>
      <c r="J55" s="32">
        <f t="shared" ref="J55:J85" si="26">IF($F$9=0,0,G55/$F$53)</f>
        <v>6322.5109990607107</v>
      </c>
      <c r="K55" s="32">
        <f t="shared" ref="K55:K85" si="27">IF($F$9=0,0,H55/$F$53)</f>
        <v>290.84237172440834</v>
      </c>
      <c r="L55" s="33">
        <f>IF(F55=0,0,H55/F55)</f>
        <v>4.8219222522648722E-2</v>
      </c>
      <c r="M55" s="29"/>
      <c r="N55" s="29"/>
    </row>
    <row r="56" spans="1:46" x14ac:dyDescent="0.25">
      <c r="B56" s="29">
        <f>B55+1</f>
        <v>35</v>
      </c>
      <c r="C56" s="29" t="s">
        <v>1020</v>
      </c>
      <c r="D56" s="29">
        <v>1</v>
      </c>
      <c r="E56" t="s">
        <v>609</v>
      </c>
      <c r="F56" s="32">
        <f>SUMIF('FY 2014'!$A$22:$A$570,Dnumber,'FY 2015'!AL$22:AL$570)</f>
        <v>0</v>
      </c>
      <c r="G56" s="32">
        <f>SUMIF('FY 2014'!$A$22:$A$570,Dnumber,'FY 2015'!BP$22:BP$570)</f>
        <v>10603657</v>
      </c>
      <c r="H56" s="32">
        <f t="shared" ref="H56:H85" si="28">G56-F56</f>
        <v>10603657</v>
      </c>
      <c r="I56" s="32">
        <f t="shared" si="25"/>
        <v>0</v>
      </c>
      <c r="J56" s="32">
        <f t="shared" si="26"/>
        <v>12.628097489731926</v>
      </c>
      <c r="K56" s="32">
        <f t="shared" si="27"/>
        <v>12.628097489731926</v>
      </c>
      <c r="L56" s="33">
        <f t="shared" ref="L56:L85" si="29">IF(F56=0,0,H56/F56)</f>
        <v>0</v>
      </c>
      <c r="M56" s="29"/>
      <c r="N56" s="29"/>
    </row>
    <row r="57" spans="1:46" x14ac:dyDescent="0.25">
      <c r="B57" s="29">
        <f t="shared" ref="B57:B85" si="30">B56+1</f>
        <v>36</v>
      </c>
      <c r="C57" s="29" t="s">
        <v>613</v>
      </c>
      <c r="D57" s="29">
        <v>1</v>
      </c>
      <c r="E57" t="s">
        <v>609</v>
      </c>
      <c r="F57" s="32">
        <f>SUMIF('FY 2014'!$A$22:$A$570,Dnumber,'FY 2015'!AZ$22:AZ$570)</f>
        <v>-31242073.356799938</v>
      </c>
      <c r="G57" s="32">
        <f>SUMIF('FY 2014'!$A$22:$A$570,Dnumber,'FY 2015'!CD$22:CD$570)</f>
        <v>6766205</v>
      </c>
      <c r="H57" s="32">
        <f t="shared" si="28"/>
        <v>38008278.356799938</v>
      </c>
      <c r="I57" s="32">
        <f t="shared" si="25"/>
        <v>-37.206781408624025</v>
      </c>
      <c r="J57" s="32">
        <f t="shared" si="26"/>
        <v>8.0580026660152821</v>
      </c>
      <c r="K57" s="32">
        <f t="shared" si="27"/>
        <v>45.264784074639302</v>
      </c>
      <c r="L57" s="33">
        <f t="shared" si="29"/>
        <v>-1.216573494426141</v>
      </c>
      <c r="M57" s="29"/>
      <c r="N57" s="29"/>
    </row>
    <row r="58" spans="1:46" x14ac:dyDescent="0.25">
      <c r="B58" s="29">
        <f t="shared" si="30"/>
        <v>37</v>
      </c>
      <c r="C58" s="29" t="s">
        <v>17</v>
      </c>
      <c r="D58" s="29">
        <v>2</v>
      </c>
      <c r="E58" t="s">
        <v>17</v>
      </c>
      <c r="F58" s="32">
        <f>SUMIF('FY 2014'!$A$22:$A$570,Dnumber,'FY 2015'!AS$22:AS$570)</f>
        <v>515071393</v>
      </c>
      <c r="G58" s="32">
        <f>SUMIF('FY 2014'!$A$22:$A$570,Dnumber,'FY 2015'!BW$22:BW$570)</f>
        <v>531994100</v>
      </c>
      <c r="H58" s="32">
        <f t="shared" si="28"/>
        <v>16922707</v>
      </c>
      <c r="I58" s="32">
        <f t="shared" si="25"/>
        <v>613.40835194650549</v>
      </c>
      <c r="J58" s="32">
        <f t="shared" si="26"/>
        <v>633.56192667889911</v>
      </c>
      <c r="K58" s="32">
        <f t="shared" si="27"/>
        <v>20.153574732393633</v>
      </c>
      <c r="L58" s="33">
        <f t="shared" si="29"/>
        <v>3.2855070636780635E-2</v>
      </c>
      <c r="M58" s="29"/>
      <c r="N58" s="29"/>
    </row>
    <row r="59" spans="1:46" x14ac:dyDescent="0.25">
      <c r="B59" s="29">
        <f t="shared" si="30"/>
        <v>38</v>
      </c>
      <c r="C59" s="29" t="s">
        <v>1012</v>
      </c>
      <c r="D59" s="29">
        <v>2</v>
      </c>
      <c r="E59" t="s">
        <v>17</v>
      </c>
      <c r="F59" s="32">
        <f>SUMIF('FY 2014'!$A$22:$A$570,Dnumber,'FY 2015'!AT$22:AT$570)</f>
        <v>2325000</v>
      </c>
      <c r="G59" s="32">
        <f>SUMIF('FY 2014'!$A$22:$A$570,Dnumber,'FY 2015'!BX$22:BX$570)</f>
        <v>7325000</v>
      </c>
      <c r="H59" s="32">
        <f t="shared" si="28"/>
        <v>5000000</v>
      </c>
      <c r="I59" s="32">
        <f t="shared" si="25"/>
        <v>2.768886872107116</v>
      </c>
      <c r="J59" s="32">
        <f t="shared" si="26"/>
        <v>8.7234822959933869</v>
      </c>
      <c r="K59" s="32">
        <f t="shared" si="27"/>
        <v>5.9545954238862713</v>
      </c>
      <c r="L59" s="33">
        <f t="shared" si="29"/>
        <v>2.150537634408602</v>
      </c>
      <c r="M59" s="29"/>
      <c r="N59" s="29"/>
    </row>
    <row r="60" spans="1:46" x14ac:dyDescent="0.25">
      <c r="B60" s="29">
        <f t="shared" si="30"/>
        <v>39</v>
      </c>
      <c r="C60" s="29" t="s">
        <v>21</v>
      </c>
      <c r="D60" s="29">
        <v>3</v>
      </c>
      <c r="E60" t="s">
        <v>595</v>
      </c>
      <c r="F60" s="32">
        <f>SUMIF('FY 2014'!$A$22:$A$570,Dnumber,'FY 2015'!AO$22:AO$570)</f>
        <v>932539574</v>
      </c>
      <c r="G60" s="32">
        <f>SUMIF('FY 2014'!$A$22:$A$570,Dnumber,'FY 2015'!BS$22:BS$570)</f>
        <v>721483489</v>
      </c>
      <c r="H60" s="32">
        <f t="shared" si="28"/>
        <v>-211056085</v>
      </c>
      <c r="I60" s="32">
        <f t="shared" si="25"/>
        <v>1110.5791759866506</v>
      </c>
      <c r="J60" s="32">
        <f t="shared" si="26"/>
        <v>859.22845640178025</v>
      </c>
      <c r="K60" s="32">
        <f t="shared" si="27"/>
        <v>-251.35071958487038</v>
      </c>
      <c r="L60" s="33">
        <f t="shared" si="29"/>
        <v>-0.22632399834218725</v>
      </c>
    </row>
    <row r="61" spans="1:46" x14ac:dyDescent="0.25">
      <c r="B61" s="29">
        <f t="shared" si="30"/>
        <v>40</v>
      </c>
      <c r="C61" s="29" t="s">
        <v>614</v>
      </c>
      <c r="D61" s="29">
        <v>3</v>
      </c>
      <c r="E61" t="s">
        <v>595</v>
      </c>
      <c r="F61" s="32">
        <f>SUMIF('FY 2014'!$A$22:$A$570,Dnumber,'FY 2015'!AP$22:AP$570)</f>
        <v>-124534.8999999995</v>
      </c>
      <c r="G61" s="32">
        <f>SUMIF('FY 2014'!$A$22:$A$570,Dnumber,'FY 2015'!BT$22:BT$570)</f>
        <v>3535499.1000000006</v>
      </c>
      <c r="H61" s="32">
        <f t="shared" si="28"/>
        <v>3660034</v>
      </c>
      <c r="I61" s="32">
        <f t="shared" si="25"/>
        <v>-0.1483109891308263</v>
      </c>
      <c r="J61" s="32">
        <f t="shared" si="26"/>
        <v>4.210493352402807</v>
      </c>
      <c r="K61" s="32">
        <f t="shared" si="27"/>
        <v>4.3588043415336326</v>
      </c>
      <c r="L61" s="33">
        <f t="shared" si="29"/>
        <v>-29.389624916389018</v>
      </c>
    </row>
    <row r="62" spans="1:46" x14ac:dyDescent="0.25">
      <c r="B62" s="29">
        <f t="shared" si="30"/>
        <v>41</v>
      </c>
      <c r="C62" s="29" t="s">
        <v>584</v>
      </c>
      <c r="D62" s="29">
        <v>3</v>
      </c>
      <c r="E62" t="s">
        <v>595</v>
      </c>
      <c r="F62" s="32">
        <f>SUMIF('FY 2014'!$A$22:$A$570,Dnumber,'FY 2015'!BJ$22:BJ$570)</f>
        <v>0</v>
      </c>
      <c r="G62" s="32">
        <f>SUMIF('FY 2014'!$A$22:$A$570,Dnumber,'FY 2015'!CN$22:CN$570)</f>
        <v>248387148</v>
      </c>
      <c r="H62" s="32">
        <f t="shared" si="28"/>
        <v>248387148</v>
      </c>
      <c r="I62" s="32">
        <f t="shared" si="25"/>
        <v>0</v>
      </c>
      <c r="J62" s="32">
        <f t="shared" si="26"/>
        <v>295.80899496659242</v>
      </c>
      <c r="K62" s="32">
        <f t="shared" si="27"/>
        <v>295.80899496659242</v>
      </c>
      <c r="L62" s="33">
        <f t="shared" si="29"/>
        <v>0</v>
      </c>
    </row>
    <row r="63" spans="1:46" x14ac:dyDescent="0.25">
      <c r="B63" s="29">
        <f t="shared" si="30"/>
        <v>42</v>
      </c>
      <c r="C63" s="29" t="s">
        <v>615</v>
      </c>
      <c r="D63" s="29">
        <v>4</v>
      </c>
      <c r="E63" t="s">
        <v>1038</v>
      </c>
      <c r="F63" s="32">
        <f>SUMIF('FY 2014'!$A$22:$A$570,Dnumber,'FY 2015'!AM$22:AM$570)</f>
        <v>11634119</v>
      </c>
      <c r="G63" s="32">
        <f>SUMIF('FY 2014'!$A$22:$A$570,Dnumber,'FY 2015'!BQ$22:BQ$570)</f>
        <v>11904943</v>
      </c>
      <c r="H63" s="32">
        <f t="shared" si="28"/>
        <v>270824</v>
      </c>
      <c r="I63" s="32">
        <f t="shared" si="25"/>
        <v>13.855294351669665</v>
      </c>
      <c r="J63" s="32">
        <f t="shared" si="26"/>
        <v>14.177823821885379</v>
      </c>
      <c r="K63" s="32">
        <f t="shared" si="27"/>
        <v>0.3225294702157151</v>
      </c>
      <c r="L63" s="33">
        <f t="shared" si="29"/>
        <v>2.3278427872364036E-2</v>
      </c>
    </row>
    <row r="64" spans="1:46" x14ac:dyDescent="0.25">
      <c r="B64" s="29">
        <f t="shared" si="30"/>
        <v>43</v>
      </c>
      <c r="C64" s="29" t="s">
        <v>22</v>
      </c>
      <c r="D64" s="29">
        <v>4</v>
      </c>
      <c r="E64" t="s">
        <v>1038</v>
      </c>
      <c r="F64" s="32">
        <f>SUMIF('FY 2014'!$A$22:$A$570,Dnumber,'FY 2015'!AQ$22:AQ$570)</f>
        <v>93125979</v>
      </c>
      <c r="G64" s="32">
        <f>SUMIF('FY 2014'!$A$22:$A$570,Dnumber,'FY 2015'!BU$22:BU$570)</f>
        <v>93125979</v>
      </c>
      <c r="H64" s="32">
        <f t="shared" si="28"/>
        <v>0</v>
      </c>
      <c r="I64" s="32">
        <f t="shared" si="25"/>
        <v>110.90550567966579</v>
      </c>
      <c r="J64" s="32">
        <f t="shared" si="26"/>
        <v>110.90550567966579</v>
      </c>
      <c r="K64" s="32">
        <f t="shared" si="27"/>
        <v>0</v>
      </c>
      <c r="L64" s="33">
        <f t="shared" si="29"/>
        <v>0</v>
      </c>
    </row>
    <row r="65" spans="2:12" x14ac:dyDescent="0.25">
      <c r="B65" s="29">
        <f t="shared" si="30"/>
        <v>44</v>
      </c>
      <c r="C65" s="29" t="s">
        <v>23</v>
      </c>
      <c r="D65" s="29">
        <v>4</v>
      </c>
      <c r="E65" t="s">
        <v>1038</v>
      </c>
      <c r="F65" s="32">
        <f>SUMIF('FY 2014'!$A$22:$A$570,Dnumber,'FY 2015'!AR$22:AR$570)</f>
        <v>94474737.514424711</v>
      </c>
      <c r="G65" s="32">
        <f>SUMIF('FY 2014'!$A$22:$A$570,Dnumber,'FY 2015'!BV$22:BV$570)</f>
        <v>105233069</v>
      </c>
      <c r="H65" s="32">
        <f t="shared" si="28"/>
        <v>10758331.485575289</v>
      </c>
      <c r="I65" s="32">
        <f t="shared" si="25"/>
        <v>112.51176793525001</v>
      </c>
      <c r="J65" s="32">
        <f t="shared" si="26"/>
        <v>125.32407022178165</v>
      </c>
      <c r="K65" s="32">
        <f t="shared" si="27"/>
        <v>12.81230228653164</v>
      </c>
      <c r="L65" s="33">
        <f t="shared" si="29"/>
        <v>0.11387521964729112</v>
      </c>
    </row>
    <row r="66" spans="2:12" x14ac:dyDescent="0.25">
      <c r="B66" s="29">
        <f t="shared" si="30"/>
        <v>45</v>
      </c>
      <c r="C66" s="29" t="s">
        <v>616</v>
      </c>
      <c r="D66" s="29">
        <v>4</v>
      </c>
      <c r="E66" t="s">
        <v>1038</v>
      </c>
      <c r="F66" s="32">
        <f>SUMIF('FY 2014'!$A$22:$A$570,Dnumber,'FY 2015'!AU$22:AU$570)</f>
        <v>77942740</v>
      </c>
      <c r="G66" s="32">
        <f>SUMIF('FY 2014'!$A$22:$A$570,Dnumber,'FY 2015'!BY$22:BY$570)</f>
        <v>77775759</v>
      </c>
      <c r="H66" s="32">
        <f t="shared" si="28"/>
        <v>-166981</v>
      </c>
      <c r="I66" s="32">
        <f t="shared" si="25"/>
        <v>92.823496585831492</v>
      </c>
      <c r="J66" s="32">
        <f t="shared" si="26"/>
        <v>92.62463572613629</v>
      </c>
      <c r="K66" s="32">
        <f t="shared" si="27"/>
        <v>-0.19886085969519068</v>
      </c>
      <c r="L66" s="33">
        <f t="shared" si="29"/>
        <v>-2.1423547594041472E-3</v>
      </c>
    </row>
    <row r="67" spans="2:12" x14ac:dyDescent="0.25">
      <c r="B67" s="29">
        <f t="shared" si="30"/>
        <v>46</v>
      </c>
      <c r="C67" s="29" t="s">
        <v>1021</v>
      </c>
      <c r="D67" s="29">
        <v>4</v>
      </c>
      <c r="E67" t="s">
        <v>1038</v>
      </c>
      <c r="F67" s="32">
        <f>SUMIF('FY 2014'!$A$22:$A$570,Dnumber,'FY 2015'!AV$22:AV$570)</f>
        <v>5570.9799999948591</v>
      </c>
      <c r="G67" s="32">
        <f>SUMIF('FY 2014'!$A$22:$A$570,Dnumber,'FY 2015'!BZ$22:BZ$570)</f>
        <v>127183.20000000484</v>
      </c>
      <c r="H67" s="32">
        <f t="shared" si="28"/>
        <v>121612.22000000998</v>
      </c>
      <c r="I67" s="32">
        <f t="shared" si="25"/>
        <v>6.6345864029062653E-3</v>
      </c>
      <c r="J67" s="32">
        <f t="shared" si="26"/>
        <v>0.15146490014304825</v>
      </c>
      <c r="K67" s="32">
        <f t="shared" si="27"/>
        <v>0.14483031374014199</v>
      </c>
      <c r="L67" s="33">
        <f t="shared" si="29"/>
        <v>21.829591921012497</v>
      </c>
    </row>
    <row r="68" spans="2:12" x14ac:dyDescent="0.25">
      <c r="B68" s="29">
        <f t="shared" si="30"/>
        <v>47</v>
      </c>
      <c r="C68" s="29" t="s">
        <v>617</v>
      </c>
      <c r="D68" s="29">
        <v>4</v>
      </c>
      <c r="E68" t="s">
        <v>1038</v>
      </c>
      <c r="F68" s="32">
        <f>SUMIF('FY 2014'!$A$22:$A$570,Dnumber,'FY 2015'!BA$22:BA$570)</f>
        <v>200554883</v>
      </c>
      <c r="G68" s="32">
        <f>SUMIF('FY 2014'!$A$22:$A$570,Dnumber,'FY 2015'!CE$22:CE$570)</f>
        <v>205967689</v>
      </c>
      <c r="H68" s="32">
        <f t="shared" si="28"/>
        <v>5412806</v>
      </c>
      <c r="I68" s="32">
        <f t="shared" si="25"/>
        <v>238.84463770996931</v>
      </c>
      <c r="J68" s="32">
        <f t="shared" si="26"/>
        <v>245.29085167756614</v>
      </c>
      <c r="K68" s="32">
        <f t="shared" si="27"/>
        <v>6.4462139675968304</v>
      </c>
      <c r="L68" s="33">
        <f t="shared" si="29"/>
        <v>2.6989150894919871E-2</v>
      </c>
    </row>
    <row r="69" spans="2:12" x14ac:dyDescent="0.25">
      <c r="B69" s="29">
        <f t="shared" si="30"/>
        <v>48</v>
      </c>
      <c r="C69" s="29" t="s">
        <v>618</v>
      </c>
      <c r="D69" s="29">
        <v>4</v>
      </c>
      <c r="E69" t="s">
        <v>1038</v>
      </c>
      <c r="F69" s="32">
        <f>SUMIF('FY 2014'!$A$22:$A$570,Dnumber,'FY 2015'!BB$22:BB$570)</f>
        <v>61276005</v>
      </c>
      <c r="G69" s="32">
        <f>SUMIF('FY 2014'!$A$22:$A$570,Dnumber,'FY 2015'!CF$22:CF$570)</f>
        <v>63406329</v>
      </c>
      <c r="H69" s="32">
        <f t="shared" si="28"/>
        <v>2130324</v>
      </c>
      <c r="I69" s="32">
        <f t="shared" si="25"/>
        <v>72.974763793406453</v>
      </c>
      <c r="J69" s="32">
        <f t="shared" si="26"/>
        <v>75.511807301765472</v>
      </c>
      <c r="K69" s="32">
        <f t="shared" si="27"/>
        <v>2.5370435083590195</v>
      </c>
      <c r="L69" s="33">
        <f t="shared" si="29"/>
        <v>3.4766039333014614E-2</v>
      </c>
    </row>
    <row r="70" spans="2:12" x14ac:dyDescent="0.25">
      <c r="B70" s="29">
        <f t="shared" si="30"/>
        <v>49</v>
      </c>
      <c r="C70" s="29" t="s">
        <v>31</v>
      </c>
      <c r="D70" s="29">
        <v>4</v>
      </c>
      <c r="E70" t="s">
        <v>1038</v>
      </c>
      <c r="F70" s="32">
        <f>SUMIF('FY 2014'!$A$22:$A$570,Dnumber,'FY 2015'!BD$22:BD$570)</f>
        <v>30135037.93</v>
      </c>
      <c r="G70" s="32">
        <f>SUMIF('FY 2014'!$A$22:$A$570,Dnumber,'FY 2015'!CH$22:CH$570)</f>
        <v>31241580.416893918</v>
      </c>
      <c r="H70" s="32">
        <f t="shared" si="28"/>
        <v>1106542.4868939184</v>
      </c>
      <c r="I70" s="32">
        <f t="shared" si="25"/>
        <v>35.888391791323443</v>
      </c>
      <c r="J70" s="32">
        <f t="shared" si="26"/>
        <v>37.206194357082296</v>
      </c>
      <c r="K70" s="32">
        <f t="shared" si="27"/>
        <v>1.3178025657588521</v>
      </c>
      <c r="L70" s="33">
        <f t="shared" si="29"/>
        <v>3.6719465542544891E-2</v>
      </c>
    </row>
    <row r="71" spans="2:12" x14ac:dyDescent="0.25">
      <c r="B71" s="29">
        <f t="shared" si="30"/>
        <v>50</v>
      </c>
      <c r="C71" s="29" t="s">
        <v>29</v>
      </c>
      <c r="D71" s="29">
        <v>4</v>
      </c>
      <c r="E71" t="s">
        <v>1038</v>
      </c>
      <c r="F71" s="32">
        <f>SUMIF('FY 2014'!$A$22:$A$570,Dnumber,'FY 2015'!BE$22:BE$570)</f>
        <v>24905613.109999999</v>
      </c>
      <c r="G71" s="32">
        <f>SUMIF('FY 2014'!$A$22:$A$570,Dnumber,'FY 2015'!CI$22:CI$570)</f>
        <v>25127788.109999999</v>
      </c>
      <c r="H71" s="32">
        <f t="shared" si="28"/>
        <v>222175</v>
      </c>
      <c r="I71" s="32">
        <f t="shared" si="25"/>
        <v>29.660569970777583</v>
      </c>
      <c r="J71" s="32">
        <f t="shared" si="26"/>
        <v>29.925162418437971</v>
      </c>
      <c r="K71" s="32">
        <f t="shared" si="27"/>
        <v>0.26459244766038648</v>
      </c>
      <c r="L71" s="33">
        <f t="shared" si="29"/>
        <v>8.9206798089541198E-3</v>
      </c>
    </row>
    <row r="72" spans="2:12" x14ac:dyDescent="0.25">
      <c r="B72" s="29">
        <f t="shared" si="30"/>
        <v>51</v>
      </c>
      <c r="C72" s="29" t="s">
        <v>32</v>
      </c>
      <c r="D72" s="29">
        <v>4</v>
      </c>
      <c r="E72" t="s">
        <v>1038</v>
      </c>
      <c r="F72" s="32">
        <f>SUMIF('FY 2014'!$A$22:$A$570,Dnumber,'FY 2015'!BF$22:BF$570)</f>
        <v>16056702</v>
      </c>
      <c r="G72" s="32">
        <f>SUMIF('FY 2014'!$A$22:$A$570,Dnumber,'FY 2015'!CJ$22:CJ$570)</f>
        <v>16375422.939999999</v>
      </c>
      <c r="H72" s="32">
        <f t="shared" si="28"/>
        <v>318720.93999999948</v>
      </c>
      <c r="I72" s="32">
        <f t="shared" si="25"/>
        <v>19.12223285038111</v>
      </c>
      <c r="J72" s="32">
        <f t="shared" si="26"/>
        <v>19.501803700545253</v>
      </c>
      <c r="K72" s="32">
        <f t="shared" si="27"/>
        <v>0.37957085016414555</v>
      </c>
      <c r="L72" s="33">
        <f t="shared" si="29"/>
        <v>1.9849713845346291E-2</v>
      </c>
    </row>
    <row r="73" spans="2:12" x14ac:dyDescent="0.25">
      <c r="B73" s="29">
        <f t="shared" si="30"/>
        <v>52</v>
      </c>
      <c r="C73" s="29" t="s">
        <v>619</v>
      </c>
      <c r="D73" s="29">
        <v>4</v>
      </c>
      <c r="E73" t="s">
        <v>1038</v>
      </c>
      <c r="F73" s="32">
        <f>SUMIF('FY 2014'!$A$22:$A$570,Dnumber,'FY 2015'!BG$22:BG$570)</f>
        <v>14348</v>
      </c>
      <c r="G73" s="32">
        <f>SUMIF('FY 2014'!$A$22:$A$570,Dnumber,'FY 2015'!CK$22:CK$570)</f>
        <v>143935</v>
      </c>
      <c r="H73" s="32">
        <f t="shared" si="28"/>
        <v>129587</v>
      </c>
      <c r="I73" s="32">
        <f t="shared" si="25"/>
        <v>1.7087307028384045E-2</v>
      </c>
      <c r="J73" s="32">
        <f t="shared" si="26"/>
        <v>0.1714149384674141</v>
      </c>
      <c r="K73" s="32">
        <f t="shared" si="27"/>
        <v>0.15432763143903006</v>
      </c>
      <c r="L73" s="33">
        <f t="shared" si="29"/>
        <v>9.0317117368274324</v>
      </c>
    </row>
    <row r="74" spans="2:12" x14ac:dyDescent="0.25">
      <c r="B74" s="29">
        <f t="shared" si="30"/>
        <v>53</v>
      </c>
      <c r="C74" s="29" t="s">
        <v>620</v>
      </c>
      <c r="D74" s="29">
        <v>4</v>
      </c>
      <c r="E74" t="s">
        <v>1038</v>
      </c>
      <c r="F74" s="32">
        <f>SUMIF('FY 2014'!$A$22:$A$570,Dnumber,'FY 2015'!BH$22:BH$570)</f>
        <v>-305</v>
      </c>
      <c r="G74" s="32">
        <f>SUMIF('FY 2014'!$A$22:$A$570,Dnumber,'FY 2015'!CL$22:CL$570)</f>
        <v>-358</v>
      </c>
      <c r="H74" s="32">
        <f t="shared" si="28"/>
        <v>-53</v>
      </c>
      <c r="I74" s="32">
        <f t="shared" si="25"/>
        <v>-3.6323032085706258E-4</v>
      </c>
      <c r="J74" s="32">
        <f t="shared" si="26"/>
        <v>-4.2634903235025704E-4</v>
      </c>
      <c r="K74" s="32">
        <f t="shared" si="27"/>
        <v>-6.3118711493194481E-5</v>
      </c>
      <c r="L74" s="33">
        <f t="shared" si="29"/>
        <v>0.17377049180327869</v>
      </c>
    </row>
    <row r="75" spans="2:12" x14ac:dyDescent="0.25">
      <c r="B75" s="29">
        <f t="shared" si="30"/>
        <v>54</v>
      </c>
      <c r="C75" s="29" t="s">
        <v>34</v>
      </c>
      <c r="D75" s="29">
        <v>4</v>
      </c>
      <c r="E75" t="s">
        <v>1038</v>
      </c>
      <c r="F75" s="32">
        <f>SUMIF('FY 2014'!$A$22:$A$570,Dnumber,'FY 2015'!BI$22:BI$570)</f>
        <v>40623279</v>
      </c>
      <c r="G75" s="32">
        <f>SUMIF('FY 2014'!$A$22:$A$570,Dnumber,'FY 2015'!CM$22:CM$570)</f>
        <v>40798267</v>
      </c>
      <c r="H75" s="32">
        <f t="shared" si="28"/>
        <v>174988</v>
      </c>
      <c r="I75" s="32">
        <f t="shared" si="25"/>
        <v>48.379038247331053</v>
      </c>
      <c r="J75" s="32">
        <f t="shared" si="26"/>
        <v>48.587434796138055</v>
      </c>
      <c r="K75" s="32">
        <f t="shared" si="27"/>
        <v>0.20839654880700217</v>
      </c>
      <c r="L75" s="33">
        <f t="shared" si="29"/>
        <v>4.3075794053946265E-3</v>
      </c>
    </row>
    <row r="76" spans="2:12" x14ac:dyDescent="0.25">
      <c r="B76" s="29">
        <f t="shared" si="30"/>
        <v>55</v>
      </c>
      <c r="C76" s="29" t="s">
        <v>621</v>
      </c>
      <c r="D76" s="29">
        <v>5</v>
      </c>
      <c r="E76" t="s">
        <v>594</v>
      </c>
      <c r="F76" s="32">
        <f>SUMIF('FY 2014'!$A$22:$A$570,Dnumber,'FY 2015'!AX$22:AX$570)</f>
        <v>1088801999.5090458</v>
      </c>
      <c r="G76" s="32">
        <f>SUMIF('FY 2014'!$A$22:$A$570,Dnumber,'FY 2015'!CB$22:CB$570)</f>
        <v>1118757999.7465713</v>
      </c>
      <c r="H76" s="32">
        <f t="shared" si="28"/>
        <v>29956000.237525463</v>
      </c>
      <c r="I76" s="32">
        <f t="shared" si="25"/>
        <v>1296.6750807589574</v>
      </c>
      <c r="J76" s="32">
        <f t="shared" si="26"/>
        <v>1332.3502531454183</v>
      </c>
      <c r="K76" s="32">
        <f t="shared" si="27"/>
        <v>35.675172386461036</v>
      </c>
      <c r="L76" s="33">
        <f t="shared" si="29"/>
        <v>2.7512807885210527E-2</v>
      </c>
    </row>
    <row r="77" spans="2:12" x14ac:dyDescent="0.25">
      <c r="B77" s="29">
        <f t="shared" si="30"/>
        <v>56</v>
      </c>
      <c r="C77" s="29" t="s">
        <v>1025</v>
      </c>
      <c r="D77" s="29">
        <v>6</v>
      </c>
      <c r="E77" t="s">
        <v>1037</v>
      </c>
      <c r="F77" s="32">
        <f>SUMIF('FY 2014'!$A$22:$A$570,Dnumber,'FY 2015'!AW$22:AW$570)</f>
        <v>64884636.820000015</v>
      </c>
      <c r="G77" s="32">
        <f>SUMIF('FY 2014'!$A$22:$A$570,Dnumber,'FY 2015'!CA$22:CA$570)</f>
        <v>94242011.430000007</v>
      </c>
      <c r="H77" s="32">
        <f t="shared" si="28"/>
        <v>29357374.609999992</v>
      </c>
      <c r="I77" s="32">
        <f t="shared" si="25"/>
        <v>77.272352297778951</v>
      </c>
      <c r="J77" s="32">
        <f t="shared" si="26"/>
        <v>112.23460999978315</v>
      </c>
      <c r="K77" s="32">
        <f t="shared" si="27"/>
        <v>34.962257702004194</v>
      </c>
      <c r="L77" s="33">
        <f t="shared" si="29"/>
        <v>0.45245494232235395</v>
      </c>
    </row>
    <row r="78" spans="2:12" x14ac:dyDescent="0.25">
      <c r="B78" s="29">
        <f t="shared" si="30"/>
        <v>57</v>
      </c>
      <c r="C78" s="29" t="s">
        <v>1024</v>
      </c>
      <c r="D78" s="29">
        <v>7</v>
      </c>
      <c r="E78" t="s">
        <v>597</v>
      </c>
      <c r="F78" s="32">
        <f>SUMIF('FY 2014'!$A$22:$A$570,Dnumber,'FY 2015'!AN$22:AN$570)</f>
        <v>27448560</v>
      </c>
      <c r="G78" s="32">
        <f>SUMIF('FY 2014'!$A$22:$A$570,Dnumber,'FY 2015'!BR$22:BR$570)</f>
        <v>27448560</v>
      </c>
      <c r="H78" s="32">
        <f t="shared" si="28"/>
        <v>0</v>
      </c>
      <c r="I78" s="32">
        <f t="shared" si="25"/>
        <v>32.68901395365355</v>
      </c>
      <c r="J78" s="32">
        <f t="shared" si="26"/>
        <v>32.68901395365355</v>
      </c>
      <c r="K78" s="32">
        <f t="shared" si="27"/>
        <v>0</v>
      </c>
      <c r="L78" s="33">
        <f t="shared" si="29"/>
        <v>0</v>
      </c>
    </row>
    <row r="79" spans="2:12" x14ac:dyDescent="0.25">
      <c r="B79" s="29">
        <f t="shared" si="30"/>
        <v>58</v>
      </c>
      <c r="C79" s="29" t="s">
        <v>622</v>
      </c>
      <c r="D79" s="29">
        <v>7</v>
      </c>
      <c r="E79" t="s">
        <v>597</v>
      </c>
      <c r="F79" s="32">
        <f>SUMIF('FY 2014'!$A$22:$A$570,Dnumber,'FY 2015'!AY$22:AY$570)</f>
        <v>53926764.81000001</v>
      </c>
      <c r="G79" s="32">
        <f>SUMIF('FY 2014'!$A$22:$A$570,Dnumber,'FY 2015'!CC$22:CC$570)</f>
        <v>53902805.65079999</v>
      </c>
      <c r="H79" s="32">
        <f t="shared" si="28"/>
        <v>-23959.159200020134</v>
      </c>
      <c r="I79" s="32">
        <f t="shared" si="25"/>
        <v>64.22241339252345</v>
      </c>
      <c r="J79" s="32">
        <f t="shared" si="26"/>
        <v>64.193879972576937</v>
      </c>
      <c r="K79" s="32">
        <f t="shared" si="27"/>
        <v>-2.8533419946520509E-2</v>
      </c>
      <c r="L79" s="33">
        <f t="shared" si="29"/>
        <v>-4.4429068356752644E-4</v>
      </c>
    </row>
    <row r="80" spans="2:12" x14ac:dyDescent="0.25">
      <c r="B80" s="29">
        <f t="shared" si="30"/>
        <v>59</v>
      </c>
      <c r="C80" s="29" t="s">
        <v>611</v>
      </c>
      <c r="D80" s="29">
        <v>7</v>
      </c>
      <c r="E80" t="s">
        <v>597</v>
      </c>
      <c r="F80" s="32">
        <f>SUMIF('FY 2014'!$A$22:$A$570,Dnumber,'FY 2015'!BC$22:BC$570)</f>
        <v>60219130</v>
      </c>
      <c r="G80" s="32">
        <f>SUMIF('FY 2014'!$A$22:$A$570,Dnumber,'FY 2015'!CG$22:CG$570)</f>
        <v>60160398.321999982</v>
      </c>
      <c r="H80" s="32">
        <f t="shared" si="28"/>
        <v>-58731.678000018001</v>
      </c>
      <c r="I80" s="32">
        <f t="shared" si="25"/>
        <v>71.716111185682493</v>
      </c>
      <c r="J80" s="32">
        <f t="shared" si="26"/>
        <v>71.646166509471286</v>
      </c>
      <c r="K80" s="32">
        <f t="shared" si="27"/>
        <v>-6.9944676211213835E-2</v>
      </c>
      <c r="L80" s="33">
        <f t="shared" si="29"/>
        <v>-9.7529934424522575E-4</v>
      </c>
    </row>
    <row r="81" spans="2:12" x14ac:dyDescent="0.25">
      <c r="B81" s="29">
        <f t="shared" si="30"/>
        <v>60</v>
      </c>
      <c r="C81" s="29" t="s">
        <v>623</v>
      </c>
      <c r="D81" s="29">
        <v>7</v>
      </c>
      <c r="E81" t="s">
        <v>597</v>
      </c>
      <c r="F81" s="32">
        <f>SUMIF('FY 2014'!$A$22:$A$570,Dnumber,'FY 2015'!BK$22:BK$570)</f>
        <v>24223451.5418672</v>
      </c>
      <c r="G81" s="32">
        <f>SUMIF('FY 2014'!$A$22:$A$570,Dnumber,'FY 2015'!CO$22:CO$570)</f>
        <v>24223451.5418672</v>
      </c>
      <c r="H81" s="32">
        <f t="shared" si="28"/>
        <v>0</v>
      </c>
      <c r="I81" s="32">
        <f t="shared" si="25"/>
        <v>28.848170740386657</v>
      </c>
      <c r="J81" s="32">
        <f t="shared" si="26"/>
        <v>28.848170740386657</v>
      </c>
      <c r="K81" s="32">
        <f t="shared" si="27"/>
        <v>0</v>
      </c>
      <c r="L81" s="33">
        <f t="shared" si="29"/>
        <v>0</v>
      </c>
    </row>
    <row r="82" spans="2:12" x14ac:dyDescent="0.25">
      <c r="B82" s="29">
        <f t="shared" si="30"/>
        <v>61</v>
      </c>
      <c r="C82" s="29" t="s">
        <v>624</v>
      </c>
      <c r="D82" s="29">
        <v>7</v>
      </c>
      <c r="E82" t="s">
        <v>597</v>
      </c>
      <c r="F82" s="32">
        <f>SUMIF('FY 2014'!$A$22:$A$570,Dnumber,'FY 2015'!BL$22:BL$570)</f>
        <v>192679228.82108572</v>
      </c>
      <c r="G82" s="32">
        <f>SUMIF('FY 2014'!$A$22:$A$570,Dnumber,'FY 2015'!CP$22:CP$570)</f>
        <v>192679228.82108572</v>
      </c>
      <c r="H82" s="32">
        <f t="shared" si="28"/>
        <v>0</v>
      </c>
      <c r="I82" s="32">
        <f t="shared" si="25"/>
        <v>229.46537084319456</v>
      </c>
      <c r="J82" s="32">
        <f t="shared" si="26"/>
        <v>229.46537084319456</v>
      </c>
      <c r="K82" s="32">
        <f t="shared" si="27"/>
        <v>0</v>
      </c>
      <c r="L82" s="33">
        <f t="shared" si="29"/>
        <v>0</v>
      </c>
    </row>
    <row r="83" spans="2:12" x14ac:dyDescent="0.25">
      <c r="B83" s="29">
        <f t="shared" si="30"/>
        <v>62</v>
      </c>
      <c r="C83" s="29" t="s">
        <v>625</v>
      </c>
      <c r="D83" s="29">
        <v>7</v>
      </c>
      <c r="E83" t="s">
        <v>597</v>
      </c>
      <c r="F83" s="32">
        <f>SUMIF('FY 2014'!$A$22:$A$570,Dnumber,'FY 2015'!BM$22:BM$570)</f>
        <v>94748848.259999946</v>
      </c>
      <c r="G83" s="32">
        <f>SUMIF('FY 2014'!$A$22:$A$570,Dnumber,'FY 2015'!CQ$22:CQ$570)</f>
        <v>94748848.259999946</v>
      </c>
      <c r="H83" s="32">
        <f t="shared" si="28"/>
        <v>0</v>
      </c>
      <c r="I83" s="32">
        <f t="shared" si="25"/>
        <v>112.83821165349808</v>
      </c>
      <c r="J83" s="32">
        <f t="shared" si="26"/>
        <v>112.83821165349808</v>
      </c>
      <c r="K83" s="32">
        <f t="shared" si="27"/>
        <v>0</v>
      </c>
      <c r="L83" s="33">
        <f t="shared" si="29"/>
        <v>0</v>
      </c>
    </row>
    <row r="84" spans="2:12" x14ac:dyDescent="0.25">
      <c r="B84" s="29">
        <f t="shared" si="30"/>
        <v>63</v>
      </c>
      <c r="C84" s="29" t="s">
        <v>591</v>
      </c>
      <c r="D84" s="29">
        <v>7</v>
      </c>
      <c r="E84" t="s">
        <v>597</v>
      </c>
      <c r="F84" s="32">
        <f>SUMIF('FY 2014'!$A$22:$A$570,Dnumber,'FY 2015'!BN$22:BN$570)</f>
        <v>3749999.9899999984</v>
      </c>
      <c r="G84" s="32">
        <f>SUMIF('FY 2014'!$A$22:$A$570,Dnumber,'FY 2015'!CR$22:CR$570)</f>
        <v>3749999.9899999984</v>
      </c>
      <c r="H84" s="32">
        <f t="shared" si="28"/>
        <v>0</v>
      </c>
      <c r="I84" s="32">
        <f t="shared" si="25"/>
        <v>4.4659465560055107</v>
      </c>
      <c r="J84" s="32">
        <f t="shared" si="26"/>
        <v>4.4659465560055107</v>
      </c>
      <c r="K84" s="32">
        <f t="shared" si="27"/>
        <v>0</v>
      </c>
      <c r="L84" s="33">
        <f t="shared" si="29"/>
        <v>0</v>
      </c>
    </row>
    <row r="85" spans="2:12" x14ac:dyDescent="0.25">
      <c r="B85" s="29">
        <f t="shared" si="30"/>
        <v>64</v>
      </c>
      <c r="C85" s="29" t="s">
        <v>1032</v>
      </c>
      <c r="D85" s="29"/>
      <c r="E85" s="29"/>
      <c r="F85" s="23">
        <f>SUM(F55:F84)</f>
        <v>8744718102.029623</v>
      </c>
      <c r="G85" s="23">
        <f>SUM(G55:G84)</f>
        <v>9180170138.5292168</v>
      </c>
      <c r="H85" s="32">
        <f t="shared" si="28"/>
        <v>435452036.49959373</v>
      </c>
      <c r="I85" s="32">
        <f t="shared" si="25"/>
        <v>10414.251678704206</v>
      </c>
      <c r="J85" s="32">
        <f t="shared" si="26"/>
        <v>10932.839819476694</v>
      </c>
      <c r="K85" s="32">
        <f t="shared" si="27"/>
        <v>518.58814077248769</v>
      </c>
      <c r="L85" s="33">
        <f t="shared" si="29"/>
        <v>4.9796006162683121E-2</v>
      </c>
    </row>
    <row r="87" spans="2:12" x14ac:dyDescent="0.25">
      <c r="B87" s="29">
        <f>B85+1</f>
        <v>65</v>
      </c>
      <c r="C87" s="29" t="s">
        <v>609</v>
      </c>
      <c r="D87" s="29">
        <v>1</v>
      </c>
      <c r="E87" s="29" t="s">
        <v>605</v>
      </c>
      <c r="F87" s="23">
        <f>SUMIF($D$55:$D$85,$D87,F$55:F$85)</f>
        <v>5033475340.6431999</v>
      </c>
      <c r="G87" s="23">
        <f>SUMIF($D$55:$D$85,$D87,G$55:G$85)</f>
        <v>5326304012</v>
      </c>
      <c r="H87" s="23">
        <f>G87-F87</f>
        <v>292828671.35680008</v>
      </c>
      <c r="I87" s="32">
        <f t="shared" ref="I87:I94" si="31">IF($F$9=0,0,F87/$F$9)</f>
        <v>6037.9811817069003</v>
      </c>
      <c r="J87" s="32">
        <f t="shared" ref="J87:J94" si="32">IF($F$9=0,0,G87/$F$9)</f>
        <v>6389.2482263350876</v>
      </c>
      <c r="K87" s="32">
        <f t="shared" ref="K87:K94" si="33">J87-I87</f>
        <v>351.26704462818725</v>
      </c>
      <c r="L87" s="33">
        <f t="shared" ref="L87:L94" si="34">IF(F87=0,0,H87/F87)</f>
        <v>5.8176240378557439E-2</v>
      </c>
    </row>
    <row r="88" spans="2:12" x14ac:dyDescent="0.25">
      <c r="B88" s="29">
        <f>B87+1</f>
        <v>66</v>
      </c>
      <c r="C88" s="29" t="s">
        <v>17</v>
      </c>
      <c r="D88" s="29">
        <v>2</v>
      </c>
      <c r="E88" s="29" t="s">
        <v>605</v>
      </c>
      <c r="F88" s="23">
        <f t="shared" ref="F88:G93" si="35">SUMIF($D$55:$D$85,$D88,F$55:F$85)</f>
        <v>517396393</v>
      </c>
      <c r="G88" s="23">
        <f t="shared" si="35"/>
        <v>539319100</v>
      </c>
      <c r="H88" s="23">
        <f t="shared" ref="H88:H94" si="36">G88-F88</f>
        <v>21922707</v>
      </c>
      <c r="I88" s="32">
        <f t="shared" si="31"/>
        <v>620.65063857406824</v>
      </c>
      <c r="J88" s="32">
        <f t="shared" si="32"/>
        <v>646.94835205430547</v>
      </c>
      <c r="K88" s="32">
        <f t="shared" si="33"/>
        <v>26.297713480237235</v>
      </c>
      <c r="L88" s="33">
        <f t="shared" si="34"/>
        <v>4.2371201841756946E-2</v>
      </c>
    </row>
    <row r="89" spans="2:12" x14ac:dyDescent="0.25">
      <c r="B89" s="29">
        <f t="shared" ref="B89:B93" si="37">B88+1</f>
        <v>67</v>
      </c>
      <c r="C89" s="29" t="s">
        <v>595</v>
      </c>
      <c r="D89" s="29">
        <v>3</v>
      </c>
      <c r="E89" s="29" t="s">
        <v>605</v>
      </c>
      <c r="F89" s="23">
        <f t="shared" si="35"/>
        <v>932415039.10000002</v>
      </c>
      <c r="G89" s="23">
        <f t="shared" si="35"/>
        <v>973406136.10000002</v>
      </c>
      <c r="H89" s="23">
        <f t="shared" si="36"/>
        <v>40991097</v>
      </c>
      <c r="I89" s="32">
        <f t="shared" si="31"/>
        <v>1118.4925083802814</v>
      </c>
      <c r="J89" s="32">
        <f t="shared" si="32"/>
        <v>1167.6639963788489</v>
      </c>
      <c r="K89" s="32">
        <f t="shared" si="33"/>
        <v>49.1714879985675</v>
      </c>
      <c r="L89" s="33">
        <f t="shared" si="34"/>
        <v>4.3962286407956332E-2</v>
      </c>
    </row>
    <row r="90" spans="2:12" x14ac:dyDescent="0.25">
      <c r="B90" s="29">
        <f t="shared" si="37"/>
        <v>68</v>
      </c>
      <c r="C90" s="29" t="s">
        <v>593</v>
      </c>
      <c r="D90" s="29">
        <v>4</v>
      </c>
      <c r="E90" s="29" t="s">
        <v>605</v>
      </c>
      <c r="F90" s="23">
        <f t="shared" si="35"/>
        <v>650748709.53442466</v>
      </c>
      <c r="G90" s="23">
        <f t="shared" si="35"/>
        <v>671227586.66689408</v>
      </c>
      <c r="H90" s="23">
        <f t="shared" si="36"/>
        <v>20478877.132469416</v>
      </c>
      <c r="I90" s="32">
        <f t="shared" si="31"/>
        <v>780.61541902514102</v>
      </c>
      <c r="J90" s="32">
        <f t="shared" si="32"/>
        <v>805.18116463432432</v>
      </c>
      <c r="K90" s="32">
        <f t="shared" si="33"/>
        <v>24.565745609183296</v>
      </c>
      <c r="L90" s="33">
        <f t="shared" si="34"/>
        <v>3.1469716086138598E-2</v>
      </c>
    </row>
    <row r="91" spans="2:12" x14ac:dyDescent="0.25">
      <c r="B91" s="29">
        <f t="shared" si="37"/>
        <v>69</v>
      </c>
      <c r="C91" s="29" t="s">
        <v>594</v>
      </c>
      <c r="D91" s="29">
        <v>5</v>
      </c>
      <c r="E91" s="29" t="s">
        <v>605</v>
      </c>
      <c r="F91" s="23">
        <f t="shared" si="35"/>
        <v>1088801999.5090458</v>
      </c>
      <c r="G91" s="23">
        <f t="shared" si="35"/>
        <v>1118757999.7465713</v>
      </c>
      <c r="H91" s="23">
        <f t="shared" si="36"/>
        <v>29956000.237525463</v>
      </c>
      <c r="I91" s="32">
        <f t="shared" si="31"/>
        <v>1306.0888429425361</v>
      </c>
      <c r="J91" s="32">
        <f t="shared" si="32"/>
        <v>1342.023014359431</v>
      </c>
      <c r="K91" s="32">
        <f t="shared" si="33"/>
        <v>35.934171416894969</v>
      </c>
      <c r="L91" s="33">
        <f t="shared" si="34"/>
        <v>2.7512807885210527E-2</v>
      </c>
    </row>
    <row r="92" spans="2:12" x14ac:dyDescent="0.25">
      <c r="B92" s="29">
        <f t="shared" si="37"/>
        <v>70</v>
      </c>
      <c r="C92" s="29" t="s">
        <v>1025</v>
      </c>
      <c r="D92" s="29">
        <v>6</v>
      </c>
      <c r="E92" s="29" t="s">
        <v>605</v>
      </c>
      <c r="F92" s="23">
        <f t="shared" si="35"/>
        <v>64884636.820000015</v>
      </c>
      <c r="G92" s="23">
        <f t="shared" si="35"/>
        <v>94242011.430000007</v>
      </c>
      <c r="H92" s="23">
        <f t="shared" si="36"/>
        <v>29357374.609999992</v>
      </c>
      <c r="I92" s="32">
        <f t="shared" si="31"/>
        <v>77.833343681581312</v>
      </c>
      <c r="J92" s="32">
        <f t="shared" si="32"/>
        <v>113.04942470778714</v>
      </c>
      <c r="K92" s="32">
        <f t="shared" si="33"/>
        <v>35.216081026205828</v>
      </c>
      <c r="L92" s="33">
        <f t="shared" si="34"/>
        <v>0.45245494232235395</v>
      </c>
    </row>
    <row r="93" spans="2:12" x14ac:dyDescent="0.25">
      <c r="B93" s="29">
        <f t="shared" si="37"/>
        <v>71</v>
      </c>
      <c r="C93" s="29" t="s">
        <v>597</v>
      </c>
      <c r="D93" s="29">
        <v>7</v>
      </c>
      <c r="E93" s="29" t="s">
        <v>605</v>
      </c>
      <c r="F93" s="23">
        <f t="shared" si="35"/>
        <v>456995983.42295283</v>
      </c>
      <c r="G93" s="23">
        <f t="shared" si="35"/>
        <v>456913292.58575279</v>
      </c>
      <c r="H93" s="23">
        <f t="shared" si="36"/>
        <v>-82690.837200045586</v>
      </c>
      <c r="I93" s="32">
        <f t="shared" si="31"/>
        <v>548.19641724336486</v>
      </c>
      <c r="J93" s="32">
        <f t="shared" si="32"/>
        <v>548.09722420374044</v>
      </c>
      <c r="K93" s="32">
        <f t="shared" si="33"/>
        <v>-9.9193039624424273E-2</v>
      </c>
      <c r="L93" s="33">
        <f t="shared" si="34"/>
        <v>-1.8094434130620064E-4</v>
      </c>
    </row>
    <row r="94" spans="2:12" x14ac:dyDescent="0.25">
      <c r="B94" s="29">
        <f>B93+1</f>
        <v>72</v>
      </c>
      <c r="C94" s="29" t="s">
        <v>605</v>
      </c>
      <c r="D94" s="29"/>
      <c r="E94" s="29" t="s">
        <v>605</v>
      </c>
      <c r="F94" s="23">
        <f>SUM(F87:F93)</f>
        <v>8744718102.029623</v>
      </c>
      <c r="G94" s="23">
        <f>SUM(G87:G93)</f>
        <v>9180170138.5292187</v>
      </c>
      <c r="H94" s="23">
        <f t="shared" si="36"/>
        <v>435452036.49959564</v>
      </c>
      <c r="I94" s="32">
        <f t="shared" si="31"/>
        <v>10489.858351553874</v>
      </c>
      <c r="J94" s="32">
        <f t="shared" si="32"/>
        <v>11012.211402673525</v>
      </c>
      <c r="K94" s="32">
        <f t="shared" si="33"/>
        <v>522.35305111965135</v>
      </c>
      <c r="L94" s="33">
        <f t="shared" si="34"/>
        <v>4.9796006162683336E-2</v>
      </c>
    </row>
    <row r="95" spans="2:12" x14ac:dyDescent="0.25">
      <c r="K95" s="20"/>
    </row>
  </sheetData>
  <printOptions gridLines="1"/>
  <pageMargins left="0.5" right="0.5" top="0.75" bottom="0.5" header="0.3" footer="0.3"/>
  <pageSetup scale="70" fitToHeight="2" orientation="landscape" r:id="rId1"/>
  <rowBreaks count="1" manualBreakCount="1">
    <brk id="52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zoomScaleNormal="100" workbookViewId="0">
      <pane ySplit="10" topLeftCell="A11" activePane="bottomLeft" state="frozen"/>
      <selection pane="bottomLeft" activeCell="A5" sqref="A5"/>
    </sheetView>
  </sheetViews>
  <sheetFormatPr defaultRowHeight="15" x14ac:dyDescent="0.25"/>
  <cols>
    <col min="1" max="1" width="4.7109375" customWidth="1"/>
    <col min="2" max="2" width="26.42578125" customWidth="1"/>
    <col min="3" max="3" width="27.42578125" customWidth="1"/>
    <col min="4" max="9" width="16.7109375" style="21" customWidth="1"/>
    <col min="10" max="19" width="14.7109375" customWidth="1"/>
  </cols>
  <sheetData>
    <row r="1" spans="1:21" ht="18.75" x14ac:dyDescent="0.3">
      <c r="A1" s="26" t="s">
        <v>1026</v>
      </c>
    </row>
    <row r="2" spans="1:21" ht="18.75" x14ac:dyDescent="0.3">
      <c r="A2" s="26" t="s">
        <v>1027</v>
      </c>
    </row>
    <row r="3" spans="1:21" ht="18.75" x14ac:dyDescent="0.3">
      <c r="A3" s="26" t="s">
        <v>1013</v>
      </c>
    </row>
    <row r="4" spans="1:21" ht="18.75" x14ac:dyDescent="0.3">
      <c r="A4" s="26" t="s">
        <v>1014</v>
      </c>
    </row>
    <row r="5" spans="1:21" ht="18.75" x14ac:dyDescent="0.3">
      <c r="A5" s="37" t="s">
        <v>1084</v>
      </c>
    </row>
    <row r="7" spans="1:21" x14ac:dyDescent="0.25">
      <c r="A7" t="s">
        <v>1019</v>
      </c>
    </row>
    <row r="8" spans="1:21" x14ac:dyDescent="0.25">
      <c r="D8" s="21" t="s">
        <v>1016</v>
      </c>
      <c r="E8" s="21" t="s">
        <v>1016</v>
      </c>
      <c r="F8" s="21" t="s">
        <v>1016</v>
      </c>
      <c r="G8" s="21" t="s">
        <v>1017</v>
      </c>
      <c r="H8" s="21" t="s">
        <v>1017</v>
      </c>
      <c r="I8" s="21" t="s">
        <v>1017</v>
      </c>
    </row>
    <row r="9" spans="1:21" x14ac:dyDescent="0.25">
      <c r="B9" t="s">
        <v>626</v>
      </c>
      <c r="C9" t="s">
        <v>596</v>
      </c>
      <c r="D9" s="21" t="s">
        <v>0</v>
      </c>
      <c r="E9" s="21" t="s">
        <v>1</v>
      </c>
      <c r="F9" s="21" t="s">
        <v>606</v>
      </c>
      <c r="G9" s="21" t="s">
        <v>0</v>
      </c>
      <c r="H9" s="21" t="s">
        <v>1</v>
      </c>
      <c r="I9" s="21" t="s">
        <v>606</v>
      </c>
    </row>
    <row r="11" spans="1:21" x14ac:dyDescent="0.25">
      <c r="A11">
        <v>1</v>
      </c>
      <c r="B11" t="s">
        <v>19</v>
      </c>
      <c r="C11" t="s">
        <v>609</v>
      </c>
      <c r="D11" s="22">
        <f>'FY 2014'!AK12</f>
        <v>5023644035</v>
      </c>
      <c r="E11" s="22">
        <f>'FY 2014'!BO12</f>
        <v>5098998695.5250063</v>
      </c>
      <c r="F11" s="22">
        <f>E11-D11</f>
        <v>75354660.525006294</v>
      </c>
      <c r="G11" s="20">
        <f>'FY 2015'!AK12</f>
        <v>5064717414</v>
      </c>
      <c r="H11" s="20">
        <f>'FY 2015'!BO12</f>
        <v>5308934150</v>
      </c>
      <c r="I11" s="22">
        <f>H11-G11</f>
        <v>244216736</v>
      </c>
      <c r="T11" s="20"/>
      <c r="U11" s="20"/>
    </row>
    <row r="12" spans="1:21" x14ac:dyDescent="0.25">
      <c r="A12">
        <v>1</v>
      </c>
      <c r="B12" t="s">
        <v>1020</v>
      </c>
      <c r="C12" t="s">
        <v>609</v>
      </c>
      <c r="D12" s="22">
        <f>'FY 2014'!AL12</f>
        <v>0</v>
      </c>
      <c r="E12" s="22">
        <f>'FY 2014'!BP12</f>
        <v>0</v>
      </c>
      <c r="F12" s="22">
        <f t="shared" ref="F12:F40" si="0">E12-D12</f>
        <v>0</v>
      </c>
      <c r="G12" s="20">
        <f>'FY 2015'!AL12</f>
        <v>0</v>
      </c>
      <c r="H12" s="20">
        <f>'FY 2015'!BP12</f>
        <v>10603657</v>
      </c>
      <c r="I12" s="22">
        <f t="shared" ref="I12:I40" si="1">H12-G12</f>
        <v>10603657</v>
      </c>
    </row>
    <row r="13" spans="1:21" x14ac:dyDescent="0.25">
      <c r="A13">
        <v>1</v>
      </c>
      <c r="B13" t="s">
        <v>613</v>
      </c>
      <c r="C13" t="s">
        <v>609</v>
      </c>
      <c r="D13" s="22">
        <f>'FY 2014'!AZ12</f>
        <v>-31116182.458799969</v>
      </c>
      <c r="E13" s="22">
        <f>'FY 2014'!CD12</f>
        <v>-31116182.458799969</v>
      </c>
      <c r="F13" s="22">
        <f t="shared" si="0"/>
        <v>0</v>
      </c>
      <c r="G13" s="20">
        <f>'FY 2015'!AZ12</f>
        <v>-31242073.356799938</v>
      </c>
      <c r="H13" s="20">
        <f>'FY 2015'!CD12</f>
        <v>6766205</v>
      </c>
      <c r="I13" s="22">
        <f t="shared" si="1"/>
        <v>38008278.356799938</v>
      </c>
    </row>
    <row r="14" spans="1:21" x14ac:dyDescent="0.25">
      <c r="A14">
        <v>2</v>
      </c>
      <c r="B14" t="s">
        <v>17</v>
      </c>
      <c r="C14" t="s">
        <v>17</v>
      </c>
      <c r="D14" s="22">
        <f>'FY 2014'!AS12</f>
        <v>493047681</v>
      </c>
      <c r="E14" s="22">
        <f>'FY 2014'!BW12</f>
        <v>501044711</v>
      </c>
      <c r="F14" s="22">
        <f t="shared" si="0"/>
        <v>7997030</v>
      </c>
      <c r="G14" s="20">
        <f>'FY 2015'!AS12</f>
        <v>515071393</v>
      </c>
      <c r="H14" s="20">
        <f>'FY 2015'!BW12</f>
        <v>531994100</v>
      </c>
      <c r="I14" s="22">
        <f t="shared" si="1"/>
        <v>16922707</v>
      </c>
    </row>
    <row r="15" spans="1:21" x14ac:dyDescent="0.25">
      <c r="A15">
        <v>2</v>
      </c>
      <c r="B15" t="s">
        <v>1012</v>
      </c>
      <c r="C15" t="s">
        <v>17</v>
      </c>
      <c r="D15" s="22">
        <f>'FY 2014'!AT12</f>
        <v>2325000</v>
      </c>
      <c r="E15" s="22">
        <f>'FY 2014'!BX12</f>
        <v>7325000</v>
      </c>
      <c r="F15" s="22">
        <f t="shared" si="0"/>
        <v>5000000</v>
      </c>
      <c r="G15" s="20">
        <f>'FY 2015'!AT12</f>
        <v>2325000</v>
      </c>
      <c r="H15" s="20">
        <f>'FY 2015'!BX12</f>
        <v>7325000</v>
      </c>
      <c r="I15" s="22">
        <f t="shared" si="1"/>
        <v>5000000</v>
      </c>
    </row>
    <row r="16" spans="1:21" x14ac:dyDescent="0.25">
      <c r="A16">
        <v>3</v>
      </c>
      <c r="B16" t="s">
        <v>21</v>
      </c>
      <c r="C16" t="s">
        <v>595</v>
      </c>
      <c r="D16" s="22">
        <f>'FY 2014'!AO12</f>
        <v>885258338</v>
      </c>
      <c r="E16" s="22">
        <f>'FY 2014'!BS12</f>
        <v>885411961</v>
      </c>
      <c r="F16" s="22">
        <f t="shared" si="0"/>
        <v>153623</v>
      </c>
      <c r="G16" s="20">
        <f>'FY 2015'!AO12</f>
        <v>932539574</v>
      </c>
      <c r="H16" s="20">
        <f>'FY 2015'!BS12</f>
        <v>721483489</v>
      </c>
      <c r="I16" s="22">
        <f t="shared" si="1"/>
        <v>-211056085</v>
      </c>
    </row>
    <row r="17" spans="1:9" x14ac:dyDescent="0.25">
      <c r="A17">
        <v>3</v>
      </c>
      <c r="B17" t="s">
        <v>614</v>
      </c>
      <c r="C17" t="s">
        <v>595</v>
      </c>
      <c r="D17" s="22">
        <f>'FY 2014'!AP12</f>
        <v>256667.22999999989</v>
      </c>
      <c r="E17" s="22">
        <f>'FY 2014'!BT12</f>
        <v>257135.22999999989</v>
      </c>
      <c r="F17" s="22">
        <f t="shared" si="0"/>
        <v>468</v>
      </c>
      <c r="G17" s="20">
        <f>'FY 2015'!AP12</f>
        <v>-124534.8999999995</v>
      </c>
      <c r="H17" s="20">
        <f>'FY 2015'!BT12</f>
        <v>3535499.1000000006</v>
      </c>
      <c r="I17" s="22">
        <f t="shared" si="1"/>
        <v>3660034</v>
      </c>
    </row>
    <row r="18" spans="1:9" x14ac:dyDescent="0.25">
      <c r="A18">
        <v>3</v>
      </c>
      <c r="B18" t="s">
        <v>584</v>
      </c>
      <c r="C18" t="s">
        <v>595</v>
      </c>
      <c r="D18" s="22">
        <f>'FY 2014'!BJ12</f>
        <v>0</v>
      </c>
      <c r="E18" s="22">
        <f>'FY 2014'!CN12</f>
        <v>0</v>
      </c>
      <c r="F18" s="22">
        <f t="shared" si="0"/>
        <v>0</v>
      </c>
      <c r="G18" s="20">
        <f>'FY 2015'!BJ12</f>
        <v>0</v>
      </c>
      <c r="H18" s="20">
        <f>'FY 2015'!CN12</f>
        <v>248387148</v>
      </c>
      <c r="I18" s="22">
        <f t="shared" si="1"/>
        <v>248387148</v>
      </c>
    </row>
    <row r="19" spans="1:9" x14ac:dyDescent="0.25">
      <c r="A19">
        <v>4</v>
      </c>
      <c r="B19" t="s">
        <v>615</v>
      </c>
      <c r="C19" t="s">
        <v>593</v>
      </c>
      <c r="D19" s="22">
        <f>'FY 2014'!AM12</f>
        <v>11539769</v>
      </c>
      <c r="E19" s="22">
        <f>'FY 2014'!BQ12</f>
        <v>11539769</v>
      </c>
      <c r="F19" s="22">
        <f t="shared" si="0"/>
        <v>0</v>
      </c>
      <c r="G19" s="20">
        <f>'FY 2015'!AM12</f>
        <v>11634119</v>
      </c>
      <c r="H19" s="20">
        <f>'FY 2015'!BQ12</f>
        <v>11904943</v>
      </c>
      <c r="I19" s="22">
        <f t="shared" si="1"/>
        <v>270824</v>
      </c>
    </row>
    <row r="20" spans="1:9" x14ac:dyDescent="0.25">
      <c r="A20">
        <v>4</v>
      </c>
      <c r="B20" t="s">
        <v>22</v>
      </c>
      <c r="C20" t="s">
        <v>593</v>
      </c>
      <c r="D20" s="22">
        <f>'FY 2014'!AQ12</f>
        <v>87240788</v>
      </c>
      <c r="E20" s="22">
        <f>'FY 2014'!BU12</f>
        <v>87240788</v>
      </c>
      <c r="F20" s="22">
        <f t="shared" si="0"/>
        <v>0</v>
      </c>
      <c r="G20" s="20">
        <f>'FY 2015'!AQ12</f>
        <v>93125979</v>
      </c>
      <c r="H20" s="20">
        <f>'FY 2015'!BU12</f>
        <v>93125979</v>
      </c>
      <c r="I20" s="22">
        <f t="shared" si="1"/>
        <v>0</v>
      </c>
    </row>
    <row r="21" spans="1:9" x14ac:dyDescent="0.25">
      <c r="A21">
        <v>4</v>
      </c>
      <c r="B21" t="s">
        <v>23</v>
      </c>
      <c r="C21" t="s">
        <v>593</v>
      </c>
      <c r="D21" s="22">
        <f>'FY 2014'!AR12</f>
        <v>93727659.478903517</v>
      </c>
      <c r="E21" s="22">
        <f>'FY 2014'!BV12</f>
        <v>93719151.858374864</v>
      </c>
      <c r="F21" s="22">
        <f t="shared" si="0"/>
        <v>-8507.620528653264</v>
      </c>
      <c r="G21" s="20">
        <f>'FY 2015'!AR12</f>
        <v>94474737.514424711</v>
      </c>
      <c r="H21" s="20">
        <f>'FY 2015'!BV12</f>
        <v>105233069</v>
      </c>
      <c r="I21" s="22">
        <f t="shared" si="1"/>
        <v>10758331.485575289</v>
      </c>
    </row>
    <row r="22" spans="1:9" x14ac:dyDescent="0.25">
      <c r="A22">
        <v>4</v>
      </c>
      <c r="B22" t="s">
        <v>616</v>
      </c>
      <c r="C22" t="s">
        <v>593</v>
      </c>
      <c r="D22" s="22">
        <f>'FY 2014'!AU12</f>
        <v>75068038</v>
      </c>
      <c r="E22" s="22">
        <f>'FY 2014'!BY12</f>
        <v>72234743</v>
      </c>
      <c r="F22" s="22">
        <f t="shared" si="0"/>
        <v>-2833295</v>
      </c>
      <c r="G22" s="20">
        <f>'FY 2015'!AU12</f>
        <v>77942740</v>
      </c>
      <c r="H22" s="20">
        <f>'FY 2015'!BY12</f>
        <v>77775759</v>
      </c>
      <c r="I22" s="22">
        <f t="shared" si="1"/>
        <v>-166981</v>
      </c>
    </row>
    <row r="23" spans="1:9" x14ac:dyDescent="0.25">
      <c r="A23">
        <v>4</v>
      </c>
      <c r="B23" t="s">
        <v>1021</v>
      </c>
      <c r="C23" t="s">
        <v>593</v>
      </c>
      <c r="D23" s="22">
        <f>'FY 2014'!AV12</f>
        <v>0</v>
      </c>
      <c r="E23" s="22">
        <f>'FY 2014'!BZ12</f>
        <v>0</v>
      </c>
      <c r="F23" s="22">
        <f t="shared" si="0"/>
        <v>0</v>
      </c>
      <c r="G23" s="20">
        <f>'FY 2015'!AV12</f>
        <v>5570.9799999948591</v>
      </c>
      <c r="H23" s="20">
        <f>'FY 2015'!BZ12</f>
        <v>127183.20000000484</v>
      </c>
      <c r="I23" s="22">
        <f t="shared" si="1"/>
        <v>121612.22000000998</v>
      </c>
    </row>
    <row r="24" spans="1:9" x14ac:dyDescent="0.25">
      <c r="A24">
        <v>4</v>
      </c>
      <c r="B24" t="s">
        <v>617</v>
      </c>
      <c r="C24" t="s">
        <v>593</v>
      </c>
      <c r="D24" s="22">
        <f>'FY 2014'!BA12</f>
        <v>198941599</v>
      </c>
      <c r="E24" s="22">
        <f>'FY 2014'!CE12</f>
        <v>198941599</v>
      </c>
      <c r="F24" s="22">
        <f t="shared" si="0"/>
        <v>0</v>
      </c>
      <c r="G24" s="20">
        <f>'FY 2015'!BA12</f>
        <v>200554883</v>
      </c>
      <c r="H24" s="20">
        <f>'FY 2015'!CE12</f>
        <v>205967689</v>
      </c>
      <c r="I24" s="22">
        <f t="shared" si="1"/>
        <v>5412806</v>
      </c>
    </row>
    <row r="25" spans="1:9" x14ac:dyDescent="0.25">
      <c r="A25">
        <v>4</v>
      </c>
      <c r="B25" t="s">
        <v>618</v>
      </c>
      <c r="C25" t="s">
        <v>593</v>
      </c>
      <c r="D25" s="22">
        <f>'FY 2014'!BB12</f>
        <v>61233276</v>
      </c>
      <c r="E25" s="22">
        <f>'FY 2014'!CF12</f>
        <v>62147531</v>
      </c>
      <c r="F25" s="22">
        <f t="shared" si="0"/>
        <v>914255</v>
      </c>
      <c r="G25" s="20">
        <f>'FY 2015'!BB12</f>
        <v>61276005</v>
      </c>
      <c r="H25" s="20">
        <f>'FY 2015'!CF12</f>
        <v>63406329</v>
      </c>
      <c r="I25" s="22">
        <f t="shared" si="1"/>
        <v>2130324</v>
      </c>
    </row>
    <row r="26" spans="1:9" x14ac:dyDescent="0.25">
      <c r="A26">
        <v>4</v>
      </c>
      <c r="B26" t="s">
        <v>31</v>
      </c>
      <c r="C26" t="s">
        <v>593</v>
      </c>
      <c r="D26" s="22">
        <f>'FY 2014'!BD12</f>
        <v>29893521.93</v>
      </c>
      <c r="E26" s="22">
        <f>'FY 2014'!CH12</f>
        <v>29893521.93</v>
      </c>
      <c r="F26" s="22">
        <f t="shared" si="0"/>
        <v>0</v>
      </c>
      <c r="G26" s="20">
        <f>'FY 2015'!BD12</f>
        <v>30135037.93</v>
      </c>
      <c r="H26" s="20">
        <f>'FY 2015'!CH12</f>
        <v>31241580.416893918</v>
      </c>
      <c r="I26" s="22">
        <f t="shared" si="1"/>
        <v>1106542.4868939184</v>
      </c>
    </row>
    <row r="27" spans="1:9" ht="14.45" x14ac:dyDescent="0.3">
      <c r="A27">
        <v>4</v>
      </c>
      <c r="B27" t="s">
        <v>29</v>
      </c>
      <c r="C27" t="s">
        <v>593</v>
      </c>
      <c r="D27" s="22">
        <f>'FY 2014'!BE12</f>
        <v>24863878.109999999</v>
      </c>
      <c r="E27" s="22">
        <f>'FY 2014'!CI12</f>
        <v>25169830.109999999</v>
      </c>
      <c r="F27" s="22">
        <f t="shared" si="0"/>
        <v>305952</v>
      </c>
      <c r="G27" s="20">
        <f>'FY 2015'!BE12</f>
        <v>24905613.109999999</v>
      </c>
      <c r="H27" s="20">
        <f>'FY 2015'!CI12</f>
        <v>25127788.109999999</v>
      </c>
      <c r="I27" s="22">
        <f t="shared" si="1"/>
        <v>222175</v>
      </c>
    </row>
    <row r="28" spans="1:9" ht="14.45" x14ac:dyDescent="0.3">
      <c r="A28">
        <v>4</v>
      </c>
      <c r="B28" t="s">
        <v>32</v>
      </c>
      <c r="C28" t="s">
        <v>593</v>
      </c>
      <c r="D28" s="22">
        <f>'FY 2014'!BF12</f>
        <v>16004126</v>
      </c>
      <c r="E28" s="22">
        <f>'FY 2014'!CJ12</f>
        <v>16243082</v>
      </c>
      <c r="F28" s="22">
        <f t="shared" si="0"/>
        <v>238956</v>
      </c>
      <c r="G28" s="20">
        <f>'FY 2015'!BF12</f>
        <v>16056702</v>
      </c>
      <c r="H28" s="20">
        <f>'FY 2015'!CJ12</f>
        <v>16375422.939999999</v>
      </c>
      <c r="I28" s="22">
        <f t="shared" si="1"/>
        <v>318720.93999999948</v>
      </c>
    </row>
    <row r="29" spans="1:9" ht="14.45" x14ac:dyDescent="0.3">
      <c r="A29">
        <v>4</v>
      </c>
      <c r="B29" t="s">
        <v>619</v>
      </c>
      <c r="C29" t="s">
        <v>593</v>
      </c>
      <c r="D29" s="22">
        <f>'FY 2014'!BG12</f>
        <v>8062</v>
      </c>
      <c r="E29" s="22">
        <f>'FY 2014'!CK12</f>
        <v>8757</v>
      </c>
      <c r="F29" s="22">
        <f t="shared" si="0"/>
        <v>695</v>
      </c>
      <c r="G29" s="20">
        <f>'FY 2015'!BG12</f>
        <v>14348</v>
      </c>
      <c r="H29" s="20">
        <f>'FY 2015'!CK12</f>
        <v>143935</v>
      </c>
      <c r="I29" s="22">
        <f t="shared" si="1"/>
        <v>129587</v>
      </c>
    </row>
    <row r="30" spans="1:9" ht="14.45" x14ac:dyDescent="0.3">
      <c r="A30">
        <v>4</v>
      </c>
      <c r="B30" t="s">
        <v>620</v>
      </c>
      <c r="C30" t="s">
        <v>593</v>
      </c>
      <c r="D30" s="22">
        <f>'FY 2014'!BH12</f>
        <v>-305</v>
      </c>
      <c r="E30" s="22">
        <f>'FY 2014'!CL12</f>
        <v>-329</v>
      </c>
      <c r="F30" s="22">
        <f t="shared" si="0"/>
        <v>-24</v>
      </c>
      <c r="G30" s="20">
        <f>'FY 2015'!BH12</f>
        <v>-305</v>
      </c>
      <c r="H30" s="20">
        <f>'FY 2015'!CL12</f>
        <v>-358</v>
      </c>
      <c r="I30" s="22">
        <f t="shared" si="1"/>
        <v>-53</v>
      </c>
    </row>
    <row r="31" spans="1:9" ht="14.45" x14ac:dyDescent="0.3">
      <c r="A31">
        <v>4</v>
      </c>
      <c r="B31" t="s">
        <v>34</v>
      </c>
      <c r="C31" t="s">
        <v>593</v>
      </c>
      <c r="D31" s="22">
        <f>'FY 2014'!BI12</f>
        <v>40550008</v>
      </c>
      <c r="E31" s="22">
        <f>'FY 2014'!CM12</f>
        <v>40550008</v>
      </c>
      <c r="F31" s="22">
        <f t="shared" si="0"/>
        <v>0</v>
      </c>
      <c r="G31" s="20">
        <f>'FY 2015'!BI12</f>
        <v>40623279</v>
      </c>
      <c r="H31" s="20">
        <f>'FY 2015'!CM12</f>
        <v>40798267</v>
      </c>
      <c r="I31" s="22">
        <f t="shared" si="1"/>
        <v>174988</v>
      </c>
    </row>
    <row r="32" spans="1:9" ht="14.45" x14ac:dyDescent="0.3">
      <c r="A32">
        <v>5</v>
      </c>
      <c r="B32" t="s">
        <v>621</v>
      </c>
      <c r="C32" t="s">
        <v>594</v>
      </c>
      <c r="D32" s="22">
        <f>'FY 2014'!AX12</f>
        <v>1036395000.1500311</v>
      </c>
      <c r="E32" s="22">
        <f>'FY 2014'!CB12</f>
        <v>1049422704.5610167</v>
      </c>
      <c r="F32" s="22">
        <f t="shared" si="0"/>
        <v>13027704.410985589</v>
      </c>
      <c r="G32" s="20">
        <f>'FY 2015'!AX12</f>
        <v>1088801999.5090458</v>
      </c>
      <c r="H32" s="20">
        <f>'FY 2015'!CB12</f>
        <v>1118757999.7465713</v>
      </c>
      <c r="I32" s="22">
        <f t="shared" si="1"/>
        <v>29956000.237525463</v>
      </c>
    </row>
    <row r="33" spans="1:9" ht="14.45" x14ac:dyDescent="0.3">
      <c r="A33">
        <v>6</v>
      </c>
      <c r="B33" t="s">
        <v>1025</v>
      </c>
      <c r="C33" t="s">
        <v>1025</v>
      </c>
      <c r="D33" s="22">
        <f>'FY 2014'!AW12</f>
        <v>93440689.73999998</v>
      </c>
      <c r="E33" s="22">
        <f>'FY 2014'!CA12</f>
        <v>95912773.229999959</v>
      </c>
      <c r="F33" s="22">
        <f t="shared" si="0"/>
        <v>2472083.4899999797</v>
      </c>
      <c r="G33" s="20">
        <f>'FY 2015'!AW12</f>
        <v>64884636.820000015</v>
      </c>
      <c r="H33" s="23">
        <f>'FY 2015'!CA12</f>
        <v>94242011.430000007</v>
      </c>
      <c r="I33" s="22">
        <f t="shared" si="1"/>
        <v>29357374.609999992</v>
      </c>
    </row>
    <row r="34" spans="1:9" ht="14.45" x14ac:dyDescent="0.3">
      <c r="A34">
        <v>7</v>
      </c>
      <c r="B34" t="s">
        <v>1024</v>
      </c>
      <c r="C34" t="s">
        <v>597</v>
      </c>
      <c r="D34" s="22">
        <f>'FY 2014'!AN12</f>
        <v>26686002.399999995</v>
      </c>
      <c r="E34" s="22">
        <f>'FY 2014'!BR12</f>
        <v>26686002.399999995</v>
      </c>
      <c r="F34" s="22">
        <f t="shared" si="0"/>
        <v>0</v>
      </c>
      <c r="G34" s="20">
        <f>'FY 2015'!AN12</f>
        <v>27448560</v>
      </c>
      <c r="H34" s="20">
        <f>'FY 2015'!BR12</f>
        <v>27448560</v>
      </c>
      <c r="I34" s="22">
        <f t="shared" si="1"/>
        <v>0</v>
      </c>
    </row>
    <row r="35" spans="1:9" ht="14.45" x14ac:dyDescent="0.3">
      <c r="A35">
        <v>7</v>
      </c>
      <c r="B35" t="s">
        <v>622</v>
      </c>
      <c r="C35" t="s">
        <v>597</v>
      </c>
      <c r="D35" s="22">
        <f>'FY 2014'!AY12</f>
        <v>53131204.066454396</v>
      </c>
      <c r="E35" s="22">
        <f>'FY 2014'!CC12</f>
        <v>53131204.066454396</v>
      </c>
      <c r="F35" s="22">
        <f t="shared" si="0"/>
        <v>0</v>
      </c>
      <c r="G35" s="20">
        <f>'FY 2015'!AY12</f>
        <v>53926764.81000001</v>
      </c>
      <c r="H35" s="20">
        <f>'FY 2015'!CC12</f>
        <v>53902805.65079999</v>
      </c>
      <c r="I35" s="22">
        <f t="shared" si="1"/>
        <v>-23959.159200020134</v>
      </c>
    </row>
    <row r="36" spans="1:9" ht="14.45" x14ac:dyDescent="0.3">
      <c r="A36">
        <v>7</v>
      </c>
      <c r="B36" t="s">
        <v>611</v>
      </c>
      <c r="C36" t="s">
        <v>597</v>
      </c>
      <c r="D36" s="22">
        <f>'FY 2014'!BC12</f>
        <v>55166308.049999997</v>
      </c>
      <c r="E36" s="22">
        <f>'FY 2014'!CG12</f>
        <v>55166308.049999997</v>
      </c>
      <c r="F36" s="22">
        <f t="shared" si="0"/>
        <v>0</v>
      </c>
      <c r="G36" s="20">
        <f>'FY 2015'!BC12</f>
        <v>60219130</v>
      </c>
      <c r="H36" s="20">
        <f>'FY 2015'!CG12</f>
        <v>60160398.321999982</v>
      </c>
      <c r="I36" s="22">
        <f t="shared" si="1"/>
        <v>-58731.678000018001</v>
      </c>
    </row>
    <row r="37" spans="1:9" ht="14.45" x14ac:dyDescent="0.3">
      <c r="A37">
        <v>7</v>
      </c>
      <c r="B37" t="s">
        <v>623</v>
      </c>
      <c r="C37" t="s">
        <v>597</v>
      </c>
      <c r="D37" s="22">
        <f>'FY 2014'!BK12</f>
        <v>15393000.000000019</v>
      </c>
      <c r="E37" s="22">
        <f>'FY 2014'!CO12</f>
        <v>20657000.000000037</v>
      </c>
      <c r="F37" s="22">
        <f t="shared" si="0"/>
        <v>5264000.0000000186</v>
      </c>
      <c r="G37" s="20">
        <f>'FY 2015'!BK12</f>
        <v>24223451.5418672</v>
      </c>
      <c r="H37" s="20">
        <f>'FY 2015'!CO12</f>
        <v>24223451.5418672</v>
      </c>
      <c r="I37" s="22">
        <f t="shared" si="1"/>
        <v>0</v>
      </c>
    </row>
    <row r="38" spans="1:9" ht="14.45" x14ac:dyDescent="0.3">
      <c r="A38">
        <v>7</v>
      </c>
      <c r="B38" t="s">
        <v>624</v>
      </c>
      <c r="C38" t="s">
        <v>597</v>
      </c>
      <c r="D38" s="22">
        <f>'FY 2014'!BL12</f>
        <v>190925832.19548571</v>
      </c>
      <c r="E38" s="22">
        <f>'FY 2014'!CP12</f>
        <v>190925832.19548571</v>
      </c>
      <c r="F38" s="22">
        <f t="shared" si="0"/>
        <v>0</v>
      </c>
      <c r="G38" s="20">
        <f>'FY 2015'!BL12</f>
        <v>192679228.82108572</v>
      </c>
      <c r="H38" s="20">
        <f>'FY 2015'!CP12</f>
        <v>192679228.82108572</v>
      </c>
      <c r="I38" s="22">
        <f t="shared" si="1"/>
        <v>0</v>
      </c>
    </row>
    <row r="39" spans="1:9" ht="14.45" x14ac:dyDescent="0.3">
      <c r="A39">
        <v>7</v>
      </c>
      <c r="B39" t="s">
        <v>625</v>
      </c>
      <c r="C39" t="s">
        <v>597</v>
      </c>
      <c r="D39" s="22">
        <f>'FY 2014'!BM12</f>
        <v>94748848.259999946</v>
      </c>
      <c r="E39" s="22">
        <f>'FY 2014'!CQ12</f>
        <v>94748848.259999946</v>
      </c>
      <c r="F39" s="22">
        <f t="shared" si="0"/>
        <v>0</v>
      </c>
      <c r="G39" s="20">
        <f>'FY 2015'!BM12</f>
        <v>94748848.259999946</v>
      </c>
      <c r="H39" s="20">
        <f>'FY 2015'!CQ12</f>
        <v>94748848.259999946</v>
      </c>
      <c r="I39" s="22">
        <f t="shared" si="1"/>
        <v>0</v>
      </c>
    </row>
    <row r="40" spans="1:9" ht="14.45" x14ac:dyDescent="0.3">
      <c r="A40">
        <v>7</v>
      </c>
      <c r="B40" t="s">
        <v>591</v>
      </c>
      <c r="C40" t="s">
        <v>597</v>
      </c>
      <c r="D40" s="22">
        <f>'FY 2014'!BN12</f>
        <v>3749999.9899999984</v>
      </c>
      <c r="E40" s="22">
        <f>'FY 2014'!CR12</f>
        <v>3749999.9899999984</v>
      </c>
      <c r="F40" s="22">
        <f t="shared" si="0"/>
        <v>0</v>
      </c>
      <c r="G40" s="20">
        <f>'FY 2015'!BN12</f>
        <v>3749999.9899999984</v>
      </c>
      <c r="H40" s="20">
        <f>'FY 2015'!CR12</f>
        <v>3749999.9899999984</v>
      </c>
      <c r="I40" s="22">
        <f t="shared" si="1"/>
        <v>0</v>
      </c>
    </row>
    <row r="42" spans="1:9" ht="14.45" x14ac:dyDescent="0.3">
      <c r="B42" t="s">
        <v>605</v>
      </c>
      <c r="D42" s="22">
        <f>SUM(D11:D40)</f>
        <v>8582122844.1420736</v>
      </c>
      <c r="E42" s="22">
        <f t="shared" ref="E42:H42" si="2">SUM(E11:E40)</f>
        <v>8690010444.9475365</v>
      </c>
      <c r="F42" s="22">
        <f t="shared" si="2"/>
        <v>107887600.80546322</v>
      </c>
      <c r="G42" s="22">
        <f t="shared" si="2"/>
        <v>8744718102.029623</v>
      </c>
      <c r="H42" s="22">
        <f t="shared" si="2"/>
        <v>9180170138.5292168</v>
      </c>
      <c r="I42" s="22">
        <f t="shared" ref="I42" si="3">SUM(I11:I40)</f>
        <v>435452036.49959463</v>
      </c>
    </row>
    <row r="44" spans="1:9" ht="14.45" x14ac:dyDescent="0.3">
      <c r="A44" t="s">
        <v>608</v>
      </c>
      <c r="B44" t="s">
        <v>1023</v>
      </c>
    </row>
    <row r="45" spans="1:9" ht="14.45" x14ac:dyDescent="0.3">
      <c r="B45" t="s">
        <v>1022</v>
      </c>
    </row>
  </sheetData>
  <sortState ref="A4:G32">
    <sortCondition ref="A4:A32"/>
  </sortState>
  <printOptions gridLines="1"/>
  <pageMargins left="0.7" right="0.7" top="0.75" bottom="0.75" header="0.3" footer="0.3"/>
  <pageSetup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19"/>
  <sheetViews>
    <sheetView zoomScale="75" zoomScaleNormal="75" workbookViewId="0">
      <pane xSplit="5" ySplit="17" topLeftCell="F18" activePane="bottomRight" state="frozen"/>
      <selection pane="topRight" activeCell="E1" sqref="E1"/>
      <selection pane="bottomLeft" activeCell="A21" sqref="A21"/>
      <selection pane="bottomRight" activeCell="O564" sqref="B1:O564"/>
    </sheetView>
  </sheetViews>
  <sheetFormatPr defaultRowHeight="15" x14ac:dyDescent="0.25"/>
  <cols>
    <col min="1" max="1" width="0" hidden="1" customWidth="1"/>
    <col min="2" max="2" width="5.7109375" customWidth="1"/>
    <col min="3" max="3" width="0" hidden="1" customWidth="1"/>
    <col min="4" max="4" width="15" customWidth="1"/>
    <col min="5" max="5" width="5" hidden="1" customWidth="1"/>
    <col min="6" max="25" width="14.7109375" style="20" customWidth="1"/>
    <col min="27" max="27" width="6.140625" customWidth="1"/>
    <col min="28" max="28" width="3.140625" customWidth="1"/>
    <col min="29" max="29" width="20.7109375" customWidth="1"/>
    <col min="30" max="58" width="14.7109375" customWidth="1"/>
  </cols>
  <sheetData>
    <row r="1" spans="4:51" x14ac:dyDescent="0.25">
      <c r="F1" s="22" t="s">
        <v>627</v>
      </c>
      <c r="G1" s="22" t="s">
        <v>627</v>
      </c>
      <c r="H1" s="22" t="s">
        <v>627</v>
      </c>
      <c r="I1" s="22" t="s">
        <v>627</v>
      </c>
      <c r="J1" s="22" t="s">
        <v>627</v>
      </c>
      <c r="K1" s="22" t="s">
        <v>627</v>
      </c>
      <c r="L1" s="22" t="s">
        <v>627</v>
      </c>
      <c r="M1" s="22" t="s">
        <v>627</v>
      </c>
      <c r="N1" s="22" t="s">
        <v>627</v>
      </c>
      <c r="O1" s="35" t="s">
        <v>627</v>
      </c>
      <c r="P1" s="22" t="s">
        <v>628</v>
      </c>
      <c r="Q1" s="22" t="s">
        <v>628</v>
      </c>
      <c r="R1" s="22" t="s">
        <v>628</v>
      </c>
      <c r="S1" s="22" t="s">
        <v>628</v>
      </c>
      <c r="T1" s="22" t="s">
        <v>628</v>
      </c>
      <c r="U1" s="22" t="s">
        <v>628</v>
      </c>
      <c r="V1" s="22" t="s">
        <v>628</v>
      </c>
      <c r="W1" s="22" t="s">
        <v>628</v>
      </c>
      <c r="X1" s="22" t="s">
        <v>628</v>
      </c>
      <c r="Y1" s="22" t="s">
        <v>628</v>
      </c>
      <c r="Z1" s="21"/>
      <c r="AA1" s="21"/>
      <c r="AB1" s="21"/>
      <c r="AC1" s="21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</row>
    <row r="2" spans="4:51" x14ac:dyDescent="0.25">
      <c r="F2" s="22"/>
      <c r="G2" s="22"/>
      <c r="H2" s="22"/>
      <c r="I2" s="22"/>
      <c r="J2" s="22"/>
      <c r="K2" s="22"/>
      <c r="L2" s="22"/>
      <c r="M2" s="22"/>
      <c r="N2" s="22"/>
      <c r="O2" s="35"/>
      <c r="P2" s="22"/>
      <c r="Q2" s="22"/>
      <c r="R2" s="22"/>
      <c r="S2" s="22"/>
      <c r="T2" s="22"/>
      <c r="U2" s="22"/>
      <c r="V2" s="22"/>
      <c r="W2" s="22"/>
      <c r="X2" s="22"/>
      <c r="Y2" s="22"/>
      <c r="Z2" s="21"/>
      <c r="AA2" s="21"/>
      <c r="AB2" s="21"/>
      <c r="AC2" s="21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</row>
    <row r="3" spans="4:51" x14ac:dyDescent="0.25">
      <c r="F3" s="22" t="s">
        <v>629</v>
      </c>
      <c r="G3" s="22" t="s">
        <v>629</v>
      </c>
      <c r="H3" s="22" t="s">
        <v>629</v>
      </c>
      <c r="I3" s="22" t="s">
        <v>629</v>
      </c>
      <c r="J3" s="22" t="s">
        <v>630</v>
      </c>
      <c r="K3" s="22" t="s">
        <v>630</v>
      </c>
      <c r="L3" s="22" t="s">
        <v>631</v>
      </c>
      <c r="M3" s="22" t="s">
        <v>630</v>
      </c>
      <c r="N3" s="22" t="s">
        <v>630</v>
      </c>
      <c r="O3" s="35" t="s">
        <v>631</v>
      </c>
      <c r="P3" s="22" t="s">
        <v>629</v>
      </c>
      <c r="Q3" s="22" t="s">
        <v>629</v>
      </c>
      <c r="R3" s="22" t="s">
        <v>629</v>
      </c>
      <c r="S3" s="22" t="s">
        <v>629</v>
      </c>
      <c r="T3" s="22" t="s">
        <v>630</v>
      </c>
      <c r="U3" s="22" t="s">
        <v>630</v>
      </c>
      <c r="V3" s="22" t="s">
        <v>631</v>
      </c>
      <c r="W3" s="22" t="s">
        <v>630</v>
      </c>
      <c r="X3" s="22" t="s">
        <v>630</v>
      </c>
      <c r="Y3" s="22" t="s">
        <v>631</v>
      </c>
      <c r="Z3" s="21"/>
      <c r="AA3" s="21"/>
      <c r="AB3" s="21"/>
      <c r="AC3" s="21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4:51" x14ac:dyDescent="0.25">
      <c r="F4" s="22" t="s">
        <v>632</v>
      </c>
      <c r="G4" s="22" t="s">
        <v>633</v>
      </c>
      <c r="H4" s="22" t="s">
        <v>634</v>
      </c>
      <c r="I4" s="22" t="s">
        <v>37</v>
      </c>
      <c r="J4" s="22" t="s">
        <v>632</v>
      </c>
      <c r="K4" s="22" t="s">
        <v>633</v>
      </c>
      <c r="L4" s="22" t="s">
        <v>635</v>
      </c>
      <c r="M4" s="22" t="s">
        <v>634</v>
      </c>
      <c r="N4" s="22" t="s">
        <v>37</v>
      </c>
      <c r="O4" s="35" t="s">
        <v>1009</v>
      </c>
      <c r="P4" s="22" t="s">
        <v>632</v>
      </c>
      <c r="Q4" s="22" t="s">
        <v>633</v>
      </c>
      <c r="R4" s="22" t="s">
        <v>634</v>
      </c>
      <c r="S4" s="22" t="s">
        <v>37</v>
      </c>
      <c r="T4" s="22" t="s">
        <v>632</v>
      </c>
      <c r="U4" s="22" t="s">
        <v>633</v>
      </c>
      <c r="V4" s="22" t="s">
        <v>635</v>
      </c>
      <c r="W4" s="22" t="s">
        <v>634</v>
      </c>
      <c r="X4" s="22" t="s">
        <v>37</v>
      </c>
      <c r="Y4" s="22" t="s">
        <v>1009</v>
      </c>
      <c r="Z4" s="21"/>
      <c r="AA4" s="21"/>
      <c r="AB4" s="21"/>
      <c r="AC4" s="21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</row>
    <row r="5" spans="4:51" x14ac:dyDescent="0.25">
      <c r="E5" s="21" t="s">
        <v>640</v>
      </c>
      <c r="F5" s="22" t="s">
        <v>636</v>
      </c>
      <c r="G5" s="22" t="s">
        <v>636</v>
      </c>
      <c r="H5" s="22" t="s">
        <v>637</v>
      </c>
      <c r="I5" s="22" t="s">
        <v>638</v>
      </c>
      <c r="J5" s="22" t="s">
        <v>636</v>
      </c>
      <c r="K5" s="22" t="s">
        <v>636</v>
      </c>
      <c r="L5" s="22" t="s">
        <v>639</v>
      </c>
      <c r="M5" s="22" t="s">
        <v>637</v>
      </c>
      <c r="N5" s="22" t="s">
        <v>638</v>
      </c>
      <c r="O5" s="35" t="s">
        <v>638</v>
      </c>
      <c r="P5" s="22" t="s">
        <v>636</v>
      </c>
      <c r="Q5" s="22" t="s">
        <v>636</v>
      </c>
      <c r="R5" s="22" t="s">
        <v>637</v>
      </c>
      <c r="S5" s="22" t="s">
        <v>638</v>
      </c>
      <c r="T5" s="22" t="s">
        <v>636</v>
      </c>
      <c r="U5" s="22" t="s">
        <v>636</v>
      </c>
      <c r="V5" s="22" t="s">
        <v>639</v>
      </c>
      <c r="W5" s="22" t="s">
        <v>637</v>
      </c>
      <c r="X5" s="22" t="s">
        <v>638</v>
      </c>
      <c r="Y5" s="22" t="s">
        <v>638</v>
      </c>
      <c r="Z5" s="21"/>
      <c r="AA5" s="21"/>
      <c r="AB5" s="21"/>
      <c r="AC5" s="21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</row>
    <row r="6" spans="4:51" x14ac:dyDescent="0.25">
      <c r="O6" s="36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</row>
    <row r="7" spans="4:51" x14ac:dyDescent="0.25">
      <c r="D7" t="s">
        <v>37</v>
      </c>
      <c r="F7" s="20">
        <f t="shared" ref="F7:N7" si="0">SUM(F18:F566)</f>
        <v>916575000.293769</v>
      </c>
      <c r="G7" s="20">
        <f t="shared" si="0"/>
        <v>119819999.85626107</v>
      </c>
      <c r="H7" s="20">
        <f t="shared" si="0"/>
        <v>-2.0838342607021332E-8</v>
      </c>
      <c r="I7" s="20">
        <f t="shared" si="0"/>
        <v>1036395000.1500311</v>
      </c>
      <c r="J7" s="20">
        <f t="shared" si="0"/>
        <v>916575000.293769</v>
      </c>
      <c r="K7" s="20">
        <f t="shared" si="0"/>
        <v>119820000.18291153</v>
      </c>
      <c r="L7" s="20">
        <f t="shared" si="0"/>
        <v>13027704.08433502</v>
      </c>
      <c r="M7" s="20">
        <f t="shared" si="0"/>
        <v>-5.7858414947986603E-8</v>
      </c>
      <c r="N7" s="20">
        <f t="shared" si="0"/>
        <v>1049422704.5610166</v>
      </c>
      <c r="O7" s="36">
        <f t="shared" ref="O7" si="1">SUM(O18:O566)</f>
        <v>13027704.41098558</v>
      </c>
      <c r="P7" s="20">
        <f t="shared" ref="P7:Y7" si="2">SUM(P18:P566)</f>
        <v>965697999.6491524</v>
      </c>
      <c r="Q7" s="20">
        <f t="shared" si="2"/>
        <v>123103999.85989378</v>
      </c>
      <c r="R7" s="20">
        <f t="shared" si="2"/>
        <v>9.7788870334625244E-9</v>
      </c>
      <c r="S7" s="20">
        <f t="shared" si="2"/>
        <v>1088801999.5090458</v>
      </c>
      <c r="T7" s="20">
        <f t="shared" si="2"/>
        <v>965697999.6491524</v>
      </c>
      <c r="U7" s="20">
        <f t="shared" si="2"/>
        <v>123104000.15086658</v>
      </c>
      <c r="V7" s="20">
        <f t="shared" si="2"/>
        <v>29955999.946552187</v>
      </c>
      <c r="W7" s="20">
        <f t="shared" si="2"/>
        <v>-2.2817403078079224E-8</v>
      </c>
      <c r="X7" s="20">
        <f t="shared" si="2"/>
        <v>1118757999.7465713</v>
      </c>
      <c r="Y7" s="20">
        <f t="shared" si="2"/>
        <v>29956000.237525016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</row>
    <row r="8" spans="4:51" x14ac:dyDescent="0.25">
      <c r="O8" s="36"/>
    </row>
    <row r="9" spans="4:51" x14ac:dyDescent="0.25">
      <c r="D9" t="s">
        <v>38</v>
      </c>
      <c r="E9">
        <v>1</v>
      </c>
      <c r="F9" s="20">
        <f t="shared" ref="F9:O16" si="3">SUMIF($E$18:$E$566,$E9,F$18:F$566)</f>
        <v>119276302.44190358</v>
      </c>
      <c r="G9" s="20">
        <f t="shared" si="3"/>
        <v>17227513.630702995</v>
      </c>
      <c r="H9" s="20">
        <f t="shared" si="3"/>
        <v>-24443696.697173625</v>
      </c>
      <c r="I9" s="20">
        <f t="shared" si="3"/>
        <v>112060119.37543294</v>
      </c>
      <c r="J9" s="20">
        <f t="shared" si="3"/>
        <v>119276302.44190358</v>
      </c>
      <c r="K9" s="20">
        <f t="shared" si="3"/>
        <v>17454241.637925752</v>
      </c>
      <c r="L9" s="20">
        <f t="shared" si="3"/>
        <v>1461612.3225351912</v>
      </c>
      <c r="M9" s="20">
        <f t="shared" si="3"/>
        <v>-24240382.599183142</v>
      </c>
      <c r="N9" s="20">
        <f t="shared" si="3"/>
        <v>113951773.80318137</v>
      </c>
      <c r="O9" s="36">
        <f t="shared" si="3"/>
        <v>1891654.4277484193</v>
      </c>
      <c r="P9" s="20">
        <f t="shared" ref="P9:Y16" si="4">SUMIF($E$18:$E$566,$E9,P$18:P$566)</f>
        <v>126020893.42252931</v>
      </c>
      <c r="Q9" s="20">
        <f t="shared" si="4"/>
        <v>17700370.074633479</v>
      </c>
      <c r="R9" s="20">
        <f t="shared" si="4"/>
        <v>-25575437.244068742</v>
      </c>
      <c r="S9" s="20">
        <f t="shared" si="4"/>
        <v>118145826.25309403</v>
      </c>
      <c r="T9" s="20">
        <f t="shared" si="4"/>
        <v>126020893.42252931</v>
      </c>
      <c r="U9" s="20">
        <f t="shared" si="4"/>
        <v>18161358.069546781</v>
      </c>
      <c r="V9" s="20">
        <f t="shared" si="4"/>
        <v>3523698.2200249573</v>
      </c>
      <c r="W9" s="20">
        <f t="shared" si="4"/>
        <v>-23731524.981788795</v>
      </c>
      <c r="X9" s="20">
        <f t="shared" si="4"/>
        <v>123974424.73031226</v>
      </c>
      <c r="Y9" s="20">
        <f t="shared" si="4"/>
        <v>5828598.4772182181</v>
      </c>
    </row>
    <row r="10" spans="4:51" x14ac:dyDescent="0.25">
      <c r="D10" t="s">
        <v>39</v>
      </c>
      <c r="E10">
        <v>2</v>
      </c>
      <c r="F10" s="20">
        <f t="shared" si="3"/>
        <v>100497061.92564546</v>
      </c>
      <c r="G10" s="20">
        <f t="shared" si="3"/>
        <v>12819676.565321414</v>
      </c>
      <c r="H10" s="20">
        <f t="shared" si="3"/>
        <v>-35807025.289849915</v>
      </c>
      <c r="I10" s="20">
        <f t="shared" si="3"/>
        <v>77509713.201116949</v>
      </c>
      <c r="J10" s="20">
        <f t="shared" si="3"/>
        <v>100497061.92564546</v>
      </c>
      <c r="K10" s="20">
        <f t="shared" si="3"/>
        <v>12810776.322804883</v>
      </c>
      <c r="L10" s="20">
        <f t="shared" si="3"/>
        <v>1395985.5289395864</v>
      </c>
      <c r="M10" s="20">
        <f t="shared" si="3"/>
        <v>-35638967.885730438</v>
      </c>
      <c r="N10" s="20">
        <f t="shared" si="3"/>
        <v>79064855.891659483</v>
      </c>
      <c r="O10" s="36">
        <f t="shared" si="3"/>
        <v>1555142.6905425345</v>
      </c>
      <c r="P10" s="20">
        <f t="shared" si="4"/>
        <v>105236330.48333482</v>
      </c>
      <c r="Q10" s="20">
        <f t="shared" si="4"/>
        <v>13080754.300916238</v>
      </c>
      <c r="R10" s="20">
        <f t="shared" si="4"/>
        <v>-37452180.721023798</v>
      </c>
      <c r="S10" s="20">
        <f t="shared" si="4"/>
        <v>80864904.063227236</v>
      </c>
      <c r="T10" s="20">
        <f t="shared" si="4"/>
        <v>105236330.48333482</v>
      </c>
      <c r="U10" s="20">
        <f t="shared" si="4"/>
        <v>13068266.529147813</v>
      </c>
      <c r="V10" s="20">
        <f t="shared" si="4"/>
        <v>3159676.7934417492</v>
      </c>
      <c r="W10" s="20">
        <f t="shared" si="4"/>
        <v>-37316083.472581625</v>
      </c>
      <c r="X10" s="20">
        <f t="shared" si="4"/>
        <v>84148190.333342746</v>
      </c>
      <c r="Y10" s="20">
        <f t="shared" si="4"/>
        <v>3283286.2701154994</v>
      </c>
    </row>
    <row r="11" spans="4:51" x14ac:dyDescent="0.25">
      <c r="D11" t="s">
        <v>40</v>
      </c>
      <c r="E11">
        <v>3</v>
      </c>
      <c r="F11" s="20">
        <f t="shared" si="3"/>
        <v>304886198.03001446</v>
      </c>
      <c r="G11" s="20">
        <f t="shared" si="3"/>
        <v>40724843.181188524</v>
      </c>
      <c r="H11" s="20">
        <f t="shared" si="3"/>
        <v>-59863098.658007249</v>
      </c>
      <c r="I11" s="20">
        <f t="shared" si="3"/>
        <v>285747942.55319571</v>
      </c>
      <c r="J11" s="20">
        <f t="shared" si="3"/>
        <v>304886198.03001446</v>
      </c>
      <c r="K11" s="20">
        <f t="shared" si="3"/>
        <v>40853938.040884778</v>
      </c>
      <c r="L11" s="20">
        <f t="shared" si="3"/>
        <v>4204764.1148392083</v>
      </c>
      <c r="M11" s="20">
        <f t="shared" si="3"/>
        <v>-59627467.136442892</v>
      </c>
      <c r="N11" s="20">
        <f t="shared" si="3"/>
        <v>290317433.04929549</v>
      </c>
      <c r="O11" s="36">
        <f t="shared" si="3"/>
        <v>4569490.4960998222</v>
      </c>
      <c r="P11" s="20">
        <f t="shared" si="4"/>
        <v>320285718.16550088</v>
      </c>
      <c r="Q11" s="20">
        <f t="shared" si="4"/>
        <v>41684452.796618655</v>
      </c>
      <c r="R11" s="20">
        <f t="shared" si="4"/>
        <v>-62692851.900182024</v>
      </c>
      <c r="S11" s="20">
        <f t="shared" si="4"/>
        <v>299277319.06193757</v>
      </c>
      <c r="T11" s="20">
        <f t="shared" si="4"/>
        <v>320285718.16550088</v>
      </c>
      <c r="U11" s="20">
        <f t="shared" si="4"/>
        <v>42019098.366911083</v>
      </c>
      <c r="V11" s="20">
        <f t="shared" si="4"/>
        <v>9539850.2155777179</v>
      </c>
      <c r="W11" s="20">
        <f t="shared" si="4"/>
        <v>-62377911.293049596</v>
      </c>
      <c r="X11" s="20">
        <f t="shared" si="4"/>
        <v>309466755.45494008</v>
      </c>
      <c r="Y11" s="20">
        <f t="shared" si="4"/>
        <v>10189436.393002573</v>
      </c>
    </row>
    <row r="12" spans="4:51" x14ac:dyDescent="0.25">
      <c r="D12" t="s">
        <v>41</v>
      </c>
      <c r="E12">
        <v>4</v>
      </c>
      <c r="F12" s="20">
        <f t="shared" si="3"/>
        <v>194056237.84713459</v>
      </c>
      <c r="G12" s="20">
        <f t="shared" si="3"/>
        <v>24967702.42776211</v>
      </c>
      <c r="H12" s="20">
        <f t="shared" si="3"/>
        <v>-12177957.893111067</v>
      </c>
      <c r="I12" s="20">
        <f t="shared" si="3"/>
        <v>206845982.38178563</v>
      </c>
      <c r="J12" s="20">
        <f t="shared" si="3"/>
        <v>194056237.84713459</v>
      </c>
      <c r="K12" s="20">
        <f t="shared" si="3"/>
        <v>24765900.620939434</v>
      </c>
      <c r="L12" s="20">
        <f t="shared" si="3"/>
        <v>3163869.2552877809</v>
      </c>
      <c r="M12" s="20">
        <f t="shared" si="3"/>
        <v>-12341096.854204467</v>
      </c>
      <c r="N12" s="20">
        <f t="shared" si="3"/>
        <v>209644910.86915731</v>
      </c>
      <c r="O12" s="36">
        <f t="shared" si="3"/>
        <v>2798928.4873717022</v>
      </c>
      <c r="P12" s="20">
        <f t="shared" si="4"/>
        <v>204186306.00773454</v>
      </c>
      <c r="Q12" s="20">
        <f t="shared" si="4"/>
        <v>25625756.362202406</v>
      </c>
      <c r="R12" s="20">
        <f t="shared" si="4"/>
        <v>-13070880.989752049</v>
      </c>
      <c r="S12" s="20">
        <f t="shared" si="4"/>
        <v>216741181.38018486</v>
      </c>
      <c r="T12" s="20">
        <f t="shared" si="4"/>
        <v>204186306.00773454</v>
      </c>
      <c r="U12" s="20">
        <f t="shared" si="4"/>
        <v>25110558.990502171</v>
      </c>
      <c r="V12" s="20">
        <f t="shared" si="4"/>
        <v>7305272.4208852174</v>
      </c>
      <c r="W12" s="20">
        <f t="shared" si="4"/>
        <v>-12582951.591309397</v>
      </c>
      <c r="X12" s="20">
        <f t="shared" si="4"/>
        <v>224019185.82781249</v>
      </c>
      <c r="Y12" s="20">
        <f t="shared" si="4"/>
        <v>7278004.4476276375</v>
      </c>
    </row>
    <row r="13" spans="4:51" x14ac:dyDescent="0.25">
      <c r="D13" t="s">
        <v>42</v>
      </c>
      <c r="E13">
        <v>5</v>
      </c>
      <c r="F13" s="20">
        <f t="shared" si="3"/>
        <v>84192423.604555175</v>
      </c>
      <c r="G13" s="20">
        <f t="shared" si="3"/>
        <v>9986382.1134766024</v>
      </c>
      <c r="H13" s="20">
        <f t="shared" si="3"/>
        <v>-15735498.146769928</v>
      </c>
      <c r="I13" s="20">
        <f t="shared" si="3"/>
        <v>78443307.571261853</v>
      </c>
      <c r="J13" s="20">
        <f t="shared" si="3"/>
        <v>84192423.604555175</v>
      </c>
      <c r="K13" s="20">
        <f t="shared" si="3"/>
        <v>9784585.2168405168</v>
      </c>
      <c r="L13" s="20">
        <f t="shared" si="3"/>
        <v>1462468.7507953849</v>
      </c>
      <c r="M13" s="20">
        <f t="shared" si="3"/>
        <v>-15762412.783517158</v>
      </c>
      <c r="N13" s="20">
        <f t="shared" si="3"/>
        <v>79677064.788673908</v>
      </c>
      <c r="O13" s="36">
        <f t="shared" si="3"/>
        <v>1233757.2174120657</v>
      </c>
      <c r="P13" s="20">
        <f t="shared" si="4"/>
        <v>88304137.27013123</v>
      </c>
      <c r="Q13" s="20">
        <f t="shared" si="4"/>
        <v>10262695.225257417</v>
      </c>
      <c r="R13" s="20">
        <f t="shared" si="4"/>
        <v>-16744360.471746294</v>
      </c>
      <c r="S13" s="20">
        <f t="shared" si="4"/>
        <v>81822472.023642331</v>
      </c>
      <c r="T13" s="20">
        <f t="shared" si="4"/>
        <v>88304137.27013123</v>
      </c>
      <c r="U13" s="20">
        <f t="shared" si="4"/>
        <v>9791453.4959108327</v>
      </c>
      <c r="V13" s="20">
        <f t="shared" si="4"/>
        <v>3327952.3994107665</v>
      </c>
      <c r="W13" s="20">
        <f t="shared" si="4"/>
        <v>-16266928.955789452</v>
      </c>
      <c r="X13" s="20">
        <f t="shared" si="4"/>
        <v>85156614.209663376</v>
      </c>
      <c r="Y13" s="20">
        <f t="shared" si="4"/>
        <v>3334142.1860210192</v>
      </c>
    </row>
    <row r="14" spans="4:51" x14ac:dyDescent="0.25">
      <c r="D14" t="s">
        <v>43</v>
      </c>
      <c r="E14">
        <v>6</v>
      </c>
      <c r="F14" s="20">
        <f t="shared" si="3"/>
        <v>77445035.281756833</v>
      </c>
      <c r="G14" s="20">
        <f t="shared" si="3"/>
        <v>8901845.0788343903</v>
      </c>
      <c r="H14" s="20">
        <f t="shared" si="3"/>
        <v>-10223448.334578523</v>
      </c>
      <c r="I14" s="20">
        <f t="shared" si="3"/>
        <v>76123432.026012704</v>
      </c>
      <c r="J14" s="20">
        <f t="shared" si="3"/>
        <v>77445035.281756833</v>
      </c>
      <c r="K14" s="20">
        <f t="shared" si="3"/>
        <v>8697607.5653903279</v>
      </c>
      <c r="L14" s="20">
        <f t="shared" si="3"/>
        <v>1339004.1119378819</v>
      </c>
      <c r="M14" s="20">
        <f t="shared" si="3"/>
        <v>-10379483.841261309</v>
      </c>
      <c r="N14" s="20">
        <f t="shared" si="3"/>
        <v>77102163.117823735</v>
      </c>
      <c r="O14" s="36">
        <f t="shared" si="3"/>
        <v>978731.09181103902</v>
      </c>
      <c r="P14" s="20">
        <f t="shared" si="4"/>
        <v>80991622.313861325</v>
      </c>
      <c r="Q14" s="20">
        <f t="shared" si="4"/>
        <v>9134109.5566814411</v>
      </c>
      <c r="R14" s="20">
        <f t="shared" si="4"/>
        <v>-11208031.641779914</v>
      </c>
      <c r="S14" s="20">
        <f t="shared" si="4"/>
        <v>78917700.22876282</v>
      </c>
      <c r="T14" s="20">
        <f t="shared" si="4"/>
        <v>80991622.313861325</v>
      </c>
      <c r="U14" s="20">
        <f t="shared" si="4"/>
        <v>8670258.2116175648</v>
      </c>
      <c r="V14" s="20">
        <f t="shared" si="4"/>
        <v>3055926.8972117747</v>
      </c>
      <c r="W14" s="20">
        <f t="shared" si="4"/>
        <v>-11025760.028719904</v>
      </c>
      <c r="X14" s="20">
        <f t="shared" si="4"/>
        <v>81692047.393970788</v>
      </c>
      <c r="Y14" s="20">
        <f t="shared" si="4"/>
        <v>2774347.1652079197</v>
      </c>
    </row>
    <row r="15" spans="4:51" x14ac:dyDescent="0.25">
      <c r="D15" t="s">
        <v>44</v>
      </c>
      <c r="E15">
        <v>7</v>
      </c>
      <c r="F15" s="20">
        <f t="shared" si="3"/>
        <v>35268867.646379396</v>
      </c>
      <c r="G15" s="20">
        <f t="shared" si="3"/>
        <v>4926964.7518131901</v>
      </c>
      <c r="H15" s="20">
        <f t="shared" si="3"/>
        <v>33452881.197719611</v>
      </c>
      <c r="I15" s="20">
        <f t="shared" si="3"/>
        <v>73648713.595912173</v>
      </c>
      <c r="J15" s="20">
        <f t="shared" si="3"/>
        <v>35268867.646379396</v>
      </c>
      <c r="K15" s="20">
        <f t="shared" si="3"/>
        <v>5171773.4972095527</v>
      </c>
      <c r="L15" s="20">
        <f t="shared" si="3"/>
        <v>0</v>
      </c>
      <c r="M15" s="20">
        <f t="shared" si="3"/>
        <v>33208072.452323254</v>
      </c>
      <c r="N15" s="20">
        <f t="shared" si="3"/>
        <v>73648713.595912173</v>
      </c>
      <c r="O15" s="36">
        <f t="shared" si="3"/>
        <v>0</v>
      </c>
      <c r="P15" s="20">
        <f t="shared" si="4"/>
        <v>39670683.451243527</v>
      </c>
      <c r="Q15" s="20">
        <f t="shared" si="4"/>
        <v>5345197.132760806</v>
      </c>
      <c r="R15" s="20">
        <f t="shared" si="4"/>
        <v>36960294.891068287</v>
      </c>
      <c r="S15" s="20">
        <f t="shared" si="4"/>
        <v>81976175.475072637</v>
      </c>
      <c r="T15" s="20">
        <f t="shared" si="4"/>
        <v>39670683.451243527</v>
      </c>
      <c r="U15" s="20">
        <f t="shared" si="4"/>
        <v>5973880.7270322395</v>
      </c>
      <c r="V15" s="20">
        <f t="shared" si="4"/>
        <v>0</v>
      </c>
      <c r="W15" s="20">
        <f t="shared" si="4"/>
        <v>33555236.221775271</v>
      </c>
      <c r="X15" s="20">
        <f t="shared" si="4"/>
        <v>79199800.400050998</v>
      </c>
      <c r="Y15" s="20">
        <f t="shared" si="4"/>
        <v>-2776375.075021592</v>
      </c>
    </row>
    <row r="16" spans="4:51" x14ac:dyDescent="0.25">
      <c r="D16" t="s">
        <v>641</v>
      </c>
      <c r="E16">
        <v>8</v>
      </c>
      <c r="F16" s="20">
        <f t="shared" si="3"/>
        <v>952873.51637946942</v>
      </c>
      <c r="G16" s="20">
        <f t="shared" si="3"/>
        <v>265072.10716172686</v>
      </c>
      <c r="H16" s="20">
        <f t="shared" si="3"/>
        <v>124797843.82177068</v>
      </c>
      <c r="I16" s="20">
        <f t="shared" si="3"/>
        <v>126015789.44531189</v>
      </c>
      <c r="J16" s="20">
        <f t="shared" si="3"/>
        <v>952873.51637946942</v>
      </c>
      <c r="K16" s="20">
        <f t="shared" si="3"/>
        <v>281177.28091625165</v>
      </c>
      <c r="L16" s="20">
        <f t="shared" si="3"/>
        <v>0</v>
      </c>
      <c r="M16" s="20">
        <f t="shared" si="3"/>
        <v>124781738.64801615</v>
      </c>
      <c r="N16" s="20">
        <f t="shared" si="3"/>
        <v>126015789.44531189</v>
      </c>
      <c r="O16" s="36">
        <f t="shared" si="3"/>
        <v>0</v>
      </c>
      <c r="P16" s="20">
        <f t="shared" si="4"/>
        <v>1002308.5348166414</v>
      </c>
      <c r="Q16" s="20">
        <f t="shared" si="4"/>
        <v>270664.41082327237</v>
      </c>
      <c r="R16" s="20">
        <f t="shared" si="4"/>
        <v>129783448.07748447</v>
      </c>
      <c r="S16" s="20">
        <f t="shared" si="4"/>
        <v>131056421.02312438</v>
      </c>
      <c r="T16" s="20">
        <f t="shared" si="4"/>
        <v>1002308.5348166414</v>
      </c>
      <c r="U16" s="20">
        <f t="shared" si="4"/>
        <v>309125.76019802364</v>
      </c>
      <c r="V16" s="20">
        <f t="shared" si="4"/>
        <v>43623</v>
      </c>
      <c r="W16" s="20">
        <f t="shared" si="4"/>
        <v>129745924.10146345</v>
      </c>
      <c r="X16" s="20">
        <f t="shared" si="4"/>
        <v>131100981.39647813</v>
      </c>
      <c r="Y16" s="20">
        <f t="shared" si="4"/>
        <v>44560.373353730909</v>
      </c>
    </row>
    <row r="17" spans="1:51" x14ac:dyDescent="0.25">
      <c r="O17" s="36"/>
    </row>
    <row r="18" spans="1:51" x14ac:dyDescent="0.25">
      <c r="A18">
        <f t="shared" ref="A18:A81" si="5">COUNTIF($AA$18:$AA$556,B18)</f>
        <v>0</v>
      </c>
      <c r="B18">
        <v>1</v>
      </c>
      <c r="C18">
        <v>1</v>
      </c>
      <c r="D18" t="s">
        <v>642</v>
      </c>
      <c r="E18">
        <v>5</v>
      </c>
      <c r="F18" s="20">
        <v>914341.89493542165</v>
      </c>
      <c r="G18" s="20">
        <v>61100.494302866704</v>
      </c>
      <c r="H18" s="20">
        <v>-156409.43290602078</v>
      </c>
      <c r="I18" s="20">
        <v>819032.95633226761</v>
      </c>
      <c r="J18" s="20">
        <v>914341.89493542165</v>
      </c>
      <c r="K18" s="20">
        <v>53311.01261930311</v>
      </c>
      <c r="L18" s="20">
        <v>20453.523343784884</v>
      </c>
      <c r="M18" s="20">
        <v>-155585.61510964594</v>
      </c>
      <c r="N18" s="20">
        <f>SUM(J18:M18)</f>
        <v>832520.81578886369</v>
      </c>
      <c r="O18" s="36">
        <f>N18-I18</f>
        <v>13487.859456596081</v>
      </c>
      <c r="P18" s="20">
        <v>944235.24149203929</v>
      </c>
      <c r="Q18" s="20">
        <v>62839.845156995558</v>
      </c>
      <c r="R18" s="20">
        <v>-167915.01936575578</v>
      </c>
      <c r="S18" s="20">
        <v>839160.06728327903</v>
      </c>
      <c r="T18" s="20">
        <v>944235.24149203929</v>
      </c>
      <c r="U18" s="20">
        <v>44905.365018405377</v>
      </c>
      <c r="V18" s="20">
        <v>45495.110653054631</v>
      </c>
      <c r="W18" s="20">
        <v>-153806.85449270942</v>
      </c>
      <c r="X18" s="20">
        <v>880828.86267078994</v>
      </c>
      <c r="Y18" s="20">
        <f>X18-S18</f>
        <v>41668.795387510909</v>
      </c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</row>
    <row r="19" spans="1:51" x14ac:dyDescent="0.25">
      <c r="A19">
        <f t="shared" si="5"/>
        <v>0</v>
      </c>
      <c r="B19">
        <v>1.2</v>
      </c>
      <c r="C19">
        <v>3</v>
      </c>
      <c r="D19" t="s">
        <v>643</v>
      </c>
      <c r="E19">
        <v>1</v>
      </c>
      <c r="F19" s="20">
        <v>61217504.222365022</v>
      </c>
      <c r="G19" s="20">
        <v>9118359.2324704006</v>
      </c>
      <c r="H19" s="20">
        <v>-15565549.757996643</v>
      </c>
      <c r="I19" s="20">
        <v>54770313.696838774</v>
      </c>
      <c r="J19" s="20">
        <v>61217504.222365022</v>
      </c>
      <c r="K19" s="20">
        <v>9283816.1852558907</v>
      </c>
      <c r="L19" s="20">
        <v>697542.56966601708</v>
      </c>
      <c r="M19" s="20">
        <v>-15427721.12823436</v>
      </c>
      <c r="N19" s="20">
        <f t="shared" ref="N19:N82" si="6">SUM(J19:M19)</f>
        <v>55771141.849052563</v>
      </c>
      <c r="O19" s="36">
        <f t="shared" ref="O19:O82" si="7">N19-I19</f>
        <v>1000828.1522137895</v>
      </c>
      <c r="P19" s="20">
        <v>64834171.843893938</v>
      </c>
      <c r="Q19" s="20">
        <v>9377808.8986009005</v>
      </c>
      <c r="R19" s="20">
        <v>-16295724.272746895</v>
      </c>
      <c r="S19" s="20">
        <v>57916256.469747946</v>
      </c>
      <c r="T19" s="20">
        <v>64834171.843893938</v>
      </c>
      <c r="U19" s="20">
        <v>9734010.5930472687</v>
      </c>
      <c r="V19" s="20">
        <v>1685166.790986581</v>
      </c>
      <c r="W19" s="20">
        <v>-15087930.105060119</v>
      </c>
      <c r="X19" s="20">
        <v>61165419.122867674</v>
      </c>
      <c r="Y19" s="20">
        <f t="shared" ref="Y19:Y82" si="8">X19-S19</f>
        <v>3249162.653119728</v>
      </c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</row>
    <row r="20" spans="1:51" x14ac:dyDescent="0.25">
      <c r="A20">
        <f t="shared" si="5"/>
        <v>0</v>
      </c>
      <c r="B20">
        <v>2</v>
      </c>
      <c r="C20">
        <v>1</v>
      </c>
      <c r="D20" t="s">
        <v>644</v>
      </c>
      <c r="E20">
        <v>6</v>
      </c>
      <c r="F20" s="20">
        <v>302571.99765501294</v>
      </c>
      <c r="G20" s="20">
        <v>28740.869670700169</v>
      </c>
      <c r="H20" s="20">
        <v>26494.393724201072</v>
      </c>
      <c r="I20" s="20">
        <v>357807.26104991417</v>
      </c>
      <c r="J20" s="20">
        <v>302571.99765501294</v>
      </c>
      <c r="K20" s="20">
        <v>27398.228649883124</v>
      </c>
      <c r="L20" s="20">
        <v>5413.9456976744177</v>
      </c>
      <c r="M20" s="20">
        <v>25256.66401428602</v>
      </c>
      <c r="N20" s="20">
        <f t="shared" si="6"/>
        <v>360640.83601685648</v>
      </c>
      <c r="O20" s="36">
        <f t="shared" si="7"/>
        <v>2833.5749669423094</v>
      </c>
      <c r="P20" s="20">
        <v>314961.72288328817</v>
      </c>
      <c r="Q20" s="20">
        <v>29092.916791246869</v>
      </c>
      <c r="R20" s="20">
        <v>26083.064796322935</v>
      </c>
      <c r="S20" s="20">
        <v>370137.70447085798</v>
      </c>
      <c r="T20" s="20">
        <v>314961.72288328817</v>
      </c>
      <c r="U20" s="20">
        <v>25613.117306484884</v>
      </c>
      <c r="V20" s="20">
        <v>12851.205407910369</v>
      </c>
      <c r="W20" s="20">
        <v>20958.991067731633</v>
      </c>
      <c r="X20" s="20">
        <v>374385.03666541504</v>
      </c>
      <c r="Y20" s="20">
        <f t="shared" si="8"/>
        <v>4247.3321945570642</v>
      </c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</row>
    <row r="21" spans="1:51" x14ac:dyDescent="0.25">
      <c r="A21">
        <f t="shared" si="5"/>
        <v>0</v>
      </c>
      <c r="B21">
        <v>4</v>
      </c>
      <c r="C21">
        <v>1</v>
      </c>
      <c r="D21" t="s">
        <v>645</v>
      </c>
      <c r="E21">
        <v>6</v>
      </c>
      <c r="F21" s="20">
        <v>272754.12992577476</v>
      </c>
      <c r="G21" s="20">
        <v>5959.8176576656142</v>
      </c>
      <c r="H21" s="20">
        <v>-162862.12479340308</v>
      </c>
      <c r="I21" s="20">
        <v>115851.82279003732</v>
      </c>
      <c r="J21" s="20">
        <v>272754.12992577476</v>
      </c>
      <c r="K21" s="20">
        <v>1844.2854105170029</v>
      </c>
      <c r="L21" s="20">
        <v>7715.1187060478223</v>
      </c>
      <c r="M21" s="20">
        <v>-161112.21543304349</v>
      </c>
      <c r="N21" s="20">
        <f t="shared" si="6"/>
        <v>121201.31860929611</v>
      </c>
      <c r="O21" s="36">
        <f t="shared" si="7"/>
        <v>5349.4958192587947</v>
      </c>
      <c r="P21" s="20">
        <v>281884.3853527598</v>
      </c>
      <c r="Q21" s="20">
        <v>6437.8028801249966</v>
      </c>
      <c r="R21" s="20">
        <v>-172256.92448187122</v>
      </c>
      <c r="S21" s="20">
        <v>116065.26375101358</v>
      </c>
      <c r="T21" s="20">
        <v>281884.3853527598</v>
      </c>
      <c r="U21" s="20">
        <v>0</v>
      </c>
      <c r="V21" s="20">
        <v>18179.625169159961</v>
      </c>
      <c r="W21" s="20">
        <v>-152993.01839357676</v>
      </c>
      <c r="X21" s="20">
        <v>147070.992128343</v>
      </c>
      <c r="Y21" s="20">
        <f t="shared" si="8"/>
        <v>31005.728377329418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</row>
    <row r="22" spans="1:51" x14ac:dyDescent="0.25">
      <c r="A22">
        <f t="shared" si="5"/>
        <v>0</v>
      </c>
      <c r="B22">
        <v>6</v>
      </c>
      <c r="C22">
        <v>3</v>
      </c>
      <c r="D22" t="s">
        <v>646</v>
      </c>
      <c r="E22">
        <v>2</v>
      </c>
      <c r="F22" s="20">
        <v>3729336.1226549968</v>
      </c>
      <c r="G22" s="20">
        <v>474389.5837524159</v>
      </c>
      <c r="H22" s="20">
        <v>-1371472.1384639128</v>
      </c>
      <c r="I22" s="20">
        <v>2832253.5679435004</v>
      </c>
      <c r="J22" s="20">
        <v>3729336.1226549968</v>
      </c>
      <c r="K22" s="20">
        <v>472338.33410569205</v>
      </c>
      <c r="L22" s="20">
        <v>55063.693981083081</v>
      </c>
      <c r="M22" s="20">
        <v>-1366311.361725281</v>
      </c>
      <c r="N22" s="20">
        <f t="shared" si="6"/>
        <v>2890426.7890164908</v>
      </c>
      <c r="O22" s="36">
        <f t="shared" si="7"/>
        <v>58173.221072990447</v>
      </c>
      <c r="P22" s="20">
        <v>3934922.5357870976</v>
      </c>
      <c r="Q22" s="20">
        <v>486908.33871306962</v>
      </c>
      <c r="R22" s="20">
        <v>-1435847.9899263429</v>
      </c>
      <c r="S22" s="20">
        <v>2985982.8845738247</v>
      </c>
      <c r="T22" s="20">
        <v>3934922.5357870976</v>
      </c>
      <c r="U22" s="20">
        <v>482050.18463776133</v>
      </c>
      <c r="V22" s="20">
        <v>125747.33555541084</v>
      </c>
      <c r="W22" s="20">
        <v>-1431283.4240408796</v>
      </c>
      <c r="X22" s="20">
        <v>3111436.6319393902</v>
      </c>
      <c r="Y22" s="20">
        <f t="shared" si="8"/>
        <v>125453.7473655655</v>
      </c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</row>
    <row r="23" spans="1:51" x14ac:dyDescent="0.25">
      <c r="A23">
        <f t="shared" si="5"/>
        <v>0</v>
      </c>
      <c r="B23">
        <v>11</v>
      </c>
      <c r="C23">
        <v>1</v>
      </c>
      <c r="D23" t="s">
        <v>647</v>
      </c>
      <c r="E23">
        <v>3</v>
      </c>
      <c r="F23" s="20">
        <v>42558745.584237762</v>
      </c>
      <c r="G23" s="20">
        <v>5865535.4741856009</v>
      </c>
      <c r="H23" s="20">
        <v>-4656856.87726741</v>
      </c>
      <c r="I23" s="20">
        <v>43767424.18115595</v>
      </c>
      <c r="J23" s="20">
        <v>42558745.584237762</v>
      </c>
      <c r="K23" s="20">
        <v>5836906.0471488852</v>
      </c>
      <c r="L23" s="20">
        <v>711289.22358448594</v>
      </c>
      <c r="M23" s="20">
        <v>-4614920.9694225835</v>
      </c>
      <c r="N23" s="20">
        <f t="shared" si="6"/>
        <v>44492019.885548547</v>
      </c>
      <c r="O23" s="36">
        <f t="shared" si="7"/>
        <v>724595.70439259708</v>
      </c>
      <c r="P23" s="20">
        <v>44373706.933207966</v>
      </c>
      <c r="Q23" s="20">
        <v>5975063.2011220846</v>
      </c>
      <c r="R23" s="20">
        <v>-4913707.5534146558</v>
      </c>
      <c r="S23" s="20">
        <v>45435062.580915391</v>
      </c>
      <c r="T23" s="20">
        <v>44373706.933207966</v>
      </c>
      <c r="U23" s="20">
        <v>5911756.987765423</v>
      </c>
      <c r="V23" s="20">
        <v>1600165.3244223478</v>
      </c>
      <c r="W23" s="20">
        <v>-4577772.0673314799</v>
      </c>
      <c r="X23" s="20">
        <v>47307857.178064257</v>
      </c>
      <c r="Y23" s="20">
        <f t="shared" si="8"/>
        <v>1872794.5971488655</v>
      </c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</row>
    <row r="24" spans="1:51" x14ac:dyDescent="0.25">
      <c r="A24">
        <f t="shared" si="5"/>
        <v>0</v>
      </c>
      <c r="B24">
        <v>12</v>
      </c>
      <c r="C24">
        <v>1</v>
      </c>
      <c r="D24" t="s">
        <v>648</v>
      </c>
      <c r="E24">
        <v>3</v>
      </c>
      <c r="F24" s="20">
        <v>8908632.0004893281</v>
      </c>
      <c r="G24" s="20">
        <v>1422396.1625312965</v>
      </c>
      <c r="H24" s="20">
        <v>-1672117.5671948246</v>
      </c>
      <c r="I24" s="20">
        <v>8658910.5958257988</v>
      </c>
      <c r="J24" s="20">
        <v>8908632.0004893281</v>
      </c>
      <c r="K24" s="20">
        <v>1449230.6858329631</v>
      </c>
      <c r="L24" s="20">
        <v>108572.72149947952</v>
      </c>
      <c r="M24" s="20">
        <v>-1671033.0242675454</v>
      </c>
      <c r="N24" s="20">
        <f t="shared" si="6"/>
        <v>8795402.3835542258</v>
      </c>
      <c r="O24" s="36">
        <f t="shared" si="7"/>
        <v>136491.78772842698</v>
      </c>
      <c r="P24" s="20">
        <v>9261869.5591930952</v>
      </c>
      <c r="Q24" s="20">
        <v>1437149.2805793178</v>
      </c>
      <c r="R24" s="20">
        <v>-1760922.9498924995</v>
      </c>
      <c r="S24" s="20">
        <v>8938095.8898799121</v>
      </c>
      <c r="T24" s="20">
        <v>9261869.5591930952</v>
      </c>
      <c r="U24" s="20">
        <v>1501269.3965514502</v>
      </c>
      <c r="V24" s="20">
        <v>242304.3764501558</v>
      </c>
      <c r="W24" s="20">
        <v>-1799010.8037363826</v>
      </c>
      <c r="X24" s="20">
        <v>9206432.5284583177</v>
      </c>
      <c r="Y24" s="20">
        <f t="shared" si="8"/>
        <v>268336.6385784056</v>
      </c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</row>
    <row r="25" spans="1:51" x14ac:dyDescent="0.25">
      <c r="A25">
        <f t="shared" si="5"/>
        <v>0</v>
      </c>
      <c r="B25">
        <v>13</v>
      </c>
      <c r="C25">
        <v>1</v>
      </c>
      <c r="D25" t="s">
        <v>649</v>
      </c>
      <c r="E25">
        <v>2</v>
      </c>
      <c r="F25" s="20">
        <v>4944646.3185018552</v>
      </c>
      <c r="G25" s="20">
        <v>711616.56573826633</v>
      </c>
      <c r="H25" s="20">
        <v>-2360593.1471901089</v>
      </c>
      <c r="I25" s="20">
        <v>3295669.7370500127</v>
      </c>
      <c r="J25" s="20">
        <v>4944646.3185018552</v>
      </c>
      <c r="K25" s="20">
        <v>721135.70732780173</v>
      </c>
      <c r="L25" s="20">
        <v>60042.438419699552</v>
      </c>
      <c r="M25" s="20">
        <v>-2350465.848953316</v>
      </c>
      <c r="N25" s="20">
        <f t="shared" si="6"/>
        <v>3375358.6152960407</v>
      </c>
      <c r="O25" s="36">
        <f t="shared" si="7"/>
        <v>79688.878246027976</v>
      </c>
      <c r="P25" s="20">
        <v>5319843.2527552433</v>
      </c>
      <c r="Q25" s="20">
        <v>747391.69734083989</v>
      </c>
      <c r="R25" s="20">
        <v>-2468721.5536750318</v>
      </c>
      <c r="S25" s="20">
        <v>3598513.3964210511</v>
      </c>
      <c r="T25" s="20">
        <v>5319843.2527552433</v>
      </c>
      <c r="U25" s="20">
        <v>770891.70919813658</v>
      </c>
      <c r="V25" s="20">
        <v>140654.40595920628</v>
      </c>
      <c r="W25" s="20">
        <v>-2393540.1008500955</v>
      </c>
      <c r="X25" s="20">
        <v>3837849.2670624913</v>
      </c>
      <c r="Y25" s="20">
        <f t="shared" si="8"/>
        <v>239335.87064144015</v>
      </c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</row>
    <row r="26" spans="1:51" x14ac:dyDescent="0.25">
      <c r="A26">
        <f t="shared" si="5"/>
        <v>0</v>
      </c>
      <c r="B26">
        <v>14</v>
      </c>
      <c r="C26">
        <v>1</v>
      </c>
      <c r="D26" t="s">
        <v>650</v>
      </c>
      <c r="E26">
        <v>3</v>
      </c>
      <c r="F26" s="20">
        <v>4991489.6690050568</v>
      </c>
      <c r="G26" s="20">
        <v>799610.14051435294</v>
      </c>
      <c r="H26" s="20">
        <v>-788128.64420146635</v>
      </c>
      <c r="I26" s="20">
        <v>5002971.1653179433</v>
      </c>
      <c r="J26" s="20">
        <v>4991489.6690050568</v>
      </c>
      <c r="K26" s="20">
        <v>814943.71032247797</v>
      </c>
      <c r="L26" s="20">
        <v>60688.185675561726</v>
      </c>
      <c r="M26" s="20">
        <v>-811751.53839122551</v>
      </c>
      <c r="N26" s="20">
        <f t="shared" si="6"/>
        <v>5055370.0266118702</v>
      </c>
      <c r="O26" s="36">
        <f t="shared" si="7"/>
        <v>52398.861293926835</v>
      </c>
      <c r="P26" s="20">
        <v>5332131.0021537263</v>
      </c>
      <c r="Q26" s="20">
        <v>828118.20368139714</v>
      </c>
      <c r="R26" s="20">
        <v>-808537.95211848011</v>
      </c>
      <c r="S26" s="20">
        <v>5351711.2537166439</v>
      </c>
      <c r="T26" s="20">
        <v>5332131.0021537263</v>
      </c>
      <c r="U26" s="20">
        <v>864804.57744358608</v>
      </c>
      <c r="V26" s="20">
        <v>140502.22650685909</v>
      </c>
      <c r="W26" s="20">
        <v>-956820.45740540524</v>
      </c>
      <c r="X26" s="20">
        <v>5380617.348698766</v>
      </c>
      <c r="Y26" s="20">
        <f t="shared" si="8"/>
        <v>28906.094982122071</v>
      </c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</row>
    <row r="27" spans="1:51" x14ac:dyDescent="0.25">
      <c r="A27">
        <f t="shared" si="5"/>
        <v>0</v>
      </c>
      <c r="B27">
        <v>15</v>
      </c>
      <c r="C27">
        <v>1</v>
      </c>
      <c r="D27" t="s">
        <v>651</v>
      </c>
      <c r="E27">
        <v>3</v>
      </c>
      <c r="F27" s="20">
        <v>5056612.3594907755</v>
      </c>
      <c r="G27" s="20">
        <v>675568.61941376654</v>
      </c>
      <c r="H27" s="20">
        <v>1128449.5470781242</v>
      </c>
      <c r="I27" s="20">
        <v>6860630.5259826658</v>
      </c>
      <c r="J27" s="20">
        <v>5056612.3594907755</v>
      </c>
      <c r="K27" s="20">
        <v>676360.57778062765</v>
      </c>
      <c r="L27" s="20">
        <v>70747.408171110161</v>
      </c>
      <c r="M27" s="20">
        <v>1095333.4852454392</v>
      </c>
      <c r="N27" s="20">
        <f t="shared" si="6"/>
        <v>6899053.8306879522</v>
      </c>
      <c r="O27" s="36">
        <f t="shared" si="7"/>
        <v>38423.304705286399</v>
      </c>
      <c r="P27" s="20">
        <v>5223861.1791018033</v>
      </c>
      <c r="Q27" s="20">
        <v>682354.84085526003</v>
      </c>
      <c r="R27" s="20">
        <v>1108786.9991252732</v>
      </c>
      <c r="S27" s="20">
        <v>7015003.0190823367</v>
      </c>
      <c r="T27" s="20">
        <v>5223861.1791018033</v>
      </c>
      <c r="U27" s="20">
        <v>685077.91437512112</v>
      </c>
      <c r="V27" s="20">
        <v>158011.42294309958</v>
      </c>
      <c r="W27" s="20">
        <v>1066671.1537391087</v>
      </c>
      <c r="X27" s="20">
        <v>7133621.6701591322</v>
      </c>
      <c r="Y27" s="20">
        <f t="shared" si="8"/>
        <v>118618.65107679553</v>
      </c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</row>
    <row r="28" spans="1:51" x14ac:dyDescent="0.25">
      <c r="A28">
        <f t="shared" si="5"/>
        <v>0</v>
      </c>
      <c r="B28">
        <v>16</v>
      </c>
      <c r="C28">
        <v>1</v>
      </c>
      <c r="D28" t="s">
        <v>652</v>
      </c>
      <c r="E28">
        <v>3</v>
      </c>
      <c r="F28" s="20">
        <v>5337835.4343096474</v>
      </c>
      <c r="G28" s="20">
        <v>587305.72624765954</v>
      </c>
      <c r="H28" s="20">
        <v>-1830018.5678809341</v>
      </c>
      <c r="I28" s="20">
        <v>4095122.5926763732</v>
      </c>
      <c r="J28" s="20">
        <v>5337835.4343096474</v>
      </c>
      <c r="K28" s="20">
        <v>572392.47201121866</v>
      </c>
      <c r="L28" s="20">
        <v>91820.11182536355</v>
      </c>
      <c r="M28" s="20">
        <v>-1819985.1235277599</v>
      </c>
      <c r="N28" s="20">
        <f t="shared" si="6"/>
        <v>4182062.8946184702</v>
      </c>
      <c r="O28" s="36">
        <f t="shared" si="7"/>
        <v>86940.301942097023</v>
      </c>
      <c r="P28" s="20">
        <v>5617155.4183508428</v>
      </c>
      <c r="Q28" s="20">
        <v>602232.1025047641</v>
      </c>
      <c r="R28" s="20">
        <v>-1919769.2477066992</v>
      </c>
      <c r="S28" s="20">
        <v>4299618.2731489073</v>
      </c>
      <c r="T28" s="20">
        <v>5617155.4183508428</v>
      </c>
      <c r="U28" s="20">
        <v>566771.42868996586</v>
      </c>
      <c r="V28" s="20">
        <v>208855.1787922362</v>
      </c>
      <c r="W28" s="20">
        <v>-1877862.3894468646</v>
      </c>
      <c r="X28" s="20">
        <v>4514919.6363861803</v>
      </c>
      <c r="Y28" s="20">
        <f t="shared" si="8"/>
        <v>215301.36323727295</v>
      </c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</row>
    <row r="29" spans="1:51" x14ac:dyDescent="0.25">
      <c r="A29">
        <f t="shared" si="5"/>
        <v>0</v>
      </c>
      <c r="B29">
        <v>22</v>
      </c>
      <c r="C29">
        <v>1</v>
      </c>
      <c r="D29" t="s">
        <v>653</v>
      </c>
      <c r="E29">
        <v>4</v>
      </c>
      <c r="F29" s="20">
        <v>3164121.6597403255</v>
      </c>
      <c r="G29" s="20">
        <v>419234.16101482121</v>
      </c>
      <c r="H29" s="20">
        <v>-2745.3876590725558</v>
      </c>
      <c r="I29" s="20">
        <v>3580610.4330960745</v>
      </c>
      <c r="J29" s="20">
        <v>3164121.6597403255</v>
      </c>
      <c r="K29" s="20">
        <v>414033.54659937491</v>
      </c>
      <c r="L29" s="20">
        <v>56550.043048771069</v>
      </c>
      <c r="M29" s="20">
        <v>-9252.7622152882686</v>
      </c>
      <c r="N29" s="20">
        <f t="shared" si="6"/>
        <v>3625452.4871731834</v>
      </c>
      <c r="O29" s="36">
        <f t="shared" si="7"/>
        <v>44842.054077108856</v>
      </c>
      <c r="P29" s="20">
        <v>3358765.6370667713</v>
      </c>
      <c r="Q29" s="20">
        <v>433730.80274482974</v>
      </c>
      <c r="R29" s="20">
        <v>-5741.5066903661645</v>
      </c>
      <c r="S29" s="20">
        <v>3786754.9331212346</v>
      </c>
      <c r="T29" s="20">
        <v>3358765.6370667713</v>
      </c>
      <c r="U29" s="20">
        <v>417710.02788351325</v>
      </c>
      <c r="V29" s="20">
        <v>137145.73465441453</v>
      </c>
      <c r="W29" s="20">
        <v>-20092.014164089749</v>
      </c>
      <c r="X29" s="20">
        <v>3893529.3854406094</v>
      </c>
      <c r="Y29" s="20">
        <f t="shared" si="8"/>
        <v>106774.45231937477</v>
      </c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</row>
    <row r="30" spans="1:51" x14ac:dyDescent="0.25">
      <c r="A30">
        <f t="shared" si="5"/>
        <v>0</v>
      </c>
      <c r="B30">
        <v>23</v>
      </c>
      <c r="C30">
        <v>1</v>
      </c>
      <c r="D30" t="s">
        <v>654</v>
      </c>
      <c r="E30">
        <v>6</v>
      </c>
      <c r="F30" s="20">
        <v>818659.24656328361</v>
      </c>
      <c r="G30" s="20">
        <v>80631.590295667513</v>
      </c>
      <c r="H30" s="20">
        <v>-131833.04097607525</v>
      </c>
      <c r="I30" s="20">
        <v>767457.79588287591</v>
      </c>
      <c r="J30" s="20">
        <v>818659.24656328361</v>
      </c>
      <c r="K30" s="20">
        <v>76405.100264779729</v>
      </c>
      <c r="L30" s="20">
        <v>16598.336145073685</v>
      </c>
      <c r="M30" s="20">
        <v>-131999.3855070631</v>
      </c>
      <c r="N30" s="20">
        <f t="shared" si="6"/>
        <v>779663.29746607388</v>
      </c>
      <c r="O30" s="36">
        <f t="shared" si="7"/>
        <v>12205.501583197969</v>
      </c>
      <c r="P30" s="20">
        <v>847704.45297045971</v>
      </c>
      <c r="Q30" s="20">
        <v>81194.154728203444</v>
      </c>
      <c r="R30" s="20">
        <v>-142921.33562756822</v>
      </c>
      <c r="S30" s="20">
        <v>785977.27207109495</v>
      </c>
      <c r="T30" s="20">
        <v>847704.45297045971</v>
      </c>
      <c r="U30" s="20">
        <v>71260.732364017123</v>
      </c>
      <c r="V30" s="20">
        <v>37076.140447899466</v>
      </c>
      <c r="W30" s="20">
        <v>-124775.81663326193</v>
      </c>
      <c r="X30" s="20">
        <v>831265.50914911437</v>
      </c>
      <c r="Y30" s="20">
        <f t="shared" si="8"/>
        <v>45288.237078019418</v>
      </c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</row>
    <row r="31" spans="1:51" x14ac:dyDescent="0.25">
      <c r="A31">
        <f t="shared" si="5"/>
        <v>0</v>
      </c>
      <c r="B31">
        <v>25</v>
      </c>
      <c r="C31">
        <v>1</v>
      </c>
      <c r="D31" t="s">
        <v>655</v>
      </c>
      <c r="E31">
        <v>6</v>
      </c>
      <c r="F31" s="20">
        <v>138981.9014402371</v>
      </c>
      <c r="G31" s="20">
        <v>26423.390311824689</v>
      </c>
      <c r="H31" s="20">
        <v>-28562.797561855397</v>
      </c>
      <c r="I31" s="20">
        <v>136842.49419020637</v>
      </c>
      <c r="J31" s="20">
        <v>138981.9014402371</v>
      </c>
      <c r="K31" s="20">
        <v>27361.047516231141</v>
      </c>
      <c r="L31" s="20">
        <v>1026.9856016107669</v>
      </c>
      <c r="M31" s="20">
        <v>-28510.259260519168</v>
      </c>
      <c r="N31" s="20">
        <f t="shared" si="6"/>
        <v>138859.67529755982</v>
      </c>
      <c r="O31" s="36">
        <f t="shared" si="7"/>
        <v>2017.1811073534482</v>
      </c>
      <c r="P31" s="20">
        <v>157518.42217346997</v>
      </c>
      <c r="Q31" s="20">
        <v>29239.124183282311</v>
      </c>
      <c r="R31" s="20">
        <v>-29467.280545053349</v>
      </c>
      <c r="S31" s="20">
        <v>157290.26581169892</v>
      </c>
      <c r="T31" s="20">
        <v>157518.42217346997</v>
      </c>
      <c r="U31" s="20">
        <v>31663.189355259114</v>
      </c>
      <c r="V31" s="20">
        <v>2583.6938911179695</v>
      </c>
      <c r="W31" s="20">
        <v>-27093.213122164041</v>
      </c>
      <c r="X31" s="20">
        <v>164672.092297683</v>
      </c>
      <c r="Y31" s="20">
        <f t="shared" si="8"/>
        <v>7381.8264859840856</v>
      </c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</row>
    <row r="32" spans="1:51" x14ac:dyDescent="0.25">
      <c r="A32">
        <f t="shared" si="5"/>
        <v>0</v>
      </c>
      <c r="B32">
        <v>31</v>
      </c>
      <c r="C32">
        <v>1</v>
      </c>
      <c r="D32" t="s">
        <v>656</v>
      </c>
      <c r="E32">
        <v>4</v>
      </c>
      <c r="F32" s="20">
        <v>6594445.2740142792</v>
      </c>
      <c r="G32" s="20">
        <v>1018427.8810632144</v>
      </c>
      <c r="H32" s="20">
        <v>-174228.67269604083</v>
      </c>
      <c r="I32" s="20">
        <v>7438644.4823814528</v>
      </c>
      <c r="J32" s="20">
        <v>6594445.2740142792</v>
      </c>
      <c r="K32" s="20">
        <v>1024519.1104194577</v>
      </c>
      <c r="L32" s="20">
        <v>102830.21345465927</v>
      </c>
      <c r="M32" s="20">
        <v>-182890.47818240151</v>
      </c>
      <c r="N32" s="20">
        <f t="shared" si="6"/>
        <v>7538904.1197059946</v>
      </c>
      <c r="O32" s="36">
        <f t="shared" si="7"/>
        <v>100259.63732454181</v>
      </c>
      <c r="P32" s="20">
        <v>6996477.833969688</v>
      </c>
      <c r="Q32" s="20">
        <v>1050729.6400151718</v>
      </c>
      <c r="R32" s="20">
        <v>-192203.13497062051</v>
      </c>
      <c r="S32" s="20">
        <v>7855004.3390142396</v>
      </c>
      <c r="T32" s="20">
        <v>6996477.833969688</v>
      </c>
      <c r="U32" s="20">
        <v>1058834.7543526988</v>
      </c>
      <c r="V32" s="20">
        <v>249198.36637863773</v>
      </c>
      <c r="W32" s="20">
        <v>-158759.22142347356</v>
      </c>
      <c r="X32" s="20">
        <v>8145751.7332775518</v>
      </c>
      <c r="Y32" s="20">
        <f t="shared" si="8"/>
        <v>290747.39426331222</v>
      </c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</row>
    <row r="33" spans="1:51" x14ac:dyDescent="0.25">
      <c r="A33">
        <f t="shared" si="5"/>
        <v>0</v>
      </c>
      <c r="B33">
        <v>32</v>
      </c>
      <c r="C33">
        <v>1</v>
      </c>
      <c r="D33" t="s">
        <v>657</v>
      </c>
      <c r="E33">
        <v>6</v>
      </c>
      <c r="F33" s="20">
        <v>834568.59220866754</v>
      </c>
      <c r="G33" s="20">
        <v>142862.93488156557</v>
      </c>
      <c r="H33" s="20">
        <v>-103583.57647318179</v>
      </c>
      <c r="I33" s="20">
        <v>873847.95061705122</v>
      </c>
      <c r="J33" s="20">
        <v>834568.59220866754</v>
      </c>
      <c r="K33" s="20">
        <v>144835.97533852723</v>
      </c>
      <c r="L33" s="20">
        <v>11992.55904151574</v>
      </c>
      <c r="M33" s="20">
        <v>-104189.67637351915</v>
      </c>
      <c r="N33" s="20">
        <f t="shared" si="6"/>
        <v>887207.45021519135</v>
      </c>
      <c r="O33" s="36">
        <f t="shared" si="7"/>
        <v>13359.49959814013</v>
      </c>
      <c r="P33" s="20">
        <v>869883.79129244236</v>
      </c>
      <c r="Q33" s="20">
        <v>145237.48675549269</v>
      </c>
      <c r="R33" s="20">
        <v>-113263.66869735651</v>
      </c>
      <c r="S33" s="20">
        <v>901857.60935057863</v>
      </c>
      <c r="T33" s="20">
        <v>869883.79129244236</v>
      </c>
      <c r="U33" s="20">
        <v>149268.26022662688</v>
      </c>
      <c r="V33" s="20">
        <v>28545.835117538943</v>
      </c>
      <c r="W33" s="20">
        <v>-101333.60353964605</v>
      </c>
      <c r="X33" s="20">
        <v>946364.28309696214</v>
      </c>
      <c r="Y33" s="20">
        <f t="shared" si="8"/>
        <v>44506.673746383516</v>
      </c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</row>
    <row r="34" spans="1:51" x14ac:dyDescent="0.25">
      <c r="A34">
        <f t="shared" si="5"/>
        <v>0</v>
      </c>
      <c r="B34">
        <v>36</v>
      </c>
      <c r="C34">
        <v>1</v>
      </c>
      <c r="D34" t="s">
        <v>658</v>
      </c>
      <c r="E34">
        <v>6</v>
      </c>
      <c r="F34" s="20">
        <v>216006.24933576706</v>
      </c>
      <c r="G34" s="20">
        <v>5759.8361755163332</v>
      </c>
      <c r="H34" s="20">
        <v>27877.267720178763</v>
      </c>
      <c r="I34" s="20">
        <v>249643.35323146216</v>
      </c>
      <c r="J34" s="20">
        <v>216006.24933576706</v>
      </c>
      <c r="K34" s="20">
        <v>3162.5178730737948</v>
      </c>
      <c r="L34" s="20">
        <v>4808.0374038690034</v>
      </c>
      <c r="M34" s="20">
        <v>27512.028220949775</v>
      </c>
      <c r="N34" s="20">
        <f t="shared" si="6"/>
        <v>251488.83283365963</v>
      </c>
      <c r="O34" s="36">
        <f t="shared" si="7"/>
        <v>1845.4796021974762</v>
      </c>
      <c r="P34" s="20">
        <v>231870.0800319004</v>
      </c>
      <c r="Q34" s="20">
        <v>6236.3519072052177</v>
      </c>
      <c r="R34" s="20">
        <v>29163.914268651679</v>
      </c>
      <c r="S34" s="20">
        <v>267270.34620775731</v>
      </c>
      <c r="T34" s="20">
        <v>231870.0800319004</v>
      </c>
      <c r="U34" s="20">
        <v>0</v>
      </c>
      <c r="V34" s="20">
        <v>11210.977755443166</v>
      </c>
      <c r="W34" s="20">
        <v>26920.767162741795</v>
      </c>
      <c r="X34" s="20">
        <v>270001.82495008537</v>
      </c>
      <c r="Y34" s="20">
        <f t="shared" si="8"/>
        <v>2731.478742328065</v>
      </c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</row>
    <row r="35" spans="1:51" x14ac:dyDescent="0.25">
      <c r="A35">
        <f t="shared" si="5"/>
        <v>0</v>
      </c>
      <c r="B35">
        <v>38</v>
      </c>
      <c r="C35">
        <v>1</v>
      </c>
      <c r="D35" t="s">
        <v>659</v>
      </c>
      <c r="E35">
        <v>5</v>
      </c>
      <c r="F35" s="20">
        <v>1604504.4373469648</v>
      </c>
      <c r="G35" s="20">
        <v>173652.33378865989</v>
      </c>
      <c r="H35" s="20">
        <v>-464105.9606928319</v>
      </c>
      <c r="I35" s="20">
        <v>1314050.8104427927</v>
      </c>
      <c r="J35" s="20">
        <v>1604504.4373469648</v>
      </c>
      <c r="K35" s="20">
        <v>169251.76892660352</v>
      </c>
      <c r="L35" s="20">
        <v>26622.648496254318</v>
      </c>
      <c r="M35" s="20">
        <v>-460704.12933678593</v>
      </c>
      <c r="N35" s="20">
        <f t="shared" si="6"/>
        <v>1339674.7254330367</v>
      </c>
      <c r="O35" s="36">
        <f t="shared" si="7"/>
        <v>25623.914990243968</v>
      </c>
      <c r="P35" s="20">
        <v>1730003.632144639</v>
      </c>
      <c r="Q35" s="20">
        <v>184665.48100841846</v>
      </c>
      <c r="R35" s="20">
        <v>-494021.90050604346</v>
      </c>
      <c r="S35" s="20">
        <v>1420647.2126470138</v>
      </c>
      <c r="T35" s="20">
        <v>1730003.632144639</v>
      </c>
      <c r="U35" s="20">
        <v>172773.30703569323</v>
      </c>
      <c r="V35" s="20">
        <v>65491.715300785632</v>
      </c>
      <c r="W35" s="20">
        <v>-438022.05401351763</v>
      </c>
      <c r="X35" s="20">
        <v>1530246.6004676002</v>
      </c>
      <c r="Y35" s="20">
        <f t="shared" si="8"/>
        <v>109599.38782058633</v>
      </c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</row>
    <row r="36" spans="1:51" x14ac:dyDescent="0.25">
      <c r="A36">
        <f t="shared" si="5"/>
        <v>0</v>
      </c>
      <c r="B36">
        <v>47</v>
      </c>
      <c r="C36">
        <v>1</v>
      </c>
      <c r="D36" t="s">
        <v>660</v>
      </c>
      <c r="E36">
        <v>4</v>
      </c>
      <c r="F36" s="20">
        <v>3974477.0882259626</v>
      </c>
      <c r="G36" s="20">
        <v>571697.40181713074</v>
      </c>
      <c r="H36" s="20">
        <v>-420146.47121530114</v>
      </c>
      <c r="I36" s="20">
        <v>4126028.0188277923</v>
      </c>
      <c r="J36" s="20">
        <v>3974477.0882259626</v>
      </c>
      <c r="K36" s="20">
        <v>567034.53418347344</v>
      </c>
      <c r="L36" s="20">
        <v>72808.465153297351</v>
      </c>
      <c r="M36" s="20">
        <v>-428104.08236311661</v>
      </c>
      <c r="N36" s="20">
        <f t="shared" si="6"/>
        <v>4186216.0051996168</v>
      </c>
      <c r="O36" s="36">
        <f t="shared" si="7"/>
        <v>60187.986371824518</v>
      </c>
      <c r="P36" s="20">
        <v>4207834.5791551163</v>
      </c>
      <c r="Q36" s="20">
        <v>592003.96862390079</v>
      </c>
      <c r="R36" s="20">
        <v>-447977.995854732</v>
      </c>
      <c r="S36" s="20">
        <v>4351860.5519242855</v>
      </c>
      <c r="T36" s="20">
        <v>4207834.5791551163</v>
      </c>
      <c r="U36" s="20">
        <v>581456.53191114496</v>
      </c>
      <c r="V36" s="20">
        <v>165942.78026926512</v>
      </c>
      <c r="W36" s="20">
        <v>-456749.94122275512</v>
      </c>
      <c r="X36" s="20">
        <v>4498483.9501127712</v>
      </c>
      <c r="Y36" s="20">
        <f t="shared" si="8"/>
        <v>146623.39818848576</v>
      </c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</row>
    <row r="37" spans="1:51" x14ac:dyDescent="0.25">
      <c r="A37">
        <f t="shared" si="5"/>
        <v>0</v>
      </c>
      <c r="B37">
        <v>51</v>
      </c>
      <c r="C37">
        <v>1</v>
      </c>
      <c r="D37" t="s">
        <v>661</v>
      </c>
      <c r="E37">
        <v>5</v>
      </c>
      <c r="F37" s="20">
        <v>1471999.9950289654</v>
      </c>
      <c r="G37" s="20">
        <v>152615.19350836953</v>
      </c>
      <c r="H37" s="20">
        <v>-140346.02178772388</v>
      </c>
      <c r="I37" s="20">
        <v>1484269.166749611</v>
      </c>
      <c r="J37" s="20">
        <v>1471999.9950289654</v>
      </c>
      <c r="K37" s="20">
        <v>145696.7459719629</v>
      </c>
      <c r="L37" s="20">
        <v>29174.204304213119</v>
      </c>
      <c r="M37" s="20">
        <v>-141091.60916292685</v>
      </c>
      <c r="N37" s="20">
        <f t="shared" si="6"/>
        <v>1505779.3361422145</v>
      </c>
      <c r="O37" s="36">
        <f t="shared" si="7"/>
        <v>21510.16939260345</v>
      </c>
      <c r="P37" s="20">
        <v>1545868.7175824691</v>
      </c>
      <c r="Q37" s="20">
        <v>157038.2001524588</v>
      </c>
      <c r="R37" s="20">
        <v>-149242.31257714593</v>
      </c>
      <c r="S37" s="20">
        <v>1553664.6051577821</v>
      </c>
      <c r="T37" s="20">
        <v>1545868.7175824691</v>
      </c>
      <c r="U37" s="20">
        <v>140831.42616829133</v>
      </c>
      <c r="V37" s="20">
        <v>65979.321806189619</v>
      </c>
      <c r="W37" s="20">
        <v>-151467.21796103372</v>
      </c>
      <c r="X37" s="20">
        <v>1601212.2475959163</v>
      </c>
      <c r="Y37" s="20">
        <f t="shared" si="8"/>
        <v>47547.642438134179</v>
      </c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</row>
    <row r="38" spans="1:51" x14ac:dyDescent="0.25">
      <c r="A38">
        <f t="shared" si="5"/>
        <v>0</v>
      </c>
      <c r="B38">
        <v>75</v>
      </c>
      <c r="C38">
        <v>1</v>
      </c>
      <c r="D38" t="s">
        <v>662</v>
      </c>
      <c r="E38">
        <v>6</v>
      </c>
      <c r="F38" s="20">
        <v>394958.00932102598</v>
      </c>
      <c r="G38" s="20">
        <v>7001.4998176033478</v>
      </c>
      <c r="H38" s="20">
        <v>20483.896726310501</v>
      </c>
      <c r="I38" s="20">
        <v>422443.40586493979</v>
      </c>
      <c r="J38" s="20">
        <v>394958.00932102598</v>
      </c>
      <c r="K38" s="20">
        <v>3242.9052977612432</v>
      </c>
      <c r="L38" s="20">
        <v>6806.7689672345577</v>
      </c>
      <c r="M38" s="20">
        <v>19752.047260815998</v>
      </c>
      <c r="N38" s="20">
        <f t="shared" si="6"/>
        <v>424759.73084683775</v>
      </c>
      <c r="O38" s="36">
        <f t="shared" si="7"/>
        <v>2316.324981897953</v>
      </c>
      <c r="P38" s="20">
        <v>411322.7289564244</v>
      </c>
      <c r="Q38" s="20">
        <v>7266.4044008955252</v>
      </c>
      <c r="R38" s="20">
        <v>19052.833983835342</v>
      </c>
      <c r="S38" s="20">
        <v>437641.96734115528</v>
      </c>
      <c r="T38" s="20">
        <v>411322.7289564244</v>
      </c>
      <c r="U38" s="20">
        <v>0</v>
      </c>
      <c r="V38" s="20">
        <v>15486.39696582101</v>
      </c>
      <c r="W38" s="20">
        <v>14262.318214169274</v>
      </c>
      <c r="X38" s="20">
        <v>441071.44413641468</v>
      </c>
      <c r="Y38" s="20">
        <f t="shared" si="8"/>
        <v>3429.4767952593975</v>
      </c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</row>
    <row r="39" spans="1:51" x14ac:dyDescent="0.25">
      <c r="A39">
        <f t="shared" si="5"/>
        <v>0</v>
      </c>
      <c r="B39">
        <v>77</v>
      </c>
      <c r="C39">
        <v>1</v>
      </c>
      <c r="D39" t="s">
        <v>663</v>
      </c>
      <c r="E39">
        <v>4</v>
      </c>
      <c r="F39" s="20">
        <v>8745688.6153541822</v>
      </c>
      <c r="G39" s="20">
        <v>1240560.7318190115</v>
      </c>
      <c r="H39" s="20">
        <v>13378.972346463299</v>
      </c>
      <c r="I39" s="20">
        <v>9999628.3195196576</v>
      </c>
      <c r="J39" s="20">
        <v>8745688.6153541822</v>
      </c>
      <c r="K39" s="20">
        <v>1229362.5158751225</v>
      </c>
      <c r="L39" s="20">
        <v>161129.11907663592</v>
      </c>
      <c r="M39" s="20">
        <v>6151.7971266544773</v>
      </c>
      <c r="N39" s="20">
        <f t="shared" si="6"/>
        <v>10142332.047432594</v>
      </c>
      <c r="O39" s="36">
        <f t="shared" si="7"/>
        <v>142703.72791293636</v>
      </c>
      <c r="P39" s="20">
        <v>9380090.9300169032</v>
      </c>
      <c r="Q39" s="20">
        <v>1297038.6640538326</v>
      </c>
      <c r="R39" s="20">
        <v>18734.524072895758</v>
      </c>
      <c r="S39" s="20">
        <v>10695864.118143633</v>
      </c>
      <c r="T39" s="20">
        <v>9380090.9300169032</v>
      </c>
      <c r="U39" s="20">
        <v>1267119.9316958301</v>
      </c>
      <c r="V39" s="20">
        <v>378950.31730218587</v>
      </c>
      <c r="W39" s="20">
        <v>3818.1455960687017</v>
      </c>
      <c r="X39" s="20">
        <v>11029979.324610988</v>
      </c>
      <c r="Y39" s="20">
        <f t="shared" si="8"/>
        <v>334115.20646735467</v>
      </c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</row>
    <row r="40" spans="1:51" x14ac:dyDescent="0.25">
      <c r="A40">
        <f t="shared" si="5"/>
        <v>0</v>
      </c>
      <c r="B40">
        <v>81</v>
      </c>
      <c r="C40">
        <v>1</v>
      </c>
      <c r="D40" t="s">
        <v>664</v>
      </c>
      <c r="E40">
        <v>6</v>
      </c>
      <c r="F40" s="20">
        <v>185871.40082061331</v>
      </c>
      <c r="G40" s="20">
        <v>30251.542884241138</v>
      </c>
      <c r="H40" s="20">
        <v>-61581.297250872871</v>
      </c>
      <c r="I40" s="20">
        <v>154541.64645398158</v>
      </c>
      <c r="J40" s="20">
        <v>185871.40082061331</v>
      </c>
      <c r="K40" s="20">
        <v>30307.777752957689</v>
      </c>
      <c r="L40" s="20">
        <v>3261.7341317365272</v>
      </c>
      <c r="M40" s="20">
        <v>-62078.973332020221</v>
      </c>
      <c r="N40" s="20">
        <f t="shared" si="6"/>
        <v>157361.93937328731</v>
      </c>
      <c r="O40" s="36">
        <f t="shared" si="7"/>
        <v>2820.2929193057353</v>
      </c>
      <c r="P40" s="20">
        <v>188358.49114629184</v>
      </c>
      <c r="Q40" s="20">
        <v>29790.672292943556</v>
      </c>
      <c r="R40" s="20">
        <v>-64851.284442528937</v>
      </c>
      <c r="S40" s="20">
        <v>153297.87899670645</v>
      </c>
      <c r="T40" s="20">
        <v>188358.49114629184</v>
      </c>
      <c r="U40" s="20">
        <v>29791.172191859194</v>
      </c>
      <c r="V40" s="20">
        <v>7388.1798720454353</v>
      </c>
      <c r="W40" s="20">
        <v>-68134.403511036915</v>
      </c>
      <c r="X40" s="20">
        <v>157403.43969915956</v>
      </c>
      <c r="Y40" s="20">
        <f t="shared" si="8"/>
        <v>4105.5607024531055</v>
      </c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</row>
    <row r="41" spans="1:51" x14ac:dyDescent="0.25">
      <c r="A41">
        <f t="shared" si="5"/>
        <v>0</v>
      </c>
      <c r="B41">
        <v>84</v>
      </c>
      <c r="C41">
        <v>1</v>
      </c>
      <c r="D41" t="s">
        <v>665</v>
      </c>
      <c r="E41">
        <v>6</v>
      </c>
      <c r="F41" s="20">
        <v>551902.30601724423</v>
      </c>
      <c r="G41" s="20">
        <v>71648.349873969899</v>
      </c>
      <c r="H41" s="20">
        <v>-193478.98127187256</v>
      </c>
      <c r="I41" s="20">
        <v>430071.67461934162</v>
      </c>
      <c r="J41" s="20">
        <v>551902.30601724423</v>
      </c>
      <c r="K41" s="20">
        <v>71193.271006486219</v>
      </c>
      <c r="L41" s="20">
        <v>8259.8041981382394</v>
      </c>
      <c r="M41" s="20">
        <v>-193165.34019643313</v>
      </c>
      <c r="N41" s="20">
        <f t="shared" si="6"/>
        <v>438190.04102543555</v>
      </c>
      <c r="O41" s="36">
        <f t="shared" si="7"/>
        <v>8118.3664060939336</v>
      </c>
      <c r="P41" s="20">
        <v>560675.42261636141</v>
      </c>
      <c r="Q41" s="20">
        <v>70804.5542533142</v>
      </c>
      <c r="R41" s="20">
        <v>-204297.87935990607</v>
      </c>
      <c r="S41" s="20">
        <v>427182.09750976949</v>
      </c>
      <c r="T41" s="20">
        <v>560675.42261636141</v>
      </c>
      <c r="U41" s="20">
        <v>69783.612919013656</v>
      </c>
      <c r="V41" s="20">
        <v>18163.635812224918</v>
      </c>
      <c r="W41" s="20">
        <v>-205177.11352401593</v>
      </c>
      <c r="X41" s="20">
        <v>443445.55782358412</v>
      </c>
      <c r="Y41" s="20">
        <f t="shared" si="8"/>
        <v>16263.460313814634</v>
      </c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</row>
    <row r="42" spans="1:51" x14ac:dyDescent="0.25">
      <c r="A42">
        <f t="shared" si="5"/>
        <v>0</v>
      </c>
      <c r="B42">
        <v>85</v>
      </c>
      <c r="C42">
        <v>1</v>
      </c>
      <c r="D42" t="s">
        <v>666</v>
      </c>
      <c r="E42">
        <v>6</v>
      </c>
      <c r="F42" s="20">
        <v>364403.93038319732</v>
      </c>
      <c r="G42" s="20">
        <v>16044.451464333173</v>
      </c>
      <c r="H42" s="20">
        <v>35325.403780412344</v>
      </c>
      <c r="I42" s="20">
        <v>415773.78562794282</v>
      </c>
      <c r="J42" s="20">
        <v>364403.93038319732</v>
      </c>
      <c r="K42" s="20">
        <v>12549.785694303755</v>
      </c>
      <c r="L42" s="20">
        <v>7415.8154757586935</v>
      </c>
      <c r="M42" s="20">
        <v>34698.292363421089</v>
      </c>
      <c r="N42" s="20">
        <f t="shared" si="6"/>
        <v>419067.82391668088</v>
      </c>
      <c r="O42" s="36">
        <f t="shared" si="7"/>
        <v>3294.0382887380547</v>
      </c>
      <c r="P42" s="20">
        <v>377104.43991121609</v>
      </c>
      <c r="Q42" s="20">
        <v>17648.862702858405</v>
      </c>
      <c r="R42" s="20">
        <v>31766.633768456843</v>
      </c>
      <c r="S42" s="20">
        <v>426519.9363825313</v>
      </c>
      <c r="T42" s="20">
        <v>377104.43991121609</v>
      </c>
      <c r="U42" s="20">
        <v>9780.5227997123566</v>
      </c>
      <c r="V42" s="20">
        <v>16526.61051524034</v>
      </c>
      <c r="W42" s="20">
        <v>28839.780724195225</v>
      </c>
      <c r="X42" s="20">
        <v>432251.35395036405</v>
      </c>
      <c r="Y42" s="20">
        <f t="shared" si="8"/>
        <v>5731.4175678327447</v>
      </c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</row>
    <row r="43" spans="1:51" x14ac:dyDescent="0.25">
      <c r="A43">
        <f t="shared" si="5"/>
        <v>0</v>
      </c>
      <c r="B43">
        <v>88</v>
      </c>
      <c r="C43">
        <v>1</v>
      </c>
      <c r="D43" t="s">
        <v>667</v>
      </c>
      <c r="E43">
        <v>4</v>
      </c>
      <c r="F43" s="20">
        <v>2378538.958547004</v>
      </c>
      <c r="G43" s="20">
        <v>356323.5939638975</v>
      </c>
      <c r="H43" s="20">
        <v>-515345.15152615344</v>
      </c>
      <c r="I43" s="20">
        <v>2219517.4009847478</v>
      </c>
      <c r="J43" s="20">
        <v>2378538.958547004</v>
      </c>
      <c r="K43" s="20">
        <v>360285.53293053474</v>
      </c>
      <c r="L43" s="20">
        <v>31784.558754151563</v>
      </c>
      <c r="M43" s="20">
        <v>-513441.64581034478</v>
      </c>
      <c r="N43" s="20">
        <f t="shared" si="6"/>
        <v>2257167.4044213458</v>
      </c>
      <c r="O43" s="36">
        <f t="shared" si="7"/>
        <v>37650.003436597995</v>
      </c>
      <c r="P43" s="20">
        <v>2485946.4366068314</v>
      </c>
      <c r="Q43" s="20">
        <v>362585.83977347228</v>
      </c>
      <c r="R43" s="20">
        <v>-542290.482830783</v>
      </c>
      <c r="S43" s="20">
        <v>2306241.7935495209</v>
      </c>
      <c r="T43" s="20">
        <v>2485946.4366068314</v>
      </c>
      <c r="U43" s="20">
        <v>371992.79605318059</v>
      </c>
      <c r="V43" s="20">
        <v>72065.601590792125</v>
      </c>
      <c r="W43" s="20">
        <v>-533354.58988026157</v>
      </c>
      <c r="X43" s="20">
        <v>2396650.2443705425</v>
      </c>
      <c r="Y43" s="20">
        <f t="shared" si="8"/>
        <v>90408.450821021572</v>
      </c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</row>
    <row r="44" spans="1:51" x14ac:dyDescent="0.25">
      <c r="A44">
        <f t="shared" si="5"/>
        <v>0</v>
      </c>
      <c r="B44">
        <v>91</v>
      </c>
      <c r="C44">
        <v>1</v>
      </c>
      <c r="D44" t="s">
        <v>668</v>
      </c>
      <c r="E44">
        <v>6</v>
      </c>
      <c r="F44" s="20">
        <v>750225.12657093641</v>
      </c>
      <c r="G44" s="20">
        <v>102162.60016906905</v>
      </c>
      <c r="H44" s="20">
        <v>90155.988804238907</v>
      </c>
      <c r="I44" s="20">
        <v>942543.71554424427</v>
      </c>
      <c r="J44" s="20">
        <v>750225.12657093641</v>
      </c>
      <c r="K44" s="20">
        <v>102240.45164928318</v>
      </c>
      <c r="L44" s="20">
        <v>10376.630456696119</v>
      </c>
      <c r="M44" s="20">
        <v>87137.417950468094</v>
      </c>
      <c r="N44" s="20">
        <f t="shared" si="6"/>
        <v>949979.62662738387</v>
      </c>
      <c r="O44" s="36">
        <f t="shared" si="7"/>
        <v>7435.9110831395956</v>
      </c>
      <c r="P44" s="20">
        <v>810549.10080295126</v>
      </c>
      <c r="Q44" s="20">
        <v>111414.40859841504</v>
      </c>
      <c r="R44" s="20">
        <v>92639.22163437416</v>
      </c>
      <c r="S44" s="20">
        <v>1014602.7310357405</v>
      </c>
      <c r="T44" s="20">
        <v>810549.10080295126</v>
      </c>
      <c r="U44" s="20">
        <v>112479.96462476665</v>
      </c>
      <c r="V44" s="20">
        <v>24050.62973036581</v>
      </c>
      <c r="W44" s="20">
        <v>87819.167464782018</v>
      </c>
      <c r="X44" s="20">
        <v>1034898.8626228657</v>
      </c>
      <c r="Y44" s="20">
        <f t="shared" si="8"/>
        <v>20296.131587125245</v>
      </c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</row>
    <row r="45" spans="1:51" x14ac:dyDescent="0.25">
      <c r="A45">
        <f t="shared" si="5"/>
        <v>0</v>
      </c>
      <c r="B45">
        <v>93</v>
      </c>
      <c r="C45">
        <v>1</v>
      </c>
      <c r="D45" t="s">
        <v>669</v>
      </c>
      <c r="E45">
        <v>6</v>
      </c>
      <c r="F45" s="20">
        <v>325754.42675679125</v>
      </c>
      <c r="G45" s="20">
        <v>33881.31010333322</v>
      </c>
      <c r="H45" s="20">
        <v>-56121.657210682359</v>
      </c>
      <c r="I45" s="20">
        <v>303514.07964944211</v>
      </c>
      <c r="J45" s="20">
        <v>325754.42675679125</v>
      </c>
      <c r="K45" s="20">
        <v>32429.415086166056</v>
      </c>
      <c r="L45" s="20">
        <v>6014.5822663753379</v>
      </c>
      <c r="M45" s="20">
        <v>-56862.329477814717</v>
      </c>
      <c r="N45" s="20">
        <f t="shared" si="6"/>
        <v>307336.09463151795</v>
      </c>
      <c r="O45" s="36">
        <f t="shared" si="7"/>
        <v>3822.0149820758379</v>
      </c>
      <c r="P45" s="20">
        <v>345271.77602496074</v>
      </c>
      <c r="Q45" s="20">
        <v>35630.357136320083</v>
      </c>
      <c r="R45" s="20">
        <v>-62886.282570152878</v>
      </c>
      <c r="S45" s="20">
        <v>318015.85059112794</v>
      </c>
      <c r="T45" s="20">
        <v>345271.77602496074</v>
      </c>
      <c r="U45" s="20">
        <v>32292.129412617098</v>
      </c>
      <c r="V45" s="20">
        <v>13757.8007669492</v>
      </c>
      <c r="W45" s="20">
        <v>-55692.608824804338</v>
      </c>
      <c r="X45" s="20">
        <v>335629.09737972275</v>
      </c>
      <c r="Y45" s="20">
        <f t="shared" si="8"/>
        <v>17613.246788594814</v>
      </c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</row>
    <row r="46" spans="1:51" x14ac:dyDescent="0.25">
      <c r="A46">
        <f t="shared" si="5"/>
        <v>0</v>
      </c>
      <c r="B46">
        <v>94</v>
      </c>
      <c r="C46">
        <v>1</v>
      </c>
      <c r="D46" t="s">
        <v>670</v>
      </c>
      <c r="E46">
        <v>4</v>
      </c>
      <c r="F46" s="20">
        <v>2833589.9406179194</v>
      </c>
      <c r="G46" s="20">
        <v>420459.44861358742</v>
      </c>
      <c r="H46" s="20">
        <v>-233992.20633307422</v>
      </c>
      <c r="I46" s="20">
        <v>3020057.1828984325</v>
      </c>
      <c r="J46" s="20">
        <v>2833589.9406179194</v>
      </c>
      <c r="K46" s="20">
        <v>417994.02908631985</v>
      </c>
      <c r="L46" s="20">
        <v>51522.383388756927</v>
      </c>
      <c r="M46" s="20">
        <v>-240852.10189378419</v>
      </c>
      <c r="N46" s="20">
        <f t="shared" si="6"/>
        <v>3062254.2511992119</v>
      </c>
      <c r="O46" s="36">
        <f t="shared" si="7"/>
        <v>42197.068300779443</v>
      </c>
      <c r="P46" s="20">
        <v>2969560.8874505218</v>
      </c>
      <c r="Q46" s="20">
        <v>431921.10551980737</v>
      </c>
      <c r="R46" s="20">
        <v>-258488.00124675897</v>
      </c>
      <c r="S46" s="20">
        <v>3142993.99172357</v>
      </c>
      <c r="T46" s="20">
        <v>2969560.8874505218</v>
      </c>
      <c r="U46" s="20">
        <v>426035.14080543839</v>
      </c>
      <c r="V46" s="20">
        <v>117700.48004386284</v>
      </c>
      <c r="W46" s="20">
        <v>-255388.81090750004</v>
      </c>
      <c r="X46" s="20">
        <v>3257907.6973923231</v>
      </c>
      <c r="Y46" s="20">
        <f t="shared" si="8"/>
        <v>114913.70566875301</v>
      </c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</row>
    <row r="47" spans="1:51" x14ac:dyDescent="0.25">
      <c r="A47">
        <f t="shared" si="5"/>
        <v>0</v>
      </c>
      <c r="B47">
        <v>95</v>
      </c>
      <c r="C47">
        <v>1</v>
      </c>
      <c r="D47" t="s">
        <v>671</v>
      </c>
      <c r="E47">
        <v>6</v>
      </c>
      <c r="F47" s="20">
        <v>196979.86144804268</v>
      </c>
      <c r="G47" s="20">
        <v>1911.5899650904064</v>
      </c>
      <c r="H47" s="20">
        <v>-20158.357553931786</v>
      </c>
      <c r="I47" s="20">
        <v>178733.0938592013</v>
      </c>
      <c r="J47" s="20">
        <v>196979.86144804268</v>
      </c>
      <c r="K47" s="20">
        <v>0</v>
      </c>
      <c r="L47" s="20">
        <v>5444.1346822086043</v>
      </c>
      <c r="M47" s="20">
        <v>-20521.826593094407</v>
      </c>
      <c r="N47" s="20">
        <f t="shared" si="6"/>
        <v>181902.16953715685</v>
      </c>
      <c r="O47" s="36">
        <f t="shared" si="7"/>
        <v>3169.0756779555522</v>
      </c>
      <c r="P47" s="20">
        <v>211081.27566627969</v>
      </c>
      <c r="Q47" s="20">
        <v>2314.0494685085509</v>
      </c>
      <c r="R47" s="20">
        <v>-21902.051321475537</v>
      </c>
      <c r="S47" s="20">
        <v>191493.2738133127</v>
      </c>
      <c r="T47" s="20">
        <v>211081.27566627969</v>
      </c>
      <c r="U47" s="20">
        <v>0</v>
      </c>
      <c r="V47" s="20">
        <v>12555.507268700847</v>
      </c>
      <c r="W47" s="20">
        <v>-22855.743453619521</v>
      </c>
      <c r="X47" s="20">
        <v>200781.03948136099</v>
      </c>
      <c r="Y47" s="20">
        <f t="shared" si="8"/>
        <v>9287.7656680482905</v>
      </c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</row>
    <row r="48" spans="1:51" x14ac:dyDescent="0.25">
      <c r="A48">
        <f t="shared" si="5"/>
        <v>0</v>
      </c>
      <c r="B48">
        <v>97</v>
      </c>
      <c r="C48">
        <v>1</v>
      </c>
      <c r="D48" t="s">
        <v>672</v>
      </c>
      <c r="E48">
        <v>6</v>
      </c>
      <c r="F48" s="20">
        <v>535362.10854937835</v>
      </c>
      <c r="G48" s="20">
        <v>68563.267028454749</v>
      </c>
      <c r="H48" s="20">
        <v>-2460.0164422753369</v>
      </c>
      <c r="I48" s="20">
        <v>601465.35913555766</v>
      </c>
      <c r="J48" s="20">
        <v>535362.10854937835</v>
      </c>
      <c r="K48" s="20">
        <v>66093.996435146168</v>
      </c>
      <c r="L48" s="20">
        <v>12230.435499123279</v>
      </c>
      <c r="M48" s="20">
        <v>-3959.9869548024581</v>
      </c>
      <c r="N48" s="20">
        <f t="shared" si="6"/>
        <v>609726.55352884543</v>
      </c>
      <c r="O48" s="36">
        <f t="shared" si="7"/>
        <v>8261.1943932877621</v>
      </c>
      <c r="P48" s="20">
        <v>557425.9360439796</v>
      </c>
      <c r="Q48" s="20">
        <v>70755.503400349422</v>
      </c>
      <c r="R48" s="20">
        <v>-5647.5494302849111</v>
      </c>
      <c r="S48" s="20">
        <v>622533.89001404413</v>
      </c>
      <c r="T48" s="20">
        <v>557425.9360439796</v>
      </c>
      <c r="U48" s="20">
        <v>65282.46506892742</v>
      </c>
      <c r="V48" s="20">
        <v>27136.231005901525</v>
      </c>
      <c r="W48" s="20">
        <v>-6922.3389855897476</v>
      </c>
      <c r="X48" s="20">
        <v>642922.29313321866</v>
      </c>
      <c r="Y48" s="20">
        <f t="shared" si="8"/>
        <v>20388.403119174531</v>
      </c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</row>
    <row r="49" spans="1:51" x14ac:dyDescent="0.25">
      <c r="A49">
        <f t="shared" si="5"/>
        <v>0</v>
      </c>
      <c r="B49">
        <v>99</v>
      </c>
      <c r="C49">
        <v>1</v>
      </c>
      <c r="D49" t="s">
        <v>673</v>
      </c>
      <c r="E49">
        <v>5</v>
      </c>
      <c r="F49" s="20">
        <v>601180.29467779456</v>
      </c>
      <c r="G49" s="20">
        <v>20921.78766610457</v>
      </c>
      <c r="H49" s="20">
        <v>46893.657712709566</v>
      </c>
      <c r="I49" s="20">
        <v>668995.7400566088</v>
      </c>
      <c r="J49" s="20">
        <v>601180.29467779456</v>
      </c>
      <c r="K49" s="20">
        <v>13860.604928153707</v>
      </c>
      <c r="L49" s="20">
        <v>13862.108522442908</v>
      </c>
      <c r="M49" s="20">
        <v>45491.258687165609</v>
      </c>
      <c r="N49" s="20">
        <f t="shared" si="6"/>
        <v>674394.26681555668</v>
      </c>
      <c r="O49" s="36">
        <f t="shared" si="7"/>
        <v>5398.5267589478754</v>
      </c>
      <c r="P49" s="20">
        <v>622894.0615543609</v>
      </c>
      <c r="Q49" s="20">
        <v>22629.902301975795</v>
      </c>
      <c r="R49" s="20">
        <v>42647.34149514731</v>
      </c>
      <c r="S49" s="20">
        <v>688171.30535148398</v>
      </c>
      <c r="T49" s="20">
        <v>622894.0615543609</v>
      </c>
      <c r="U49" s="20">
        <v>6464.9098256668722</v>
      </c>
      <c r="V49" s="20">
        <v>30836.033766151348</v>
      </c>
      <c r="W49" s="20">
        <v>37584.938278093134</v>
      </c>
      <c r="X49" s="20">
        <v>697779.94342427223</v>
      </c>
      <c r="Y49" s="20">
        <f t="shared" si="8"/>
        <v>9608.6380727882497</v>
      </c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</row>
    <row r="50" spans="1:51" x14ac:dyDescent="0.25">
      <c r="A50">
        <f t="shared" si="5"/>
        <v>0</v>
      </c>
      <c r="B50">
        <v>100</v>
      </c>
      <c r="C50">
        <v>1</v>
      </c>
      <c r="D50" t="s">
        <v>674</v>
      </c>
      <c r="E50">
        <v>6</v>
      </c>
      <c r="F50" s="20">
        <v>213666.81992109588</v>
      </c>
      <c r="G50" s="20">
        <v>10271.889670747723</v>
      </c>
      <c r="H50" s="20">
        <v>-33796.932807754936</v>
      </c>
      <c r="I50" s="20">
        <v>190141.77678408867</v>
      </c>
      <c r="J50" s="20">
        <v>213666.81992109588</v>
      </c>
      <c r="K50" s="20">
        <v>8168.0253098834601</v>
      </c>
      <c r="L50" s="20">
        <v>4629.1113550808295</v>
      </c>
      <c r="M50" s="20">
        <v>-34241.066407207523</v>
      </c>
      <c r="N50" s="20">
        <f t="shared" si="6"/>
        <v>192222.89017885266</v>
      </c>
      <c r="O50" s="36">
        <f t="shared" si="7"/>
        <v>2081.1133947639901</v>
      </c>
      <c r="P50" s="20">
        <v>216551.87301905637</v>
      </c>
      <c r="Q50" s="20">
        <v>10630.271386367351</v>
      </c>
      <c r="R50" s="20">
        <v>-39596.490563256513</v>
      </c>
      <c r="S50" s="20">
        <v>187585.6538421672</v>
      </c>
      <c r="T50" s="20">
        <v>216551.87301905637</v>
      </c>
      <c r="U50" s="20">
        <v>5919.6817418767523</v>
      </c>
      <c r="V50" s="20">
        <v>10092.177798422936</v>
      </c>
      <c r="W50" s="20">
        <v>-37427.451660861356</v>
      </c>
      <c r="X50" s="20">
        <v>195136.2808984947</v>
      </c>
      <c r="Y50" s="20">
        <f t="shared" si="8"/>
        <v>7550.6270563275029</v>
      </c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</row>
    <row r="51" spans="1:51" x14ac:dyDescent="0.25">
      <c r="A51">
        <f t="shared" si="5"/>
        <v>0</v>
      </c>
      <c r="B51">
        <v>108</v>
      </c>
      <c r="C51">
        <v>1</v>
      </c>
      <c r="D51" t="s">
        <v>675</v>
      </c>
      <c r="E51">
        <v>3</v>
      </c>
      <c r="F51" s="20">
        <v>1141197.868280855</v>
      </c>
      <c r="G51" s="20">
        <v>144345.72450964339</v>
      </c>
      <c r="H51" s="20">
        <v>-298074.90363632981</v>
      </c>
      <c r="I51" s="20">
        <v>987468.68915416859</v>
      </c>
      <c r="J51" s="20">
        <v>1141197.868280855</v>
      </c>
      <c r="K51" s="20">
        <v>143938.74417606241</v>
      </c>
      <c r="L51" s="20">
        <v>16565.893932076549</v>
      </c>
      <c r="M51" s="20">
        <v>-297559.86967143218</v>
      </c>
      <c r="N51" s="20">
        <f t="shared" si="6"/>
        <v>1004142.6367175617</v>
      </c>
      <c r="O51" s="36">
        <f t="shared" si="7"/>
        <v>16673.947563393158</v>
      </c>
      <c r="P51" s="20">
        <v>1175881.6567694745</v>
      </c>
      <c r="Q51" s="20">
        <v>144355.88631634097</v>
      </c>
      <c r="R51" s="20">
        <v>-316211.10191404313</v>
      </c>
      <c r="S51" s="20">
        <v>1004026.4411717723</v>
      </c>
      <c r="T51" s="20">
        <v>1175881.6567694745</v>
      </c>
      <c r="U51" s="20">
        <v>143375.80212294962</v>
      </c>
      <c r="V51" s="20">
        <v>36888.92246045205</v>
      </c>
      <c r="W51" s="20">
        <v>-304747.59759235941</v>
      </c>
      <c r="X51" s="20">
        <v>1051398.7837605167</v>
      </c>
      <c r="Y51" s="20">
        <f t="shared" si="8"/>
        <v>47372.342588744359</v>
      </c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</row>
    <row r="52" spans="1:51" ht="14.45" x14ac:dyDescent="0.3">
      <c r="A52">
        <f t="shared" si="5"/>
        <v>0</v>
      </c>
      <c r="B52">
        <v>110</v>
      </c>
      <c r="C52">
        <v>1</v>
      </c>
      <c r="D52" t="s">
        <v>676</v>
      </c>
      <c r="E52">
        <v>3</v>
      </c>
      <c r="F52" s="20">
        <v>3592005.4885521051</v>
      </c>
      <c r="G52" s="20">
        <v>395595.9063591506</v>
      </c>
      <c r="H52" s="20">
        <v>-894215.88603248645</v>
      </c>
      <c r="I52" s="20">
        <v>3093385.5088787694</v>
      </c>
      <c r="J52" s="20">
        <v>3592005.4885521051</v>
      </c>
      <c r="K52" s="20">
        <v>393248.89531757502</v>
      </c>
      <c r="L52" s="20">
        <v>44843.538179499155</v>
      </c>
      <c r="M52" s="20">
        <v>-890682.78109947895</v>
      </c>
      <c r="N52" s="20">
        <f t="shared" si="6"/>
        <v>3139415.1409497</v>
      </c>
      <c r="O52" s="36">
        <f t="shared" si="7"/>
        <v>46029.632070930675</v>
      </c>
      <c r="P52" s="20">
        <v>3786161.6737016323</v>
      </c>
      <c r="Q52" s="20">
        <v>407867.67172667629</v>
      </c>
      <c r="R52" s="20">
        <v>-940124.15199339145</v>
      </c>
      <c r="S52" s="20">
        <v>3253905.1934349169</v>
      </c>
      <c r="T52" s="20">
        <v>3786161.6737016323</v>
      </c>
      <c r="U52" s="20">
        <v>403100.49927774997</v>
      </c>
      <c r="V52" s="20">
        <v>102039.83800118144</v>
      </c>
      <c r="W52" s="20">
        <v>-919375.34667369851</v>
      </c>
      <c r="X52" s="20">
        <v>3371926.6643068655</v>
      </c>
      <c r="Y52" s="20">
        <f t="shared" si="8"/>
        <v>118021.47087194864</v>
      </c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</row>
    <row r="53" spans="1:51" ht="14.45" x14ac:dyDescent="0.3">
      <c r="A53">
        <f t="shared" si="5"/>
        <v>0</v>
      </c>
      <c r="B53">
        <v>111</v>
      </c>
      <c r="C53">
        <v>1</v>
      </c>
      <c r="D53" t="s">
        <v>677</v>
      </c>
      <c r="E53">
        <v>3</v>
      </c>
      <c r="F53" s="20">
        <v>1799424.7644641288</v>
      </c>
      <c r="G53" s="20">
        <v>221895.1327144673</v>
      </c>
      <c r="H53" s="20">
        <v>-389456.0288939235</v>
      </c>
      <c r="I53" s="20">
        <v>1631863.8682846725</v>
      </c>
      <c r="J53" s="20">
        <v>1799424.7644641288</v>
      </c>
      <c r="K53" s="20">
        <v>222178.18209558795</v>
      </c>
      <c r="L53" s="20">
        <v>23044.352134208446</v>
      </c>
      <c r="M53" s="20">
        <v>-387953.27573113638</v>
      </c>
      <c r="N53" s="20">
        <f t="shared" si="6"/>
        <v>1656694.0229627888</v>
      </c>
      <c r="O53" s="36">
        <f t="shared" si="7"/>
        <v>24830.15467811632</v>
      </c>
      <c r="P53" s="20">
        <v>1907659.3154193345</v>
      </c>
      <c r="Q53" s="20">
        <v>228601.72536763424</v>
      </c>
      <c r="R53" s="20">
        <v>-408676.16649630794</v>
      </c>
      <c r="S53" s="20">
        <v>1727584.8742906605</v>
      </c>
      <c r="T53" s="20">
        <v>1907659.3154193345</v>
      </c>
      <c r="U53" s="20">
        <v>229368.45931006028</v>
      </c>
      <c r="V53" s="20">
        <v>52820.763568577888</v>
      </c>
      <c r="W53" s="20">
        <v>-395789.67518681329</v>
      </c>
      <c r="X53" s="20">
        <v>1794058.8631111593</v>
      </c>
      <c r="Y53" s="20">
        <f t="shared" si="8"/>
        <v>66473.988820498809</v>
      </c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</row>
    <row r="54" spans="1:51" ht="14.45" x14ac:dyDescent="0.3">
      <c r="A54">
        <f t="shared" si="5"/>
        <v>0</v>
      </c>
      <c r="B54">
        <v>112</v>
      </c>
      <c r="C54">
        <v>1</v>
      </c>
      <c r="D54" t="s">
        <v>678</v>
      </c>
      <c r="E54">
        <v>3</v>
      </c>
      <c r="F54" s="20">
        <v>8372572.4845573017</v>
      </c>
      <c r="G54" s="20">
        <v>995362.76681919105</v>
      </c>
      <c r="H54" s="20">
        <v>-1329580.5640962061</v>
      </c>
      <c r="I54" s="20">
        <v>8038354.687280287</v>
      </c>
      <c r="J54" s="20">
        <v>8372572.4845573017</v>
      </c>
      <c r="K54" s="20">
        <v>982952.72602868185</v>
      </c>
      <c r="L54" s="20">
        <v>127676.98570382812</v>
      </c>
      <c r="M54" s="20">
        <v>-1321259.7764707685</v>
      </c>
      <c r="N54" s="20">
        <f t="shared" si="6"/>
        <v>8161942.419819043</v>
      </c>
      <c r="O54" s="36">
        <f t="shared" si="7"/>
        <v>123587.73253875598</v>
      </c>
      <c r="P54" s="20">
        <v>8804618.6276511308</v>
      </c>
      <c r="Q54" s="20">
        <v>1020374.0448194199</v>
      </c>
      <c r="R54" s="20">
        <v>-1399192.0691523447</v>
      </c>
      <c r="S54" s="20">
        <v>8425800.603318207</v>
      </c>
      <c r="T54" s="20">
        <v>8804618.6276511308</v>
      </c>
      <c r="U54" s="20">
        <v>991551.81545882975</v>
      </c>
      <c r="V54" s="20">
        <v>290292.23840114463</v>
      </c>
      <c r="W54" s="20">
        <v>-1307557.4099296681</v>
      </c>
      <c r="X54" s="20">
        <v>8778905.2715814374</v>
      </c>
      <c r="Y54" s="20">
        <f t="shared" si="8"/>
        <v>353104.66826323047</v>
      </c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</row>
    <row r="55" spans="1:51" ht="14.45" x14ac:dyDescent="0.3">
      <c r="A55">
        <f t="shared" si="5"/>
        <v>0</v>
      </c>
      <c r="B55">
        <v>113</v>
      </c>
      <c r="C55">
        <v>1</v>
      </c>
      <c r="D55" t="s">
        <v>679</v>
      </c>
      <c r="E55">
        <v>6</v>
      </c>
      <c r="F55" s="20">
        <v>759780.24521106237</v>
      </c>
      <c r="G55" s="20">
        <v>93201.354769161189</v>
      </c>
      <c r="H55" s="20">
        <v>-118344.99581881236</v>
      </c>
      <c r="I55" s="20">
        <v>734636.60416141117</v>
      </c>
      <c r="J55" s="20">
        <v>759780.24521106237</v>
      </c>
      <c r="K55" s="20">
        <v>90491.561261696654</v>
      </c>
      <c r="L55" s="20">
        <v>15331.796327914864</v>
      </c>
      <c r="M55" s="20">
        <v>-120490.06916203076</v>
      </c>
      <c r="N55" s="20">
        <f t="shared" si="6"/>
        <v>745113.5336386431</v>
      </c>
      <c r="O55" s="36">
        <f t="shared" si="7"/>
        <v>10476.929477231926</v>
      </c>
      <c r="P55" s="20">
        <v>800924.92271863588</v>
      </c>
      <c r="Q55" s="20">
        <v>96619.973903416991</v>
      </c>
      <c r="R55" s="20">
        <v>-129758.69532631813</v>
      </c>
      <c r="S55" s="20">
        <v>767786.20129573473</v>
      </c>
      <c r="T55" s="20">
        <v>800924.92271863588</v>
      </c>
      <c r="U55" s="20">
        <v>89350.685060797885</v>
      </c>
      <c r="V55" s="20">
        <v>36892.134914045142</v>
      </c>
      <c r="W55" s="20">
        <v>-112361.38470925146</v>
      </c>
      <c r="X55" s="20">
        <v>814806.35798422736</v>
      </c>
      <c r="Y55" s="20">
        <f t="shared" si="8"/>
        <v>47020.156688492629</v>
      </c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</row>
    <row r="56" spans="1:51" ht="14.45" x14ac:dyDescent="0.3">
      <c r="A56">
        <f t="shared" si="5"/>
        <v>0</v>
      </c>
      <c r="B56">
        <v>115</v>
      </c>
      <c r="C56">
        <v>1</v>
      </c>
      <c r="D56" t="s">
        <v>680</v>
      </c>
      <c r="E56">
        <v>5</v>
      </c>
      <c r="F56" s="20">
        <v>1797426.4545177619</v>
      </c>
      <c r="G56" s="20">
        <v>285582.14446112182</v>
      </c>
      <c r="H56" s="20">
        <v>22075.207790539745</v>
      </c>
      <c r="I56" s="20">
        <v>2105083.8067694237</v>
      </c>
      <c r="J56" s="20">
        <v>1797426.4545177619</v>
      </c>
      <c r="K56" s="20">
        <v>290501.67880569817</v>
      </c>
      <c r="L56" s="20">
        <v>21706.340728289266</v>
      </c>
      <c r="M56" s="20">
        <v>13531.704503785004</v>
      </c>
      <c r="N56" s="20">
        <f t="shared" si="6"/>
        <v>2123166.1785555342</v>
      </c>
      <c r="O56" s="36">
        <f t="shared" si="7"/>
        <v>18082.371786110569</v>
      </c>
      <c r="P56" s="20">
        <v>1933723.9297316847</v>
      </c>
      <c r="Q56" s="20">
        <v>299815.60782306828</v>
      </c>
      <c r="R56" s="20">
        <v>21958.732464796165</v>
      </c>
      <c r="S56" s="20">
        <v>2255498.2700195489</v>
      </c>
      <c r="T56" s="20">
        <v>1933723.9297316847</v>
      </c>
      <c r="U56" s="20">
        <v>310768.51462237898</v>
      </c>
      <c r="V56" s="20">
        <v>53368.132570693459</v>
      </c>
      <c r="W56" s="20">
        <v>1114.9614604159142</v>
      </c>
      <c r="X56" s="20">
        <v>2298975.5383851728</v>
      </c>
      <c r="Y56" s="20">
        <f t="shared" si="8"/>
        <v>43477.268365623895</v>
      </c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</row>
    <row r="57" spans="1:51" ht="14.45" x14ac:dyDescent="0.3">
      <c r="A57">
        <f t="shared" si="5"/>
        <v>0</v>
      </c>
      <c r="B57">
        <v>116</v>
      </c>
      <c r="C57">
        <v>1</v>
      </c>
      <c r="D57" t="s">
        <v>681</v>
      </c>
      <c r="E57">
        <v>6</v>
      </c>
      <c r="F57" s="20">
        <v>782330.77811588126</v>
      </c>
      <c r="G57" s="20">
        <v>144760.74927369927</v>
      </c>
      <c r="H57" s="20">
        <v>-27531.71794578858</v>
      </c>
      <c r="I57" s="20">
        <v>899559.80944379186</v>
      </c>
      <c r="J57" s="20">
        <v>782330.77811588126</v>
      </c>
      <c r="K57" s="20">
        <v>144564.94542634161</v>
      </c>
      <c r="L57" s="20">
        <v>16384.550952726313</v>
      </c>
      <c r="M57" s="20">
        <v>-30391.621484924864</v>
      </c>
      <c r="N57" s="20">
        <f t="shared" si="6"/>
        <v>912888.65301002422</v>
      </c>
      <c r="O57" s="36">
        <f t="shared" si="7"/>
        <v>13328.843566232361</v>
      </c>
      <c r="P57" s="20">
        <v>838699.47634426644</v>
      </c>
      <c r="Q57" s="20">
        <v>153043.60336676706</v>
      </c>
      <c r="R57" s="20">
        <v>-31306.093430850364</v>
      </c>
      <c r="S57" s="20">
        <v>960436.98628018307</v>
      </c>
      <c r="T57" s="20">
        <v>838699.47634426644</v>
      </c>
      <c r="U57" s="20">
        <v>152911.14486191576</v>
      </c>
      <c r="V57" s="20">
        <v>37898.180114284405</v>
      </c>
      <c r="W57" s="20">
        <v>-42656.286873414851</v>
      </c>
      <c r="X57" s="20">
        <v>986852.51444705168</v>
      </c>
      <c r="Y57" s="20">
        <f t="shared" si="8"/>
        <v>26415.528166868608</v>
      </c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</row>
    <row r="58" spans="1:51" ht="14.45" x14ac:dyDescent="0.3">
      <c r="A58">
        <f t="shared" si="5"/>
        <v>0</v>
      </c>
      <c r="B58">
        <v>118</v>
      </c>
      <c r="C58">
        <v>1</v>
      </c>
      <c r="D58" t="s">
        <v>682</v>
      </c>
      <c r="E58">
        <v>6</v>
      </c>
      <c r="F58" s="20">
        <v>585500.39091328671</v>
      </c>
      <c r="G58" s="20">
        <v>79786.644705176193</v>
      </c>
      <c r="H58" s="20">
        <v>-32675.889040817157</v>
      </c>
      <c r="I58" s="20">
        <v>632611.14657764579</v>
      </c>
      <c r="J58" s="20">
        <v>585500.39091328671</v>
      </c>
      <c r="K58" s="20">
        <v>80625.012654395192</v>
      </c>
      <c r="L58" s="20">
        <v>6869.5870058228638</v>
      </c>
      <c r="M58" s="20">
        <v>-34796.335258740932</v>
      </c>
      <c r="N58" s="20">
        <f t="shared" si="6"/>
        <v>638198.65531476389</v>
      </c>
      <c r="O58" s="36">
        <f t="shared" si="7"/>
        <v>5587.5087371180998</v>
      </c>
      <c r="P58" s="20">
        <v>609756.56494564854</v>
      </c>
      <c r="Q58" s="20">
        <v>81676.523334068712</v>
      </c>
      <c r="R58" s="20">
        <v>-41366.572030481184</v>
      </c>
      <c r="S58" s="20">
        <v>650066.51624923607</v>
      </c>
      <c r="T58" s="20">
        <v>609756.56494564854</v>
      </c>
      <c r="U58" s="20">
        <v>83469.677188295449</v>
      </c>
      <c r="V58" s="20">
        <v>16295.299409161211</v>
      </c>
      <c r="W58" s="20">
        <v>-36686.821514104347</v>
      </c>
      <c r="X58" s="20">
        <v>672834.72002900077</v>
      </c>
      <c r="Y58" s="20">
        <f t="shared" si="8"/>
        <v>22768.203779764706</v>
      </c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</row>
    <row r="59" spans="1:51" ht="14.45" x14ac:dyDescent="0.3">
      <c r="A59">
        <f t="shared" si="5"/>
        <v>0</v>
      </c>
      <c r="B59">
        <v>129</v>
      </c>
      <c r="C59">
        <v>1</v>
      </c>
      <c r="D59" t="s">
        <v>683</v>
      </c>
      <c r="E59">
        <v>5</v>
      </c>
      <c r="F59" s="20">
        <v>1504940.0233709819</v>
      </c>
      <c r="G59" s="20">
        <v>225051.41964776025</v>
      </c>
      <c r="H59" s="20">
        <v>-110343.63580085771</v>
      </c>
      <c r="I59" s="20">
        <v>1619647.8072178843</v>
      </c>
      <c r="J59" s="20">
        <v>1504940.0233709819</v>
      </c>
      <c r="K59" s="20">
        <v>225029.76255277969</v>
      </c>
      <c r="L59" s="20">
        <v>24739.207384771798</v>
      </c>
      <c r="M59" s="20">
        <v>-111224.58269041995</v>
      </c>
      <c r="N59" s="20">
        <f t="shared" si="6"/>
        <v>1643484.4106181136</v>
      </c>
      <c r="O59" s="36">
        <f t="shared" si="7"/>
        <v>23836.603400229244</v>
      </c>
      <c r="P59" s="20">
        <v>1561857.9462072705</v>
      </c>
      <c r="Q59" s="20">
        <v>228515.82912370353</v>
      </c>
      <c r="R59" s="20">
        <v>-116815.04633145672</v>
      </c>
      <c r="S59" s="20">
        <v>1673558.7289995174</v>
      </c>
      <c r="T59" s="20">
        <v>1561857.9462072705</v>
      </c>
      <c r="U59" s="20">
        <v>228670.784480837</v>
      </c>
      <c r="V59" s="20">
        <v>55520.932455195325</v>
      </c>
      <c r="W59" s="20">
        <v>-126158.05468482072</v>
      </c>
      <c r="X59" s="20">
        <v>1719891.608458482</v>
      </c>
      <c r="Y59" s="20">
        <f t="shared" si="8"/>
        <v>46332.879458964569</v>
      </c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</row>
    <row r="60" spans="1:51" ht="14.45" x14ac:dyDescent="0.3">
      <c r="A60">
        <f t="shared" si="5"/>
        <v>0</v>
      </c>
      <c r="B60">
        <v>138</v>
      </c>
      <c r="C60">
        <v>1</v>
      </c>
      <c r="D60" t="s">
        <v>684</v>
      </c>
      <c r="E60">
        <v>4</v>
      </c>
      <c r="F60" s="20">
        <v>2972624.9137136624</v>
      </c>
      <c r="G60" s="20">
        <v>375201.89792729908</v>
      </c>
      <c r="H60" s="20">
        <v>-432725.57709714194</v>
      </c>
      <c r="I60" s="20">
        <v>2915101.2345438194</v>
      </c>
      <c r="J60" s="20">
        <v>2972624.9137136624</v>
      </c>
      <c r="K60" s="20">
        <v>372077.55575485068</v>
      </c>
      <c r="L60" s="20">
        <v>45850.017758342081</v>
      </c>
      <c r="M60" s="20">
        <v>-431387.85623181245</v>
      </c>
      <c r="N60" s="20">
        <f t="shared" si="6"/>
        <v>2959164.6309950426</v>
      </c>
      <c r="O60" s="36">
        <f t="shared" si="7"/>
        <v>44063.396451223176</v>
      </c>
      <c r="P60" s="20">
        <v>3056850.1236096327</v>
      </c>
      <c r="Q60" s="20">
        <v>376981.98907146673</v>
      </c>
      <c r="R60" s="20">
        <v>-460392.91504176689</v>
      </c>
      <c r="S60" s="20">
        <v>2973439.1976393322</v>
      </c>
      <c r="T60" s="20">
        <v>3056850.1236096327</v>
      </c>
      <c r="U60" s="20">
        <v>370310.86244759936</v>
      </c>
      <c r="V60" s="20">
        <v>101447.46223533907</v>
      </c>
      <c r="W60" s="20">
        <v>-434064.72098203475</v>
      </c>
      <c r="X60" s="20">
        <v>3094543.7273105364</v>
      </c>
      <c r="Y60" s="20">
        <f t="shared" si="8"/>
        <v>121104.52967120428</v>
      </c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</row>
    <row r="61" spans="1:51" ht="14.45" x14ac:dyDescent="0.3">
      <c r="A61">
        <f t="shared" si="5"/>
        <v>0</v>
      </c>
      <c r="B61">
        <v>139</v>
      </c>
      <c r="C61">
        <v>1</v>
      </c>
      <c r="D61" t="s">
        <v>685</v>
      </c>
      <c r="E61">
        <v>6</v>
      </c>
      <c r="F61" s="20">
        <v>594722.61394592386</v>
      </c>
      <c r="G61" s="20">
        <v>53310.547362019832</v>
      </c>
      <c r="H61" s="20">
        <v>-87416.034297871811</v>
      </c>
      <c r="I61" s="20">
        <v>560617.12701007188</v>
      </c>
      <c r="J61" s="20">
        <v>594722.61394592386</v>
      </c>
      <c r="K61" s="20">
        <v>49648.174643049417</v>
      </c>
      <c r="L61" s="20">
        <v>11672.329867703946</v>
      </c>
      <c r="M61" s="20">
        <v>-87050.112606466049</v>
      </c>
      <c r="N61" s="20">
        <f t="shared" si="6"/>
        <v>568993.00585021114</v>
      </c>
      <c r="O61" s="36">
        <f t="shared" si="7"/>
        <v>8375.8788401392521</v>
      </c>
      <c r="P61" s="20">
        <v>623705.35751117417</v>
      </c>
      <c r="Q61" s="20">
        <v>55508.988762446301</v>
      </c>
      <c r="R61" s="20">
        <v>-93806.312041020166</v>
      </c>
      <c r="S61" s="20">
        <v>585408.03423260036</v>
      </c>
      <c r="T61" s="20">
        <v>623705.35751117417</v>
      </c>
      <c r="U61" s="20">
        <v>47005.469309265529</v>
      </c>
      <c r="V61" s="20">
        <v>26532.72964823517</v>
      </c>
      <c r="W61" s="20">
        <v>-82746.82067229916</v>
      </c>
      <c r="X61" s="20">
        <v>614496.73579637567</v>
      </c>
      <c r="Y61" s="20">
        <f t="shared" si="8"/>
        <v>29088.701563775307</v>
      </c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</row>
    <row r="62" spans="1:51" ht="14.45" x14ac:dyDescent="0.3">
      <c r="A62">
        <f t="shared" si="5"/>
        <v>0</v>
      </c>
      <c r="B62">
        <v>146</v>
      </c>
      <c r="C62">
        <v>1</v>
      </c>
      <c r="D62" t="s">
        <v>686</v>
      </c>
      <c r="E62">
        <v>6</v>
      </c>
      <c r="F62" s="20">
        <v>668542.94337476068</v>
      </c>
      <c r="G62" s="20">
        <v>71073.304665765609</v>
      </c>
      <c r="H62" s="20">
        <v>-218439.0117663194</v>
      </c>
      <c r="I62" s="20">
        <v>521177.23627420689</v>
      </c>
      <c r="J62" s="20">
        <v>668542.94337476068</v>
      </c>
      <c r="K62" s="20">
        <v>69533.182097231183</v>
      </c>
      <c r="L62" s="20">
        <v>9657.1475336877465</v>
      </c>
      <c r="M62" s="20">
        <v>-219123.83159164613</v>
      </c>
      <c r="N62" s="20">
        <f t="shared" si="6"/>
        <v>528609.44141403353</v>
      </c>
      <c r="O62" s="36">
        <f t="shared" si="7"/>
        <v>7432.205139826634</v>
      </c>
      <c r="P62" s="20">
        <v>692246.3469547698</v>
      </c>
      <c r="Q62" s="20">
        <v>72023.040206508129</v>
      </c>
      <c r="R62" s="20">
        <v>-231196.34146866202</v>
      </c>
      <c r="S62" s="20">
        <v>533073.04569261591</v>
      </c>
      <c r="T62" s="20">
        <v>692246.3469547698</v>
      </c>
      <c r="U62" s="20">
        <v>68578.133721192353</v>
      </c>
      <c r="V62" s="20">
        <v>21595.757231795797</v>
      </c>
      <c r="W62" s="20">
        <v>-227795.68894968319</v>
      </c>
      <c r="X62" s="20">
        <v>554624.54895807477</v>
      </c>
      <c r="Y62" s="20">
        <f t="shared" si="8"/>
        <v>21551.503265458858</v>
      </c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</row>
    <row r="63" spans="1:51" ht="14.45" x14ac:dyDescent="0.3">
      <c r="A63">
        <f t="shared" si="5"/>
        <v>0</v>
      </c>
      <c r="B63">
        <v>150</v>
      </c>
      <c r="C63">
        <v>1</v>
      </c>
      <c r="D63" t="s">
        <v>687</v>
      </c>
      <c r="E63">
        <v>6</v>
      </c>
      <c r="F63" s="20">
        <v>549577.26425129431</v>
      </c>
      <c r="G63" s="20">
        <v>38446.593928492832</v>
      </c>
      <c r="H63" s="20">
        <v>-172130.42620733142</v>
      </c>
      <c r="I63" s="20">
        <v>415893.43197245576</v>
      </c>
      <c r="J63" s="20">
        <v>549577.26425129431</v>
      </c>
      <c r="K63" s="20">
        <v>35114.17065366084</v>
      </c>
      <c r="L63" s="20">
        <v>8999.7945080281661</v>
      </c>
      <c r="M63" s="20">
        <v>-171872.79186750297</v>
      </c>
      <c r="N63" s="20">
        <f t="shared" si="6"/>
        <v>421818.43754548032</v>
      </c>
      <c r="O63" s="36">
        <f t="shared" si="7"/>
        <v>5925.0055730245658</v>
      </c>
      <c r="P63" s="20">
        <v>560508.50258250046</v>
      </c>
      <c r="Q63" s="20">
        <v>38655.272353713503</v>
      </c>
      <c r="R63" s="20">
        <v>-183528.377192088</v>
      </c>
      <c r="S63" s="20">
        <v>415635.39774412598</v>
      </c>
      <c r="T63" s="20">
        <v>560508.50258250046</v>
      </c>
      <c r="U63" s="20">
        <v>31208.902560734852</v>
      </c>
      <c r="V63" s="20">
        <v>19684.271212292177</v>
      </c>
      <c r="W63" s="20">
        <v>-180698.81424710783</v>
      </c>
      <c r="X63" s="20">
        <v>430702.86210841965</v>
      </c>
      <c r="Y63" s="20">
        <f t="shared" si="8"/>
        <v>15067.464364293672</v>
      </c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</row>
    <row r="64" spans="1:51" ht="14.45" x14ac:dyDescent="0.3">
      <c r="A64">
        <f t="shared" si="5"/>
        <v>0</v>
      </c>
      <c r="B64">
        <v>152</v>
      </c>
      <c r="C64">
        <v>1</v>
      </c>
      <c r="D64" t="s">
        <v>688</v>
      </c>
      <c r="E64">
        <v>4</v>
      </c>
      <c r="F64" s="20">
        <v>7467056.013484125</v>
      </c>
      <c r="G64" s="20">
        <v>1126656.1102305364</v>
      </c>
      <c r="H64" s="20">
        <v>129375.52886770989</v>
      </c>
      <c r="I64" s="20">
        <v>8723087.6525823716</v>
      </c>
      <c r="J64" s="20">
        <v>7467056.013484125</v>
      </c>
      <c r="K64" s="20">
        <v>1138234.0479412377</v>
      </c>
      <c r="L64" s="20">
        <v>103942.77825037407</v>
      </c>
      <c r="M64" s="20">
        <v>120449.05708097809</v>
      </c>
      <c r="N64" s="20">
        <f t="shared" si="6"/>
        <v>8829681.8967567142</v>
      </c>
      <c r="O64" s="36">
        <f t="shared" si="7"/>
        <v>106594.2441743426</v>
      </c>
      <c r="P64" s="20">
        <v>7920679.9729709951</v>
      </c>
      <c r="Q64" s="20">
        <v>1163573.9841738685</v>
      </c>
      <c r="R64" s="20">
        <v>127965.0015583472</v>
      </c>
      <c r="S64" s="20">
        <v>9212218.9587032106</v>
      </c>
      <c r="T64" s="20">
        <v>7920679.9729709951</v>
      </c>
      <c r="U64" s="20">
        <v>1191589.1189249107</v>
      </c>
      <c r="V64" s="20">
        <v>238514.88674230059</v>
      </c>
      <c r="W64" s="20">
        <v>116558.46467043113</v>
      </c>
      <c r="X64" s="20">
        <v>9467342.4433086384</v>
      </c>
      <c r="Y64" s="20">
        <f t="shared" si="8"/>
        <v>255123.48460542783</v>
      </c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</row>
    <row r="65" spans="1:51" x14ac:dyDescent="0.25">
      <c r="A65">
        <f t="shared" si="5"/>
        <v>0</v>
      </c>
      <c r="B65">
        <v>160</v>
      </c>
      <c r="C65">
        <v>70</v>
      </c>
      <c r="D65" t="s">
        <v>570</v>
      </c>
      <c r="E65">
        <v>8</v>
      </c>
      <c r="F65" s="20">
        <v>946884.94498660159</v>
      </c>
      <c r="G65" s="20">
        <v>262139.28108002795</v>
      </c>
      <c r="H65" s="20">
        <v>165950.72094137082</v>
      </c>
      <c r="I65" s="20">
        <v>1374974.9470080005</v>
      </c>
      <c r="J65" s="20">
        <v>946884.94498660159</v>
      </c>
      <c r="K65" s="20">
        <v>278066.26304310653</v>
      </c>
      <c r="L65" s="20">
        <v>0</v>
      </c>
      <c r="M65" s="20">
        <v>150023.73897829233</v>
      </c>
      <c r="N65" s="20">
        <f t="shared" si="6"/>
        <v>1374974.9470080005</v>
      </c>
      <c r="O65" s="36">
        <f t="shared" si="7"/>
        <v>0</v>
      </c>
      <c r="P65" s="20">
        <v>996250.09141839179</v>
      </c>
      <c r="Q65" s="20">
        <v>267761.60824990564</v>
      </c>
      <c r="R65" s="20">
        <v>165962.24522002297</v>
      </c>
      <c r="S65" s="20">
        <v>1429973.9448883205</v>
      </c>
      <c r="T65" s="20">
        <v>996250.09141839179</v>
      </c>
      <c r="U65" s="20">
        <v>305810.47005896404</v>
      </c>
      <c r="V65" s="20">
        <v>0</v>
      </c>
      <c r="W65" s="20">
        <v>127913.38341096463</v>
      </c>
      <c r="X65" s="20">
        <v>1429973.9448883205</v>
      </c>
      <c r="Y65" s="20">
        <f t="shared" si="8"/>
        <v>0</v>
      </c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</row>
    <row r="66" spans="1:51" x14ac:dyDescent="0.25">
      <c r="A66">
        <f t="shared" si="5"/>
        <v>0</v>
      </c>
      <c r="B66">
        <v>162</v>
      </c>
      <c r="C66">
        <v>1</v>
      </c>
      <c r="D66" t="s">
        <v>689</v>
      </c>
      <c r="E66">
        <v>6</v>
      </c>
      <c r="F66" s="20">
        <v>1187920.7531083664</v>
      </c>
      <c r="G66" s="20">
        <v>204717.34129936522</v>
      </c>
      <c r="H66" s="20">
        <v>-47012.678757912254</v>
      </c>
      <c r="I66" s="20">
        <v>1345625.4156498194</v>
      </c>
      <c r="J66" s="20">
        <v>1187920.7531083664</v>
      </c>
      <c r="K66" s="20">
        <v>206460.67951662745</v>
      </c>
      <c r="L66" s="20">
        <v>19649.010863683241</v>
      </c>
      <c r="M66" s="20">
        <v>-47788.514470788068</v>
      </c>
      <c r="N66" s="20">
        <f t="shared" si="6"/>
        <v>1366241.9290178888</v>
      </c>
      <c r="O66" s="36">
        <f t="shared" si="7"/>
        <v>20616.513368069427</v>
      </c>
      <c r="P66" s="20">
        <v>1252895.4573835605</v>
      </c>
      <c r="Q66" s="20">
        <v>211110.83512487018</v>
      </c>
      <c r="R66" s="20">
        <v>-49566.083486009302</v>
      </c>
      <c r="S66" s="20">
        <v>1414440.2090224214</v>
      </c>
      <c r="T66" s="20">
        <v>1252895.4573835605</v>
      </c>
      <c r="U66" s="20">
        <v>214225.30043433062</v>
      </c>
      <c r="V66" s="20">
        <v>47348.547635887713</v>
      </c>
      <c r="W66" s="20">
        <v>-51466.306837961536</v>
      </c>
      <c r="X66" s="20">
        <v>1463002.9986158174</v>
      </c>
      <c r="Y66" s="20">
        <f t="shared" si="8"/>
        <v>48562.78959339601</v>
      </c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</row>
    <row r="67" spans="1:51" x14ac:dyDescent="0.25">
      <c r="A67">
        <f t="shared" si="5"/>
        <v>0</v>
      </c>
      <c r="B67">
        <v>166</v>
      </c>
      <c r="C67">
        <v>1</v>
      </c>
      <c r="D67" t="s">
        <v>690</v>
      </c>
      <c r="E67">
        <v>6</v>
      </c>
      <c r="F67" s="20">
        <v>418969.67287819984</v>
      </c>
      <c r="G67" s="20">
        <v>39114.656417134182</v>
      </c>
      <c r="H67" s="20">
        <v>-261305.16208344622</v>
      </c>
      <c r="I67" s="20">
        <v>196779.16721188778</v>
      </c>
      <c r="J67" s="20">
        <v>418969.67287819984</v>
      </c>
      <c r="K67" s="20">
        <v>37290.414186304086</v>
      </c>
      <c r="L67" s="20">
        <v>7184.1531388228041</v>
      </c>
      <c r="M67" s="20">
        <v>-256245.2586287969</v>
      </c>
      <c r="N67" s="20">
        <f t="shared" si="6"/>
        <v>207198.98157452984</v>
      </c>
      <c r="O67" s="36">
        <f t="shared" si="7"/>
        <v>10419.814362642064</v>
      </c>
      <c r="P67" s="20">
        <v>446764.57726180495</v>
      </c>
      <c r="Q67" s="20">
        <v>42226.360493517335</v>
      </c>
      <c r="R67" s="20">
        <v>-272336.49081042787</v>
      </c>
      <c r="S67" s="20">
        <v>216654.44694489444</v>
      </c>
      <c r="T67" s="20">
        <v>446764.57726180495</v>
      </c>
      <c r="U67" s="20">
        <v>38170.957840094881</v>
      </c>
      <c r="V67" s="20">
        <v>16490.976711154617</v>
      </c>
      <c r="W67" s="20">
        <v>-240371.50268360795</v>
      </c>
      <c r="X67" s="20">
        <v>261055.00912944649</v>
      </c>
      <c r="Y67" s="20">
        <f t="shared" si="8"/>
        <v>44400.562184552051</v>
      </c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</row>
    <row r="68" spans="1:51" x14ac:dyDescent="0.25">
      <c r="A68">
        <f t="shared" si="5"/>
        <v>0</v>
      </c>
      <c r="B68">
        <v>173</v>
      </c>
      <c r="C68">
        <v>1</v>
      </c>
      <c r="D68" t="s">
        <v>691</v>
      </c>
      <c r="E68">
        <v>6</v>
      </c>
      <c r="F68" s="20">
        <v>353078.06014101731</v>
      </c>
      <c r="G68" s="20">
        <v>29353.766230926929</v>
      </c>
      <c r="H68" s="20">
        <v>-28746.43193853732</v>
      </c>
      <c r="I68" s="20">
        <v>353685.39443340688</v>
      </c>
      <c r="J68" s="20">
        <v>353078.06014101731</v>
      </c>
      <c r="K68" s="20">
        <v>26368.659819946246</v>
      </c>
      <c r="L68" s="20">
        <v>8524.1052846331404</v>
      </c>
      <c r="M68" s="20">
        <v>-28836.386890275346</v>
      </c>
      <c r="N68" s="20">
        <f t="shared" si="6"/>
        <v>359134.43835532136</v>
      </c>
      <c r="O68" s="36">
        <f t="shared" si="7"/>
        <v>5449.0439219144755</v>
      </c>
      <c r="P68" s="20">
        <v>366222.68101892673</v>
      </c>
      <c r="Q68" s="20">
        <v>30177.634557827998</v>
      </c>
      <c r="R68" s="20">
        <v>-32785.713179697268</v>
      </c>
      <c r="S68" s="20">
        <v>363614.60239705746</v>
      </c>
      <c r="T68" s="20">
        <v>366222.68101892673</v>
      </c>
      <c r="U68" s="20">
        <v>23246.154849738839</v>
      </c>
      <c r="V68" s="20">
        <v>19083.283442567194</v>
      </c>
      <c r="W68" s="20">
        <v>-28555.71541667165</v>
      </c>
      <c r="X68" s="20">
        <v>379996.40389456111</v>
      </c>
      <c r="Y68" s="20">
        <f t="shared" si="8"/>
        <v>16381.801497503649</v>
      </c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</row>
    <row r="69" spans="1:51" x14ac:dyDescent="0.25">
      <c r="A69">
        <f t="shared" si="5"/>
        <v>0</v>
      </c>
      <c r="B69">
        <v>177</v>
      </c>
      <c r="C69">
        <v>1</v>
      </c>
      <c r="D69" t="s">
        <v>692</v>
      </c>
      <c r="E69">
        <v>6</v>
      </c>
      <c r="F69" s="20">
        <v>1126894.0811171725</v>
      </c>
      <c r="G69" s="20">
        <v>190512.8127091745</v>
      </c>
      <c r="H69" s="20">
        <v>-218902.85615849975</v>
      </c>
      <c r="I69" s="20">
        <v>1098504.0376678472</v>
      </c>
      <c r="J69" s="20">
        <v>1126894.0811171725</v>
      </c>
      <c r="K69" s="20">
        <v>191968.57374222804</v>
      </c>
      <c r="L69" s="20">
        <v>18707.935971911942</v>
      </c>
      <c r="M69" s="20">
        <v>-219859.73237536152</v>
      </c>
      <c r="N69" s="20">
        <f t="shared" si="6"/>
        <v>1117710.8584559511</v>
      </c>
      <c r="O69" s="36">
        <f t="shared" si="7"/>
        <v>19206.820788103854</v>
      </c>
      <c r="P69" s="20">
        <v>1196331.3906918943</v>
      </c>
      <c r="Q69" s="20">
        <v>197355.54825396356</v>
      </c>
      <c r="R69" s="20">
        <v>-229016.31654831418</v>
      </c>
      <c r="S69" s="20">
        <v>1164670.6223975436</v>
      </c>
      <c r="T69" s="20">
        <v>1196331.3906918943</v>
      </c>
      <c r="U69" s="20">
        <v>200828.33566127133</v>
      </c>
      <c r="V69" s="20">
        <v>43116.870899831702</v>
      </c>
      <c r="W69" s="20">
        <v>-227907.29043041304</v>
      </c>
      <c r="X69" s="20">
        <v>1212369.3068225842</v>
      </c>
      <c r="Y69" s="20">
        <f t="shared" si="8"/>
        <v>47698.684425040614</v>
      </c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</row>
    <row r="70" spans="1:51" x14ac:dyDescent="0.25">
      <c r="A70">
        <f t="shared" si="5"/>
        <v>0</v>
      </c>
      <c r="B70">
        <v>181</v>
      </c>
      <c r="C70">
        <v>1</v>
      </c>
      <c r="D70" t="s">
        <v>693</v>
      </c>
      <c r="E70">
        <v>4</v>
      </c>
      <c r="F70" s="20">
        <v>8020474.8011554312</v>
      </c>
      <c r="G70" s="20">
        <v>1195913.3431370798</v>
      </c>
      <c r="H70" s="20">
        <v>412819.87419759273</v>
      </c>
      <c r="I70" s="20">
        <v>9629208.018490104</v>
      </c>
      <c r="J70" s="20">
        <v>8020474.8011554312</v>
      </c>
      <c r="K70" s="20">
        <v>1206131.8935783042</v>
      </c>
      <c r="L70" s="20">
        <v>112767.08815884255</v>
      </c>
      <c r="M70" s="20">
        <v>394183.80427103711</v>
      </c>
      <c r="N70" s="20">
        <f t="shared" si="6"/>
        <v>9733557.5871636141</v>
      </c>
      <c r="O70" s="36">
        <f t="shared" si="7"/>
        <v>104349.5686735101</v>
      </c>
      <c r="P70" s="20">
        <v>8279525.5602315264</v>
      </c>
      <c r="Q70" s="20">
        <v>1198163.9418855116</v>
      </c>
      <c r="R70" s="20">
        <v>385334.81283240404</v>
      </c>
      <c r="S70" s="20">
        <v>9863024.3149494417</v>
      </c>
      <c r="T70" s="20">
        <v>8279525.5602315264</v>
      </c>
      <c r="U70" s="20">
        <v>1221971.6282470017</v>
      </c>
      <c r="V70" s="20">
        <v>251205.36043184853</v>
      </c>
      <c r="W70" s="20">
        <v>379119.81483667635</v>
      </c>
      <c r="X70" s="20">
        <v>10131822.363747053</v>
      </c>
      <c r="Y70" s="20">
        <f t="shared" si="8"/>
        <v>268798.04879761115</v>
      </c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</row>
    <row r="71" spans="1:51" x14ac:dyDescent="0.25">
      <c r="A71">
        <f t="shared" si="5"/>
        <v>0</v>
      </c>
      <c r="B71">
        <v>182</v>
      </c>
      <c r="C71">
        <v>1</v>
      </c>
      <c r="D71" t="s">
        <v>694</v>
      </c>
      <c r="E71">
        <v>5</v>
      </c>
      <c r="F71" s="20">
        <v>1292843.8582318532</v>
      </c>
      <c r="G71" s="20">
        <v>149387.35791959055</v>
      </c>
      <c r="H71" s="20">
        <v>-345377.3131301222</v>
      </c>
      <c r="I71" s="20">
        <v>1096853.9030213216</v>
      </c>
      <c r="J71" s="20">
        <v>1292843.8582318532</v>
      </c>
      <c r="K71" s="20">
        <v>146862.36810331757</v>
      </c>
      <c r="L71" s="20">
        <v>21019.536918750295</v>
      </c>
      <c r="M71" s="20">
        <v>-342232.94694153318</v>
      </c>
      <c r="N71" s="20">
        <f t="shared" si="6"/>
        <v>1118492.8163123878</v>
      </c>
      <c r="O71" s="36">
        <f t="shared" si="7"/>
        <v>21638.913291066187</v>
      </c>
      <c r="P71" s="20">
        <v>1345831.351143003</v>
      </c>
      <c r="Q71" s="20">
        <v>151812.29949644604</v>
      </c>
      <c r="R71" s="20">
        <v>-368389.2483918746</v>
      </c>
      <c r="S71" s="20">
        <v>1129254.4022475744</v>
      </c>
      <c r="T71" s="20">
        <v>1345831.351143003</v>
      </c>
      <c r="U71" s="20">
        <v>146019.72669414792</v>
      </c>
      <c r="V71" s="20">
        <v>47138.618083203946</v>
      </c>
      <c r="W71" s="20">
        <v>-338584.16923964478</v>
      </c>
      <c r="X71" s="20">
        <v>1200405.5266807103</v>
      </c>
      <c r="Y71" s="20">
        <f t="shared" si="8"/>
        <v>71151.124433135847</v>
      </c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</row>
    <row r="72" spans="1:51" x14ac:dyDescent="0.25">
      <c r="A72">
        <f t="shared" si="5"/>
        <v>0</v>
      </c>
      <c r="B72">
        <v>186</v>
      </c>
      <c r="C72">
        <v>1</v>
      </c>
      <c r="D72" t="s">
        <v>695</v>
      </c>
      <c r="E72">
        <v>5</v>
      </c>
      <c r="F72" s="20">
        <v>1083299.2895139242</v>
      </c>
      <c r="G72" s="20">
        <v>90273.786423319601</v>
      </c>
      <c r="H72" s="20">
        <v>2811.1021956298209</v>
      </c>
      <c r="I72" s="20">
        <v>1176384.1781328735</v>
      </c>
      <c r="J72" s="20">
        <v>1083299.2895139242</v>
      </c>
      <c r="K72" s="20">
        <v>83520.20244894069</v>
      </c>
      <c r="L72" s="20">
        <v>20852.711235159644</v>
      </c>
      <c r="M72" s="20">
        <v>1259.8211831347144</v>
      </c>
      <c r="N72" s="20">
        <f t="shared" si="6"/>
        <v>1188932.0243811591</v>
      </c>
      <c r="O72" s="36">
        <f t="shared" si="7"/>
        <v>12547.846248285612</v>
      </c>
      <c r="P72" s="20">
        <v>1146305.3578329987</v>
      </c>
      <c r="Q72" s="20">
        <v>94721.697868115763</v>
      </c>
      <c r="R72" s="20">
        <v>-2844.7295919898315</v>
      </c>
      <c r="S72" s="20">
        <v>1238182.3261091246</v>
      </c>
      <c r="T72" s="20">
        <v>1146305.3578329987</v>
      </c>
      <c r="U72" s="20">
        <v>78938.845765575068</v>
      </c>
      <c r="V72" s="20">
        <v>47616.84479060072</v>
      </c>
      <c r="W72" s="20">
        <v>-6599.334100659471</v>
      </c>
      <c r="X72" s="20">
        <v>1266261.714288515</v>
      </c>
      <c r="Y72" s="20">
        <f t="shared" si="8"/>
        <v>28079.388179390458</v>
      </c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</row>
    <row r="73" spans="1:51" x14ac:dyDescent="0.25">
      <c r="A73">
        <f t="shared" si="5"/>
        <v>0</v>
      </c>
      <c r="B73">
        <v>191</v>
      </c>
      <c r="C73">
        <v>1</v>
      </c>
      <c r="D73" t="s">
        <v>696</v>
      </c>
      <c r="E73">
        <v>3</v>
      </c>
      <c r="F73" s="20">
        <v>11932396.641960682</v>
      </c>
      <c r="G73" s="20">
        <v>1526362.3359567041</v>
      </c>
      <c r="H73" s="20">
        <v>-1764591.3455740372</v>
      </c>
      <c r="I73" s="20">
        <v>11694167.632343348</v>
      </c>
      <c r="J73" s="20">
        <v>11932396.641960682</v>
      </c>
      <c r="K73" s="20">
        <v>1529890.2513030486</v>
      </c>
      <c r="L73" s="20">
        <v>159713.78928638634</v>
      </c>
      <c r="M73" s="20">
        <v>-1749635.7335524526</v>
      </c>
      <c r="N73" s="20">
        <f t="shared" si="6"/>
        <v>11872364.948997665</v>
      </c>
      <c r="O73" s="36">
        <f t="shared" si="7"/>
        <v>178197.31665431708</v>
      </c>
      <c r="P73" s="20">
        <v>12656689.466993731</v>
      </c>
      <c r="Q73" s="20">
        <v>1575353.2703509631</v>
      </c>
      <c r="R73" s="20">
        <v>-1851949.6022076979</v>
      </c>
      <c r="S73" s="20">
        <v>12380093.135136995</v>
      </c>
      <c r="T73" s="20">
        <v>12656689.466993731</v>
      </c>
      <c r="U73" s="20">
        <v>1584024.0658139188</v>
      </c>
      <c r="V73" s="20">
        <v>367011.81950455537</v>
      </c>
      <c r="W73" s="20">
        <v>-1764993.9860299325</v>
      </c>
      <c r="X73" s="20">
        <v>12842731.366282273</v>
      </c>
      <c r="Y73" s="20">
        <f t="shared" si="8"/>
        <v>462638.23114527762</v>
      </c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</row>
    <row r="74" spans="1:51" x14ac:dyDescent="0.25">
      <c r="A74">
        <f t="shared" si="5"/>
        <v>0</v>
      </c>
      <c r="B74">
        <v>192</v>
      </c>
      <c r="C74">
        <v>1</v>
      </c>
      <c r="D74" t="s">
        <v>697</v>
      </c>
      <c r="E74">
        <v>3</v>
      </c>
      <c r="F74" s="20">
        <v>7155006.5208458742</v>
      </c>
      <c r="G74" s="20">
        <v>926549.67809031927</v>
      </c>
      <c r="H74" s="20">
        <v>-3029487.3120251172</v>
      </c>
      <c r="I74" s="20">
        <v>5052068.8869110756</v>
      </c>
      <c r="J74" s="20">
        <v>7155006.5208458742</v>
      </c>
      <c r="K74" s="20">
        <v>934662.81831728388</v>
      </c>
      <c r="L74" s="20">
        <v>82387.520309927466</v>
      </c>
      <c r="M74" s="20">
        <v>-3002847.8661080967</v>
      </c>
      <c r="N74" s="20">
        <f t="shared" si="6"/>
        <v>5169208.9933649898</v>
      </c>
      <c r="O74" s="36">
        <f t="shared" si="7"/>
        <v>117140.1064539142</v>
      </c>
      <c r="P74" s="20">
        <v>7534666.6411603056</v>
      </c>
      <c r="Q74" s="20">
        <v>950583.15735355287</v>
      </c>
      <c r="R74" s="20">
        <v>-3151485.596084523</v>
      </c>
      <c r="S74" s="20">
        <v>5333764.2024293346</v>
      </c>
      <c r="T74" s="20">
        <v>7534666.6411603056</v>
      </c>
      <c r="U74" s="20">
        <v>971073.96147618233</v>
      </c>
      <c r="V74" s="20">
        <v>187290.02454647361</v>
      </c>
      <c r="W74" s="20">
        <v>-3103388.3077036198</v>
      </c>
      <c r="X74" s="20">
        <v>5589642.3194793426</v>
      </c>
      <c r="Y74" s="20">
        <f t="shared" si="8"/>
        <v>255878.11705000792</v>
      </c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</row>
    <row r="75" spans="1:51" x14ac:dyDescent="0.25">
      <c r="A75">
        <f t="shared" si="5"/>
        <v>0</v>
      </c>
      <c r="B75">
        <v>194</v>
      </c>
      <c r="C75">
        <v>1</v>
      </c>
      <c r="D75" t="s">
        <v>698</v>
      </c>
      <c r="E75">
        <v>3</v>
      </c>
      <c r="F75" s="20">
        <v>11907277.883717827</v>
      </c>
      <c r="G75" s="20">
        <v>1608159.7728019615</v>
      </c>
      <c r="H75" s="20">
        <v>-3154190.4719721191</v>
      </c>
      <c r="I75" s="20">
        <v>10361247.18454767</v>
      </c>
      <c r="J75" s="20">
        <v>11907277.883717827</v>
      </c>
      <c r="K75" s="20">
        <v>1621873.5849722249</v>
      </c>
      <c r="L75" s="20">
        <v>145741.47064610501</v>
      </c>
      <c r="M75" s="20">
        <v>-3127835.614416217</v>
      </c>
      <c r="N75" s="20">
        <f t="shared" si="6"/>
        <v>10547057.324919941</v>
      </c>
      <c r="O75" s="36">
        <f t="shared" si="7"/>
        <v>185810.14037227072</v>
      </c>
      <c r="P75" s="20">
        <v>12326150.191725643</v>
      </c>
      <c r="Q75" s="20">
        <v>1622804.8538968789</v>
      </c>
      <c r="R75" s="20">
        <v>-3288769.518893016</v>
      </c>
      <c r="S75" s="20">
        <v>10660185.526729506</v>
      </c>
      <c r="T75" s="20">
        <v>12326150.191725643</v>
      </c>
      <c r="U75" s="20">
        <v>1657187.2802940351</v>
      </c>
      <c r="V75" s="20">
        <v>324842.89843979664</v>
      </c>
      <c r="W75" s="20">
        <v>-3252291.3586769211</v>
      </c>
      <c r="X75" s="20">
        <v>11055889.011782553</v>
      </c>
      <c r="Y75" s="20">
        <f t="shared" si="8"/>
        <v>395703.48505304754</v>
      </c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</row>
    <row r="76" spans="1:51" x14ac:dyDescent="0.25">
      <c r="A76">
        <f t="shared" si="5"/>
        <v>0</v>
      </c>
      <c r="B76">
        <v>195</v>
      </c>
      <c r="C76">
        <v>1</v>
      </c>
      <c r="D76" t="s">
        <v>699</v>
      </c>
      <c r="E76">
        <v>3</v>
      </c>
      <c r="F76" s="20">
        <v>261669.26561516494</v>
      </c>
      <c r="G76" s="20">
        <v>668.48205570010055</v>
      </c>
      <c r="H76" s="20">
        <v>-19766.173205457308</v>
      </c>
      <c r="I76" s="20">
        <v>242571.57446540773</v>
      </c>
      <c r="J76" s="20">
        <v>261669.26561516494</v>
      </c>
      <c r="K76" s="20">
        <v>0</v>
      </c>
      <c r="L76" s="20">
        <v>6351.6112502801043</v>
      </c>
      <c r="M76" s="20">
        <v>-21588.067628865116</v>
      </c>
      <c r="N76" s="20">
        <f t="shared" si="6"/>
        <v>246432.80923657992</v>
      </c>
      <c r="O76" s="36">
        <f t="shared" si="7"/>
        <v>3861.2347711721959</v>
      </c>
      <c r="P76" s="20">
        <v>279363.33025123458</v>
      </c>
      <c r="Q76" s="20">
        <v>1120.4694954061663</v>
      </c>
      <c r="R76" s="20">
        <v>-19501.713613190761</v>
      </c>
      <c r="S76" s="20">
        <v>260982.08613344998</v>
      </c>
      <c r="T76" s="20">
        <v>279363.33025123458</v>
      </c>
      <c r="U76" s="20">
        <v>0</v>
      </c>
      <c r="V76" s="20">
        <v>14633.610907754008</v>
      </c>
      <c r="W76" s="20">
        <v>-28093.568786036951</v>
      </c>
      <c r="X76" s="20">
        <v>265903.37237295159</v>
      </c>
      <c r="Y76" s="20">
        <f t="shared" si="8"/>
        <v>4921.2862395016127</v>
      </c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</row>
    <row r="77" spans="1:51" x14ac:dyDescent="0.25">
      <c r="A77">
        <f t="shared" si="5"/>
        <v>0</v>
      </c>
      <c r="B77">
        <v>196</v>
      </c>
      <c r="C77">
        <v>1</v>
      </c>
      <c r="D77" t="s">
        <v>700</v>
      </c>
      <c r="E77">
        <v>3</v>
      </c>
      <c r="F77" s="20">
        <v>33707152.226342134</v>
      </c>
      <c r="G77" s="20">
        <v>4469639.3948775558</v>
      </c>
      <c r="H77" s="20">
        <v>-1976812.3614603539</v>
      </c>
      <c r="I77" s="20">
        <v>36199979.259759337</v>
      </c>
      <c r="J77" s="20">
        <v>33707152.226342134</v>
      </c>
      <c r="K77" s="20">
        <v>4477134.2527210265</v>
      </c>
      <c r="L77" s="20">
        <v>484754.72106155485</v>
      </c>
      <c r="M77" s="20">
        <v>-1954886.4422492567</v>
      </c>
      <c r="N77" s="20">
        <f t="shared" si="6"/>
        <v>36714154.757875465</v>
      </c>
      <c r="O77" s="36">
        <f t="shared" si="7"/>
        <v>514175.49811612815</v>
      </c>
      <c r="P77" s="20">
        <v>35494130.103614986</v>
      </c>
      <c r="Q77" s="20">
        <v>4578734.4423099067</v>
      </c>
      <c r="R77" s="20">
        <v>-2076686.063990612</v>
      </c>
      <c r="S77" s="20">
        <v>37996178.481934279</v>
      </c>
      <c r="T77" s="20">
        <v>35494130.103614986</v>
      </c>
      <c r="U77" s="20">
        <v>4596911.6472819149</v>
      </c>
      <c r="V77" s="20">
        <v>1103032.4880097674</v>
      </c>
      <c r="W77" s="20">
        <v>-2060740.1055250522</v>
      </c>
      <c r="X77" s="20">
        <v>39133334.133381613</v>
      </c>
      <c r="Y77" s="20">
        <f t="shared" si="8"/>
        <v>1137155.6514473334</v>
      </c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</row>
    <row r="78" spans="1:51" x14ac:dyDescent="0.25">
      <c r="A78">
        <f t="shared" si="5"/>
        <v>0</v>
      </c>
      <c r="B78">
        <v>197</v>
      </c>
      <c r="C78">
        <v>1</v>
      </c>
      <c r="D78" t="s">
        <v>701</v>
      </c>
      <c r="E78">
        <v>2</v>
      </c>
      <c r="F78" s="20">
        <v>5649398.1976353191</v>
      </c>
      <c r="G78" s="20">
        <v>758283.14749276999</v>
      </c>
      <c r="H78" s="20">
        <v>-1376306.0386710959</v>
      </c>
      <c r="I78" s="20">
        <v>5031375.3064569933</v>
      </c>
      <c r="J78" s="20">
        <v>5649398.1976353191</v>
      </c>
      <c r="K78" s="20">
        <v>758651.0538804169</v>
      </c>
      <c r="L78" s="20">
        <v>82690.831133521715</v>
      </c>
      <c r="M78" s="20">
        <v>-1369595.8305894071</v>
      </c>
      <c r="N78" s="20">
        <f t="shared" si="6"/>
        <v>5121144.2520598508</v>
      </c>
      <c r="O78" s="36">
        <f t="shared" si="7"/>
        <v>89768.945602857508</v>
      </c>
      <c r="P78" s="20">
        <v>5936746.8821997559</v>
      </c>
      <c r="Q78" s="20">
        <v>775055.61207392812</v>
      </c>
      <c r="R78" s="20">
        <v>-1442786.863501342</v>
      </c>
      <c r="S78" s="20">
        <v>5269015.630772342</v>
      </c>
      <c r="T78" s="20">
        <v>5936746.8821997559</v>
      </c>
      <c r="U78" s="20">
        <v>775698.56380572729</v>
      </c>
      <c r="V78" s="20">
        <v>188497.27551609176</v>
      </c>
      <c r="W78" s="20">
        <v>-1426080.1984564192</v>
      </c>
      <c r="X78" s="20">
        <v>5474862.5230651554</v>
      </c>
      <c r="Y78" s="20">
        <f t="shared" si="8"/>
        <v>205846.8922928134</v>
      </c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</row>
    <row r="79" spans="1:51" x14ac:dyDescent="0.25">
      <c r="A79">
        <f t="shared" si="5"/>
        <v>0</v>
      </c>
      <c r="B79">
        <v>199</v>
      </c>
      <c r="C79">
        <v>1</v>
      </c>
      <c r="D79" t="s">
        <v>702</v>
      </c>
      <c r="E79">
        <v>3</v>
      </c>
      <c r="F79" s="20">
        <v>5243381.1631544968</v>
      </c>
      <c r="G79" s="20">
        <v>755035.53329294233</v>
      </c>
      <c r="H79" s="20">
        <v>-2138086.5991445817</v>
      </c>
      <c r="I79" s="20">
        <v>3860330.0973028578</v>
      </c>
      <c r="J79" s="20">
        <v>5243381.1631544968</v>
      </c>
      <c r="K79" s="20">
        <v>764830.69772784377</v>
      </c>
      <c r="L79" s="20">
        <v>64989.640903605949</v>
      </c>
      <c r="M79" s="20">
        <v>-2129940.3764950028</v>
      </c>
      <c r="N79" s="20">
        <f t="shared" si="6"/>
        <v>3943261.1252909442</v>
      </c>
      <c r="O79" s="36">
        <f t="shared" si="7"/>
        <v>82931.027988086455</v>
      </c>
      <c r="P79" s="20">
        <v>5531616.6140804971</v>
      </c>
      <c r="Q79" s="20">
        <v>773490.47183290217</v>
      </c>
      <c r="R79" s="20">
        <v>-2230874.7312289062</v>
      </c>
      <c r="S79" s="20">
        <v>4074232.354684493</v>
      </c>
      <c r="T79" s="20">
        <v>5531616.6140804971</v>
      </c>
      <c r="U79" s="20">
        <v>797038.43897108932</v>
      </c>
      <c r="V79" s="20">
        <v>147965.51571862801</v>
      </c>
      <c r="W79" s="20">
        <v>-2218117.4239925612</v>
      </c>
      <c r="X79" s="20">
        <v>4258503.1447776528</v>
      </c>
      <c r="Y79" s="20">
        <f t="shared" si="8"/>
        <v>184270.79009315977</v>
      </c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</row>
    <row r="80" spans="1:51" x14ac:dyDescent="0.25">
      <c r="A80">
        <f t="shared" si="5"/>
        <v>0</v>
      </c>
      <c r="B80">
        <v>200</v>
      </c>
      <c r="C80">
        <v>1</v>
      </c>
      <c r="D80" t="s">
        <v>703</v>
      </c>
      <c r="E80">
        <v>3</v>
      </c>
      <c r="F80" s="20">
        <v>5557827.5789683154</v>
      </c>
      <c r="G80" s="20">
        <v>727349.30014954577</v>
      </c>
      <c r="H80" s="20">
        <v>-2168344.0717932633</v>
      </c>
      <c r="I80" s="20">
        <v>4116832.8073245981</v>
      </c>
      <c r="J80" s="20">
        <v>5557827.5789683154</v>
      </c>
      <c r="K80" s="20">
        <v>734900.8050017705</v>
      </c>
      <c r="L80" s="20">
        <v>63838.712760486269</v>
      </c>
      <c r="M80" s="20">
        <v>-2155297.2951803915</v>
      </c>
      <c r="N80" s="20">
        <f t="shared" si="6"/>
        <v>4201269.8015501807</v>
      </c>
      <c r="O80" s="36">
        <f t="shared" si="7"/>
        <v>84436.994225582574</v>
      </c>
      <c r="P80" s="20">
        <v>5807283.5024807584</v>
      </c>
      <c r="Q80" s="20">
        <v>737288.49047929561</v>
      </c>
      <c r="R80" s="20">
        <v>-2256402.8919671513</v>
      </c>
      <c r="S80" s="20">
        <v>4288169.1009929031</v>
      </c>
      <c r="T80" s="20">
        <v>5807283.5024807584</v>
      </c>
      <c r="U80" s="20">
        <v>755618.37714169431</v>
      </c>
      <c r="V80" s="20">
        <v>143546.64178669342</v>
      </c>
      <c r="W80" s="20">
        <v>-2244824.3111592028</v>
      </c>
      <c r="X80" s="20">
        <v>4461624.2102499437</v>
      </c>
      <c r="Y80" s="20">
        <f t="shared" si="8"/>
        <v>173455.10925704055</v>
      </c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</row>
    <row r="81" spans="1:51" x14ac:dyDescent="0.25">
      <c r="A81">
        <f t="shared" si="5"/>
        <v>0</v>
      </c>
      <c r="B81">
        <v>203</v>
      </c>
      <c r="C81">
        <v>1</v>
      </c>
      <c r="D81" t="s">
        <v>704</v>
      </c>
      <c r="E81">
        <v>6</v>
      </c>
      <c r="F81" s="20">
        <v>732426.79785745486</v>
      </c>
      <c r="G81" s="20">
        <v>79326.632288861438</v>
      </c>
      <c r="H81" s="20">
        <v>-112329.57238092119</v>
      </c>
      <c r="I81" s="20">
        <v>699423.85776539508</v>
      </c>
      <c r="J81" s="20">
        <v>732426.79785745486</v>
      </c>
      <c r="K81" s="20">
        <v>78568.314286641398</v>
      </c>
      <c r="L81" s="20">
        <v>9413.2712371352809</v>
      </c>
      <c r="M81" s="20">
        <v>-112332.47323814126</v>
      </c>
      <c r="N81" s="20">
        <f t="shared" si="6"/>
        <v>708075.9101430903</v>
      </c>
      <c r="O81" s="36">
        <f t="shared" si="7"/>
        <v>8652.0523776952177</v>
      </c>
      <c r="P81" s="20">
        <v>765244.05502347124</v>
      </c>
      <c r="Q81" s="20">
        <v>79928.850828453797</v>
      </c>
      <c r="R81" s="20">
        <v>-119439.01283171924</v>
      </c>
      <c r="S81" s="20">
        <v>725733.89302020578</v>
      </c>
      <c r="T81" s="20">
        <v>765244.05502347124</v>
      </c>
      <c r="U81" s="20">
        <v>78090.967881195727</v>
      </c>
      <c r="V81" s="20">
        <v>21260.430842127815</v>
      </c>
      <c r="W81" s="20">
        <v>-114869.64250981194</v>
      </c>
      <c r="X81" s="20">
        <v>749725.81123698282</v>
      </c>
      <c r="Y81" s="20">
        <f t="shared" si="8"/>
        <v>23991.918216777034</v>
      </c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</row>
    <row r="82" spans="1:51" x14ac:dyDescent="0.25">
      <c r="A82">
        <f t="shared" ref="A82:A145" si="9">COUNTIF($AA$18:$AA$556,B82)</f>
        <v>0</v>
      </c>
      <c r="B82">
        <v>204</v>
      </c>
      <c r="C82">
        <v>1</v>
      </c>
      <c r="D82" t="s">
        <v>705</v>
      </c>
      <c r="E82">
        <v>4</v>
      </c>
      <c r="F82" s="20">
        <v>1302747.5551518004</v>
      </c>
      <c r="G82" s="20">
        <v>78137.532977506795</v>
      </c>
      <c r="H82" s="20">
        <v>-322109.10196151421</v>
      </c>
      <c r="I82" s="20">
        <v>1058775.9861677929</v>
      </c>
      <c r="J82" s="20">
        <v>1302747.5551518004</v>
      </c>
      <c r="K82" s="20">
        <v>68595.286830412646</v>
      </c>
      <c r="L82" s="20">
        <v>23492.515082263271</v>
      </c>
      <c r="M82" s="20">
        <v>-321494.31289683672</v>
      </c>
      <c r="N82" s="20">
        <f t="shared" si="6"/>
        <v>1073341.0441676395</v>
      </c>
      <c r="O82" s="36">
        <f t="shared" si="7"/>
        <v>14565.057999846525</v>
      </c>
      <c r="P82" s="20">
        <v>1346624.5639368771</v>
      </c>
      <c r="Q82" s="20">
        <v>79689.144311773562</v>
      </c>
      <c r="R82" s="20">
        <v>-339389.13698638987</v>
      </c>
      <c r="S82" s="20">
        <v>1086924.5712622609</v>
      </c>
      <c r="T82" s="20">
        <v>1346624.5639368771</v>
      </c>
      <c r="U82" s="20">
        <v>57743.093483449622</v>
      </c>
      <c r="V82" s="20">
        <v>52372.176689684646</v>
      </c>
      <c r="W82" s="20">
        <v>-331074.76548945409</v>
      </c>
      <c r="X82" s="20">
        <v>1125665.0686205572</v>
      </c>
      <c r="Y82" s="20">
        <f t="shared" si="8"/>
        <v>38740.497358296299</v>
      </c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</row>
    <row r="83" spans="1:51" x14ac:dyDescent="0.25">
      <c r="A83">
        <f t="shared" si="9"/>
        <v>0</v>
      </c>
      <c r="B83">
        <v>206</v>
      </c>
      <c r="C83">
        <v>1</v>
      </c>
      <c r="D83" t="s">
        <v>706</v>
      </c>
      <c r="E83">
        <v>4</v>
      </c>
      <c r="F83" s="20">
        <v>4895722.2198972506</v>
      </c>
      <c r="G83" s="20">
        <v>775336.17822451622</v>
      </c>
      <c r="H83" s="20">
        <v>-262007.68678190702</v>
      </c>
      <c r="I83" s="20">
        <v>5409050.7113398593</v>
      </c>
      <c r="J83" s="20">
        <v>4895722.2198972506</v>
      </c>
      <c r="K83" s="20">
        <v>783559.02744085086</v>
      </c>
      <c r="L83" s="20">
        <v>70992.284171611609</v>
      </c>
      <c r="M83" s="20">
        <v>-262344.60361327534</v>
      </c>
      <c r="N83" s="20">
        <f t="shared" ref="N83:N146" si="10">SUM(J83:M83)</f>
        <v>5487928.9278964382</v>
      </c>
      <c r="O83" s="36">
        <f t="shared" ref="O83:O146" si="11">N83-I83</f>
        <v>78878.216556578875</v>
      </c>
      <c r="P83" s="20">
        <v>5173912.9240033226</v>
      </c>
      <c r="Q83" s="20">
        <v>798917.12671783834</v>
      </c>
      <c r="R83" s="20">
        <v>-283765.26881171815</v>
      </c>
      <c r="S83" s="20">
        <v>5689064.7819094425</v>
      </c>
      <c r="T83" s="20">
        <v>5173912.9240033226</v>
      </c>
      <c r="U83" s="20">
        <v>819090.58329059347</v>
      </c>
      <c r="V83" s="20">
        <v>161884.74914515697</v>
      </c>
      <c r="W83" s="20">
        <v>-258967.20978857737</v>
      </c>
      <c r="X83" s="20">
        <v>5895921.0466504954</v>
      </c>
      <c r="Y83" s="20">
        <f t="shared" ref="Y83:Y146" si="12">X83-S83</f>
        <v>206856.26474105287</v>
      </c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</row>
    <row r="84" spans="1:51" x14ac:dyDescent="0.25">
      <c r="A84">
        <f t="shared" si="9"/>
        <v>0</v>
      </c>
      <c r="B84">
        <v>207</v>
      </c>
      <c r="C84">
        <v>1</v>
      </c>
      <c r="D84" t="s">
        <v>707</v>
      </c>
      <c r="E84">
        <v>6</v>
      </c>
      <c r="F84" s="20">
        <v>128942.1943759354</v>
      </c>
      <c r="G84" s="20">
        <v>0</v>
      </c>
      <c r="H84" s="20">
        <v>-7436.8721110301085</v>
      </c>
      <c r="I84" s="20">
        <v>121505.32226490529</v>
      </c>
      <c r="J84" s="20">
        <v>128942.1943759354</v>
      </c>
      <c r="K84" s="20">
        <v>0</v>
      </c>
      <c r="L84" s="20">
        <v>4255.8963064728378</v>
      </c>
      <c r="M84" s="20">
        <v>-8920.1041403959098</v>
      </c>
      <c r="N84" s="20">
        <f t="shared" si="10"/>
        <v>124277.98654201234</v>
      </c>
      <c r="O84" s="36">
        <f t="shared" si="11"/>
        <v>2772.6642771070474</v>
      </c>
      <c r="P84" s="20">
        <v>139226.31244196551</v>
      </c>
      <c r="Q84" s="20">
        <v>0</v>
      </c>
      <c r="R84" s="20">
        <v>-7680.506117584544</v>
      </c>
      <c r="S84" s="20">
        <v>131545.80632438097</v>
      </c>
      <c r="T84" s="20">
        <v>139226.31244196551</v>
      </c>
      <c r="U84" s="20">
        <v>0</v>
      </c>
      <c r="V84" s="20">
        <v>10018.117009871228</v>
      </c>
      <c r="W84" s="20">
        <v>-10122.972381404972</v>
      </c>
      <c r="X84" s="20">
        <v>139121.45707043176</v>
      </c>
      <c r="Y84" s="20">
        <f t="shared" si="12"/>
        <v>7575.6507460507855</v>
      </c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</row>
    <row r="85" spans="1:51" x14ac:dyDescent="0.25">
      <c r="A85">
        <f t="shared" si="9"/>
        <v>0</v>
      </c>
      <c r="B85">
        <v>208</v>
      </c>
      <c r="C85">
        <v>1</v>
      </c>
      <c r="D85" t="s">
        <v>708</v>
      </c>
      <c r="E85">
        <v>6</v>
      </c>
      <c r="F85" s="20">
        <v>93354.188852081454</v>
      </c>
      <c r="G85" s="20">
        <v>4212.5382851309778</v>
      </c>
      <c r="H85" s="20">
        <v>-59183.301303888686</v>
      </c>
      <c r="I85" s="20">
        <v>38383.425833323752</v>
      </c>
      <c r="J85" s="20">
        <v>93354.188852081454</v>
      </c>
      <c r="K85" s="20">
        <v>3227.958577034939</v>
      </c>
      <c r="L85" s="20">
        <v>2025.3076369897246</v>
      </c>
      <c r="M85" s="20">
        <v>-59486.785292809909</v>
      </c>
      <c r="N85" s="20">
        <f t="shared" si="10"/>
        <v>39120.669773296213</v>
      </c>
      <c r="O85" s="36">
        <f t="shared" si="11"/>
        <v>737.24393997246079</v>
      </c>
      <c r="P85" s="20">
        <v>100911.33642773582</v>
      </c>
      <c r="Q85" s="20">
        <v>4982.8996723005239</v>
      </c>
      <c r="R85" s="20">
        <v>-63754.494565119421</v>
      </c>
      <c r="S85" s="20">
        <v>42139.741534916924</v>
      </c>
      <c r="T85" s="20">
        <v>100911.33642773582</v>
      </c>
      <c r="U85" s="20">
        <v>2649.1985132818936</v>
      </c>
      <c r="V85" s="20">
        <v>4795.3835516202907</v>
      </c>
      <c r="W85" s="20">
        <v>-54279.157021888692</v>
      </c>
      <c r="X85" s="20">
        <v>54076.761470749319</v>
      </c>
      <c r="Y85" s="20">
        <f t="shared" si="12"/>
        <v>11937.019935832395</v>
      </c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</row>
    <row r="86" spans="1:51" x14ac:dyDescent="0.25">
      <c r="A86">
        <f t="shared" si="9"/>
        <v>0</v>
      </c>
      <c r="B86">
        <v>213</v>
      </c>
      <c r="C86">
        <v>1</v>
      </c>
      <c r="D86" t="s">
        <v>709</v>
      </c>
      <c r="E86">
        <v>6</v>
      </c>
      <c r="F86" s="20">
        <v>609793.95118574437</v>
      </c>
      <c r="G86" s="20">
        <v>57322.913347430404</v>
      </c>
      <c r="H86" s="20">
        <v>66493.377416652831</v>
      </c>
      <c r="I86" s="20">
        <v>733610.24194982764</v>
      </c>
      <c r="J86" s="20">
        <v>609793.95118574437</v>
      </c>
      <c r="K86" s="20">
        <v>53339.001824475417</v>
      </c>
      <c r="L86" s="20">
        <v>13282.661401789745</v>
      </c>
      <c r="M86" s="20">
        <v>64061.69331023113</v>
      </c>
      <c r="N86" s="20">
        <f t="shared" si="10"/>
        <v>740477.30772224069</v>
      </c>
      <c r="O86" s="36">
        <f t="shared" si="11"/>
        <v>6867.0657724130433</v>
      </c>
      <c r="P86" s="20">
        <v>616807.16575214453</v>
      </c>
      <c r="Q86" s="20">
        <v>56675.032328575275</v>
      </c>
      <c r="R86" s="20">
        <v>63303.106527974305</v>
      </c>
      <c r="S86" s="20">
        <v>736785.30460869404</v>
      </c>
      <c r="T86" s="20">
        <v>616807.16575214453</v>
      </c>
      <c r="U86" s="20">
        <v>47619.631072999793</v>
      </c>
      <c r="V86" s="20">
        <v>28927.708534072994</v>
      </c>
      <c r="W86" s="20">
        <v>51494.527810656014</v>
      </c>
      <c r="X86" s="20">
        <v>744849.03316987329</v>
      </c>
      <c r="Y86" s="20">
        <f t="shared" si="12"/>
        <v>8063.7285611792468</v>
      </c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</row>
    <row r="87" spans="1:51" x14ac:dyDescent="0.25">
      <c r="A87">
        <f t="shared" si="9"/>
        <v>0</v>
      </c>
      <c r="B87">
        <v>227</v>
      </c>
      <c r="C87">
        <v>1</v>
      </c>
      <c r="D87" t="s">
        <v>710</v>
      </c>
      <c r="E87">
        <v>6</v>
      </c>
      <c r="F87" s="20">
        <v>505041.22906574729</v>
      </c>
      <c r="G87" s="20">
        <v>37041.877992737223</v>
      </c>
      <c r="H87" s="20">
        <v>-42013.014024102376</v>
      </c>
      <c r="I87" s="20">
        <v>500070.09303438221</v>
      </c>
      <c r="J87" s="20">
        <v>505041.22906574729</v>
      </c>
      <c r="K87" s="20">
        <v>32926.333054078234</v>
      </c>
      <c r="L87" s="20">
        <v>10679.059587068241</v>
      </c>
      <c r="M87" s="20">
        <v>-42427.16422756471</v>
      </c>
      <c r="N87" s="20">
        <f t="shared" si="10"/>
        <v>506219.45747932908</v>
      </c>
      <c r="O87" s="36">
        <f t="shared" si="11"/>
        <v>6149.3644449468702</v>
      </c>
      <c r="P87" s="20">
        <v>530177.68673189846</v>
      </c>
      <c r="Q87" s="20">
        <v>39223.806820136968</v>
      </c>
      <c r="R87" s="20">
        <v>-45419.317425295696</v>
      </c>
      <c r="S87" s="20">
        <v>523982.17612673971</v>
      </c>
      <c r="T87" s="20">
        <v>530177.68673189846</v>
      </c>
      <c r="U87" s="20">
        <v>29764.020174646022</v>
      </c>
      <c r="V87" s="20">
        <v>24122.242796195995</v>
      </c>
      <c r="W87" s="20">
        <v>-45624.289832859744</v>
      </c>
      <c r="X87" s="20">
        <v>538439.65986988076</v>
      </c>
      <c r="Y87" s="20">
        <f t="shared" si="12"/>
        <v>14457.483743141056</v>
      </c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</row>
    <row r="88" spans="1:51" x14ac:dyDescent="0.25">
      <c r="A88">
        <f t="shared" si="9"/>
        <v>0</v>
      </c>
      <c r="B88">
        <v>229</v>
      </c>
      <c r="C88">
        <v>1</v>
      </c>
      <c r="D88" t="s">
        <v>711</v>
      </c>
      <c r="E88">
        <v>6</v>
      </c>
      <c r="F88" s="20">
        <v>203872.36024764675</v>
      </c>
      <c r="G88" s="20">
        <v>16860.20236957433</v>
      </c>
      <c r="H88" s="20">
        <v>11598.673513494767</v>
      </c>
      <c r="I88" s="20">
        <v>232331.23613071587</v>
      </c>
      <c r="J88" s="20">
        <v>203872.36024764675</v>
      </c>
      <c r="K88" s="20">
        <v>15411.717550868641</v>
      </c>
      <c r="L88" s="20">
        <v>4144.3160417071922</v>
      </c>
      <c r="M88" s="20">
        <v>10727.406248486666</v>
      </c>
      <c r="N88" s="20">
        <f t="shared" si="10"/>
        <v>234155.80008870922</v>
      </c>
      <c r="O88" s="36">
        <f t="shared" si="11"/>
        <v>1824.5639579933486</v>
      </c>
      <c r="P88" s="20">
        <v>207642.33725920945</v>
      </c>
      <c r="Q88" s="20">
        <v>17172.443566284415</v>
      </c>
      <c r="R88" s="20">
        <v>9099.0845034082158</v>
      </c>
      <c r="S88" s="20">
        <v>233913.86532890209</v>
      </c>
      <c r="T88" s="20">
        <v>207642.33725920945</v>
      </c>
      <c r="U88" s="20">
        <v>13946.081968089195</v>
      </c>
      <c r="V88" s="20">
        <v>9081.9018263871858</v>
      </c>
      <c r="W88" s="20">
        <v>4474.4739033049045</v>
      </c>
      <c r="X88" s="20">
        <v>235144.79495699072</v>
      </c>
      <c r="Y88" s="20">
        <f t="shared" si="12"/>
        <v>1230.9296280886338</v>
      </c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</row>
    <row r="89" spans="1:51" x14ac:dyDescent="0.25">
      <c r="A89">
        <f t="shared" si="9"/>
        <v>0</v>
      </c>
      <c r="B89">
        <v>238</v>
      </c>
      <c r="C89">
        <v>1</v>
      </c>
      <c r="D89" t="s">
        <v>712</v>
      </c>
      <c r="E89">
        <v>6</v>
      </c>
      <c r="F89" s="20">
        <v>171561.13185487935</v>
      </c>
      <c r="G89" s="20">
        <v>18056.186125315242</v>
      </c>
      <c r="H89" s="20">
        <v>-27792.980125011465</v>
      </c>
      <c r="I89" s="20">
        <v>161824.33785518311</v>
      </c>
      <c r="J89" s="20">
        <v>171561.13185487935</v>
      </c>
      <c r="K89" s="20">
        <v>17098.463383550668</v>
      </c>
      <c r="L89" s="20">
        <v>3516.0094798089949</v>
      </c>
      <c r="M89" s="20">
        <v>-27987.274423647013</v>
      </c>
      <c r="N89" s="20">
        <f t="shared" si="10"/>
        <v>164188.33029459201</v>
      </c>
      <c r="O89" s="36">
        <f t="shared" si="11"/>
        <v>2363.992439408903</v>
      </c>
      <c r="P89" s="20">
        <v>171480.73227439745</v>
      </c>
      <c r="Q89" s="20">
        <v>17609.463816035568</v>
      </c>
      <c r="R89" s="20">
        <v>-30197.873261837605</v>
      </c>
      <c r="S89" s="20">
        <v>158892.32282859541</v>
      </c>
      <c r="T89" s="20">
        <v>171480.73227439745</v>
      </c>
      <c r="U89" s="20">
        <v>15467.741917532079</v>
      </c>
      <c r="V89" s="20">
        <v>7573.0755661780549</v>
      </c>
      <c r="W89" s="20">
        <v>-29282.688320116828</v>
      </c>
      <c r="X89" s="20">
        <v>165238.86143799074</v>
      </c>
      <c r="Y89" s="20">
        <f t="shared" si="12"/>
        <v>6346.5386093953275</v>
      </c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</row>
    <row r="90" spans="1:51" x14ac:dyDescent="0.25">
      <c r="A90">
        <f t="shared" si="9"/>
        <v>0</v>
      </c>
      <c r="B90">
        <v>239</v>
      </c>
      <c r="C90">
        <v>1</v>
      </c>
      <c r="D90" t="s">
        <v>713</v>
      </c>
      <c r="E90">
        <v>6</v>
      </c>
      <c r="F90" s="20">
        <v>544837.30518672569</v>
      </c>
      <c r="G90" s="20">
        <v>59650.985567674092</v>
      </c>
      <c r="H90" s="20">
        <v>-38309.213989395183</v>
      </c>
      <c r="I90" s="20">
        <v>566179.07676500455</v>
      </c>
      <c r="J90" s="20">
        <v>544837.30518672569</v>
      </c>
      <c r="K90" s="20">
        <v>58295.856894775585</v>
      </c>
      <c r="L90" s="20">
        <v>8357.9479042739531</v>
      </c>
      <c r="M90" s="20">
        <v>-38502.913529743841</v>
      </c>
      <c r="N90" s="20">
        <f t="shared" si="10"/>
        <v>572988.19645603141</v>
      </c>
      <c r="O90" s="36">
        <f t="shared" si="11"/>
        <v>6809.1196910268627</v>
      </c>
      <c r="P90" s="20">
        <v>574471.23629573011</v>
      </c>
      <c r="Q90" s="20">
        <v>61325.668429126694</v>
      </c>
      <c r="R90" s="20">
        <v>-42238.600587245171</v>
      </c>
      <c r="S90" s="20">
        <v>593558.30413761165</v>
      </c>
      <c r="T90" s="20">
        <v>574471.23629573011</v>
      </c>
      <c r="U90" s="20">
        <v>58224.689257690319</v>
      </c>
      <c r="V90" s="20">
        <v>18925.80893634255</v>
      </c>
      <c r="W90" s="20">
        <v>-37780.392763052048</v>
      </c>
      <c r="X90" s="20">
        <v>613841.34172671102</v>
      </c>
      <c r="Y90" s="20">
        <f t="shared" si="12"/>
        <v>20283.037589099375</v>
      </c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</row>
    <row r="91" spans="1:51" x14ac:dyDescent="0.25">
      <c r="A91">
        <f t="shared" si="9"/>
        <v>0</v>
      </c>
      <c r="B91">
        <v>241</v>
      </c>
      <c r="C91">
        <v>1</v>
      </c>
      <c r="D91" t="s">
        <v>714</v>
      </c>
      <c r="E91">
        <v>4</v>
      </c>
      <c r="F91" s="20">
        <v>4685831.2980625425</v>
      </c>
      <c r="G91" s="20">
        <v>832163.25412881153</v>
      </c>
      <c r="H91" s="20">
        <v>70112.669943184708</v>
      </c>
      <c r="I91" s="20">
        <v>5588107.2221345389</v>
      </c>
      <c r="J91" s="20">
        <v>4685831.2980625425</v>
      </c>
      <c r="K91" s="20">
        <v>847266.11384334834</v>
      </c>
      <c r="L91" s="20">
        <v>65123.975723959928</v>
      </c>
      <c r="M91" s="20">
        <v>62306.559158279269</v>
      </c>
      <c r="N91" s="20">
        <f t="shared" si="10"/>
        <v>5660527.9467881294</v>
      </c>
      <c r="O91" s="36">
        <f t="shared" si="11"/>
        <v>72420.724653590471</v>
      </c>
      <c r="P91" s="20">
        <v>5016258.8929548115</v>
      </c>
      <c r="Q91" s="20">
        <v>869569.90868520702</v>
      </c>
      <c r="R91" s="20">
        <v>73000.453440294892</v>
      </c>
      <c r="S91" s="20">
        <v>5958829.2550803134</v>
      </c>
      <c r="T91" s="20">
        <v>5016258.8929548115</v>
      </c>
      <c r="U91" s="20">
        <v>902717.48775974475</v>
      </c>
      <c r="V91" s="20">
        <v>159221.23080404408</v>
      </c>
      <c r="W91" s="20">
        <v>70399.829096359405</v>
      </c>
      <c r="X91" s="20">
        <v>6148597.4406149592</v>
      </c>
      <c r="Y91" s="20">
        <f t="shared" si="12"/>
        <v>189768.1855346458</v>
      </c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</row>
    <row r="92" spans="1:51" x14ac:dyDescent="0.25">
      <c r="A92">
        <f t="shared" si="9"/>
        <v>0</v>
      </c>
      <c r="B92">
        <v>242</v>
      </c>
      <c r="C92">
        <v>1</v>
      </c>
      <c r="D92" t="s">
        <v>715</v>
      </c>
      <c r="E92">
        <v>6</v>
      </c>
      <c r="F92" s="20">
        <v>311923.17263842525</v>
      </c>
      <c r="G92" s="20">
        <v>17379.839884143559</v>
      </c>
      <c r="H92" s="20">
        <v>88070.9789840546</v>
      </c>
      <c r="I92" s="20">
        <v>417373.9915066234</v>
      </c>
      <c r="J92" s="20">
        <v>311923.17263842525</v>
      </c>
      <c r="K92" s="20">
        <v>13500.877136252953</v>
      </c>
      <c r="L92" s="20">
        <v>8747.5771656693014</v>
      </c>
      <c r="M92" s="20">
        <v>85951.285242546161</v>
      </c>
      <c r="N92" s="20">
        <f t="shared" si="10"/>
        <v>420122.91218289366</v>
      </c>
      <c r="O92" s="36">
        <f t="shared" si="11"/>
        <v>2748.920676270267</v>
      </c>
      <c r="P92" s="20">
        <v>325787.7516861594</v>
      </c>
      <c r="Q92" s="20">
        <v>17715.558896488041</v>
      </c>
      <c r="R92" s="20">
        <v>90268.065740866936</v>
      </c>
      <c r="S92" s="20">
        <v>433771.37632351439</v>
      </c>
      <c r="T92" s="20">
        <v>325787.7516861594</v>
      </c>
      <c r="U92" s="20">
        <v>8542.4308141408073</v>
      </c>
      <c r="V92" s="20">
        <v>19689.467083700027</v>
      </c>
      <c r="W92" s="20">
        <v>76294.355451190291</v>
      </c>
      <c r="X92" s="20">
        <v>430314.00503519049</v>
      </c>
      <c r="Y92" s="20">
        <f t="shared" si="12"/>
        <v>-3457.3712883238913</v>
      </c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</row>
    <row r="93" spans="1:51" x14ac:dyDescent="0.25">
      <c r="A93">
        <f t="shared" si="9"/>
        <v>0</v>
      </c>
      <c r="B93">
        <v>252</v>
      </c>
      <c r="C93">
        <v>1</v>
      </c>
      <c r="D93" t="s">
        <v>716</v>
      </c>
      <c r="E93">
        <v>5</v>
      </c>
      <c r="F93" s="20">
        <v>1046613.5853391089</v>
      </c>
      <c r="G93" s="20">
        <v>114768.85861873523</v>
      </c>
      <c r="H93" s="20">
        <v>-567881.87656823744</v>
      </c>
      <c r="I93" s="20">
        <v>593500.56738960685</v>
      </c>
      <c r="J93" s="20">
        <v>1046613.5853391089</v>
      </c>
      <c r="K93" s="20">
        <v>113140.98570242242</v>
      </c>
      <c r="L93" s="20">
        <v>14500.526223771454</v>
      </c>
      <c r="M93" s="20">
        <v>-564232.00045719626</v>
      </c>
      <c r="N93" s="20">
        <f t="shared" si="10"/>
        <v>610023.09680810664</v>
      </c>
      <c r="O93" s="36">
        <f t="shared" si="11"/>
        <v>16522.529418499791</v>
      </c>
      <c r="P93" s="20">
        <v>1096962.491775641</v>
      </c>
      <c r="Q93" s="20">
        <v>118112.13182510072</v>
      </c>
      <c r="R93" s="20">
        <v>-594817.17828138103</v>
      </c>
      <c r="S93" s="20">
        <v>620257.44531936059</v>
      </c>
      <c r="T93" s="20">
        <v>1096962.491775641</v>
      </c>
      <c r="U93" s="20">
        <v>114592.73528599709</v>
      </c>
      <c r="V93" s="20">
        <v>32756.587607441073</v>
      </c>
      <c r="W93" s="20">
        <v>-577595.74938782677</v>
      </c>
      <c r="X93" s="20">
        <v>666716.06528125238</v>
      </c>
      <c r="Y93" s="20">
        <f t="shared" si="12"/>
        <v>46458.619961891789</v>
      </c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</row>
    <row r="94" spans="1:51" x14ac:dyDescent="0.25">
      <c r="A94">
        <f t="shared" si="9"/>
        <v>0</v>
      </c>
      <c r="B94">
        <v>253</v>
      </c>
      <c r="C94">
        <v>1</v>
      </c>
      <c r="D94" t="s">
        <v>717</v>
      </c>
      <c r="E94">
        <v>6</v>
      </c>
      <c r="F94" s="20">
        <v>328626.08877959324</v>
      </c>
      <c r="G94" s="20">
        <v>9216.8221436882359</v>
      </c>
      <c r="H94" s="20">
        <v>-113175.64870367623</v>
      </c>
      <c r="I94" s="20">
        <v>224667.26221960521</v>
      </c>
      <c r="J94" s="20">
        <v>328626.08877959324</v>
      </c>
      <c r="K94" s="20">
        <v>5800.416767494854</v>
      </c>
      <c r="L94" s="20">
        <v>6268.1409037959565</v>
      </c>
      <c r="M94" s="20">
        <v>-112540.1417599681</v>
      </c>
      <c r="N94" s="20">
        <f t="shared" si="10"/>
        <v>228154.50469091596</v>
      </c>
      <c r="O94" s="36">
        <f t="shared" si="11"/>
        <v>3487.2424713107466</v>
      </c>
      <c r="P94" s="20">
        <v>346328.94097905478</v>
      </c>
      <c r="Q94" s="20">
        <v>10467.807871657149</v>
      </c>
      <c r="R94" s="20">
        <v>-119907.44310569044</v>
      </c>
      <c r="S94" s="20">
        <v>236889.30574502147</v>
      </c>
      <c r="T94" s="20">
        <v>346328.94097905478</v>
      </c>
      <c r="U94" s="20">
        <v>2530.2701578791507</v>
      </c>
      <c r="V94" s="20">
        <v>14317.964049733957</v>
      </c>
      <c r="W94" s="20">
        <v>-119024.37397302555</v>
      </c>
      <c r="X94" s="20">
        <v>244152.80121364235</v>
      </c>
      <c r="Y94" s="20">
        <f t="shared" si="12"/>
        <v>7263.4954686208803</v>
      </c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</row>
    <row r="95" spans="1:51" x14ac:dyDescent="0.25">
      <c r="A95">
        <f t="shared" si="9"/>
        <v>0</v>
      </c>
      <c r="B95">
        <v>255</v>
      </c>
      <c r="C95">
        <v>1</v>
      </c>
      <c r="D95" t="s">
        <v>718</v>
      </c>
      <c r="E95">
        <v>5</v>
      </c>
      <c r="F95" s="20">
        <v>670485.5945162084</v>
      </c>
      <c r="G95" s="20">
        <v>33444.815090702243</v>
      </c>
      <c r="H95" s="20">
        <v>-56800.31687611714</v>
      </c>
      <c r="I95" s="20">
        <v>647130.09273079352</v>
      </c>
      <c r="J95" s="20">
        <v>670485.5945162084</v>
      </c>
      <c r="K95" s="20">
        <v>26250.961633864383</v>
      </c>
      <c r="L95" s="20">
        <v>16005.255423491855</v>
      </c>
      <c r="M95" s="20">
        <v>-58047.400170671768</v>
      </c>
      <c r="N95" s="20">
        <f t="shared" si="10"/>
        <v>654694.41140289279</v>
      </c>
      <c r="O95" s="36">
        <f t="shared" si="11"/>
        <v>7564.3186720992671</v>
      </c>
      <c r="P95" s="20">
        <v>704708.86219966947</v>
      </c>
      <c r="Q95" s="20">
        <v>36381.697188717808</v>
      </c>
      <c r="R95" s="20">
        <v>-62250.490323165563</v>
      </c>
      <c r="S95" s="20">
        <v>678840.0690652217</v>
      </c>
      <c r="T95" s="20">
        <v>704708.86219966947</v>
      </c>
      <c r="U95" s="20">
        <v>19725.295946109654</v>
      </c>
      <c r="V95" s="20">
        <v>36154.21225871185</v>
      </c>
      <c r="W95" s="20">
        <v>-69380.095910620323</v>
      </c>
      <c r="X95" s="20">
        <v>691208.27449387067</v>
      </c>
      <c r="Y95" s="20">
        <f t="shared" si="12"/>
        <v>12368.205428648973</v>
      </c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</row>
    <row r="96" spans="1:51" x14ac:dyDescent="0.25">
      <c r="A96">
        <f t="shared" si="9"/>
        <v>0</v>
      </c>
      <c r="B96">
        <v>256</v>
      </c>
      <c r="C96">
        <v>1</v>
      </c>
      <c r="D96" t="s">
        <v>719</v>
      </c>
      <c r="E96">
        <v>4</v>
      </c>
      <c r="F96" s="20">
        <v>3935082.6966509526</v>
      </c>
      <c r="G96" s="20">
        <v>605749.28313353285</v>
      </c>
      <c r="H96" s="20">
        <v>-1015637.3386033566</v>
      </c>
      <c r="I96" s="20">
        <v>3525194.6411811281</v>
      </c>
      <c r="J96" s="20">
        <v>3935082.6966509526</v>
      </c>
      <c r="K96" s="20">
        <v>614544.04436676239</v>
      </c>
      <c r="L96" s="20">
        <v>51267.293562292849</v>
      </c>
      <c r="M96" s="20">
        <v>-1013141.373432395</v>
      </c>
      <c r="N96" s="20">
        <f t="shared" si="10"/>
        <v>3587752.6611476131</v>
      </c>
      <c r="O96" s="36">
        <f t="shared" si="11"/>
        <v>62558.019966484979</v>
      </c>
      <c r="P96" s="20">
        <v>4126027.1649248744</v>
      </c>
      <c r="Q96" s="20">
        <v>617922.78029082855</v>
      </c>
      <c r="R96" s="20">
        <v>-1061794.1340974062</v>
      </c>
      <c r="S96" s="20">
        <v>3682155.8111182968</v>
      </c>
      <c r="T96" s="20">
        <v>4126027.1649248744</v>
      </c>
      <c r="U96" s="20">
        <v>639033.54611629248</v>
      </c>
      <c r="V96" s="20">
        <v>115960.43888809024</v>
      </c>
      <c r="W96" s="20">
        <v>-1066213.1925104684</v>
      </c>
      <c r="X96" s="20">
        <v>3814807.9574187896</v>
      </c>
      <c r="Y96" s="20">
        <f t="shared" si="12"/>
        <v>132652.14630049281</v>
      </c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</row>
    <row r="97" spans="1:51" x14ac:dyDescent="0.25">
      <c r="A97">
        <f t="shared" si="9"/>
        <v>0</v>
      </c>
      <c r="B97">
        <v>261</v>
      </c>
      <c r="C97">
        <v>1</v>
      </c>
      <c r="D97" t="s">
        <v>720</v>
      </c>
      <c r="E97">
        <v>6</v>
      </c>
      <c r="F97" s="20">
        <v>135613.86584462138</v>
      </c>
      <c r="G97" s="20">
        <v>4225.5653036563426</v>
      </c>
      <c r="H97" s="20">
        <v>2853.2735571634621</v>
      </c>
      <c r="I97" s="20">
        <v>142692.70470544117</v>
      </c>
      <c r="J97" s="20">
        <v>135613.86584462138</v>
      </c>
      <c r="K97" s="20">
        <v>2903.233930472094</v>
      </c>
      <c r="L97" s="20">
        <v>2411.4047055113469</v>
      </c>
      <c r="M97" s="20">
        <v>2575.4389523587524</v>
      </c>
      <c r="N97" s="20">
        <f t="shared" si="10"/>
        <v>143503.94343296357</v>
      </c>
      <c r="O97" s="36">
        <f t="shared" si="11"/>
        <v>811.23872752240277</v>
      </c>
      <c r="P97" s="20">
        <v>140944.07358794688</v>
      </c>
      <c r="Q97" s="20">
        <v>3917.8771651849656</v>
      </c>
      <c r="R97" s="20">
        <v>1530.0163958254561</v>
      </c>
      <c r="S97" s="20">
        <v>146391.96714895731</v>
      </c>
      <c r="T97" s="20">
        <v>140944.07358794688</v>
      </c>
      <c r="U97" s="20">
        <v>769.63971399549905</v>
      </c>
      <c r="V97" s="20">
        <v>5423.624736129259</v>
      </c>
      <c r="W97" s="20">
        <v>-2640.9850707626465</v>
      </c>
      <c r="X97" s="20">
        <v>144496.35296730901</v>
      </c>
      <c r="Y97" s="20">
        <f t="shared" si="12"/>
        <v>-1895.6141816482996</v>
      </c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</row>
    <row r="98" spans="1:51" x14ac:dyDescent="0.25">
      <c r="A98">
        <f t="shared" si="9"/>
        <v>0</v>
      </c>
      <c r="B98">
        <v>264</v>
      </c>
      <c r="C98">
        <v>1</v>
      </c>
      <c r="D98" t="s">
        <v>721</v>
      </c>
      <c r="E98">
        <v>6</v>
      </c>
      <c r="F98" s="20">
        <v>61353.126819300975</v>
      </c>
      <c r="G98" s="20">
        <v>179.95003195266185</v>
      </c>
      <c r="H98" s="20">
        <v>-2750.0054283828485</v>
      </c>
      <c r="I98" s="20">
        <v>58783.071422870788</v>
      </c>
      <c r="J98" s="20">
        <v>61353.126819300975</v>
      </c>
      <c r="K98" s="20">
        <v>0</v>
      </c>
      <c r="L98" s="20">
        <v>2023.3036615643848</v>
      </c>
      <c r="M98" s="20">
        <v>-2967.8196023140745</v>
      </c>
      <c r="N98" s="20">
        <f t="shared" si="10"/>
        <v>60408.610878551284</v>
      </c>
      <c r="O98" s="36">
        <f t="shared" si="11"/>
        <v>1625.5394556804968</v>
      </c>
      <c r="P98" s="20">
        <v>70019.620714363497</v>
      </c>
      <c r="Q98" s="20">
        <v>558.9119884022939</v>
      </c>
      <c r="R98" s="20">
        <v>-2460.1174845476326</v>
      </c>
      <c r="S98" s="20">
        <v>68118.415218218157</v>
      </c>
      <c r="T98" s="20">
        <v>70019.620714363497</v>
      </c>
      <c r="U98" s="20">
        <v>0</v>
      </c>
      <c r="V98" s="20">
        <v>4923.5911489361079</v>
      </c>
      <c r="W98" s="20">
        <v>-2832.1022317562238</v>
      </c>
      <c r="X98" s="20">
        <v>72111.109631543368</v>
      </c>
      <c r="Y98" s="20">
        <f t="shared" si="12"/>
        <v>3992.6944133252109</v>
      </c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</row>
    <row r="99" spans="1:51" x14ac:dyDescent="0.25">
      <c r="A99">
        <f t="shared" si="9"/>
        <v>0</v>
      </c>
      <c r="B99">
        <v>270</v>
      </c>
      <c r="C99">
        <v>1</v>
      </c>
      <c r="D99" t="s">
        <v>722</v>
      </c>
      <c r="E99">
        <v>2</v>
      </c>
      <c r="F99" s="20">
        <v>8671352.7537198551</v>
      </c>
      <c r="G99" s="20">
        <v>1244716.7896183317</v>
      </c>
      <c r="H99" s="20">
        <v>-2626450.4616295453</v>
      </c>
      <c r="I99" s="20">
        <v>7289619.0817086417</v>
      </c>
      <c r="J99" s="20">
        <v>8671352.7537198551</v>
      </c>
      <c r="K99" s="20">
        <v>1256859.5324655271</v>
      </c>
      <c r="L99" s="20">
        <v>113630.97195745111</v>
      </c>
      <c r="M99" s="20">
        <v>-2620033.7934691664</v>
      </c>
      <c r="N99" s="20">
        <f t="shared" si="10"/>
        <v>7421809.4646736663</v>
      </c>
      <c r="O99" s="36">
        <f t="shared" si="11"/>
        <v>132190.38296502456</v>
      </c>
      <c r="P99" s="20">
        <v>8957823.7197478041</v>
      </c>
      <c r="Q99" s="20">
        <v>1251716.5301599011</v>
      </c>
      <c r="R99" s="20">
        <v>-2768817.4687628932</v>
      </c>
      <c r="S99" s="20">
        <v>7440722.7811448127</v>
      </c>
      <c r="T99" s="20">
        <v>8957823.7197478041</v>
      </c>
      <c r="U99" s="20">
        <v>1280541.0412937917</v>
      </c>
      <c r="V99" s="20">
        <v>254023.28577767804</v>
      </c>
      <c r="W99" s="20">
        <v>-2763817.5508701783</v>
      </c>
      <c r="X99" s="20">
        <v>7728570.495949097</v>
      </c>
      <c r="Y99" s="20">
        <f t="shared" si="12"/>
        <v>287847.71480428427</v>
      </c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</row>
    <row r="100" spans="1:51" x14ac:dyDescent="0.25">
      <c r="A100">
        <f t="shared" si="9"/>
        <v>0</v>
      </c>
      <c r="B100">
        <v>271</v>
      </c>
      <c r="C100">
        <v>1</v>
      </c>
      <c r="D100" t="s">
        <v>723</v>
      </c>
      <c r="E100">
        <v>3</v>
      </c>
      <c r="F100" s="20">
        <v>12454666.587261491</v>
      </c>
      <c r="G100" s="20">
        <v>1705650.4369431529</v>
      </c>
      <c r="H100" s="20">
        <v>-2567357.9894788382</v>
      </c>
      <c r="I100" s="20">
        <v>11592959.034725806</v>
      </c>
      <c r="J100" s="20">
        <v>12454666.587261491</v>
      </c>
      <c r="K100" s="20">
        <v>1708483.6303589025</v>
      </c>
      <c r="L100" s="20">
        <v>183337.39783634763</v>
      </c>
      <c r="M100" s="20">
        <v>-2553064.5213179672</v>
      </c>
      <c r="N100" s="20">
        <f t="shared" si="10"/>
        <v>11793423.094138775</v>
      </c>
      <c r="O100" s="36">
        <f t="shared" si="11"/>
        <v>200464.05941296928</v>
      </c>
      <c r="P100" s="20">
        <v>12865938.447799673</v>
      </c>
      <c r="Q100" s="20">
        <v>1715593.8867935438</v>
      </c>
      <c r="R100" s="20">
        <v>-2692381.5508107743</v>
      </c>
      <c r="S100" s="20">
        <v>11889150.783782443</v>
      </c>
      <c r="T100" s="20">
        <v>12865938.447799673</v>
      </c>
      <c r="U100" s="20">
        <v>1723221.2955231143</v>
      </c>
      <c r="V100" s="20">
        <v>408081.61619583372</v>
      </c>
      <c r="W100" s="20">
        <v>-2641974.9926773771</v>
      </c>
      <c r="X100" s="20">
        <v>12355266.366841244</v>
      </c>
      <c r="Y100" s="20">
        <f t="shared" si="12"/>
        <v>466115.58305880055</v>
      </c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</row>
    <row r="101" spans="1:51" x14ac:dyDescent="0.25">
      <c r="A101">
        <f t="shared" si="9"/>
        <v>0</v>
      </c>
      <c r="B101">
        <v>272</v>
      </c>
      <c r="C101">
        <v>1</v>
      </c>
      <c r="D101" t="s">
        <v>724</v>
      </c>
      <c r="E101">
        <v>3</v>
      </c>
      <c r="F101" s="20">
        <v>10385335.282714203</v>
      </c>
      <c r="G101" s="20">
        <v>1401592.8900286385</v>
      </c>
      <c r="H101" s="20">
        <v>-3089100.2337575704</v>
      </c>
      <c r="I101" s="20">
        <v>8697827.9389852714</v>
      </c>
      <c r="J101" s="20">
        <v>10385335.282714203</v>
      </c>
      <c r="K101" s="20">
        <v>1414340.0023558086</v>
      </c>
      <c r="L101" s="20">
        <v>125888.44314381207</v>
      </c>
      <c r="M101" s="20">
        <v>-3075866.9986172905</v>
      </c>
      <c r="N101" s="20">
        <f t="shared" si="10"/>
        <v>8849696.7295965329</v>
      </c>
      <c r="O101" s="36">
        <f t="shared" si="11"/>
        <v>151868.7906112615</v>
      </c>
      <c r="P101" s="20">
        <v>10814541.603237208</v>
      </c>
      <c r="Q101" s="20">
        <v>1422801.8804183528</v>
      </c>
      <c r="R101" s="20">
        <v>-3227666.8664021413</v>
      </c>
      <c r="S101" s="20">
        <v>9009676.617253419</v>
      </c>
      <c r="T101" s="20">
        <v>10814541.603237208</v>
      </c>
      <c r="U101" s="20">
        <v>1453882.1009628226</v>
      </c>
      <c r="V101" s="20">
        <v>284222.94247593835</v>
      </c>
      <c r="W101" s="20">
        <v>-3270904.0309882942</v>
      </c>
      <c r="X101" s="20">
        <v>9281742.6156876758</v>
      </c>
      <c r="Y101" s="20">
        <f t="shared" si="12"/>
        <v>272065.99843425676</v>
      </c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</row>
    <row r="102" spans="1:51" x14ac:dyDescent="0.25">
      <c r="A102">
        <f t="shared" si="9"/>
        <v>0</v>
      </c>
      <c r="B102">
        <v>273</v>
      </c>
      <c r="C102">
        <v>1</v>
      </c>
      <c r="D102" t="s">
        <v>725</v>
      </c>
      <c r="E102">
        <v>2</v>
      </c>
      <c r="F102" s="20">
        <v>9159600.3550487943</v>
      </c>
      <c r="G102" s="20">
        <v>1344504.1966891012</v>
      </c>
      <c r="H102" s="20">
        <v>-1878249.180676365</v>
      </c>
      <c r="I102" s="20">
        <v>8625855.37106153</v>
      </c>
      <c r="J102" s="20">
        <v>9159600.3550487943</v>
      </c>
      <c r="K102" s="20">
        <v>1367189.874104013</v>
      </c>
      <c r="L102" s="20">
        <v>99322.231828345321</v>
      </c>
      <c r="M102" s="20">
        <v>-1879864.7612767415</v>
      </c>
      <c r="N102" s="20">
        <f t="shared" si="10"/>
        <v>8746247.6997044124</v>
      </c>
      <c r="O102" s="36">
        <f t="shared" si="11"/>
        <v>120392.32864288241</v>
      </c>
      <c r="P102" s="20">
        <v>9702763.972934261</v>
      </c>
      <c r="Q102" s="20">
        <v>1388108.7052573452</v>
      </c>
      <c r="R102" s="20">
        <v>-1950080.6312298537</v>
      </c>
      <c r="S102" s="20">
        <v>9140792.0469617527</v>
      </c>
      <c r="T102" s="20">
        <v>9702763.972934261</v>
      </c>
      <c r="U102" s="20">
        <v>1443900.4925115688</v>
      </c>
      <c r="V102" s="20">
        <v>227995.049505809</v>
      </c>
      <c r="W102" s="20">
        <v>-2094778.3572918049</v>
      </c>
      <c r="X102" s="20">
        <v>9279881.1576598343</v>
      </c>
      <c r="Y102" s="20">
        <f t="shared" si="12"/>
        <v>139089.11069808155</v>
      </c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</row>
    <row r="103" spans="1:51" x14ac:dyDescent="0.25">
      <c r="A103">
        <f t="shared" si="9"/>
        <v>0</v>
      </c>
      <c r="B103">
        <v>276</v>
      </c>
      <c r="C103">
        <v>1</v>
      </c>
      <c r="D103" t="s">
        <v>726</v>
      </c>
      <c r="E103">
        <v>3</v>
      </c>
      <c r="F103" s="20">
        <v>9150246.0662164111</v>
      </c>
      <c r="G103" s="20">
        <v>1097829.5554583564</v>
      </c>
      <c r="H103" s="20">
        <v>-269748.53851542482</v>
      </c>
      <c r="I103" s="20">
        <v>9978327.0831593424</v>
      </c>
      <c r="J103" s="20">
        <v>9150246.0662164111</v>
      </c>
      <c r="K103" s="20">
        <v>1091039.9122438945</v>
      </c>
      <c r="L103" s="20">
        <v>127793.07797858219</v>
      </c>
      <c r="M103" s="20">
        <v>-284913.00008903863</v>
      </c>
      <c r="N103" s="20">
        <f t="shared" si="10"/>
        <v>10084166.056349851</v>
      </c>
      <c r="O103" s="36">
        <f t="shared" si="11"/>
        <v>105838.97319050878</v>
      </c>
      <c r="P103" s="20">
        <v>9779203.4096101448</v>
      </c>
      <c r="Q103" s="20">
        <v>1143788.0529760898</v>
      </c>
      <c r="R103" s="20">
        <v>-272180.79095718544</v>
      </c>
      <c r="S103" s="20">
        <v>10650810.671629049</v>
      </c>
      <c r="T103" s="20">
        <v>9779203.4096101448</v>
      </c>
      <c r="U103" s="20">
        <v>1128520.3476580456</v>
      </c>
      <c r="V103" s="20">
        <v>294996.23189947649</v>
      </c>
      <c r="W103" s="20">
        <v>-441879.77990958793</v>
      </c>
      <c r="X103" s="20">
        <v>10760840.209258078</v>
      </c>
      <c r="Y103" s="20">
        <f t="shared" si="12"/>
        <v>110029.53762902878</v>
      </c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</row>
    <row r="104" spans="1:51" x14ac:dyDescent="0.25">
      <c r="A104">
        <f t="shared" si="9"/>
        <v>0</v>
      </c>
      <c r="B104">
        <v>277</v>
      </c>
      <c r="C104">
        <v>1</v>
      </c>
      <c r="D104" t="s">
        <v>727</v>
      </c>
      <c r="E104">
        <v>3</v>
      </c>
      <c r="F104" s="20">
        <v>2944826.4497252749</v>
      </c>
      <c r="G104" s="20">
        <v>414682.96224388189</v>
      </c>
      <c r="H104" s="20">
        <v>-1104742.3454955595</v>
      </c>
      <c r="I104" s="20">
        <v>2254767.0664735977</v>
      </c>
      <c r="J104" s="20">
        <v>2944826.4497252749</v>
      </c>
      <c r="K104" s="20">
        <v>420618.01361792843</v>
      </c>
      <c r="L104" s="20">
        <v>34526.490923687525</v>
      </c>
      <c r="M104" s="20">
        <v>-1101871.3778322604</v>
      </c>
      <c r="N104" s="20">
        <f t="shared" si="10"/>
        <v>2298099.5764346304</v>
      </c>
      <c r="O104" s="36">
        <f t="shared" si="11"/>
        <v>43332.509961032774</v>
      </c>
      <c r="P104" s="20">
        <v>3090543.3586399807</v>
      </c>
      <c r="Q104" s="20">
        <v>423765.88495253521</v>
      </c>
      <c r="R104" s="20">
        <v>-1158606.488114571</v>
      </c>
      <c r="S104" s="20">
        <v>2355702.7554779453</v>
      </c>
      <c r="T104" s="20">
        <v>3090543.3586399807</v>
      </c>
      <c r="U104" s="20">
        <v>438207.81572726672</v>
      </c>
      <c r="V104" s="20">
        <v>78165.477624994295</v>
      </c>
      <c r="W104" s="20">
        <v>-1141094.7177281533</v>
      </c>
      <c r="X104" s="20">
        <v>2465821.934264088</v>
      </c>
      <c r="Y104" s="20">
        <f t="shared" si="12"/>
        <v>110119.17878614273</v>
      </c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</row>
    <row r="105" spans="1:51" x14ac:dyDescent="0.25">
      <c r="A105">
        <f t="shared" si="9"/>
        <v>0</v>
      </c>
      <c r="B105">
        <v>278</v>
      </c>
      <c r="C105">
        <v>1</v>
      </c>
      <c r="D105" t="s">
        <v>728</v>
      </c>
      <c r="E105">
        <v>3</v>
      </c>
      <c r="F105" s="20">
        <v>1960084.9826314559</v>
      </c>
      <c r="G105" s="20">
        <v>148282.83949727885</v>
      </c>
      <c r="H105" s="20">
        <v>170985.11897907863</v>
      </c>
      <c r="I105" s="20">
        <v>2279352.9411078133</v>
      </c>
      <c r="J105" s="20">
        <v>1960084.9826314559</v>
      </c>
      <c r="K105" s="20">
        <v>140022.7684913649</v>
      </c>
      <c r="L105" s="20">
        <v>28180.638665503455</v>
      </c>
      <c r="M105" s="20">
        <v>167404.81323204489</v>
      </c>
      <c r="N105" s="20">
        <f t="shared" si="10"/>
        <v>2295693.2030203687</v>
      </c>
      <c r="O105" s="36">
        <f t="shared" si="11"/>
        <v>16340.261912555434</v>
      </c>
      <c r="P105" s="20">
        <v>2030934.1419999949</v>
      </c>
      <c r="Q105" s="20">
        <v>151220.72773819685</v>
      </c>
      <c r="R105" s="20">
        <v>165271.84478710865</v>
      </c>
      <c r="S105" s="20">
        <v>2347426.7145253005</v>
      </c>
      <c r="T105" s="20">
        <v>2030934.1419999949</v>
      </c>
      <c r="U105" s="20">
        <v>132404.41455776032</v>
      </c>
      <c r="V105" s="20">
        <v>63131.925218423748</v>
      </c>
      <c r="W105" s="20">
        <v>122776.68534804299</v>
      </c>
      <c r="X105" s="20">
        <v>2349247.167124222</v>
      </c>
      <c r="Y105" s="20">
        <f t="shared" si="12"/>
        <v>1820.452598921489</v>
      </c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</row>
    <row r="106" spans="1:51" x14ac:dyDescent="0.25">
      <c r="A106">
        <f t="shared" si="9"/>
        <v>0</v>
      </c>
      <c r="B106">
        <v>279</v>
      </c>
      <c r="C106">
        <v>1</v>
      </c>
      <c r="D106" t="s">
        <v>729</v>
      </c>
      <c r="E106">
        <v>3</v>
      </c>
      <c r="F106" s="20">
        <v>30435340.542561803</v>
      </c>
      <c r="G106" s="20">
        <v>4343020.1150670964</v>
      </c>
      <c r="H106" s="20">
        <v>-10708891.23958597</v>
      </c>
      <c r="I106" s="20">
        <v>24069469.418042932</v>
      </c>
      <c r="J106" s="20">
        <v>30435340.542561803</v>
      </c>
      <c r="K106" s="20">
        <v>4403781.5444494449</v>
      </c>
      <c r="L106" s="20">
        <v>368597.83980520174</v>
      </c>
      <c r="M106" s="20">
        <v>-10670263.916235805</v>
      </c>
      <c r="N106" s="20">
        <f t="shared" si="10"/>
        <v>24537456.010580644</v>
      </c>
      <c r="O106" s="36">
        <f t="shared" si="11"/>
        <v>467986.59253771231</v>
      </c>
      <c r="P106" s="20">
        <v>31942823.709420655</v>
      </c>
      <c r="Q106" s="20">
        <v>4431705.2249266244</v>
      </c>
      <c r="R106" s="20">
        <v>-11192613.588314701</v>
      </c>
      <c r="S106" s="20">
        <v>25181915.346032578</v>
      </c>
      <c r="T106" s="20">
        <v>31942823.709420655</v>
      </c>
      <c r="U106" s="20">
        <v>4577699.7731832257</v>
      </c>
      <c r="V106" s="20">
        <v>834922.4609879934</v>
      </c>
      <c r="W106" s="20">
        <v>-11221921.669923458</v>
      </c>
      <c r="X106" s="20">
        <v>26133524.273668412</v>
      </c>
      <c r="Y106" s="20">
        <f t="shared" si="12"/>
        <v>951608.92763583362</v>
      </c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</row>
    <row r="107" spans="1:51" x14ac:dyDescent="0.25">
      <c r="A107">
        <f t="shared" si="9"/>
        <v>0</v>
      </c>
      <c r="B107">
        <v>280</v>
      </c>
      <c r="C107">
        <v>1</v>
      </c>
      <c r="D107" t="s">
        <v>730</v>
      </c>
      <c r="E107">
        <v>2</v>
      </c>
      <c r="F107" s="20">
        <v>6050074.4286260353</v>
      </c>
      <c r="G107" s="20">
        <v>824755.26679219573</v>
      </c>
      <c r="H107" s="20">
        <v>-2318148.9559115511</v>
      </c>
      <c r="I107" s="20">
        <v>4556680.7395066805</v>
      </c>
      <c r="J107" s="20">
        <v>6050074.4286260353</v>
      </c>
      <c r="K107" s="20">
        <v>826407.71442728629</v>
      </c>
      <c r="L107" s="20">
        <v>87148.595605116221</v>
      </c>
      <c r="M107" s="20">
        <v>-2305582.6424867106</v>
      </c>
      <c r="N107" s="20">
        <f t="shared" si="10"/>
        <v>4658048.0961717274</v>
      </c>
      <c r="O107" s="36">
        <f t="shared" si="11"/>
        <v>101367.35666504689</v>
      </c>
      <c r="P107" s="20">
        <v>6458024.7493609246</v>
      </c>
      <c r="Q107" s="20">
        <v>857251.90534041403</v>
      </c>
      <c r="R107" s="20">
        <v>-2408614.372575711</v>
      </c>
      <c r="S107" s="20">
        <v>4906662.2821256276</v>
      </c>
      <c r="T107" s="20">
        <v>6458024.7493609246</v>
      </c>
      <c r="U107" s="20">
        <v>861130.67804117606</v>
      </c>
      <c r="V107" s="20">
        <v>201985.27340862135</v>
      </c>
      <c r="W107" s="20">
        <v>-2392176.21472767</v>
      </c>
      <c r="X107" s="20">
        <v>5128964.4860830521</v>
      </c>
      <c r="Y107" s="20">
        <f t="shared" si="12"/>
        <v>222302.2039574245</v>
      </c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</row>
    <row r="108" spans="1:51" x14ac:dyDescent="0.25">
      <c r="A108">
        <f t="shared" si="9"/>
        <v>0</v>
      </c>
      <c r="B108">
        <v>281</v>
      </c>
      <c r="C108">
        <v>1</v>
      </c>
      <c r="D108" t="s">
        <v>731</v>
      </c>
      <c r="E108">
        <v>2</v>
      </c>
      <c r="F108" s="20">
        <v>16296566.813924965</v>
      </c>
      <c r="G108" s="20">
        <v>2072371.857629715</v>
      </c>
      <c r="H108" s="20">
        <v>-8290169.0851637842</v>
      </c>
      <c r="I108" s="20">
        <v>10078769.586390898</v>
      </c>
      <c r="J108" s="20">
        <v>16296566.813924965</v>
      </c>
      <c r="K108" s="20">
        <v>2077223.5373309546</v>
      </c>
      <c r="L108" s="20">
        <v>216856.54201524958</v>
      </c>
      <c r="M108" s="20">
        <v>-8241085.8528402969</v>
      </c>
      <c r="N108" s="20">
        <f t="shared" si="10"/>
        <v>10349561.040430874</v>
      </c>
      <c r="O108" s="36">
        <f t="shared" si="11"/>
        <v>270791.454039976</v>
      </c>
      <c r="P108" s="20">
        <v>17143781.570219111</v>
      </c>
      <c r="Q108" s="20">
        <v>2116096.4270609068</v>
      </c>
      <c r="R108" s="20">
        <v>-8653640.9638058599</v>
      </c>
      <c r="S108" s="20">
        <v>10606237.033474157</v>
      </c>
      <c r="T108" s="20">
        <v>17143781.570219111</v>
      </c>
      <c r="U108" s="20">
        <v>2127789.1990833664</v>
      </c>
      <c r="V108" s="20">
        <v>492647.72084904718</v>
      </c>
      <c r="W108" s="20">
        <v>-8540378.2358083259</v>
      </c>
      <c r="X108" s="20">
        <v>11223840.254343199</v>
      </c>
      <c r="Y108" s="20">
        <f t="shared" si="12"/>
        <v>617603.22086904198</v>
      </c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</row>
    <row r="109" spans="1:51" x14ac:dyDescent="0.25">
      <c r="A109">
        <f t="shared" si="9"/>
        <v>0</v>
      </c>
      <c r="B109">
        <v>282</v>
      </c>
      <c r="C109">
        <v>1</v>
      </c>
      <c r="D109" t="s">
        <v>732</v>
      </c>
      <c r="E109">
        <v>2</v>
      </c>
      <c r="F109" s="20">
        <v>1353560.5767291978</v>
      </c>
      <c r="G109" s="20">
        <v>108345.61722549876</v>
      </c>
      <c r="H109" s="20">
        <v>-126553.00634860696</v>
      </c>
      <c r="I109" s="20">
        <v>1335353.1876060895</v>
      </c>
      <c r="J109" s="20">
        <v>1353560.5767291978</v>
      </c>
      <c r="K109" s="20">
        <v>103680.02059230421</v>
      </c>
      <c r="L109" s="20">
        <v>18030.993177181863</v>
      </c>
      <c r="M109" s="20">
        <v>-129069.37835067342</v>
      </c>
      <c r="N109" s="20">
        <f t="shared" si="10"/>
        <v>1346202.2121480103</v>
      </c>
      <c r="O109" s="36">
        <f t="shared" si="11"/>
        <v>10849.024541920749</v>
      </c>
      <c r="P109" s="20">
        <v>1425368.3606241955</v>
      </c>
      <c r="Q109" s="20">
        <v>112425.48803484016</v>
      </c>
      <c r="R109" s="20">
        <v>-141571.04850975837</v>
      </c>
      <c r="S109" s="20">
        <v>1396222.8001492773</v>
      </c>
      <c r="T109" s="20">
        <v>1425368.3606241955</v>
      </c>
      <c r="U109" s="20">
        <v>101757.17112033613</v>
      </c>
      <c r="V109" s="20">
        <v>41079.445721985488</v>
      </c>
      <c r="W109" s="20">
        <v>-182701.9380373474</v>
      </c>
      <c r="X109" s="20">
        <v>1385503.0394291696</v>
      </c>
      <c r="Y109" s="20">
        <f t="shared" si="12"/>
        <v>-10719.760720107704</v>
      </c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</row>
    <row r="110" spans="1:51" x14ac:dyDescent="0.25">
      <c r="A110">
        <f t="shared" si="9"/>
        <v>0</v>
      </c>
      <c r="B110">
        <v>283</v>
      </c>
      <c r="C110">
        <v>1</v>
      </c>
      <c r="D110" t="s">
        <v>733</v>
      </c>
      <c r="E110">
        <v>2</v>
      </c>
      <c r="F110" s="20">
        <v>4807422.1482828176</v>
      </c>
      <c r="G110" s="20">
        <v>608343.56577497907</v>
      </c>
      <c r="H110" s="20">
        <v>-1864718.0387766676</v>
      </c>
      <c r="I110" s="20">
        <v>3551047.6752811288</v>
      </c>
      <c r="J110" s="20">
        <v>4807422.1482828176</v>
      </c>
      <c r="K110" s="20">
        <v>600780.06949197524</v>
      </c>
      <c r="L110" s="20">
        <v>81614.96997628102</v>
      </c>
      <c r="M110" s="20">
        <v>-1853173.3164396028</v>
      </c>
      <c r="N110" s="20">
        <f t="shared" si="10"/>
        <v>3636643.8713114709</v>
      </c>
      <c r="O110" s="36">
        <f t="shared" si="11"/>
        <v>85596.19603034202</v>
      </c>
      <c r="P110" s="20">
        <v>5054024.0687113954</v>
      </c>
      <c r="Q110" s="20">
        <v>621812.75207078597</v>
      </c>
      <c r="R110" s="20">
        <v>-1947789.7728038374</v>
      </c>
      <c r="S110" s="20">
        <v>3728047.0479783434</v>
      </c>
      <c r="T110" s="20">
        <v>5054024.0687113954</v>
      </c>
      <c r="U110" s="20">
        <v>603463.41445588181</v>
      </c>
      <c r="V110" s="20">
        <v>185758.02887047117</v>
      </c>
      <c r="W110" s="20">
        <v>-1901076.5905168776</v>
      </c>
      <c r="X110" s="20">
        <v>3942168.9215208711</v>
      </c>
      <c r="Y110" s="20">
        <f t="shared" si="12"/>
        <v>214121.87354252767</v>
      </c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</row>
    <row r="111" spans="1:51" x14ac:dyDescent="0.25">
      <c r="A111">
        <f t="shared" si="9"/>
        <v>0</v>
      </c>
      <c r="B111">
        <v>284</v>
      </c>
      <c r="C111">
        <v>1</v>
      </c>
      <c r="D111" t="s">
        <v>734</v>
      </c>
      <c r="E111">
        <v>3</v>
      </c>
      <c r="F111" s="20">
        <v>11319346.996263735</v>
      </c>
      <c r="G111" s="20">
        <v>1385786.8882071236</v>
      </c>
      <c r="H111" s="20">
        <v>-4529474.0601128973</v>
      </c>
      <c r="I111" s="20">
        <v>8175659.8243579604</v>
      </c>
      <c r="J111" s="20">
        <v>11319346.996263735</v>
      </c>
      <c r="K111" s="20">
        <v>1389018.3133170295</v>
      </c>
      <c r="L111" s="20">
        <v>139124.18520593859</v>
      </c>
      <c r="M111" s="20">
        <v>-4515207.0818178756</v>
      </c>
      <c r="N111" s="20">
        <f t="shared" si="10"/>
        <v>8332282.4129688265</v>
      </c>
      <c r="O111" s="36">
        <f t="shared" si="11"/>
        <v>156622.58861086611</v>
      </c>
      <c r="P111" s="20">
        <v>11923916.845549464</v>
      </c>
      <c r="Q111" s="20">
        <v>1422530.2715313379</v>
      </c>
      <c r="R111" s="20">
        <v>-4720156.9178447723</v>
      </c>
      <c r="S111" s="20">
        <v>8626290.1992360298</v>
      </c>
      <c r="T111" s="20">
        <v>11923916.845549464</v>
      </c>
      <c r="U111" s="20">
        <v>1431964.2512151108</v>
      </c>
      <c r="V111" s="20">
        <v>316394.97537930601</v>
      </c>
      <c r="W111" s="20">
        <v>-4824045.4933543373</v>
      </c>
      <c r="X111" s="20">
        <v>8848230.5787895452</v>
      </c>
      <c r="Y111" s="20">
        <f t="shared" si="12"/>
        <v>221940.37955351546</v>
      </c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</row>
    <row r="112" spans="1:51" x14ac:dyDescent="0.25">
      <c r="A112">
        <f t="shared" si="9"/>
        <v>0</v>
      </c>
      <c r="B112">
        <v>286</v>
      </c>
      <c r="C112">
        <v>1</v>
      </c>
      <c r="D112" t="s">
        <v>735</v>
      </c>
      <c r="E112">
        <v>2</v>
      </c>
      <c r="F112" s="20">
        <v>2394357.3995931251</v>
      </c>
      <c r="G112" s="20">
        <v>258188.19127043034</v>
      </c>
      <c r="H112" s="20">
        <v>-1115466.5247217603</v>
      </c>
      <c r="I112" s="20">
        <v>1537079.0661417954</v>
      </c>
      <c r="J112" s="20">
        <v>2394357.3995931251</v>
      </c>
      <c r="K112" s="20">
        <v>251318.75795061263</v>
      </c>
      <c r="L112" s="20">
        <v>38940.765577259299</v>
      </c>
      <c r="M112" s="20">
        <v>-1116601.487237863</v>
      </c>
      <c r="N112" s="20">
        <f t="shared" si="10"/>
        <v>1568015.4358831344</v>
      </c>
      <c r="O112" s="36">
        <f t="shared" si="11"/>
        <v>30936.369741339004</v>
      </c>
      <c r="P112" s="20">
        <v>2615771.07624608</v>
      </c>
      <c r="Q112" s="20">
        <v>276211.79666058655</v>
      </c>
      <c r="R112" s="20">
        <v>-1156233.0713595562</v>
      </c>
      <c r="S112" s="20">
        <v>1735749.8015471105</v>
      </c>
      <c r="T112" s="20">
        <v>2615771.07624608</v>
      </c>
      <c r="U112" s="20">
        <v>259819.78901380187</v>
      </c>
      <c r="V112" s="20">
        <v>91640.322574253165</v>
      </c>
      <c r="W112" s="20">
        <v>-1171629.0995287709</v>
      </c>
      <c r="X112" s="20">
        <v>1795602.0883053644</v>
      </c>
      <c r="Y112" s="20">
        <f t="shared" si="12"/>
        <v>59852.286758253817</v>
      </c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</row>
    <row r="113" spans="1:51" x14ac:dyDescent="0.25">
      <c r="A113">
        <f t="shared" si="9"/>
        <v>0</v>
      </c>
      <c r="B113">
        <v>287</v>
      </c>
      <c r="C113">
        <v>6</v>
      </c>
      <c r="D113" t="s">
        <v>530</v>
      </c>
      <c r="E113">
        <v>8</v>
      </c>
      <c r="F113" s="20">
        <v>0</v>
      </c>
      <c r="G113" s="20">
        <v>0</v>
      </c>
      <c r="H113" s="20">
        <v>48080798.359359883</v>
      </c>
      <c r="I113" s="20">
        <v>48080798.359359883</v>
      </c>
      <c r="J113" s="20">
        <v>0</v>
      </c>
      <c r="K113" s="20">
        <v>0</v>
      </c>
      <c r="L113" s="20">
        <v>0</v>
      </c>
      <c r="M113" s="20">
        <v>48080798.359359883</v>
      </c>
      <c r="N113" s="20">
        <f t="shared" si="10"/>
        <v>48080798.359359883</v>
      </c>
      <c r="O113" s="36">
        <f t="shared" si="11"/>
        <v>0</v>
      </c>
      <c r="P113" s="20">
        <v>0</v>
      </c>
      <c r="Q113" s="20">
        <v>0</v>
      </c>
      <c r="R113" s="20">
        <v>50004030.293734282</v>
      </c>
      <c r="S113" s="20">
        <v>50004030.293734282</v>
      </c>
      <c r="T113" s="20">
        <v>0</v>
      </c>
      <c r="U113" s="20">
        <v>0</v>
      </c>
      <c r="V113" s="20">
        <v>0</v>
      </c>
      <c r="W113" s="20">
        <v>50004030.293734282</v>
      </c>
      <c r="X113" s="20">
        <v>50004030.293734282</v>
      </c>
      <c r="Y113" s="20">
        <f t="shared" si="12"/>
        <v>0</v>
      </c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</row>
    <row r="114" spans="1:51" x14ac:dyDescent="0.25">
      <c r="A114">
        <f t="shared" si="9"/>
        <v>0</v>
      </c>
      <c r="B114">
        <v>294</v>
      </c>
      <c r="C114">
        <v>1</v>
      </c>
      <c r="D114" t="s">
        <v>736</v>
      </c>
      <c r="E114">
        <v>5</v>
      </c>
      <c r="F114" s="20">
        <v>863311.55197860044</v>
      </c>
      <c r="G114" s="20">
        <v>0</v>
      </c>
      <c r="H114" s="20">
        <v>253944.67770484311</v>
      </c>
      <c r="I114" s="20">
        <v>1117256.2296834434</v>
      </c>
      <c r="J114" s="20">
        <v>863311.55197860044</v>
      </c>
      <c r="K114" s="20">
        <v>0</v>
      </c>
      <c r="L114" s="20">
        <v>30719.268803781746</v>
      </c>
      <c r="M114" s="20">
        <v>239394.51315623111</v>
      </c>
      <c r="N114" s="20">
        <f t="shared" si="10"/>
        <v>1133425.3339386133</v>
      </c>
      <c r="O114" s="36">
        <f t="shared" si="11"/>
        <v>16169.104255169863</v>
      </c>
      <c r="P114" s="20">
        <v>907837.51158564724</v>
      </c>
      <c r="Q114" s="20">
        <v>0</v>
      </c>
      <c r="R114" s="20">
        <v>257483.45955846086</v>
      </c>
      <c r="S114" s="20">
        <v>1165320.9711441081</v>
      </c>
      <c r="T114" s="20">
        <v>907837.51158564724</v>
      </c>
      <c r="U114" s="20">
        <v>0</v>
      </c>
      <c r="V114" s="20">
        <v>69630.04504685101</v>
      </c>
      <c r="W114" s="20">
        <v>200402.50175040774</v>
      </c>
      <c r="X114" s="20">
        <v>1177870.058382906</v>
      </c>
      <c r="Y114" s="20">
        <f t="shared" si="12"/>
        <v>12549.087238797918</v>
      </c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</row>
    <row r="115" spans="1:51" x14ac:dyDescent="0.25">
      <c r="A115">
        <f t="shared" si="9"/>
        <v>0</v>
      </c>
      <c r="B115">
        <v>297</v>
      </c>
      <c r="C115">
        <v>1</v>
      </c>
      <c r="D115" t="s">
        <v>737</v>
      </c>
      <c r="E115">
        <v>6</v>
      </c>
      <c r="F115" s="20">
        <v>197483.52258364734</v>
      </c>
      <c r="G115" s="20">
        <v>2622.7090224174199</v>
      </c>
      <c r="H115" s="20">
        <v>-52996.316279154831</v>
      </c>
      <c r="I115" s="20">
        <v>147109.91532690995</v>
      </c>
      <c r="J115" s="20">
        <v>197483.52258364734</v>
      </c>
      <c r="K115" s="20">
        <v>401.89769609726176</v>
      </c>
      <c r="L115" s="20">
        <v>3878.5135954993239</v>
      </c>
      <c r="M115" s="20">
        <v>-52574.560535333643</v>
      </c>
      <c r="N115" s="20">
        <f t="shared" si="10"/>
        <v>149189.37333991029</v>
      </c>
      <c r="O115" s="36">
        <f t="shared" si="11"/>
        <v>2079.4580130003451</v>
      </c>
      <c r="P115" s="20">
        <v>199594.03687390508</v>
      </c>
      <c r="Q115" s="20">
        <v>2364.2871391698809</v>
      </c>
      <c r="R115" s="20">
        <v>-56719.62331433424</v>
      </c>
      <c r="S115" s="20">
        <v>145238.70069874072</v>
      </c>
      <c r="T115" s="20">
        <v>199594.03687390508</v>
      </c>
      <c r="U115" s="20">
        <v>0</v>
      </c>
      <c r="V115" s="20">
        <v>8454.0281588005109</v>
      </c>
      <c r="W115" s="20">
        <v>-50529.105418336672</v>
      </c>
      <c r="X115" s="20">
        <v>157518.95961436891</v>
      </c>
      <c r="Y115" s="20">
        <f t="shared" si="12"/>
        <v>12280.25891562819</v>
      </c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</row>
    <row r="116" spans="1:51" x14ac:dyDescent="0.25">
      <c r="A116">
        <f t="shared" si="9"/>
        <v>0</v>
      </c>
      <c r="B116">
        <v>299</v>
      </c>
      <c r="C116">
        <v>1</v>
      </c>
      <c r="D116" t="s">
        <v>738</v>
      </c>
      <c r="E116">
        <v>6</v>
      </c>
      <c r="F116" s="20">
        <v>674276.85961325362</v>
      </c>
      <c r="G116" s="20">
        <v>92713.297337854223</v>
      </c>
      <c r="H116" s="20">
        <v>-117378.90871969027</v>
      </c>
      <c r="I116" s="20">
        <v>649611.2482314175</v>
      </c>
      <c r="J116" s="20">
        <v>674276.85961325362</v>
      </c>
      <c r="K116" s="20">
        <v>93050.871227268988</v>
      </c>
      <c r="L116" s="20">
        <v>9093.4702372216252</v>
      </c>
      <c r="M116" s="20">
        <v>-117711.41206159866</v>
      </c>
      <c r="N116" s="20">
        <f t="shared" si="10"/>
        <v>658709.78901614551</v>
      </c>
      <c r="O116" s="36">
        <f t="shared" si="11"/>
        <v>9098.5407847280148</v>
      </c>
      <c r="P116" s="20">
        <v>693856.06970249047</v>
      </c>
      <c r="Q116" s="20">
        <v>93681.970372111638</v>
      </c>
      <c r="R116" s="20">
        <v>-126744.41914837035</v>
      </c>
      <c r="S116" s="20">
        <v>660793.62092623173</v>
      </c>
      <c r="T116" s="20">
        <v>693856.06970249047</v>
      </c>
      <c r="U116" s="20">
        <v>94702.145805610067</v>
      </c>
      <c r="V116" s="20">
        <v>20178.167963603082</v>
      </c>
      <c r="W116" s="20">
        <v>-124842.90311848717</v>
      </c>
      <c r="X116" s="20">
        <v>683893.48035321641</v>
      </c>
      <c r="Y116" s="20">
        <f t="shared" si="12"/>
        <v>23099.85942698468</v>
      </c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</row>
    <row r="117" spans="1:51" x14ac:dyDescent="0.25">
      <c r="A117">
        <f t="shared" si="9"/>
        <v>0</v>
      </c>
      <c r="B117">
        <v>300</v>
      </c>
      <c r="C117">
        <v>1</v>
      </c>
      <c r="D117" t="s">
        <v>739</v>
      </c>
      <c r="E117">
        <v>5</v>
      </c>
      <c r="F117" s="20">
        <v>1322546.6680976781</v>
      </c>
      <c r="G117" s="20">
        <v>190582.4083301441</v>
      </c>
      <c r="H117" s="20">
        <v>76231.266567233455</v>
      </c>
      <c r="I117" s="20">
        <v>1589360.3429950557</v>
      </c>
      <c r="J117" s="20">
        <v>1322546.6680976781</v>
      </c>
      <c r="K117" s="20">
        <v>192838.22401166082</v>
      </c>
      <c r="L117" s="20">
        <v>15939.437722029024</v>
      </c>
      <c r="M117" s="20">
        <v>73045.706423977797</v>
      </c>
      <c r="N117" s="20">
        <f t="shared" si="10"/>
        <v>1604370.0362553457</v>
      </c>
      <c r="O117" s="36">
        <f t="shared" si="11"/>
        <v>15009.693260289961</v>
      </c>
      <c r="P117" s="20">
        <v>1361826.8440930811</v>
      </c>
      <c r="Q117" s="20">
        <v>191836.18988596767</v>
      </c>
      <c r="R117" s="20">
        <v>70678.371353467286</v>
      </c>
      <c r="S117" s="20">
        <v>1624341.4053325159</v>
      </c>
      <c r="T117" s="20">
        <v>1361826.8440930811</v>
      </c>
      <c r="U117" s="20">
        <v>197455.49719099636</v>
      </c>
      <c r="V117" s="20">
        <v>35343.412968265737</v>
      </c>
      <c r="W117" s="20">
        <v>40878.611272378737</v>
      </c>
      <c r="X117" s="20">
        <v>1635504.365524722</v>
      </c>
      <c r="Y117" s="20">
        <f t="shared" si="12"/>
        <v>11162.960192206083</v>
      </c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</row>
    <row r="118" spans="1:51" x14ac:dyDescent="0.25">
      <c r="A118">
        <f t="shared" si="9"/>
        <v>0</v>
      </c>
      <c r="B118">
        <v>306</v>
      </c>
      <c r="C118">
        <v>1</v>
      </c>
      <c r="D118" t="s">
        <v>740</v>
      </c>
      <c r="E118">
        <v>6</v>
      </c>
      <c r="F118" s="20">
        <v>263128.77465744829</v>
      </c>
      <c r="G118" s="20">
        <v>32389.723059803226</v>
      </c>
      <c r="H118" s="20">
        <v>80532.44939007856</v>
      </c>
      <c r="I118" s="20">
        <v>376050.94710733008</v>
      </c>
      <c r="J118" s="20">
        <v>263128.77465744829</v>
      </c>
      <c r="K118" s="20">
        <v>31392.944975735787</v>
      </c>
      <c r="L118" s="20">
        <v>5278.1045955072696</v>
      </c>
      <c r="M118" s="20">
        <v>75986.923718359816</v>
      </c>
      <c r="N118" s="20">
        <f t="shared" si="10"/>
        <v>375786.74794705119</v>
      </c>
      <c r="O118" s="36">
        <f t="shared" si="11"/>
        <v>-264.19916027889121</v>
      </c>
      <c r="P118" s="20">
        <v>270456.04693000874</v>
      </c>
      <c r="Q118" s="20">
        <v>32373.296211797882</v>
      </c>
      <c r="R118" s="20">
        <v>76499.397570199901</v>
      </c>
      <c r="S118" s="20">
        <v>379328.74071200652</v>
      </c>
      <c r="T118" s="20">
        <v>270456.04693000874</v>
      </c>
      <c r="U118" s="20">
        <v>29730.341076766934</v>
      </c>
      <c r="V118" s="20">
        <v>12385.95211745706</v>
      </c>
      <c r="W118" s="20">
        <v>66099.36419422878</v>
      </c>
      <c r="X118" s="20">
        <v>378671.70431846153</v>
      </c>
      <c r="Y118" s="20">
        <f t="shared" si="12"/>
        <v>-657.03639354498591</v>
      </c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</row>
    <row r="119" spans="1:51" x14ac:dyDescent="0.25">
      <c r="A119">
        <f t="shared" si="9"/>
        <v>0</v>
      </c>
      <c r="B119">
        <v>308</v>
      </c>
      <c r="C119">
        <v>1</v>
      </c>
      <c r="D119" t="s">
        <v>741</v>
      </c>
      <c r="E119">
        <v>6</v>
      </c>
      <c r="F119" s="20">
        <v>342715.18561877182</v>
      </c>
      <c r="G119" s="20">
        <v>28043.355865026639</v>
      </c>
      <c r="H119" s="20">
        <v>52930.528731833838</v>
      </c>
      <c r="I119" s="20">
        <v>423689.07021563232</v>
      </c>
      <c r="J119" s="20">
        <v>342715.18561877182</v>
      </c>
      <c r="K119" s="20">
        <v>24010.256257598037</v>
      </c>
      <c r="L119" s="20">
        <v>10362.58018897598</v>
      </c>
      <c r="M119" s="20">
        <v>50140.794452007918</v>
      </c>
      <c r="N119" s="20">
        <f t="shared" si="10"/>
        <v>427228.81651735376</v>
      </c>
      <c r="O119" s="36">
        <f t="shared" si="11"/>
        <v>3539.7463017214322</v>
      </c>
      <c r="P119" s="20">
        <v>358512.54358768603</v>
      </c>
      <c r="Q119" s="20">
        <v>30161.921887857327</v>
      </c>
      <c r="R119" s="20">
        <v>50064.141779453726</v>
      </c>
      <c r="S119" s="20">
        <v>438738.60725499707</v>
      </c>
      <c r="T119" s="20">
        <v>358512.54358768603</v>
      </c>
      <c r="U119" s="20">
        <v>20925.831253336357</v>
      </c>
      <c r="V119" s="20">
        <v>23227.046211171932</v>
      </c>
      <c r="W119" s="20">
        <v>41115.95447400579</v>
      </c>
      <c r="X119" s="20">
        <v>443781.37552620011</v>
      </c>
      <c r="Y119" s="20">
        <f t="shared" si="12"/>
        <v>5042.7682712030364</v>
      </c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</row>
    <row r="120" spans="1:51" x14ac:dyDescent="0.25">
      <c r="A120">
        <f t="shared" si="9"/>
        <v>0</v>
      </c>
      <c r="B120">
        <v>309</v>
      </c>
      <c r="C120">
        <v>1</v>
      </c>
      <c r="D120" t="s">
        <v>742</v>
      </c>
      <c r="E120">
        <v>5</v>
      </c>
      <c r="F120" s="20">
        <v>1397228.8452281377</v>
      </c>
      <c r="G120" s="20">
        <v>177811.34731217974</v>
      </c>
      <c r="H120" s="20">
        <v>-137672.81455547971</v>
      </c>
      <c r="I120" s="20">
        <v>1437367.3779848376</v>
      </c>
      <c r="J120" s="20">
        <v>1397228.8452281377</v>
      </c>
      <c r="K120" s="20">
        <v>172486.41310084061</v>
      </c>
      <c r="L120" s="20">
        <v>29726.321473668864</v>
      </c>
      <c r="M120" s="20">
        <v>-140853.742524181</v>
      </c>
      <c r="N120" s="20">
        <f t="shared" si="10"/>
        <v>1458587.837278466</v>
      </c>
      <c r="O120" s="36">
        <f t="shared" si="11"/>
        <v>21220.459293628344</v>
      </c>
      <c r="P120" s="20">
        <v>1468441.7581435437</v>
      </c>
      <c r="Q120" s="20">
        <v>183412.03905694658</v>
      </c>
      <c r="R120" s="20">
        <v>-152798.71901886974</v>
      </c>
      <c r="S120" s="20">
        <v>1499055.0781816205</v>
      </c>
      <c r="T120" s="20">
        <v>1468441.7581435437</v>
      </c>
      <c r="U120" s="20">
        <v>169096.69428762884</v>
      </c>
      <c r="V120" s="20">
        <v>71295.735917432394</v>
      </c>
      <c r="W120" s="20">
        <v>-139674.75866287865</v>
      </c>
      <c r="X120" s="20">
        <v>1569159.4296857263</v>
      </c>
      <c r="Y120" s="20">
        <f t="shared" si="12"/>
        <v>70104.351504105842</v>
      </c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</row>
    <row r="121" spans="1:51" x14ac:dyDescent="0.25">
      <c r="A121">
        <f t="shared" si="9"/>
        <v>0</v>
      </c>
      <c r="B121">
        <v>314</v>
      </c>
      <c r="C121">
        <v>1</v>
      </c>
      <c r="D121" t="s">
        <v>743</v>
      </c>
      <c r="E121">
        <v>6</v>
      </c>
      <c r="F121" s="20">
        <v>609331.79988990247</v>
      </c>
      <c r="G121" s="20">
        <v>40850.803140753684</v>
      </c>
      <c r="H121" s="20">
        <v>-297265.2314994972</v>
      </c>
      <c r="I121" s="20">
        <v>352917.37153115892</v>
      </c>
      <c r="J121" s="20">
        <v>609331.79988990247</v>
      </c>
      <c r="K121" s="20">
        <v>36448.41938460309</v>
      </c>
      <c r="L121" s="20">
        <v>11558.492352550647</v>
      </c>
      <c r="M121" s="20">
        <v>-296266.9102545791</v>
      </c>
      <c r="N121" s="20">
        <f t="shared" si="10"/>
        <v>361071.80137247703</v>
      </c>
      <c r="O121" s="36">
        <f t="shared" si="11"/>
        <v>8154.4298413181095</v>
      </c>
      <c r="P121" s="20">
        <v>641590.40916655539</v>
      </c>
      <c r="Q121" s="20">
        <v>42574.543555119359</v>
      </c>
      <c r="R121" s="20">
        <v>-313045.47483848652</v>
      </c>
      <c r="S121" s="20">
        <v>371119.47788318817</v>
      </c>
      <c r="T121" s="20">
        <v>641590.40916655539</v>
      </c>
      <c r="U121" s="20">
        <v>32219.666768515512</v>
      </c>
      <c r="V121" s="20">
        <v>26363.828834702745</v>
      </c>
      <c r="W121" s="20">
        <v>-300592.11627174052</v>
      </c>
      <c r="X121" s="20">
        <v>399581.78849803307</v>
      </c>
      <c r="Y121" s="20">
        <f t="shared" si="12"/>
        <v>28462.310614844901</v>
      </c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</row>
    <row r="122" spans="1:51" x14ac:dyDescent="0.25">
      <c r="A122">
        <f t="shared" si="9"/>
        <v>0</v>
      </c>
      <c r="B122">
        <v>316</v>
      </c>
      <c r="C122">
        <v>1</v>
      </c>
      <c r="D122" t="s">
        <v>744</v>
      </c>
      <c r="E122">
        <v>5</v>
      </c>
      <c r="F122" s="20">
        <v>1299126.7511107961</v>
      </c>
      <c r="G122" s="20">
        <v>166078.97828615937</v>
      </c>
      <c r="H122" s="20">
        <v>-168291.586688582</v>
      </c>
      <c r="I122" s="20">
        <v>1296914.1427083735</v>
      </c>
      <c r="J122" s="20">
        <v>1299126.7511107961</v>
      </c>
      <c r="K122" s="20">
        <v>164838.82238619964</v>
      </c>
      <c r="L122" s="20">
        <v>20877.026038822463</v>
      </c>
      <c r="M122" s="20">
        <v>-172804.01540242741</v>
      </c>
      <c r="N122" s="20">
        <f t="shared" si="10"/>
        <v>1312038.5841333908</v>
      </c>
      <c r="O122" s="36">
        <f t="shared" si="11"/>
        <v>15124.441425017314</v>
      </c>
      <c r="P122" s="20">
        <v>1373929.8694388294</v>
      </c>
      <c r="Q122" s="20">
        <v>171429.428279396</v>
      </c>
      <c r="R122" s="20">
        <v>-190261.46227383745</v>
      </c>
      <c r="S122" s="20">
        <v>1355097.8354443877</v>
      </c>
      <c r="T122" s="20">
        <v>1373929.8694388294</v>
      </c>
      <c r="U122" s="20">
        <v>167306.49489527571</v>
      </c>
      <c r="V122" s="20">
        <v>50294.653638981385</v>
      </c>
      <c r="W122" s="20">
        <v>-179373.10022685333</v>
      </c>
      <c r="X122" s="20">
        <v>1412157.9177462331</v>
      </c>
      <c r="Y122" s="20">
        <f t="shared" si="12"/>
        <v>57060.082301845308</v>
      </c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</row>
    <row r="123" spans="1:51" x14ac:dyDescent="0.25">
      <c r="A123">
        <f t="shared" si="9"/>
        <v>0</v>
      </c>
      <c r="B123">
        <v>317</v>
      </c>
      <c r="C123">
        <v>1</v>
      </c>
      <c r="D123" t="s">
        <v>745</v>
      </c>
      <c r="E123">
        <v>6</v>
      </c>
      <c r="F123" s="20">
        <v>1143910.9247975268</v>
      </c>
      <c r="G123" s="20">
        <v>146075.89971767465</v>
      </c>
      <c r="H123" s="20">
        <v>14991.090157720333</v>
      </c>
      <c r="I123" s="20">
        <v>1304977.9146729216</v>
      </c>
      <c r="J123" s="20">
        <v>1143910.9247975268</v>
      </c>
      <c r="K123" s="20">
        <v>145159.15947810613</v>
      </c>
      <c r="L123" s="20">
        <v>17606.433571460471</v>
      </c>
      <c r="M123" s="20">
        <v>10980.107006199585</v>
      </c>
      <c r="N123" s="20">
        <f t="shared" si="10"/>
        <v>1317656.6248532929</v>
      </c>
      <c r="O123" s="36">
        <f t="shared" si="11"/>
        <v>12678.710180371301</v>
      </c>
      <c r="P123" s="20">
        <v>1223591.7861674721</v>
      </c>
      <c r="Q123" s="20">
        <v>152812.1443711858</v>
      </c>
      <c r="R123" s="20">
        <v>13526.591045373614</v>
      </c>
      <c r="S123" s="20">
        <v>1389930.5215840316</v>
      </c>
      <c r="T123" s="20">
        <v>1223591.7861674721</v>
      </c>
      <c r="U123" s="20">
        <v>149680.23802301756</v>
      </c>
      <c r="V123" s="20">
        <v>42966.811624897469</v>
      </c>
      <c r="W123" s="20">
        <v>9137.238391532519</v>
      </c>
      <c r="X123" s="20">
        <v>1425376.0742069196</v>
      </c>
      <c r="Y123" s="20">
        <f t="shared" si="12"/>
        <v>35445.552622888004</v>
      </c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</row>
    <row r="124" spans="1:51" x14ac:dyDescent="0.25">
      <c r="A124">
        <f t="shared" si="9"/>
        <v>0</v>
      </c>
      <c r="B124">
        <v>318</v>
      </c>
      <c r="C124">
        <v>1</v>
      </c>
      <c r="D124" t="s">
        <v>746</v>
      </c>
      <c r="E124">
        <v>4</v>
      </c>
      <c r="F124" s="20">
        <v>3370287.106882303</v>
      </c>
      <c r="G124" s="20">
        <v>356149.9764773834</v>
      </c>
      <c r="H124" s="20">
        <v>222716.38665970322</v>
      </c>
      <c r="I124" s="20">
        <v>3949153.4700193899</v>
      </c>
      <c r="J124" s="20">
        <v>3370287.106882303</v>
      </c>
      <c r="K124" s="20">
        <v>334381.03571698285</v>
      </c>
      <c r="L124" s="20">
        <v>80499.99797700913</v>
      </c>
      <c r="M124" s="20">
        <v>190812.71403745166</v>
      </c>
      <c r="N124" s="20">
        <f t="shared" si="10"/>
        <v>3975980.8546137465</v>
      </c>
      <c r="O124" s="36">
        <f t="shared" si="11"/>
        <v>26827.384594356641</v>
      </c>
      <c r="P124" s="20">
        <v>3583983.2803632729</v>
      </c>
      <c r="Q124" s="20">
        <v>369451.06409467245</v>
      </c>
      <c r="R124" s="20">
        <v>224767.49452913948</v>
      </c>
      <c r="S124" s="20">
        <v>4178201.838987085</v>
      </c>
      <c r="T124" s="20">
        <v>3583983.2803632729</v>
      </c>
      <c r="U124" s="20">
        <v>314267.49197198614</v>
      </c>
      <c r="V124" s="20">
        <v>190151.4632705015</v>
      </c>
      <c r="W124" s="20">
        <v>210970.97446903971</v>
      </c>
      <c r="X124" s="20">
        <v>4299373.210074801</v>
      </c>
      <c r="Y124" s="20">
        <f t="shared" si="12"/>
        <v>121171.37108771596</v>
      </c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</row>
    <row r="125" spans="1:51" x14ac:dyDescent="0.25">
      <c r="A125">
        <f t="shared" si="9"/>
        <v>0</v>
      </c>
      <c r="B125">
        <v>319</v>
      </c>
      <c r="C125">
        <v>1</v>
      </c>
      <c r="D125" t="s">
        <v>747</v>
      </c>
      <c r="E125">
        <v>6</v>
      </c>
      <c r="F125" s="20">
        <v>698147.82222845184</v>
      </c>
      <c r="G125" s="20">
        <v>83284.476081862449</v>
      </c>
      <c r="H125" s="20">
        <v>133473.93744358982</v>
      </c>
      <c r="I125" s="20">
        <v>914906.2357539041</v>
      </c>
      <c r="J125" s="20">
        <v>698147.82222845184</v>
      </c>
      <c r="K125" s="20">
        <v>82155.220423893465</v>
      </c>
      <c r="L125" s="20">
        <v>11284.338461538462</v>
      </c>
      <c r="M125" s="20">
        <v>128222.03638759915</v>
      </c>
      <c r="N125" s="20">
        <f t="shared" si="10"/>
        <v>919809.41750148288</v>
      </c>
      <c r="O125" s="36">
        <f t="shared" si="11"/>
        <v>4903.181747578783</v>
      </c>
      <c r="P125" s="20">
        <v>735486.71423325245</v>
      </c>
      <c r="Q125" s="20">
        <v>85555.951144888561</v>
      </c>
      <c r="R125" s="20">
        <v>133819.07257034437</v>
      </c>
      <c r="S125" s="20">
        <v>954861.73794848542</v>
      </c>
      <c r="T125" s="20">
        <v>735486.71423325245</v>
      </c>
      <c r="U125" s="20">
        <v>82230.44539820221</v>
      </c>
      <c r="V125" s="20">
        <v>27082.412307692306</v>
      </c>
      <c r="W125" s="20">
        <v>114362.99851321893</v>
      </c>
      <c r="X125" s="20">
        <v>959162.57045236591</v>
      </c>
      <c r="Y125" s="20">
        <f t="shared" si="12"/>
        <v>4300.8325038804905</v>
      </c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</row>
    <row r="126" spans="1:51" x14ac:dyDescent="0.25">
      <c r="A126">
        <f t="shared" si="9"/>
        <v>0</v>
      </c>
      <c r="B126">
        <v>323</v>
      </c>
      <c r="C126">
        <v>2</v>
      </c>
      <c r="D126" t="s">
        <v>151</v>
      </c>
      <c r="E126">
        <v>6</v>
      </c>
      <c r="F126" s="20">
        <v>0</v>
      </c>
      <c r="G126" s="20">
        <v>0</v>
      </c>
      <c r="H126" s="20">
        <v>-65820.837529739525</v>
      </c>
      <c r="I126" s="20">
        <v>-65820.837529739525</v>
      </c>
      <c r="J126" s="20">
        <v>0</v>
      </c>
      <c r="K126" s="20">
        <v>0</v>
      </c>
      <c r="L126" s="20">
        <v>346.85636987189031</v>
      </c>
      <c r="M126" s="20">
        <v>-64650.930594476697</v>
      </c>
      <c r="N126" s="20">
        <f t="shared" si="10"/>
        <v>-64304.074224604803</v>
      </c>
      <c r="O126" s="36">
        <f t="shared" si="11"/>
        <v>1516.763305134722</v>
      </c>
      <c r="P126" s="20">
        <v>0</v>
      </c>
      <c r="Q126" s="20">
        <v>0</v>
      </c>
      <c r="R126" s="20">
        <v>-68379.489244607161</v>
      </c>
      <c r="S126" s="20">
        <v>-68379.489244607161</v>
      </c>
      <c r="T126" s="20">
        <v>0</v>
      </c>
      <c r="U126" s="20">
        <v>0</v>
      </c>
      <c r="V126" s="20">
        <v>753.03426091963149</v>
      </c>
      <c r="W126" s="20">
        <v>-66197.706485525312</v>
      </c>
      <c r="X126" s="20">
        <v>-65444.672224605682</v>
      </c>
      <c r="Y126" s="20">
        <f t="shared" si="12"/>
        <v>2934.8170200014792</v>
      </c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</row>
    <row r="127" spans="1:51" x14ac:dyDescent="0.25">
      <c r="A127">
        <f t="shared" si="9"/>
        <v>0</v>
      </c>
      <c r="B127">
        <v>330</v>
      </c>
      <c r="C127">
        <v>1</v>
      </c>
      <c r="D127" t="s">
        <v>748</v>
      </c>
      <c r="E127">
        <v>6</v>
      </c>
      <c r="F127" s="20">
        <v>198416.04017469866</v>
      </c>
      <c r="G127" s="20">
        <v>14887.907923750854</v>
      </c>
      <c r="H127" s="20">
        <v>-707.28298823528894</v>
      </c>
      <c r="I127" s="20">
        <v>212596.66511021421</v>
      </c>
      <c r="J127" s="20">
        <v>198416.04017469866</v>
      </c>
      <c r="K127" s="20">
        <v>12614.428873745976</v>
      </c>
      <c r="L127" s="20">
        <v>5722.6929030184647</v>
      </c>
      <c r="M127" s="20">
        <v>-1890.8915373766649</v>
      </c>
      <c r="N127" s="20">
        <f t="shared" si="10"/>
        <v>214862.27041408647</v>
      </c>
      <c r="O127" s="36">
        <f t="shared" si="11"/>
        <v>2265.6053038722603</v>
      </c>
      <c r="P127" s="20">
        <v>201517.73009622417</v>
      </c>
      <c r="Q127" s="20">
        <v>15795.087298730885</v>
      </c>
      <c r="R127" s="20">
        <v>-3829.2557567643962</v>
      </c>
      <c r="S127" s="20">
        <v>213483.56163819064</v>
      </c>
      <c r="T127" s="20">
        <v>201517.73009622417</v>
      </c>
      <c r="U127" s="20">
        <v>10711.618714236438</v>
      </c>
      <c r="V127" s="20">
        <v>12593.348803904895</v>
      </c>
      <c r="W127" s="20">
        <v>-8624.0924744584263</v>
      </c>
      <c r="X127" s="20">
        <v>216198.6051399071</v>
      </c>
      <c r="Y127" s="20">
        <f t="shared" si="12"/>
        <v>2715.0435017164564</v>
      </c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</row>
    <row r="128" spans="1:51" x14ac:dyDescent="0.25">
      <c r="A128">
        <f t="shared" si="9"/>
        <v>0</v>
      </c>
      <c r="B128">
        <v>332</v>
      </c>
      <c r="C128">
        <v>1</v>
      </c>
      <c r="D128" t="s">
        <v>749</v>
      </c>
      <c r="E128">
        <v>5</v>
      </c>
      <c r="F128" s="20">
        <v>1350509.4060922803</v>
      </c>
      <c r="G128" s="20">
        <v>115439.50246978422</v>
      </c>
      <c r="H128" s="20">
        <v>-253920.48193193023</v>
      </c>
      <c r="I128" s="20">
        <v>1212028.4266301342</v>
      </c>
      <c r="J128" s="20">
        <v>1350509.4060922803</v>
      </c>
      <c r="K128" s="20">
        <v>107366.34347607364</v>
      </c>
      <c r="L128" s="20">
        <v>26515.692065673498</v>
      </c>
      <c r="M128" s="20">
        <v>-253650.75501552911</v>
      </c>
      <c r="N128" s="20">
        <f t="shared" si="10"/>
        <v>1230740.6866184981</v>
      </c>
      <c r="O128" s="36">
        <f t="shared" si="11"/>
        <v>18712.259988363832</v>
      </c>
      <c r="P128" s="20">
        <v>1413290.6411254599</v>
      </c>
      <c r="Q128" s="20">
        <v>119385.75509867752</v>
      </c>
      <c r="R128" s="20">
        <v>-268522.24733137281</v>
      </c>
      <c r="S128" s="20">
        <v>1264154.1488927645</v>
      </c>
      <c r="T128" s="20">
        <v>1413290.6411254599</v>
      </c>
      <c r="U128" s="20">
        <v>100622.80617496326</v>
      </c>
      <c r="V128" s="20">
        <v>59868.467514151918</v>
      </c>
      <c r="W128" s="20">
        <v>-266967.62666747125</v>
      </c>
      <c r="X128" s="20">
        <v>1306814.288147104</v>
      </c>
      <c r="Y128" s="20">
        <f t="shared" si="12"/>
        <v>42660.139254339505</v>
      </c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</row>
    <row r="129" spans="1:51" x14ac:dyDescent="0.25">
      <c r="A129">
        <f t="shared" si="9"/>
        <v>0</v>
      </c>
      <c r="B129">
        <v>333</v>
      </c>
      <c r="C129">
        <v>1</v>
      </c>
      <c r="D129" t="s">
        <v>750</v>
      </c>
      <c r="E129">
        <v>6</v>
      </c>
      <c r="F129" s="20">
        <v>551176.00729596359</v>
      </c>
      <c r="G129" s="20">
        <v>54996.749617590438</v>
      </c>
      <c r="H129" s="20">
        <v>-221136.74316837918</v>
      </c>
      <c r="I129" s="20">
        <v>385036.01374517486</v>
      </c>
      <c r="J129" s="20">
        <v>551176.00729596359</v>
      </c>
      <c r="K129" s="20">
        <v>52503.755128919052</v>
      </c>
      <c r="L129" s="20">
        <v>10607.959609489339</v>
      </c>
      <c r="M129" s="20">
        <v>-220585.95871384285</v>
      </c>
      <c r="N129" s="20">
        <f t="shared" si="10"/>
        <v>393701.76332052908</v>
      </c>
      <c r="O129" s="36">
        <f t="shared" si="11"/>
        <v>8665.7495753542171</v>
      </c>
      <c r="P129" s="20">
        <v>579466.25365440536</v>
      </c>
      <c r="Q129" s="20">
        <v>56597.289408803597</v>
      </c>
      <c r="R129" s="20">
        <v>-232635.87616025473</v>
      </c>
      <c r="S129" s="20">
        <v>403427.66690295422</v>
      </c>
      <c r="T129" s="20">
        <v>579466.25365440536</v>
      </c>
      <c r="U129" s="20">
        <v>50748.147900044809</v>
      </c>
      <c r="V129" s="20">
        <v>23991.018568041542</v>
      </c>
      <c r="W129" s="20">
        <v>-227065.12676883882</v>
      </c>
      <c r="X129" s="20">
        <v>427140.29335365281</v>
      </c>
      <c r="Y129" s="20">
        <f t="shared" si="12"/>
        <v>23712.62645069859</v>
      </c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</row>
    <row r="130" spans="1:51" x14ac:dyDescent="0.25">
      <c r="A130">
        <f t="shared" si="9"/>
        <v>0</v>
      </c>
      <c r="B130">
        <v>345</v>
      </c>
      <c r="C130">
        <v>1</v>
      </c>
      <c r="D130" t="s">
        <v>751</v>
      </c>
      <c r="E130">
        <v>5</v>
      </c>
      <c r="F130" s="20">
        <v>1162797.3705453055</v>
      </c>
      <c r="G130" s="20">
        <v>116983.23785663389</v>
      </c>
      <c r="H130" s="20">
        <v>-115409.87502090339</v>
      </c>
      <c r="I130" s="20">
        <v>1164370.7333810362</v>
      </c>
      <c r="J130" s="20">
        <v>1162797.3705453055</v>
      </c>
      <c r="K130" s="20">
        <v>113214.50233118639</v>
      </c>
      <c r="L130" s="20">
        <v>18624.308250805097</v>
      </c>
      <c r="M130" s="20">
        <v>-116748.63607573946</v>
      </c>
      <c r="N130" s="20">
        <f t="shared" si="10"/>
        <v>1177887.5450515575</v>
      </c>
      <c r="O130" s="36">
        <f t="shared" si="11"/>
        <v>13516.811670521274</v>
      </c>
      <c r="P130" s="20">
        <v>1204225.3302476618</v>
      </c>
      <c r="Q130" s="20">
        <v>121872.64106693423</v>
      </c>
      <c r="R130" s="20">
        <v>-130287.47771364875</v>
      </c>
      <c r="S130" s="20">
        <v>1195810.4936009473</v>
      </c>
      <c r="T130" s="20">
        <v>1204225.3302476618</v>
      </c>
      <c r="U130" s="20">
        <v>113797.1174872644</v>
      </c>
      <c r="V130" s="20">
        <v>41735.501701519162</v>
      </c>
      <c r="W130" s="20">
        <v>-120806.53486067156</v>
      </c>
      <c r="X130" s="20">
        <v>1238951.4145757738</v>
      </c>
      <c r="Y130" s="20">
        <f t="shared" si="12"/>
        <v>43140.92097482644</v>
      </c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</row>
    <row r="131" spans="1:51" x14ac:dyDescent="0.25">
      <c r="A131">
        <f t="shared" si="9"/>
        <v>0</v>
      </c>
      <c r="B131">
        <v>347</v>
      </c>
      <c r="C131">
        <v>1</v>
      </c>
      <c r="D131" t="s">
        <v>752</v>
      </c>
      <c r="E131">
        <v>4</v>
      </c>
      <c r="F131" s="20">
        <v>4121867.9997064658</v>
      </c>
      <c r="G131" s="20">
        <v>471938.54173180566</v>
      </c>
      <c r="H131" s="20">
        <v>138476.23046209814</v>
      </c>
      <c r="I131" s="20">
        <v>4732282.7719003698</v>
      </c>
      <c r="J131" s="20">
        <v>4121867.9997064658</v>
      </c>
      <c r="K131" s="20">
        <v>459481.42620876507</v>
      </c>
      <c r="L131" s="20">
        <v>73283.064327648346</v>
      </c>
      <c r="M131" s="20">
        <v>132410.66148389468</v>
      </c>
      <c r="N131" s="20">
        <f t="shared" si="10"/>
        <v>4787043.1517267739</v>
      </c>
      <c r="O131" s="36">
        <f t="shared" si="11"/>
        <v>54760.379826404154</v>
      </c>
      <c r="P131" s="20">
        <v>4405525.6723383227</v>
      </c>
      <c r="Q131" s="20">
        <v>491888.33905372227</v>
      </c>
      <c r="R131" s="20">
        <v>144261.25507275277</v>
      </c>
      <c r="S131" s="20">
        <v>5041675.2664647978</v>
      </c>
      <c r="T131" s="20">
        <v>4405525.6723383227</v>
      </c>
      <c r="U131" s="20">
        <v>461974.69580127212</v>
      </c>
      <c r="V131" s="20">
        <v>169216.53182424433</v>
      </c>
      <c r="W131" s="20">
        <v>132572.32424685301</v>
      </c>
      <c r="X131" s="20">
        <v>5169289.2242106916</v>
      </c>
      <c r="Y131" s="20">
        <f t="shared" si="12"/>
        <v>127613.95774589386</v>
      </c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</row>
    <row r="132" spans="1:51" x14ac:dyDescent="0.25">
      <c r="A132">
        <f t="shared" si="9"/>
        <v>0</v>
      </c>
      <c r="B132">
        <v>356</v>
      </c>
      <c r="C132">
        <v>1</v>
      </c>
      <c r="D132" t="s">
        <v>753</v>
      </c>
      <c r="E132">
        <v>6</v>
      </c>
      <c r="F132" s="20">
        <v>139013.36042216507</v>
      </c>
      <c r="G132" s="20">
        <v>14970.284114675735</v>
      </c>
      <c r="H132" s="20">
        <v>-4604.8805156758317</v>
      </c>
      <c r="I132" s="20">
        <v>149378.76402116497</v>
      </c>
      <c r="J132" s="20">
        <v>139013.36042216507</v>
      </c>
      <c r="K132" s="20">
        <v>14709.643418513173</v>
      </c>
      <c r="L132" s="20">
        <v>1799.0901334071866</v>
      </c>
      <c r="M132" s="20">
        <v>-4704.4023492298656</v>
      </c>
      <c r="N132" s="20">
        <f t="shared" si="10"/>
        <v>150817.69162485556</v>
      </c>
      <c r="O132" s="36">
        <f t="shared" si="11"/>
        <v>1438.927603690594</v>
      </c>
      <c r="P132" s="20">
        <v>150460.15927644854</v>
      </c>
      <c r="Q132" s="20">
        <v>16499.954404733355</v>
      </c>
      <c r="R132" s="20">
        <v>-5245.6862744758255</v>
      </c>
      <c r="S132" s="20">
        <v>161714.42740670606</v>
      </c>
      <c r="T132" s="20">
        <v>150460.15927644854</v>
      </c>
      <c r="U132" s="20">
        <v>16012.839523604427</v>
      </c>
      <c r="V132" s="20">
        <v>4225.7786195882727</v>
      </c>
      <c r="W132" s="20">
        <v>-5986.1868868873207</v>
      </c>
      <c r="X132" s="20">
        <v>164712.59053275391</v>
      </c>
      <c r="Y132" s="20">
        <f t="shared" si="12"/>
        <v>2998.1631260478462</v>
      </c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</row>
    <row r="133" spans="1:51" x14ac:dyDescent="0.25">
      <c r="A133">
        <f t="shared" si="9"/>
        <v>0</v>
      </c>
      <c r="B133">
        <v>361</v>
      </c>
      <c r="C133">
        <v>1</v>
      </c>
      <c r="D133" t="s">
        <v>754</v>
      </c>
      <c r="E133">
        <v>5</v>
      </c>
      <c r="F133" s="20">
        <v>926735.41595940164</v>
      </c>
      <c r="G133" s="20">
        <v>125780.27786318868</v>
      </c>
      <c r="H133" s="20">
        <v>-260117.79970119483</v>
      </c>
      <c r="I133" s="20">
        <v>792397.89412139554</v>
      </c>
      <c r="J133" s="20">
        <v>926735.41595940164</v>
      </c>
      <c r="K133" s="20">
        <v>122922.22579283477</v>
      </c>
      <c r="L133" s="20">
        <v>18807.194694520062</v>
      </c>
      <c r="M133" s="20">
        <v>-260092.33227776585</v>
      </c>
      <c r="N133" s="20">
        <f t="shared" si="10"/>
        <v>808372.50416899065</v>
      </c>
      <c r="O133" s="36">
        <f t="shared" si="11"/>
        <v>15974.61004759511</v>
      </c>
      <c r="P133" s="20">
        <v>957540.38061720785</v>
      </c>
      <c r="Q133" s="20">
        <v>127634.11359807708</v>
      </c>
      <c r="R133" s="20">
        <v>-277235.25230231136</v>
      </c>
      <c r="S133" s="20">
        <v>807939.24191297358</v>
      </c>
      <c r="T133" s="20">
        <v>957540.38061720785</v>
      </c>
      <c r="U133" s="20">
        <v>121168.96214027253</v>
      </c>
      <c r="V133" s="20">
        <v>41899.722505611004</v>
      </c>
      <c r="W133" s="20">
        <v>-246816.47575962526</v>
      </c>
      <c r="X133" s="20">
        <v>873792.58950346615</v>
      </c>
      <c r="Y133" s="20">
        <f t="shared" si="12"/>
        <v>65853.347590492573</v>
      </c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</row>
    <row r="134" spans="1:51" x14ac:dyDescent="0.25">
      <c r="A134">
        <f t="shared" si="9"/>
        <v>0</v>
      </c>
      <c r="B134">
        <v>362</v>
      </c>
      <c r="C134">
        <v>1</v>
      </c>
      <c r="D134" t="s">
        <v>755</v>
      </c>
      <c r="E134">
        <v>6</v>
      </c>
      <c r="F134" s="20">
        <v>256002.52766831787</v>
      </c>
      <c r="G134" s="20">
        <v>21067.30905963136</v>
      </c>
      <c r="H134" s="20">
        <v>86436.033268559302</v>
      </c>
      <c r="I134" s="20">
        <v>363505.86999650853</v>
      </c>
      <c r="J134" s="20">
        <v>256002.52766831787</v>
      </c>
      <c r="K134" s="20">
        <v>18850.942823038327</v>
      </c>
      <c r="L134" s="20">
        <v>6084.2793401060699</v>
      </c>
      <c r="M134" s="20">
        <v>83993.59922469905</v>
      </c>
      <c r="N134" s="20">
        <f t="shared" si="10"/>
        <v>364931.34905616136</v>
      </c>
      <c r="O134" s="36">
        <f t="shared" si="11"/>
        <v>1425.4790596528328</v>
      </c>
      <c r="P134" s="20">
        <v>259905.93957436431</v>
      </c>
      <c r="Q134" s="20">
        <v>20143.114902954567</v>
      </c>
      <c r="R134" s="20">
        <v>83731.184262618131</v>
      </c>
      <c r="S134" s="20">
        <v>363780.23873993702</v>
      </c>
      <c r="T134" s="20">
        <v>259905.93957436431</v>
      </c>
      <c r="U134" s="20">
        <v>14933.857935374161</v>
      </c>
      <c r="V134" s="20">
        <v>13324.807977812843</v>
      </c>
      <c r="W134" s="20">
        <v>74182.017243126698</v>
      </c>
      <c r="X134" s="20">
        <v>362346.62273067801</v>
      </c>
      <c r="Y134" s="20">
        <f t="shared" si="12"/>
        <v>-1433.6160092590144</v>
      </c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</row>
    <row r="135" spans="1:51" x14ac:dyDescent="0.25">
      <c r="A135">
        <f t="shared" si="9"/>
        <v>0</v>
      </c>
      <c r="B135">
        <v>363</v>
      </c>
      <c r="C135">
        <v>1</v>
      </c>
      <c r="D135" t="s">
        <v>756</v>
      </c>
      <c r="E135">
        <v>6</v>
      </c>
      <c r="F135" s="20">
        <v>342316.28486290661</v>
      </c>
      <c r="G135" s="20">
        <v>25753.604304802342</v>
      </c>
      <c r="H135" s="20">
        <v>157756.48677101248</v>
      </c>
      <c r="I135" s="20">
        <v>525826.37593872147</v>
      </c>
      <c r="J135" s="20">
        <v>342316.28486290661</v>
      </c>
      <c r="K135" s="20">
        <v>23693.867790982418</v>
      </c>
      <c r="L135" s="20">
        <v>5754.3483170021664</v>
      </c>
      <c r="M135" s="20">
        <v>154989.30428730184</v>
      </c>
      <c r="N135" s="20">
        <f t="shared" si="10"/>
        <v>526753.80525819305</v>
      </c>
      <c r="O135" s="36">
        <f t="shared" si="11"/>
        <v>927.4293194715865</v>
      </c>
      <c r="P135" s="20">
        <v>363353.41704248905</v>
      </c>
      <c r="Q135" s="20">
        <v>27833.515031229897</v>
      </c>
      <c r="R135" s="20">
        <v>163666.4437555272</v>
      </c>
      <c r="S135" s="20">
        <v>554853.37582924613</v>
      </c>
      <c r="T135" s="20">
        <v>363353.41704248905</v>
      </c>
      <c r="U135" s="20">
        <v>23154.652968994371</v>
      </c>
      <c r="V135" s="20">
        <v>13217.489815855239</v>
      </c>
      <c r="W135" s="20">
        <v>143806.13638727894</v>
      </c>
      <c r="X135" s="20">
        <v>543531.69621461758</v>
      </c>
      <c r="Y135" s="20">
        <f t="shared" si="12"/>
        <v>-11321.679614628549</v>
      </c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</row>
    <row r="136" spans="1:51" x14ac:dyDescent="0.25">
      <c r="A136">
        <f t="shared" si="9"/>
        <v>0</v>
      </c>
      <c r="B136">
        <v>378</v>
      </c>
      <c r="C136">
        <v>1</v>
      </c>
      <c r="D136" t="s">
        <v>757</v>
      </c>
      <c r="E136">
        <v>6</v>
      </c>
      <c r="F136" s="20">
        <v>511470.90897780511</v>
      </c>
      <c r="G136" s="20">
        <v>75777.305344334221</v>
      </c>
      <c r="H136" s="20">
        <v>-103673.05796161947</v>
      </c>
      <c r="I136" s="20">
        <v>483575.15636051982</v>
      </c>
      <c r="J136" s="20">
        <v>511470.90897780511</v>
      </c>
      <c r="K136" s="20">
        <v>75608.906835686459</v>
      </c>
      <c r="L136" s="20">
        <v>8482.5943475340882</v>
      </c>
      <c r="M136" s="20">
        <v>-103248.87283339116</v>
      </c>
      <c r="N136" s="20">
        <f t="shared" si="10"/>
        <v>492313.53732763452</v>
      </c>
      <c r="O136" s="36">
        <f t="shared" si="11"/>
        <v>8738.3809671147028</v>
      </c>
      <c r="P136" s="20">
        <v>524209.19915754022</v>
      </c>
      <c r="Q136" s="20">
        <v>75570.49945665311</v>
      </c>
      <c r="R136" s="20">
        <v>-111013.97623440641</v>
      </c>
      <c r="S136" s="20">
        <v>488765.72237978695</v>
      </c>
      <c r="T136" s="20">
        <v>524209.19915754022</v>
      </c>
      <c r="U136" s="20">
        <v>75169.903622432787</v>
      </c>
      <c r="V136" s="20">
        <v>18831.683106667519</v>
      </c>
      <c r="W136" s="20">
        <v>-104001.11571921653</v>
      </c>
      <c r="X136" s="20">
        <v>514209.67016742402</v>
      </c>
      <c r="Y136" s="20">
        <f t="shared" si="12"/>
        <v>25443.947787637066</v>
      </c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</row>
    <row r="137" spans="1:51" x14ac:dyDescent="0.25">
      <c r="A137">
        <f t="shared" si="9"/>
        <v>0</v>
      </c>
      <c r="B137">
        <v>381</v>
      </c>
      <c r="C137">
        <v>1</v>
      </c>
      <c r="D137" t="s">
        <v>758</v>
      </c>
      <c r="E137">
        <v>5</v>
      </c>
      <c r="F137" s="20">
        <v>1275343.6985566774</v>
      </c>
      <c r="G137" s="20">
        <v>164678.82497561572</v>
      </c>
      <c r="H137" s="20">
        <v>-307209.89796309959</v>
      </c>
      <c r="I137" s="20">
        <v>1132812.6255691936</v>
      </c>
      <c r="J137" s="20">
        <v>1275343.6985566774</v>
      </c>
      <c r="K137" s="20">
        <v>161642.78272524834</v>
      </c>
      <c r="L137" s="20">
        <v>23268.010762537524</v>
      </c>
      <c r="M137" s="20">
        <v>-303395.7136243789</v>
      </c>
      <c r="N137" s="20">
        <f t="shared" si="10"/>
        <v>1156858.7784200844</v>
      </c>
      <c r="O137" s="36">
        <f t="shared" si="11"/>
        <v>24046.152850890765</v>
      </c>
      <c r="P137" s="20">
        <v>1337191.7559465242</v>
      </c>
      <c r="Q137" s="20">
        <v>169533.85201009741</v>
      </c>
      <c r="R137" s="20">
        <v>-320928.71775848366</v>
      </c>
      <c r="S137" s="20">
        <v>1185796.8901981378</v>
      </c>
      <c r="T137" s="20">
        <v>1337191.7559465242</v>
      </c>
      <c r="U137" s="20">
        <v>162762.46348231475</v>
      </c>
      <c r="V137" s="20">
        <v>52361.095679595659</v>
      </c>
      <c r="W137" s="20">
        <v>-287351.34540822712</v>
      </c>
      <c r="X137" s="20">
        <v>1264963.9697002075</v>
      </c>
      <c r="Y137" s="20">
        <f t="shared" si="12"/>
        <v>79167.079502069624</v>
      </c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</row>
    <row r="138" spans="1:51" x14ac:dyDescent="0.25">
      <c r="A138">
        <f t="shared" si="9"/>
        <v>0</v>
      </c>
      <c r="B138">
        <v>382</v>
      </c>
      <c r="C138">
        <v>52</v>
      </c>
      <c r="D138" t="s">
        <v>759</v>
      </c>
      <c r="E138">
        <v>8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f t="shared" si="10"/>
        <v>0</v>
      </c>
      <c r="O138" s="36">
        <f t="shared" si="11"/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f t="shared" si="12"/>
        <v>0</v>
      </c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</row>
    <row r="139" spans="1:51" x14ac:dyDescent="0.25">
      <c r="A139">
        <f t="shared" si="9"/>
        <v>0</v>
      </c>
      <c r="B139">
        <v>390</v>
      </c>
      <c r="C139">
        <v>1</v>
      </c>
      <c r="D139" t="s">
        <v>760</v>
      </c>
      <c r="E139">
        <v>6</v>
      </c>
      <c r="F139" s="20">
        <v>428197.13967384002</v>
      </c>
      <c r="G139" s="20">
        <v>44800.548419168503</v>
      </c>
      <c r="H139" s="20">
        <v>2050.8952347142549</v>
      </c>
      <c r="I139" s="20">
        <v>475048.58332772279</v>
      </c>
      <c r="J139" s="20">
        <v>428197.13967384002</v>
      </c>
      <c r="K139" s="20">
        <v>42331.762373382408</v>
      </c>
      <c r="L139" s="20">
        <v>9138.9537699727662</v>
      </c>
      <c r="M139" s="20">
        <v>1513.4724207008294</v>
      </c>
      <c r="N139" s="20">
        <f t="shared" si="10"/>
        <v>481181.32823789603</v>
      </c>
      <c r="O139" s="36">
        <f t="shared" si="11"/>
        <v>6132.7449101732345</v>
      </c>
      <c r="P139" s="20">
        <v>452519.68151623022</v>
      </c>
      <c r="Q139" s="20">
        <v>47061.5876055361</v>
      </c>
      <c r="R139" s="20">
        <v>1489.2651600138779</v>
      </c>
      <c r="S139" s="20">
        <v>501070.53428178019</v>
      </c>
      <c r="T139" s="20">
        <v>452519.68151623022</v>
      </c>
      <c r="U139" s="20">
        <v>41338.055093103765</v>
      </c>
      <c r="V139" s="20">
        <v>20836.016608651273</v>
      </c>
      <c r="W139" s="20">
        <v>915.14169368772127</v>
      </c>
      <c r="X139" s="20">
        <v>515608.89491167298</v>
      </c>
      <c r="Y139" s="20">
        <f t="shared" si="12"/>
        <v>14538.360629892792</v>
      </c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</row>
    <row r="140" spans="1:51" x14ac:dyDescent="0.25">
      <c r="A140">
        <f t="shared" si="9"/>
        <v>0</v>
      </c>
      <c r="B140">
        <v>391</v>
      </c>
      <c r="C140">
        <v>1</v>
      </c>
      <c r="D140" t="s">
        <v>761</v>
      </c>
      <c r="E140">
        <v>6</v>
      </c>
      <c r="F140" s="20">
        <v>279532.83572913625</v>
      </c>
      <c r="G140" s="20">
        <v>5489.4990472699874</v>
      </c>
      <c r="H140" s="20">
        <v>-3336.6873553343175</v>
      </c>
      <c r="I140" s="20">
        <v>281685.64742107189</v>
      </c>
      <c r="J140" s="20">
        <v>279532.83572913625</v>
      </c>
      <c r="K140" s="20">
        <v>3222.2485766420873</v>
      </c>
      <c r="L140" s="20">
        <v>3988.3303755442416</v>
      </c>
      <c r="M140" s="20">
        <v>-4020.9127150739369</v>
      </c>
      <c r="N140" s="20">
        <f t="shared" si="10"/>
        <v>282722.50196624862</v>
      </c>
      <c r="O140" s="36">
        <f t="shared" si="11"/>
        <v>1036.8545451767277</v>
      </c>
      <c r="P140" s="20">
        <v>288645.4897120719</v>
      </c>
      <c r="Q140" s="20">
        <v>5542.0657542187346</v>
      </c>
      <c r="R140" s="20">
        <v>-8052.6807385465945</v>
      </c>
      <c r="S140" s="20">
        <v>286134.87472774403</v>
      </c>
      <c r="T140" s="20">
        <v>288645.4897120719</v>
      </c>
      <c r="U140" s="20">
        <v>324.08976787829761</v>
      </c>
      <c r="V140" s="20">
        <v>8861.4634990674058</v>
      </c>
      <c r="W140" s="20">
        <v>-14327.936772113302</v>
      </c>
      <c r="X140" s="20">
        <v>283503.10620690428</v>
      </c>
      <c r="Y140" s="20">
        <f t="shared" si="12"/>
        <v>-2631.7685208397452</v>
      </c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</row>
    <row r="141" spans="1:51" x14ac:dyDescent="0.25">
      <c r="A141">
        <f t="shared" si="9"/>
        <v>0</v>
      </c>
      <c r="B141">
        <v>397</v>
      </c>
      <c r="C141">
        <v>52</v>
      </c>
      <c r="D141" t="s">
        <v>571</v>
      </c>
      <c r="E141">
        <v>8</v>
      </c>
      <c r="F141" s="20">
        <v>0</v>
      </c>
      <c r="G141" s="20">
        <v>0</v>
      </c>
      <c r="H141" s="20">
        <v>610715.28377600003</v>
      </c>
      <c r="I141" s="20">
        <v>610715.28377600003</v>
      </c>
      <c r="J141" s="20">
        <v>0</v>
      </c>
      <c r="K141" s="20">
        <v>0</v>
      </c>
      <c r="L141" s="20">
        <v>0</v>
      </c>
      <c r="M141" s="20">
        <v>610715.28377600003</v>
      </c>
      <c r="N141" s="20">
        <f t="shared" si="10"/>
        <v>610715.28377600003</v>
      </c>
      <c r="O141" s="36">
        <f t="shared" si="11"/>
        <v>0</v>
      </c>
      <c r="P141" s="20">
        <v>0</v>
      </c>
      <c r="Q141" s="20">
        <v>0</v>
      </c>
      <c r="R141" s="20">
        <v>635143.8951270401</v>
      </c>
      <c r="S141" s="20">
        <v>635143.8951270401</v>
      </c>
      <c r="T141" s="20">
        <v>0</v>
      </c>
      <c r="U141" s="20">
        <v>0</v>
      </c>
      <c r="V141" s="20">
        <v>0</v>
      </c>
      <c r="W141" s="20">
        <v>635143.8951270401</v>
      </c>
      <c r="X141" s="20">
        <v>635143.8951270401</v>
      </c>
      <c r="Y141" s="20">
        <f t="shared" si="12"/>
        <v>0</v>
      </c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</row>
    <row r="142" spans="1:51" x14ac:dyDescent="0.25">
      <c r="A142">
        <f t="shared" si="9"/>
        <v>0</v>
      </c>
      <c r="B142">
        <v>398</v>
      </c>
      <c r="C142">
        <v>52</v>
      </c>
      <c r="D142" t="s">
        <v>762</v>
      </c>
      <c r="E142">
        <v>8</v>
      </c>
      <c r="F142" s="20">
        <v>0</v>
      </c>
      <c r="G142" s="20">
        <v>0</v>
      </c>
      <c r="H142" s="20">
        <v>39333.422335999996</v>
      </c>
      <c r="I142" s="20">
        <v>39333.422335999996</v>
      </c>
      <c r="J142" s="20">
        <v>0</v>
      </c>
      <c r="K142" s="20">
        <v>0</v>
      </c>
      <c r="L142" s="20">
        <v>0</v>
      </c>
      <c r="M142" s="20">
        <v>39333.422335999996</v>
      </c>
      <c r="N142" s="20">
        <f t="shared" si="10"/>
        <v>39333.422335999996</v>
      </c>
      <c r="O142" s="36">
        <f t="shared" si="11"/>
        <v>0</v>
      </c>
      <c r="P142" s="20">
        <v>0</v>
      </c>
      <c r="Q142" s="20">
        <v>0</v>
      </c>
      <c r="R142" s="20">
        <v>40906.759229439995</v>
      </c>
      <c r="S142" s="20">
        <v>40906.759229439995</v>
      </c>
      <c r="T142" s="20">
        <v>0</v>
      </c>
      <c r="U142" s="20">
        <v>0</v>
      </c>
      <c r="V142" s="20">
        <v>0</v>
      </c>
      <c r="W142" s="20">
        <v>40906.759229439995</v>
      </c>
      <c r="X142" s="20">
        <v>40906.759229439995</v>
      </c>
      <c r="Y142" s="20">
        <f t="shared" si="12"/>
        <v>0</v>
      </c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51" x14ac:dyDescent="0.25">
      <c r="A143">
        <f t="shared" si="9"/>
        <v>0</v>
      </c>
      <c r="B143">
        <v>402</v>
      </c>
      <c r="C143">
        <v>1</v>
      </c>
      <c r="D143" t="s">
        <v>763</v>
      </c>
      <c r="E143">
        <v>6</v>
      </c>
      <c r="F143" s="20">
        <v>98956.390173952983</v>
      </c>
      <c r="G143" s="20">
        <v>14531.583380644728</v>
      </c>
      <c r="H143" s="20">
        <v>10795.583016926426</v>
      </c>
      <c r="I143" s="20">
        <v>124283.55657152414</v>
      </c>
      <c r="J143" s="20">
        <v>98956.390173952983</v>
      </c>
      <c r="K143" s="20">
        <v>14688.431880930977</v>
      </c>
      <c r="L143" s="20">
        <v>1164.1156025009841</v>
      </c>
      <c r="M143" s="20">
        <v>10281.361064431068</v>
      </c>
      <c r="N143" s="20">
        <f t="shared" si="10"/>
        <v>125090.29872181601</v>
      </c>
      <c r="O143" s="36">
        <f t="shared" si="11"/>
        <v>806.74215029187326</v>
      </c>
      <c r="P143" s="20">
        <v>107177.62629644759</v>
      </c>
      <c r="Q143" s="20">
        <v>15101.988186872524</v>
      </c>
      <c r="R143" s="20">
        <v>11594.173089917349</v>
      </c>
      <c r="S143" s="20">
        <v>133873.78757323747</v>
      </c>
      <c r="T143" s="20">
        <v>107177.62629644759</v>
      </c>
      <c r="U143" s="20">
        <v>15461.690525258473</v>
      </c>
      <c r="V143" s="20">
        <v>2735.6909284144799</v>
      </c>
      <c r="W143" s="20">
        <v>9840.4349264695447</v>
      </c>
      <c r="X143" s="20">
        <v>135215.44267659009</v>
      </c>
      <c r="Y143" s="20">
        <f t="shared" si="12"/>
        <v>1341.6551033526193</v>
      </c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51" x14ac:dyDescent="0.25">
      <c r="A144">
        <f t="shared" si="9"/>
        <v>0</v>
      </c>
      <c r="B144">
        <v>403</v>
      </c>
      <c r="C144">
        <v>1</v>
      </c>
      <c r="D144" t="s">
        <v>764</v>
      </c>
      <c r="E144">
        <v>6</v>
      </c>
      <c r="F144" s="20">
        <v>87312.023493236615</v>
      </c>
      <c r="G144" s="20">
        <v>1817.759466669324</v>
      </c>
      <c r="H144" s="20">
        <v>11890.160030370338</v>
      </c>
      <c r="I144" s="20">
        <v>101019.94299027626</v>
      </c>
      <c r="J144" s="20">
        <v>87312.023493236615</v>
      </c>
      <c r="K144" s="20">
        <v>545.40232987550644</v>
      </c>
      <c r="L144" s="20">
        <v>2210.6330414475183</v>
      </c>
      <c r="M144" s="20">
        <v>11854.195450525127</v>
      </c>
      <c r="N144" s="20">
        <f t="shared" si="10"/>
        <v>101922.25431508478</v>
      </c>
      <c r="O144" s="36">
        <f t="shared" si="11"/>
        <v>902.31132480851375</v>
      </c>
      <c r="P144" s="20">
        <v>84292.764851316315</v>
      </c>
      <c r="Q144" s="20">
        <v>1877.4629359078215</v>
      </c>
      <c r="R144" s="20">
        <v>7896.7582604402742</v>
      </c>
      <c r="S144" s="20">
        <v>94066.98604766441</v>
      </c>
      <c r="T144" s="20">
        <v>84292.764851316315</v>
      </c>
      <c r="U144" s="20">
        <v>0</v>
      </c>
      <c r="V144" s="20">
        <v>4580.0683431759298</v>
      </c>
      <c r="W144" s="20">
        <v>7498.3116811039836</v>
      </c>
      <c r="X144" s="20">
        <v>96371.144875596219</v>
      </c>
      <c r="Y144" s="20">
        <f t="shared" si="12"/>
        <v>2304.1588279318094</v>
      </c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x14ac:dyDescent="0.25">
      <c r="A145">
        <f t="shared" si="9"/>
        <v>0</v>
      </c>
      <c r="B145">
        <v>404</v>
      </c>
      <c r="C145">
        <v>1</v>
      </c>
      <c r="D145" t="s">
        <v>765</v>
      </c>
      <c r="E145">
        <v>6</v>
      </c>
      <c r="F145" s="20">
        <v>191798.61693558973</v>
      </c>
      <c r="G145" s="20">
        <v>32736.4728423612</v>
      </c>
      <c r="H145" s="20">
        <v>-29475.631574091713</v>
      </c>
      <c r="I145" s="20">
        <v>195059.45820385922</v>
      </c>
      <c r="J145" s="20">
        <v>191798.61693558973</v>
      </c>
      <c r="K145" s="20">
        <v>33471.981552106125</v>
      </c>
      <c r="L145" s="20">
        <v>2112.8729109053747</v>
      </c>
      <c r="M145" s="20">
        <v>-30760.564849012415</v>
      </c>
      <c r="N145" s="20">
        <f t="shared" si="10"/>
        <v>196622.90654958881</v>
      </c>
      <c r="O145" s="36">
        <f t="shared" si="11"/>
        <v>1563.4483457295864</v>
      </c>
      <c r="P145" s="20">
        <v>192585.86406106516</v>
      </c>
      <c r="Q145" s="20">
        <v>31857.419861873677</v>
      </c>
      <c r="R145" s="20">
        <v>-33388.554032644322</v>
      </c>
      <c r="S145" s="20">
        <v>191054.72989029452</v>
      </c>
      <c r="T145" s="20">
        <v>192585.86406106516</v>
      </c>
      <c r="U145" s="20">
        <v>33419.305392107613</v>
      </c>
      <c r="V145" s="20">
        <v>4826.5145049115545</v>
      </c>
      <c r="W145" s="20">
        <v>-37527.901569392969</v>
      </c>
      <c r="X145" s="20">
        <v>193303.78238869135</v>
      </c>
      <c r="Y145" s="20">
        <f t="shared" si="12"/>
        <v>2249.0524983968353</v>
      </c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x14ac:dyDescent="0.25">
      <c r="A146">
        <f t="shared" ref="A146:A209" si="13">COUNTIF($AA$18:$AA$556,B146)</f>
        <v>0</v>
      </c>
      <c r="B146">
        <v>413</v>
      </c>
      <c r="C146">
        <v>1</v>
      </c>
      <c r="D146" t="s">
        <v>766</v>
      </c>
      <c r="E146">
        <v>4</v>
      </c>
      <c r="F146" s="20">
        <v>2446445.8984153941</v>
      </c>
      <c r="G146" s="20">
        <v>328194.73096162861</v>
      </c>
      <c r="H146" s="20">
        <v>-257783.60205844045</v>
      </c>
      <c r="I146" s="20">
        <v>2516857.0273185824</v>
      </c>
      <c r="J146" s="20">
        <v>2446445.8984153941</v>
      </c>
      <c r="K146" s="20">
        <v>325224.62780051964</v>
      </c>
      <c r="L146" s="20">
        <v>42095.519772388769</v>
      </c>
      <c r="M146" s="20">
        <v>-259630.21135009269</v>
      </c>
      <c r="N146" s="20">
        <f t="shared" si="10"/>
        <v>2554135.83463821</v>
      </c>
      <c r="O146" s="36">
        <f t="shared" si="11"/>
        <v>37278.807319627609</v>
      </c>
      <c r="P146" s="20">
        <v>2604672.3809756376</v>
      </c>
      <c r="Q146" s="20">
        <v>340155.28918958438</v>
      </c>
      <c r="R146" s="20">
        <v>-268497.18044965144</v>
      </c>
      <c r="S146" s="20">
        <v>2676330.4897155706</v>
      </c>
      <c r="T146" s="20">
        <v>2604672.3809756376</v>
      </c>
      <c r="U146" s="20">
        <v>332779.84159646678</v>
      </c>
      <c r="V146" s="20">
        <v>97234.481624663022</v>
      </c>
      <c r="W146" s="20">
        <v>-274520.92251477129</v>
      </c>
      <c r="X146" s="20">
        <v>2760165.7816819963</v>
      </c>
      <c r="Y146" s="20">
        <f t="shared" si="12"/>
        <v>83835.291966425721</v>
      </c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x14ac:dyDescent="0.25">
      <c r="A147">
        <f t="shared" si="13"/>
        <v>0</v>
      </c>
      <c r="B147">
        <v>414</v>
      </c>
      <c r="C147">
        <v>1</v>
      </c>
      <c r="D147" t="s">
        <v>767</v>
      </c>
      <c r="E147">
        <v>6</v>
      </c>
      <c r="F147" s="20">
        <v>428674.37371996761</v>
      </c>
      <c r="G147" s="20">
        <v>51634.885434349279</v>
      </c>
      <c r="H147" s="20">
        <v>25738.579195038707</v>
      </c>
      <c r="I147" s="20">
        <v>506047.83834935562</v>
      </c>
      <c r="J147" s="20">
        <v>428674.37371996761</v>
      </c>
      <c r="K147" s="20">
        <v>51405.213266327053</v>
      </c>
      <c r="L147" s="20">
        <v>5500.7448168765195</v>
      </c>
      <c r="M147" s="20">
        <v>24615.307967100132</v>
      </c>
      <c r="N147" s="20">
        <f t="shared" ref="N147:N210" si="14">SUM(J147:M147)</f>
        <v>510195.63977027131</v>
      </c>
      <c r="O147" s="36">
        <f t="shared" ref="O147:O210" si="15">N147-I147</f>
        <v>4147.8014209156972</v>
      </c>
      <c r="P147" s="20">
        <v>461037.01409817842</v>
      </c>
      <c r="Q147" s="20">
        <v>54272.828484615471</v>
      </c>
      <c r="R147" s="20">
        <v>26962.026939446172</v>
      </c>
      <c r="S147" s="20">
        <v>542271.86952224013</v>
      </c>
      <c r="T147" s="20">
        <v>461037.01409817842</v>
      </c>
      <c r="U147" s="20">
        <v>53794.904037476401</v>
      </c>
      <c r="V147" s="20">
        <v>12842.457604021767</v>
      </c>
      <c r="W147" s="20">
        <v>22476.203679137223</v>
      </c>
      <c r="X147" s="20">
        <v>550150.57941881381</v>
      </c>
      <c r="Y147" s="20">
        <f t="shared" ref="Y147:Y210" si="16">X147-S147</f>
        <v>7878.7098965736805</v>
      </c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x14ac:dyDescent="0.25">
      <c r="A148">
        <f t="shared" si="13"/>
        <v>0</v>
      </c>
      <c r="B148">
        <v>415</v>
      </c>
      <c r="C148">
        <v>1</v>
      </c>
      <c r="D148" t="s">
        <v>768</v>
      </c>
      <c r="E148">
        <v>6</v>
      </c>
      <c r="F148" s="20">
        <v>149864.49672657505</v>
      </c>
      <c r="G148" s="20">
        <v>13144.939665635193</v>
      </c>
      <c r="H148" s="20">
        <v>-162.57749385000352</v>
      </c>
      <c r="I148" s="20">
        <v>162846.85889836025</v>
      </c>
      <c r="J148" s="20">
        <v>149864.49672657505</v>
      </c>
      <c r="K148" s="20">
        <v>12709.469171735029</v>
      </c>
      <c r="L148" s="20">
        <v>1967.310288928546</v>
      </c>
      <c r="M148" s="20">
        <v>-873.83452167444921</v>
      </c>
      <c r="N148" s="20">
        <f t="shared" si="14"/>
        <v>163667.44166556414</v>
      </c>
      <c r="O148" s="36">
        <f t="shared" si="15"/>
        <v>820.58276720388676</v>
      </c>
      <c r="P148" s="20">
        <v>154866.54293295788</v>
      </c>
      <c r="Q148" s="20">
        <v>13308.263973713856</v>
      </c>
      <c r="R148" s="20">
        <v>-4158.2990814976438</v>
      </c>
      <c r="S148" s="20">
        <v>164016.50782517408</v>
      </c>
      <c r="T148" s="20">
        <v>154866.54293295788</v>
      </c>
      <c r="U148" s="20">
        <v>12322.380190176676</v>
      </c>
      <c r="V148" s="20">
        <v>4411.3665972366271</v>
      </c>
      <c r="W148" s="20">
        <v>-3352.3543128231468</v>
      </c>
      <c r="X148" s="20">
        <v>168247.93540754804</v>
      </c>
      <c r="Y148" s="20">
        <f t="shared" si="16"/>
        <v>4231.427582373959</v>
      </c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x14ac:dyDescent="0.25">
      <c r="A149">
        <f t="shared" si="13"/>
        <v>0</v>
      </c>
      <c r="B149">
        <v>423</v>
      </c>
      <c r="C149">
        <v>1</v>
      </c>
      <c r="D149" t="s">
        <v>769</v>
      </c>
      <c r="E149">
        <v>4</v>
      </c>
      <c r="F149" s="20">
        <v>2616796.9753433885</v>
      </c>
      <c r="G149" s="20">
        <v>341510.76473886688</v>
      </c>
      <c r="H149" s="20">
        <v>-94637.737768437655</v>
      </c>
      <c r="I149" s="20">
        <v>2863670.0023138179</v>
      </c>
      <c r="J149" s="20">
        <v>2616796.9753433885</v>
      </c>
      <c r="K149" s="20">
        <v>336347.19098537858</v>
      </c>
      <c r="L149" s="20">
        <v>46383.490374915207</v>
      </c>
      <c r="M149" s="20">
        <v>-96491.626916889043</v>
      </c>
      <c r="N149" s="20">
        <f t="shared" si="14"/>
        <v>2903036.0297867935</v>
      </c>
      <c r="O149" s="36">
        <f t="shared" si="15"/>
        <v>39366.027472975664</v>
      </c>
      <c r="P149" s="20">
        <v>2737123.4336576392</v>
      </c>
      <c r="Q149" s="20">
        <v>349504.38664382882</v>
      </c>
      <c r="R149" s="20">
        <v>-103692.39115571027</v>
      </c>
      <c r="S149" s="20">
        <v>2982935.4291457576</v>
      </c>
      <c r="T149" s="20">
        <v>2737123.4336576392</v>
      </c>
      <c r="U149" s="20">
        <v>337512.35240507603</v>
      </c>
      <c r="V149" s="20">
        <v>105050.06767848296</v>
      </c>
      <c r="W149" s="20">
        <v>-100585.27359960042</v>
      </c>
      <c r="X149" s="20">
        <v>3079100.5801415974</v>
      </c>
      <c r="Y149" s="20">
        <f t="shared" si="16"/>
        <v>96165.150995839853</v>
      </c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x14ac:dyDescent="0.25">
      <c r="A150">
        <f t="shared" si="13"/>
        <v>0</v>
      </c>
      <c r="B150">
        <v>424</v>
      </c>
      <c r="C150">
        <v>1</v>
      </c>
      <c r="D150" t="s">
        <v>770</v>
      </c>
      <c r="E150">
        <v>6</v>
      </c>
      <c r="F150" s="20">
        <v>196494.47310679051</v>
      </c>
      <c r="G150" s="20">
        <v>0</v>
      </c>
      <c r="H150" s="20">
        <v>-50099.181338208437</v>
      </c>
      <c r="I150" s="20">
        <v>146395.29176858207</v>
      </c>
      <c r="J150" s="20">
        <v>196494.47310679051</v>
      </c>
      <c r="K150" s="20">
        <v>0</v>
      </c>
      <c r="L150" s="20">
        <v>4376.7378995492963</v>
      </c>
      <c r="M150" s="20">
        <v>-50980.169503470468</v>
      </c>
      <c r="N150" s="20">
        <f t="shared" si="14"/>
        <v>149891.04150286934</v>
      </c>
      <c r="O150" s="36">
        <f t="shared" si="15"/>
        <v>3495.7497342872666</v>
      </c>
      <c r="P150" s="20">
        <v>207772.563714433</v>
      </c>
      <c r="Q150" s="20">
        <v>0</v>
      </c>
      <c r="R150" s="20">
        <v>-53766.925139109619</v>
      </c>
      <c r="S150" s="20">
        <v>154005.63857532339</v>
      </c>
      <c r="T150" s="20">
        <v>207772.563714433</v>
      </c>
      <c r="U150" s="20">
        <v>0</v>
      </c>
      <c r="V150" s="20">
        <v>9999.1217565052375</v>
      </c>
      <c r="W150" s="20">
        <v>-55149.673005152217</v>
      </c>
      <c r="X150" s="20">
        <v>162622.01246578601</v>
      </c>
      <c r="Y150" s="20">
        <f t="shared" si="16"/>
        <v>8616.3738904626225</v>
      </c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x14ac:dyDescent="0.25">
      <c r="A151">
        <f t="shared" si="13"/>
        <v>0</v>
      </c>
      <c r="B151">
        <v>432</v>
      </c>
      <c r="C151">
        <v>1</v>
      </c>
      <c r="D151" t="s">
        <v>771</v>
      </c>
      <c r="E151">
        <v>6</v>
      </c>
      <c r="F151" s="20">
        <v>542775.27613331936</v>
      </c>
      <c r="G151" s="20">
        <v>63875.765618618861</v>
      </c>
      <c r="H151" s="20">
        <v>-254731.57997682568</v>
      </c>
      <c r="I151" s="20">
        <v>351919.46177511249</v>
      </c>
      <c r="J151" s="20">
        <v>542775.27613331936</v>
      </c>
      <c r="K151" s="20">
        <v>60980.978135900732</v>
      </c>
      <c r="L151" s="20">
        <v>11924.077507350539</v>
      </c>
      <c r="M151" s="20">
        <v>-252829.02721749654</v>
      </c>
      <c r="N151" s="20">
        <f t="shared" si="14"/>
        <v>362851.30455907411</v>
      </c>
      <c r="O151" s="36">
        <f t="shared" si="15"/>
        <v>10931.84278396162</v>
      </c>
      <c r="P151" s="20">
        <v>555480.94494076073</v>
      </c>
      <c r="Q151" s="20">
        <v>63957.09702572543</v>
      </c>
      <c r="R151" s="20">
        <v>-268962.1778583299</v>
      </c>
      <c r="S151" s="20">
        <v>350475.86410815624</v>
      </c>
      <c r="T151" s="20">
        <v>555480.94494076073</v>
      </c>
      <c r="U151" s="20">
        <v>56594.17483908766</v>
      </c>
      <c r="V151" s="20">
        <v>27854.645057170859</v>
      </c>
      <c r="W151" s="20">
        <v>-244509.17960112658</v>
      </c>
      <c r="X151" s="20">
        <v>395420.58523589268</v>
      </c>
      <c r="Y151" s="20">
        <f t="shared" si="16"/>
        <v>44944.72112773644</v>
      </c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x14ac:dyDescent="0.25">
      <c r="A152">
        <f t="shared" si="13"/>
        <v>0</v>
      </c>
      <c r="B152">
        <v>435</v>
      </c>
      <c r="C152">
        <v>1</v>
      </c>
      <c r="D152" t="s">
        <v>772</v>
      </c>
      <c r="E152">
        <v>6</v>
      </c>
      <c r="F152" s="20">
        <v>584796.99377585261</v>
      </c>
      <c r="G152" s="20">
        <v>87537.279101874999</v>
      </c>
      <c r="H152" s="20">
        <v>-209381.18379388764</v>
      </c>
      <c r="I152" s="20">
        <v>462953.08908384002</v>
      </c>
      <c r="J152" s="20">
        <v>584796.99377585261</v>
      </c>
      <c r="K152" s="20">
        <v>86411.561381322681</v>
      </c>
      <c r="L152" s="20">
        <v>11262.801086648557</v>
      </c>
      <c r="M152" s="20">
        <v>-209541.9426407048</v>
      </c>
      <c r="N152" s="20">
        <f t="shared" si="14"/>
        <v>472929.41360311909</v>
      </c>
      <c r="O152" s="36">
        <f t="shared" si="15"/>
        <v>9976.3245192790637</v>
      </c>
      <c r="P152" s="20">
        <v>614528.81171983492</v>
      </c>
      <c r="Q152" s="20">
        <v>90727.151812033975</v>
      </c>
      <c r="R152" s="20">
        <v>-221931.92952858319</v>
      </c>
      <c r="S152" s="20">
        <v>483324.03400328569</v>
      </c>
      <c r="T152" s="20">
        <v>614528.81171983492</v>
      </c>
      <c r="U152" s="20">
        <v>87588.654786216008</v>
      </c>
      <c r="V152" s="20">
        <v>27030.722607956533</v>
      </c>
      <c r="W152" s="20">
        <v>-213817.72319576054</v>
      </c>
      <c r="X152" s="20">
        <v>515330.46591824689</v>
      </c>
      <c r="Y152" s="20">
        <f t="shared" si="16"/>
        <v>32006.431914961198</v>
      </c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x14ac:dyDescent="0.25">
      <c r="A153">
        <f t="shared" si="13"/>
        <v>0</v>
      </c>
      <c r="B153">
        <v>441</v>
      </c>
      <c r="C153">
        <v>1</v>
      </c>
      <c r="D153" t="s">
        <v>773</v>
      </c>
      <c r="E153">
        <v>6</v>
      </c>
      <c r="F153" s="20">
        <v>354339.76749220351</v>
      </c>
      <c r="G153" s="20">
        <v>37279.499220598635</v>
      </c>
      <c r="H153" s="20">
        <v>110452.97854121296</v>
      </c>
      <c r="I153" s="20">
        <v>502072.24525401508</v>
      </c>
      <c r="J153" s="20">
        <v>354339.76749220351</v>
      </c>
      <c r="K153" s="20">
        <v>35367.452227746195</v>
      </c>
      <c r="L153" s="20">
        <v>7278.8153195507803</v>
      </c>
      <c r="M153" s="20">
        <v>108290.14877620446</v>
      </c>
      <c r="N153" s="20">
        <f t="shared" si="14"/>
        <v>505276.18381570495</v>
      </c>
      <c r="O153" s="36">
        <f t="shared" si="15"/>
        <v>3203.9385616898653</v>
      </c>
      <c r="P153" s="20">
        <v>368649.50500645669</v>
      </c>
      <c r="Q153" s="20">
        <v>37903.274090854873</v>
      </c>
      <c r="R153" s="20">
        <v>111503.85491441781</v>
      </c>
      <c r="S153" s="20">
        <v>518056.63401172939</v>
      </c>
      <c r="T153" s="20">
        <v>368649.50500645669</v>
      </c>
      <c r="U153" s="20">
        <v>33508.969487076793</v>
      </c>
      <c r="V153" s="20">
        <v>16194.030757461212</v>
      </c>
      <c r="W153" s="20">
        <v>96226.957962138928</v>
      </c>
      <c r="X153" s="20">
        <v>514579.46321313363</v>
      </c>
      <c r="Y153" s="20">
        <f t="shared" si="16"/>
        <v>-3477.1707985957619</v>
      </c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x14ac:dyDescent="0.25">
      <c r="A154">
        <f t="shared" si="13"/>
        <v>0</v>
      </c>
      <c r="B154">
        <v>447</v>
      </c>
      <c r="C154">
        <v>1</v>
      </c>
      <c r="D154" t="s">
        <v>774</v>
      </c>
      <c r="E154">
        <v>6</v>
      </c>
      <c r="F154" s="20">
        <v>121355.45507638917</v>
      </c>
      <c r="G154" s="20">
        <v>1948.1193530308396</v>
      </c>
      <c r="H154" s="20">
        <v>48015.14360600798</v>
      </c>
      <c r="I154" s="20">
        <v>171318.718035428</v>
      </c>
      <c r="J154" s="20">
        <v>121355.45507638917</v>
      </c>
      <c r="K154" s="20">
        <v>885.73074651795582</v>
      </c>
      <c r="L154" s="20">
        <v>1536.7602777428635</v>
      </c>
      <c r="M154" s="20">
        <v>47796.825417576903</v>
      </c>
      <c r="N154" s="20">
        <f t="shared" si="14"/>
        <v>171574.77151822692</v>
      </c>
      <c r="O154" s="36">
        <f t="shared" si="15"/>
        <v>256.05348279891768</v>
      </c>
      <c r="P154" s="20">
        <v>118236.36852203798</v>
      </c>
      <c r="Q154" s="20">
        <v>2113.9813771097383</v>
      </c>
      <c r="R154" s="20">
        <v>44508.687096434354</v>
      </c>
      <c r="S154" s="20">
        <v>164859.03699558208</v>
      </c>
      <c r="T154" s="20">
        <v>118236.36852203798</v>
      </c>
      <c r="U154" s="20">
        <v>0</v>
      </c>
      <c r="V154" s="20">
        <v>3235.5611904179791</v>
      </c>
      <c r="W154" s="20">
        <v>39641.601758041608</v>
      </c>
      <c r="X154" s="20">
        <v>161113.53147049758</v>
      </c>
      <c r="Y154" s="20">
        <f t="shared" si="16"/>
        <v>-3745.5055250845035</v>
      </c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x14ac:dyDescent="0.25">
      <c r="A155">
        <f t="shared" si="13"/>
        <v>0</v>
      </c>
      <c r="B155">
        <v>458</v>
      </c>
      <c r="C155">
        <v>1</v>
      </c>
      <c r="D155" t="s">
        <v>775</v>
      </c>
      <c r="E155">
        <v>6</v>
      </c>
      <c r="F155" s="20">
        <v>196357.41889548922</v>
      </c>
      <c r="G155" s="20">
        <v>9715.2919227873826</v>
      </c>
      <c r="H155" s="20">
        <v>-142009.24688816597</v>
      </c>
      <c r="I155" s="20">
        <v>64063.463930110622</v>
      </c>
      <c r="J155" s="20">
        <v>196357.41889548922</v>
      </c>
      <c r="K155" s="20">
        <v>8034.1010563363907</v>
      </c>
      <c r="L155" s="20">
        <v>3908.026236474655</v>
      </c>
      <c r="M155" s="20">
        <v>-141361.88933942997</v>
      </c>
      <c r="N155" s="20">
        <f t="shared" si="14"/>
        <v>66937.656848870305</v>
      </c>
      <c r="O155" s="36">
        <f t="shared" si="15"/>
        <v>2874.1929187596834</v>
      </c>
      <c r="P155" s="20">
        <v>203609.57244998449</v>
      </c>
      <c r="Q155" s="20">
        <v>10418.197419838141</v>
      </c>
      <c r="R155" s="20">
        <v>-152247.93784523223</v>
      </c>
      <c r="S155" s="20">
        <v>61779.832024590403</v>
      </c>
      <c r="T155" s="20">
        <v>203609.57244998449</v>
      </c>
      <c r="U155" s="20">
        <v>6610.4787966660469</v>
      </c>
      <c r="V155" s="20">
        <v>8705.2151226655333</v>
      </c>
      <c r="W155" s="20">
        <v>-137843.32311804238</v>
      </c>
      <c r="X155" s="20">
        <v>81081.943251273711</v>
      </c>
      <c r="Y155" s="20">
        <f t="shared" si="16"/>
        <v>19302.111226683308</v>
      </c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x14ac:dyDescent="0.25">
      <c r="A156">
        <f t="shared" si="13"/>
        <v>0</v>
      </c>
      <c r="B156">
        <v>463</v>
      </c>
      <c r="C156">
        <v>1</v>
      </c>
      <c r="D156" t="s">
        <v>776</v>
      </c>
      <c r="E156">
        <v>6</v>
      </c>
      <c r="F156" s="20">
        <v>935078.21909517387</v>
      </c>
      <c r="G156" s="20">
        <v>118885.65216521097</v>
      </c>
      <c r="H156" s="20">
        <v>-211244.79965952519</v>
      </c>
      <c r="I156" s="20">
        <v>842719.07160085964</v>
      </c>
      <c r="J156" s="20">
        <v>935078.21909517387</v>
      </c>
      <c r="K156" s="20">
        <v>118118.46390454628</v>
      </c>
      <c r="L156" s="20">
        <v>14010.867118863993</v>
      </c>
      <c r="M156" s="20">
        <v>-211591.76125894417</v>
      </c>
      <c r="N156" s="20">
        <f t="shared" si="14"/>
        <v>855615.78885964002</v>
      </c>
      <c r="O156" s="36">
        <f t="shared" si="15"/>
        <v>12896.71725878038</v>
      </c>
      <c r="P156" s="20">
        <v>981289.99015968526</v>
      </c>
      <c r="Q156" s="20">
        <v>121842.84689941071</v>
      </c>
      <c r="R156" s="20">
        <v>-223654.8928234296</v>
      </c>
      <c r="S156" s="20">
        <v>879477.94423566642</v>
      </c>
      <c r="T156" s="20">
        <v>981289.99015968526</v>
      </c>
      <c r="U156" s="20">
        <v>120041.75194380849</v>
      </c>
      <c r="V156" s="20">
        <v>32008.006300956949</v>
      </c>
      <c r="W156" s="20">
        <v>-216563.50655659984</v>
      </c>
      <c r="X156" s="20">
        <v>916776.24184785085</v>
      </c>
      <c r="Y156" s="20">
        <f t="shared" si="16"/>
        <v>37298.297612184426</v>
      </c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x14ac:dyDescent="0.25">
      <c r="A157">
        <f t="shared" si="13"/>
        <v>0</v>
      </c>
      <c r="B157">
        <v>465</v>
      </c>
      <c r="C157">
        <v>1</v>
      </c>
      <c r="D157" t="s">
        <v>777</v>
      </c>
      <c r="E157">
        <v>5</v>
      </c>
      <c r="F157" s="20">
        <v>1803493.6276465633</v>
      </c>
      <c r="G157" s="20">
        <v>187134.50299905529</v>
      </c>
      <c r="H157" s="20">
        <v>-547780.22719855595</v>
      </c>
      <c r="I157" s="20">
        <v>1442847.9034470627</v>
      </c>
      <c r="J157" s="20">
        <v>1803493.6276465633</v>
      </c>
      <c r="K157" s="20">
        <v>184302.0228426317</v>
      </c>
      <c r="L157" s="20">
        <v>24690.041513216907</v>
      </c>
      <c r="M157" s="20">
        <v>-545436.26157827396</v>
      </c>
      <c r="N157" s="20">
        <f t="shared" si="14"/>
        <v>1467049.430424138</v>
      </c>
      <c r="O157" s="36">
        <f t="shared" si="15"/>
        <v>24201.526977075264</v>
      </c>
      <c r="P157" s="20">
        <v>1908487.9138699898</v>
      </c>
      <c r="Q157" s="20">
        <v>193715.84698097606</v>
      </c>
      <c r="R157" s="20">
        <v>-576310.56509246223</v>
      </c>
      <c r="S157" s="20">
        <v>1525893.1957585039</v>
      </c>
      <c r="T157" s="20">
        <v>1908487.9138699898</v>
      </c>
      <c r="U157" s="20">
        <v>187355.22403746634</v>
      </c>
      <c r="V157" s="20">
        <v>56237.89994246963</v>
      </c>
      <c r="W157" s="20">
        <v>-559892.23212509998</v>
      </c>
      <c r="X157" s="20">
        <v>1592188.8057248259</v>
      </c>
      <c r="Y157" s="20">
        <f t="shared" si="16"/>
        <v>66295.609966322081</v>
      </c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x14ac:dyDescent="0.25">
      <c r="A158">
        <f t="shared" si="13"/>
        <v>0</v>
      </c>
      <c r="B158">
        <v>466</v>
      </c>
      <c r="C158">
        <v>1</v>
      </c>
      <c r="D158" t="s">
        <v>778</v>
      </c>
      <c r="E158">
        <v>4</v>
      </c>
      <c r="F158" s="20">
        <v>1985776.780580082</v>
      </c>
      <c r="G158" s="20">
        <v>200581.64429277182</v>
      </c>
      <c r="H158" s="20">
        <v>-235559.33018541971</v>
      </c>
      <c r="I158" s="20">
        <v>1950799.0946874341</v>
      </c>
      <c r="J158" s="20">
        <v>1985776.780580082</v>
      </c>
      <c r="K158" s="20">
        <v>194718.24901145601</v>
      </c>
      <c r="L158" s="20">
        <v>31390.631912719426</v>
      </c>
      <c r="M158" s="20">
        <v>-237744.35471426204</v>
      </c>
      <c r="N158" s="20">
        <f t="shared" si="14"/>
        <v>1974141.3067899954</v>
      </c>
      <c r="O158" s="36">
        <f t="shared" si="15"/>
        <v>23342.212102561258</v>
      </c>
      <c r="P158" s="20">
        <v>2089731.0243823333</v>
      </c>
      <c r="Q158" s="20">
        <v>207405.24819630638</v>
      </c>
      <c r="R158" s="20">
        <v>-248765.14983203157</v>
      </c>
      <c r="S158" s="20">
        <v>2048371.1227466078</v>
      </c>
      <c r="T158" s="20">
        <v>2089731.0243823333</v>
      </c>
      <c r="U158" s="20">
        <v>193989.32237205669</v>
      </c>
      <c r="V158" s="20">
        <v>71199.407042603983</v>
      </c>
      <c r="W158" s="20">
        <v>-261086.85372437953</v>
      </c>
      <c r="X158" s="20">
        <v>2093832.9000726142</v>
      </c>
      <c r="Y158" s="20">
        <f t="shared" si="16"/>
        <v>45461.777326006442</v>
      </c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x14ac:dyDescent="0.25">
      <c r="A159">
        <f t="shared" si="13"/>
        <v>0</v>
      </c>
      <c r="B159">
        <v>473</v>
      </c>
      <c r="C159">
        <v>1</v>
      </c>
      <c r="D159" t="s">
        <v>779</v>
      </c>
      <c r="E159">
        <v>6</v>
      </c>
      <c r="F159" s="20">
        <v>422666.46492393612</v>
      </c>
      <c r="G159" s="20">
        <v>35006.455407937538</v>
      </c>
      <c r="H159" s="20">
        <v>-24547.674891071787</v>
      </c>
      <c r="I159" s="20">
        <v>433125.24544080184</v>
      </c>
      <c r="J159" s="20">
        <v>422666.46492393612</v>
      </c>
      <c r="K159" s="20">
        <v>32785.553469950413</v>
      </c>
      <c r="L159" s="20">
        <v>7500.3358950570719</v>
      </c>
      <c r="M159" s="20">
        <v>-25110.422648285923</v>
      </c>
      <c r="N159" s="20">
        <f t="shared" si="14"/>
        <v>437841.93164065765</v>
      </c>
      <c r="O159" s="36">
        <f t="shared" si="15"/>
        <v>4716.6861998558161</v>
      </c>
      <c r="P159" s="20">
        <v>437943.89140014281</v>
      </c>
      <c r="Q159" s="20">
        <v>35398.9831184754</v>
      </c>
      <c r="R159" s="20">
        <v>-30126.597054296057</v>
      </c>
      <c r="S159" s="20">
        <v>443216.27746432216</v>
      </c>
      <c r="T159" s="20">
        <v>437943.89140014281</v>
      </c>
      <c r="U159" s="20">
        <v>30287.344477345741</v>
      </c>
      <c r="V159" s="20">
        <v>16665.243281253024</v>
      </c>
      <c r="W159" s="20">
        <v>-35570.131186980463</v>
      </c>
      <c r="X159" s="20">
        <v>449326.34797176113</v>
      </c>
      <c r="Y159" s="20">
        <f t="shared" si="16"/>
        <v>6110.0705074389698</v>
      </c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x14ac:dyDescent="0.25">
      <c r="A160">
        <f t="shared" si="13"/>
        <v>0</v>
      </c>
      <c r="B160">
        <v>477</v>
      </c>
      <c r="C160">
        <v>1</v>
      </c>
      <c r="D160" t="s">
        <v>780</v>
      </c>
      <c r="E160">
        <v>4</v>
      </c>
      <c r="F160" s="20">
        <v>2583792.1836387762</v>
      </c>
      <c r="G160" s="20">
        <v>217851.13928395874</v>
      </c>
      <c r="H160" s="20">
        <v>-577409.05428327061</v>
      </c>
      <c r="I160" s="20">
        <v>2224234.2686394644</v>
      </c>
      <c r="J160" s="20">
        <v>2583792.1836387762</v>
      </c>
      <c r="K160" s="20">
        <v>204203.24402289576</v>
      </c>
      <c r="L160" s="20">
        <v>46775.554028919498</v>
      </c>
      <c r="M160" s="20">
        <v>-574889.52629535715</v>
      </c>
      <c r="N160" s="20">
        <f t="shared" si="14"/>
        <v>2259881.4553952338</v>
      </c>
      <c r="O160" s="36">
        <f t="shared" si="15"/>
        <v>35647.18675576942</v>
      </c>
      <c r="P160" s="20">
        <v>2715716.4376143664</v>
      </c>
      <c r="Q160" s="20">
        <v>225258.69167250759</v>
      </c>
      <c r="R160" s="20">
        <v>-608310.92311760341</v>
      </c>
      <c r="S160" s="20">
        <v>2332664.2061692709</v>
      </c>
      <c r="T160" s="20">
        <v>2715716.4376143664</v>
      </c>
      <c r="U160" s="20">
        <v>193503.85947228732</v>
      </c>
      <c r="V160" s="20">
        <v>105792.5549336788</v>
      </c>
      <c r="W160" s="20">
        <v>-593351.34194902552</v>
      </c>
      <c r="X160" s="20">
        <v>2421661.510071307</v>
      </c>
      <c r="Y160" s="20">
        <f t="shared" si="16"/>
        <v>88997.303902036045</v>
      </c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1:51" x14ac:dyDescent="0.25">
      <c r="A161">
        <f t="shared" si="13"/>
        <v>0</v>
      </c>
      <c r="B161">
        <v>480</v>
      </c>
      <c r="C161">
        <v>1</v>
      </c>
      <c r="D161" t="s">
        <v>781</v>
      </c>
      <c r="E161">
        <v>6</v>
      </c>
      <c r="F161" s="20">
        <v>1343602.9547970665</v>
      </c>
      <c r="G161" s="20">
        <v>251871.99771191846</v>
      </c>
      <c r="H161" s="20">
        <v>302122.3656038295</v>
      </c>
      <c r="I161" s="20">
        <v>1897597.3181128146</v>
      </c>
      <c r="J161" s="20">
        <v>1343602.9547970665</v>
      </c>
      <c r="K161" s="20">
        <v>260272.62407638811</v>
      </c>
      <c r="L161" s="20">
        <v>12311.673537881643</v>
      </c>
      <c r="M161" s="20">
        <v>277671.83562614105</v>
      </c>
      <c r="N161" s="20">
        <f t="shared" si="14"/>
        <v>1893859.0880374773</v>
      </c>
      <c r="O161" s="36">
        <f t="shared" si="15"/>
        <v>-3738.2300753372256</v>
      </c>
      <c r="P161" s="20">
        <v>1392952.605197164</v>
      </c>
      <c r="Q161" s="20">
        <v>257900.05935628645</v>
      </c>
      <c r="R161" s="20">
        <v>285684.29944550025</v>
      </c>
      <c r="S161" s="20">
        <v>1936536.9639989506</v>
      </c>
      <c r="T161" s="20">
        <v>1392952.605197164</v>
      </c>
      <c r="U161" s="20">
        <v>277728.49801119167</v>
      </c>
      <c r="V161" s="20">
        <v>29089.512786746556</v>
      </c>
      <c r="W161" s="20">
        <v>237026.71386160213</v>
      </c>
      <c r="X161" s="20">
        <v>1936797.3298567042</v>
      </c>
      <c r="Y161" s="20">
        <f t="shared" si="16"/>
        <v>260.36585775366984</v>
      </c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1:51" x14ac:dyDescent="0.25">
      <c r="A162">
        <f t="shared" si="13"/>
        <v>0</v>
      </c>
      <c r="B162">
        <v>482</v>
      </c>
      <c r="C162">
        <v>1</v>
      </c>
      <c r="D162" t="s">
        <v>782</v>
      </c>
      <c r="E162">
        <v>4</v>
      </c>
      <c r="F162" s="20">
        <v>2598156.5253818221</v>
      </c>
      <c r="G162" s="20">
        <v>398541.7061846127</v>
      </c>
      <c r="H162" s="20">
        <v>-1169731.9483252435</v>
      </c>
      <c r="I162" s="20">
        <v>1826966.2832411912</v>
      </c>
      <c r="J162" s="20">
        <v>2598156.5253818221</v>
      </c>
      <c r="K162" s="20">
        <v>401879.49648219277</v>
      </c>
      <c r="L162" s="20">
        <v>37516.355953496808</v>
      </c>
      <c r="M162" s="20">
        <v>-1165298.1839524622</v>
      </c>
      <c r="N162" s="20">
        <f t="shared" si="14"/>
        <v>1872254.1938650494</v>
      </c>
      <c r="O162" s="36">
        <f t="shared" si="15"/>
        <v>45287.910623858217</v>
      </c>
      <c r="P162" s="20">
        <v>2721768.2867424972</v>
      </c>
      <c r="Q162" s="20">
        <v>408516.13273981708</v>
      </c>
      <c r="R162" s="20">
        <v>-1227761.1363557179</v>
      </c>
      <c r="S162" s="20">
        <v>1902523.2831265966</v>
      </c>
      <c r="T162" s="20">
        <v>2721768.2867424972</v>
      </c>
      <c r="U162" s="20">
        <v>416956.13562209567</v>
      </c>
      <c r="V162" s="20">
        <v>84880.781932141501</v>
      </c>
      <c r="W162" s="20">
        <v>-1195629.3875337224</v>
      </c>
      <c r="X162" s="20">
        <v>2027975.8167630122</v>
      </c>
      <c r="Y162" s="20">
        <f t="shared" si="16"/>
        <v>125452.53363641561</v>
      </c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1:51" x14ac:dyDescent="0.25">
      <c r="A163">
        <f t="shared" si="13"/>
        <v>0</v>
      </c>
      <c r="B163">
        <v>484</v>
      </c>
      <c r="C163">
        <v>1</v>
      </c>
      <c r="D163" t="s">
        <v>783</v>
      </c>
      <c r="E163">
        <v>5</v>
      </c>
      <c r="F163" s="20">
        <v>1027555.6184353062</v>
      </c>
      <c r="G163" s="20">
        <v>136912.09974734712</v>
      </c>
      <c r="H163" s="20">
        <v>-274406.53461793408</v>
      </c>
      <c r="I163" s="20">
        <v>890061.18356471928</v>
      </c>
      <c r="J163" s="20">
        <v>1027555.6184353062</v>
      </c>
      <c r="K163" s="20">
        <v>135742.72755208175</v>
      </c>
      <c r="L163" s="20">
        <v>16715.903979238359</v>
      </c>
      <c r="M163" s="20">
        <v>-276917.26546330168</v>
      </c>
      <c r="N163" s="20">
        <f t="shared" si="14"/>
        <v>903096.98450332461</v>
      </c>
      <c r="O163" s="36">
        <f t="shared" si="15"/>
        <v>13035.800938605331</v>
      </c>
      <c r="P163" s="20">
        <v>1075510.1360894816</v>
      </c>
      <c r="Q163" s="20">
        <v>140265.58876225419</v>
      </c>
      <c r="R163" s="20">
        <v>-293711.5735392879</v>
      </c>
      <c r="S163" s="20">
        <v>922064.15131244797</v>
      </c>
      <c r="T163" s="20">
        <v>1075510.1360894816</v>
      </c>
      <c r="U163" s="20">
        <v>137681.7508681363</v>
      </c>
      <c r="V163" s="20">
        <v>37803.200821984254</v>
      </c>
      <c r="W163" s="20">
        <v>-308448.63154137996</v>
      </c>
      <c r="X163" s="20">
        <v>942546.45623822231</v>
      </c>
      <c r="Y163" s="20">
        <f t="shared" si="16"/>
        <v>20482.304925774341</v>
      </c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1:51" x14ac:dyDescent="0.25">
      <c r="A164">
        <f t="shared" si="13"/>
        <v>0</v>
      </c>
      <c r="B164">
        <v>485</v>
      </c>
      <c r="C164">
        <v>1</v>
      </c>
      <c r="D164" t="s">
        <v>784</v>
      </c>
      <c r="E164">
        <v>6</v>
      </c>
      <c r="F164" s="20">
        <v>737613.20587517368</v>
      </c>
      <c r="G164" s="20">
        <v>76492.292111797273</v>
      </c>
      <c r="H164" s="20">
        <v>-154686.32831439108</v>
      </c>
      <c r="I164" s="20">
        <v>659419.16967257985</v>
      </c>
      <c r="J164" s="20">
        <v>737613.20587517368</v>
      </c>
      <c r="K164" s="20">
        <v>73743.964484296943</v>
      </c>
      <c r="L164" s="20">
        <v>13095.011217156172</v>
      </c>
      <c r="M164" s="20">
        <v>-159194.83794582979</v>
      </c>
      <c r="N164" s="20">
        <f t="shared" si="14"/>
        <v>665257.343630797</v>
      </c>
      <c r="O164" s="36">
        <f t="shared" si="15"/>
        <v>5838.1739582171431</v>
      </c>
      <c r="P164" s="20">
        <v>786433.56228724774</v>
      </c>
      <c r="Q164" s="20">
        <v>79560.930150401502</v>
      </c>
      <c r="R164" s="20">
        <v>-165207.25970661905</v>
      </c>
      <c r="S164" s="20">
        <v>700787.23273103021</v>
      </c>
      <c r="T164" s="20">
        <v>786433.56228724774</v>
      </c>
      <c r="U164" s="20">
        <v>73015.597964621746</v>
      </c>
      <c r="V164" s="20">
        <v>30080.591287081606</v>
      </c>
      <c r="W164" s="20">
        <v>-180827.0342786047</v>
      </c>
      <c r="X164" s="20">
        <v>708702.7172603464</v>
      </c>
      <c r="Y164" s="20">
        <f t="shared" si="16"/>
        <v>7915.4845293161925</v>
      </c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1:51" x14ac:dyDescent="0.25">
      <c r="A165">
        <f t="shared" si="13"/>
        <v>0</v>
      </c>
      <c r="B165">
        <v>486</v>
      </c>
      <c r="C165">
        <v>1</v>
      </c>
      <c r="D165" t="s">
        <v>785</v>
      </c>
      <c r="E165">
        <v>6</v>
      </c>
      <c r="F165" s="20">
        <v>192208.63629759836</v>
      </c>
      <c r="G165" s="20">
        <v>13318.71617098716</v>
      </c>
      <c r="H165" s="20">
        <v>-16287.324535333704</v>
      </c>
      <c r="I165" s="20">
        <v>189240.02793325184</v>
      </c>
      <c r="J165" s="20">
        <v>192208.63629759836</v>
      </c>
      <c r="K165" s="20">
        <v>11179.310390165138</v>
      </c>
      <c r="L165" s="20">
        <v>5363.0395992922085</v>
      </c>
      <c r="M165" s="20">
        <v>-16436.717093908257</v>
      </c>
      <c r="N165" s="20">
        <f t="shared" si="14"/>
        <v>192314.26919314745</v>
      </c>
      <c r="O165" s="36">
        <f t="shared" si="15"/>
        <v>3074.2412598956143</v>
      </c>
      <c r="P165" s="20">
        <v>200907.11155345672</v>
      </c>
      <c r="Q165" s="20">
        <v>14107.063027017399</v>
      </c>
      <c r="R165" s="20">
        <v>-19065.204098499438</v>
      </c>
      <c r="S165" s="20">
        <v>195948.97048197468</v>
      </c>
      <c r="T165" s="20">
        <v>200907.11155345672</v>
      </c>
      <c r="U165" s="20">
        <v>9139.5747627345372</v>
      </c>
      <c r="V165" s="20">
        <v>12052.539503856706</v>
      </c>
      <c r="W165" s="20">
        <v>-15025.734877187984</v>
      </c>
      <c r="X165" s="20">
        <v>207073.49094285996</v>
      </c>
      <c r="Y165" s="20">
        <f t="shared" si="16"/>
        <v>11124.52046088528</v>
      </c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1:51" x14ac:dyDescent="0.25">
      <c r="A166">
        <f t="shared" si="13"/>
        <v>0</v>
      </c>
      <c r="B166">
        <v>487</v>
      </c>
      <c r="C166">
        <v>1</v>
      </c>
      <c r="D166" t="s">
        <v>786</v>
      </c>
      <c r="E166">
        <v>6</v>
      </c>
      <c r="F166" s="20">
        <v>232183.57484730316</v>
      </c>
      <c r="G166" s="20">
        <v>16968.336255829949</v>
      </c>
      <c r="H166" s="20">
        <v>-96408.128565760009</v>
      </c>
      <c r="I166" s="20">
        <v>152743.7825373731</v>
      </c>
      <c r="J166" s="20">
        <v>232183.57484730316</v>
      </c>
      <c r="K166" s="20">
        <v>15093.465960137282</v>
      </c>
      <c r="L166" s="20">
        <v>4947.0827338761565</v>
      </c>
      <c r="M166" s="20">
        <v>-96919.050603736046</v>
      </c>
      <c r="N166" s="20">
        <f t="shared" si="14"/>
        <v>155305.07293758055</v>
      </c>
      <c r="O166" s="36">
        <f t="shared" si="15"/>
        <v>2561.2904002074501</v>
      </c>
      <c r="P166" s="20">
        <v>244112.76921615741</v>
      </c>
      <c r="Q166" s="20">
        <v>17922.076147506868</v>
      </c>
      <c r="R166" s="20">
        <v>-103272.92031347982</v>
      </c>
      <c r="S166" s="20">
        <v>158761.92505018445</v>
      </c>
      <c r="T166" s="20">
        <v>244112.76921615741</v>
      </c>
      <c r="U166" s="20">
        <v>13556.600613554379</v>
      </c>
      <c r="V166" s="20">
        <v>11258.500509231955</v>
      </c>
      <c r="W166" s="20">
        <v>-98216.406646241216</v>
      </c>
      <c r="X166" s="20">
        <v>170711.46369270253</v>
      </c>
      <c r="Y166" s="20">
        <f t="shared" si="16"/>
        <v>11949.538642518077</v>
      </c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1:51" x14ac:dyDescent="0.25">
      <c r="A167">
        <f t="shared" si="13"/>
        <v>0</v>
      </c>
      <c r="B167">
        <v>492</v>
      </c>
      <c r="C167">
        <v>1</v>
      </c>
      <c r="D167" t="s">
        <v>787</v>
      </c>
      <c r="E167">
        <v>4</v>
      </c>
      <c r="F167" s="20">
        <v>5229245.7096531019</v>
      </c>
      <c r="G167" s="20">
        <v>717176.4150296069</v>
      </c>
      <c r="H167" s="20">
        <v>-81705.690124499088</v>
      </c>
      <c r="I167" s="20">
        <v>5864716.43455821</v>
      </c>
      <c r="J167" s="20">
        <v>5229245.7096531019</v>
      </c>
      <c r="K167" s="20">
        <v>710839.24572969473</v>
      </c>
      <c r="L167" s="20">
        <v>91064.433150811848</v>
      </c>
      <c r="M167" s="20">
        <v>-86362.868175142881</v>
      </c>
      <c r="N167" s="20">
        <f t="shared" si="14"/>
        <v>5944786.5203584665</v>
      </c>
      <c r="O167" s="36">
        <f t="shared" si="15"/>
        <v>80070.08580025658</v>
      </c>
      <c r="P167" s="20">
        <v>5580798.6762089059</v>
      </c>
      <c r="Q167" s="20">
        <v>745342.93404102966</v>
      </c>
      <c r="R167" s="20">
        <v>-87112.876609349449</v>
      </c>
      <c r="S167" s="20">
        <v>6239028.733640586</v>
      </c>
      <c r="T167" s="20">
        <v>5580798.6762089059</v>
      </c>
      <c r="U167" s="20">
        <v>724351.3507400587</v>
      </c>
      <c r="V167" s="20">
        <v>221979.21715682553</v>
      </c>
      <c r="W167" s="20">
        <v>-76231.724421075458</v>
      </c>
      <c r="X167" s="20">
        <v>6450897.5196847143</v>
      </c>
      <c r="Y167" s="20">
        <f t="shared" si="16"/>
        <v>211868.78604412824</v>
      </c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1:51" x14ac:dyDescent="0.25">
      <c r="A168">
        <f t="shared" si="13"/>
        <v>0</v>
      </c>
      <c r="B168">
        <v>495</v>
      </c>
      <c r="C168">
        <v>1</v>
      </c>
      <c r="D168" t="s">
        <v>788</v>
      </c>
      <c r="E168">
        <v>6</v>
      </c>
      <c r="F168" s="20">
        <v>308889.16388028237</v>
      </c>
      <c r="G168" s="20">
        <v>31307.967876978943</v>
      </c>
      <c r="H168" s="20">
        <v>70194.732045613942</v>
      </c>
      <c r="I168" s="20">
        <v>410391.86380287522</v>
      </c>
      <c r="J168" s="20">
        <v>308889.16388028237</v>
      </c>
      <c r="K168" s="20">
        <v>29860.407397688541</v>
      </c>
      <c r="L168" s="20">
        <v>5878.4474341487894</v>
      </c>
      <c r="M168" s="20">
        <v>67852.358863134577</v>
      </c>
      <c r="N168" s="20">
        <f t="shared" si="14"/>
        <v>412480.3775752543</v>
      </c>
      <c r="O168" s="36">
        <f t="shared" si="15"/>
        <v>2088.5137723790831</v>
      </c>
      <c r="P168" s="20">
        <v>331891.28341501637</v>
      </c>
      <c r="Q168" s="20">
        <v>33033.184207665552</v>
      </c>
      <c r="R168" s="20">
        <v>73390.638549782758</v>
      </c>
      <c r="S168" s="20">
        <v>438315.10617246467</v>
      </c>
      <c r="T168" s="20">
        <v>331891.28341501637</v>
      </c>
      <c r="U168" s="20">
        <v>29607.025326419229</v>
      </c>
      <c r="V168" s="20">
        <v>13564.537297487517</v>
      </c>
      <c r="W168" s="20">
        <v>70180.683321368386</v>
      </c>
      <c r="X168" s="20">
        <v>445243.52936029143</v>
      </c>
      <c r="Y168" s="20">
        <f t="shared" si="16"/>
        <v>6928.4231878267601</v>
      </c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1:51" x14ac:dyDescent="0.25">
      <c r="A169">
        <f t="shared" si="13"/>
        <v>0</v>
      </c>
      <c r="B169">
        <v>497</v>
      </c>
      <c r="C169">
        <v>1</v>
      </c>
      <c r="D169" t="s">
        <v>789</v>
      </c>
      <c r="E169">
        <v>6</v>
      </c>
      <c r="F169" s="20">
        <v>214408.66329425367</v>
      </c>
      <c r="G169" s="20">
        <v>30721.303216437747</v>
      </c>
      <c r="H169" s="20">
        <v>129707.84907127953</v>
      </c>
      <c r="I169" s="20">
        <v>374837.81558197096</v>
      </c>
      <c r="J169" s="20">
        <v>214408.66329425367</v>
      </c>
      <c r="K169" s="20">
        <v>30438.556069970375</v>
      </c>
      <c r="L169" s="20">
        <v>3731.2501811736533</v>
      </c>
      <c r="M169" s="20">
        <v>126730.01562158631</v>
      </c>
      <c r="N169" s="20">
        <f t="shared" si="14"/>
        <v>375308.48516698397</v>
      </c>
      <c r="O169" s="36">
        <f t="shared" si="15"/>
        <v>470.66958501300542</v>
      </c>
      <c r="P169" s="20">
        <v>231719.55693361003</v>
      </c>
      <c r="Q169" s="20">
        <v>32774.174761500595</v>
      </c>
      <c r="R169" s="20">
        <v>137539.76511527557</v>
      </c>
      <c r="S169" s="20">
        <v>402033.49681038619</v>
      </c>
      <c r="T169" s="20">
        <v>231719.55693361003</v>
      </c>
      <c r="U169" s="20">
        <v>32234.863825403128</v>
      </c>
      <c r="V169" s="20">
        <v>8590.0399494901521</v>
      </c>
      <c r="W169" s="20">
        <v>120166.82374748387</v>
      </c>
      <c r="X169" s="20">
        <v>392711.28445598716</v>
      </c>
      <c r="Y169" s="20">
        <f t="shared" si="16"/>
        <v>-9322.212354399031</v>
      </c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1:51" x14ac:dyDescent="0.25">
      <c r="A170">
        <f t="shared" si="13"/>
        <v>0</v>
      </c>
      <c r="B170">
        <v>499</v>
      </c>
      <c r="C170">
        <v>1</v>
      </c>
      <c r="D170" t="s">
        <v>790</v>
      </c>
      <c r="E170">
        <v>6</v>
      </c>
      <c r="F170" s="20">
        <v>308520.91556831467</v>
      </c>
      <c r="G170" s="20">
        <v>36650.10677410652</v>
      </c>
      <c r="H170" s="20">
        <v>-19081.314013333991</v>
      </c>
      <c r="I170" s="20">
        <v>326089.70832908718</v>
      </c>
      <c r="J170" s="20">
        <v>308520.91556831467</v>
      </c>
      <c r="K170" s="20">
        <v>36230.019406469451</v>
      </c>
      <c r="L170" s="20">
        <v>4668.6248453214403</v>
      </c>
      <c r="M170" s="20">
        <v>-19571.478811804547</v>
      </c>
      <c r="N170" s="20">
        <f t="shared" si="14"/>
        <v>329848.08100830106</v>
      </c>
      <c r="O170" s="36">
        <f t="shared" si="15"/>
        <v>3758.3726792138768</v>
      </c>
      <c r="P170" s="20">
        <v>324560.61441121547</v>
      </c>
      <c r="Q170" s="20">
        <v>37116.771000972425</v>
      </c>
      <c r="R170" s="20">
        <v>-21214.462594163306</v>
      </c>
      <c r="S170" s="20">
        <v>340462.92281802458</v>
      </c>
      <c r="T170" s="20">
        <v>324560.61441121547</v>
      </c>
      <c r="U170" s="20">
        <v>36090.827296217642</v>
      </c>
      <c r="V170" s="20">
        <v>10551.986257422635</v>
      </c>
      <c r="W170" s="20">
        <v>-19657.119233727914</v>
      </c>
      <c r="X170" s="20">
        <v>351546.30873112782</v>
      </c>
      <c r="Y170" s="20">
        <f t="shared" si="16"/>
        <v>11083.385913103237</v>
      </c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1:51" x14ac:dyDescent="0.25">
      <c r="A171">
        <f t="shared" si="13"/>
        <v>0</v>
      </c>
      <c r="B171">
        <v>500</v>
      </c>
      <c r="C171">
        <v>1</v>
      </c>
      <c r="D171" t="s">
        <v>791</v>
      </c>
      <c r="E171">
        <v>6</v>
      </c>
      <c r="F171" s="20">
        <v>551093.20452868566</v>
      </c>
      <c r="G171" s="20">
        <v>79478.198287356747</v>
      </c>
      <c r="H171" s="20">
        <v>-52552.633817025198</v>
      </c>
      <c r="I171" s="20">
        <v>578018.76899901719</v>
      </c>
      <c r="J171" s="20">
        <v>551093.20452868566</v>
      </c>
      <c r="K171" s="20">
        <v>80366.360559450302</v>
      </c>
      <c r="L171" s="20">
        <v>6870.1846504240057</v>
      </c>
      <c r="M171" s="20">
        <v>-54647.720113247429</v>
      </c>
      <c r="N171" s="20">
        <f t="shared" si="14"/>
        <v>583682.02962531266</v>
      </c>
      <c r="O171" s="36">
        <f t="shared" si="15"/>
        <v>5663.260626295465</v>
      </c>
      <c r="P171" s="20">
        <v>552275.86490344675</v>
      </c>
      <c r="Q171" s="20">
        <v>78129.579074830952</v>
      </c>
      <c r="R171" s="20">
        <v>-69229.474242252734</v>
      </c>
      <c r="S171" s="20">
        <v>561175.96973602497</v>
      </c>
      <c r="T171" s="20">
        <v>552275.86490344675</v>
      </c>
      <c r="U171" s="20">
        <v>80342.158109803757</v>
      </c>
      <c r="V171" s="20">
        <v>14795.071557172199</v>
      </c>
      <c r="W171" s="20">
        <v>-63346.848860371218</v>
      </c>
      <c r="X171" s="20">
        <v>584066.24571005162</v>
      </c>
      <c r="Y171" s="20">
        <f t="shared" si="16"/>
        <v>22890.275974026648</v>
      </c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1:51" x14ac:dyDescent="0.25">
      <c r="A172">
        <f t="shared" si="13"/>
        <v>0</v>
      </c>
      <c r="B172">
        <v>505</v>
      </c>
      <c r="C172">
        <v>1</v>
      </c>
      <c r="D172" t="s">
        <v>792</v>
      </c>
      <c r="E172">
        <v>6</v>
      </c>
      <c r="F172" s="20">
        <v>380683.08171271603</v>
      </c>
      <c r="G172" s="20">
        <v>66138.940921921923</v>
      </c>
      <c r="H172" s="20">
        <v>33.742259260754508</v>
      </c>
      <c r="I172" s="20">
        <v>446855.76489389868</v>
      </c>
      <c r="J172" s="20">
        <v>380683.08171271603</v>
      </c>
      <c r="K172" s="20">
        <v>67588.086679514236</v>
      </c>
      <c r="L172" s="20">
        <v>4477.3718365318628</v>
      </c>
      <c r="M172" s="20">
        <v>-511.22440309792728</v>
      </c>
      <c r="N172" s="20">
        <f t="shared" si="14"/>
        <v>452237.31582566421</v>
      </c>
      <c r="O172" s="36">
        <f t="shared" si="15"/>
        <v>5381.5509317655233</v>
      </c>
      <c r="P172" s="20">
        <v>379088.27522504382</v>
      </c>
      <c r="Q172" s="20">
        <v>64367.295428172991</v>
      </c>
      <c r="R172" s="20">
        <v>-2698.415920571304</v>
      </c>
      <c r="S172" s="20">
        <v>440757.15473264549</v>
      </c>
      <c r="T172" s="20">
        <v>379088.27522504382</v>
      </c>
      <c r="U172" s="20">
        <v>67702.710324373315</v>
      </c>
      <c r="V172" s="20">
        <v>9671.1860665046115</v>
      </c>
      <c r="W172" s="20">
        <v>-4734.3202027097104</v>
      </c>
      <c r="X172" s="20">
        <v>451727.85141321208</v>
      </c>
      <c r="Y172" s="20">
        <f t="shared" si="16"/>
        <v>10970.696680566587</v>
      </c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1:51" x14ac:dyDescent="0.25">
      <c r="A173">
        <f t="shared" si="13"/>
        <v>0</v>
      </c>
      <c r="B173">
        <v>507</v>
      </c>
      <c r="C173">
        <v>1</v>
      </c>
      <c r="D173" t="s">
        <v>793</v>
      </c>
      <c r="E173">
        <v>6</v>
      </c>
      <c r="F173" s="20">
        <v>380800.16493744956</v>
      </c>
      <c r="G173" s="20">
        <v>59926.7341635509</v>
      </c>
      <c r="H173" s="20">
        <v>-200084.46455199568</v>
      </c>
      <c r="I173" s="20">
        <v>240642.43454900477</v>
      </c>
      <c r="J173" s="20">
        <v>380800.16493744956</v>
      </c>
      <c r="K173" s="20">
        <v>60148.791673045816</v>
      </c>
      <c r="L173" s="20">
        <v>6343.632731425213</v>
      </c>
      <c r="M173" s="20">
        <v>-200582.88299734838</v>
      </c>
      <c r="N173" s="20">
        <f t="shared" si="14"/>
        <v>246709.70634457225</v>
      </c>
      <c r="O173" s="36">
        <f t="shared" si="15"/>
        <v>6067.2717955674743</v>
      </c>
      <c r="P173" s="20">
        <v>417720.19954501116</v>
      </c>
      <c r="Q173" s="20">
        <v>63814.390301242369</v>
      </c>
      <c r="R173" s="20">
        <v>-206137.94423530047</v>
      </c>
      <c r="S173" s="20">
        <v>275396.64561095304</v>
      </c>
      <c r="T173" s="20">
        <v>417720.19954501116</v>
      </c>
      <c r="U173" s="20">
        <v>64226.621251862234</v>
      </c>
      <c r="V173" s="20">
        <v>15252.135080311811</v>
      </c>
      <c r="W173" s="20">
        <v>-210166.28901605614</v>
      </c>
      <c r="X173" s="20">
        <v>287032.66686112911</v>
      </c>
      <c r="Y173" s="20">
        <f t="shared" si="16"/>
        <v>11636.021250176069</v>
      </c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1:51" x14ac:dyDescent="0.25">
      <c r="A174">
        <f t="shared" si="13"/>
        <v>0</v>
      </c>
      <c r="B174">
        <v>508</v>
      </c>
      <c r="C174">
        <v>1</v>
      </c>
      <c r="D174" t="s">
        <v>794</v>
      </c>
      <c r="E174">
        <v>5</v>
      </c>
      <c r="F174" s="20">
        <v>2250119.2578002852</v>
      </c>
      <c r="G174" s="20">
        <v>331916.25421405165</v>
      </c>
      <c r="H174" s="20">
        <v>-469606.58175881585</v>
      </c>
      <c r="I174" s="20">
        <v>2112428.9302555211</v>
      </c>
      <c r="J174" s="20">
        <v>2250119.2578002852</v>
      </c>
      <c r="K174" s="20">
        <v>331899.62438441819</v>
      </c>
      <c r="L174" s="20">
        <v>37228.580833273096</v>
      </c>
      <c r="M174" s="20">
        <v>-474388.95392678352</v>
      </c>
      <c r="N174" s="20">
        <f t="shared" si="14"/>
        <v>2144858.5090911929</v>
      </c>
      <c r="O174" s="36">
        <f t="shared" si="15"/>
        <v>32429.578835671768</v>
      </c>
      <c r="P174" s="20">
        <v>2375786.5700446595</v>
      </c>
      <c r="Q174" s="20">
        <v>341467.49898020504</v>
      </c>
      <c r="R174" s="20">
        <v>-490739.11535194662</v>
      </c>
      <c r="S174" s="20">
        <v>2226514.953672918</v>
      </c>
      <c r="T174" s="20">
        <v>2375786.5700446595</v>
      </c>
      <c r="U174" s="20">
        <v>341244.26684428874</v>
      </c>
      <c r="V174" s="20">
        <v>85400.987871647783</v>
      </c>
      <c r="W174" s="20">
        <v>-502720.17858430953</v>
      </c>
      <c r="X174" s="20">
        <v>2299711.646176287</v>
      </c>
      <c r="Y174" s="20">
        <f t="shared" si="16"/>
        <v>73196.692503368948</v>
      </c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1:51" x14ac:dyDescent="0.25">
      <c r="A175">
        <f t="shared" si="13"/>
        <v>0</v>
      </c>
      <c r="B175">
        <v>511</v>
      </c>
      <c r="C175">
        <v>1</v>
      </c>
      <c r="D175" t="s">
        <v>795</v>
      </c>
      <c r="E175">
        <v>6</v>
      </c>
      <c r="F175" s="20">
        <v>486613.36977995146</v>
      </c>
      <c r="G175" s="20">
        <v>57385.018942859861</v>
      </c>
      <c r="H175" s="20">
        <v>61872.852439303184</v>
      </c>
      <c r="I175" s="20">
        <v>605871.24116211454</v>
      </c>
      <c r="J175" s="20">
        <v>486613.36977995146</v>
      </c>
      <c r="K175" s="20">
        <v>55074.832290876438</v>
      </c>
      <c r="L175" s="20">
        <v>10440.608925190858</v>
      </c>
      <c r="M175" s="20">
        <v>59937.86677592287</v>
      </c>
      <c r="N175" s="20">
        <f t="shared" si="14"/>
        <v>612066.67777194164</v>
      </c>
      <c r="O175" s="36">
        <f t="shared" si="15"/>
        <v>6195.4366098270984</v>
      </c>
      <c r="P175" s="20">
        <v>499728.1622925768</v>
      </c>
      <c r="Q175" s="20">
        <v>57945.222491680448</v>
      </c>
      <c r="R175" s="20">
        <v>59367.828174662412</v>
      </c>
      <c r="S175" s="20">
        <v>617041.2129589197</v>
      </c>
      <c r="T175" s="20">
        <v>499728.1622925768</v>
      </c>
      <c r="U175" s="20">
        <v>52608.916694296218</v>
      </c>
      <c r="V175" s="20">
        <v>23257.188083226858</v>
      </c>
      <c r="W175" s="20">
        <v>47256.328275521868</v>
      </c>
      <c r="X175" s="20">
        <v>622850.59534562181</v>
      </c>
      <c r="Y175" s="20">
        <f t="shared" si="16"/>
        <v>5809.3823867021129</v>
      </c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1:51" x14ac:dyDescent="0.25">
      <c r="A176">
        <f t="shared" si="13"/>
        <v>0</v>
      </c>
      <c r="B176">
        <v>513</v>
      </c>
      <c r="C176">
        <v>1</v>
      </c>
      <c r="D176" t="s">
        <v>796</v>
      </c>
      <c r="E176">
        <v>6</v>
      </c>
      <c r="F176" s="20">
        <v>108864.96792265469</v>
      </c>
      <c r="G176" s="20">
        <v>2284.9912251595988</v>
      </c>
      <c r="H176" s="20">
        <v>-76691.549245037357</v>
      </c>
      <c r="I176" s="20">
        <v>34458.409902776926</v>
      </c>
      <c r="J176" s="20">
        <v>108864.96792265469</v>
      </c>
      <c r="K176" s="20">
        <v>864.41328306596176</v>
      </c>
      <c r="L176" s="20">
        <v>2705.6539194735774</v>
      </c>
      <c r="M176" s="20">
        <v>-83978.600094597001</v>
      </c>
      <c r="N176" s="20">
        <f t="shared" si="14"/>
        <v>28456.435030597233</v>
      </c>
      <c r="O176" s="36">
        <f t="shared" si="15"/>
        <v>-6001.9748721796932</v>
      </c>
      <c r="P176" s="20">
        <v>120035.95974099277</v>
      </c>
      <c r="Q176" s="20">
        <v>2106.2994998305885</v>
      </c>
      <c r="R176" s="20">
        <v>-57588.344128407392</v>
      </c>
      <c r="S176" s="20">
        <v>64553.915112415969</v>
      </c>
      <c r="T176" s="20">
        <v>120035.95974099277</v>
      </c>
      <c r="U176" s="20">
        <v>0</v>
      </c>
      <c r="V176" s="20">
        <v>6392.9620535593376</v>
      </c>
      <c r="W176" s="20">
        <v>-143101.274924798</v>
      </c>
      <c r="X176" s="20">
        <v>-16672.353130245887</v>
      </c>
      <c r="Y176" s="20">
        <f t="shared" si="16"/>
        <v>-81226.268242661856</v>
      </c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1:51" x14ac:dyDescent="0.25">
      <c r="A177">
        <f t="shared" si="13"/>
        <v>0</v>
      </c>
      <c r="B177">
        <v>514</v>
      </c>
      <c r="C177">
        <v>1</v>
      </c>
      <c r="D177" t="s">
        <v>797</v>
      </c>
      <c r="E177">
        <v>6</v>
      </c>
      <c r="F177" s="20">
        <v>124622.42480136571</v>
      </c>
      <c r="G177" s="20">
        <v>15005.777907237072</v>
      </c>
      <c r="H177" s="20">
        <v>13828.845638003571</v>
      </c>
      <c r="I177" s="20">
        <v>153457.04834660635</v>
      </c>
      <c r="J177" s="20">
        <v>124622.42480136571</v>
      </c>
      <c r="K177" s="20">
        <v>14231.136561043286</v>
      </c>
      <c r="L177" s="20">
        <v>3061.8576336384372</v>
      </c>
      <c r="M177" s="20">
        <v>13078.797743482955</v>
      </c>
      <c r="N177" s="20">
        <f t="shared" si="14"/>
        <v>154994.21673953038</v>
      </c>
      <c r="O177" s="36">
        <f t="shared" si="15"/>
        <v>1537.1683929240389</v>
      </c>
      <c r="P177" s="20">
        <v>122161.04605546533</v>
      </c>
      <c r="Q177" s="20">
        <v>14290.408253436381</v>
      </c>
      <c r="R177" s="20">
        <v>9899.7020500555736</v>
      </c>
      <c r="S177" s="20">
        <v>146351.15635895729</v>
      </c>
      <c r="T177" s="20">
        <v>122161.04605546533</v>
      </c>
      <c r="U177" s="20">
        <v>12570.061707113602</v>
      </c>
      <c r="V177" s="20">
        <v>6451.2693894021522</v>
      </c>
      <c r="W177" s="20">
        <v>8912.5466222075702</v>
      </c>
      <c r="X177" s="20">
        <v>150094.92377418865</v>
      </c>
      <c r="Y177" s="20">
        <f t="shared" si="16"/>
        <v>3743.7674152313557</v>
      </c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1:51" x14ac:dyDescent="0.25">
      <c r="A178">
        <f t="shared" si="13"/>
        <v>0</v>
      </c>
      <c r="B178">
        <v>516</v>
      </c>
      <c r="C178">
        <v>1</v>
      </c>
      <c r="D178" t="s">
        <v>798</v>
      </c>
      <c r="E178">
        <v>6</v>
      </c>
      <c r="F178" s="20">
        <v>99290.789539364196</v>
      </c>
      <c r="G178" s="20">
        <v>15466.197166431337</v>
      </c>
      <c r="H178" s="20">
        <v>-126764.2514972612</v>
      </c>
      <c r="I178" s="20">
        <v>-12007.26479146567</v>
      </c>
      <c r="J178" s="20">
        <v>99290.789539364196</v>
      </c>
      <c r="K178" s="20">
        <v>15831.954363155768</v>
      </c>
      <c r="L178" s="20">
        <v>927.22374832092714</v>
      </c>
      <c r="M178" s="20">
        <v>-128201.82359300352</v>
      </c>
      <c r="N178" s="20">
        <f t="shared" si="14"/>
        <v>-12151.855942162627</v>
      </c>
      <c r="O178" s="36">
        <f t="shared" si="15"/>
        <v>-144.5911506969569</v>
      </c>
      <c r="P178" s="20">
        <v>107133.20171037716</v>
      </c>
      <c r="Q178" s="20">
        <v>16192.577476875798</v>
      </c>
      <c r="R178" s="20">
        <v>-132792.32207821246</v>
      </c>
      <c r="S178" s="20">
        <v>-9466.5428909594921</v>
      </c>
      <c r="T178" s="20">
        <v>107133.20171037716</v>
      </c>
      <c r="U178" s="20">
        <v>17085.331734319061</v>
      </c>
      <c r="V178" s="20">
        <v>2187.5243308808085</v>
      </c>
      <c r="W178" s="20">
        <v>-129856.78495761429</v>
      </c>
      <c r="X178" s="20">
        <v>-3450.7271820372553</v>
      </c>
      <c r="Y178" s="20">
        <f t="shared" si="16"/>
        <v>6015.8157089222368</v>
      </c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1:51" x14ac:dyDescent="0.25">
      <c r="A179">
        <f t="shared" si="13"/>
        <v>0</v>
      </c>
      <c r="B179">
        <v>518</v>
      </c>
      <c r="C179">
        <v>1</v>
      </c>
      <c r="D179" t="s">
        <v>799</v>
      </c>
      <c r="E179">
        <v>4</v>
      </c>
      <c r="F179" s="20">
        <v>2886853.8394924141</v>
      </c>
      <c r="G179" s="20">
        <v>359241.17622310994</v>
      </c>
      <c r="H179" s="20">
        <v>-204812.07824930275</v>
      </c>
      <c r="I179" s="20">
        <v>3041282.9374662214</v>
      </c>
      <c r="J179" s="20">
        <v>2886853.8394924141</v>
      </c>
      <c r="K179" s="20">
        <v>349926.85698405612</v>
      </c>
      <c r="L179" s="20">
        <v>56260.045422978859</v>
      </c>
      <c r="M179" s="20">
        <v>-207762.45250025261</v>
      </c>
      <c r="N179" s="20">
        <f t="shared" si="14"/>
        <v>3085278.2893991964</v>
      </c>
      <c r="O179" s="36">
        <f t="shared" si="15"/>
        <v>43995.351932974998</v>
      </c>
      <c r="P179" s="20">
        <v>3063551.0137120383</v>
      </c>
      <c r="Q179" s="20">
        <v>370938.65005110501</v>
      </c>
      <c r="R179" s="20">
        <v>-210469.58762660692</v>
      </c>
      <c r="S179" s="20">
        <v>3224020.076136536</v>
      </c>
      <c r="T179" s="20">
        <v>3063551.0137120383</v>
      </c>
      <c r="U179" s="20">
        <v>347484.14112721552</v>
      </c>
      <c r="V179" s="20">
        <v>131048.29233573099</v>
      </c>
      <c r="W179" s="20">
        <v>-227536.77137483572</v>
      </c>
      <c r="X179" s="20">
        <v>3314546.6758001493</v>
      </c>
      <c r="Y179" s="20">
        <f t="shared" si="16"/>
        <v>90526.599663613364</v>
      </c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1:51" x14ac:dyDescent="0.25">
      <c r="A180">
        <f t="shared" si="13"/>
        <v>0</v>
      </c>
      <c r="B180">
        <v>531</v>
      </c>
      <c r="C180">
        <v>1</v>
      </c>
      <c r="D180" t="s">
        <v>800</v>
      </c>
      <c r="E180">
        <v>5</v>
      </c>
      <c r="F180" s="20">
        <v>1130390.7723312061</v>
      </c>
      <c r="G180" s="20">
        <v>78010.705079889391</v>
      </c>
      <c r="H180" s="20">
        <v>-67109.600503708381</v>
      </c>
      <c r="I180" s="20">
        <v>1141291.876907387</v>
      </c>
      <c r="J180" s="20">
        <v>1130390.7723312061</v>
      </c>
      <c r="K180" s="20">
        <v>70466.772996144777</v>
      </c>
      <c r="L180" s="20">
        <v>20180.726552341919</v>
      </c>
      <c r="M180" s="20">
        <v>-68022.296872852283</v>
      </c>
      <c r="N180" s="20">
        <f t="shared" si="14"/>
        <v>1153015.9750068404</v>
      </c>
      <c r="O180" s="36">
        <f t="shared" si="15"/>
        <v>11724.098099453375</v>
      </c>
      <c r="P180" s="20">
        <v>1214492.1659395387</v>
      </c>
      <c r="Q180" s="20">
        <v>82881.735778398361</v>
      </c>
      <c r="R180" s="20">
        <v>-66377.214463113138</v>
      </c>
      <c r="S180" s="20">
        <v>1230996.687254824</v>
      </c>
      <c r="T180" s="20">
        <v>1214492.1659395387</v>
      </c>
      <c r="U180" s="20">
        <v>64806.793901578974</v>
      </c>
      <c r="V180" s="20">
        <v>47049.461373964354</v>
      </c>
      <c r="W180" s="20">
        <v>-87825.478881518735</v>
      </c>
      <c r="X180" s="20">
        <v>1238522.9423335632</v>
      </c>
      <c r="Y180" s="20">
        <f t="shared" si="16"/>
        <v>7526.2550787392538</v>
      </c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1:51" x14ac:dyDescent="0.25">
      <c r="A181">
        <f t="shared" si="13"/>
        <v>0</v>
      </c>
      <c r="B181">
        <v>533</v>
      </c>
      <c r="C181">
        <v>1</v>
      </c>
      <c r="D181" t="s">
        <v>801</v>
      </c>
      <c r="E181">
        <v>5</v>
      </c>
      <c r="F181" s="20">
        <v>782043.63151686976</v>
      </c>
      <c r="G181" s="20">
        <v>60091.807452952897</v>
      </c>
      <c r="H181" s="20">
        <v>-70793.946004883197</v>
      </c>
      <c r="I181" s="20">
        <v>771341.49296493945</v>
      </c>
      <c r="J181" s="20">
        <v>782043.63151686976</v>
      </c>
      <c r="K181" s="20">
        <v>54391.965532722003</v>
      </c>
      <c r="L181" s="20">
        <v>15830.119337325146</v>
      </c>
      <c r="M181" s="20">
        <v>-72639.56633806492</v>
      </c>
      <c r="N181" s="20">
        <f t="shared" si="14"/>
        <v>779626.15004885185</v>
      </c>
      <c r="O181" s="36">
        <f t="shared" si="15"/>
        <v>8284.6570839124033</v>
      </c>
      <c r="P181" s="20">
        <v>826450.46170573786</v>
      </c>
      <c r="Q181" s="20">
        <v>63729.391294451721</v>
      </c>
      <c r="R181" s="20">
        <v>-78487.606391299967</v>
      </c>
      <c r="S181" s="20">
        <v>811692.24660888966</v>
      </c>
      <c r="T181" s="20">
        <v>826450.46170573786</v>
      </c>
      <c r="U181" s="20">
        <v>50565.140014456912</v>
      </c>
      <c r="V181" s="20">
        <v>35954.020919756404</v>
      </c>
      <c r="W181" s="20">
        <v>-84631.021215532033</v>
      </c>
      <c r="X181" s="20">
        <v>828338.60142441909</v>
      </c>
      <c r="Y181" s="20">
        <f t="shared" si="16"/>
        <v>16646.354815529427</v>
      </c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1:51" x14ac:dyDescent="0.25">
      <c r="A182">
        <f t="shared" si="13"/>
        <v>0</v>
      </c>
      <c r="B182">
        <v>534</v>
      </c>
      <c r="C182">
        <v>1</v>
      </c>
      <c r="D182" t="s">
        <v>802</v>
      </c>
      <c r="E182">
        <v>5</v>
      </c>
      <c r="F182" s="20">
        <v>1510478.40222179</v>
      </c>
      <c r="G182" s="20">
        <v>133141.93521944256</v>
      </c>
      <c r="H182" s="20">
        <v>-159760.62927768379</v>
      </c>
      <c r="I182" s="20">
        <v>1483859.7081635487</v>
      </c>
      <c r="J182" s="20">
        <v>1510478.40222179</v>
      </c>
      <c r="K182" s="20">
        <v>125046.97967880996</v>
      </c>
      <c r="L182" s="20">
        <v>28524.295404897919</v>
      </c>
      <c r="M182" s="20">
        <v>-160553.47694891586</v>
      </c>
      <c r="N182" s="20">
        <f t="shared" si="14"/>
        <v>1503496.2003565822</v>
      </c>
      <c r="O182" s="36">
        <f t="shared" si="15"/>
        <v>19636.492193033453</v>
      </c>
      <c r="P182" s="20">
        <v>1588961.4709966595</v>
      </c>
      <c r="Q182" s="20">
        <v>137519.82506417966</v>
      </c>
      <c r="R182" s="20">
        <v>-167983.03527595295</v>
      </c>
      <c r="S182" s="20">
        <v>1558498.2607848863</v>
      </c>
      <c r="T182" s="20">
        <v>1588961.4709966595</v>
      </c>
      <c r="U182" s="20">
        <v>118639.19962316621</v>
      </c>
      <c r="V182" s="20">
        <v>64475.945753844004</v>
      </c>
      <c r="W182" s="20">
        <v>-179211.35089520607</v>
      </c>
      <c r="X182" s="20">
        <v>1592865.2654784636</v>
      </c>
      <c r="Y182" s="20">
        <f t="shared" si="16"/>
        <v>34367.004693577299</v>
      </c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1:51" x14ac:dyDescent="0.25">
      <c r="A183">
        <f t="shared" si="13"/>
        <v>0</v>
      </c>
      <c r="B183">
        <v>535</v>
      </c>
      <c r="C183">
        <v>1</v>
      </c>
      <c r="D183" t="s">
        <v>803</v>
      </c>
      <c r="E183">
        <v>4</v>
      </c>
      <c r="F183" s="20">
        <v>15619580.050107706</v>
      </c>
      <c r="G183" s="20">
        <v>1488075.23535495</v>
      </c>
      <c r="H183" s="20">
        <v>-700210.56988387066</v>
      </c>
      <c r="I183" s="20">
        <v>16407444.715578785</v>
      </c>
      <c r="J183" s="20">
        <v>15619580.050107706</v>
      </c>
      <c r="K183" s="20">
        <v>1421432.3038693336</v>
      </c>
      <c r="L183" s="20">
        <v>283500.2010072078</v>
      </c>
      <c r="M183" s="20">
        <v>-702334.97699290398</v>
      </c>
      <c r="N183" s="20">
        <f t="shared" si="14"/>
        <v>16622177.577991342</v>
      </c>
      <c r="O183" s="36">
        <f t="shared" si="15"/>
        <v>214732.86241255701</v>
      </c>
      <c r="P183" s="20">
        <v>16470426.448445212</v>
      </c>
      <c r="Q183" s="20">
        <v>1523452.4714775493</v>
      </c>
      <c r="R183" s="20">
        <v>-745653.27439006569</v>
      </c>
      <c r="S183" s="20">
        <v>17248225.645532697</v>
      </c>
      <c r="T183" s="20">
        <v>16470426.448445212</v>
      </c>
      <c r="U183" s="20">
        <v>1363778.7173086579</v>
      </c>
      <c r="V183" s="20">
        <v>645457.50635897135</v>
      </c>
      <c r="W183" s="20">
        <v>-672702.78570137825</v>
      </c>
      <c r="X183" s="20">
        <v>17806959.886411462</v>
      </c>
      <c r="Y183" s="20">
        <f t="shared" si="16"/>
        <v>558734.24087876454</v>
      </c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1:51" x14ac:dyDescent="0.25">
      <c r="A184">
        <f t="shared" si="13"/>
        <v>0</v>
      </c>
      <c r="B184">
        <v>542</v>
      </c>
      <c r="C184">
        <v>1</v>
      </c>
      <c r="D184" t="s">
        <v>804</v>
      </c>
      <c r="E184">
        <v>6</v>
      </c>
      <c r="F184" s="20">
        <v>183671.1095454889</v>
      </c>
      <c r="G184" s="20">
        <v>0</v>
      </c>
      <c r="H184" s="20">
        <v>-99570.540753683061</v>
      </c>
      <c r="I184" s="20">
        <v>84100.568791805839</v>
      </c>
      <c r="J184" s="20">
        <v>183671.1095454889</v>
      </c>
      <c r="K184" s="20">
        <v>0</v>
      </c>
      <c r="L184" s="20">
        <v>5194.9824336025467</v>
      </c>
      <c r="M184" s="20">
        <v>-99690.432371165531</v>
      </c>
      <c r="N184" s="20">
        <f t="shared" si="14"/>
        <v>89175.659607925903</v>
      </c>
      <c r="O184" s="36">
        <f t="shared" si="15"/>
        <v>5075.0908161200641</v>
      </c>
      <c r="P184" s="20">
        <v>191606.343716476</v>
      </c>
      <c r="Q184" s="20">
        <v>0</v>
      </c>
      <c r="R184" s="20">
        <v>-107154.51925732462</v>
      </c>
      <c r="S184" s="20">
        <v>84451.824459151379</v>
      </c>
      <c r="T184" s="20">
        <v>191606.343716476</v>
      </c>
      <c r="U184" s="20">
        <v>0</v>
      </c>
      <c r="V184" s="20">
        <v>11667.6744360132</v>
      </c>
      <c r="W184" s="20">
        <v>-95855.093118564429</v>
      </c>
      <c r="X184" s="20">
        <v>107418.92503392478</v>
      </c>
      <c r="Y184" s="20">
        <f t="shared" si="16"/>
        <v>22967.100574773402</v>
      </c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1:51" x14ac:dyDescent="0.25">
      <c r="A185">
        <f t="shared" si="13"/>
        <v>0</v>
      </c>
      <c r="B185">
        <v>544</v>
      </c>
      <c r="C185">
        <v>1</v>
      </c>
      <c r="D185" t="s">
        <v>805</v>
      </c>
      <c r="E185">
        <v>4</v>
      </c>
      <c r="F185" s="20">
        <v>2040033.2437025842</v>
      </c>
      <c r="G185" s="20">
        <v>232734.0567300072</v>
      </c>
      <c r="H185" s="20">
        <v>-723180.31367528602</v>
      </c>
      <c r="I185" s="20">
        <v>1549586.9867573052</v>
      </c>
      <c r="J185" s="20">
        <v>2040033.2437025842</v>
      </c>
      <c r="K185" s="20">
        <v>227424.91950392426</v>
      </c>
      <c r="L185" s="20">
        <v>33130.84501960512</v>
      </c>
      <c r="M185" s="20">
        <v>-721657.76624042704</v>
      </c>
      <c r="N185" s="20">
        <f t="shared" si="14"/>
        <v>1578931.2419856864</v>
      </c>
      <c r="O185" s="36">
        <f t="shared" si="15"/>
        <v>29344.255228381138</v>
      </c>
      <c r="P185" s="20">
        <v>2047634.8398263974</v>
      </c>
      <c r="Q185" s="20">
        <v>231027.6262907623</v>
      </c>
      <c r="R185" s="20">
        <v>-768664.68187860143</v>
      </c>
      <c r="S185" s="20">
        <v>1509997.784238558</v>
      </c>
      <c r="T185" s="20">
        <v>2047634.8398263974</v>
      </c>
      <c r="U185" s="20">
        <v>220075.1537802942</v>
      </c>
      <c r="V185" s="20">
        <v>71222.543827146263</v>
      </c>
      <c r="W185" s="20">
        <v>-756695.58815831004</v>
      </c>
      <c r="X185" s="20">
        <v>1582236.9492755281</v>
      </c>
      <c r="Y185" s="20">
        <f t="shared" si="16"/>
        <v>72239.165036970051</v>
      </c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1:51" x14ac:dyDescent="0.25">
      <c r="A186">
        <f t="shared" si="13"/>
        <v>0</v>
      </c>
      <c r="B186">
        <v>545</v>
      </c>
      <c r="C186">
        <v>1</v>
      </c>
      <c r="D186" t="s">
        <v>806</v>
      </c>
      <c r="E186">
        <v>6</v>
      </c>
      <c r="F186" s="20">
        <v>258099.30665957401</v>
      </c>
      <c r="G186" s="20">
        <v>17986.230085123272</v>
      </c>
      <c r="H186" s="20">
        <v>-98839.463027769816</v>
      </c>
      <c r="I186" s="20">
        <v>177246.07371692744</v>
      </c>
      <c r="J186" s="20">
        <v>258099.30665957401</v>
      </c>
      <c r="K186" s="20">
        <v>15892.177228203316</v>
      </c>
      <c r="L186" s="20">
        <v>5342.9614101274356</v>
      </c>
      <c r="M186" s="20">
        <v>-98803.185140540983</v>
      </c>
      <c r="N186" s="20">
        <f t="shared" si="14"/>
        <v>180531.26015736378</v>
      </c>
      <c r="O186" s="36">
        <f t="shared" si="15"/>
        <v>3285.1864404363441</v>
      </c>
      <c r="P186" s="20">
        <v>271136.77045687725</v>
      </c>
      <c r="Q186" s="20">
        <v>19089.877561004276</v>
      </c>
      <c r="R186" s="20">
        <v>-105901.63924620826</v>
      </c>
      <c r="S186" s="20">
        <v>184325.00877167325</v>
      </c>
      <c r="T186" s="20">
        <v>271136.77045687725</v>
      </c>
      <c r="U186" s="20">
        <v>14280.749473942122</v>
      </c>
      <c r="V186" s="20">
        <v>12062.379678398971</v>
      </c>
      <c r="W186" s="20">
        <v>-97873.004509235063</v>
      </c>
      <c r="X186" s="20">
        <v>199606.89509998323</v>
      </c>
      <c r="Y186" s="20">
        <f t="shared" si="16"/>
        <v>15281.886328309978</v>
      </c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1:51" x14ac:dyDescent="0.25">
      <c r="A187">
        <f t="shared" si="13"/>
        <v>0</v>
      </c>
      <c r="B187">
        <v>547</v>
      </c>
      <c r="C187">
        <v>1</v>
      </c>
      <c r="D187" t="s">
        <v>807</v>
      </c>
      <c r="E187">
        <v>6</v>
      </c>
      <c r="F187" s="20">
        <v>448795.07694706024</v>
      </c>
      <c r="G187" s="20">
        <v>48166.478629779092</v>
      </c>
      <c r="H187" s="20">
        <v>21093.174025627173</v>
      </c>
      <c r="I187" s="20">
        <v>518054.72960246645</v>
      </c>
      <c r="J187" s="20">
        <v>448795.07694706024</v>
      </c>
      <c r="K187" s="20">
        <v>45674.825341726217</v>
      </c>
      <c r="L187" s="20">
        <v>9922.4389971188157</v>
      </c>
      <c r="M187" s="20">
        <v>18519.1358670232</v>
      </c>
      <c r="N187" s="20">
        <f t="shared" si="14"/>
        <v>522911.47715292848</v>
      </c>
      <c r="O187" s="36">
        <f t="shared" si="15"/>
        <v>4856.7475504620234</v>
      </c>
      <c r="P187" s="20">
        <v>460681.72570796724</v>
      </c>
      <c r="Q187" s="20">
        <v>48939.561626871007</v>
      </c>
      <c r="R187" s="20">
        <v>16170.380162184418</v>
      </c>
      <c r="S187" s="20">
        <v>525791.66749702266</v>
      </c>
      <c r="T187" s="20">
        <v>460681.72570796724</v>
      </c>
      <c r="U187" s="20">
        <v>42669.839339415725</v>
      </c>
      <c r="V187" s="20">
        <v>23240.025795661415</v>
      </c>
      <c r="W187" s="20">
        <v>9865.8341085071588</v>
      </c>
      <c r="X187" s="20">
        <v>536457.42495155148</v>
      </c>
      <c r="Y187" s="20">
        <f t="shared" si="16"/>
        <v>10665.757454528823</v>
      </c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1:51" x14ac:dyDescent="0.25">
      <c r="A188">
        <f t="shared" si="13"/>
        <v>0</v>
      </c>
      <c r="B188">
        <v>548</v>
      </c>
      <c r="C188">
        <v>1</v>
      </c>
      <c r="D188" t="s">
        <v>808</v>
      </c>
      <c r="E188">
        <v>6</v>
      </c>
      <c r="F188" s="20">
        <v>627372.37574014824</v>
      </c>
      <c r="G188" s="20">
        <v>55677.076650518698</v>
      </c>
      <c r="H188" s="20">
        <v>-176965.15969724278</v>
      </c>
      <c r="I188" s="20">
        <v>506084.29269342416</v>
      </c>
      <c r="J188" s="20">
        <v>627372.37574014824</v>
      </c>
      <c r="K188" s="20">
        <v>51716.823629967672</v>
      </c>
      <c r="L188" s="20">
        <v>12322.426913793315</v>
      </c>
      <c r="M188" s="20">
        <v>-176862.66475199108</v>
      </c>
      <c r="N188" s="20">
        <f t="shared" si="14"/>
        <v>514548.96153191815</v>
      </c>
      <c r="O188" s="36">
        <f t="shared" si="15"/>
        <v>8464.6688384939916</v>
      </c>
      <c r="P188" s="20">
        <v>649552.81478367734</v>
      </c>
      <c r="Q188" s="20">
        <v>56980.286867459647</v>
      </c>
      <c r="R188" s="20">
        <v>-189423.03917044785</v>
      </c>
      <c r="S188" s="20">
        <v>517110.06248068914</v>
      </c>
      <c r="T188" s="20">
        <v>649552.81478367734</v>
      </c>
      <c r="U188" s="20">
        <v>47951.011155211934</v>
      </c>
      <c r="V188" s="20">
        <v>27453.910949091485</v>
      </c>
      <c r="W188" s="20">
        <v>-176456.54648373969</v>
      </c>
      <c r="X188" s="20">
        <v>548501.19040424097</v>
      </c>
      <c r="Y188" s="20">
        <f t="shared" si="16"/>
        <v>31391.12792355183</v>
      </c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1:51" x14ac:dyDescent="0.25">
      <c r="A189">
        <f t="shared" si="13"/>
        <v>0</v>
      </c>
      <c r="B189">
        <v>549</v>
      </c>
      <c r="C189">
        <v>1</v>
      </c>
      <c r="D189" t="s">
        <v>809</v>
      </c>
      <c r="E189">
        <v>5</v>
      </c>
      <c r="F189" s="20">
        <v>1199092.0198158184</v>
      </c>
      <c r="G189" s="20">
        <v>165989.56378428856</v>
      </c>
      <c r="H189" s="20">
        <v>-179867.44617172694</v>
      </c>
      <c r="I189" s="20">
        <v>1185214.1374283799</v>
      </c>
      <c r="J189" s="20">
        <v>1199092.0198158184</v>
      </c>
      <c r="K189" s="20">
        <v>162801.50723142296</v>
      </c>
      <c r="L189" s="20">
        <v>24089.340406179312</v>
      </c>
      <c r="M189" s="20">
        <v>-177714.42049145221</v>
      </c>
      <c r="N189" s="20">
        <f t="shared" si="14"/>
        <v>1208268.4469619682</v>
      </c>
      <c r="O189" s="36">
        <f t="shared" si="15"/>
        <v>23054.309533588355</v>
      </c>
      <c r="P189" s="20">
        <v>1233783.6529935249</v>
      </c>
      <c r="Q189" s="20">
        <v>167135.71324616237</v>
      </c>
      <c r="R189" s="20">
        <v>-195128.81743439328</v>
      </c>
      <c r="S189" s="20">
        <v>1205790.5488052939</v>
      </c>
      <c r="T189" s="20">
        <v>1233783.6529935249</v>
      </c>
      <c r="U189" s="20">
        <v>159933.10860744049</v>
      </c>
      <c r="V189" s="20">
        <v>53314.029998076141</v>
      </c>
      <c r="W189" s="20">
        <v>-189040.85100812354</v>
      </c>
      <c r="X189" s="20">
        <v>1257989.9405909181</v>
      </c>
      <c r="Y189" s="20">
        <f t="shared" si="16"/>
        <v>52199.391785624204</v>
      </c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1:51" x14ac:dyDescent="0.25">
      <c r="A190">
        <f t="shared" si="13"/>
        <v>0</v>
      </c>
      <c r="B190">
        <v>550</v>
      </c>
      <c r="C190">
        <v>1</v>
      </c>
      <c r="D190" t="s">
        <v>810</v>
      </c>
      <c r="E190">
        <v>6</v>
      </c>
      <c r="F190" s="20">
        <v>221660.42995719778</v>
      </c>
      <c r="G190" s="20">
        <v>0</v>
      </c>
      <c r="H190" s="20">
        <v>73811.325943834454</v>
      </c>
      <c r="I190" s="20">
        <v>295471.75590103224</v>
      </c>
      <c r="J190" s="20">
        <v>221660.42995719778</v>
      </c>
      <c r="K190" s="20">
        <v>0</v>
      </c>
      <c r="L190" s="20">
        <v>5367.7123392408321</v>
      </c>
      <c r="M190" s="20">
        <v>70110.930511286948</v>
      </c>
      <c r="N190" s="20">
        <f t="shared" si="14"/>
        <v>297139.07280772552</v>
      </c>
      <c r="O190" s="36">
        <f t="shared" si="15"/>
        <v>1667.3169066932751</v>
      </c>
      <c r="P190" s="20">
        <v>229043.15866775549</v>
      </c>
      <c r="Q190" s="20">
        <v>0</v>
      </c>
      <c r="R190" s="20">
        <v>71876.741749450521</v>
      </c>
      <c r="S190" s="20">
        <v>300919.90041720599</v>
      </c>
      <c r="T190" s="20">
        <v>229043.15866775549</v>
      </c>
      <c r="U190" s="20">
        <v>0</v>
      </c>
      <c r="V190" s="20">
        <v>11979.975191411608</v>
      </c>
      <c r="W190" s="20">
        <v>53620.027489484593</v>
      </c>
      <c r="X190" s="20">
        <v>294643.16134865169</v>
      </c>
      <c r="Y190" s="20">
        <f t="shared" si="16"/>
        <v>-6276.7390685543069</v>
      </c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1:51" x14ac:dyDescent="0.25">
      <c r="A191">
        <f t="shared" si="13"/>
        <v>0</v>
      </c>
      <c r="B191">
        <v>553</v>
      </c>
      <c r="C191">
        <v>1</v>
      </c>
      <c r="D191" t="s">
        <v>811</v>
      </c>
      <c r="E191">
        <v>6</v>
      </c>
      <c r="F191" s="20">
        <v>600586.8676104258</v>
      </c>
      <c r="G191" s="20">
        <v>82224.034845088245</v>
      </c>
      <c r="H191" s="20">
        <v>-127901.10703001956</v>
      </c>
      <c r="I191" s="20">
        <v>554909.79542549455</v>
      </c>
      <c r="J191" s="20">
        <v>600586.8676104258</v>
      </c>
      <c r="K191" s="20">
        <v>80699.181933427724</v>
      </c>
      <c r="L191" s="20">
        <v>11738.341775320252</v>
      </c>
      <c r="M191" s="20">
        <v>-130084.10461435709</v>
      </c>
      <c r="N191" s="20">
        <f t="shared" si="14"/>
        <v>562940.28670481662</v>
      </c>
      <c r="O191" s="36">
        <f t="shared" si="15"/>
        <v>8030.4912793220719</v>
      </c>
      <c r="P191" s="20">
        <v>639741.23411315598</v>
      </c>
      <c r="Q191" s="20">
        <v>86528.280105858124</v>
      </c>
      <c r="R191" s="20">
        <v>-135901.00010004052</v>
      </c>
      <c r="S191" s="20">
        <v>590368.51411897363</v>
      </c>
      <c r="T191" s="20">
        <v>639741.23411315598</v>
      </c>
      <c r="U191" s="20">
        <v>83085.014583781784</v>
      </c>
      <c r="V191" s="20">
        <v>26972.197441900546</v>
      </c>
      <c r="W191" s="20">
        <v>-142016.25774196154</v>
      </c>
      <c r="X191" s="20">
        <v>607782.18839687679</v>
      </c>
      <c r="Y191" s="20">
        <f t="shared" si="16"/>
        <v>17413.674277903163</v>
      </c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1:51" x14ac:dyDescent="0.25">
      <c r="A192">
        <f t="shared" si="13"/>
        <v>0</v>
      </c>
      <c r="B192">
        <v>561</v>
      </c>
      <c r="C192">
        <v>1</v>
      </c>
      <c r="D192" t="s">
        <v>812</v>
      </c>
      <c r="E192">
        <v>6</v>
      </c>
      <c r="F192" s="20">
        <v>155165.40723741901</v>
      </c>
      <c r="G192" s="20">
        <v>12001.294939175559</v>
      </c>
      <c r="H192" s="20">
        <v>25529.138063998926</v>
      </c>
      <c r="I192" s="20">
        <v>192695.8402405935</v>
      </c>
      <c r="J192" s="20">
        <v>155165.40723741901</v>
      </c>
      <c r="K192" s="20">
        <v>11321.537377719409</v>
      </c>
      <c r="L192" s="20">
        <v>2072.5622703122949</v>
      </c>
      <c r="M192" s="20">
        <v>25044.962683700949</v>
      </c>
      <c r="N192" s="20">
        <f t="shared" si="14"/>
        <v>193604.4695691517</v>
      </c>
      <c r="O192" s="36">
        <f t="shared" si="15"/>
        <v>908.62932855819236</v>
      </c>
      <c r="P192" s="20">
        <v>173998.63702109683</v>
      </c>
      <c r="Q192" s="20">
        <v>13316.547037612405</v>
      </c>
      <c r="R192" s="20">
        <v>29124.629805394507</v>
      </c>
      <c r="S192" s="20">
        <v>216439.81386410375</v>
      </c>
      <c r="T192" s="20">
        <v>173998.63702109683</v>
      </c>
      <c r="U192" s="20">
        <v>11680.496808219619</v>
      </c>
      <c r="V192" s="20">
        <v>5007.8851540560709</v>
      </c>
      <c r="W192" s="20">
        <v>25365.341826487173</v>
      </c>
      <c r="X192" s="20">
        <v>216052.3608098597</v>
      </c>
      <c r="Y192" s="20">
        <f t="shared" si="16"/>
        <v>-387.45305424404796</v>
      </c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1:51" x14ac:dyDescent="0.25">
      <c r="A193">
        <f t="shared" si="13"/>
        <v>0</v>
      </c>
      <c r="B193">
        <v>564</v>
      </c>
      <c r="C193">
        <v>1</v>
      </c>
      <c r="D193" t="s">
        <v>813</v>
      </c>
      <c r="E193">
        <v>5</v>
      </c>
      <c r="F193" s="20">
        <v>1366572.2834794405</v>
      </c>
      <c r="G193" s="20">
        <v>143759.98114390444</v>
      </c>
      <c r="H193" s="20">
        <v>-109000.71180402425</v>
      </c>
      <c r="I193" s="20">
        <v>1401331.5528193207</v>
      </c>
      <c r="J193" s="20">
        <v>1366572.2834794405</v>
      </c>
      <c r="K193" s="20">
        <v>135294.96917248494</v>
      </c>
      <c r="L193" s="20">
        <v>30421.466943961521</v>
      </c>
      <c r="M193" s="20">
        <v>-109832.89422303109</v>
      </c>
      <c r="N193" s="20">
        <f t="shared" si="14"/>
        <v>1422455.8253728559</v>
      </c>
      <c r="O193" s="36">
        <f t="shared" si="15"/>
        <v>21124.272553535178</v>
      </c>
      <c r="P193" s="20">
        <v>1441872.3057927245</v>
      </c>
      <c r="Q193" s="20">
        <v>152068.81818602179</v>
      </c>
      <c r="R193" s="20">
        <v>-117456.07069764467</v>
      </c>
      <c r="S193" s="20">
        <v>1476485.0532811016</v>
      </c>
      <c r="T193" s="20">
        <v>1441872.3057927245</v>
      </c>
      <c r="U193" s="20">
        <v>132439.00065000087</v>
      </c>
      <c r="V193" s="20">
        <v>69656.14839871967</v>
      </c>
      <c r="W193" s="20">
        <v>-103806.51611512233</v>
      </c>
      <c r="X193" s="20">
        <v>1540160.938726323</v>
      </c>
      <c r="Y193" s="20">
        <f t="shared" si="16"/>
        <v>63675.885445221327</v>
      </c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1:51" x14ac:dyDescent="0.25">
      <c r="A194">
        <f t="shared" si="13"/>
        <v>0</v>
      </c>
      <c r="B194">
        <v>577</v>
      </c>
      <c r="C194">
        <v>1</v>
      </c>
      <c r="D194" t="s">
        <v>814</v>
      </c>
      <c r="E194">
        <v>6</v>
      </c>
      <c r="F194" s="20">
        <v>323791.1185676395</v>
      </c>
      <c r="G194" s="20">
        <v>38520.90766538577</v>
      </c>
      <c r="H194" s="20">
        <v>29437.259424923868</v>
      </c>
      <c r="I194" s="20">
        <v>391749.28565794911</v>
      </c>
      <c r="J194" s="20">
        <v>323791.1185676395</v>
      </c>
      <c r="K194" s="20">
        <v>36355.354052770825</v>
      </c>
      <c r="L194" s="20">
        <v>8112.5365958526454</v>
      </c>
      <c r="M194" s="20">
        <v>27542.422788785225</v>
      </c>
      <c r="N194" s="20">
        <f t="shared" si="14"/>
        <v>395801.43200504821</v>
      </c>
      <c r="O194" s="36">
        <f t="shared" si="15"/>
        <v>4052.1463470991002</v>
      </c>
      <c r="P194" s="20">
        <v>336740.29001128103</v>
      </c>
      <c r="Q194" s="20">
        <v>39850.522636692323</v>
      </c>
      <c r="R194" s="20">
        <v>27305.781846127415</v>
      </c>
      <c r="S194" s="20">
        <v>403896.59449410078</v>
      </c>
      <c r="T194" s="20">
        <v>336740.29001128103</v>
      </c>
      <c r="U194" s="20">
        <v>34898.5812098721</v>
      </c>
      <c r="V194" s="20">
        <v>18174.936427968423</v>
      </c>
      <c r="W194" s="20">
        <v>22305.984637012538</v>
      </c>
      <c r="X194" s="20">
        <v>412119.79228613409</v>
      </c>
      <c r="Y194" s="20">
        <f t="shared" si="16"/>
        <v>8223.1977920333156</v>
      </c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1:51" x14ac:dyDescent="0.25">
      <c r="A195">
        <f t="shared" si="13"/>
        <v>0</v>
      </c>
      <c r="B195">
        <v>578</v>
      </c>
      <c r="C195">
        <v>1</v>
      </c>
      <c r="D195" t="s">
        <v>815</v>
      </c>
      <c r="E195">
        <v>5</v>
      </c>
      <c r="F195" s="20">
        <v>1794672.877950999</v>
      </c>
      <c r="G195" s="20">
        <v>221043.09824648447</v>
      </c>
      <c r="H195" s="20">
        <v>202900.70176096013</v>
      </c>
      <c r="I195" s="20">
        <v>2218616.6779584438</v>
      </c>
      <c r="J195" s="20">
        <v>1794672.877950999</v>
      </c>
      <c r="K195" s="20">
        <v>220553.44339998212</v>
      </c>
      <c r="L195" s="20">
        <v>24385.279806058232</v>
      </c>
      <c r="M195" s="20">
        <v>197347.26013406183</v>
      </c>
      <c r="N195" s="20">
        <f t="shared" si="14"/>
        <v>2236958.8612911012</v>
      </c>
      <c r="O195" s="36">
        <f t="shared" si="15"/>
        <v>18342.183332657441</v>
      </c>
      <c r="P195" s="20">
        <v>1891360.4738764414</v>
      </c>
      <c r="Q195" s="20">
        <v>226934.54261216029</v>
      </c>
      <c r="R195" s="20">
        <v>205298.64890019799</v>
      </c>
      <c r="S195" s="20">
        <v>2323593.6653887993</v>
      </c>
      <c r="T195" s="20">
        <v>1891360.4738764414</v>
      </c>
      <c r="U195" s="20">
        <v>226038.18078902355</v>
      </c>
      <c r="V195" s="20">
        <v>55338.582195168412</v>
      </c>
      <c r="W195" s="20">
        <v>191646.39299341937</v>
      </c>
      <c r="X195" s="20">
        <v>2364383.6298540528</v>
      </c>
      <c r="Y195" s="20">
        <f t="shared" si="16"/>
        <v>40789.964465253521</v>
      </c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1:51" x14ac:dyDescent="0.25">
      <c r="A196">
        <f t="shared" si="13"/>
        <v>0</v>
      </c>
      <c r="B196">
        <v>581</v>
      </c>
      <c r="C196">
        <v>1</v>
      </c>
      <c r="D196" t="s">
        <v>816</v>
      </c>
      <c r="E196">
        <v>6</v>
      </c>
      <c r="F196" s="20">
        <v>464467.90882782155</v>
      </c>
      <c r="G196" s="20">
        <v>66390.309971474373</v>
      </c>
      <c r="H196" s="20">
        <v>93676.013984819758</v>
      </c>
      <c r="I196" s="20">
        <v>624534.23278411571</v>
      </c>
      <c r="J196" s="20">
        <v>464467.90882782155</v>
      </c>
      <c r="K196" s="20">
        <v>66627.903786180977</v>
      </c>
      <c r="L196" s="20">
        <v>6936.5067740568029</v>
      </c>
      <c r="M196" s="20">
        <v>90543.8314585505</v>
      </c>
      <c r="N196" s="20">
        <f t="shared" si="14"/>
        <v>628576.15084660985</v>
      </c>
      <c r="O196" s="36">
        <f t="shared" si="15"/>
        <v>4041.9180624941364</v>
      </c>
      <c r="P196" s="20">
        <v>485802.4785845796</v>
      </c>
      <c r="Q196" s="20">
        <v>67396.743818833682</v>
      </c>
      <c r="R196" s="20">
        <v>95304.449287167867</v>
      </c>
      <c r="S196" s="20">
        <v>648503.67169058113</v>
      </c>
      <c r="T196" s="20">
        <v>485802.4785845796</v>
      </c>
      <c r="U196" s="20">
        <v>67522.141967408505</v>
      </c>
      <c r="V196" s="20">
        <v>16552.487021977831</v>
      </c>
      <c r="W196" s="20">
        <v>80040.705148093009</v>
      </c>
      <c r="X196" s="20">
        <v>649917.81272205897</v>
      </c>
      <c r="Y196" s="20">
        <f t="shared" si="16"/>
        <v>1414.1410314778332</v>
      </c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1:51" x14ac:dyDescent="0.25">
      <c r="A197">
        <f t="shared" si="13"/>
        <v>0</v>
      </c>
      <c r="B197">
        <v>592</v>
      </c>
      <c r="C197">
        <v>1</v>
      </c>
      <c r="D197" t="s">
        <v>817</v>
      </c>
      <c r="E197">
        <v>6</v>
      </c>
      <c r="F197" s="20">
        <v>115047.66395218388</v>
      </c>
      <c r="G197" s="20">
        <v>10930.388477854998</v>
      </c>
      <c r="H197" s="20">
        <v>1503.4241011233025</v>
      </c>
      <c r="I197" s="20">
        <v>127481.47653116219</v>
      </c>
      <c r="J197" s="20">
        <v>115047.66395218388</v>
      </c>
      <c r="K197" s="20">
        <v>10092.871443695951</v>
      </c>
      <c r="L197" s="20">
        <v>2641.7958984230399</v>
      </c>
      <c r="M197" s="20">
        <v>708.85587475447028</v>
      </c>
      <c r="N197" s="20">
        <f t="shared" si="14"/>
        <v>128491.18716905735</v>
      </c>
      <c r="O197" s="36">
        <f t="shared" si="15"/>
        <v>1009.7106378951576</v>
      </c>
      <c r="P197" s="20">
        <v>110547.45012384075</v>
      </c>
      <c r="Q197" s="20">
        <v>10125.87832567827</v>
      </c>
      <c r="R197" s="20">
        <v>-2565.9770917052738</v>
      </c>
      <c r="S197" s="20">
        <v>118107.35135781375</v>
      </c>
      <c r="T197" s="20">
        <v>110547.45012384075</v>
      </c>
      <c r="U197" s="20">
        <v>8150.852585975982</v>
      </c>
      <c r="V197" s="20">
        <v>5763.9183238320875</v>
      </c>
      <c r="W197" s="20">
        <v>-4100.985698904311</v>
      </c>
      <c r="X197" s="20">
        <v>120361.2353347445</v>
      </c>
      <c r="Y197" s="20">
        <f t="shared" si="16"/>
        <v>2253.8839769307524</v>
      </c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1:51" x14ac:dyDescent="0.25">
      <c r="A198">
        <f t="shared" si="13"/>
        <v>0</v>
      </c>
      <c r="B198">
        <v>593</v>
      </c>
      <c r="C198">
        <v>1</v>
      </c>
      <c r="D198" t="s">
        <v>818</v>
      </c>
      <c r="E198">
        <v>5</v>
      </c>
      <c r="F198" s="20">
        <v>1150463.0349700251</v>
      </c>
      <c r="G198" s="20">
        <v>154868.39860464667</v>
      </c>
      <c r="H198" s="20">
        <v>37679.541124782379</v>
      </c>
      <c r="I198" s="20">
        <v>1343010.9746994541</v>
      </c>
      <c r="J198" s="20">
        <v>1150463.0349700251</v>
      </c>
      <c r="K198" s="20">
        <v>150955.16419819699</v>
      </c>
      <c r="L198" s="20">
        <v>24676.489813354048</v>
      </c>
      <c r="M198" s="20">
        <v>34127.32091187693</v>
      </c>
      <c r="N198" s="20">
        <f t="shared" si="14"/>
        <v>1360222.009893453</v>
      </c>
      <c r="O198" s="36">
        <f t="shared" si="15"/>
        <v>17211.035193998832</v>
      </c>
      <c r="P198" s="20">
        <v>1219069.3731117269</v>
      </c>
      <c r="Q198" s="20">
        <v>161413.42604641497</v>
      </c>
      <c r="R198" s="20">
        <v>34417.437610762936</v>
      </c>
      <c r="S198" s="20">
        <v>1414900.2367689048</v>
      </c>
      <c r="T198" s="20">
        <v>1219069.3731117269</v>
      </c>
      <c r="U198" s="20">
        <v>152082.33384056707</v>
      </c>
      <c r="V198" s="20">
        <v>56777.443612193478</v>
      </c>
      <c r="W198" s="20">
        <v>41801.27498516129</v>
      </c>
      <c r="X198" s="20">
        <v>1469730.4255496489</v>
      </c>
      <c r="Y198" s="20">
        <f t="shared" si="16"/>
        <v>54830.188780744094</v>
      </c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1:51" x14ac:dyDescent="0.25">
      <c r="A199">
        <f t="shared" si="13"/>
        <v>0</v>
      </c>
      <c r="B199">
        <v>595</v>
      </c>
      <c r="C199">
        <v>1</v>
      </c>
      <c r="D199" t="s">
        <v>819</v>
      </c>
      <c r="E199">
        <v>5</v>
      </c>
      <c r="F199" s="20">
        <v>1452124.765552558</v>
      </c>
      <c r="G199" s="20">
        <v>176079.7632790576</v>
      </c>
      <c r="H199" s="20">
        <v>10012.884376220492</v>
      </c>
      <c r="I199" s="20">
        <v>1638217.413207836</v>
      </c>
      <c r="J199" s="20">
        <v>1452124.765552558</v>
      </c>
      <c r="K199" s="20">
        <v>173446.51711351774</v>
      </c>
      <c r="L199" s="20">
        <v>23076.734218860885</v>
      </c>
      <c r="M199" s="20">
        <v>8450.5157878965838</v>
      </c>
      <c r="N199" s="20">
        <f t="shared" si="14"/>
        <v>1657098.5326728332</v>
      </c>
      <c r="O199" s="36">
        <f t="shared" si="15"/>
        <v>18881.119464997202</v>
      </c>
      <c r="P199" s="20">
        <v>1503445.761110066</v>
      </c>
      <c r="Q199" s="20">
        <v>179032.34148360515</v>
      </c>
      <c r="R199" s="20">
        <v>5226.0313696222584</v>
      </c>
      <c r="S199" s="20">
        <v>1687704.1339632934</v>
      </c>
      <c r="T199" s="20">
        <v>1503445.761110066</v>
      </c>
      <c r="U199" s="20">
        <v>173243.32902132266</v>
      </c>
      <c r="V199" s="20">
        <v>51615.315145647779</v>
      </c>
      <c r="W199" s="20">
        <v>-269.06199653873045</v>
      </c>
      <c r="X199" s="20">
        <v>1728035.3432804977</v>
      </c>
      <c r="Y199" s="20">
        <f t="shared" si="16"/>
        <v>40331.20931720431</v>
      </c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1:51" x14ac:dyDescent="0.25">
      <c r="A200">
        <f t="shared" si="13"/>
        <v>0</v>
      </c>
      <c r="B200">
        <v>599</v>
      </c>
      <c r="C200">
        <v>1</v>
      </c>
      <c r="D200" t="s">
        <v>820</v>
      </c>
      <c r="E200">
        <v>6</v>
      </c>
      <c r="F200" s="20">
        <v>448849.8862982823</v>
      </c>
      <c r="G200" s="20">
        <v>56694.637870200138</v>
      </c>
      <c r="H200" s="20">
        <v>-22397.076074183497</v>
      </c>
      <c r="I200" s="20">
        <v>483147.44809429895</v>
      </c>
      <c r="J200" s="20">
        <v>448849.8862982823</v>
      </c>
      <c r="K200" s="20">
        <v>56083.264635151652</v>
      </c>
      <c r="L200" s="20">
        <v>6904.8889688168629</v>
      </c>
      <c r="M200" s="20">
        <v>-21702.538190921216</v>
      </c>
      <c r="N200" s="20">
        <f t="shared" si="14"/>
        <v>490135.50171132956</v>
      </c>
      <c r="O200" s="36">
        <f t="shared" si="15"/>
        <v>6988.053617030615</v>
      </c>
      <c r="P200" s="20">
        <v>455917.06540008774</v>
      </c>
      <c r="Q200" s="20">
        <v>55228.658279479838</v>
      </c>
      <c r="R200" s="20">
        <v>-26012.917574531319</v>
      </c>
      <c r="S200" s="20">
        <v>485132.80610503623</v>
      </c>
      <c r="T200" s="20">
        <v>455917.06540008774</v>
      </c>
      <c r="U200" s="20">
        <v>53739.565765215106</v>
      </c>
      <c r="V200" s="20">
        <v>15108.591059673323</v>
      </c>
      <c r="W200" s="20">
        <v>-23423.362089797072</v>
      </c>
      <c r="X200" s="20">
        <v>501341.86013517907</v>
      </c>
      <c r="Y200" s="20">
        <f t="shared" si="16"/>
        <v>16209.054030142841</v>
      </c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1:51" x14ac:dyDescent="0.25">
      <c r="A201">
        <f t="shared" si="13"/>
        <v>0</v>
      </c>
      <c r="B201">
        <v>600</v>
      </c>
      <c r="C201">
        <v>1</v>
      </c>
      <c r="D201" t="s">
        <v>821</v>
      </c>
      <c r="E201">
        <v>6</v>
      </c>
      <c r="F201" s="20">
        <v>209259.9978953297</v>
      </c>
      <c r="G201" s="20">
        <v>26226.391322754513</v>
      </c>
      <c r="H201" s="20">
        <v>44393.438526614722</v>
      </c>
      <c r="I201" s="20">
        <v>279879.82774469897</v>
      </c>
      <c r="J201" s="20">
        <v>209259.9978953297</v>
      </c>
      <c r="K201" s="20">
        <v>25057.822889860243</v>
      </c>
      <c r="L201" s="20">
        <v>5074.1144708423326</v>
      </c>
      <c r="M201" s="20">
        <v>42252.254338478124</v>
      </c>
      <c r="N201" s="20">
        <f t="shared" si="14"/>
        <v>281644.18959451042</v>
      </c>
      <c r="O201" s="36">
        <f t="shared" si="15"/>
        <v>1764.361849811452</v>
      </c>
      <c r="P201" s="20">
        <v>223907.887077133</v>
      </c>
      <c r="Q201" s="20">
        <v>27665.596661689509</v>
      </c>
      <c r="R201" s="20">
        <v>46411.311616366664</v>
      </c>
      <c r="S201" s="20">
        <v>297984.79535518918</v>
      </c>
      <c r="T201" s="20">
        <v>223907.887077133</v>
      </c>
      <c r="U201" s="20">
        <v>24543.915821673829</v>
      </c>
      <c r="V201" s="20">
        <v>12419.49922863314</v>
      </c>
      <c r="W201" s="20">
        <v>37846.936256177185</v>
      </c>
      <c r="X201" s="20">
        <v>298718.23838361714</v>
      </c>
      <c r="Y201" s="20">
        <f t="shared" si="16"/>
        <v>733.4430284279515</v>
      </c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1:51" x14ac:dyDescent="0.25">
      <c r="A202">
        <f t="shared" si="13"/>
        <v>0</v>
      </c>
      <c r="B202">
        <v>601</v>
      </c>
      <c r="C202">
        <v>1</v>
      </c>
      <c r="D202" t="s">
        <v>822</v>
      </c>
      <c r="E202">
        <v>6</v>
      </c>
      <c r="F202" s="20">
        <v>564007.20826288417</v>
      </c>
      <c r="G202" s="20">
        <v>64683.473388843697</v>
      </c>
      <c r="H202" s="20">
        <v>-26213.934580095156</v>
      </c>
      <c r="I202" s="20">
        <v>602476.74707163277</v>
      </c>
      <c r="J202" s="20">
        <v>564007.20826288417</v>
      </c>
      <c r="K202" s="20">
        <v>62863.457409363</v>
      </c>
      <c r="L202" s="20">
        <v>9810.7415284502185</v>
      </c>
      <c r="M202" s="20">
        <v>-27028.273056374674</v>
      </c>
      <c r="N202" s="20">
        <f t="shared" si="14"/>
        <v>609653.13414432271</v>
      </c>
      <c r="O202" s="36">
        <f t="shared" si="15"/>
        <v>7176.3870726899477</v>
      </c>
      <c r="P202" s="20">
        <v>587250.58519890753</v>
      </c>
      <c r="Q202" s="20">
        <v>66699.099596850559</v>
      </c>
      <c r="R202" s="20">
        <v>-32156.307408964596</v>
      </c>
      <c r="S202" s="20">
        <v>621793.37738679349</v>
      </c>
      <c r="T202" s="20">
        <v>587250.58519890753</v>
      </c>
      <c r="U202" s="20">
        <v>62621.588086069321</v>
      </c>
      <c r="V202" s="20">
        <v>22132.889949699238</v>
      </c>
      <c r="W202" s="20">
        <v>-30205.957877527224</v>
      </c>
      <c r="X202" s="20">
        <v>641799.10535714892</v>
      </c>
      <c r="Y202" s="20">
        <f t="shared" si="16"/>
        <v>20005.727970355423</v>
      </c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1:51" x14ac:dyDescent="0.25">
      <c r="A203">
        <f t="shared" si="13"/>
        <v>0</v>
      </c>
      <c r="B203">
        <v>611</v>
      </c>
      <c r="C203">
        <v>1</v>
      </c>
      <c r="D203" t="s">
        <v>823</v>
      </c>
      <c r="E203">
        <v>6</v>
      </c>
      <c r="F203" s="20">
        <v>32098.348146991237</v>
      </c>
      <c r="G203" s="20">
        <v>3994.2834056035995</v>
      </c>
      <c r="H203" s="20">
        <v>-74178.930816621301</v>
      </c>
      <c r="I203" s="20">
        <v>-38086.299264026464</v>
      </c>
      <c r="J203" s="20">
        <v>32098.348146991237</v>
      </c>
      <c r="K203" s="20">
        <v>4004.3061064118101</v>
      </c>
      <c r="L203" s="20">
        <v>351.43259539438077</v>
      </c>
      <c r="M203" s="20">
        <v>-73686.652483007303</v>
      </c>
      <c r="N203" s="20">
        <f t="shared" si="14"/>
        <v>-37232.565634209881</v>
      </c>
      <c r="O203" s="36">
        <f t="shared" si="15"/>
        <v>853.73362981658283</v>
      </c>
      <c r="P203" s="20">
        <v>32836.374269139254</v>
      </c>
      <c r="Q203" s="20">
        <v>4005.4113302988521</v>
      </c>
      <c r="R203" s="20">
        <v>-79429.540461287062</v>
      </c>
      <c r="S203" s="20">
        <v>-42587.754861848953</v>
      </c>
      <c r="T203" s="20">
        <v>32836.374269139254</v>
      </c>
      <c r="U203" s="20">
        <v>4041.290476509329</v>
      </c>
      <c r="V203" s="20">
        <v>776.43977055950666</v>
      </c>
      <c r="W203" s="20">
        <v>-69940.912591001106</v>
      </c>
      <c r="X203" s="20">
        <v>-32286.808074793022</v>
      </c>
      <c r="Y203" s="20">
        <f t="shared" si="16"/>
        <v>10300.946787055931</v>
      </c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1:51" x14ac:dyDescent="0.25">
      <c r="A204">
        <f t="shared" si="13"/>
        <v>0</v>
      </c>
      <c r="B204">
        <v>621</v>
      </c>
      <c r="C204">
        <v>1</v>
      </c>
      <c r="D204" t="s">
        <v>824</v>
      </c>
      <c r="E204">
        <v>3</v>
      </c>
      <c r="F204" s="20">
        <v>14283216.337873787</v>
      </c>
      <c r="G204" s="20">
        <v>2217921.5740088345</v>
      </c>
      <c r="H204" s="20">
        <v>-417541.08252649056</v>
      </c>
      <c r="I204" s="20">
        <v>16083596.82935613</v>
      </c>
      <c r="J204" s="20">
        <v>14283216.337873787</v>
      </c>
      <c r="K204" s="20">
        <v>2252441.4730990804</v>
      </c>
      <c r="L204" s="20">
        <v>183959.70853812827</v>
      </c>
      <c r="M204" s="20">
        <v>-443698.96192219923</v>
      </c>
      <c r="N204" s="20">
        <f t="shared" si="14"/>
        <v>16275918.557588797</v>
      </c>
      <c r="O204" s="36">
        <f t="shared" si="15"/>
        <v>192321.72823266685</v>
      </c>
      <c r="P204" s="20">
        <v>15114436.359591985</v>
      </c>
      <c r="Q204" s="20">
        <v>2282667.307078837</v>
      </c>
      <c r="R204" s="20">
        <v>-440482.32279178407</v>
      </c>
      <c r="S204" s="20">
        <v>16956621.343879037</v>
      </c>
      <c r="T204" s="20">
        <v>15114436.359591985</v>
      </c>
      <c r="U204" s="20">
        <v>2365865.6150267445</v>
      </c>
      <c r="V204" s="20">
        <v>420456.32537565089</v>
      </c>
      <c r="W204" s="20">
        <v>-504673.33274482936</v>
      </c>
      <c r="X204" s="20">
        <v>17396084.96724955</v>
      </c>
      <c r="Y204" s="20">
        <f t="shared" si="16"/>
        <v>439463.62337051332</v>
      </c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1:51" x14ac:dyDescent="0.25">
      <c r="A205">
        <f t="shared" si="13"/>
        <v>0</v>
      </c>
      <c r="B205">
        <v>622</v>
      </c>
      <c r="C205">
        <v>1</v>
      </c>
      <c r="D205" t="s">
        <v>825</v>
      </c>
      <c r="E205">
        <v>2</v>
      </c>
      <c r="F205" s="20">
        <v>13368157.307258271</v>
      </c>
      <c r="G205" s="20">
        <v>1706705.2673400498</v>
      </c>
      <c r="H205" s="20">
        <v>-3933548.787401672</v>
      </c>
      <c r="I205" s="20">
        <v>11141313.787196647</v>
      </c>
      <c r="J205" s="20">
        <v>13368157.307258271</v>
      </c>
      <c r="K205" s="20">
        <v>1703179.4135528395</v>
      </c>
      <c r="L205" s="20">
        <v>193864.97315882146</v>
      </c>
      <c r="M205" s="20">
        <v>-3923624.7946561384</v>
      </c>
      <c r="N205" s="20">
        <f t="shared" si="14"/>
        <v>11341576.899313793</v>
      </c>
      <c r="O205" s="36">
        <f t="shared" si="15"/>
        <v>200263.11211714521</v>
      </c>
      <c r="P205" s="20">
        <v>13665140.124770047</v>
      </c>
      <c r="Q205" s="20">
        <v>1696684.49748485</v>
      </c>
      <c r="R205" s="20">
        <v>-4156214.6905807196</v>
      </c>
      <c r="S205" s="20">
        <v>11205609.931674177</v>
      </c>
      <c r="T205" s="20">
        <v>13665140.124770047</v>
      </c>
      <c r="U205" s="20">
        <v>1689594.0817748271</v>
      </c>
      <c r="V205" s="20">
        <v>426456.41395569354</v>
      </c>
      <c r="W205" s="20">
        <v>-4139965.9442822505</v>
      </c>
      <c r="X205" s="20">
        <v>11641224.676218318</v>
      </c>
      <c r="Y205" s="20">
        <f t="shared" si="16"/>
        <v>435614.74454414099</v>
      </c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1:51" x14ac:dyDescent="0.25">
      <c r="A206">
        <f t="shared" si="13"/>
        <v>0</v>
      </c>
      <c r="B206">
        <v>623</v>
      </c>
      <c r="C206">
        <v>1</v>
      </c>
      <c r="D206" t="s">
        <v>826</v>
      </c>
      <c r="E206">
        <v>2</v>
      </c>
      <c r="F206" s="20">
        <v>8343130.5732624261</v>
      </c>
      <c r="G206" s="20">
        <v>1136596.2761493144</v>
      </c>
      <c r="H206" s="20">
        <v>-3450185.0708343997</v>
      </c>
      <c r="I206" s="20">
        <v>6029541.7785773408</v>
      </c>
      <c r="J206" s="20">
        <v>8343130.5732624261</v>
      </c>
      <c r="K206" s="20">
        <v>1147187.8018770036</v>
      </c>
      <c r="L206" s="20">
        <v>100337.74299269807</v>
      </c>
      <c r="M206" s="20">
        <v>-3427435.9491225928</v>
      </c>
      <c r="N206" s="20">
        <f t="shared" si="14"/>
        <v>6163220.1690095346</v>
      </c>
      <c r="O206" s="36">
        <f t="shared" si="15"/>
        <v>133678.39043219388</v>
      </c>
      <c r="P206" s="20">
        <v>8731613.4357006997</v>
      </c>
      <c r="Q206" s="20">
        <v>1166266.2273957515</v>
      </c>
      <c r="R206" s="20">
        <v>-3613172.9674248244</v>
      </c>
      <c r="S206" s="20">
        <v>6284706.6956716254</v>
      </c>
      <c r="T206" s="20">
        <v>8731613.4357006997</v>
      </c>
      <c r="U206" s="20">
        <v>1193847.8438894628</v>
      </c>
      <c r="V206" s="20">
        <v>226915.88051637152</v>
      </c>
      <c r="W206" s="20">
        <v>-3643801.9004602577</v>
      </c>
      <c r="X206" s="20">
        <v>6508575.259646276</v>
      </c>
      <c r="Y206" s="20">
        <f t="shared" si="16"/>
        <v>223868.56397465058</v>
      </c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1:51" x14ac:dyDescent="0.25">
      <c r="A207">
        <f t="shared" si="13"/>
        <v>0</v>
      </c>
      <c r="B207">
        <v>624</v>
      </c>
      <c r="C207">
        <v>1</v>
      </c>
      <c r="D207" t="s">
        <v>827</v>
      </c>
      <c r="E207">
        <v>3</v>
      </c>
      <c r="F207" s="20">
        <v>9822342.6734010354</v>
      </c>
      <c r="G207" s="20">
        <v>1471283.6411242178</v>
      </c>
      <c r="H207" s="20">
        <v>-2845595.9385452815</v>
      </c>
      <c r="I207" s="20">
        <v>8448030.375979973</v>
      </c>
      <c r="J207" s="20">
        <v>9822342.6734010354</v>
      </c>
      <c r="K207" s="20">
        <v>1490220.556456429</v>
      </c>
      <c r="L207" s="20">
        <v>126044.38257671191</v>
      </c>
      <c r="M207" s="20">
        <v>-2824830.2321623899</v>
      </c>
      <c r="N207" s="20">
        <f t="shared" si="14"/>
        <v>8613777.380271785</v>
      </c>
      <c r="O207" s="36">
        <f t="shared" si="15"/>
        <v>165747.00429181196</v>
      </c>
      <c r="P207" s="20">
        <v>10316536.362537589</v>
      </c>
      <c r="Q207" s="20">
        <v>1510140.4042751377</v>
      </c>
      <c r="R207" s="20">
        <v>-2973327.5455912938</v>
      </c>
      <c r="S207" s="20">
        <v>8853349.2212214321</v>
      </c>
      <c r="T207" s="20">
        <v>10316536.362537589</v>
      </c>
      <c r="U207" s="20">
        <v>1556883.7092717295</v>
      </c>
      <c r="V207" s="20">
        <v>286221.17605791229</v>
      </c>
      <c r="W207" s="20">
        <v>-2922596.9655413432</v>
      </c>
      <c r="X207" s="20">
        <v>9237044.2823258862</v>
      </c>
      <c r="Y207" s="20">
        <f t="shared" si="16"/>
        <v>383695.0611044541</v>
      </c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1:51" x14ac:dyDescent="0.25">
      <c r="A208">
        <f t="shared" si="13"/>
        <v>0</v>
      </c>
      <c r="B208">
        <v>625</v>
      </c>
      <c r="C208">
        <v>1</v>
      </c>
      <c r="D208" t="s">
        <v>828</v>
      </c>
      <c r="E208">
        <v>1</v>
      </c>
      <c r="F208" s="20">
        <v>58058798.219538555</v>
      </c>
      <c r="G208" s="20">
        <v>8109154.3982325941</v>
      </c>
      <c r="H208" s="20">
        <v>-8878146.9391769804</v>
      </c>
      <c r="I208" s="20">
        <v>57289805.678594172</v>
      </c>
      <c r="J208" s="20">
        <v>58058798.219538555</v>
      </c>
      <c r="K208" s="20">
        <v>8170425.4526698589</v>
      </c>
      <c r="L208" s="20">
        <v>764069.75286917412</v>
      </c>
      <c r="M208" s="20">
        <v>-8812661.4709487818</v>
      </c>
      <c r="N208" s="20">
        <f t="shared" si="14"/>
        <v>58180631.954128802</v>
      </c>
      <c r="O208" s="36">
        <f t="shared" si="15"/>
        <v>890826.27553462982</v>
      </c>
      <c r="P208" s="20">
        <v>61186721.578635365</v>
      </c>
      <c r="Q208" s="20">
        <v>8322561.1760325804</v>
      </c>
      <c r="R208" s="20">
        <v>-9279712.9713218473</v>
      </c>
      <c r="S208" s="20">
        <v>60229569.783346087</v>
      </c>
      <c r="T208" s="20">
        <v>61186721.578635365</v>
      </c>
      <c r="U208" s="20">
        <v>8427347.4764995147</v>
      </c>
      <c r="V208" s="20">
        <v>1838531.4290383765</v>
      </c>
      <c r="W208" s="20">
        <v>-8643594.8767286763</v>
      </c>
      <c r="X208" s="20">
        <v>62809005.607444577</v>
      </c>
      <c r="Y208" s="20">
        <f t="shared" si="16"/>
        <v>2579435.8240984902</v>
      </c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1:51" x14ac:dyDescent="0.25">
      <c r="A209">
        <f t="shared" si="13"/>
        <v>0</v>
      </c>
      <c r="B209">
        <v>627</v>
      </c>
      <c r="C209">
        <v>1</v>
      </c>
      <c r="D209" t="s">
        <v>829</v>
      </c>
      <c r="E209">
        <v>6</v>
      </c>
      <c r="F209" s="20">
        <v>147918.16699326114</v>
      </c>
      <c r="G209" s="20">
        <v>4939.5271442915709</v>
      </c>
      <c r="H209" s="20">
        <v>-105631.01435089491</v>
      </c>
      <c r="I209" s="20">
        <v>47226.679786657813</v>
      </c>
      <c r="J209" s="20">
        <v>147918.16699326114</v>
      </c>
      <c r="K209" s="20">
        <v>3639.6746237400862</v>
      </c>
      <c r="L209" s="20">
        <v>2322.2296843209356</v>
      </c>
      <c r="M209" s="20">
        <v>-103252.00509189702</v>
      </c>
      <c r="N209" s="20">
        <f t="shared" si="14"/>
        <v>50628.066209425146</v>
      </c>
      <c r="O209" s="36">
        <f t="shared" si="15"/>
        <v>3401.386422767333</v>
      </c>
      <c r="P209" s="20">
        <v>157887.89796750754</v>
      </c>
      <c r="Q209" s="20">
        <v>5234.8295902287055</v>
      </c>
      <c r="R209" s="20">
        <v>-112198.98880396278</v>
      </c>
      <c r="S209" s="20">
        <v>50923.738753773461</v>
      </c>
      <c r="T209" s="20">
        <v>157887.89796750754</v>
      </c>
      <c r="U209" s="20">
        <v>2119.196178774474</v>
      </c>
      <c r="V209" s="20">
        <v>5433.1107164819414</v>
      </c>
      <c r="W209" s="20">
        <v>-98521.483068202098</v>
      </c>
      <c r="X209" s="20">
        <v>66918.721794561861</v>
      </c>
      <c r="Y209" s="20">
        <f t="shared" si="16"/>
        <v>15994.9830407884</v>
      </c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1:51" x14ac:dyDescent="0.25">
      <c r="A210">
        <f t="shared" ref="A210:A273" si="17">COUNTIF($AA$18:$AA$556,B210)</f>
        <v>0</v>
      </c>
      <c r="B210">
        <v>628</v>
      </c>
      <c r="C210">
        <v>1</v>
      </c>
      <c r="D210" t="s">
        <v>830</v>
      </c>
      <c r="E210">
        <v>6</v>
      </c>
      <c r="F210" s="20">
        <v>296426.26114308578</v>
      </c>
      <c r="G210" s="20">
        <v>58958.272406298536</v>
      </c>
      <c r="H210" s="20">
        <v>92403.889715658515</v>
      </c>
      <c r="I210" s="20">
        <v>447788.42326504283</v>
      </c>
      <c r="J210" s="20">
        <v>296426.26114308578</v>
      </c>
      <c r="K210" s="20">
        <v>60804.865748773744</v>
      </c>
      <c r="L210" s="20">
        <v>3092.8242163025843</v>
      </c>
      <c r="M210" s="20">
        <v>87032.397516300829</v>
      </c>
      <c r="N210" s="20">
        <f t="shared" si="14"/>
        <v>447356.34862446296</v>
      </c>
      <c r="O210" s="36">
        <f t="shared" si="15"/>
        <v>-432.0746405798709</v>
      </c>
      <c r="P210" s="20">
        <v>298769.44066673564</v>
      </c>
      <c r="Q210" s="20">
        <v>56977.359915230241</v>
      </c>
      <c r="R210" s="20">
        <v>83228.540525876437</v>
      </c>
      <c r="S210" s="20">
        <v>438975.34110784234</v>
      </c>
      <c r="T210" s="20">
        <v>298769.44066673564</v>
      </c>
      <c r="U210" s="20">
        <v>61055.596403745963</v>
      </c>
      <c r="V210" s="20">
        <v>6765.0458396200193</v>
      </c>
      <c r="W210" s="20">
        <v>72717.610892325043</v>
      </c>
      <c r="X210" s="20">
        <v>439307.69380242663</v>
      </c>
      <c r="Y210" s="20">
        <f t="shared" si="16"/>
        <v>332.35269458428957</v>
      </c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1:51" x14ac:dyDescent="0.25">
      <c r="A211">
        <f t="shared" si="17"/>
        <v>0</v>
      </c>
      <c r="B211">
        <v>630</v>
      </c>
      <c r="C211">
        <v>1</v>
      </c>
      <c r="D211" t="s">
        <v>831</v>
      </c>
      <c r="E211">
        <v>6</v>
      </c>
      <c r="F211" s="20">
        <v>357243.18806692841</v>
      </c>
      <c r="G211" s="20">
        <v>46072.180416533076</v>
      </c>
      <c r="H211" s="20">
        <v>-29127.241530897547</v>
      </c>
      <c r="I211" s="20">
        <v>374188.12695256394</v>
      </c>
      <c r="J211" s="20">
        <v>357243.18806692841</v>
      </c>
      <c r="K211" s="20">
        <v>45812.411648477319</v>
      </c>
      <c r="L211" s="20">
        <v>5104.8712188319032</v>
      </c>
      <c r="M211" s="20">
        <v>-29090.255054396835</v>
      </c>
      <c r="N211" s="20">
        <f t="shared" ref="N211:N274" si="18">SUM(J211:M211)</f>
        <v>379070.21587984083</v>
      </c>
      <c r="O211" s="36">
        <f t="shared" ref="O211:O274" si="19">N211-I211</f>
        <v>4882.0889272768982</v>
      </c>
      <c r="P211" s="20">
        <v>370614.06647655717</v>
      </c>
      <c r="Q211" s="20">
        <v>46977.580682585314</v>
      </c>
      <c r="R211" s="20">
        <v>-31682.841147358769</v>
      </c>
      <c r="S211" s="20">
        <v>385908.80601178372</v>
      </c>
      <c r="T211" s="20">
        <v>370614.06647655717</v>
      </c>
      <c r="U211" s="20">
        <v>46480.546812100896</v>
      </c>
      <c r="V211" s="20">
        <v>11467.815972339113</v>
      </c>
      <c r="W211" s="20">
        <v>-30003.785465585919</v>
      </c>
      <c r="X211" s="20">
        <v>398558.64379541128</v>
      </c>
      <c r="Y211" s="20">
        <f t="shared" ref="Y211:Y274" si="20">X211-S211</f>
        <v>12649.837783627561</v>
      </c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1:51" x14ac:dyDescent="0.25">
      <c r="A212">
        <f t="shared" si="17"/>
        <v>0</v>
      </c>
      <c r="B212">
        <v>635</v>
      </c>
      <c r="C212">
        <v>1</v>
      </c>
      <c r="D212" t="s">
        <v>832</v>
      </c>
      <c r="E212">
        <v>6</v>
      </c>
      <c r="F212" s="20">
        <v>40778.188809768508</v>
      </c>
      <c r="G212" s="20">
        <v>3716.4519048999737</v>
      </c>
      <c r="H212" s="20">
        <v>-43083.978171374467</v>
      </c>
      <c r="I212" s="20">
        <v>1410.6625432940127</v>
      </c>
      <c r="J212" s="20">
        <v>40778.188809768508</v>
      </c>
      <c r="K212" s="20">
        <v>3584.3826730932856</v>
      </c>
      <c r="L212" s="20">
        <v>539.15929298339574</v>
      </c>
      <c r="M212" s="20">
        <v>-43433.672239115382</v>
      </c>
      <c r="N212" s="20">
        <f t="shared" si="18"/>
        <v>1468.0585367298045</v>
      </c>
      <c r="O212" s="36">
        <f t="shared" si="19"/>
        <v>57.395993435791752</v>
      </c>
      <c r="P212" s="20">
        <v>38613.716576901374</v>
      </c>
      <c r="Q212" s="20">
        <v>3545.0184984286484</v>
      </c>
      <c r="R212" s="20">
        <v>-48459.824244193114</v>
      </c>
      <c r="S212" s="20">
        <v>-6301.0891688630945</v>
      </c>
      <c r="T212" s="20">
        <v>38613.716576901374</v>
      </c>
      <c r="U212" s="20">
        <v>3262.7757245885759</v>
      </c>
      <c r="V212" s="20">
        <v>1164.5840728441347</v>
      </c>
      <c r="W212" s="20">
        <v>-42827.605273731911</v>
      </c>
      <c r="X212" s="20">
        <v>213.47110060216801</v>
      </c>
      <c r="Y212" s="20">
        <f t="shared" si="20"/>
        <v>6514.5602694652625</v>
      </c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1:51" x14ac:dyDescent="0.25">
      <c r="A213">
        <f t="shared" si="17"/>
        <v>0</v>
      </c>
      <c r="B213">
        <v>640</v>
      </c>
      <c r="C213">
        <v>1</v>
      </c>
      <c r="D213" t="s">
        <v>833</v>
      </c>
      <c r="E213">
        <v>6</v>
      </c>
      <c r="F213" s="20">
        <v>254121.52610665397</v>
      </c>
      <c r="G213" s="20">
        <v>19137.827206839414</v>
      </c>
      <c r="H213" s="20">
        <v>-49553.344896403403</v>
      </c>
      <c r="I213" s="20">
        <v>223706.00841708996</v>
      </c>
      <c r="J213" s="20">
        <v>254121.52610665397</v>
      </c>
      <c r="K213" s="20">
        <v>17550.367284888267</v>
      </c>
      <c r="L213" s="20">
        <v>4485.7847217172448</v>
      </c>
      <c r="M213" s="20">
        <v>-49752.255956660374</v>
      </c>
      <c r="N213" s="20">
        <f t="shared" si="18"/>
        <v>226405.42215659912</v>
      </c>
      <c r="O213" s="36">
        <f t="shared" si="19"/>
        <v>2699.4137395091529</v>
      </c>
      <c r="P213" s="20">
        <v>242403.17944182767</v>
      </c>
      <c r="Q213" s="20">
        <v>17967.720666509897</v>
      </c>
      <c r="R213" s="20">
        <v>-57189.149205133777</v>
      </c>
      <c r="S213" s="20">
        <v>203181.75090320379</v>
      </c>
      <c r="T213" s="20">
        <v>242403.17944182767</v>
      </c>
      <c r="U213" s="20">
        <v>14605.298456697445</v>
      </c>
      <c r="V213" s="20">
        <v>9242.9784957698412</v>
      </c>
      <c r="W213" s="20">
        <v>-59100.650998946192</v>
      </c>
      <c r="X213" s="20">
        <v>207150.80539534873</v>
      </c>
      <c r="Y213" s="20">
        <f t="shared" si="20"/>
        <v>3969.0544921449327</v>
      </c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1:51" x14ac:dyDescent="0.25">
      <c r="A214">
        <f t="shared" si="17"/>
        <v>0</v>
      </c>
      <c r="B214">
        <v>656</v>
      </c>
      <c r="C214">
        <v>1</v>
      </c>
      <c r="D214" t="s">
        <v>834</v>
      </c>
      <c r="E214">
        <v>4</v>
      </c>
      <c r="F214" s="20">
        <v>4602907.9864955563</v>
      </c>
      <c r="G214" s="20">
        <v>546538.32715257292</v>
      </c>
      <c r="H214" s="20">
        <v>-651339.34269600583</v>
      </c>
      <c r="I214" s="20">
        <v>4498106.9709521234</v>
      </c>
      <c r="J214" s="20">
        <v>4602907.9864955563</v>
      </c>
      <c r="K214" s="20">
        <v>537548.83573341637</v>
      </c>
      <c r="L214" s="20">
        <v>76877.158337485162</v>
      </c>
      <c r="M214" s="20">
        <v>-637554.28355688765</v>
      </c>
      <c r="N214" s="20">
        <f t="shared" si="18"/>
        <v>4579779.69700957</v>
      </c>
      <c r="O214" s="36">
        <f t="shared" si="19"/>
        <v>81672.726057446562</v>
      </c>
      <c r="P214" s="20">
        <v>4861349.6124780867</v>
      </c>
      <c r="Q214" s="20">
        <v>563399.96965412085</v>
      </c>
      <c r="R214" s="20">
        <v>-680953.67678953987</v>
      </c>
      <c r="S214" s="20">
        <v>4743795.9053426674</v>
      </c>
      <c r="T214" s="20">
        <v>4861349.6124780867</v>
      </c>
      <c r="U214" s="20">
        <v>537644.51373524079</v>
      </c>
      <c r="V214" s="20">
        <v>184979.85245660692</v>
      </c>
      <c r="W214" s="20">
        <v>-610813.845585834</v>
      </c>
      <c r="X214" s="20">
        <v>4973160.1330840997</v>
      </c>
      <c r="Y214" s="20">
        <f t="shared" si="20"/>
        <v>229364.22774143238</v>
      </c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1:51" x14ac:dyDescent="0.25">
      <c r="A215">
        <f t="shared" si="17"/>
        <v>0</v>
      </c>
      <c r="B215">
        <v>659</v>
      </c>
      <c r="C215">
        <v>1</v>
      </c>
      <c r="D215" t="s">
        <v>835</v>
      </c>
      <c r="E215">
        <v>3</v>
      </c>
      <c r="F215" s="20">
        <v>3609310.6083116909</v>
      </c>
      <c r="G215" s="20">
        <v>440495.84515226271</v>
      </c>
      <c r="H215" s="20">
        <v>-409989.81597549666</v>
      </c>
      <c r="I215" s="20">
        <v>3639816.6374884569</v>
      </c>
      <c r="J215" s="20">
        <v>3609310.6083116909</v>
      </c>
      <c r="K215" s="20">
        <v>435741.82851397019</v>
      </c>
      <c r="L215" s="20">
        <v>56189.812501049695</v>
      </c>
      <c r="M215" s="20">
        <v>-404645.1739259325</v>
      </c>
      <c r="N215" s="20">
        <f t="shared" si="18"/>
        <v>3696597.0754007781</v>
      </c>
      <c r="O215" s="36">
        <f t="shared" si="19"/>
        <v>56780.437912321184</v>
      </c>
      <c r="P215" s="20">
        <v>3723007.7324184221</v>
      </c>
      <c r="Q215" s="20">
        <v>446028.0433655706</v>
      </c>
      <c r="R215" s="20">
        <v>-431051.68728707545</v>
      </c>
      <c r="S215" s="20">
        <v>3737984.0884969174</v>
      </c>
      <c r="T215" s="20">
        <v>3723007.7324184221</v>
      </c>
      <c r="U215" s="20">
        <v>435865.2761913694</v>
      </c>
      <c r="V215" s="20">
        <v>124934.24872059235</v>
      </c>
      <c r="W215" s="20">
        <v>-407702.56675137742</v>
      </c>
      <c r="X215" s="20">
        <v>3876104.6905790064</v>
      </c>
      <c r="Y215" s="20">
        <f t="shared" si="20"/>
        <v>138120.60208208906</v>
      </c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1:51" x14ac:dyDescent="0.25">
      <c r="A216">
        <f t="shared" si="17"/>
        <v>0</v>
      </c>
      <c r="B216">
        <v>671</v>
      </c>
      <c r="C216">
        <v>1</v>
      </c>
      <c r="D216" t="s">
        <v>836</v>
      </c>
      <c r="E216">
        <v>6</v>
      </c>
      <c r="F216" s="20">
        <v>264554.72155616299</v>
      </c>
      <c r="G216" s="20">
        <v>41470.890891235555</v>
      </c>
      <c r="H216" s="20">
        <v>-23124.39746755717</v>
      </c>
      <c r="I216" s="20">
        <v>282901.21497984137</v>
      </c>
      <c r="J216" s="20">
        <v>264554.72155616299</v>
      </c>
      <c r="K216" s="20">
        <v>41594.357194054624</v>
      </c>
      <c r="L216" s="20">
        <v>3896.2808438551579</v>
      </c>
      <c r="M216" s="20">
        <v>-22998.572062476873</v>
      </c>
      <c r="N216" s="20">
        <f t="shared" si="18"/>
        <v>287046.78753159591</v>
      </c>
      <c r="O216" s="36">
        <f t="shared" si="19"/>
        <v>4145.5725517545361</v>
      </c>
      <c r="P216" s="20">
        <v>279510.56360042567</v>
      </c>
      <c r="Q216" s="20">
        <v>43000.964069270289</v>
      </c>
      <c r="R216" s="20">
        <v>-25373.110980575271</v>
      </c>
      <c r="S216" s="20">
        <v>297138.4166891207</v>
      </c>
      <c r="T216" s="20">
        <v>279510.56360042567</v>
      </c>
      <c r="U216" s="20">
        <v>43410.804795898628</v>
      </c>
      <c r="V216" s="20">
        <v>8882.5137294437318</v>
      </c>
      <c r="W216" s="20">
        <v>-21953.486895058093</v>
      </c>
      <c r="X216" s="20">
        <v>309850.39523070992</v>
      </c>
      <c r="Y216" s="20">
        <f t="shared" si="20"/>
        <v>12711.978541589226</v>
      </c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1:51" x14ac:dyDescent="0.25">
      <c r="A217">
        <f t="shared" si="17"/>
        <v>0</v>
      </c>
      <c r="B217">
        <v>676</v>
      </c>
      <c r="C217">
        <v>1</v>
      </c>
      <c r="D217" t="s">
        <v>837</v>
      </c>
      <c r="E217">
        <v>6</v>
      </c>
      <c r="F217" s="20">
        <v>106292.19682058514</v>
      </c>
      <c r="G217" s="20">
        <v>0</v>
      </c>
      <c r="H217" s="20">
        <v>1948.8888281787986</v>
      </c>
      <c r="I217" s="20">
        <v>108241.08564876394</v>
      </c>
      <c r="J217" s="20">
        <v>106292.19682058514</v>
      </c>
      <c r="K217" s="20">
        <v>0</v>
      </c>
      <c r="L217" s="20">
        <v>2025.788572635887</v>
      </c>
      <c r="M217" s="20">
        <v>1322.1650495556387</v>
      </c>
      <c r="N217" s="20">
        <f t="shared" si="18"/>
        <v>109640.15044277666</v>
      </c>
      <c r="O217" s="36">
        <f t="shared" si="19"/>
        <v>1399.0647940127237</v>
      </c>
      <c r="P217" s="20">
        <v>108617.46944189923</v>
      </c>
      <c r="Q217" s="20">
        <v>0</v>
      </c>
      <c r="R217" s="20">
        <v>64.375997186507448</v>
      </c>
      <c r="S217" s="20">
        <v>108681.84543908574</v>
      </c>
      <c r="T217" s="20">
        <v>108617.46944189923</v>
      </c>
      <c r="U217" s="20">
        <v>0</v>
      </c>
      <c r="V217" s="20">
        <v>4523.8864148477742</v>
      </c>
      <c r="W217" s="20">
        <v>-943.93509755288687</v>
      </c>
      <c r="X217" s="20">
        <v>112197.42075919412</v>
      </c>
      <c r="Y217" s="20">
        <f t="shared" si="20"/>
        <v>3515.5753201083862</v>
      </c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1:51" x14ac:dyDescent="0.25">
      <c r="A218">
        <f t="shared" si="17"/>
        <v>0</v>
      </c>
      <c r="B218">
        <v>682</v>
      </c>
      <c r="C218">
        <v>1</v>
      </c>
      <c r="D218" t="s">
        <v>838</v>
      </c>
      <c r="E218">
        <v>5</v>
      </c>
      <c r="F218" s="20">
        <v>1004024.2997839025</v>
      </c>
      <c r="G218" s="20">
        <v>143953.14140410238</v>
      </c>
      <c r="H218" s="20">
        <v>-18302.486843471735</v>
      </c>
      <c r="I218" s="20">
        <v>1129674.9543445332</v>
      </c>
      <c r="J218" s="20">
        <v>1004024.2997839025</v>
      </c>
      <c r="K218" s="20">
        <v>143412.05994904132</v>
      </c>
      <c r="L218" s="20">
        <v>15979.532335394582</v>
      </c>
      <c r="M218" s="20">
        <v>-19710.210980904245</v>
      </c>
      <c r="N218" s="20">
        <f t="shared" si="18"/>
        <v>1143705.6810874341</v>
      </c>
      <c r="O218" s="36">
        <f t="shared" si="19"/>
        <v>14030.726742900908</v>
      </c>
      <c r="P218" s="20">
        <v>1036873.5624231304</v>
      </c>
      <c r="Q218" s="20">
        <v>145721.884295305</v>
      </c>
      <c r="R218" s="20">
        <v>-22439.56259273101</v>
      </c>
      <c r="S218" s="20">
        <v>1160155.8841257042</v>
      </c>
      <c r="T218" s="20">
        <v>1036873.5624231304</v>
      </c>
      <c r="U218" s="20">
        <v>144734.44197822743</v>
      </c>
      <c r="V218" s="20">
        <v>35615.921035141902</v>
      </c>
      <c r="W218" s="20">
        <v>-18170.484050433377</v>
      </c>
      <c r="X218" s="20">
        <v>1199053.4413860664</v>
      </c>
      <c r="Y218" s="20">
        <f t="shared" si="20"/>
        <v>38897.557260362199</v>
      </c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1:51" x14ac:dyDescent="0.25">
      <c r="A219">
        <f t="shared" si="17"/>
        <v>0</v>
      </c>
      <c r="B219">
        <v>690</v>
      </c>
      <c r="C219">
        <v>1</v>
      </c>
      <c r="D219" t="s">
        <v>839</v>
      </c>
      <c r="E219">
        <v>5</v>
      </c>
      <c r="F219" s="20">
        <v>818034.23759121727</v>
      </c>
      <c r="G219" s="20">
        <v>97803.286405324485</v>
      </c>
      <c r="H219" s="20">
        <v>-28222.065949271804</v>
      </c>
      <c r="I219" s="20">
        <v>887615.45804726996</v>
      </c>
      <c r="J219" s="20">
        <v>818034.23759121727</v>
      </c>
      <c r="K219" s="20">
        <v>94772.030490314341</v>
      </c>
      <c r="L219" s="20">
        <v>15886.804850106344</v>
      </c>
      <c r="M219" s="20">
        <v>-28465.063644365415</v>
      </c>
      <c r="N219" s="20">
        <f t="shared" si="18"/>
        <v>900228.00928727258</v>
      </c>
      <c r="O219" s="36">
        <f t="shared" si="19"/>
        <v>12612.55124000262</v>
      </c>
      <c r="P219" s="20">
        <v>849100.7069915114</v>
      </c>
      <c r="Q219" s="20">
        <v>99953.727552021621</v>
      </c>
      <c r="R219" s="20">
        <v>-30790.819402841051</v>
      </c>
      <c r="S219" s="20">
        <v>918263.61514069198</v>
      </c>
      <c r="T219" s="20">
        <v>849100.7069915114</v>
      </c>
      <c r="U219" s="20">
        <v>93000.314428592639</v>
      </c>
      <c r="V219" s="20">
        <v>35700.240969978346</v>
      </c>
      <c r="W219" s="20">
        <v>-28153.067276412381</v>
      </c>
      <c r="X219" s="20">
        <v>949648.19511367008</v>
      </c>
      <c r="Y219" s="20">
        <f t="shared" si="20"/>
        <v>31384.579972978099</v>
      </c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1:51" x14ac:dyDescent="0.25">
      <c r="A220">
        <f t="shared" si="17"/>
        <v>0</v>
      </c>
      <c r="B220">
        <v>695</v>
      </c>
      <c r="C220">
        <v>1</v>
      </c>
      <c r="D220" t="s">
        <v>840</v>
      </c>
      <c r="E220">
        <v>6</v>
      </c>
      <c r="F220" s="20">
        <v>573164.94223661895</v>
      </c>
      <c r="G220" s="20">
        <v>79493.514649825505</v>
      </c>
      <c r="H220" s="20">
        <v>-151395.7361100367</v>
      </c>
      <c r="I220" s="20">
        <v>501262.72077640775</v>
      </c>
      <c r="J220" s="20">
        <v>573164.94223661895</v>
      </c>
      <c r="K220" s="20">
        <v>77014.403224337831</v>
      </c>
      <c r="L220" s="20">
        <v>13394.271045015357</v>
      </c>
      <c r="M220" s="20">
        <v>-151838.57754736158</v>
      </c>
      <c r="N220" s="20">
        <f t="shared" si="18"/>
        <v>511735.0389586105</v>
      </c>
      <c r="O220" s="36">
        <f t="shared" si="19"/>
        <v>10472.318182202755</v>
      </c>
      <c r="P220" s="20">
        <v>598223.62096401642</v>
      </c>
      <c r="Q220" s="20">
        <v>81832.486460183165</v>
      </c>
      <c r="R220" s="20">
        <v>-163047.78756741167</v>
      </c>
      <c r="S220" s="20">
        <v>517008.31985678792</v>
      </c>
      <c r="T220" s="20">
        <v>598223.62096401642</v>
      </c>
      <c r="U220" s="20">
        <v>76099.737526965924</v>
      </c>
      <c r="V220" s="20">
        <v>30221.804924620374</v>
      </c>
      <c r="W220" s="20">
        <v>-146356.42883134756</v>
      </c>
      <c r="X220" s="20">
        <v>558188.73458425514</v>
      </c>
      <c r="Y220" s="20">
        <f t="shared" si="20"/>
        <v>41180.414727467229</v>
      </c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1:51" x14ac:dyDescent="0.25">
      <c r="A221">
        <f t="shared" si="17"/>
        <v>0</v>
      </c>
      <c r="B221">
        <v>696</v>
      </c>
      <c r="C221">
        <v>1</v>
      </c>
      <c r="D221" t="s">
        <v>841</v>
      </c>
      <c r="E221">
        <v>6</v>
      </c>
      <c r="F221" s="20">
        <v>381383.65764092543</v>
      </c>
      <c r="G221" s="20">
        <v>37418.704732894184</v>
      </c>
      <c r="H221" s="20">
        <v>-24044.160650800095</v>
      </c>
      <c r="I221" s="20">
        <v>394758.20172301953</v>
      </c>
      <c r="J221" s="20">
        <v>381383.65764092543</v>
      </c>
      <c r="K221" s="20">
        <v>35703.61175790475</v>
      </c>
      <c r="L221" s="20">
        <v>6620.407895917795</v>
      </c>
      <c r="M221" s="20">
        <v>-24211.028666237351</v>
      </c>
      <c r="N221" s="20">
        <f t="shared" si="18"/>
        <v>399496.64862851059</v>
      </c>
      <c r="O221" s="36">
        <f t="shared" si="19"/>
        <v>4738.4469054910587</v>
      </c>
      <c r="P221" s="20">
        <v>395475.55598185817</v>
      </c>
      <c r="Q221" s="20">
        <v>38432.041281273669</v>
      </c>
      <c r="R221" s="20">
        <v>-26346.998226850119</v>
      </c>
      <c r="S221" s="20">
        <v>407560.5990362817</v>
      </c>
      <c r="T221" s="20">
        <v>395475.55598185817</v>
      </c>
      <c r="U221" s="20">
        <v>34564.746045203741</v>
      </c>
      <c r="V221" s="20">
        <v>14833.662200964985</v>
      </c>
      <c r="W221" s="20">
        <v>-26583.052116398481</v>
      </c>
      <c r="X221" s="20">
        <v>418290.91211162845</v>
      </c>
      <c r="Y221" s="20">
        <f t="shared" si="20"/>
        <v>10730.313075346756</v>
      </c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1:51" x14ac:dyDescent="0.25">
      <c r="A222">
        <f t="shared" si="17"/>
        <v>0</v>
      </c>
      <c r="B222">
        <v>698</v>
      </c>
      <c r="C222">
        <v>1</v>
      </c>
      <c r="D222" t="s">
        <v>842</v>
      </c>
      <c r="E222">
        <v>6</v>
      </c>
      <c r="F222" s="20">
        <v>375780.20296872943</v>
      </c>
      <c r="G222" s="20">
        <v>52217.79892702181</v>
      </c>
      <c r="H222" s="20">
        <v>46172.889238066986</v>
      </c>
      <c r="I222" s="20">
        <v>474170.89113381819</v>
      </c>
      <c r="J222" s="20">
        <v>375780.20296872943</v>
      </c>
      <c r="K222" s="20">
        <v>51691.830655749945</v>
      </c>
      <c r="L222" s="20">
        <v>6629.3067018597731</v>
      </c>
      <c r="M222" s="20">
        <v>44376.980321478237</v>
      </c>
      <c r="N222" s="20">
        <f t="shared" si="18"/>
        <v>478478.32064781734</v>
      </c>
      <c r="O222" s="36">
        <f t="shared" si="19"/>
        <v>4307.4295139991445</v>
      </c>
      <c r="P222" s="20">
        <v>389606.17062717397</v>
      </c>
      <c r="Q222" s="20">
        <v>52757.779907078977</v>
      </c>
      <c r="R222" s="20">
        <v>45050.562496853614</v>
      </c>
      <c r="S222" s="20">
        <v>487414.51303110656</v>
      </c>
      <c r="T222" s="20">
        <v>389606.17062717397</v>
      </c>
      <c r="U222" s="20">
        <v>51331.710144009623</v>
      </c>
      <c r="V222" s="20">
        <v>15284.116597576643</v>
      </c>
      <c r="W222" s="20">
        <v>38376.824856714855</v>
      </c>
      <c r="X222" s="20">
        <v>494598.8222254751</v>
      </c>
      <c r="Y222" s="20">
        <f t="shared" si="20"/>
        <v>7184.3091943685431</v>
      </c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1:51" x14ac:dyDescent="0.25">
      <c r="A223">
        <f t="shared" si="17"/>
        <v>0</v>
      </c>
      <c r="B223">
        <v>700</v>
      </c>
      <c r="C223">
        <v>1</v>
      </c>
      <c r="D223" t="s">
        <v>843</v>
      </c>
      <c r="E223">
        <v>4</v>
      </c>
      <c r="F223" s="20">
        <v>1702403.3007712481</v>
      </c>
      <c r="G223" s="20">
        <v>195500.72102046284</v>
      </c>
      <c r="H223" s="20">
        <v>105227.10846178413</v>
      </c>
      <c r="I223" s="20">
        <v>2003131.1302534952</v>
      </c>
      <c r="J223" s="20">
        <v>1702403.3007712481</v>
      </c>
      <c r="K223" s="20">
        <v>192032.72576245005</v>
      </c>
      <c r="L223" s="20">
        <v>26234.128347573296</v>
      </c>
      <c r="M223" s="20">
        <v>101743.04520833831</v>
      </c>
      <c r="N223" s="20">
        <f t="shared" si="18"/>
        <v>2022413.2000896099</v>
      </c>
      <c r="O223" s="36">
        <f t="shared" si="19"/>
        <v>19282.069836114766</v>
      </c>
      <c r="P223" s="20">
        <v>1811083.825118135</v>
      </c>
      <c r="Q223" s="20">
        <v>204696.66525494982</v>
      </c>
      <c r="R223" s="20">
        <v>106157.04915183492</v>
      </c>
      <c r="S223" s="20">
        <v>2121937.5395249198</v>
      </c>
      <c r="T223" s="20">
        <v>1811083.825118135</v>
      </c>
      <c r="U223" s="20">
        <v>197008.27341674443</v>
      </c>
      <c r="V223" s="20">
        <v>60064.929734185374</v>
      </c>
      <c r="W223" s="20">
        <v>95120.37597771344</v>
      </c>
      <c r="X223" s="20">
        <v>2163277.4042467782</v>
      </c>
      <c r="Y223" s="20">
        <f t="shared" si="20"/>
        <v>41339.864721858408</v>
      </c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1:51" x14ac:dyDescent="0.25">
      <c r="A224">
        <f t="shared" si="17"/>
        <v>0</v>
      </c>
      <c r="B224">
        <v>701</v>
      </c>
      <c r="C224">
        <v>1</v>
      </c>
      <c r="D224" t="s">
        <v>844</v>
      </c>
      <c r="E224">
        <v>4</v>
      </c>
      <c r="F224" s="20">
        <v>1794418.0201908071</v>
      </c>
      <c r="G224" s="20">
        <v>176746.37796588935</v>
      </c>
      <c r="H224" s="20">
        <v>-204173.04289832854</v>
      </c>
      <c r="I224" s="20">
        <v>1766991.355258368</v>
      </c>
      <c r="J224" s="20">
        <v>1794418.0201908071</v>
      </c>
      <c r="K224" s="20">
        <v>168614.42621056281</v>
      </c>
      <c r="L224" s="20">
        <v>32255.259894563431</v>
      </c>
      <c r="M224" s="20">
        <v>-205159.79051821434</v>
      </c>
      <c r="N224" s="20">
        <f t="shared" si="18"/>
        <v>1790127.9157777186</v>
      </c>
      <c r="O224" s="36">
        <f t="shared" si="19"/>
        <v>23136.560519350693</v>
      </c>
      <c r="P224" s="20">
        <v>1898183.153931065</v>
      </c>
      <c r="Q224" s="20">
        <v>185284.61818197012</v>
      </c>
      <c r="R224" s="20">
        <v>-218738.26951938044</v>
      </c>
      <c r="S224" s="20">
        <v>1864729.5025936547</v>
      </c>
      <c r="T224" s="20">
        <v>1898183.153931065</v>
      </c>
      <c r="U224" s="20">
        <v>166344.78350111149</v>
      </c>
      <c r="V224" s="20">
        <v>74081.823697272193</v>
      </c>
      <c r="W224" s="20">
        <v>-208094.32400354883</v>
      </c>
      <c r="X224" s="20">
        <v>1930515.4371258998</v>
      </c>
      <c r="Y224" s="20">
        <f t="shared" si="20"/>
        <v>65785.934532245155</v>
      </c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1:51" x14ac:dyDescent="0.25">
      <c r="A225">
        <f t="shared" si="17"/>
        <v>0</v>
      </c>
      <c r="B225">
        <v>704</v>
      </c>
      <c r="C225">
        <v>1</v>
      </c>
      <c r="D225" t="s">
        <v>845</v>
      </c>
      <c r="E225">
        <v>5</v>
      </c>
      <c r="F225" s="20">
        <v>1400109.0213632907</v>
      </c>
      <c r="G225" s="20">
        <v>147598.7415697455</v>
      </c>
      <c r="H225" s="20">
        <v>-179155.12788521213</v>
      </c>
      <c r="I225" s="20">
        <v>1368552.6350478241</v>
      </c>
      <c r="J225" s="20">
        <v>1400109.0213632907</v>
      </c>
      <c r="K225" s="20">
        <v>141131.74030003417</v>
      </c>
      <c r="L225" s="20">
        <v>27607.545370957414</v>
      </c>
      <c r="M225" s="20">
        <v>-180271.12209206496</v>
      </c>
      <c r="N225" s="20">
        <f t="shared" si="18"/>
        <v>1388577.1849422173</v>
      </c>
      <c r="O225" s="36">
        <f t="shared" si="19"/>
        <v>20024.549894393189</v>
      </c>
      <c r="P225" s="20">
        <v>1473078.8197582709</v>
      </c>
      <c r="Q225" s="20">
        <v>153411.23817585007</v>
      </c>
      <c r="R225" s="20">
        <v>-195689.65906490572</v>
      </c>
      <c r="S225" s="20">
        <v>1430800.3988692153</v>
      </c>
      <c r="T225" s="20">
        <v>1473078.8197582709</v>
      </c>
      <c r="U225" s="20">
        <v>138579.54443961417</v>
      </c>
      <c r="V225" s="20">
        <v>62338.980550158325</v>
      </c>
      <c r="W225" s="20">
        <v>-182434.7776023738</v>
      </c>
      <c r="X225" s="20">
        <v>1491562.5671456696</v>
      </c>
      <c r="Y225" s="20">
        <f t="shared" si="20"/>
        <v>60762.168276454322</v>
      </c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1:51" x14ac:dyDescent="0.25">
      <c r="A226">
        <f t="shared" si="17"/>
        <v>0</v>
      </c>
      <c r="B226">
        <v>706</v>
      </c>
      <c r="C226">
        <v>1</v>
      </c>
      <c r="D226" t="s">
        <v>846</v>
      </c>
      <c r="E226">
        <v>5</v>
      </c>
      <c r="F226" s="20">
        <v>1815495.62029975</v>
      </c>
      <c r="G226" s="20">
        <v>255039.65689397693</v>
      </c>
      <c r="H226" s="20">
        <v>-386844.77736733627</v>
      </c>
      <c r="I226" s="20">
        <v>1683690.4998263908</v>
      </c>
      <c r="J226" s="20">
        <v>1815495.62029975</v>
      </c>
      <c r="K226" s="20">
        <v>252638.94295613695</v>
      </c>
      <c r="L226" s="20">
        <v>32953.249049021928</v>
      </c>
      <c r="M226" s="20">
        <v>-387853.77828062768</v>
      </c>
      <c r="N226" s="20">
        <f t="shared" si="18"/>
        <v>1713234.0340242812</v>
      </c>
      <c r="O226" s="36">
        <f t="shared" si="19"/>
        <v>29543.534197890433</v>
      </c>
      <c r="P226" s="20">
        <v>1910264.7201430714</v>
      </c>
      <c r="Q226" s="20">
        <v>262279.16701542749</v>
      </c>
      <c r="R226" s="20">
        <v>-410069.98915920046</v>
      </c>
      <c r="S226" s="20">
        <v>1762473.8979992988</v>
      </c>
      <c r="T226" s="20">
        <v>1910264.7201430714</v>
      </c>
      <c r="U226" s="20">
        <v>256779.35110886238</v>
      </c>
      <c r="V226" s="20">
        <v>74728.226088985306</v>
      </c>
      <c r="W226" s="20">
        <v>-418102.58899028634</v>
      </c>
      <c r="X226" s="20">
        <v>1823669.7083506328</v>
      </c>
      <c r="Y226" s="20">
        <f t="shared" si="20"/>
        <v>61195.810351334047</v>
      </c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1:51" x14ac:dyDescent="0.25">
      <c r="A227">
        <f t="shared" si="17"/>
        <v>0</v>
      </c>
      <c r="B227">
        <v>707</v>
      </c>
      <c r="C227">
        <v>1</v>
      </c>
      <c r="D227" t="s">
        <v>847</v>
      </c>
      <c r="E227">
        <v>6</v>
      </c>
      <c r="F227" s="20">
        <v>174896.52850871428</v>
      </c>
      <c r="G227" s="20">
        <v>29433.538811900395</v>
      </c>
      <c r="H227" s="20">
        <v>-165804.38439780613</v>
      </c>
      <c r="I227" s="20">
        <v>38525.682922808541</v>
      </c>
      <c r="J227" s="20">
        <v>174896.52850871428</v>
      </c>
      <c r="K227" s="20">
        <v>30156.780055020565</v>
      </c>
      <c r="L227" s="20">
        <v>1703.1004003453959</v>
      </c>
      <c r="M227" s="20">
        <v>-165738.46307802925</v>
      </c>
      <c r="N227" s="20">
        <f t="shared" si="18"/>
        <v>41017.945886050991</v>
      </c>
      <c r="O227" s="36">
        <f t="shared" si="19"/>
        <v>2492.2629632424505</v>
      </c>
      <c r="P227" s="20">
        <v>180873.12527267262</v>
      </c>
      <c r="Q227" s="20">
        <v>29873.456301851777</v>
      </c>
      <c r="R227" s="20">
        <v>-177579.64912027365</v>
      </c>
      <c r="S227" s="20">
        <v>33166.932454250753</v>
      </c>
      <c r="T227" s="20">
        <v>180873.12527267262</v>
      </c>
      <c r="U227" s="20">
        <v>31541.994871050116</v>
      </c>
      <c r="V227" s="20">
        <v>4020.9785061813245</v>
      </c>
      <c r="W227" s="20">
        <v>-167971.57121350316</v>
      </c>
      <c r="X227" s="20">
        <v>48464.527436400909</v>
      </c>
      <c r="Y227" s="20">
        <f t="shared" si="20"/>
        <v>15297.594982150156</v>
      </c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1:51" x14ac:dyDescent="0.25">
      <c r="A228">
        <f t="shared" si="17"/>
        <v>0</v>
      </c>
      <c r="B228">
        <v>709</v>
      </c>
      <c r="C228">
        <v>1</v>
      </c>
      <c r="D228" t="s">
        <v>848</v>
      </c>
      <c r="E228">
        <v>4</v>
      </c>
      <c r="F228" s="20">
        <v>10753054.914324107</v>
      </c>
      <c r="G228" s="20">
        <v>1476010.580033907</v>
      </c>
      <c r="H228" s="20">
        <v>-213064.54640541179</v>
      </c>
      <c r="I228" s="20">
        <v>12016000.947952602</v>
      </c>
      <c r="J228" s="20">
        <v>10753054.914324107</v>
      </c>
      <c r="K228" s="20">
        <v>1472356.2112063426</v>
      </c>
      <c r="L228" s="20">
        <v>172649.89288423082</v>
      </c>
      <c r="M228" s="20">
        <v>-230841.39119286416</v>
      </c>
      <c r="N228" s="20">
        <f t="shared" si="18"/>
        <v>12167219.627221815</v>
      </c>
      <c r="O228" s="36">
        <f t="shared" si="19"/>
        <v>151218.67926921323</v>
      </c>
      <c r="P228" s="20">
        <v>11154755.530076306</v>
      </c>
      <c r="Q228" s="20">
        <v>1488586.5068557039</v>
      </c>
      <c r="R228" s="20">
        <v>-279351.10935291648</v>
      </c>
      <c r="S228" s="20">
        <v>12363990.927579094</v>
      </c>
      <c r="T228" s="20">
        <v>11154755.530076306</v>
      </c>
      <c r="U228" s="20">
        <v>1469383.7084197055</v>
      </c>
      <c r="V228" s="20">
        <v>408550.50524452241</v>
      </c>
      <c r="W228" s="20">
        <v>-131110.26701339427</v>
      </c>
      <c r="X228" s="20">
        <v>12901579.476727139</v>
      </c>
      <c r="Y228" s="20">
        <f t="shared" si="20"/>
        <v>537588.54914804548</v>
      </c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1:51" x14ac:dyDescent="0.25">
      <c r="A229">
        <f t="shared" si="17"/>
        <v>0</v>
      </c>
      <c r="B229">
        <v>712</v>
      </c>
      <c r="C229">
        <v>1</v>
      </c>
      <c r="D229" t="s">
        <v>849</v>
      </c>
      <c r="E229">
        <v>6</v>
      </c>
      <c r="F229" s="20">
        <v>745181.81554101733</v>
      </c>
      <c r="G229" s="20">
        <v>135866.86459892063</v>
      </c>
      <c r="H229" s="20">
        <v>242718.11622668261</v>
      </c>
      <c r="I229" s="20">
        <v>1123766.7963666206</v>
      </c>
      <c r="J229" s="20">
        <v>745181.81554101733</v>
      </c>
      <c r="K229" s="20">
        <v>138392.38416182227</v>
      </c>
      <c r="L229" s="20">
        <v>10608.44104826794</v>
      </c>
      <c r="M229" s="20">
        <v>228482.49704699486</v>
      </c>
      <c r="N229" s="20">
        <f t="shared" si="18"/>
        <v>1122665.1377981026</v>
      </c>
      <c r="O229" s="36">
        <f t="shared" si="19"/>
        <v>-1101.6585685180034</v>
      </c>
      <c r="P229" s="20">
        <v>782362.70155030524</v>
      </c>
      <c r="Q229" s="20">
        <v>138778.53774498668</v>
      </c>
      <c r="R229" s="20">
        <v>243858.70037428857</v>
      </c>
      <c r="S229" s="20">
        <v>1164999.9396695804</v>
      </c>
      <c r="T229" s="20">
        <v>782362.70155030524</v>
      </c>
      <c r="U229" s="20">
        <v>144155.40363782624</v>
      </c>
      <c r="V229" s="20">
        <v>25407.763137459875</v>
      </c>
      <c r="W229" s="20">
        <v>214504.15395285212</v>
      </c>
      <c r="X229" s="20">
        <v>1166430.0222784434</v>
      </c>
      <c r="Y229" s="20">
        <f t="shared" si="20"/>
        <v>1430.0826088630129</v>
      </c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1:51" x14ac:dyDescent="0.25">
      <c r="A230">
        <f t="shared" si="17"/>
        <v>0</v>
      </c>
      <c r="B230">
        <v>716</v>
      </c>
      <c r="C230">
        <v>1</v>
      </c>
      <c r="D230" t="s">
        <v>850</v>
      </c>
      <c r="E230">
        <v>3</v>
      </c>
      <c r="F230" s="20">
        <v>1649376.9553437862</v>
      </c>
      <c r="G230" s="20">
        <v>161985.8371648906</v>
      </c>
      <c r="H230" s="20">
        <v>-525813.81283532013</v>
      </c>
      <c r="I230" s="20">
        <v>1285548.9796733565</v>
      </c>
      <c r="J230" s="20">
        <v>1649376.9553437862</v>
      </c>
      <c r="K230" s="20">
        <v>158032.78050722426</v>
      </c>
      <c r="L230" s="20">
        <v>24514.542150795052</v>
      </c>
      <c r="M230" s="20">
        <v>-522431.33714025369</v>
      </c>
      <c r="N230" s="20">
        <f t="shared" si="18"/>
        <v>1309492.9408615516</v>
      </c>
      <c r="O230" s="36">
        <f t="shared" si="19"/>
        <v>23943.96118819504</v>
      </c>
      <c r="P230" s="20">
        <v>1748631.1773382456</v>
      </c>
      <c r="Q230" s="20">
        <v>167436.01179376213</v>
      </c>
      <c r="R230" s="20">
        <v>-548830.88851249451</v>
      </c>
      <c r="S230" s="20">
        <v>1367236.3006195133</v>
      </c>
      <c r="T230" s="20">
        <v>1748631.1773382456</v>
      </c>
      <c r="U230" s="20">
        <v>158157.96691615361</v>
      </c>
      <c r="V230" s="20">
        <v>55982.931313834408</v>
      </c>
      <c r="W230" s="20">
        <v>-538414.25184638496</v>
      </c>
      <c r="X230" s="20">
        <v>1424357.8237218487</v>
      </c>
      <c r="Y230" s="20">
        <f t="shared" si="20"/>
        <v>57121.523102335399</v>
      </c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1:51" x14ac:dyDescent="0.25">
      <c r="A231">
        <f t="shared" si="17"/>
        <v>0</v>
      </c>
      <c r="B231">
        <v>717</v>
      </c>
      <c r="C231">
        <v>1</v>
      </c>
      <c r="D231" t="s">
        <v>851</v>
      </c>
      <c r="E231">
        <v>3</v>
      </c>
      <c r="F231" s="20">
        <v>1726539.0583375068</v>
      </c>
      <c r="G231" s="20">
        <v>234900.10913956293</v>
      </c>
      <c r="H231" s="20">
        <v>-737050.74191438907</v>
      </c>
      <c r="I231" s="20">
        <v>1224388.4255626807</v>
      </c>
      <c r="J231" s="20">
        <v>1726539.0583375068</v>
      </c>
      <c r="K231" s="20">
        <v>234053.75022824167</v>
      </c>
      <c r="L231" s="20">
        <v>26868.828863579962</v>
      </c>
      <c r="M231" s="20">
        <v>-733803.93447300326</v>
      </c>
      <c r="N231" s="20">
        <f t="shared" si="18"/>
        <v>1253657.7029563251</v>
      </c>
      <c r="O231" s="36">
        <f t="shared" si="19"/>
        <v>29269.277393644443</v>
      </c>
      <c r="P231" s="20">
        <v>1834641.4533616551</v>
      </c>
      <c r="Q231" s="20">
        <v>244617.42420604348</v>
      </c>
      <c r="R231" s="20">
        <v>-770111.30500698905</v>
      </c>
      <c r="S231" s="20">
        <v>1309147.5725607097</v>
      </c>
      <c r="T231" s="20">
        <v>1834641.4533616551</v>
      </c>
      <c r="U231" s="20">
        <v>242955.53124234444</v>
      </c>
      <c r="V231" s="20">
        <v>61683.55687007001</v>
      </c>
      <c r="W231" s="20">
        <v>-755789.24473871</v>
      </c>
      <c r="X231" s="20">
        <v>1383491.2967353594</v>
      </c>
      <c r="Y231" s="20">
        <f t="shared" si="20"/>
        <v>74343.724174649687</v>
      </c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1:51" x14ac:dyDescent="0.25">
      <c r="A232">
        <f t="shared" si="17"/>
        <v>0</v>
      </c>
      <c r="B232">
        <v>719</v>
      </c>
      <c r="C232">
        <v>1</v>
      </c>
      <c r="D232" t="s">
        <v>852</v>
      </c>
      <c r="E232">
        <v>3</v>
      </c>
      <c r="F232" s="20">
        <v>7010490.6292636637</v>
      </c>
      <c r="G232" s="20">
        <v>880883.73972088506</v>
      </c>
      <c r="H232" s="20">
        <v>-2078990.6736478538</v>
      </c>
      <c r="I232" s="20">
        <v>5812383.6953366948</v>
      </c>
      <c r="J232" s="20">
        <v>7010490.6292636637</v>
      </c>
      <c r="K232" s="20">
        <v>879745.1686101848</v>
      </c>
      <c r="L232" s="20">
        <v>94519.30943701668</v>
      </c>
      <c r="M232" s="20">
        <v>-2068093.810864968</v>
      </c>
      <c r="N232" s="20">
        <f t="shared" si="18"/>
        <v>5916661.2964458968</v>
      </c>
      <c r="O232" s="36">
        <f t="shared" si="19"/>
        <v>104277.60110920202</v>
      </c>
      <c r="P232" s="20">
        <v>7413747.6126451315</v>
      </c>
      <c r="Q232" s="20">
        <v>908327.57571446872</v>
      </c>
      <c r="R232" s="20">
        <v>-2163709.0033863815</v>
      </c>
      <c r="S232" s="20">
        <v>6158366.1849732194</v>
      </c>
      <c r="T232" s="20">
        <v>7413747.6126451315</v>
      </c>
      <c r="U232" s="20">
        <v>906365.67695458559</v>
      </c>
      <c r="V232" s="20">
        <v>216423.65218935517</v>
      </c>
      <c r="W232" s="20">
        <v>-2154982.7326669549</v>
      </c>
      <c r="X232" s="20">
        <v>6381554.2091221176</v>
      </c>
      <c r="Y232" s="20">
        <f t="shared" si="20"/>
        <v>223188.0241488982</v>
      </c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1:51" x14ac:dyDescent="0.25">
      <c r="A233">
        <f t="shared" si="17"/>
        <v>0</v>
      </c>
      <c r="B233">
        <v>720</v>
      </c>
      <c r="C233">
        <v>1</v>
      </c>
      <c r="D233" t="s">
        <v>853</v>
      </c>
      <c r="E233">
        <v>3</v>
      </c>
      <c r="F233" s="20">
        <v>8022844.9770500567</v>
      </c>
      <c r="G233" s="20">
        <v>1072062.7916868373</v>
      </c>
      <c r="H233" s="20">
        <v>-2017731.5883687604</v>
      </c>
      <c r="I233" s="20">
        <v>7077176.1803681329</v>
      </c>
      <c r="J233" s="20">
        <v>8022844.9770500567</v>
      </c>
      <c r="K233" s="20">
        <v>1070556.7144174557</v>
      </c>
      <c r="L233" s="20">
        <v>116819.67111143644</v>
      </c>
      <c r="M233" s="20">
        <v>-2004345.0548107668</v>
      </c>
      <c r="N233" s="20">
        <f t="shared" si="18"/>
        <v>7205876.3077681819</v>
      </c>
      <c r="O233" s="36">
        <f t="shared" si="19"/>
        <v>128700.12740004901</v>
      </c>
      <c r="P233" s="20">
        <v>9097316.0019200742</v>
      </c>
      <c r="Q233" s="20">
        <v>1183620.0422426804</v>
      </c>
      <c r="R233" s="20">
        <v>-2085013.2464989126</v>
      </c>
      <c r="S233" s="20">
        <v>8195922.7976638414</v>
      </c>
      <c r="T233" s="20">
        <v>9097316.0019200742</v>
      </c>
      <c r="U233" s="20">
        <v>1179382.7280875067</v>
      </c>
      <c r="V233" s="20">
        <v>288461.77880807588</v>
      </c>
      <c r="W233" s="20">
        <v>-2054929.1888795742</v>
      </c>
      <c r="X233" s="20">
        <v>8510231.3199360836</v>
      </c>
      <c r="Y233" s="20">
        <f t="shared" si="20"/>
        <v>314308.52227224223</v>
      </c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1:51" x14ac:dyDescent="0.25">
      <c r="A234">
        <f t="shared" si="17"/>
        <v>0</v>
      </c>
      <c r="B234">
        <v>721</v>
      </c>
      <c r="C234">
        <v>1</v>
      </c>
      <c r="D234" t="s">
        <v>854</v>
      </c>
      <c r="E234">
        <v>3</v>
      </c>
      <c r="F234" s="20">
        <v>2845347.0934401755</v>
      </c>
      <c r="G234" s="20">
        <v>267280.4471640017</v>
      </c>
      <c r="H234" s="20">
        <v>-188889.64641599159</v>
      </c>
      <c r="I234" s="20">
        <v>2923737.8941881857</v>
      </c>
      <c r="J234" s="20">
        <v>2845347.0934401755</v>
      </c>
      <c r="K234" s="20">
        <v>252090.71346731999</v>
      </c>
      <c r="L234" s="20">
        <v>55035.868622685142</v>
      </c>
      <c r="M234" s="20">
        <v>-187945.32755908486</v>
      </c>
      <c r="N234" s="20">
        <f t="shared" si="18"/>
        <v>2964528.3479710957</v>
      </c>
      <c r="O234" s="36">
        <f t="shared" si="19"/>
        <v>40790.453782910015</v>
      </c>
      <c r="P234" s="20">
        <v>3028359.9912265567</v>
      </c>
      <c r="Q234" s="20">
        <v>280182.71612377482</v>
      </c>
      <c r="R234" s="20">
        <v>-196883.0723736044</v>
      </c>
      <c r="S234" s="20">
        <v>3111659.634976727</v>
      </c>
      <c r="T234" s="20">
        <v>3028359.9912265567</v>
      </c>
      <c r="U234" s="20">
        <v>244286.95328397409</v>
      </c>
      <c r="V234" s="20">
        <v>126397.90342497698</v>
      </c>
      <c r="W234" s="20">
        <v>-221042.06064386322</v>
      </c>
      <c r="X234" s="20">
        <v>3178002.7872916441</v>
      </c>
      <c r="Y234" s="20">
        <f t="shared" si="20"/>
        <v>66343.152314917184</v>
      </c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1:51" x14ac:dyDescent="0.25">
      <c r="A235">
        <f t="shared" si="17"/>
        <v>0</v>
      </c>
      <c r="B235">
        <v>726</v>
      </c>
      <c r="C235">
        <v>1</v>
      </c>
      <c r="D235" t="s">
        <v>855</v>
      </c>
      <c r="E235">
        <v>4</v>
      </c>
      <c r="F235" s="20">
        <v>1825058.9425327219</v>
      </c>
      <c r="G235" s="20">
        <v>31598.609550574005</v>
      </c>
      <c r="H235" s="20">
        <v>-418523.00099434803</v>
      </c>
      <c r="I235" s="20">
        <v>1438134.551088948</v>
      </c>
      <c r="J235" s="20">
        <v>1825058.9425327219</v>
      </c>
      <c r="K235" s="20">
        <v>15583.329613029078</v>
      </c>
      <c r="L235" s="20">
        <v>29079.900264898875</v>
      </c>
      <c r="M235" s="20">
        <v>-412477.64421598177</v>
      </c>
      <c r="N235" s="20">
        <f t="shared" si="18"/>
        <v>1457244.528194668</v>
      </c>
      <c r="O235" s="36">
        <f t="shared" si="19"/>
        <v>19109.977105719969</v>
      </c>
      <c r="P235" s="20">
        <v>1903102.0649768815</v>
      </c>
      <c r="Q235" s="20">
        <v>33071.378705613781</v>
      </c>
      <c r="R235" s="20">
        <v>-452241.36201635405</v>
      </c>
      <c r="S235" s="20">
        <v>1483932.0816661413</v>
      </c>
      <c r="T235" s="20">
        <v>1903102.0649768815</v>
      </c>
      <c r="U235" s="20">
        <v>0</v>
      </c>
      <c r="V235" s="20">
        <v>65416.738991205413</v>
      </c>
      <c r="W235" s="20">
        <v>-415078.04775468411</v>
      </c>
      <c r="X235" s="20">
        <v>1553440.7562134028</v>
      </c>
      <c r="Y235" s="20">
        <f t="shared" si="20"/>
        <v>69508.674547261558</v>
      </c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1:51" x14ac:dyDescent="0.25">
      <c r="A236">
        <f t="shared" si="17"/>
        <v>0</v>
      </c>
      <c r="B236">
        <v>727</v>
      </c>
      <c r="C236">
        <v>1</v>
      </c>
      <c r="D236" t="s">
        <v>856</v>
      </c>
      <c r="E236">
        <v>4</v>
      </c>
      <c r="F236" s="20">
        <v>3145635.7734870003</v>
      </c>
      <c r="G236" s="20">
        <v>211759.50163357964</v>
      </c>
      <c r="H236" s="20">
        <v>-1159634.3642346847</v>
      </c>
      <c r="I236" s="20">
        <v>2197760.9108858956</v>
      </c>
      <c r="J236" s="20">
        <v>3145635.7734870003</v>
      </c>
      <c r="K236" s="20">
        <v>197916.34336575039</v>
      </c>
      <c r="L236" s="20">
        <v>46265.270806536981</v>
      </c>
      <c r="M236" s="20">
        <v>-1147268.5870491208</v>
      </c>
      <c r="N236" s="20">
        <f t="shared" si="18"/>
        <v>2242548.800610167</v>
      </c>
      <c r="O236" s="36">
        <f t="shared" si="19"/>
        <v>44787.889724271372</v>
      </c>
      <c r="P236" s="20">
        <v>3325754.5542487879</v>
      </c>
      <c r="Q236" s="20">
        <v>218015.63798483741</v>
      </c>
      <c r="R236" s="20">
        <v>-1226532.8414053407</v>
      </c>
      <c r="S236" s="20">
        <v>2317237.3508282844</v>
      </c>
      <c r="T236" s="20">
        <v>3325754.5542487879</v>
      </c>
      <c r="U236" s="20">
        <v>185161.15174829453</v>
      </c>
      <c r="V236" s="20">
        <v>105578.54546506624</v>
      </c>
      <c r="W236" s="20">
        <v>-1138447.0137798809</v>
      </c>
      <c r="X236" s="20">
        <v>2478047.2376822676</v>
      </c>
      <c r="Y236" s="20">
        <f t="shared" si="20"/>
        <v>160809.88685398316</v>
      </c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1:51" x14ac:dyDescent="0.25">
      <c r="A237">
        <f t="shared" si="17"/>
        <v>0</v>
      </c>
      <c r="B237">
        <v>728</v>
      </c>
      <c r="C237">
        <v>1</v>
      </c>
      <c r="D237" t="s">
        <v>857</v>
      </c>
      <c r="E237">
        <v>4</v>
      </c>
      <c r="F237" s="20">
        <v>13410552.147002393</v>
      </c>
      <c r="G237" s="20">
        <v>1762539.9335426213</v>
      </c>
      <c r="H237" s="20">
        <v>-1067940.7982477054</v>
      </c>
      <c r="I237" s="20">
        <v>14105151.282297309</v>
      </c>
      <c r="J237" s="20">
        <v>13410552.147002393</v>
      </c>
      <c r="K237" s="20">
        <v>1756186.2790313952</v>
      </c>
      <c r="L237" s="20">
        <v>204898.82668665459</v>
      </c>
      <c r="M237" s="20">
        <v>-1061066.2588435616</v>
      </c>
      <c r="N237" s="20">
        <f t="shared" si="18"/>
        <v>14310570.993876882</v>
      </c>
      <c r="O237" s="36">
        <f t="shared" si="19"/>
        <v>205419.71157957241</v>
      </c>
      <c r="P237" s="20">
        <v>14130788.387747433</v>
      </c>
      <c r="Q237" s="20">
        <v>1812677.8337896604</v>
      </c>
      <c r="R237" s="20">
        <v>-1129657.7766033933</v>
      </c>
      <c r="S237" s="20">
        <v>14813808.444933699</v>
      </c>
      <c r="T237" s="20">
        <v>14130788.387747433</v>
      </c>
      <c r="U237" s="20">
        <v>1799411.7781005502</v>
      </c>
      <c r="V237" s="20">
        <v>465110.59555741592</v>
      </c>
      <c r="W237" s="20">
        <v>-1053377.0960965594</v>
      </c>
      <c r="X237" s="20">
        <v>15341933.665308841</v>
      </c>
      <c r="Y237" s="20">
        <f t="shared" si="20"/>
        <v>528125.22037514113</v>
      </c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1:51" x14ac:dyDescent="0.25">
      <c r="A238">
        <f t="shared" si="17"/>
        <v>0</v>
      </c>
      <c r="B238">
        <v>738</v>
      </c>
      <c r="C238">
        <v>1</v>
      </c>
      <c r="D238" t="s">
        <v>858</v>
      </c>
      <c r="E238">
        <v>5</v>
      </c>
      <c r="F238" s="20">
        <v>560595.37303478539</v>
      </c>
      <c r="G238" s="20">
        <v>28370.333892517086</v>
      </c>
      <c r="H238" s="20">
        <v>-87728.581252275151</v>
      </c>
      <c r="I238" s="20">
        <v>501237.12567502738</v>
      </c>
      <c r="J238" s="20">
        <v>560595.37303478539</v>
      </c>
      <c r="K238" s="20">
        <v>22553.730756217385</v>
      </c>
      <c r="L238" s="20">
        <v>12960.484317609067</v>
      </c>
      <c r="M238" s="20">
        <v>-88544.755637774768</v>
      </c>
      <c r="N238" s="20">
        <f t="shared" si="18"/>
        <v>507564.83247083711</v>
      </c>
      <c r="O238" s="36">
        <f t="shared" si="19"/>
        <v>6327.7067958097323</v>
      </c>
      <c r="P238" s="20">
        <v>578586.76158730302</v>
      </c>
      <c r="Q238" s="20">
        <v>29740.931467676062</v>
      </c>
      <c r="R238" s="20">
        <v>-99999.881009985053</v>
      </c>
      <c r="S238" s="20">
        <v>508327.81204499403</v>
      </c>
      <c r="T238" s="20">
        <v>578586.76158730302</v>
      </c>
      <c r="U238" s="20">
        <v>16385.288746123202</v>
      </c>
      <c r="V238" s="20">
        <v>28868.952642087024</v>
      </c>
      <c r="W238" s="20">
        <v>-98908.898430428511</v>
      </c>
      <c r="X238" s="20">
        <v>524932.10454508476</v>
      </c>
      <c r="Y238" s="20">
        <f t="shared" si="20"/>
        <v>16604.292500090727</v>
      </c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1:51" x14ac:dyDescent="0.25">
      <c r="A239">
        <f t="shared" si="17"/>
        <v>0</v>
      </c>
      <c r="B239">
        <v>739</v>
      </c>
      <c r="C239">
        <v>1</v>
      </c>
      <c r="D239" t="s">
        <v>859</v>
      </c>
      <c r="E239">
        <v>6</v>
      </c>
      <c r="F239" s="20">
        <v>649355.75313305017</v>
      </c>
      <c r="G239" s="20">
        <v>72549.720967108136</v>
      </c>
      <c r="H239" s="20">
        <v>-135806.82871811453</v>
      </c>
      <c r="I239" s="20">
        <v>586098.64538204379</v>
      </c>
      <c r="J239" s="20">
        <v>649355.75313305017</v>
      </c>
      <c r="K239" s="20">
        <v>71635.05104356946</v>
      </c>
      <c r="L239" s="20">
        <v>9237.2559669890161</v>
      </c>
      <c r="M239" s="20">
        <v>-137842.70630509884</v>
      </c>
      <c r="N239" s="20">
        <f t="shared" si="18"/>
        <v>592385.35383850976</v>
      </c>
      <c r="O239" s="36">
        <f t="shared" si="19"/>
        <v>6286.7084564659745</v>
      </c>
      <c r="P239" s="20">
        <v>680838.18715226103</v>
      </c>
      <c r="Q239" s="20">
        <v>74347.561441087382</v>
      </c>
      <c r="R239" s="20">
        <v>-145375.5202287666</v>
      </c>
      <c r="S239" s="20">
        <v>609810.22836458182</v>
      </c>
      <c r="T239" s="20">
        <v>680838.18715226103</v>
      </c>
      <c r="U239" s="20">
        <v>72295.060235947865</v>
      </c>
      <c r="V239" s="20">
        <v>20908.974793872672</v>
      </c>
      <c r="W239" s="20">
        <v>-147788.58582329395</v>
      </c>
      <c r="X239" s="20">
        <v>626253.63635878754</v>
      </c>
      <c r="Y239" s="20">
        <f t="shared" si="20"/>
        <v>16443.407994205714</v>
      </c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1:51" x14ac:dyDescent="0.25">
      <c r="A240">
        <f t="shared" si="17"/>
        <v>0</v>
      </c>
      <c r="B240">
        <v>740</v>
      </c>
      <c r="C240">
        <v>1</v>
      </c>
      <c r="D240" t="s">
        <v>860</v>
      </c>
      <c r="E240">
        <v>5</v>
      </c>
      <c r="F240" s="20">
        <v>1191980.7209130642</v>
      </c>
      <c r="G240" s="20">
        <v>129657.87312697747</v>
      </c>
      <c r="H240" s="20">
        <v>-366994.26320282288</v>
      </c>
      <c r="I240" s="20">
        <v>954644.33083721891</v>
      </c>
      <c r="J240" s="20">
        <v>1191980.7209130642</v>
      </c>
      <c r="K240" s="20">
        <v>125506.84677545876</v>
      </c>
      <c r="L240" s="20">
        <v>21221.206108120103</v>
      </c>
      <c r="M240" s="20">
        <v>-363926.40868382732</v>
      </c>
      <c r="N240" s="20">
        <f t="shared" si="18"/>
        <v>974782.36511281552</v>
      </c>
      <c r="O240" s="36">
        <f t="shared" si="19"/>
        <v>20138.034275596612</v>
      </c>
      <c r="P240" s="20">
        <v>1204801.6640385874</v>
      </c>
      <c r="Q240" s="20">
        <v>127353.02260064232</v>
      </c>
      <c r="R240" s="20">
        <v>-389333.2287693164</v>
      </c>
      <c r="S240" s="20">
        <v>942821.45786991343</v>
      </c>
      <c r="T240" s="20">
        <v>1204801.6640385874</v>
      </c>
      <c r="U240" s="20">
        <v>117954.97903949227</v>
      </c>
      <c r="V240" s="20">
        <v>46111.623447303537</v>
      </c>
      <c r="W240" s="20">
        <v>-369390.47820408427</v>
      </c>
      <c r="X240" s="20">
        <v>999477.78832129878</v>
      </c>
      <c r="Y240" s="20">
        <f t="shared" si="20"/>
        <v>56656.330451385351</v>
      </c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1:51" x14ac:dyDescent="0.25">
      <c r="A241">
        <f t="shared" si="17"/>
        <v>0</v>
      </c>
      <c r="B241">
        <v>741</v>
      </c>
      <c r="C241">
        <v>1</v>
      </c>
      <c r="D241" t="s">
        <v>861</v>
      </c>
      <c r="E241">
        <v>5</v>
      </c>
      <c r="F241" s="20">
        <v>1006595.2849924469</v>
      </c>
      <c r="G241" s="20">
        <v>131429.15370889276</v>
      </c>
      <c r="H241" s="20">
        <v>-106759.04465807507</v>
      </c>
      <c r="I241" s="20">
        <v>1031265.3940432644</v>
      </c>
      <c r="J241" s="20">
        <v>1006595.2849924469</v>
      </c>
      <c r="K241" s="20">
        <v>129371.13016719137</v>
      </c>
      <c r="L241" s="20">
        <v>18505.110565568757</v>
      </c>
      <c r="M241" s="20">
        <v>-108164.53833853788</v>
      </c>
      <c r="N241" s="20">
        <f t="shared" si="18"/>
        <v>1046306.9873866691</v>
      </c>
      <c r="O241" s="36">
        <f t="shared" si="19"/>
        <v>15041.593343404704</v>
      </c>
      <c r="P241" s="20">
        <v>1051537.1062560061</v>
      </c>
      <c r="Q241" s="20">
        <v>134298.38695266258</v>
      </c>
      <c r="R241" s="20">
        <v>-115053.10433613836</v>
      </c>
      <c r="S241" s="20">
        <v>1070782.3888725303</v>
      </c>
      <c r="T241" s="20">
        <v>1051537.1062560061</v>
      </c>
      <c r="U241" s="20">
        <v>129578.52992319426</v>
      </c>
      <c r="V241" s="20">
        <v>41619.401124336691</v>
      </c>
      <c r="W241" s="20">
        <v>-115959.97616194535</v>
      </c>
      <c r="X241" s="20">
        <v>1106775.0611415918</v>
      </c>
      <c r="Y241" s="20">
        <f t="shared" si="20"/>
        <v>35992.672269061441</v>
      </c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1:51" x14ac:dyDescent="0.25">
      <c r="A242">
        <f t="shared" si="17"/>
        <v>0</v>
      </c>
      <c r="B242">
        <v>742</v>
      </c>
      <c r="C242">
        <v>1</v>
      </c>
      <c r="D242" t="s">
        <v>862</v>
      </c>
      <c r="E242">
        <v>4</v>
      </c>
      <c r="F242" s="20">
        <v>13827340.790955363</v>
      </c>
      <c r="G242" s="20">
        <v>2254241.6705821045</v>
      </c>
      <c r="H242" s="20">
        <v>-325916.33865796216</v>
      </c>
      <c r="I242" s="20">
        <v>15755666.122879505</v>
      </c>
      <c r="J242" s="20">
        <v>13827340.790955363</v>
      </c>
      <c r="K242" s="20">
        <v>2288191.9933278831</v>
      </c>
      <c r="L242" s="20">
        <v>187926.84525077598</v>
      </c>
      <c r="M242" s="20">
        <v>-354641.35296193976</v>
      </c>
      <c r="N242" s="20">
        <f t="shared" si="18"/>
        <v>15948818.276572082</v>
      </c>
      <c r="O242" s="36">
        <f t="shared" si="19"/>
        <v>193152.15369257703</v>
      </c>
      <c r="P242" s="20">
        <v>14493451.630912399</v>
      </c>
      <c r="Q242" s="20">
        <v>2301551.4656966152</v>
      </c>
      <c r="R242" s="20">
        <v>-392672.21910453727</v>
      </c>
      <c r="S242" s="20">
        <v>16402330.877504477</v>
      </c>
      <c r="T242" s="20">
        <v>14493451.630912399</v>
      </c>
      <c r="U242" s="20">
        <v>2371867.9385065502</v>
      </c>
      <c r="V242" s="20">
        <v>449205.00946312875</v>
      </c>
      <c r="W242" s="20">
        <v>-337835.28049766202</v>
      </c>
      <c r="X242" s="20">
        <v>16976689.298384413</v>
      </c>
      <c r="Y242" s="20">
        <f t="shared" si="20"/>
        <v>574358.42087993585</v>
      </c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1:51" x14ac:dyDescent="0.25">
      <c r="A243">
        <f t="shared" si="17"/>
        <v>0</v>
      </c>
      <c r="B243">
        <v>743</v>
      </c>
      <c r="C243">
        <v>1</v>
      </c>
      <c r="D243" t="s">
        <v>863</v>
      </c>
      <c r="E243">
        <v>5</v>
      </c>
      <c r="F243" s="20">
        <v>949360.71155993955</v>
      </c>
      <c r="G243" s="20">
        <v>129044.45062863243</v>
      </c>
      <c r="H243" s="20">
        <v>-252159.90736970116</v>
      </c>
      <c r="I243" s="20">
        <v>826245.25481887069</v>
      </c>
      <c r="J243" s="20">
        <v>949360.71155993955</v>
      </c>
      <c r="K243" s="20">
        <v>128737.33454710148</v>
      </c>
      <c r="L243" s="20">
        <v>14459.815884115029</v>
      </c>
      <c r="M243" s="20">
        <v>-250965.5888649112</v>
      </c>
      <c r="N243" s="20">
        <f t="shared" si="18"/>
        <v>841592.27312624466</v>
      </c>
      <c r="O243" s="36">
        <f t="shared" si="19"/>
        <v>15347.018307373975</v>
      </c>
      <c r="P243" s="20">
        <v>960829.15317268332</v>
      </c>
      <c r="Q243" s="20">
        <v>128237.99198451296</v>
      </c>
      <c r="R243" s="20">
        <v>-265209.10659566382</v>
      </c>
      <c r="S243" s="20">
        <v>823858.03856153251</v>
      </c>
      <c r="T243" s="20">
        <v>960829.15317268332</v>
      </c>
      <c r="U243" s="20">
        <v>127797.93042927202</v>
      </c>
      <c r="V243" s="20">
        <v>31574.275454876944</v>
      </c>
      <c r="W243" s="20">
        <v>-261948.7239662887</v>
      </c>
      <c r="X243" s="20">
        <v>858252.63509054354</v>
      </c>
      <c r="Y243" s="20">
        <f t="shared" si="20"/>
        <v>34394.596529011033</v>
      </c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1:51" x14ac:dyDescent="0.25">
      <c r="A244">
        <f t="shared" si="17"/>
        <v>0</v>
      </c>
      <c r="B244">
        <v>745</v>
      </c>
      <c r="C244">
        <v>1</v>
      </c>
      <c r="D244" t="s">
        <v>864</v>
      </c>
      <c r="E244">
        <v>5</v>
      </c>
      <c r="F244" s="20">
        <v>1310285.1853754292</v>
      </c>
      <c r="G244" s="20">
        <v>142895.07029127114</v>
      </c>
      <c r="H244" s="20">
        <v>-99783.207476654716</v>
      </c>
      <c r="I244" s="20">
        <v>1353397.0481900456</v>
      </c>
      <c r="J244" s="20">
        <v>1310285.1853754292</v>
      </c>
      <c r="K244" s="20">
        <v>139365.9358658588</v>
      </c>
      <c r="L244" s="20">
        <v>20687.216656690765</v>
      </c>
      <c r="M244" s="20">
        <v>-100785.50931111009</v>
      </c>
      <c r="N244" s="20">
        <f t="shared" si="18"/>
        <v>1369552.8285868687</v>
      </c>
      <c r="O244" s="36">
        <f t="shared" si="19"/>
        <v>16155.780396823073</v>
      </c>
      <c r="P244" s="20">
        <v>1382017.227453789</v>
      </c>
      <c r="Q244" s="20">
        <v>148282.35703081082</v>
      </c>
      <c r="R244" s="20">
        <v>-107158.50813435065</v>
      </c>
      <c r="S244" s="20">
        <v>1423141.0763502491</v>
      </c>
      <c r="T244" s="20">
        <v>1382017.227453789</v>
      </c>
      <c r="U244" s="20">
        <v>140239.43376244252</v>
      </c>
      <c r="V244" s="20">
        <v>47189.596520036117</v>
      </c>
      <c r="W244" s="20">
        <v>-109776.15175802338</v>
      </c>
      <c r="X244" s="20">
        <v>1459670.1059782444</v>
      </c>
      <c r="Y244" s="20">
        <f t="shared" si="20"/>
        <v>36529.029627995333</v>
      </c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1:51" x14ac:dyDescent="0.25">
      <c r="A245">
        <f t="shared" si="17"/>
        <v>0</v>
      </c>
      <c r="B245">
        <v>748</v>
      </c>
      <c r="C245">
        <v>1</v>
      </c>
      <c r="D245" t="s">
        <v>865</v>
      </c>
      <c r="E245">
        <v>4</v>
      </c>
      <c r="F245" s="20">
        <v>2675405.3124009715</v>
      </c>
      <c r="G245" s="20">
        <v>271162.34944892389</v>
      </c>
      <c r="H245" s="20">
        <v>-414088.22555476578</v>
      </c>
      <c r="I245" s="20">
        <v>2532479.4362951298</v>
      </c>
      <c r="J245" s="20">
        <v>2675405.3124009715</v>
      </c>
      <c r="K245" s="20">
        <v>256361.86095785673</v>
      </c>
      <c r="L245" s="20">
        <v>55651.732149359763</v>
      </c>
      <c r="M245" s="20">
        <v>-412915.7128076654</v>
      </c>
      <c r="N245" s="20">
        <f t="shared" si="18"/>
        <v>2574503.1927005225</v>
      </c>
      <c r="O245" s="36">
        <f t="shared" si="19"/>
        <v>42023.756405392662</v>
      </c>
      <c r="P245" s="20">
        <v>2829658.0278276112</v>
      </c>
      <c r="Q245" s="20">
        <v>282188.17477517447</v>
      </c>
      <c r="R245" s="20">
        <v>-434935.67257258005</v>
      </c>
      <c r="S245" s="20">
        <v>2676910.5300302054</v>
      </c>
      <c r="T245" s="20">
        <v>2829658.0278276112</v>
      </c>
      <c r="U245" s="20">
        <v>247540.71915061903</v>
      </c>
      <c r="V245" s="20">
        <v>126494.07340989557</v>
      </c>
      <c r="W245" s="20">
        <v>-436978.59316194814</v>
      </c>
      <c r="X245" s="20">
        <v>2766714.2272261777</v>
      </c>
      <c r="Y245" s="20">
        <f t="shared" si="20"/>
        <v>89803.697195972316</v>
      </c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1:51" x14ac:dyDescent="0.25">
      <c r="A246">
        <f t="shared" si="17"/>
        <v>0</v>
      </c>
      <c r="B246">
        <v>750</v>
      </c>
      <c r="C246">
        <v>1</v>
      </c>
      <c r="D246" t="s">
        <v>866</v>
      </c>
      <c r="E246">
        <v>4</v>
      </c>
      <c r="F246" s="20">
        <v>1551539.0301852264</v>
      </c>
      <c r="G246" s="20">
        <v>134003.01002236802</v>
      </c>
      <c r="H246" s="20">
        <v>-175084.71010314755</v>
      </c>
      <c r="I246" s="20">
        <v>1510457.330104447</v>
      </c>
      <c r="J246" s="20">
        <v>1551539.0301852264</v>
      </c>
      <c r="K246" s="20">
        <v>125752.17492444917</v>
      </c>
      <c r="L246" s="20">
        <v>28587.310170653989</v>
      </c>
      <c r="M246" s="20">
        <v>-176117.44916859898</v>
      </c>
      <c r="N246" s="20">
        <f t="shared" si="18"/>
        <v>1529761.0661117304</v>
      </c>
      <c r="O246" s="36">
        <f t="shared" si="19"/>
        <v>19303.736007283442</v>
      </c>
      <c r="P246" s="20">
        <v>1615328.2768059743</v>
      </c>
      <c r="Q246" s="20">
        <v>136958.85655890065</v>
      </c>
      <c r="R246" s="20">
        <v>-188473.51907314069</v>
      </c>
      <c r="S246" s="20">
        <v>1563813.6142917341</v>
      </c>
      <c r="T246" s="20">
        <v>1615328.2768059743</v>
      </c>
      <c r="U246" s="20">
        <v>117896.79259116255</v>
      </c>
      <c r="V246" s="20">
        <v>64033.362713265968</v>
      </c>
      <c r="W246" s="20">
        <v>-195439.77382168759</v>
      </c>
      <c r="X246" s="20">
        <v>1601818.6582887152</v>
      </c>
      <c r="Y246" s="20">
        <f t="shared" si="20"/>
        <v>38005.043996981112</v>
      </c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1:51" x14ac:dyDescent="0.25">
      <c r="A247">
        <f t="shared" si="17"/>
        <v>0</v>
      </c>
      <c r="B247">
        <v>756</v>
      </c>
      <c r="C247">
        <v>1</v>
      </c>
      <c r="D247" t="s">
        <v>867</v>
      </c>
      <c r="E247">
        <v>6</v>
      </c>
      <c r="F247" s="20">
        <v>706624.20781316783</v>
      </c>
      <c r="G247" s="20">
        <v>44067.074615069738</v>
      </c>
      <c r="H247" s="20">
        <v>-143458.76198371887</v>
      </c>
      <c r="I247" s="20">
        <v>607232.52044451877</v>
      </c>
      <c r="J247" s="20">
        <v>706624.20781316783</v>
      </c>
      <c r="K247" s="20">
        <v>41549.730993909739</v>
      </c>
      <c r="L247" s="20">
        <v>8666.2664483827521</v>
      </c>
      <c r="M247" s="20">
        <v>-139731.87682504495</v>
      </c>
      <c r="N247" s="20">
        <f t="shared" si="18"/>
        <v>617108.32843041536</v>
      </c>
      <c r="O247" s="36">
        <f t="shared" si="19"/>
        <v>9875.8079858965939</v>
      </c>
      <c r="P247" s="20">
        <v>751930.71890844777</v>
      </c>
      <c r="Q247" s="20">
        <v>45326.268390990794</v>
      </c>
      <c r="R247" s="20">
        <v>-150643.784046485</v>
      </c>
      <c r="S247" s="20">
        <v>646613.20325295359</v>
      </c>
      <c r="T247" s="20">
        <v>751930.71890844777</v>
      </c>
      <c r="U247" s="20">
        <v>39340.197790379592</v>
      </c>
      <c r="V247" s="20">
        <v>19849.803186647947</v>
      </c>
      <c r="W247" s="20">
        <v>-139402.20032287308</v>
      </c>
      <c r="X247" s="20">
        <v>671718.51956260228</v>
      </c>
      <c r="Y247" s="20">
        <f t="shared" si="20"/>
        <v>25105.316309648682</v>
      </c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1:51" x14ac:dyDescent="0.25">
      <c r="A248">
        <f t="shared" si="17"/>
        <v>0</v>
      </c>
      <c r="B248">
        <v>761</v>
      </c>
      <c r="C248">
        <v>1</v>
      </c>
      <c r="D248" t="s">
        <v>868</v>
      </c>
      <c r="E248">
        <v>4</v>
      </c>
      <c r="F248" s="20">
        <v>4174148.2220560894</v>
      </c>
      <c r="G248" s="20">
        <v>505088.20364041289</v>
      </c>
      <c r="H248" s="20">
        <v>-73011.604968162137</v>
      </c>
      <c r="I248" s="20">
        <v>4606224.8207283402</v>
      </c>
      <c r="J248" s="20">
        <v>4174148.2220560894</v>
      </c>
      <c r="K248" s="20">
        <v>487754.98137831653</v>
      </c>
      <c r="L248" s="20">
        <v>87457.08733623533</v>
      </c>
      <c r="M248" s="20">
        <v>-63701.255731407437</v>
      </c>
      <c r="N248" s="20">
        <f t="shared" si="18"/>
        <v>4685659.035039234</v>
      </c>
      <c r="O248" s="36">
        <f t="shared" si="19"/>
        <v>79434.214310893789</v>
      </c>
      <c r="P248" s="20">
        <v>4352936.3385707112</v>
      </c>
      <c r="Q248" s="20">
        <v>516014.51913369185</v>
      </c>
      <c r="R248" s="20">
        <v>-80684.84179320978</v>
      </c>
      <c r="S248" s="20">
        <v>4788266.0159111936</v>
      </c>
      <c r="T248" s="20">
        <v>4352936.3385707112</v>
      </c>
      <c r="U248" s="20">
        <v>475438.03148068802</v>
      </c>
      <c r="V248" s="20">
        <v>197052.94679512962</v>
      </c>
      <c r="W248" s="20">
        <v>-59413.890097103809</v>
      </c>
      <c r="X248" s="20">
        <v>4966013.4267494241</v>
      </c>
      <c r="Y248" s="20">
        <f t="shared" si="20"/>
        <v>177747.41083823051</v>
      </c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1:51" x14ac:dyDescent="0.25">
      <c r="A249">
        <f t="shared" si="17"/>
        <v>0</v>
      </c>
      <c r="B249">
        <v>763</v>
      </c>
      <c r="C249">
        <v>1</v>
      </c>
      <c r="D249" t="s">
        <v>869</v>
      </c>
      <c r="E249">
        <v>6</v>
      </c>
      <c r="F249" s="20">
        <v>411864.48279513774</v>
      </c>
      <c r="G249" s="20">
        <v>0</v>
      </c>
      <c r="H249" s="20">
        <v>-60056.800530037581</v>
      </c>
      <c r="I249" s="20">
        <v>351807.68226510019</v>
      </c>
      <c r="J249" s="20">
        <v>411864.48279513774</v>
      </c>
      <c r="K249" s="20">
        <v>0</v>
      </c>
      <c r="L249" s="20">
        <v>9707.9890434973422</v>
      </c>
      <c r="M249" s="20">
        <v>-60041.701364331384</v>
      </c>
      <c r="N249" s="20">
        <f t="shared" si="18"/>
        <v>361530.77047430375</v>
      </c>
      <c r="O249" s="36">
        <f t="shared" si="19"/>
        <v>9723.0882092035608</v>
      </c>
      <c r="P249" s="20">
        <v>440176.53650177631</v>
      </c>
      <c r="Q249" s="20">
        <v>0</v>
      </c>
      <c r="R249" s="20">
        <v>-64421.41857022285</v>
      </c>
      <c r="S249" s="20">
        <v>375755.11793155345</v>
      </c>
      <c r="T249" s="20">
        <v>440176.53650177631</v>
      </c>
      <c r="U249" s="20">
        <v>0</v>
      </c>
      <c r="V249" s="20">
        <v>22428.97437824553</v>
      </c>
      <c r="W249" s="20">
        <v>-57107.855056346714</v>
      </c>
      <c r="X249" s="20">
        <v>405497.6558236751</v>
      </c>
      <c r="Y249" s="20">
        <f t="shared" si="20"/>
        <v>29742.537892121647</v>
      </c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1:51" x14ac:dyDescent="0.25">
      <c r="A250">
        <f t="shared" si="17"/>
        <v>0</v>
      </c>
      <c r="B250">
        <v>768</v>
      </c>
      <c r="C250">
        <v>1</v>
      </c>
      <c r="D250" t="s">
        <v>870</v>
      </c>
      <c r="E250">
        <v>6</v>
      </c>
      <c r="F250" s="20">
        <v>162782.74428789443</v>
      </c>
      <c r="G250" s="20">
        <v>7818.1767241976586</v>
      </c>
      <c r="H250" s="20">
        <v>2377.6087820558096</v>
      </c>
      <c r="I250" s="20">
        <v>172978.52979414791</v>
      </c>
      <c r="J250" s="20">
        <v>162782.74428789443</v>
      </c>
      <c r="K250" s="20">
        <v>6363.7883164877494</v>
      </c>
      <c r="L250" s="20">
        <v>3049.9590294040822</v>
      </c>
      <c r="M250" s="20">
        <v>1425.1787118044522</v>
      </c>
      <c r="N250" s="20">
        <f t="shared" si="18"/>
        <v>173621.67034559068</v>
      </c>
      <c r="O250" s="36">
        <f t="shared" si="19"/>
        <v>643.14055144277518</v>
      </c>
      <c r="P250" s="20">
        <v>173184.17904237742</v>
      </c>
      <c r="Q250" s="20">
        <v>8463.7534847986772</v>
      </c>
      <c r="R250" s="20">
        <v>-549.99280351898778</v>
      </c>
      <c r="S250" s="20">
        <v>181097.93972365712</v>
      </c>
      <c r="T250" s="20">
        <v>173184.17904237742</v>
      </c>
      <c r="U250" s="20">
        <v>5053.3773635122861</v>
      </c>
      <c r="V250" s="20">
        <v>7010.6289819991562</v>
      </c>
      <c r="W250" s="20">
        <v>-401.71656694015837</v>
      </c>
      <c r="X250" s="20">
        <v>184846.46882094871</v>
      </c>
      <c r="Y250" s="20">
        <f t="shared" si="20"/>
        <v>3748.5290972915827</v>
      </c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1:51" x14ac:dyDescent="0.25">
      <c r="A251">
        <f t="shared" si="17"/>
        <v>0</v>
      </c>
      <c r="B251">
        <v>769</v>
      </c>
      <c r="C251">
        <v>1</v>
      </c>
      <c r="D251" t="s">
        <v>871</v>
      </c>
      <c r="E251">
        <v>6</v>
      </c>
      <c r="F251" s="20">
        <v>955666.77482356899</v>
      </c>
      <c r="G251" s="20">
        <v>124393.39258651805</v>
      </c>
      <c r="H251" s="20">
        <v>29983.24350831256</v>
      </c>
      <c r="I251" s="20">
        <v>1110043.4109183997</v>
      </c>
      <c r="J251" s="20">
        <v>955666.77482356899</v>
      </c>
      <c r="K251" s="20">
        <v>124528.47758349846</v>
      </c>
      <c r="L251" s="20">
        <v>12652.978354224064</v>
      </c>
      <c r="M251" s="20">
        <v>27193.784483342446</v>
      </c>
      <c r="N251" s="20">
        <f t="shared" si="18"/>
        <v>1120042.0152446339</v>
      </c>
      <c r="O251" s="36">
        <f t="shared" si="19"/>
        <v>9998.6043262341991</v>
      </c>
      <c r="P251" s="20">
        <v>1001281.9990096652</v>
      </c>
      <c r="Q251" s="20">
        <v>127346.44452346968</v>
      </c>
      <c r="R251" s="20">
        <v>26137.116265920151</v>
      </c>
      <c r="S251" s="20">
        <v>1154765.5597990551</v>
      </c>
      <c r="T251" s="20">
        <v>1001281.9990096652</v>
      </c>
      <c r="U251" s="20">
        <v>127864.61419730572</v>
      </c>
      <c r="V251" s="20">
        <v>28637.512551418222</v>
      </c>
      <c r="W251" s="20">
        <v>21024.699905341084</v>
      </c>
      <c r="X251" s="20">
        <v>1178808.8256637303</v>
      </c>
      <c r="Y251" s="20">
        <f t="shared" si="20"/>
        <v>24043.265864675166</v>
      </c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1:51" x14ac:dyDescent="0.25">
      <c r="A252">
        <f t="shared" si="17"/>
        <v>0</v>
      </c>
      <c r="B252">
        <v>771</v>
      </c>
      <c r="C252">
        <v>1</v>
      </c>
      <c r="D252" t="s">
        <v>872</v>
      </c>
      <c r="E252">
        <v>6</v>
      </c>
      <c r="F252" s="20">
        <v>118321.24765246089</v>
      </c>
      <c r="G252" s="20">
        <v>10594.837362972245</v>
      </c>
      <c r="H252" s="20">
        <v>-136339.12295880314</v>
      </c>
      <c r="I252" s="20">
        <v>-7423.03794337</v>
      </c>
      <c r="J252" s="20">
        <v>118321.24765246089</v>
      </c>
      <c r="K252" s="20">
        <v>10300.104444806</v>
      </c>
      <c r="L252" s="20">
        <v>1409.9372184031076</v>
      </c>
      <c r="M252" s="20">
        <v>-136103.50234707395</v>
      </c>
      <c r="N252" s="20">
        <f t="shared" si="18"/>
        <v>-6072.2130314039532</v>
      </c>
      <c r="O252" s="36">
        <f t="shared" si="19"/>
        <v>1350.8249119660468</v>
      </c>
      <c r="P252" s="20">
        <v>124398.22920471564</v>
      </c>
      <c r="Q252" s="20">
        <v>11003.60606484932</v>
      </c>
      <c r="R252" s="20">
        <v>-143914.68202311578</v>
      </c>
      <c r="S252" s="20">
        <v>-8512.8467535508098</v>
      </c>
      <c r="T252" s="20">
        <v>124398.22920471564</v>
      </c>
      <c r="U252" s="20">
        <v>10346.419574916288</v>
      </c>
      <c r="V252" s="20">
        <v>3230.9237247275842</v>
      </c>
      <c r="W252" s="20">
        <v>-140676.96197387174</v>
      </c>
      <c r="X252" s="20">
        <v>-2701.3894695122435</v>
      </c>
      <c r="Y252" s="20">
        <f t="shared" si="20"/>
        <v>5811.4572840385663</v>
      </c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1:51" x14ac:dyDescent="0.25">
      <c r="A253">
        <f t="shared" si="17"/>
        <v>0</v>
      </c>
      <c r="B253">
        <v>775</v>
      </c>
      <c r="C253">
        <v>1</v>
      </c>
      <c r="D253" t="s">
        <v>873</v>
      </c>
      <c r="E253">
        <v>6</v>
      </c>
      <c r="F253" s="20">
        <v>415236.19845547469</v>
      </c>
      <c r="G253" s="20">
        <v>22783.394733707108</v>
      </c>
      <c r="H253" s="20">
        <v>26833.049545417256</v>
      </c>
      <c r="I253" s="20">
        <v>464852.64273459907</v>
      </c>
      <c r="J253" s="20">
        <v>415236.19845547469</v>
      </c>
      <c r="K253" s="20">
        <v>19645.631957522404</v>
      </c>
      <c r="L253" s="20">
        <v>7431.3794422411447</v>
      </c>
      <c r="M253" s="20">
        <v>25762.598990462553</v>
      </c>
      <c r="N253" s="20">
        <f t="shared" si="18"/>
        <v>468075.80884570081</v>
      </c>
      <c r="O253" s="36">
        <f t="shared" si="19"/>
        <v>3223.1661111017456</v>
      </c>
      <c r="P253" s="20">
        <v>437430.91141701851</v>
      </c>
      <c r="Q253" s="20">
        <v>23897.776932179066</v>
      </c>
      <c r="R253" s="20">
        <v>25864.258400331128</v>
      </c>
      <c r="S253" s="20">
        <v>487192.9467495287</v>
      </c>
      <c r="T253" s="20">
        <v>437430.91141701851</v>
      </c>
      <c r="U253" s="20">
        <v>16541.493845061126</v>
      </c>
      <c r="V253" s="20">
        <v>16950.541338053201</v>
      </c>
      <c r="W253" s="20">
        <v>20972.460998847266</v>
      </c>
      <c r="X253" s="20">
        <v>491895.40759898006</v>
      </c>
      <c r="Y253" s="20">
        <f t="shared" si="20"/>
        <v>4702.4608494513668</v>
      </c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1:51" x14ac:dyDescent="0.25">
      <c r="A254">
        <f t="shared" si="17"/>
        <v>0</v>
      </c>
      <c r="B254">
        <v>777</v>
      </c>
      <c r="C254">
        <v>1</v>
      </c>
      <c r="D254" t="s">
        <v>874</v>
      </c>
      <c r="E254">
        <v>6</v>
      </c>
      <c r="F254" s="20">
        <v>1056063.3398640947</v>
      </c>
      <c r="G254" s="20">
        <v>192949.40608210757</v>
      </c>
      <c r="H254" s="20">
        <v>72550.562776088642</v>
      </c>
      <c r="I254" s="20">
        <v>1321563.3087222911</v>
      </c>
      <c r="J254" s="20">
        <v>1056063.3398640947</v>
      </c>
      <c r="K254" s="20">
        <v>196020.05554833575</v>
      </c>
      <c r="L254" s="20">
        <v>15740.247342297838</v>
      </c>
      <c r="M254" s="20">
        <v>68378.876236496275</v>
      </c>
      <c r="N254" s="20">
        <f t="shared" si="18"/>
        <v>1336202.5189912245</v>
      </c>
      <c r="O254" s="36">
        <f t="shared" si="19"/>
        <v>14639.210268933326</v>
      </c>
      <c r="P254" s="20">
        <v>1083148.9626407644</v>
      </c>
      <c r="Q254" s="20">
        <v>192575.99076094228</v>
      </c>
      <c r="R254" s="20">
        <v>69017.082229043255</v>
      </c>
      <c r="S254" s="20">
        <v>1344742.03563075</v>
      </c>
      <c r="T254" s="20">
        <v>1083148.9626407644</v>
      </c>
      <c r="U254" s="20">
        <v>199887.25377053715</v>
      </c>
      <c r="V254" s="20">
        <v>34551.915699851874</v>
      </c>
      <c r="W254" s="20">
        <v>58121.932300850676</v>
      </c>
      <c r="X254" s="20">
        <v>1375710.0644120043</v>
      </c>
      <c r="Y254" s="20">
        <f t="shared" si="20"/>
        <v>30968.02878125431</v>
      </c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1:51" x14ac:dyDescent="0.25">
      <c r="A255">
        <f t="shared" si="17"/>
        <v>0</v>
      </c>
      <c r="B255">
        <v>786</v>
      </c>
      <c r="C255">
        <v>1</v>
      </c>
      <c r="D255" t="s">
        <v>875</v>
      </c>
      <c r="E255">
        <v>6</v>
      </c>
      <c r="F255" s="20">
        <v>353032.38592969737</v>
      </c>
      <c r="G255" s="20">
        <v>38357.307037464685</v>
      </c>
      <c r="H255" s="20">
        <v>-42660.972425333792</v>
      </c>
      <c r="I255" s="20">
        <v>348728.72054182825</v>
      </c>
      <c r="J255" s="20">
        <v>353032.38592969737</v>
      </c>
      <c r="K255" s="20">
        <v>36648.514281966614</v>
      </c>
      <c r="L255" s="20">
        <v>7169.2907329483905</v>
      </c>
      <c r="M255" s="20">
        <v>-43788.533749763112</v>
      </c>
      <c r="N255" s="20">
        <f t="shared" si="18"/>
        <v>353061.65719484928</v>
      </c>
      <c r="O255" s="36">
        <f t="shared" si="19"/>
        <v>4332.9366530210245</v>
      </c>
      <c r="P255" s="20">
        <v>367891.59996983246</v>
      </c>
      <c r="Q255" s="20">
        <v>39721.81614658067</v>
      </c>
      <c r="R255" s="20">
        <v>-48973.116471569258</v>
      </c>
      <c r="S255" s="20">
        <v>358640.29964484391</v>
      </c>
      <c r="T255" s="20">
        <v>367891.59996983246</v>
      </c>
      <c r="U255" s="20">
        <v>35853.221540016501</v>
      </c>
      <c r="V255" s="20">
        <v>16091.059711457083</v>
      </c>
      <c r="W255" s="20">
        <v>-50288.918542888394</v>
      </c>
      <c r="X255" s="20">
        <v>369546.96267841756</v>
      </c>
      <c r="Y255" s="20">
        <f t="shared" si="20"/>
        <v>10906.663033573655</v>
      </c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1:51" x14ac:dyDescent="0.25">
      <c r="A256">
        <f t="shared" si="17"/>
        <v>0</v>
      </c>
      <c r="B256">
        <v>787</v>
      </c>
      <c r="C256">
        <v>1</v>
      </c>
      <c r="D256" t="s">
        <v>876</v>
      </c>
      <c r="E256">
        <v>6</v>
      </c>
      <c r="F256" s="20">
        <v>386398.15178280266</v>
      </c>
      <c r="G256" s="20">
        <v>46919.597049912511</v>
      </c>
      <c r="H256" s="20">
        <v>193417.81970550728</v>
      </c>
      <c r="I256" s="20">
        <v>626735.56853822246</v>
      </c>
      <c r="J256" s="20">
        <v>386398.15178280266</v>
      </c>
      <c r="K256" s="20">
        <v>45790.896350961106</v>
      </c>
      <c r="L256" s="20">
        <v>7057.8617403581138</v>
      </c>
      <c r="M256" s="20">
        <v>189075.04265984404</v>
      </c>
      <c r="N256" s="20">
        <f t="shared" si="18"/>
        <v>628321.95253396593</v>
      </c>
      <c r="O256" s="36">
        <f t="shared" si="19"/>
        <v>1586.3839957434684</v>
      </c>
      <c r="P256" s="20">
        <v>390132.10584613803</v>
      </c>
      <c r="Q256" s="20">
        <v>47318.827380606599</v>
      </c>
      <c r="R256" s="20">
        <v>186233.18318870073</v>
      </c>
      <c r="S256" s="20">
        <v>623684.11641544534</v>
      </c>
      <c r="T256" s="20">
        <v>390132.10584613803</v>
      </c>
      <c r="U256" s="20">
        <v>44992.097926727758</v>
      </c>
      <c r="V256" s="20">
        <v>15321.266112983956</v>
      </c>
      <c r="W256" s="20">
        <v>157114.59868148458</v>
      </c>
      <c r="X256" s="20">
        <v>607560.06856733444</v>
      </c>
      <c r="Y256" s="20">
        <f t="shared" si="20"/>
        <v>-16124.047848110902</v>
      </c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1:51" x14ac:dyDescent="0.25">
      <c r="A257">
        <f t="shared" si="17"/>
        <v>0</v>
      </c>
      <c r="B257">
        <v>801</v>
      </c>
      <c r="C257">
        <v>1</v>
      </c>
      <c r="D257" t="s">
        <v>877</v>
      </c>
      <c r="E257">
        <v>6</v>
      </c>
      <c r="F257" s="20">
        <v>125893.61979125247</v>
      </c>
      <c r="G257" s="20">
        <v>10724.918263313817</v>
      </c>
      <c r="H257" s="20">
        <v>-11783.984537714314</v>
      </c>
      <c r="I257" s="20">
        <v>124834.55351685197</v>
      </c>
      <c r="J257" s="20">
        <v>125893.61979125247</v>
      </c>
      <c r="K257" s="20">
        <v>10469.27553568749</v>
      </c>
      <c r="L257" s="20">
        <v>1400.4848823717841</v>
      </c>
      <c r="M257" s="20">
        <v>-12203.275999556434</v>
      </c>
      <c r="N257" s="20">
        <f t="shared" si="18"/>
        <v>125560.10420975531</v>
      </c>
      <c r="O257" s="36">
        <f t="shared" si="19"/>
        <v>725.55069290334359</v>
      </c>
      <c r="P257" s="20">
        <v>123545.55509156622</v>
      </c>
      <c r="Q257" s="20">
        <v>9700.3704580940193</v>
      </c>
      <c r="R257" s="20">
        <v>-18115.309971844465</v>
      </c>
      <c r="S257" s="20">
        <v>115130.61557781577</v>
      </c>
      <c r="T257" s="20">
        <v>123545.55509156622</v>
      </c>
      <c r="U257" s="20">
        <v>9074.9744854833807</v>
      </c>
      <c r="V257" s="20">
        <v>2942.111871767916</v>
      </c>
      <c r="W257" s="20">
        <v>-16299.185151921061</v>
      </c>
      <c r="X257" s="20">
        <v>119263.45629689645</v>
      </c>
      <c r="Y257" s="20">
        <f t="shared" si="20"/>
        <v>4132.8407190806756</v>
      </c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1:51" x14ac:dyDescent="0.25">
      <c r="A258">
        <f t="shared" si="17"/>
        <v>0</v>
      </c>
      <c r="B258">
        <v>803</v>
      </c>
      <c r="C258">
        <v>1</v>
      </c>
      <c r="D258" t="s">
        <v>878</v>
      </c>
      <c r="E258">
        <v>6</v>
      </c>
      <c r="F258" s="20">
        <v>254334.42464830968</v>
      </c>
      <c r="G258" s="20">
        <v>20963.089872631492</v>
      </c>
      <c r="H258" s="20">
        <v>34380.08323707262</v>
      </c>
      <c r="I258" s="20">
        <v>309677.59775801381</v>
      </c>
      <c r="J258" s="20">
        <v>254334.42464830968</v>
      </c>
      <c r="K258" s="20">
        <v>19297.06948049946</v>
      </c>
      <c r="L258" s="20">
        <v>4844.4804799238509</v>
      </c>
      <c r="M258" s="20">
        <v>33637.840266256011</v>
      </c>
      <c r="N258" s="20">
        <f t="shared" si="18"/>
        <v>312113.81487498898</v>
      </c>
      <c r="O258" s="36">
        <f t="shared" si="19"/>
        <v>2436.2171169751673</v>
      </c>
      <c r="P258" s="20">
        <v>266535.07363100967</v>
      </c>
      <c r="Q258" s="20">
        <v>23315.633781876873</v>
      </c>
      <c r="R258" s="20">
        <v>33553.865084253368</v>
      </c>
      <c r="S258" s="20">
        <v>323404.57249713992</v>
      </c>
      <c r="T258" s="20">
        <v>266535.07363100967</v>
      </c>
      <c r="U258" s="20">
        <v>19752.127534399388</v>
      </c>
      <c r="V258" s="20">
        <v>10923.766703160511</v>
      </c>
      <c r="W258" s="20">
        <v>27623.8763678465</v>
      </c>
      <c r="X258" s="20">
        <v>324834.8442364161</v>
      </c>
      <c r="Y258" s="20">
        <f t="shared" si="20"/>
        <v>1430.2717392761842</v>
      </c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1:51" x14ac:dyDescent="0.25">
      <c r="A259">
        <f t="shared" si="17"/>
        <v>0</v>
      </c>
      <c r="B259">
        <v>811</v>
      </c>
      <c r="C259">
        <v>1</v>
      </c>
      <c r="D259" t="s">
        <v>879</v>
      </c>
      <c r="E259">
        <v>6</v>
      </c>
      <c r="F259" s="20">
        <v>647382.1880931831</v>
      </c>
      <c r="G259" s="20">
        <v>94695.422394666661</v>
      </c>
      <c r="H259" s="20">
        <v>-176190.26516869719</v>
      </c>
      <c r="I259" s="20">
        <v>565887.34531915258</v>
      </c>
      <c r="J259" s="20">
        <v>647382.1880931831</v>
      </c>
      <c r="K259" s="20">
        <v>95530.223609834531</v>
      </c>
      <c r="L259" s="20">
        <v>8536.1807019148055</v>
      </c>
      <c r="M259" s="20">
        <v>-173027.03084293869</v>
      </c>
      <c r="N259" s="20">
        <f t="shared" si="18"/>
        <v>578421.56156199379</v>
      </c>
      <c r="O259" s="36">
        <f t="shared" si="19"/>
        <v>12534.216242841212</v>
      </c>
      <c r="P259" s="20">
        <v>660612.48933906993</v>
      </c>
      <c r="Q259" s="20">
        <v>93867.678148362014</v>
      </c>
      <c r="R259" s="20">
        <v>-185328.70266666668</v>
      </c>
      <c r="S259" s="20">
        <v>569151.46482076519</v>
      </c>
      <c r="T259" s="20">
        <v>660612.48933906993</v>
      </c>
      <c r="U259" s="20">
        <v>95845.230769164133</v>
      </c>
      <c r="V259" s="20">
        <v>18779.645696356263</v>
      </c>
      <c r="W259" s="20">
        <v>-173736.88822528484</v>
      </c>
      <c r="X259" s="20">
        <v>601500.47757930553</v>
      </c>
      <c r="Y259" s="20">
        <f t="shared" si="20"/>
        <v>32349.012758540339</v>
      </c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1:51" x14ac:dyDescent="0.25">
      <c r="A260">
        <f t="shared" si="17"/>
        <v>0</v>
      </c>
      <c r="B260">
        <v>813</v>
      </c>
      <c r="C260">
        <v>1</v>
      </c>
      <c r="D260" t="s">
        <v>880</v>
      </c>
      <c r="E260">
        <v>5</v>
      </c>
      <c r="F260" s="20">
        <v>1061340.9050940438</v>
      </c>
      <c r="G260" s="20">
        <v>98257.442653343693</v>
      </c>
      <c r="H260" s="20">
        <v>-328366.41466829181</v>
      </c>
      <c r="I260" s="20">
        <v>831231.93307909579</v>
      </c>
      <c r="J260" s="20">
        <v>1061340.9050940438</v>
      </c>
      <c r="K260" s="20">
        <v>94420.144501718198</v>
      </c>
      <c r="L260" s="20">
        <v>17160.034284431404</v>
      </c>
      <c r="M260" s="20">
        <v>-325879.36480064428</v>
      </c>
      <c r="N260" s="20">
        <f t="shared" si="18"/>
        <v>847041.71907954919</v>
      </c>
      <c r="O260" s="36">
        <f t="shared" si="19"/>
        <v>15809.786000453401</v>
      </c>
      <c r="P260" s="20">
        <v>1114662.4603237296</v>
      </c>
      <c r="Q260" s="20">
        <v>101403.04095120743</v>
      </c>
      <c r="R260" s="20">
        <v>-342857.29502469994</v>
      </c>
      <c r="S260" s="20">
        <v>873208.20625023707</v>
      </c>
      <c r="T260" s="20">
        <v>1114662.4603237296</v>
      </c>
      <c r="U260" s="20">
        <v>92609.49910711241</v>
      </c>
      <c r="V260" s="20">
        <v>38713.562411826941</v>
      </c>
      <c r="W260" s="20">
        <v>-339052.14019722102</v>
      </c>
      <c r="X260" s="20">
        <v>906933.38164544804</v>
      </c>
      <c r="Y260" s="20">
        <f t="shared" si="20"/>
        <v>33725.175395210972</v>
      </c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1:51" x14ac:dyDescent="0.25">
      <c r="A261">
        <f t="shared" si="17"/>
        <v>0</v>
      </c>
      <c r="B261">
        <v>815</v>
      </c>
      <c r="C261">
        <v>2</v>
      </c>
      <c r="D261" t="s">
        <v>283</v>
      </c>
      <c r="E261">
        <v>6</v>
      </c>
      <c r="F261" s="20">
        <v>0</v>
      </c>
      <c r="G261" s="20">
        <v>0</v>
      </c>
      <c r="H261" s="20">
        <v>-11909.885816818414</v>
      </c>
      <c r="I261" s="20">
        <v>-11909.885816818414</v>
      </c>
      <c r="J261" s="20">
        <v>0</v>
      </c>
      <c r="K261" s="20">
        <v>0</v>
      </c>
      <c r="L261" s="20">
        <v>65.8</v>
      </c>
      <c r="M261" s="20">
        <v>-11874.72069589381</v>
      </c>
      <c r="N261" s="20">
        <f t="shared" si="18"/>
        <v>-11808.92069589381</v>
      </c>
      <c r="O261" s="36">
        <f t="shared" si="19"/>
        <v>100.96512092460398</v>
      </c>
      <c r="P261" s="20">
        <v>0</v>
      </c>
      <c r="Q261" s="20">
        <v>0</v>
      </c>
      <c r="R261" s="20">
        <v>-12834.585504463495</v>
      </c>
      <c r="S261" s="20">
        <v>-12834.585504463495</v>
      </c>
      <c r="T261" s="20">
        <v>0</v>
      </c>
      <c r="U261" s="20">
        <v>0</v>
      </c>
      <c r="V261" s="20">
        <v>157.92000000000002</v>
      </c>
      <c r="W261" s="20">
        <v>-10741.192399698846</v>
      </c>
      <c r="X261" s="20">
        <v>-10583.272399698846</v>
      </c>
      <c r="Y261" s="20">
        <f t="shared" si="20"/>
        <v>2251.3131047646493</v>
      </c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1:51" x14ac:dyDescent="0.25">
      <c r="A262">
        <f t="shared" si="17"/>
        <v>0</v>
      </c>
      <c r="B262">
        <v>818</v>
      </c>
      <c r="C262">
        <v>1</v>
      </c>
      <c r="D262" t="s">
        <v>881</v>
      </c>
      <c r="E262">
        <v>6</v>
      </c>
      <c r="F262" s="20">
        <v>429691.22120048053</v>
      </c>
      <c r="G262" s="20">
        <v>40996.614062148547</v>
      </c>
      <c r="H262" s="20">
        <v>95596.823250156885</v>
      </c>
      <c r="I262" s="20">
        <v>566284.65851278603</v>
      </c>
      <c r="J262" s="20">
        <v>429691.22120048053</v>
      </c>
      <c r="K262" s="20">
        <v>38455.698545515661</v>
      </c>
      <c r="L262" s="20">
        <v>8966.4359616708625</v>
      </c>
      <c r="M262" s="20">
        <v>91474.942725176545</v>
      </c>
      <c r="N262" s="20">
        <f t="shared" si="18"/>
        <v>568588.29843284364</v>
      </c>
      <c r="O262" s="36">
        <f t="shared" si="19"/>
        <v>2303.6399200576125</v>
      </c>
      <c r="P262" s="20">
        <v>444767.93184173899</v>
      </c>
      <c r="Q262" s="20">
        <v>41837.270770047151</v>
      </c>
      <c r="R262" s="20">
        <v>91229.458092725981</v>
      </c>
      <c r="S262" s="20">
        <v>577834.66070451215</v>
      </c>
      <c r="T262" s="20">
        <v>444767.93184173899</v>
      </c>
      <c r="U262" s="20">
        <v>35970.207517237272</v>
      </c>
      <c r="V262" s="20">
        <v>20041.646608272575</v>
      </c>
      <c r="W262" s="20">
        <v>70269.646361263338</v>
      </c>
      <c r="X262" s="20">
        <v>571049.43232851219</v>
      </c>
      <c r="Y262" s="20">
        <f t="shared" si="20"/>
        <v>-6785.2283759999555</v>
      </c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1:51" x14ac:dyDescent="0.25">
      <c r="A263">
        <f t="shared" si="17"/>
        <v>0</v>
      </c>
      <c r="B263">
        <v>820</v>
      </c>
      <c r="C263">
        <v>1</v>
      </c>
      <c r="D263" t="s">
        <v>882</v>
      </c>
      <c r="E263">
        <v>6</v>
      </c>
      <c r="F263" s="20">
        <v>380231.54586880549</v>
      </c>
      <c r="G263" s="20">
        <v>34090.027176381176</v>
      </c>
      <c r="H263" s="20">
        <v>-84244.984790143106</v>
      </c>
      <c r="I263" s="20">
        <v>330076.58825504361</v>
      </c>
      <c r="J263" s="20">
        <v>380231.54586880549</v>
      </c>
      <c r="K263" s="20">
        <v>32513.369599696158</v>
      </c>
      <c r="L263" s="20">
        <v>5914.5432801509187</v>
      </c>
      <c r="M263" s="20">
        <v>-84790.659540129054</v>
      </c>
      <c r="N263" s="20">
        <f t="shared" si="18"/>
        <v>333868.79920852347</v>
      </c>
      <c r="O263" s="36">
        <f t="shared" si="19"/>
        <v>3792.2109534798656</v>
      </c>
      <c r="P263" s="20">
        <v>388876.13104376628</v>
      </c>
      <c r="Q263" s="20">
        <v>34487.039675541877</v>
      </c>
      <c r="R263" s="20">
        <v>-94189.152603005874</v>
      </c>
      <c r="S263" s="20">
        <v>329174.01811630226</v>
      </c>
      <c r="T263" s="20">
        <v>388876.13104376628</v>
      </c>
      <c r="U263" s="20">
        <v>30982.236708410142</v>
      </c>
      <c r="V263" s="20">
        <v>13085.930502025989</v>
      </c>
      <c r="W263" s="20">
        <v>-89470.039826106935</v>
      </c>
      <c r="X263" s="20">
        <v>343474.25842809549</v>
      </c>
      <c r="Y263" s="20">
        <f t="shared" si="20"/>
        <v>14300.240311793226</v>
      </c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1:51" x14ac:dyDescent="0.25">
      <c r="A264">
        <f t="shared" si="17"/>
        <v>0</v>
      </c>
      <c r="B264">
        <v>821</v>
      </c>
      <c r="C264">
        <v>1</v>
      </c>
      <c r="D264" t="s">
        <v>883</v>
      </c>
      <c r="E264">
        <v>6</v>
      </c>
      <c r="F264" s="20">
        <v>539056.61209547997</v>
      </c>
      <c r="G264" s="20">
        <v>24522.178276980179</v>
      </c>
      <c r="H264" s="20">
        <v>-88001.704999510723</v>
      </c>
      <c r="I264" s="20">
        <v>475577.08537294943</v>
      </c>
      <c r="J264" s="20">
        <v>539056.61209547997</v>
      </c>
      <c r="K264" s="20">
        <v>18167.407761149065</v>
      </c>
      <c r="L264" s="20">
        <v>13579.151540384139</v>
      </c>
      <c r="M264" s="20">
        <v>-88841.846499284176</v>
      </c>
      <c r="N264" s="20">
        <f t="shared" si="18"/>
        <v>481961.32489772909</v>
      </c>
      <c r="O264" s="36">
        <f t="shared" si="19"/>
        <v>6384.2395247796667</v>
      </c>
      <c r="P264" s="20">
        <v>572921.71334686666</v>
      </c>
      <c r="Q264" s="20">
        <v>25334.093478955281</v>
      </c>
      <c r="R264" s="20">
        <v>-92778.473169562727</v>
      </c>
      <c r="S264" s="20">
        <v>505477.33365625923</v>
      </c>
      <c r="T264" s="20">
        <v>572921.71334686666</v>
      </c>
      <c r="U264" s="20">
        <v>10000.524993960082</v>
      </c>
      <c r="V264" s="20">
        <v>31224.28408263404</v>
      </c>
      <c r="W264" s="20">
        <v>-96818.428097959113</v>
      </c>
      <c r="X264" s="20">
        <v>517328.09432550159</v>
      </c>
      <c r="Y264" s="20">
        <f t="shared" si="20"/>
        <v>11850.760669242358</v>
      </c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1:51" x14ac:dyDescent="0.25">
      <c r="A265">
        <f t="shared" si="17"/>
        <v>0</v>
      </c>
      <c r="B265">
        <v>829</v>
      </c>
      <c r="C265">
        <v>1</v>
      </c>
      <c r="D265" t="s">
        <v>884</v>
      </c>
      <c r="E265">
        <v>5</v>
      </c>
      <c r="F265" s="20">
        <v>2369979.5156998611</v>
      </c>
      <c r="G265" s="20">
        <v>368234.81385009747</v>
      </c>
      <c r="H265" s="20">
        <v>-77502.717275091563</v>
      </c>
      <c r="I265" s="20">
        <v>2660711.612274867</v>
      </c>
      <c r="J265" s="20">
        <v>2369979.5156998611</v>
      </c>
      <c r="K265" s="20">
        <v>371749.52598478046</v>
      </c>
      <c r="L265" s="20">
        <v>34687.078211572341</v>
      </c>
      <c r="M265" s="20">
        <v>-78211.785571921733</v>
      </c>
      <c r="N265" s="20">
        <f t="shared" si="18"/>
        <v>2698204.3343242924</v>
      </c>
      <c r="O265" s="36">
        <f t="shared" si="19"/>
        <v>37492.722049425356</v>
      </c>
      <c r="P265" s="20">
        <v>2441497.6469340762</v>
      </c>
      <c r="Q265" s="20">
        <v>368670.50668268051</v>
      </c>
      <c r="R265" s="20">
        <v>-86895.366780682496</v>
      </c>
      <c r="S265" s="20">
        <v>2723272.7868360742</v>
      </c>
      <c r="T265" s="20">
        <v>2441497.6469340762</v>
      </c>
      <c r="U265" s="20">
        <v>376778.55744085001</v>
      </c>
      <c r="V265" s="20">
        <v>77302.781575385103</v>
      </c>
      <c r="W265" s="20">
        <v>-78248.222090173978</v>
      </c>
      <c r="X265" s="20">
        <v>2817330.7638601372</v>
      </c>
      <c r="Y265" s="20">
        <f t="shared" si="20"/>
        <v>94057.977024063002</v>
      </c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1:51" x14ac:dyDescent="0.25">
      <c r="A266">
        <f t="shared" si="17"/>
        <v>0</v>
      </c>
      <c r="B266">
        <v>831</v>
      </c>
      <c r="C266">
        <v>1</v>
      </c>
      <c r="D266" t="s">
        <v>885</v>
      </c>
      <c r="E266">
        <v>3</v>
      </c>
      <c r="F266" s="20">
        <v>7358255.8334216224</v>
      </c>
      <c r="G266" s="20">
        <v>822958.21404399921</v>
      </c>
      <c r="H266" s="20">
        <v>-1106436.2427704711</v>
      </c>
      <c r="I266" s="20">
        <v>7074777.8046951499</v>
      </c>
      <c r="J266" s="20">
        <v>7358255.8334216224</v>
      </c>
      <c r="K266" s="20">
        <v>815882.31353870546</v>
      </c>
      <c r="L266" s="20">
        <v>100053.75246954449</v>
      </c>
      <c r="M266" s="20">
        <v>-1100310.1270681461</v>
      </c>
      <c r="N266" s="20">
        <f t="shared" si="18"/>
        <v>7173881.7723617256</v>
      </c>
      <c r="O266" s="36">
        <f t="shared" si="19"/>
        <v>99103.967666575685</v>
      </c>
      <c r="P266" s="20">
        <v>7678385.997532174</v>
      </c>
      <c r="Q266" s="20">
        <v>838555.81955120247</v>
      </c>
      <c r="R266" s="20">
        <v>-1169360.4059448175</v>
      </c>
      <c r="S266" s="20">
        <v>7347581.4111385597</v>
      </c>
      <c r="T266" s="20">
        <v>7678385.997532174</v>
      </c>
      <c r="U266" s="20">
        <v>822988.57628818112</v>
      </c>
      <c r="V266" s="20">
        <v>225408.62786629758</v>
      </c>
      <c r="W266" s="20">
        <v>-1110261.4317978083</v>
      </c>
      <c r="X266" s="20">
        <v>7616521.7698888443</v>
      </c>
      <c r="Y266" s="20">
        <f t="shared" si="20"/>
        <v>268940.35875028465</v>
      </c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1:51" x14ac:dyDescent="0.25">
      <c r="A267">
        <f t="shared" si="17"/>
        <v>0</v>
      </c>
      <c r="B267">
        <v>832</v>
      </c>
      <c r="C267">
        <v>1</v>
      </c>
      <c r="D267" t="s">
        <v>886</v>
      </c>
      <c r="E267">
        <v>3</v>
      </c>
      <c r="F267" s="20">
        <v>3071010.7567454549</v>
      </c>
      <c r="G267" s="20">
        <v>415511.75036822958</v>
      </c>
      <c r="H267" s="20">
        <v>-113584.55918967223</v>
      </c>
      <c r="I267" s="20">
        <v>3372937.9479240123</v>
      </c>
      <c r="J267" s="20">
        <v>3071010.7567454549</v>
      </c>
      <c r="K267" s="20">
        <v>419003.27638467005</v>
      </c>
      <c r="L267" s="20">
        <v>35560.613035705617</v>
      </c>
      <c r="M267" s="20">
        <v>-116049.79268868902</v>
      </c>
      <c r="N267" s="20">
        <f t="shared" si="18"/>
        <v>3409524.8534771414</v>
      </c>
      <c r="O267" s="36">
        <f t="shared" si="19"/>
        <v>36586.905553129036</v>
      </c>
      <c r="P267" s="20">
        <v>3237250.5292238807</v>
      </c>
      <c r="Q267" s="20">
        <v>428178.4408196556</v>
      </c>
      <c r="R267" s="20">
        <v>-125137.85573580506</v>
      </c>
      <c r="S267" s="20">
        <v>3540291.1143077314</v>
      </c>
      <c r="T267" s="20">
        <v>3237250.5292238807</v>
      </c>
      <c r="U267" s="20">
        <v>437347.94647077098</v>
      </c>
      <c r="V267" s="20">
        <v>81015.137590858954</v>
      </c>
      <c r="W267" s="20">
        <v>-160436.12072898791</v>
      </c>
      <c r="X267" s="20">
        <v>3595177.4925565231</v>
      </c>
      <c r="Y267" s="20">
        <f t="shared" si="20"/>
        <v>54886.378248791676</v>
      </c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1:51" x14ac:dyDescent="0.25">
      <c r="A268">
        <f t="shared" si="17"/>
        <v>0</v>
      </c>
      <c r="B268">
        <v>833</v>
      </c>
      <c r="C268">
        <v>1</v>
      </c>
      <c r="D268" t="s">
        <v>887</v>
      </c>
      <c r="E268">
        <v>2</v>
      </c>
      <c r="F268" s="20">
        <v>15729458.930407789</v>
      </c>
      <c r="G268" s="20">
        <v>1570860.2398483471</v>
      </c>
      <c r="H268" s="20">
        <v>-5095164.8540604468</v>
      </c>
      <c r="I268" s="20">
        <v>12205154.316195687</v>
      </c>
      <c r="J268" s="20">
        <v>15729458.930407789</v>
      </c>
      <c r="K268" s="20">
        <v>1524824.5056984574</v>
      </c>
      <c r="L268" s="20">
        <v>248440.77911687814</v>
      </c>
      <c r="M268" s="20">
        <v>-5056122.8685826464</v>
      </c>
      <c r="N268" s="20">
        <f t="shared" si="18"/>
        <v>12446601.346640475</v>
      </c>
      <c r="O268" s="36">
        <f t="shared" si="19"/>
        <v>241447.03044478782</v>
      </c>
      <c r="P268" s="20">
        <v>16290506.7342782</v>
      </c>
      <c r="Q268" s="20">
        <v>1584824.3233230175</v>
      </c>
      <c r="R268" s="20">
        <v>-5308689.3268680703</v>
      </c>
      <c r="S268" s="20">
        <v>12566641.730733147</v>
      </c>
      <c r="T268" s="20">
        <v>16290506.7342782</v>
      </c>
      <c r="U268" s="20">
        <v>1477782.3603219739</v>
      </c>
      <c r="V268" s="20">
        <v>556276.35523110977</v>
      </c>
      <c r="W268" s="20">
        <v>-5234853.9177107541</v>
      </c>
      <c r="X268" s="20">
        <v>13089711.53212053</v>
      </c>
      <c r="Y268" s="20">
        <f t="shared" si="20"/>
        <v>523069.80138738267</v>
      </c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1:51" x14ac:dyDescent="0.25">
      <c r="A269">
        <f t="shared" si="17"/>
        <v>0</v>
      </c>
      <c r="B269">
        <v>834</v>
      </c>
      <c r="C269">
        <v>1</v>
      </c>
      <c r="D269" t="s">
        <v>888</v>
      </c>
      <c r="E269">
        <v>3</v>
      </c>
      <c r="F269" s="20">
        <v>9314389.2654598355</v>
      </c>
      <c r="G269" s="20">
        <v>1121333.393649417</v>
      </c>
      <c r="H269" s="20">
        <v>-2341867.4405499571</v>
      </c>
      <c r="I269" s="20">
        <v>8093855.2185592968</v>
      </c>
      <c r="J269" s="20">
        <v>9314389.2654598355</v>
      </c>
      <c r="K269" s="20">
        <v>1123420.830069842</v>
      </c>
      <c r="L269" s="20">
        <v>114723.66504952378</v>
      </c>
      <c r="M269" s="20">
        <v>-2325687.0321824946</v>
      </c>
      <c r="N269" s="20">
        <f t="shared" si="18"/>
        <v>8226846.7283967063</v>
      </c>
      <c r="O269" s="36">
        <f t="shared" si="19"/>
        <v>132991.50983740948</v>
      </c>
      <c r="P269" s="20">
        <v>9532558.215591915</v>
      </c>
      <c r="Q269" s="20">
        <v>1117800.9694190512</v>
      </c>
      <c r="R269" s="20">
        <v>-2456585.8978475882</v>
      </c>
      <c r="S269" s="20">
        <v>8193773.2871633777</v>
      </c>
      <c r="T269" s="20">
        <v>9532558.215591915</v>
      </c>
      <c r="U269" s="20">
        <v>1124167.7363764173</v>
      </c>
      <c r="V269" s="20">
        <v>252745.9571184029</v>
      </c>
      <c r="W269" s="20">
        <v>-2383325.7420397126</v>
      </c>
      <c r="X269" s="20">
        <v>8526146.1670470238</v>
      </c>
      <c r="Y269" s="20">
        <f t="shared" si="20"/>
        <v>332372.87988364603</v>
      </c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1:51" x14ac:dyDescent="0.25">
      <c r="A270">
        <f t="shared" si="17"/>
        <v>0</v>
      </c>
      <c r="B270">
        <v>836</v>
      </c>
      <c r="C270">
        <v>1</v>
      </c>
      <c r="D270" t="s">
        <v>889</v>
      </c>
      <c r="E270">
        <v>6</v>
      </c>
      <c r="F270" s="20">
        <v>231394.86027531544</v>
      </c>
      <c r="G270" s="20">
        <v>34151.77984427246</v>
      </c>
      <c r="H270" s="20">
        <v>-70070.96717909399</v>
      </c>
      <c r="I270" s="20">
        <v>195475.67294049391</v>
      </c>
      <c r="J270" s="20">
        <v>231394.86027531544</v>
      </c>
      <c r="K270" s="20">
        <v>33893.588157236627</v>
      </c>
      <c r="L270" s="20">
        <v>4140.4395191585281</v>
      </c>
      <c r="M270" s="20">
        <v>-71932.043791134973</v>
      </c>
      <c r="N270" s="20">
        <f t="shared" si="18"/>
        <v>197496.84416057559</v>
      </c>
      <c r="O270" s="36">
        <f t="shared" si="19"/>
        <v>2021.1712200816837</v>
      </c>
      <c r="P270" s="20">
        <v>234212.29790754692</v>
      </c>
      <c r="Q270" s="20">
        <v>33662.127152773995</v>
      </c>
      <c r="R270" s="20">
        <v>-75544.416370597406</v>
      </c>
      <c r="S270" s="20">
        <v>192330.00868972353</v>
      </c>
      <c r="T270" s="20">
        <v>234212.29790754692</v>
      </c>
      <c r="U270" s="20">
        <v>32841.205784749756</v>
      </c>
      <c r="V270" s="20">
        <v>9554.8604288273727</v>
      </c>
      <c r="W270" s="20">
        <v>-80526.411132869049</v>
      </c>
      <c r="X270" s="20">
        <v>196081.95298825498</v>
      </c>
      <c r="Y270" s="20">
        <f t="shared" si="20"/>
        <v>3751.9442985314527</v>
      </c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1:51" x14ac:dyDescent="0.25">
      <c r="A271">
        <f t="shared" si="17"/>
        <v>0</v>
      </c>
      <c r="B271">
        <v>837</v>
      </c>
      <c r="C271">
        <v>1</v>
      </c>
      <c r="D271" t="s">
        <v>890</v>
      </c>
      <c r="E271">
        <v>6</v>
      </c>
      <c r="F271" s="20">
        <v>603707.78518421971</v>
      </c>
      <c r="G271" s="20">
        <v>63152.311667747839</v>
      </c>
      <c r="H271" s="20">
        <v>-161268.88331432582</v>
      </c>
      <c r="I271" s="20">
        <v>505591.21353764168</v>
      </c>
      <c r="J271" s="20">
        <v>603707.78518421971</v>
      </c>
      <c r="K271" s="20">
        <v>62042.937713433137</v>
      </c>
      <c r="L271" s="20">
        <v>8740.1564977936796</v>
      </c>
      <c r="M271" s="20">
        <v>-160725.10144293349</v>
      </c>
      <c r="N271" s="20">
        <f t="shared" si="18"/>
        <v>513765.77795251302</v>
      </c>
      <c r="O271" s="36">
        <f t="shared" si="19"/>
        <v>8174.5644148713327</v>
      </c>
      <c r="P271" s="20">
        <v>623440.93738901475</v>
      </c>
      <c r="Q271" s="20">
        <v>63939.306162980167</v>
      </c>
      <c r="R271" s="20">
        <v>-172230.95902108963</v>
      </c>
      <c r="S271" s="20">
        <v>515149.28453090531</v>
      </c>
      <c r="T271" s="20">
        <v>623440.93738901475</v>
      </c>
      <c r="U271" s="20">
        <v>61416.740921317243</v>
      </c>
      <c r="V271" s="20">
        <v>19596.462688921161</v>
      </c>
      <c r="W271" s="20">
        <v>-162604.2366359338</v>
      </c>
      <c r="X271" s="20">
        <v>541849.90436331928</v>
      </c>
      <c r="Y271" s="20">
        <f t="shared" si="20"/>
        <v>26700.61983241397</v>
      </c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1:51" x14ac:dyDescent="0.25">
      <c r="A272">
        <f t="shared" si="17"/>
        <v>0</v>
      </c>
      <c r="B272">
        <v>840</v>
      </c>
      <c r="C272">
        <v>1</v>
      </c>
      <c r="D272" t="s">
        <v>891</v>
      </c>
      <c r="E272">
        <v>5</v>
      </c>
      <c r="F272" s="20">
        <v>926740.22534328804</v>
      </c>
      <c r="G272" s="20">
        <v>99967.064243209679</v>
      </c>
      <c r="H272" s="20">
        <v>-332049.37291673472</v>
      </c>
      <c r="I272" s="20">
        <v>694657.91666976293</v>
      </c>
      <c r="J272" s="20">
        <v>926740.22534328804</v>
      </c>
      <c r="K272" s="20">
        <v>95548.963287186241</v>
      </c>
      <c r="L272" s="20">
        <v>18974.530345697181</v>
      </c>
      <c r="M272" s="20">
        <v>-331041.95033056714</v>
      </c>
      <c r="N272" s="20">
        <f t="shared" si="18"/>
        <v>710221.76864560437</v>
      </c>
      <c r="O272" s="36">
        <f t="shared" si="19"/>
        <v>15563.851975841448</v>
      </c>
      <c r="P272" s="20">
        <v>969232.03311529057</v>
      </c>
      <c r="Q272" s="20">
        <v>103415.65981206617</v>
      </c>
      <c r="R272" s="20">
        <v>-351769.12779654562</v>
      </c>
      <c r="S272" s="20">
        <v>720878.56513081118</v>
      </c>
      <c r="T272" s="20">
        <v>969232.03311529057</v>
      </c>
      <c r="U272" s="20">
        <v>93136.189983731179</v>
      </c>
      <c r="V272" s="20">
        <v>43022.848268564994</v>
      </c>
      <c r="W272" s="20">
        <v>-336934.83786213008</v>
      </c>
      <c r="X272" s="20">
        <v>768456.23350545671</v>
      </c>
      <c r="Y272" s="20">
        <f t="shared" si="20"/>
        <v>47577.668374645524</v>
      </c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1:51" x14ac:dyDescent="0.25">
      <c r="A273">
        <f t="shared" si="17"/>
        <v>0</v>
      </c>
      <c r="B273">
        <v>846</v>
      </c>
      <c r="C273">
        <v>1</v>
      </c>
      <c r="D273" t="s">
        <v>892</v>
      </c>
      <c r="E273">
        <v>6</v>
      </c>
      <c r="F273" s="20">
        <v>547753.06696517614</v>
      </c>
      <c r="G273" s="20">
        <v>58258.070480525923</v>
      </c>
      <c r="H273" s="20">
        <v>-124906.6438708958</v>
      </c>
      <c r="I273" s="20">
        <v>481104.49357480631</v>
      </c>
      <c r="J273" s="20">
        <v>547753.06696517614</v>
      </c>
      <c r="K273" s="20">
        <v>56371.638520690038</v>
      </c>
      <c r="L273" s="20">
        <v>9176.8751136568935</v>
      </c>
      <c r="M273" s="20">
        <v>-126015.69541737415</v>
      </c>
      <c r="N273" s="20">
        <f t="shared" si="18"/>
        <v>487285.88518214889</v>
      </c>
      <c r="O273" s="36">
        <f t="shared" si="19"/>
        <v>6181.3916073425789</v>
      </c>
      <c r="P273" s="20">
        <v>568858.12796747347</v>
      </c>
      <c r="Q273" s="20">
        <v>59034.878442841815</v>
      </c>
      <c r="R273" s="20">
        <v>-137622.44512597512</v>
      </c>
      <c r="S273" s="20">
        <v>490270.56128434016</v>
      </c>
      <c r="T273" s="20">
        <v>568858.12796747347</v>
      </c>
      <c r="U273" s="20">
        <v>54767.523884627248</v>
      </c>
      <c r="V273" s="20">
        <v>20394.48565747785</v>
      </c>
      <c r="W273" s="20">
        <v>-123215.08076134564</v>
      </c>
      <c r="X273" s="20">
        <v>520805.05674823298</v>
      </c>
      <c r="Y273" s="20">
        <f t="shared" si="20"/>
        <v>30534.495463892817</v>
      </c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1:51" x14ac:dyDescent="0.25">
      <c r="A274">
        <f t="shared" ref="A274:A337" si="21">COUNTIF($AA$18:$AA$556,B274)</f>
        <v>0</v>
      </c>
      <c r="B274">
        <v>850</v>
      </c>
      <c r="C274">
        <v>1</v>
      </c>
      <c r="D274" t="s">
        <v>893</v>
      </c>
      <c r="E274">
        <v>6</v>
      </c>
      <c r="F274" s="20">
        <v>76690.893656110027</v>
      </c>
      <c r="G274" s="20">
        <v>0</v>
      </c>
      <c r="H274" s="20">
        <v>20160.076695910782</v>
      </c>
      <c r="I274" s="20">
        <v>96850.970352020813</v>
      </c>
      <c r="J274" s="20">
        <v>76690.893656110027</v>
      </c>
      <c r="K274" s="20">
        <v>0</v>
      </c>
      <c r="L274" s="20">
        <v>3176.0730761671311</v>
      </c>
      <c r="M274" s="20">
        <v>18929.717198152357</v>
      </c>
      <c r="N274" s="20">
        <f t="shared" si="18"/>
        <v>98796.683930429514</v>
      </c>
      <c r="O274" s="36">
        <f t="shared" si="19"/>
        <v>1945.7135784087004</v>
      </c>
      <c r="P274" s="20">
        <v>84291.435353003268</v>
      </c>
      <c r="Q274" s="20">
        <v>0</v>
      </c>
      <c r="R274" s="20">
        <v>21892.362691873044</v>
      </c>
      <c r="S274" s="20">
        <v>106183.79804487631</v>
      </c>
      <c r="T274" s="20">
        <v>84291.435353003268</v>
      </c>
      <c r="U274" s="20">
        <v>0</v>
      </c>
      <c r="V274" s="20">
        <v>7525.8034667426</v>
      </c>
      <c r="W274" s="20">
        <v>16391.168981885578</v>
      </c>
      <c r="X274" s="20">
        <v>108208.40780163145</v>
      </c>
      <c r="Y274" s="20">
        <f t="shared" si="20"/>
        <v>2024.6097567551333</v>
      </c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1:51" x14ac:dyDescent="0.25">
      <c r="A275">
        <f t="shared" si="21"/>
        <v>0</v>
      </c>
      <c r="B275">
        <v>852</v>
      </c>
      <c r="C275">
        <v>1</v>
      </c>
      <c r="D275" t="s">
        <v>894</v>
      </c>
      <c r="E275">
        <v>6</v>
      </c>
      <c r="F275" s="20">
        <v>114222.51411820936</v>
      </c>
      <c r="G275" s="20">
        <v>12615.477617665612</v>
      </c>
      <c r="H275" s="20">
        <v>16810.477641679317</v>
      </c>
      <c r="I275" s="20">
        <v>143648.46937755431</v>
      </c>
      <c r="J275" s="20">
        <v>114222.51411820936</v>
      </c>
      <c r="K275" s="20">
        <v>12392.800290556705</v>
      </c>
      <c r="L275" s="20">
        <v>1543.7444844792801</v>
      </c>
      <c r="M275" s="20">
        <v>15682.538014193218</v>
      </c>
      <c r="N275" s="20">
        <f t="shared" ref="N275:N338" si="22">SUM(J275:M275)</f>
        <v>143841.59690743856</v>
      </c>
      <c r="O275" s="36">
        <f t="shared" ref="O275:O338" si="23">N275-I275</f>
        <v>193.127529884252</v>
      </c>
      <c r="P275" s="20">
        <v>120022.25278042958</v>
      </c>
      <c r="Q275" s="20">
        <v>13455.778347200061</v>
      </c>
      <c r="R275" s="20">
        <v>15455.069211984031</v>
      </c>
      <c r="S275" s="20">
        <v>148933.10033961368</v>
      </c>
      <c r="T275" s="20">
        <v>120022.25278042958</v>
      </c>
      <c r="U275" s="20">
        <v>13046.253273106351</v>
      </c>
      <c r="V275" s="20">
        <v>3506.7762077312505</v>
      </c>
      <c r="W275" s="20">
        <v>9851.893249801753</v>
      </c>
      <c r="X275" s="20">
        <v>146427.17551106896</v>
      </c>
      <c r="Y275" s="20">
        <f t="shared" ref="Y275:Y338" si="24">X275-S275</f>
        <v>-2505.9248285447247</v>
      </c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1:51" x14ac:dyDescent="0.25">
      <c r="A276">
        <f t="shared" si="21"/>
        <v>0</v>
      </c>
      <c r="B276">
        <v>857</v>
      </c>
      <c r="C276">
        <v>1</v>
      </c>
      <c r="D276" t="s">
        <v>895</v>
      </c>
      <c r="E276">
        <v>6</v>
      </c>
      <c r="F276" s="20">
        <v>584864.07718726178</v>
      </c>
      <c r="G276" s="20">
        <v>71591.972815270419</v>
      </c>
      <c r="H276" s="20">
        <v>-18768.941562917171</v>
      </c>
      <c r="I276" s="20">
        <v>637687.108439615</v>
      </c>
      <c r="J276" s="20">
        <v>584864.07718726178</v>
      </c>
      <c r="K276" s="20">
        <v>67811.306839508688</v>
      </c>
      <c r="L276" s="20">
        <v>15064.82738647075</v>
      </c>
      <c r="M276" s="20">
        <v>-20726.800231134621</v>
      </c>
      <c r="N276" s="20">
        <f t="shared" si="22"/>
        <v>647013.41118210659</v>
      </c>
      <c r="O276" s="36">
        <f t="shared" si="23"/>
        <v>9326.3027424915927</v>
      </c>
      <c r="P276" s="20">
        <v>607521.23265913234</v>
      </c>
      <c r="Q276" s="20">
        <v>73371.461937715125</v>
      </c>
      <c r="R276" s="20">
        <v>-23423.851329240424</v>
      </c>
      <c r="S276" s="20">
        <v>657468.84326760704</v>
      </c>
      <c r="T276" s="20">
        <v>607521.23265913234</v>
      </c>
      <c r="U276" s="20">
        <v>64489.527883449584</v>
      </c>
      <c r="V276" s="20">
        <v>33964.773718958779</v>
      </c>
      <c r="W276" s="20">
        <v>-28718.037632664011</v>
      </c>
      <c r="X276" s="20">
        <v>677257.49662887678</v>
      </c>
      <c r="Y276" s="20">
        <f t="shared" si="24"/>
        <v>19788.653361269739</v>
      </c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1:51" x14ac:dyDescent="0.25">
      <c r="A277">
        <f t="shared" si="21"/>
        <v>0</v>
      </c>
      <c r="B277">
        <v>858</v>
      </c>
      <c r="C277">
        <v>1</v>
      </c>
      <c r="D277" t="s">
        <v>896</v>
      </c>
      <c r="E277">
        <v>6</v>
      </c>
      <c r="F277" s="20">
        <v>604943.08114507701</v>
      </c>
      <c r="G277" s="20">
        <v>42708.826919875042</v>
      </c>
      <c r="H277" s="20">
        <v>-52341.14403352284</v>
      </c>
      <c r="I277" s="20">
        <v>595310.76403142919</v>
      </c>
      <c r="J277" s="20">
        <v>604943.08114507701</v>
      </c>
      <c r="K277" s="20">
        <v>38129.208219110216</v>
      </c>
      <c r="L277" s="20">
        <v>12121.37386663032</v>
      </c>
      <c r="M277" s="20">
        <v>-53206.165202301956</v>
      </c>
      <c r="N277" s="20">
        <f t="shared" si="22"/>
        <v>601987.49802851572</v>
      </c>
      <c r="O277" s="36">
        <f t="shared" si="23"/>
        <v>6676.7339970865287</v>
      </c>
      <c r="P277" s="20">
        <v>635805.32996776956</v>
      </c>
      <c r="Q277" s="20">
        <v>45007.655858854763</v>
      </c>
      <c r="R277" s="20">
        <v>-57950.758688818685</v>
      </c>
      <c r="S277" s="20">
        <v>622862.22713780566</v>
      </c>
      <c r="T277" s="20">
        <v>635805.32996776956</v>
      </c>
      <c r="U277" s="20">
        <v>34396.720903430258</v>
      </c>
      <c r="V277" s="20">
        <v>27492.468440707748</v>
      </c>
      <c r="W277" s="20">
        <v>-50744.602226426592</v>
      </c>
      <c r="X277" s="20">
        <v>646949.91708548099</v>
      </c>
      <c r="Y277" s="20">
        <f t="shared" si="24"/>
        <v>24087.689947675331</v>
      </c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1:51" x14ac:dyDescent="0.25">
      <c r="A278">
        <f t="shared" si="21"/>
        <v>0</v>
      </c>
      <c r="B278">
        <v>861</v>
      </c>
      <c r="C278">
        <v>1</v>
      </c>
      <c r="D278" t="s">
        <v>897</v>
      </c>
      <c r="E278">
        <v>4</v>
      </c>
      <c r="F278" s="20">
        <v>4652319.1979223704</v>
      </c>
      <c r="G278" s="20">
        <v>824216.95023972611</v>
      </c>
      <c r="H278" s="20">
        <v>-845580.54371615127</v>
      </c>
      <c r="I278" s="20">
        <v>4630955.6044459455</v>
      </c>
      <c r="J278" s="20">
        <v>4652319.1979223704</v>
      </c>
      <c r="K278" s="20">
        <v>842947.29733636975</v>
      </c>
      <c r="L278" s="20">
        <v>57689.958290678012</v>
      </c>
      <c r="M278" s="20">
        <v>-835767.01030374726</v>
      </c>
      <c r="N278" s="20">
        <f t="shared" si="22"/>
        <v>4717189.4432456717</v>
      </c>
      <c r="O278" s="36">
        <f t="shared" si="23"/>
        <v>86233.838799726218</v>
      </c>
      <c r="P278" s="20">
        <v>4793602.2067688564</v>
      </c>
      <c r="Q278" s="20">
        <v>842198.52606080449</v>
      </c>
      <c r="R278" s="20">
        <v>-882656.00721495878</v>
      </c>
      <c r="S278" s="20">
        <v>4753144.7256147023</v>
      </c>
      <c r="T278" s="20">
        <v>4793602.2067688564</v>
      </c>
      <c r="U278" s="20">
        <v>886859.98600360483</v>
      </c>
      <c r="V278" s="20">
        <v>132727.59919652829</v>
      </c>
      <c r="W278" s="20">
        <v>-829813.76989386883</v>
      </c>
      <c r="X278" s="20">
        <v>4983376.0220751204</v>
      </c>
      <c r="Y278" s="20">
        <f t="shared" si="24"/>
        <v>230231.29646041803</v>
      </c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1:51" x14ac:dyDescent="0.25">
      <c r="A279">
        <f t="shared" si="21"/>
        <v>0</v>
      </c>
      <c r="B279">
        <v>870</v>
      </c>
      <c r="C279">
        <v>52</v>
      </c>
      <c r="D279" t="s">
        <v>759</v>
      </c>
      <c r="E279">
        <v>8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v>0</v>
      </c>
      <c r="N279" s="20">
        <f t="shared" si="22"/>
        <v>0</v>
      </c>
      <c r="O279" s="36">
        <f t="shared" si="23"/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f t="shared" si="24"/>
        <v>0</v>
      </c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1:51" x14ac:dyDescent="0.25">
      <c r="A280">
        <f t="shared" si="21"/>
        <v>0</v>
      </c>
      <c r="B280">
        <v>876</v>
      </c>
      <c r="C280">
        <v>1</v>
      </c>
      <c r="D280" t="s">
        <v>898</v>
      </c>
      <c r="E280">
        <v>5</v>
      </c>
      <c r="F280" s="20">
        <v>1726427.1379771298</v>
      </c>
      <c r="G280" s="20">
        <v>178839.07310347908</v>
      </c>
      <c r="H280" s="20">
        <v>-393950.18297479488</v>
      </c>
      <c r="I280" s="20">
        <v>1511316.028105814</v>
      </c>
      <c r="J280" s="20">
        <v>1726427.1379771298</v>
      </c>
      <c r="K280" s="20">
        <v>176676.82448131967</v>
      </c>
      <c r="L280" s="20">
        <v>22722.637563427947</v>
      </c>
      <c r="M280" s="20">
        <v>-394735.24202350818</v>
      </c>
      <c r="N280" s="20">
        <f t="shared" si="22"/>
        <v>1531091.3579983693</v>
      </c>
      <c r="O280" s="36">
        <f t="shared" si="23"/>
        <v>19775.329892555252</v>
      </c>
      <c r="P280" s="20">
        <v>1785694.2070830362</v>
      </c>
      <c r="Q280" s="20">
        <v>179452.83823435634</v>
      </c>
      <c r="R280" s="20">
        <v>-421640.95074612286</v>
      </c>
      <c r="S280" s="20">
        <v>1543506.0945712696</v>
      </c>
      <c r="T280" s="20">
        <v>1785694.2070830362</v>
      </c>
      <c r="U280" s="20">
        <v>174548.56798814231</v>
      </c>
      <c r="V280" s="20">
        <v>50531.677576800867</v>
      </c>
      <c r="W280" s="20">
        <v>-418856.84103604808</v>
      </c>
      <c r="X280" s="20">
        <v>1591917.6116119314</v>
      </c>
      <c r="Y280" s="20">
        <f t="shared" si="24"/>
        <v>48411.517040661769</v>
      </c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1:51" x14ac:dyDescent="0.25">
      <c r="A281">
        <f t="shared" si="21"/>
        <v>0</v>
      </c>
      <c r="B281">
        <v>877</v>
      </c>
      <c r="C281">
        <v>1</v>
      </c>
      <c r="D281" t="s">
        <v>899</v>
      </c>
      <c r="E281">
        <v>4</v>
      </c>
      <c r="F281" s="20">
        <v>5230919.5044326475</v>
      </c>
      <c r="G281" s="20">
        <v>539969.60908668849</v>
      </c>
      <c r="H281" s="20">
        <v>-563512.64343240508</v>
      </c>
      <c r="I281" s="20">
        <v>5207376.4700869313</v>
      </c>
      <c r="J281" s="20">
        <v>5230919.5044326475</v>
      </c>
      <c r="K281" s="20">
        <v>519481.50469984161</v>
      </c>
      <c r="L281" s="20">
        <v>96145.461987382077</v>
      </c>
      <c r="M281" s="20">
        <v>-563028.70068836911</v>
      </c>
      <c r="N281" s="20">
        <f t="shared" si="22"/>
        <v>5283517.7704315018</v>
      </c>
      <c r="O281" s="36">
        <f t="shared" si="23"/>
        <v>76141.30034457054</v>
      </c>
      <c r="P281" s="20">
        <v>5480845.5737663824</v>
      </c>
      <c r="Q281" s="20">
        <v>551016.62453635561</v>
      </c>
      <c r="R281" s="20">
        <v>-598498.05235369597</v>
      </c>
      <c r="S281" s="20">
        <v>5433364.1459490424</v>
      </c>
      <c r="T281" s="20">
        <v>5480845.5737663824</v>
      </c>
      <c r="U281" s="20">
        <v>502590.10819416522</v>
      </c>
      <c r="V281" s="20">
        <v>217281.76461593423</v>
      </c>
      <c r="W281" s="20">
        <v>-592188.56710348977</v>
      </c>
      <c r="X281" s="20">
        <v>5608528.8794729915</v>
      </c>
      <c r="Y281" s="20">
        <f t="shared" si="24"/>
        <v>175164.73352394905</v>
      </c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1:51" x14ac:dyDescent="0.25">
      <c r="A282">
        <f t="shared" si="21"/>
        <v>0</v>
      </c>
      <c r="B282">
        <v>879</v>
      </c>
      <c r="C282">
        <v>1</v>
      </c>
      <c r="D282" t="s">
        <v>900</v>
      </c>
      <c r="E282">
        <v>4</v>
      </c>
      <c r="F282" s="20">
        <v>1619999.5243498378</v>
      </c>
      <c r="G282" s="20">
        <v>121327.33169059419</v>
      </c>
      <c r="H282" s="20">
        <v>-191586.16109215381</v>
      </c>
      <c r="I282" s="20">
        <v>1549740.6949482781</v>
      </c>
      <c r="J282" s="20">
        <v>1619999.5243498378</v>
      </c>
      <c r="K282" s="20">
        <v>112402.74926170302</v>
      </c>
      <c r="L282" s="20">
        <v>27407.907694097412</v>
      </c>
      <c r="M282" s="20">
        <v>-192129.75094927513</v>
      </c>
      <c r="N282" s="20">
        <f t="shared" si="22"/>
        <v>1567680.4303563631</v>
      </c>
      <c r="O282" s="36">
        <f t="shared" si="23"/>
        <v>17939.735408084933</v>
      </c>
      <c r="P282" s="20">
        <v>1694885.6082043154</v>
      </c>
      <c r="Q282" s="20">
        <v>125570.78296362613</v>
      </c>
      <c r="R282" s="20">
        <v>-204676.07651041597</v>
      </c>
      <c r="S282" s="20">
        <v>1615780.3146575256</v>
      </c>
      <c r="T282" s="20">
        <v>1694885.6082043154</v>
      </c>
      <c r="U282" s="20">
        <v>104952.93715807355</v>
      </c>
      <c r="V282" s="20">
        <v>61927.506405165514</v>
      </c>
      <c r="W282" s="20">
        <v>-209921.03262264235</v>
      </c>
      <c r="X282" s="20">
        <v>1651845.019144912</v>
      </c>
      <c r="Y282" s="20">
        <f t="shared" si="24"/>
        <v>36064.704487386392</v>
      </c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1:51" x14ac:dyDescent="0.25">
      <c r="A283">
        <f t="shared" si="21"/>
        <v>0</v>
      </c>
      <c r="B283">
        <v>881</v>
      </c>
      <c r="C283">
        <v>1</v>
      </c>
      <c r="D283" t="s">
        <v>901</v>
      </c>
      <c r="E283">
        <v>5</v>
      </c>
      <c r="F283" s="20">
        <v>1003628.6691174991</v>
      </c>
      <c r="G283" s="20">
        <v>119200.70129583988</v>
      </c>
      <c r="H283" s="20">
        <v>-157473.85081465152</v>
      </c>
      <c r="I283" s="20">
        <v>965355.51959868753</v>
      </c>
      <c r="J283" s="20">
        <v>1003628.6691174991</v>
      </c>
      <c r="K283" s="20">
        <v>118395.04350226477</v>
      </c>
      <c r="L283" s="20">
        <v>14391.037697777261</v>
      </c>
      <c r="M283" s="20">
        <v>-157726.47551254742</v>
      </c>
      <c r="N283" s="20">
        <f t="shared" si="22"/>
        <v>978688.27480499353</v>
      </c>
      <c r="O283" s="36">
        <f t="shared" si="23"/>
        <v>13332.755206305999</v>
      </c>
      <c r="P283" s="20">
        <v>1044059.992020928</v>
      </c>
      <c r="Q283" s="20">
        <v>120820.1662679601</v>
      </c>
      <c r="R283" s="20">
        <v>-168193.61733308478</v>
      </c>
      <c r="S283" s="20">
        <v>996686.54095580336</v>
      </c>
      <c r="T283" s="20">
        <v>1044059.992020928</v>
      </c>
      <c r="U283" s="20">
        <v>119082.05346425246</v>
      </c>
      <c r="V283" s="20">
        <v>32156.07972191905</v>
      </c>
      <c r="W283" s="20">
        <v>-168631.47322910168</v>
      </c>
      <c r="X283" s="20">
        <v>1026666.6519779977</v>
      </c>
      <c r="Y283" s="20">
        <f t="shared" si="24"/>
        <v>29980.111022194382</v>
      </c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1:51" x14ac:dyDescent="0.25">
      <c r="A284">
        <f t="shared" si="21"/>
        <v>0</v>
      </c>
      <c r="B284">
        <v>882</v>
      </c>
      <c r="C284">
        <v>1</v>
      </c>
      <c r="D284" t="s">
        <v>902</v>
      </c>
      <c r="E284">
        <v>4</v>
      </c>
      <c r="F284" s="20">
        <v>6192752.8602222092</v>
      </c>
      <c r="G284" s="20">
        <v>1040950.1435235405</v>
      </c>
      <c r="H284" s="20">
        <v>2155023.7629709081</v>
      </c>
      <c r="I284" s="20">
        <v>9388726.7667166572</v>
      </c>
      <c r="J284" s="20">
        <v>6192752.8602222092</v>
      </c>
      <c r="K284" s="20">
        <v>1061072.3042842378</v>
      </c>
      <c r="L284" s="20">
        <v>80638.321561470308</v>
      </c>
      <c r="M284" s="20">
        <v>2089933.0896516289</v>
      </c>
      <c r="N284" s="20">
        <f t="shared" si="22"/>
        <v>9424396.5757195465</v>
      </c>
      <c r="O284" s="36">
        <f t="shared" si="23"/>
        <v>35669.80900288932</v>
      </c>
      <c r="P284" s="20">
        <v>6556994.2630456667</v>
      </c>
      <c r="Q284" s="20">
        <v>1068060.672670153</v>
      </c>
      <c r="R284" s="20">
        <v>2272818.2484079539</v>
      </c>
      <c r="S284" s="20">
        <v>9897873.1841237731</v>
      </c>
      <c r="T284" s="20">
        <v>6556994.2630456667</v>
      </c>
      <c r="U284" s="20">
        <v>1115279.65796277</v>
      </c>
      <c r="V284" s="20">
        <v>185328.21454349117</v>
      </c>
      <c r="W284" s="20">
        <v>2071673.2637964515</v>
      </c>
      <c r="X284" s="20">
        <v>9929275.39934838</v>
      </c>
      <c r="Y284" s="20">
        <f t="shared" si="24"/>
        <v>31402.215224606916</v>
      </c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1:51" x14ac:dyDescent="0.25">
      <c r="A285">
        <f t="shared" si="21"/>
        <v>0</v>
      </c>
      <c r="B285">
        <v>883</v>
      </c>
      <c r="C285">
        <v>1</v>
      </c>
      <c r="D285" t="s">
        <v>903</v>
      </c>
      <c r="E285">
        <v>5</v>
      </c>
      <c r="F285" s="20">
        <v>1329454.2686546647</v>
      </c>
      <c r="G285" s="20">
        <v>116959.00881715023</v>
      </c>
      <c r="H285" s="20">
        <v>-456792.43801160052</v>
      </c>
      <c r="I285" s="20">
        <v>989620.83946021448</v>
      </c>
      <c r="J285" s="20">
        <v>1329454.2686546647</v>
      </c>
      <c r="K285" s="20">
        <v>110977.51415073578</v>
      </c>
      <c r="L285" s="20">
        <v>22930.317085632581</v>
      </c>
      <c r="M285" s="20">
        <v>-455336.46357388608</v>
      </c>
      <c r="N285" s="20">
        <f t="shared" si="22"/>
        <v>1008025.6363171469</v>
      </c>
      <c r="O285" s="36">
        <f t="shared" si="23"/>
        <v>18404.796856932458</v>
      </c>
      <c r="P285" s="20">
        <v>1418628.587327644</v>
      </c>
      <c r="Q285" s="20">
        <v>121757.69349418936</v>
      </c>
      <c r="R285" s="20">
        <v>-480248.83436563436</v>
      </c>
      <c r="S285" s="20">
        <v>1060137.446456199</v>
      </c>
      <c r="T285" s="20">
        <v>1418628.587327644</v>
      </c>
      <c r="U285" s="20">
        <v>107401.72883958527</v>
      </c>
      <c r="V285" s="20">
        <v>52881.008609854005</v>
      </c>
      <c r="W285" s="20">
        <v>-461049.48501572426</v>
      </c>
      <c r="X285" s="20">
        <v>1117861.8397613589</v>
      </c>
      <c r="Y285" s="20">
        <f t="shared" si="24"/>
        <v>57724.393305159872</v>
      </c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1:51" x14ac:dyDescent="0.25">
      <c r="A286">
        <f t="shared" si="21"/>
        <v>0</v>
      </c>
      <c r="B286">
        <v>885</v>
      </c>
      <c r="C286">
        <v>1</v>
      </c>
      <c r="D286" t="s">
        <v>904</v>
      </c>
      <c r="E286">
        <v>4</v>
      </c>
      <c r="F286" s="20">
        <v>3008156.0441908063</v>
      </c>
      <c r="G286" s="20">
        <v>0</v>
      </c>
      <c r="H286" s="20">
        <v>-862796.69688555319</v>
      </c>
      <c r="I286" s="20">
        <v>2145359.3473052531</v>
      </c>
      <c r="J286" s="20">
        <v>3008156.0441908063</v>
      </c>
      <c r="K286" s="20">
        <v>0</v>
      </c>
      <c r="L286" s="20">
        <v>57565.129340625288</v>
      </c>
      <c r="M286" s="20">
        <v>-858034.3664291437</v>
      </c>
      <c r="N286" s="20">
        <f t="shared" si="22"/>
        <v>2207686.8071022881</v>
      </c>
      <c r="O286" s="36">
        <f t="shared" si="23"/>
        <v>62327.459797034971</v>
      </c>
      <c r="P286" s="20">
        <v>3228643.7132063438</v>
      </c>
      <c r="Q286" s="20">
        <v>0</v>
      </c>
      <c r="R286" s="20">
        <v>-909758.31021790626</v>
      </c>
      <c r="S286" s="20">
        <v>2318885.4029884376</v>
      </c>
      <c r="T286" s="20">
        <v>3228643.7132063438</v>
      </c>
      <c r="U286" s="20">
        <v>0</v>
      </c>
      <c r="V286" s="20">
        <v>133561.28105457491</v>
      </c>
      <c r="W286" s="20">
        <v>-876836.30144494644</v>
      </c>
      <c r="X286" s="20">
        <v>2485368.6928159725</v>
      </c>
      <c r="Y286" s="20">
        <f t="shared" si="24"/>
        <v>166483.28982753493</v>
      </c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1:51" x14ac:dyDescent="0.25">
      <c r="A287">
        <f t="shared" si="21"/>
        <v>0</v>
      </c>
      <c r="B287">
        <v>891</v>
      </c>
      <c r="C287">
        <v>1</v>
      </c>
      <c r="D287" t="s">
        <v>905</v>
      </c>
      <c r="E287">
        <v>6</v>
      </c>
      <c r="F287" s="20">
        <v>354054.53521929262</v>
      </c>
      <c r="G287" s="20">
        <v>30078.340935809589</v>
      </c>
      <c r="H287" s="20">
        <v>-62695.666736673295</v>
      </c>
      <c r="I287" s="20">
        <v>321437.20941842895</v>
      </c>
      <c r="J287" s="20">
        <v>354054.53521929262</v>
      </c>
      <c r="K287" s="20">
        <v>27906.196952427108</v>
      </c>
      <c r="L287" s="20">
        <v>6629.9955697531441</v>
      </c>
      <c r="M287" s="20">
        <v>-62570.588570910062</v>
      </c>
      <c r="N287" s="20">
        <f t="shared" si="22"/>
        <v>326020.13917056285</v>
      </c>
      <c r="O287" s="36">
        <f t="shared" si="23"/>
        <v>4582.9297521339031</v>
      </c>
      <c r="P287" s="20">
        <v>370086.17941297998</v>
      </c>
      <c r="Q287" s="20">
        <v>31000.951824519736</v>
      </c>
      <c r="R287" s="20">
        <v>-65871.445919389895</v>
      </c>
      <c r="S287" s="20">
        <v>335215.68531810981</v>
      </c>
      <c r="T287" s="20">
        <v>370086.17941297998</v>
      </c>
      <c r="U287" s="20">
        <v>25892.160563046618</v>
      </c>
      <c r="V287" s="20">
        <v>15137.654127900358</v>
      </c>
      <c r="W287" s="20">
        <v>-63764.617860859449</v>
      </c>
      <c r="X287" s="20">
        <v>347351.37624306756</v>
      </c>
      <c r="Y287" s="20">
        <f t="shared" si="24"/>
        <v>12135.690924957744</v>
      </c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1:51" x14ac:dyDescent="0.25">
      <c r="A288">
        <f t="shared" si="21"/>
        <v>0</v>
      </c>
      <c r="B288">
        <v>911</v>
      </c>
      <c r="C288">
        <v>1</v>
      </c>
      <c r="D288" t="s">
        <v>906</v>
      </c>
      <c r="E288">
        <v>4</v>
      </c>
      <c r="F288" s="20">
        <v>4249934.9349182444</v>
      </c>
      <c r="G288" s="20">
        <v>340536.59254659741</v>
      </c>
      <c r="H288" s="20">
        <v>-822147.89354473352</v>
      </c>
      <c r="I288" s="20">
        <v>3768323.633920108</v>
      </c>
      <c r="J288" s="20">
        <v>4249934.9349182444</v>
      </c>
      <c r="K288" s="20">
        <v>314934.83499072207</v>
      </c>
      <c r="L288" s="20">
        <v>81543.638138761846</v>
      </c>
      <c r="M288" s="20">
        <v>-819521.67988381116</v>
      </c>
      <c r="N288" s="20">
        <f t="shared" si="22"/>
        <v>3826891.7281639171</v>
      </c>
      <c r="O288" s="36">
        <f t="shared" si="23"/>
        <v>58568.094243809115</v>
      </c>
      <c r="P288" s="20">
        <v>4433837.5121877939</v>
      </c>
      <c r="Q288" s="20">
        <v>348884.282309103</v>
      </c>
      <c r="R288" s="20">
        <v>-862620.66453711409</v>
      </c>
      <c r="S288" s="20">
        <v>3920101.1299597826</v>
      </c>
      <c r="T288" s="20">
        <v>4433837.5121877939</v>
      </c>
      <c r="U288" s="20">
        <v>289187.81199568114</v>
      </c>
      <c r="V288" s="20">
        <v>183395.27102812208</v>
      </c>
      <c r="W288" s="20">
        <v>-876266.71181946562</v>
      </c>
      <c r="X288" s="20">
        <v>4030153.8833921314</v>
      </c>
      <c r="Y288" s="20">
        <f t="shared" si="24"/>
        <v>110052.75343234884</v>
      </c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1:51" x14ac:dyDescent="0.25">
      <c r="A289">
        <f t="shared" si="21"/>
        <v>0</v>
      </c>
      <c r="B289">
        <v>912</v>
      </c>
      <c r="C289">
        <v>1</v>
      </c>
      <c r="D289" t="s">
        <v>907</v>
      </c>
      <c r="E289">
        <v>5</v>
      </c>
      <c r="F289" s="20">
        <v>1461712.3822904842</v>
      </c>
      <c r="G289" s="20">
        <v>116196.23189302822</v>
      </c>
      <c r="H289" s="20">
        <v>-370585.53408584121</v>
      </c>
      <c r="I289" s="20">
        <v>1207323.0800976711</v>
      </c>
      <c r="J289" s="20">
        <v>1461712.3822904842</v>
      </c>
      <c r="K289" s="20">
        <v>104741.84573764325</v>
      </c>
      <c r="L289" s="20">
        <v>33737.700181283224</v>
      </c>
      <c r="M289" s="20">
        <v>-369237.24878400413</v>
      </c>
      <c r="N289" s="20">
        <f t="shared" si="22"/>
        <v>1230954.6794254067</v>
      </c>
      <c r="O289" s="36">
        <f t="shared" si="23"/>
        <v>23631.599327735603</v>
      </c>
      <c r="P289" s="20">
        <v>1564296.8535365113</v>
      </c>
      <c r="Q289" s="20">
        <v>122378.03515667032</v>
      </c>
      <c r="R289" s="20">
        <v>-389433.5814182224</v>
      </c>
      <c r="S289" s="20">
        <v>1297241.3072749591</v>
      </c>
      <c r="T289" s="20">
        <v>1564296.8535365113</v>
      </c>
      <c r="U289" s="20">
        <v>94721.318983846897</v>
      </c>
      <c r="V289" s="20">
        <v>78003.990034394199</v>
      </c>
      <c r="W289" s="20">
        <v>-370947.5885365486</v>
      </c>
      <c r="X289" s="20">
        <v>1366074.5740182037</v>
      </c>
      <c r="Y289" s="20">
        <f t="shared" si="24"/>
        <v>68833.266743244603</v>
      </c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1:51" x14ac:dyDescent="0.25">
      <c r="A290">
        <f t="shared" si="21"/>
        <v>0</v>
      </c>
      <c r="B290">
        <v>914</v>
      </c>
      <c r="C290">
        <v>1</v>
      </c>
      <c r="D290" t="s">
        <v>908</v>
      </c>
      <c r="E290">
        <v>6</v>
      </c>
      <c r="F290" s="20">
        <v>214940.67092244083</v>
      </c>
      <c r="G290" s="20">
        <v>20115.469515357145</v>
      </c>
      <c r="H290" s="20">
        <v>33290.209840278803</v>
      </c>
      <c r="I290" s="20">
        <v>268346.35027807677</v>
      </c>
      <c r="J290" s="20">
        <v>214940.67092244083</v>
      </c>
      <c r="K290" s="20">
        <v>18488.731999125022</v>
      </c>
      <c r="L290" s="20">
        <v>5181.1459559356308</v>
      </c>
      <c r="M290" s="20">
        <v>30210.336080731075</v>
      </c>
      <c r="N290" s="20">
        <f t="shared" si="22"/>
        <v>268820.88495823258</v>
      </c>
      <c r="O290" s="36">
        <f t="shared" si="23"/>
        <v>474.53468015580438</v>
      </c>
      <c r="P290" s="20">
        <v>231668.78212786248</v>
      </c>
      <c r="Q290" s="20">
        <v>21612.628215910463</v>
      </c>
      <c r="R290" s="20">
        <v>36295.980392528669</v>
      </c>
      <c r="S290" s="20">
        <v>289577.3907363016</v>
      </c>
      <c r="T290" s="20">
        <v>231668.78212786248</v>
      </c>
      <c r="U290" s="20">
        <v>17756.572209103648</v>
      </c>
      <c r="V290" s="20">
        <v>11966.757385090128</v>
      </c>
      <c r="W290" s="20">
        <v>26192.232919466303</v>
      </c>
      <c r="X290" s="20">
        <v>287584.34464152256</v>
      </c>
      <c r="Y290" s="20">
        <f t="shared" si="24"/>
        <v>-1993.0460947790416</v>
      </c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1:51" x14ac:dyDescent="0.25">
      <c r="A291">
        <f t="shared" si="21"/>
        <v>0</v>
      </c>
      <c r="B291">
        <v>915</v>
      </c>
      <c r="C291">
        <v>52</v>
      </c>
      <c r="D291" t="s">
        <v>909</v>
      </c>
      <c r="E291">
        <v>8</v>
      </c>
      <c r="F291" s="20">
        <v>0</v>
      </c>
      <c r="G291" s="20">
        <v>0</v>
      </c>
      <c r="H291" s="20">
        <v>1349081.6917759993</v>
      </c>
      <c r="I291" s="20">
        <v>1349081.6917759993</v>
      </c>
      <c r="J291" s="20">
        <v>0</v>
      </c>
      <c r="K291" s="20">
        <v>0</v>
      </c>
      <c r="L291" s="20">
        <v>0</v>
      </c>
      <c r="M291" s="20">
        <v>1349081.6917759993</v>
      </c>
      <c r="N291" s="20">
        <f t="shared" si="22"/>
        <v>1349081.6917759993</v>
      </c>
      <c r="O291" s="36">
        <f t="shared" si="23"/>
        <v>0</v>
      </c>
      <c r="P291" s="20">
        <v>0</v>
      </c>
      <c r="Q291" s="20">
        <v>0</v>
      </c>
      <c r="R291" s="20">
        <v>1403044.9594470393</v>
      </c>
      <c r="S291" s="20">
        <v>1403044.9594470393</v>
      </c>
      <c r="T291" s="20">
        <v>0</v>
      </c>
      <c r="U291" s="20">
        <v>0</v>
      </c>
      <c r="V291" s="20">
        <v>0</v>
      </c>
      <c r="W291" s="20">
        <v>1403044.9594470393</v>
      </c>
      <c r="X291" s="20">
        <v>1403044.9594470393</v>
      </c>
      <c r="Y291" s="20">
        <f t="shared" si="24"/>
        <v>0</v>
      </c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1:51" x14ac:dyDescent="0.25">
      <c r="A292">
        <f t="shared" si="21"/>
        <v>0</v>
      </c>
      <c r="B292">
        <v>916</v>
      </c>
      <c r="C292">
        <v>6</v>
      </c>
      <c r="D292" t="s">
        <v>910</v>
      </c>
      <c r="E292">
        <v>8</v>
      </c>
      <c r="F292" s="20">
        <v>0</v>
      </c>
      <c r="G292" s="20">
        <v>0</v>
      </c>
      <c r="H292" s="20">
        <v>20822572.731584005</v>
      </c>
      <c r="I292" s="20">
        <v>20822572.731584005</v>
      </c>
      <c r="J292" s="20">
        <v>0</v>
      </c>
      <c r="K292" s="20">
        <v>0</v>
      </c>
      <c r="L292" s="20">
        <v>0</v>
      </c>
      <c r="M292" s="20">
        <v>20822572.731584005</v>
      </c>
      <c r="N292" s="20">
        <f t="shared" si="22"/>
        <v>20822572.731584005</v>
      </c>
      <c r="O292" s="36">
        <f t="shared" si="23"/>
        <v>0</v>
      </c>
      <c r="P292" s="20">
        <v>0</v>
      </c>
      <c r="Q292" s="20">
        <v>0</v>
      </c>
      <c r="R292" s="20">
        <v>21655475.640847366</v>
      </c>
      <c r="S292" s="20">
        <v>21655475.640847366</v>
      </c>
      <c r="T292" s="20">
        <v>0</v>
      </c>
      <c r="U292" s="20">
        <v>0</v>
      </c>
      <c r="V292" s="20">
        <v>0</v>
      </c>
      <c r="W292" s="20">
        <v>21655475.640847366</v>
      </c>
      <c r="X292" s="20">
        <v>21655475.640847366</v>
      </c>
      <c r="Y292" s="20">
        <f t="shared" si="24"/>
        <v>0</v>
      </c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1:51" x14ac:dyDescent="0.25">
      <c r="A293">
        <f t="shared" si="21"/>
        <v>0</v>
      </c>
      <c r="B293">
        <v>917</v>
      </c>
      <c r="C293">
        <v>6</v>
      </c>
      <c r="D293" t="s">
        <v>911</v>
      </c>
      <c r="E293">
        <v>8</v>
      </c>
      <c r="F293" s="20">
        <v>0</v>
      </c>
      <c r="G293" s="20">
        <v>0</v>
      </c>
      <c r="H293" s="20">
        <v>14958104.531967983</v>
      </c>
      <c r="I293" s="20">
        <v>14958104.531967983</v>
      </c>
      <c r="J293" s="20">
        <v>0</v>
      </c>
      <c r="K293" s="20">
        <v>0</v>
      </c>
      <c r="L293" s="20">
        <v>0</v>
      </c>
      <c r="M293" s="20">
        <v>14958104.531967983</v>
      </c>
      <c r="N293" s="20">
        <f t="shared" si="22"/>
        <v>14958104.531967983</v>
      </c>
      <c r="O293" s="36">
        <f t="shared" si="23"/>
        <v>0</v>
      </c>
      <c r="P293" s="20">
        <v>0</v>
      </c>
      <c r="Q293" s="20">
        <v>0</v>
      </c>
      <c r="R293" s="20">
        <v>15556428.713246703</v>
      </c>
      <c r="S293" s="20">
        <v>15556428.713246703</v>
      </c>
      <c r="T293" s="20">
        <v>0</v>
      </c>
      <c r="U293" s="20">
        <v>0</v>
      </c>
      <c r="V293" s="20">
        <v>0</v>
      </c>
      <c r="W293" s="20">
        <v>15556428.713246703</v>
      </c>
      <c r="X293" s="20">
        <v>15556428.713246703</v>
      </c>
      <c r="Y293" s="20">
        <f t="shared" si="24"/>
        <v>0</v>
      </c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1:51" x14ac:dyDescent="0.25">
      <c r="A294">
        <f t="shared" si="21"/>
        <v>0</v>
      </c>
      <c r="B294">
        <v>922</v>
      </c>
      <c r="C294">
        <v>60</v>
      </c>
      <c r="D294" t="s">
        <v>912</v>
      </c>
      <c r="E294">
        <v>8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f t="shared" si="22"/>
        <v>0</v>
      </c>
      <c r="O294" s="36">
        <f t="shared" si="23"/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f t="shared" si="24"/>
        <v>0</v>
      </c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1:51" x14ac:dyDescent="0.25">
      <c r="A295">
        <f t="shared" si="21"/>
        <v>0</v>
      </c>
      <c r="B295">
        <v>930</v>
      </c>
      <c r="C295">
        <v>53</v>
      </c>
      <c r="D295" t="s">
        <v>532</v>
      </c>
      <c r="E295">
        <v>8</v>
      </c>
      <c r="F295" s="20">
        <v>0</v>
      </c>
      <c r="G295" s="20">
        <v>0</v>
      </c>
      <c r="H295" s="20">
        <v>2737941.3867520005</v>
      </c>
      <c r="I295" s="20">
        <v>2737941.3867520005</v>
      </c>
      <c r="J295" s="20">
        <v>0</v>
      </c>
      <c r="K295" s="20">
        <v>0</v>
      </c>
      <c r="L295" s="20">
        <v>0</v>
      </c>
      <c r="M295" s="20">
        <v>2737941.3867520005</v>
      </c>
      <c r="N295" s="20">
        <f t="shared" si="22"/>
        <v>2737941.3867520005</v>
      </c>
      <c r="O295" s="36">
        <f t="shared" si="23"/>
        <v>0</v>
      </c>
      <c r="P295" s="20">
        <v>0</v>
      </c>
      <c r="Q295" s="20">
        <v>0</v>
      </c>
      <c r="R295" s="20">
        <v>2847459.0422220808</v>
      </c>
      <c r="S295" s="20">
        <v>2847459.0422220808</v>
      </c>
      <c r="T295" s="20">
        <v>0</v>
      </c>
      <c r="U295" s="20">
        <v>0</v>
      </c>
      <c r="V295" s="20">
        <v>0</v>
      </c>
      <c r="W295" s="20">
        <v>2847459.0422220808</v>
      </c>
      <c r="X295" s="20">
        <v>2847459.0422220808</v>
      </c>
      <c r="Y295" s="20">
        <f t="shared" si="24"/>
        <v>0</v>
      </c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1:51" x14ac:dyDescent="0.25">
      <c r="A296">
        <f t="shared" si="21"/>
        <v>0</v>
      </c>
      <c r="B296">
        <v>935</v>
      </c>
      <c r="C296">
        <v>52</v>
      </c>
      <c r="D296" t="s">
        <v>533</v>
      </c>
      <c r="E296">
        <v>8</v>
      </c>
      <c r="F296" s="20">
        <v>0</v>
      </c>
      <c r="G296" s="20">
        <v>0</v>
      </c>
      <c r="H296" s="20">
        <v>1228920.4096000004</v>
      </c>
      <c r="I296" s="20">
        <v>1228920.4096000004</v>
      </c>
      <c r="J296" s="20">
        <v>0</v>
      </c>
      <c r="K296" s="20">
        <v>0</v>
      </c>
      <c r="L296" s="20">
        <v>0</v>
      </c>
      <c r="M296" s="20">
        <v>1228920.4096000004</v>
      </c>
      <c r="N296" s="20">
        <f t="shared" si="22"/>
        <v>1228920.4096000004</v>
      </c>
      <c r="O296" s="36">
        <f t="shared" si="23"/>
        <v>0</v>
      </c>
      <c r="P296" s="20">
        <v>0</v>
      </c>
      <c r="Q296" s="20">
        <v>0</v>
      </c>
      <c r="R296" s="20">
        <v>1278077.2259840004</v>
      </c>
      <c r="S296" s="20">
        <v>1278077.2259840004</v>
      </c>
      <c r="T296" s="20">
        <v>0</v>
      </c>
      <c r="U296" s="20">
        <v>0</v>
      </c>
      <c r="V296" s="20">
        <v>0</v>
      </c>
      <c r="W296" s="20">
        <v>1278077.2259840004</v>
      </c>
      <c r="X296" s="20">
        <v>1278077.2259840004</v>
      </c>
      <c r="Y296" s="20">
        <f t="shared" si="24"/>
        <v>0</v>
      </c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1:51" x14ac:dyDescent="0.25">
      <c r="A297">
        <f t="shared" si="21"/>
        <v>0</v>
      </c>
      <c r="B297">
        <v>938</v>
      </c>
      <c r="C297">
        <v>52</v>
      </c>
      <c r="D297" t="s">
        <v>534</v>
      </c>
      <c r="E297">
        <v>8</v>
      </c>
      <c r="F297" s="20">
        <v>0</v>
      </c>
      <c r="G297" s="20">
        <v>0</v>
      </c>
      <c r="H297" s="20">
        <v>2803161.315136</v>
      </c>
      <c r="I297" s="20">
        <v>2803161.315136</v>
      </c>
      <c r="J297" s="20">
        <v>0</v>
      </c>
      <c r="K297" s="20">
        <v>0</v>
      </c>
      <c r="L297" s="20">
        <v>0</v>
      </c>
      <c r="M297" s="20">
        <v>2803161.315136</v>
      </c>
      <c r="N297" s="20">
        <f t="shared" si="22"/>
        <v>2803161.315136</v>
      </c>
      <c r="O297" s="36">
        <f t="shared" si="23"/>
        <v>0</v>
      </c>
      <c r="P297" s="20">
        <v>0</v>
      </c>
      <c r="Q297" s="20">
        <v>0</v>
      </c>
      <c r="R297" s="20">
        <v>2915287.7677414403</v>
      </c>
      <c r="S297" s="20">
        <v>2915287.7677414403</v>
      </c>
      <c r="T297" s="20">
        <v>0</v>
      </c>
      <c r="U297" s="20">
        <v>0</v>
      </c>
      <c r="V297" s="20">
        <v>0</v>
      </c>
      <c r="W297" s="20">
        <v>2915287.7677414403</v>
      </c>
      <c r="X297" s="20">
        <v>2915287.7677414403</v>
      </c>
      <c r="Y297" s="20">
        <f t="shared" si="24"/>
        <v>0</v>
      </c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1:51" x14ac:dyDescent="0.25">
      <c r="A298">
        <f t="shared" si="21"/>
        <v>0</v>
      </c>
      <c r="B298">
        <v>957</v>
      </c>
      <c r="C298">
        <v>51</v>
      </c>
      <c r="D298" t="s">
        <v>535</v>
      </c>
      <c r="E298">
        <v>8</v>
      </c>
      <c r="F298" s="20">
        <v>0</v>
      </c>
      <c r="G298" s="20">
        <v>0</v>
      </c>
      <c r="H298" s="20">
        <v>45767.211775999989</v>
      </c>
      <c r="I298" s="20">
        <v>45767.211775999989</v>
      </c>
      <c r="J298" s="20">
        <v>0</v>
      </c>
      <c r="K298" s="20">
        <v>0</v>
      </c>
      <c r="L298" s="20">
        <v>0</v>
      </c>
      <c r="M298" s="20">
        <v>45767.211775999989</v>
      </c>
      <c r="N298" s="20">
        <f t="shared" si="22"/>
        <v>45767.211775999989</v>
      </c>
      <c r="O298" s="36">
        <f t="shared" si="23"/>
        <v>0</v>
      </c>
      <c r="P298" s="20">
        <v>0</v>
      </c>
      <c r="Q298" s="20">
        <v>0</v>
      </c>
      <c r="R298" s="20">
        <v>47597.900247039994</v>
      </c>
      <c r="S298" s="20">
        <v>47597.900247039994</v>
      </c>
      <c r="T298" s="20">
        <v>0</v>
      </c>
      <c r="U298" s="20">
        <v>0</v>
      </c>
      <c r="V298" s="20">
        <v>0</v>
      </c>
      <c r="W298" s="20">
        <v>47597.900247039994</v>
      </c>
      <c r="X298" s="20">
        <v>47597.900247039994</v>
      </c>
      <c r="Y298" s="20">
        <f t="shared" si="24"/>
        <v>0</v>
      </c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1:51" x14ac:dyDescent="0.25">
      <c r="A299">
        <f t="shared" si="21"/>
        <v>0</v>
      </c>
      <c r="B299">
        <v>966</v>
      </c>
      <c r="C299">
        <v>51</v>
      </c>
      <c r="D299" t="s">
        <v>536</v>
      </c>
      <c r="E299">
        <v>8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f t="shared" si="22"/>
        <v>0</v>
      </c>
      <c r="O299" s="36">
        <f t="shared" si="23"/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f t="shared" si="24"/>
        <v>0</v>
      </c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1:51" x14ac:dyDescent="0.25">
      <c r="A300">
        <f t="shared" si="21"/>
        <v>0</v>
      </c>
      <c r="B300">
        <v>978</v>
      </c>
      <c r="C300">
        <v>52</v>
      </c>
      <c r="D300" t="s">
        <v>913</v>
      </c>
      <c r="E300">
        <v>8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f t="shared" si="22"/>
        <v>0</v>
      </c>
      <c r="O300" s="36">
        <f t="shared" si="23"/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f t="shared" si="24"/>
        <v>0</v>
      </c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1:51" x14ac:dyDescent="0.25">
      <c r="A301">
        <f t="shared" si="21"/>
        <v>0</v>
      </c>
      <c r="B301">
        <v>985</v>
      </c>
      <c r="C301">
        <v>51</v>
      </c>
      <c r="D301" t="s">
        <v>914</v>
      </c>
      <c r="E301">
        <v>8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f t="shared" si="22"/>
        <v>0</v>
      </c>
      <c r="O301" s="36">
        <f t="shared" si="23"/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f t="shared" si="24"/>
        <v>0</v>
      </c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1:51" x14ac:dyDescent="0.25">
      <c r="A302">
        <f t="shared" si="21"/>
        <v>0</v>
      </c>
      <c r="B302">
        <v>991</v>
      </c>
      <c r="C302">
        <v>83</v>
      </c>
      <c r="D302" t="s">
        <v>537</v>
      </c>
      <c r="E302">
        <v>8</v>
      </c>
      <c r="F302" s="20">
        <v>0</v>
      </c>
      <c r="G302" s="20">
        <v>0</v>
      </c>
      <c r="H302" s="20">
        <v>3578099.6043519988</v>
      </c>
      <c r="I302" s="20">
        <v>3578099.6043519988</v>
      </c>
      <c r="J302" s="20">
        <v>0</v>
      </c>
      <c r="K302" s="20">
        <v>0</v>
      </c>
      <c r="L302" s="20">
        <v>0</v>
      </c>
      <c r="M302" s="20">
        <v>3578099.6043519988</v>
      </c>
      <c r="N302" s="20">
        <f t="shared" si="22"/>
        <v>3578099.6043519988</v>
      </c>
      <c r="O302" s="36">
        <f t="shared" si="23"/>
        <v>0</v>
      </c>
      <c r="P302" s="20">
        <v>0</v>
      </c>
      <c r="Q302" s="20">
        <v>0</v>
      </c>
      <c r="R302" s="20">
        <v>3721223.588526079</v>
      </c>
      <c r="S302" s="20">
        <v>3721223.588526079</v>
      </c>
      <c r="T302" s="20">
        <v>0</v>
      </c>
      <c r="U302" s="20">
        <v>0</v>
      </c>
      <c r="V302" s="20">
        <v>0</v>
      </c>
      <c r="W302" s="20">
        <v>3721223.588526079</v>
      </c>
      <c r="X302" s="20">
        <v>3721223.588526079</v>
      </c>
      <c r="Y302" s="20">
        <f t="shared" si="24"/>
        <v>0</v>
      </c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1:51" x14ac:dyDescent="0.25">
      <c r="A303">
        <f t="shared" si="21"/>
        <v>0</v>
      </c>
      <c r="B303">
        <v>993</v>
      </c>
      <c r="C303">
        <v>52</v>
      </c>
      <c r="D303" t="s">
        <v>538</v>
      </c>
      <c r="E303">
        <v>8</v>
      </c>
      <c r="F303" s="20">
        <v>0</v>
      </c>
      <c r="G303" s="20">
        <v>0</v>
      </c>
      <c r="H303" s="20">
        <v>3757834.1923200013</v>
      </c>
      <c r="I303" s="20">
        <v>3757834.1923200013</v>
      </c>
      <c r="J303" s="20">
        <v>0</v>
      </c>
      <c r="K303" s="20">
        <v>0</v>
      </c>
      <c r="L303" s="20">
        <v>0</v>
      </c>
      <c r="M303" s="20">
        <v>3757834.1923200013</v>
      </c>
      <c r="N303" s="20">
        <f t="shared" si="22"/>
        <v>3757834.1923200013</v>
      </c>
      <c r="O303" s="36">
        <f t="shared" si="23"/>
        <v>0</v>
      </c>
      <c r="P303" s="20">
        <v>0</v>
      </c>
      <c r="Q303" s="20">
        <v>0</v>
      </c>
      <c r="R303" s="20">
        <v>3908147.5600128016</v>
      </c>
      <c r="S303" s="20">
        <v>3908147.5600128016</v>
      </c>
      <c r="T303" s="20">
        <v>0</v>
      </c>
      <c r="U303" s="20">
        <v>0</v>
      </c>
      <c r="V303" s="20">
        <v>0</v>
      </c>
      <c r="W303" s="20">
        <v>3908147.5600128016</v>
      </c>
      <c r="X303" s="20">
        <v>3908147.5600128016</v>
      </c>
      <c r="Y303" s="20">
        <f t="shared" si="24"/>
        <v>0</v>
      </c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1:51" x14ac:dyDescent="0.25">
      <c r="A304">
        <f t="shared" si="21"/>
        <v>0</v>
      </c>
      <c r="B304">
        <v>997</v>
      </c>
      <c r="C304">
        <v>52</v>
      </c>
      <c r="D304" t="s">
        <v>759</v>
      </c>
      <c r="E304">
        <v>8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f t="shared" si="22"/>
        <v>0</v>
      </c>
      <c r="O304" s="36">
        <f t="shared" si="23"/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f t="shared" si="24"/>
        <v>0</v>
      </c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1:51" x14ac:dyDescent="0.25">
      <c r="A305">
        <f t="shared" si="21"/>
        <v>0</v>
      </c>
      <c r="B305">
        <v>998</v>
      </c>
      <c r="C305">
        <v>52</v>
      </c>
      <c r="D305" t="s">
        <v>572</v>
      </c>
      <c r="E305">
        <v>8</v>
      </c>
      <c r="F305" s="20">
        <v>0</v>
      </c>
      <c r="G305" s="20">
        <v>0</v>
      </c>
      <c r="H305" s="20">
        <v>305504.15001600009</v>
      </c>
      <c r="I305" s="20">
        <v>305504.15001600009</v>
      </c>
      <c r="J305" s="20">
        <v>0</v>
      </c>
      <c r="K305" s="20">
        <v>0</v>
      </c>
      <c r="L305" s="20">
        <v>0</v>
      </c>
      <c r="M305" s="20">
        <v>305504.15001600009</v>
      </c>
      <c r="N305" s="20">
        <f t="shared" si="22"/>
        <v>305504.15001600009</v>
      </c>
      <c r="O305" s="36">
        <f t="shared" si="23"/>
        <v>0</v>
      </c>
      <c r="P305" s="20">
        <v>0</v>
      </c>
      <c r="Q305" s="20">
        <v>0</v>
      </c>
      <c r="R305" s="20">
        <v>317724.31601664011</v>
      </c>
      <c r="S305" s="20">
        <v>317724.31601664011</v>
      </c>
      <c r="T305" s="20">
        <v>0</v>
      </c>
      <c r="U305" s="20">
        <v>0</v>
      </c>
      <c r="V305" s="20">
        <v>0</v>
      </c>
      <c r="W305" s="20">
        <v>317724.31601664011</v>
      </c>
      <c r="X305" s="20">
        <v>317724.31601664011</v>
      </c>
      <c r="Y305" s="20">
        <f t="shared" si="24"/>
        <v>0</v>
      </c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1:51" x14ac:dyDescent="0.25">
      <c r="A306">
        <f t="shared" si="21"/>
        <v>0</v>
      </c>
      <c r="B306">
        <v>1000</v>
      </c>
      <c r="C306">
        <v>70</v>
      </c>
      <c r="D306" t="s">
        <v>539</v>
      </c>
      <c r="E306">
        <v>8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f t="shared" si="22"/>
        <v>0</v>
      </c>
      <c r="O306" s="36">
        <f t="shared" si="23"/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f t="shared" si="24"/>
        <v>0</v>
      </c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1:51" x14ac:dyDescent="0.25">
      <c r="A307">
        <f t="shared" si="21"/>
        <v>0</v>
      </c>
      <c r="B307">
        <v>1094</v>
      </c>
      <c r="C307">
        <v>60</v>
      </c>
      <c r="D307" t="s">
        <v>912</v>
      </c>
      <c r="E307">
        <v>8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f t="shared" si="22"/>
        <v>0</v>
      </c>
      <c r="O307" s="36">
        <f t="shared" si="23"/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f t="shared" si="24"/>
        <v>0</v>
      </c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1:51" x14ac:dyDescent="0.25">
      <c r="A308">
        <f t="shared" si="21"/>
        <v>0</v>
      </c>
      <c r="B308">
        <v>1100</v>
      </c>
      <c r="C308">
        <v>60</v>
      </c>
      <c r="D308" t="s">
        <v>541</v>
      </c>
      <c r="E308">
        <v>8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f t="shared" si="22"/>
        <v>0</v>
      </c>
      <c r="O308" s="36">
        <f t="shared" si="23"/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f t="shared" si="24"/>
        <v>0</v>
      </c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1:51" x14ac:dyDescent="0.25">
      <c r="A309">
        <f t="shared" si="21"/>
        <v>0</v>
      </c>
      <c r="B309">
        <v>2071</v>
      </c>
      <c r="C309">
        <v>1</v>
      </c>
      <c r="D309" t="s">
        <v>915</v>
      </c>
      <c r="E309">
        <v>6</v>
      </c>
      <c r="F309" s="20">
        <v>1092106.3031477947</v>
      </c>
      <c r="G309" s="20">
        <v>133859.08535393109</v>
      </c>
      <c r="H309" s="20">
        <v>-401496.48340438533</v>
      </c>
      <c r="I309" s="20">
        <v>824468.90509734047</v>
      </c>
      <c r="J309" s="20">
        <v>1092106.3031477947</v>
      </c>
      <c r="K309" s="20">
        <v>135603.46809049509</v>
      </c>
      <c r="L309" s="20">
        <v>11047.51716058393</v>
      </c>
      <c r="M309" s="20">
        <v>-399528.20202500577</v>
      </c>
      <c r="N309" s="20">
        <f t="shared" si="22"/>
        <v>839229.08637386793</v>
      </c>
      <c r="O309" s="36">
        <f t="shared" si="23"/>
        <v>14760.181276527466</v>
      </c>
      <c r="P309" s="20">
        <v>1143299.2449922143</v>
      </c>
      <c r="Q309" s="20">
        <v>135354.92141664462</v>
      </c>
      <c r="R309" s="20">
        <v>-423385.94343336753</v>
      </c>
      <c r="S309" s="20">
        <v>855268.22297549143</v>
      </c>
      <c r="T309" s="20">
        <v>1143299.2449922143</v>
      </c>
      <c r="U309" s="20">
        <v>139447.72092280482</v>
      </c>
      <c r="V309" s="20">
        <v>24994.515737911839</v>
      </c>
      <c r="W309" s="20">
        <v>-404272.43403099763</v>
      </c>
      <c r="X309" s="20">
        <v>903469.04762193351</v>
      </c>
      <c r="Y309" s="20">
        <f t="shared" si="24"/>
        <v>48200.824646442081</v>
      </c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1:51" x14ac:dyDescent="0.25">
      <c r="A310">
        <f t="shared" si="21"/>
        <v>0</v>
      </c>
      <c r="B310">
        <v>2125</v>
      </c>
      <c r="C310">
        <v>1</v>
      </c>
      <c r="D310" t="s">
        <v>916</v>
      </c>
      <c r="E310">
        <v>5</v>
      </c>
      <c r="F310" s="20">
        <v>825151.65212840098</v>
      </c>
      <c r="G310" s="20">
        <v>61443.252495495646</v>
      </c>
      <c r="H310" s="20">
        <v>-227348.4121367019</v>
      </c>
      <c r="I310" s="20">
        <v>659246.49248719472</v>
      </c>
      <c r="J310" s="20">
        <v>825151.65212840098</v>
      </c>
      <c r="K310" s="20">
        <v>55241.002996086114</v>
      </c>
      <c r="L310" s="20">
        <v>17257.927984972281</v>
      </c>
      <c r="M310" s="20">
        <v>-225551.1131686084</v>
      </c>
      <c r="N310" s="20">
        <f t="shared" si="22"/>
        <v>672099.46994085098</v>
      </c>
      <c r="O310" s="36">
        <f t="shared" si="23"/>
        <v>12852.977453656262</v>
      </c>
      <c r="P310" s="20">
        <v>884565.97469053639</v>
      </c>
      <c r="Q310" s="20">
        <v>64890.531893090127</v>
      </c>
      <c r="R310" s="20">
        <v>-237437.91638254505</v>
      </c>
      <c r="S310" s="20">
        <v>712018.59020108148</v>
      </c>
      <c r="T310" s="20">
        <v>884565.97469053639</v>
      </c>
      <c r="U310" s="20">
        <v>49985.465348693877</v>
      </c>
      <c r="V310" s="20">
        <v>39972.316300598373</v>
      </c>
      <c r="W310" s="20">
        <v>-233379.45503835066</v>
      </c>
      <c r="X310" s="20">
        <v>741144.30130147794</v>
      </c>
      <c r="Y310" s="20">
        <f t="shared" si="24"/>
        <v>29125.711100396467</v>
      </c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1:51" x14ac:dyDescent="0.25">
      <c r="A311">
        <f t="shared" si="21"/>
        <v>0</v>
      </c>
      <c r="B311">
        <v>2134</v>
      </c>
      <c r="C311">
        <v>1</v>
      </c>
      <c r="D311" t="s">
        <v>917</v>
      </c>
      <c r="E311">
        <v>6</v>
      </c>
      <c r="F311" s="20">
        <v>997278.13447089307</v>
      </c>
      <c r="G311" s="20">
        <v>161186.44806460838</v>
      </c>
      <c r="H311" s="20">
        <v>-263718.98303705832</v>
      </c>
      <c r="I311" s="20">
        <v>894745.59949844331</v>
      </c>
      <c r="J311" s="20">
        <v>997278.13447089307</v>
      </c>
      <c r="K311" s="20">
        <v>164093.4682283666</v>
      </c>
      <c r="L311" s="20">
        <v>12681.395466360013</v>
      </c>
      <c r="M311" s="20">
        <v>-260853.29076765905</v>
      </c>
      <c r="N311" s="20">
        <f t="shared" si="22"/>
        <v>913199.70739796071</v>
      </c>
      <c r="O311" s="36">
        <f t="shared" si="23"/>
        <v>18454.107899517403</v>
      </c>
      <c r="P311" s="20">
        <v>1051063.5847303041</v>
      </c>
      <c r="Q311" s="20">
        <v>164796.92515616014</v>
      </c>
      <c r="R311" s="20">
        <v>-281895.27113357809</v>
      </c>
      <c r="S311" s="20">
        <v>933965.23875288595</v>
      </c>
      <c r="T311" s="20">
        <v>1051063.5847303041</v>
      </c>
      <c r="U311" s="20">
        <v>170927.02547466257</v>
      </c>
      <c r="V311" s="20">
        <v>30482.756205119582</v>
      </c>
      <c r="W311" s="20">
        <v>-246501.76590992077</v>
      </c>
      <c r="X311" s="20">
        <v>1005971.6005001656</v>
      </c>
      <c r="Y311" s="20">
        <f t="shared" si="24"/>
        <v>72006.361747279647</v>
      </c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1:51" x14ac:dyDescent="0.25">
      <c r="A312">
        <f t="shared" si="21"/>
        <v>0</v>
      </c>
      <c r="B312">
        <v>2135</v>
      </c>
      <c r="C312">
        <v>1</v>
      </c>
      <c r="D312" t="s">
        <v>918</v>
      </c>
      <c r="E312">
        <v>5</v>
      </c>
      <c r="F312" s="20">
        <v>1404582.0953321219</v>
      </c>
      <c r="G312" s="20">
        <v>170262.69736106822</v>
      </c>
      <c r="H312" s="20">
        <v>-124563.68964229712</v>
      </c>
      <c r="I312" s="20">
        <v>1450281.1030508932</v>
      </c>
      <c r="J312" s="20">
        <v>1404582.0953321219</v>
      </c>
      <c r="K312" s="20">
        <v>171182.7926899498</v>
      </c>
      <c r="L312" s="20">
        <v>16873.093977331329</v>
      </c>
      <c r="M312" s="20">
        <v>-121633.47545970535</v>
      </c>
      <c r="N312" s="20">
        <f t="shared" si="22"/>
        <v>1471004.5065396978</v>
      </c>
      <c r="O312" s="36">
        <f t="shared" si="23"/>
        <v>20723.403488804586</v>
      </c>
      <c r="P312" s="20">
        <v>1459594.5134614571</v>
      </c>
      <c r="Q312" s="20">
        <v>170496.32646853954</v>
      </c>
      <c r="R312" s="20">
        <v>-134905.27559164632</v>
      </c>
      <c r="S312" s="20">
        <v>1495185.5643383502</v>
      </c>
      <c r="T312" s="20">
        <v>1459594.5134614571</v>
      </c>
      <c r="U312" s="20">
        <v>172574.76823304026</v>
      </c>
      <c r="V312" s="20">
        <v>37662.140987004837</v>
      </c>
      <c r="W312" s="20">
        <v>-123374.17025252836</v>
      </c>
      <c r="X312" s="20">
        <v>1546457.252428974</v>
      </c>
      <c r="Y312" s="20">
        <f t="shared" si="24"/>
        <v>51271.688090623822</v>
      </c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1:51" x14ac:dyDescent="0.25">
      <c r="A313">
        <f t="shared" si="21"/>
        <v>0</v>
      </c>
      <c r="B313">
        <v>2137</v>
      </c>
      <c r="C313">
        <v>1</v>
      </c>
      <c r="D313" t="s">
        <v>919</v>
      </c>
      <c r="E313">
        <v>6</v>
      </c>
      <c r="F313" s="20">
        <v>572692.04558801372</v>
      </c>
      <c r="G313" s="20">
        <v>74902.886893437157</v>
      </c>
      <c r="H313" s="20">
        <v>-231733.05947605683</v>
      </c>
      <c r="I313" s="20">
        <v>415861.87300539401</v>
      </c>
      <c r="J313" s="20">
        <v>572692.04558801372</v>
      </c>
      <c r="K313" s="20">
        <v>73726.029747215332</v>
      </c>
      <c r="L313" s="20">
        <v>10348.221793028451</v>
      </c>
      <c r="M313" s="20">
        <v>-232020.77009730344</v>
      </c>
      <c r="N313" s="20">
        <f t="shared" si="22"/>
        <v>424745.52703095402</v>
      </c>
      <c r="O313" s="36">
        <f t="shared" si="23"/>
        <v>8883.6540255600121</v>
      </c>
      <c r="P313" s="20">
        <v>597507.45931248937</v>
      </c>
      <c r="Q313" s="20">
        <v>76563.739688726942</v>
      </c>
      <c r="R313" s="20">
        <v>-248532.89940886354</v>
      </c>
      <c r="S313" s="20">
        <v>425538.29959235282</v>
      </c>
      <c r="T313" s="20">
        <v>597507.45931248937</v>
      </c>
      <c r="U313" s="20">
        <v>73868.157342088278</v>
      </c>
      <c r="V313" s="20">
        <v>23332.051678026706</v>
      </c>
      <c r="W313" s="20">
        <v>-230293.7983924807</v>
      </c>
      <c r="X313" s="20">
        <v>464413.86994012364</v>
      </c>
      <c r="Y313" s="20">
        <f t="shared" si="24"/>
        <v>38875.570347770816</v>
      </c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1:51" x14ac:dyDescent="0.25">
      <c r="A314">
        <f t="shared" si="21"/>
        <v>0</v>
      </c>
      <c r="B314">
        <v>2142</v>
      </c>
      <c r="C314">
        <v>1</v>
      </c>
      <c r="D314" t="s">
        <v>920</v>
      </c>
      <c r="E314">
        <v>5</v>
      </c>
      <c r="F314" s="20">
        <v>1910664.1561330911</v>
      </c>
      <c r="G314" s="20">
        <v>229231.48956278866</v>
      </c>
      <c r="H314" s="20">
        <v>-557616.32628788007</v>
      </c>
      <c r="I314" s="20">
        <v>1582279.3194079995</v>
      </c>
      <c r="J314" s="20">
        <v>1910664.1561330911</v>
      </c>
      <c r="K314" s="20">
        <v>222749.67916446817</v>
      </c>
      <c r="L314" s="20">
        <v>35867.975122705255</v>
      </c>
      <c r="M314" s="20">
        <v>-557303.54782130406</v>
      </c>
      <c r="N314" s="20">
        <f t="shared" si="22"/>
        <v>1611978.2625989604</v>
      </c>
      <c r="O314" s="36">
        <f t="shared" si="23"/>
        <v>29698.943190960912</v>
      </c>
      <c r="P314" s="20">
        <v>1993291.6411889785</v>
      </c>
      <c r="Q314" s="20">
        <v>231257.27883090122</v>
      </c>
      <c r="R314" s="20">
        <v>-593736.0110578374</v>
      </c>
      <c r="S314" s="20">
        <v>1630812.9089620421</v>
      </c>
      <c r="T314" s="20">
        <v>1993291.6411889785</v>
      </c>
      <c r="U314" s="20">
        <v>215889.21210815464</v>
      </c>
      <c r="V314" s="20">
        <v>80497.045879357844</v>
      </c>
      <c r="W314" s="20">
        <v>-564484.44292516483</v>
      </c>
      <c r="X314" s="20">
        <v>1725193.456251326</v>
      </c>
      <c r="Y314" s="20">
        <f t="shared" si="24"/>
        <v>94380.547289283946</v>
      </c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1:51" x14ac:dyDescent="0.25">
      <c r="A315">
        <f t="shared" si="21"/>
        <v>0</v>
      </c>
      <c r="B315">
        <v>2143</v>
      </c>
      <c r="C315">
        <v>1</v>
      </c>
      <c r="D315" t="s">
        <v>318</v>
      </c>
      <c r="E315">
        <v>6</v>
      </c>
      <c r="F315" s="20">
        <v>788703.53891108697</v>
      </c>
      <c r="G315" s="20">
        <v>108088.24283751842</v>
      </c>
      <c r="H315" s="20">
        <v>-64646.784076551201</v>
      </c>
      <c r="I315" s="20">
        <v>832144.99767205422</v>
      </c>
      <c r="J315" s="20">
        <v>788703.53891108697</v>
      </c>
      <c r="K315" s="20">
        <v>106434.82410522531</v>
      </c>
      <c r="L315" s="20">
        <v>15167.487271012889</v>
      </c>
      <c r="M315" s="20">
        <v>-64169.960461053081</v>
      </c>
      <c r="N315" s="20">
        <f t="shared" si="22"/>
        <v>846135.88982627203</v>
      </c>
      <c r="O315" s="36">
        <f t="shared" si="23"/>
        <v>13990.892154217814</v>
      </c>
      <c r="P315" s="20">
        <v>857109.15912556264</v>
      </c>
      <c r="Q315" s="20">
        <v>115204.65691279723</v>
      </c>
      <c r="R315" s="20">
        <v>-68258.022354886634</v>
      </c>
      <c r="S315" s="20">
        <v>904055.79368347325</v>
      </c>
      <c r="T315" s="20">
        <v>857109.15912556264</v>
      </c>
      <c r="U315" s="20">
        <v>111163.11734413762</v>
      </c>
      <c r="V315" s="20">
        <v>35804.796000940776</v>
      </c>
      <c r="W315" s="20">
        <v>-61830.818937655451</v>
      </c>
      <c r="X315" s="20">
        <v>942246.25353298557</v>
      </c>
      <c r="Y315" s="20">
        <f t="shared" si="24"/>
        <v>38190.459849512321</v>
      </c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1:51" x14ac:dyDescent="0.25">
      <c r="A316">
        <f t="shared" si="21"/>
        <v>0</v>
      </c>
      <c r="B316">
        <v>2144</v>
      </c>
      <c r="C316">
        <v>1</v>
      </c>
      <c r="D316" t="s">
        <v>921</v>
      </c>
      <c r="E316">
        <v>4</v>
      </c>
      <c r="F316" s="20">
        <v>3170453.9931775094</v>
      </c>
      <c r="G316" s="20">
        <v>407656.31102189748</v>
      </c>
      <c r="H316" s="20">
        <v>-12720.595161658828</v>
      </c>
      <c r="I316" s="20">
        <v>3565389.7090377482</v>
      </c>
      <c r="J316" s="20">
        <v>3170453.9931775094</v>
      </c>
      <c r="K316" s="20">
        <v>407266.93368986063</v>
      </c>
      <c r="L316" s="20">
        <v>43034.551614137687</v>
      </c>
      <c r="M316" s="20">
        <v>-13781.164145096729</v>
      </c>
      <c r="N316" s="20">
        <f t="shared" si="22"/>
        <v>3606974.3143364112</v>
      </c>
      <c r="O316" s="36">
        <f t="shared" si="23"/>
        <v>41584.605298663024</v>
      </c>
      <c r="P316" s="20">
        <v>3281618.7266972568</v>
      </c>
      <c r="Q316" s="20">
        <v>411810.1177527312</v>
      </c>
      <c r="R316" s="20">
        <v>-20499.651807310758</v>
      </c>
      <c r="S316" s="20">
        <v>3672929.1926426776</v>
      </c>
      <c r="T316" s="20">
        <v>3281618.7266972568</v>
      </c>
      <c r="U316" s="20">
        <v>411712.23336834548</v>
      </c>
      <c r="V316" s="20">
        <v>95639.967353095606</v>
      </c>
      <c r="W316" s="20">
        <v>-18565.15395655777</v>
      </c>
      <c r="X316" s="20">
        <v>3770405.7734621405</v>
      </c>
      <c r="Y316" s="20">
        <f t="shared" si="24"/>
        <v>97476.580819462892</v>
      </c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1:51" x14ac:dyDescent="0.25">
      <c r="A317">
        <f t="shared" si="21"/>
        <v>0</v>
      </c>
      <c r="B317">
        <v>2149</v>
      </c>
      <c r="C317">
        <v>1</v>
      </c>
      <c r="D317" t="s">
        <v>922</v>
      </c>
      <c r="E317">
        <v>5</v>
      </c>
      <c r="F317" s="20">
        <v>2028897.2983534862</v>
      </c>
      <c r="G317" s="20">
        <v>423367.04305785679</v>
      </c>
      <c r="H317" s="20">
        <v>442993.20824627485</v>
      </c>
      <c r="I317" s="20">
        <v>2895257.5496576177</v>
      </c>
      <c r="J317" s="20">
        <v>2028897.2983534862</v>
      </c>
      <c r="K317" s="20">
        <v>437773.34589802928</v>
      </c>
      <c r="L317" s="20">
        <v>21128.930235713739</v>
      </c>
      <c r="M317" s="20">
        <v>418598.77352688508</v>
      </c>
      <c r="N317" s="20">
        <f t="shared" si="22"/>
        <v>2906398.3480141144</v>
      </c>
      <c r="O317" s="36">
        <f t="shared" si="23"/>
        <v>11140.798356496729</v>
      </c>
      <c r="P317" s="20">
        <v>2129135.4263058333</v>
      </c>
      <c r="Q317" s="20">
        <v>432659.95668663597</v>
      </c>
      <c r="R317" s="20">
        <v>449497.92286965658</v>
      </c>
      <c r="S317" s="20">
        <v>3011293.3058621259</v>
      </c>
      <c r="T317" s="20">
        <v>2129135.4263058333</v>
      </c>
      <c r="U317" s="20">
        <v>465821.01607943221</v>
      </c>
      <c r="V317" s="20">
        <v>50561.447840326655</v>
      </c>
      <c r="W317" s="20">
        <v>415060.43980033608</v>
      </c>
      <c r="X317" s="20">
        <v>3060578.3300259281</v>
      </c>
      <c r="Y317" s="20">
        <f t="shared" si="24"/>
        <v>49285.024163802154</v>
      </c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1:51" x14ac:dyDescent="0.25">
      <c r="A318">
        <f t="shared" si="21"/>
        <v>0</v>
      </c>
      <c r="B318">
        <v>2154</v>
      </c>
      <c r="C318">
        <v>1</v>
      </c>
      <c r="D318" t="s">
        <v>923</v>
      </c>
      <c r="E318">
        <v>5</v>
      </c>
      <c r="F318" s="20">
        <v>727745.66686833475</v>
      </c>
      <c r="G318" s="20">
        <v>65415.068194895211</v>
      </c>
      <c r="H318" s="20">
        <v>-210351.4943472608</v>
      </c>
      <c r="I318" s="20">
        <v>582809.24071596912</v>
      </c>
      <c r="J318" s="20">
        <v>727745.66686833475</v>
      </c>
      <c r="K318" s="20">
        <v>59881.615134940163</v>
      </c>
      <c r="L318" s="20">
        <v>16749.660485920114</v>
      </c>
      <c r="M318" s="20">
        <v>-210103.13777974292</v>
      </c>
      <c r="N318" s="20">
        <f t="shared" si="22"/>
        <v>594273.80470945209</v>
      </c>
      <c r="O318" s="36">
        <f t="shared" si="23"/>
        <v>11464.563993482967</v>
      </c>
      <c r="P318" s="20">
        <v>750830.12149716017</v>
      </c>
      <c r="Q318" s="20">
        <v>66842.008390408562</v>
      </c>
      <c r="R318" s="20">
        <v>-226180.86540255035</v>
      </c>
      <c r="S318" s="20">
        <v>591491.26448501844</v>
      </c>
      <c r="T318" s="20">
        <v>750830.12149716017</v>
      </c>
      <c r="U318" s="20">
        <v>54052.424216988089</v>
      </c>
      <c r="V318" s="20">
        <v>37431.287720294153</v>
      </c>
      <c r="W318" s="20">
        <v>-213070.56011553368</v>
      </c>
      <c r="X318" s="20">
        <v>629243.27331890888</v>
      </c>
      <c r="Y318" s="20">
        <f t="shared" si="24"/>
        <v>37752.008833890432</v>
      </c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1:51" x14ac:dyDescent="0.25">
      <c r="A319">
        <f t="shared" si="21"/>
        <v>0</v>
      </c>
      <c r="B319">
        <v>2155</v>
      </c>
      <c r="C319">
        <v>1</v>
      </c>
      <c r="D319" t="s">
        <v>924</v>
      </c>
      <c r="E319">
        <v>5</v>
      </c>
      <c r="F319" s="20">
        <v>1109243.2753560876</v>
      </c>
      <c r="G319" s="20">
        <v>170289.97174495089</v>
      </c>
      <c r="H319" s="20">
        <v>-426443.41823717923</v>
      </c>
      <c r="I319" s="20">
        <v>853089.82886385918</v>
      </c>
      <c r="J319" s="20">
        <v>1109243.2753560876</v>
      </c>
      <c r="K319" s="20">
        <v>170204.93895430322</v>
      </c>
      <c r="L319" s="20">
        <v>18948.074193978744</v>
      </c>
      <c r="M319" s="20">
        <v>-426687.19324938016</v>
      </c>
      <c r="N319" s="20">
        <f t="shared" si="22"/>
        <v>871709.09525498934</v>
      </c>
      <c r="O319" s="36">
        <f t="shared" si="23"/>
        <v>18619.266391130164</v>
      </c>
      <c r="P319" s="20">
        <v>1146853.1087505005</v>
      </c>
      <c r="Q319" s="20">
        <v>171970.12062045754</v>
      </c>
      <c r="R319" s="20">
        <v>-453095.96060957364</v>
      </c>
      <c r="S319" s="20">
        <v>865727.2687613843</v>
      </c>
      <c r="T319" s="20">
        <v>1146853.1087505005</v>
      </c>
      <c r="U319" s="20">
        <v>171889.62295681587</v>
      </c>
      <c r="V319" s="20">
        <v>42300.608879593638</v>
      </c>
      <c r="W319" s="20">
        <v>-430395.84647142026</v>
      </c>
      <c r="X319" s="20">
        <v>930647.49411548977</v>
      </c>
      <c r="Y319" s="20">
        <f t="shared" si="24"/>
        <v>64920.225354105467</v>
      </c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1:51" x14ac:dyDescent="0.25">
      <c r="A320">
        <f t="shared" si="21"/>
        <v>0</v>
      </c>
      <c r="B320">
        <v>2159</v>
      </c>
      <c r="C320">
        <v>1</v>
      </c>
      <c r="D320" t="s">
        <v>925</v>
      </c>
      <c r="E320">
        <v>6</v>
      </c>
      <c r="F320" s="20">
        <v>593608.49842926639</v>
      </c>
      <c r="G320" s="20">
        <v>69026.316727505837</v>
      </c>
      <c r="H320" s="20">
        <v>-327582.1788982859</v>
      </c>
      <c r="I320" s="20">
        <v>335052.63625848637</v>
      </c>
      <c r="J320" s="20">
        <v>593608.49842926639</v>
      </c>
      <c r="K320" s="20">
        <v>67518.508449681263</v>
      </c>
      <c r="L320" s="20">
        <v>10300.498936323109</v>
      </c>
      <c r="M320" s="20">
        <v>-325607.55128077511</v>
      </c>
      <c r="N320" s="20">
        <f t="shared" si="22"/>
        <v>345819.9545344956</v>
      </c>
      <c r="O320" s="36">
        <f t="shared" si="23"/>
        <v>10767.318276009231</v>
      </c>
      <c r="P320" s="20">
        <v>621514.91243580263</v>
      </c>
      <c r="Q320" s="20">
        <v>70261.25113808403</v>
      </c>
      <c r="R320" s="20">
        <v>-344894.6506399744</v>
      </c>
      <c r="S320" s="20">
        <v>346881.51293391222</v>
      </c>
      <c r="T320" s="20">
        <v>621514.91243580263</v>
      </c>
      <c r="U320" s="20">
        <v>66631.709819229218</v>
      </c>
      <c r="V320" s="20">
        <v>23391.082724301785</v>
      </c>
      <c r="W320" s="20">
        <v>-324174.28525363636</v>
      </c>
      <c r="X320" s="20">
        <v>387363.4197256972</v>
      </c>
      <c r="Y320" s="20">
        <f t="shared" si="24"/>
        <v>40481.906791784975</v>
      </c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1:51" x14ac:dyDescent="0.25">
      <c r="A321">
        <f t="shared" si="21"/>
        <v>0</v>
      </c>
      <c r="B321">
        <v>2164</v>
      </c>
      <c r="C321">
        <v>1</v>
      </c>
      <c r="D321" t="s">
        <v>926</v>
      </c>
      <c r="E321">
        <v>5</v>
      </c>
      <c r="F321" s="20">
        <v>1091174.8335261112</v>
      </c>
      <c r="G321" s="20">
        <v>106764.21338244638</v>
      </c>
      <c r="H321" s="20">
        <v>-16914.793443349219</v>
      </c>
      <c r="I321" s="20">
        <v>1181024.2534652085</v>
      </c>
      <c r="J321" s="20">
        <v>1091174.8335261112</v>
      </c>
      <c r="K321" s="20">
        <v>101558.0211035361</v>
      </c>
      <c r="L321" s="20">
        <v>20187.192842773115</v>
      </c>
      <c r="M321" s="20">
        <v>-18785.075539340833</v>
      </c>
      <c r="N321" s="20">
        <f t="shared" si="22"/>
        <v>1194134.9719330797</v>
      </c>
      <c r="O321" s="36">
        <f t="shared" si="23"/>
        <v>13110.718467871193</v>
      </c>
      <c r="P321" s="20">
        <v>1168863.2841340317</v>
      </c>
      <c r="Q321" s="20">
        <v>112194.33221626321</v>
      </c>
      <c r="R321" s="20">
        <v>-19114.23838780816</v>
      </c>
      <c r="S321" s="20">
        <v>1261943.3779624868</v>
      </c>
      <c r="T321" s="20">
        <v>1168863.2841340317</v>
      </c>
      <c r="U321" s="20">
        <v>99663.848354670248</v>
      </c>
      <c r="V321" s="20">
        <v>46958.220639440202</v>
      </c>
      <c r="W321" s="20">
        <v>-24167.392206283112</v>
      </c>
      <c r="X321" s="20">
        <v>1291317.9609218591</v>
      </c>
      <c r="Y321" s="20">
        <f t="shared" si="24"/>
        <v>29374.582959372317</v>
      </c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1:51" x14ac:dyDescent="0.25">
      <c r="A322">
        <f t="shared" si="21"/>
        <v>0</v>
      </c>
      <c r="B322">
        <v>2165</v>
      </c>
      <c r="C322">
        <v>1</v>
      </c>
      <c r="D322" t="s">
        <v>927</v>
      </c>
      <c r="E322">
        <v>5</v>
      </c>
      <c r="F322" s="20">
        <v>983290.29467182024</v>
      </c>
      <c r="G322" s="20">
        <v>150549.88151193692</v>
      </c>
      <c r="H322" s="20">
        <v>-205983.76403173059</v>
      </c>
      <c r="I322" s="20">
        <v>927856.41215202655</v>
      </c>
      <c r="J322" s="20">
        <v>983290.29467182024</v>
      </c>
      <c r="K322" s="20">
        <v>150327.40663514999</v>
      </c>
      <c r="L322" s="20">
        <v>16611.159345343371</v>
      </c>
      <c r="M322" s="20">
        <v>-206904.56956811881</v>
      </c>
      <c r="N322" s="20">
        <f t="shared" si="22"/>
        <v>943324.29108419502</v>
      </c>
      <c r="O322" s="36">
        <f t="shared" si="23"/>
        <v>15467.878932168474</v>
      </c>
      <c r="P322" s="20">
        <v>1022966.7561381829</v>
      </c>
      <c r="Q322" s="20">
        <v>154104.60129037662</v>
      </c>
      <c r="R322" s="20">
        <v>-224822.56374979508</v>
      </c>
      <c r="S322" s="20">
        <v>952248.79367876449</v>
      </c>
      <c r="T322" s="20">
        <v>1022966.7561381829</v>
      </c>
      <c r="U322" s="20">
        <v>153920.7411263079</v>
      </c>
      <c r="V322" s="20">
        <v>37304.724190121138</v>
      </c>
      <c r="W322" s="20">
        <v>-205368.9790060558</v>
      </c>
      <c r="X322" s="20">
        <v>1008823.2424485562</v>
      </c>
      <c r="Y322" s="20">
        <f t="shared" si="24"/>
        <v>56574.44876979175</v>
      </c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1:51" x14ac:dyDescent="0.25">
      <c r="A323">
        <f t="shared" si="21"/>
        <v>0</v>
      </c>
      <c r="B323">
        <v>2167</v>
      </c>
      <c r="C323">
        <v>1</v>
      </c>
      <c r="D323" t="s">
        <v>928</v>
      </c>
      <c r="E323">
        <v>6</v>
      </c>
      <c r="F323" s="20">
        <v>568608.32522965036</v>
      </c>
      <c r="G323" s="20">
        <v>64777.716159684918</v>
      </c>
      <c r="H323" s="20">
        <v>-50268.329751157566</v>
      </c>
      <c r="I323" s="20">
        <v>583117.71163817775</v>
      </c>
      <c r="J323" s="20">
        <v>568608.32522965036</v>
      </c>
      <c r="K323" s="20">
        <v>62960.240641556309</v>
      </c>
      <c r="L323" s="20">
        <v>10328.320749194672</v>
      </c>
      <c r="M323" s="20">
        <v>-52032.268985758696</v>
      </c>
      <c r="N323" s="20">
        <f t="shared" si="22"/>
        <v>589864.61763464275</v>
      </c>
      <c r="O323" s="36">
        <f t="shared" si="23"/>
        <v>6746.9059964650078</v>
      </c>
      <c r="P323" s="20">
        <v>603332.6772982846</v>
      </c>
      <c r="Q323" s="20">
        <v>66813.879258821733</v>
      </c>
      <c r="R323" s="20">
        <v>-52875.084026409415</v>
      </c>
      <c r="S323" s="20">
        <v>617271.47253069689</v>
      </c>
      <c r="T323" s="20">
        <v>603332.6772982846</v>
      </c>
      <c r="U323" s="20">
        <v>62333.483050659124</v>
      </c>
      <c r="V323" s="20">
        <v>23889.770705126964</v>
      </c>
      <c r="W323" s="20">
        <v>-56186.050582577212</v>
      </c>
      <c r="X323" s="20">
        <v>633369.88047149335</v>
      </c>
      <c r="Y323" s="20">
        <f t="shared" si="24"/>
        <v>16098.40794079646</v>
      </c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1:51" x14ac:dyDescent="0.25">
      <c r="A324">
        <f t="shared" si="21"/>
        <v>0</v>
      </c>
      <c r="B324">
        <v>2168</v>
      </c>
      <c r="C324">
        <v>1</v>
      </c>
      <c r="D324" t="s">
        <v>929</v>
      </c>
      <c r="E324">
        <v>6</v>
      </c>
      <c r="F324" s="20">
        <v>802862.53800929326</v>
      </c>
      <c r="G324" s="20">
        <v>85692.019004076152</v>
      </c>
      <c r="H324" s="20">
        <v>-15648.59446986996</v>
      </c>
      <c r="I324" s="20">
        <v>872905.96254349942</v>
      </c>
      <c r="J324" s="20">
        <v>802862.53800929326</v>
      </c>
      <c r="K324" s="20">
        <v>83092.357338752525</v>
      </c>
      <c r="L324" s="20">
        <v>13645.099361545323</v>
      </c>
      <c r="M324" s="20">
        <v>-16789.163856346</v>
      </c>
      <c r="N324" s="20">
        <f t="shared" si="22"/>
        <v>882810.83085324499</v>
      </c>
      <c r="O324" s="36">
        <f t="shared" si="23"/>
        <v>9904.8683097455651</v>
      </c>
      <c r="P324" s="20">
        <v>840815.10815023549</v>
      </c>
      <c r="Q324" s="20">
        <v>88018.111896424409</v>
      </c>
      <c r="R324" s="20">
        <v>-19925.479291835261</v>
      </c>
      <c r="S324" s="20">
        <v>908907.74075482471</v>
      </c>
      <c r="T324" s="20">
        <v>840815.10815023549</v>
      </c>
      <c r="U324" s="20">
        <v>81973.421538238676</v>
      </c>
      <c r="V324" s="20">
        <v>30952.265988426312</v>
      </c>
      <c r="W324" s="20">
        <v>-22193.064313250885</v>
      </c>
      <c r="X324" s="20">
        <v>931547.73136364948</v>
      </c>
      <c r="Y324" s="20">
        <f t="shared" si="24"/>
        <v>22639.990608824766</v>
      </c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1:51" x14ac:dyDescent="0.25">
      <c r="A325">
        <f t="shared" si="21"/>
        <v>0</v>
      </c>
      <c r="B325">
        <v>2169</v>
      </c>
      <c r="C325">
        <v>1</v>
      </c>
      <c r="D325" t="s">
        <v>930</v>
      </c>
      <c r="E325">
        <v>6</v>
      </c>
      <c r="F325" s="20">
        <v>528396.12072579178</v>
      </c>
      <c r="G325" s="20">
        <v>52747.865728768244</v>
      </c>
      <c r="H325" s="20">
        <v>-28364.122404444817</v>
      </c>
      <c r="I325" s="20">
        <v>552779.86405011523</v>
      </c>
      <c r="J325" s="20">
        <v>528396.12072579178</v>
      </c>
      <c r="K325" s="20">
        <v>50386.017632276526</v>
      </c>
      <c r="L325" s="20">
        <v>9437.9508841451316</v>
      </c>
      <c r="M325" s="20">
        <v>-28532.932183416902</v>
      </c>
      <c r="N325" s="20">
        <f t="shared" si="22"/>
        <v>559687.1570587965</v>
      </c>
      <c r="O325" s="36">
        <f t="shared" si="23"/>
        <v>6907.2930086812703</v>
      </c>
      <c r="P325" s="20">
        <v>560909.25247597636</v>
      </c>
      <c r="Q325" s="20">
        <v>55624.189344814367</v>
      </c>
      <c r="R325" s="20">
        <v>-30736.995644368551</v>
      </c>
      <c r="S325" s="20">
        <v>585796.44617642218</v>
      </c>
      <c r="T325" s="20">
        <v>560909.25247597636</v>
      </c>
      <c r="U325" s="20">
        <v>50123.441735404449</v>
      </c>
      <c r="V325" s="20">
        <v>21783.755751104301</v>
      </c>
      <c r="W325" s="20">
        <v>-30376.701420523124</v>
      </c>
      <c r="X325" s="20">
        <v>602439.74854196201</v>
      </c>
      <c r="Y325" s="20">
        <f t="shared" si="24"/>
        <v>16643.302365539828</v>
      </c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1:51" x14ac:dyDescent="0.25">
      <c r="A326">
        <f t="shared" si="21"/>
        <v>0</v>
      </c>
      <c r="B326">
        <v>2170</v>
      </c>
      <c r="C326">
        <v>1</v>
      </c>
      <c r="D326" t="s">
        <v>931</v>
      </c>
      <c r="E326">
        <v>5</v>
      </c>
      <c r="F326" s="20">
        <v>1424574.7746104202</v>
      </c>
      <c r="G326" s="20">
        <v>195621.76672007266</v>
      </c>
      <c r="H326" s="20">
        <v>-345418.72509757604</v>
      </c>
      <c r="I326" s="20">
        <v>1274777.8162329169</v>
      </c>
      <c r="J326" s="20">
        <v>1424574.7746104202</v>
      </c>
      <c r="K326" s="20">
        <v>195693.96967680618</v>
      </c>
      <c r="L326" s="20">
        <v>21184.980962217534</v>
      </c>
      <c r="M326" s="20">
        <v>-347489.94947108743</v>
      </c>
      <c r="N326" s="20">
        <f t="shared" si="22"/>
        <v>1293963.7757783565</v>
      </c>
      <c r="O326" s="36">
        <f t="shared" si="23"/>
        <v>19185.959545439575</v>
      </c>
      <c r="P326" s="20">
        <v>1465623.7281696682</v>
      </c>
      <c r="Q326" s="20">
        <v>198644.82043804746</v>
      </c>
      <c r="R326" s="20">
        <v>-370635.05238358595</v>
      </c>
      <c r="S326" s="20">
        <v>1293633.4962241296</v>
      </c>
      <c r="T326" s="20">
        <v>1465623.7281696682</v>
      </c>
      <c r="U326" s="20">
        <v>199290.27753071307</v>
      </c>
      <c r="V326" s="20">
        <v>47238.09979162598</v>
      </c>
      <c r="W326" s="20">
        <v>-359100.695637759</v>
      </c>
      <c r="X326" s="20">
        <v>1353051.4098542482</v>
      </c>
      <c r="Y326" s="20">
        <f t="shared" si="24"/>
        <v>59417.913630118594</v>
      </c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1:51" x14ac:dyDescent="0.25">
      <c r="A327">
        <f t="shared" si="21"/>
        <v>0</v>
      </c>
      <c r="B327">
        <v>2171</v>
      </c>
      <c r="C327">
        <v>1</v>
      </c>
      <c r="D327" t="s">
        <v>932</v>
      </c>
      <c r="E327">
        <v>6</v>
      </c>
      <c r="F327" s="20">
        <v>268577.9710396069</v>
      </c>
      <c r="G327" s="20">
        <v>37163.65453845149</v>
      </c>
      <c r="H327" s="20">
        <v>-112498.90318662113</v>
      </c>
      <c r="I327" s="20">
        <v>193242.72239143727</v>
      </c>
      <c r="J327" s="20">
        <v>268577.9710396069</v>
      </c>
      <c r="K327" s="20">
        <v>37506.994365544793</v>
      </c>
      <c r="L327" s="20">
        <v>2993.4655493108025</v>
      </c>
      <c r="M327" s="20">
        <v>-111737.5503498122</v>
      </c>
      <c r="N327" s="20">
        <f t="shared" si="22"/>
        <v>197340.8806046503</v>
      </c>
      <c r="O327" s="36">
        <f t="shared" si="23"/>
        <v>4098.1582132130279</v>
      </c>
      <c r="P327" s="20">
        <v>277954.10842133028</v>
      </c>
      <c r="Q327" s="20">
        <v>37947.001462519576</v>
      </c>
      <c r="R327" s="20">
        <v>-119474.71715979924</v>
      </c>
      <c r="S327" s="20">
        <v>196426.39272405062</v>
      </c>
      <c r="T327" s="20">
        <v>277954.10842133028</v>
      </c>
      <c r="U327" s="20">
        <v>38896.272475699763</v>
      </c>
      <c r="V327" s="20">
        <v>6695.7264297251058</v>
      </c>
      <c r="W327" s="20">
        <v>-104850.42790626097</v>
      </c>
      <c r="X327" s="20">
        <v>218695.67942049421</v>
      </c>
      <c r="Y327" s="20">
        <f t="shared" si="24"/>
        <v>22269.286696443596</v>
      </c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1:51" x14ac:dyDescent="0.25">
      <c r="A328">
        <f t="shared" si="21"/>
        <v>0</v>
      </c>
      <c r="B328">
        <v>2172</v>
      </c>
      <c r="C328">
        <v>1</v>
      </c>
      <c r="D328" t="s">
        <v>933</v>
      </c>
      <c r="E328">
        <v>6</v>
      </c>
      <c r="F328" s="20">
        <v>800726.67789635947</v>
      </c>
      <c r="G328" s="20">
        <v>76617.711253236819</v>
      </c>
      <c r="H328" s="20">
        <v>-299426.80508133961</v>
      </c>
      <c r="I328" s="20">
        <v>577917.58406825666</v>
      </c>
      <c r="J328" s="20">
        <v>800726.67789635947</v>
      </c>
      <c r="K328" s="20">
        <v>74844.659789112979</v>
      </c>
      <c r="L328" s="20">
        <v>11053.519243345345</v>
      </c>
      <c r="M328" s="20">
        <v>-298526.28120709019</v>
      </c>
      <c r="N328" s="20">
        <f t="shared" si="22"/>
        <v>588098.57572172768</v>
      </c>
      <c r="O328" s="36">
        <f t="shared" si="23"/>
        <v>10180.991653471021</v>
      </c>
      <c r="P328" s="20">
        <v>833600.33088088909</v>
      </c>
      <c r="Q328" s="20">
        <v>77655.548998929968</v>
      </c>
      <c r="R328" s="20">
        <v>-316633.79055776738</v>
      </c>
      <c r="S328" s="20">
        <v>594622.08932205162</v>
      </c>
      <c r="T328" s="20">
        <v>833600.33088088909</v>
      </c>
      <c r="U328" s="20">
        <v>73607.751329244347</v>
      </c>
      <c r="V328" s="20">
        <v>24754.489413492825</v>
      </c>
      <c r="W328" s="20">
        <v>-305518.67888206575</v>
      </c>
      <c r="X328" s="20">
        <v>626443.89274156047</v>
      </c>
      <c r="Y328" s="20">
        <f t="shared" si="24"/>
        <v>31821.803419508855</v>
      </c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1:51" x14ac:dyDescent="0.25">
      <c r="A329">
        <f t="shared" si="21"/>
        <v>0</v>
      </c>
      <c r="B329">
        <v>2174</v>
      </c>
      <c r="C329">
        <v>1</v>
      </c>
      <c r="D329" t="s">
        <v>934</v>
      </c>
      <c r="E329">
        <v>6</v>
      </c>
      <c r="F329" s="20">
        <v>937388.72940264072</v>
      </c>
      <c r="G329" s="20">
        <v>114953.08419107681</v>
      </c>
      <c r="H329" s="20">
        <v>-127473.64691745563</v>
      </c>
      <c r="I329" s="20">
        <v>924868.16667626193</v>
      </c>
      <c r="J329" s="20">
        <v>937388.72940264072</v>
      </c>
      <c r="K329" s="20">
        <v>112876.69285842369</v>
      </c>
      <c r="L329" s="20">
        <v>15907.290827234367</v>
      </c>
      <c r="M329" s="20">
        <v>-127810.19320841793</v>
      </c>
      <c r="N329" s="20">
        <f t="shared" si="22"/>
        <v>938362.51987988071</v>
      </c>
      <c r="O329" s="36">
        <f t="shared" si="23"/>
        <v>13494.353203618783</v>
      </c>
      <c r="P329" s="20">
        <v>1002361.8161481929</v>
      </c>
      <c r="Q329" s="20">
        <v>121190.44046189739</v>
      </c>
      <c r="R329" s="20">
        <v>-136216.90550150615</v>
      </c>
      <c r="S329" s="20">
        <v>987335.35110858397</v>
      </c>
      <c r="T329" s="20">
        <v>1002361.8161481929</v>
      </c>
      <c r="U329" s="20">
        <v>116495.07028742105</v>
      </c>
      <c r="V329" s="20">
        <v>36714.886954829475</v>
      </c>
      <c r="W329" s="20">
        <v>-127743.50326293801</v>
      </c>
      <c r="X329" s="20">
        <v>1027828.2701275055</v>
      </c>
      <c r="Y329" s="20">
        <f t="shared" si="24"/>
        <v>40492.919018921559</v>
      </c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1:51" x14ac:dyDescent="0.25">
      <c r="A330">
        <f t="shared" si="21"/>
        <v>0</v>
      </c>
      <c r="B330">
        <v>2176</v>
      </c>
      <c r="C330">
        <v>1</v>
      </c>
      <c r="D330" t="s">
        <v>935</v>
      </c>
      <c r="E330">
        <v>6</v>
      </c>
      <c r="F330" s="20">
        <v>427387.73881356214</v>
      </c>
      <c r="G330" s="20">
        <v>56473.305842752641</v>
      </c>
      <c r="H330" s="20">
        <v>-114038.44107639451</v>
      </c>
      <c r="I330" s="20">
        <v>369822.60357992025</v>
      </c>
      <c r="J330" s="20">
        <v>427387.73881356214</v>
      </c>
      <c r="K330" s="20">
        <v>55410.034183989192</v>
      </c>
      <c r="L330" s="20">
        <v>7983.3783428248962</v>
      </c>
      <c r="M330" s="20">
        <v>-113538.49695826414</v>
      </c>
      <c r="N330" s="20">
        <f t="shared" si="22"/>
        <v>377242.65438211209</v>
      </c>
      <c r="O330" s="36">
        <f t="shared" si="23"/>
        <v>7420.0508021918358</v>
      </c>
      <c r="P330" s="20">
        <v>446777.61167546536</v>
      </c>
      <c r="Q330" s="20">
        <v>58301.615428066703</v>
      </c>
      <c r="R330" s="20">
        <v>-121802.70627740031</v>
      </c>
      <c r="S330" s="20">
        <v>383276.52082613175</v>
      </c>
      <c r="T330" s="20">
        <v>446777.61167546536</v>
      </c>
      <c r="U330" s="20">
        <v>55951.061289465564</v>
      </c>
      <c r="V330" s="20">
        <v>17998.07531189606</v>
      </c>
      <c r="W330" s="20">
        <v>-105666.79445239058</v>
      </c>
      <c r="X330" s="20">
        <v>415059.95382443641</v>
      </c>
      <c r="Y330" s="20">
        <f t="shared" si="24"/>
        <v>31783.432998304663</v>
      </c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1:51" x14ac:dyDescent="0.25">
      <c r="A331">
        <f t="shared" si="21"/>
        <v>0</v>
      </c>
      <c r="B331">
        <v>2180</v>
      </c>
      <c r="C331">
        <v>1</v>
      </c>
      <c r="D331" t="s">
        <v>936</v>
      </c>
      <c r="E331">
        <v>6</v>
      </c>
      <c r="F331" s="20">
        <v>677301.6934621539</v>
      </c>
      <c r="G331" s="20">
        <v>88190.265243143309</v>
      </c>
      <c r="H331" s="20">
        <v>-150523.06764912276</v>
      </c>
      <c r="I331" s="20">
        <v>614968.89105617441</v>
      </c>
      <c r="J331" s="20">
        <v>677301.6934621539</v>
      </c>
      <c r="K331" s="20">
        <v>86433.623307746457</v>
      </c>
      <c r="L331" s="20">
        <v>13057.940211838379</v>
      </c>
      <c r="M331" s="20">
        <v>-150378.3209168184</v>
      </c>
      <c r="N331" s="20">
        <f t="shared" si="22"/>
        <v>626414.93606492039</v>
      </c>
      <c r="O331" s="36">
        <f t="shared" si="23"/>
        <v>11446.045008745976</v>
      </c>
      <c r="P331" s="20">
        <v>708113.66752903746</v>
      </c>
      <c r="Q331" s="20">
        <v>90215.495096013532</v>
      </c>
      <c r="R331" s="20">
        <v>-159556.26305711377</v>
      </c>
      <c r="S331" s="20">
        <v>638772.89956793725</v>
      </c>
      <c r="T331" s="20">
        <v>708113.66752903746</v>
      </c>
      <c r="U331" s="20">
        <v>85692.912035413872</v>
      </c>
      <c r="V331" s="20">
        <v>30376.82225965114</v>
      </c>
      <c r="W331" s="20">
        <v>-150894.85057664616</v>
      </c>
      <c r="X331" s="20">
        <v>673288.55124745634</v>
      </c>
      <c r="Y331" s="20">
        <f t="shared" si="24"/>
        <v>34515.651679519098</v>
      </c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1:51" x14ac:dyDescent="0.25">
      <c r="A332">
        <f t="shared" si="21"/>
        <v>0</v>
      </c>
      <c r="B332">
        <v>2184</v>
      </c>
      <c r="C332">
        <v>1</v>
      </c>
      <c r="D332" t="s">
        <v>937</v>
      </c>
      <c r="E332">
        <v>5</v>
      </c>
      <c r="F332" s="20">
        <v>1143662.7205486689</v>
      </c>
      <c r="G332" s="20">
        <v>186041.30964737441</v>
      </c>
      <c r="H332" s="20">
        <v>-216848.92970091981</v>
      </c>
      <c r="I332" s="20">
        <v>1112855.1004951233</v>
      </c>
      <c r="J332" s="20">
        <v>1143662.7205486689</v>
      </c>
      <c r="K332" s="20">
        <v>187757.96378710441</v>
      </c>
      <c r="L332" s="20">
        <v>16726.244199839988</v>
      </c>
      <c r="M332" s="20">
        <v>-215858.06212474735</v>
      </c>
      <c r="N332" s="20">
        <f t="shared" si="22"/>
        <v>1132288.8664108659</v>
      </c>
      <c r="O332" s="36">
        <f t="shared" si="23"/>
        <v>19433.76591574261</v>
      </c>
      <c r="P332" s="20">
        <v>1194530.5622947989</v>
      </c>
      <c r="Q332" s="20">
        <v>190212.02758492317</v>
      </c>
      <c r="R332" s="20">
        <v>-227306.17971632467</v>
      </c>
      <c r="S332" s="20">
        <v>1157436.4101633974</v>
      </c>
      <c r="T332" s="20">
        <v>1194530.5622947989</v>
      </c>
      <c r="U332" s="20">
        <v>194451.2390384202</v>
      </c>
      <c r="V332" s="20">
        <v>37964.790617717044</v>
      </c>
      <c r="W332" s="20">
        <v>-222363.27252623267</v>
      </c>
      <c r="X332" s="20">
        <v>1204583.3194247033</v>
      </c>
      <c r="Y332" s="20">
        <f t="shared" si="24"/>
        <v>47146.909261305816</v>
      </c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1:51" x14ac:dyDescent="0.25">
      <c r="A333">
        <f t="shared" si="21"/>
        <v>0</v>
      </c>
      <c r="B333">
        <v>2190</v>
      </c>
      <c r="C333">
        <v>1</v>
      </c>
      <c r="D333" t="s">
        <v>336</v>
      </c>
      <c r="E333">
        <v>6</v>
      </c>
      <c r="F333" s="20">
        <v>989442.47421210981</v>
      </c>
      <c r="G333" s="20">
        <v>167693.26902642468</v>
      </c>
      <c r="H333" s="20">
        <v>-363081.8557234779</v>
      </c>
      <c r="I333" s="20">
        <v>794053.88751505665</v>
      </c>
      <c r="J333" s="20">
        <v>989442.47421210981</v>
      </c>
      <c r="K333" s="20">
        <v>171177.01901971336</v>
      </c>
      <c r="L333" s="20">
        <v>11634.92748961343</v>
      </c>
      <c r="M333" s="20">
        <v>-362529.02476098249</v>
      </c>
      <c r="N333" s="20">
        <f t="shared" si="22"/>
        <v>809725.39596045413</v>
      </c>
      <c r="O333" s="36">
        <f t="shared" si="23"/>
        <v>15671.508445397485</v>
      </c>
      <c r="P333" s="20">
        <v>1010468.2263322306</v>
      </c>
      <c r="Q333" s="20">
        <v>166482.46594526956</v>
      </c>
      <c r="R333" s="20">
        <v>-387876.38879229483</v>
      </c>
      <c r="S333" s="20">
        <v>789074.3034852054</v>
      </c>
      <c r="T333" s="20">
        <v>1010468.2263322306</v>
      </c>
      <c r="U333" s="20">
        <v>174606.57726992507</v>
      </c>
      <c r="V333" s="20">
        <v>25685.095424347801</v>
      </c>
      <c r="W333" s="20">
        <v>-361205.34490939672</v>
      </c>
      <c r="X333" s="20">
        <v>849554.55411710683</v>
      </c>
      <c r="Y333" s="20">
        <f t="shared" si="24"/>
        <v>60480.250631901436</v>
      </c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1:51" x14ac:dyDescent="0.25">
      <c r="A334">
        <f t="shared" si="21"/>
        <v>0</v>
      </c>
      <c r="B334">
        <v>2198</v>
      </c>
      <c r="C334">
        <v>1</v>
      </c>
      <c r="D334" t="s">
        <v>938</v>
      </c>
      <c r="E334">
        <v>6</v>
      </c>
      <c r="F334" s="20">
        <v>367377.45968372643</v>
      </c>
      <c r="G334" s="20">
        <v>46670.982941995659</v>
      </c>
      <c r="H334" s="20">
        <v>-6566.819425829497</v>
      </c>
      <c r="I334" s="20">
        <v>407481.62319989258</v>
      </c>
      <c r="J334" s="20">
        <v>367377.45968372643</v>
      </c>
      <c r="K334" s="20">
        <v>44698.558471358599</v>
      </c>
      <c r="L334" s="20">
        <v>8461.113156890402</v>
      </c>
      <c r="M334" s="20">
        <v>-8950.0965909599909</v>
      </c>
      <c r="N334" s="20">
        <f t="shared" si="22"/>
        <v>411587.03472101543</v>
      </c>
      <c r="O334" s="36">
        <f t="shared" si="23"/>
        <v>4105.4115211228491</v>
      </c>
      <c r="P334" s="20">
        <v>382983.57888771582</v>
      </c>
      <c r="Q334" s="20">
        <v>48462.726898118271</v>
      </c>
      <c r="R334" s="20">
        <v>-12457.898866649193</v>
      </c>
      <c r="S334" s="20">
        <v>418988.4069191849</v>
      </c>
      <c r="T334" s="20">
        <v>382983.57888771582</v>
      </c>
      <c r="U334" s="20">
        <v>43970.365707025121</v>
      </c>
      <c r="V334" s="20">
        <v>19105.507743034606</v>
      </c>
      <c r="W334" s="20">
        <v>-6041.3251900829928</v>
      </c>
      <c r="X334" s="20">
        <v>440018.12714769255</v>
      </c>
      <c r="Y334" s="20">
        <f t="shared" si="24"/>
        <v>21029.720228507649</v>
      </c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1:51" x14ac:dyDescent="0.25">
      <c r="A335">
        <f t="shared" si="21"/>
        <v>0</v>
      </c>
      <c r="B335">
        <v>2215</v>
      </c>
      <c r="C335">
        <v>1</v>
      </c>
      <c r="D335" t="s">
        <v>939</v>
      </c>
      <c r="E335">
        <v>6</v>
      </c>
      <c r="F335" s="20">
        <v>265947.79040532897</v>
      </c>
      <c r="G335" s="20">
        <v>31711.40784530875</v>
      </c>
      <c r="H335" s="20">
        <v>-84794.924557109014</v>
      </c>
      <c r="I335" s="20">
        <v>212864.27369352872</v>
      </c>
      <c r="J335" s="20">
        <v>265947.79040532897</v>
      </c>
      <c r="K335" s="20">
        <v>31004.295951454937</v>
      </c>
      <c r="L335" s="20">
        <v>4420.1760880488719</v>
      </c>
      <c r="M335" s="20">
        <v>-84508.901155330735</v>
      </c>
      <c r="N335" s="20">
        <f t="shared" si="22"/>
        <v>216863.36128950203</v>
      </c>
      <c r="O335" s="36">
        <f t="shared" si="23"/>
        <v>3999.0875959733094</v>
      </c>
      <c r="P335" s="20">
        <v>271400.1747482405</v>
      </c>
      <c r="Q335" s="20">
        <v>31525.4714855776</v>
      </c>
      <c r="R335" s="20">
        <v>-90821.863243926578</v>
      </c>
      <c r="S335" s="20">
        <v>212103.78298989151</v>
      </c>
      <c r="T335" s="20">
        <v>271400.1747482405</v>
      </c>
      <c r="U335" s="20">
        <v>29904.081842956901</v>
      </c>
      <c r="V335" s="20">
        <v>9786.5839433731344</v>
      </c>
      <c r="W335" s="20">
        <v>-82441.847390056369</v>
      </c>
      <c r="X335" s="20">
        <v>228648.99314451416</v>
      </c>
      <c r="Y335" s="20">
        <f t="shared" si="24"/>
        <v>16545.210154622648</v>
      </c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1:51" x14ac:dyDescent="0.25">
      <c r="A336">
        <f t="shared" si="21"/>
        <v>0</v>
      </c>
      <c r="B336">
        <v>2310</v>
      </c>
      <c r="C336">
        <v>1</v>
      </c>
      <c r="D336" t="s">
        <v>940</v>
      </c>
      <c r="E336">
        <v>5</v>
      </c>
      <c r="F336" s="20">
        <v>977608.63617034012</v>
      </c>
      <c r="G336" s="20">
        <v>78232.440942884423</v>
      </c>
      <c r="H336" s="20">
        <v>-362343.79014781245</v>
      </c>
      <c r="I336" s="20">
        <v>693497.2869654122</v>
      </c>
      <c r="J336" s="20">
        <v>977608.63617034012</v>
      </c>
      <c r="K336" s="20">
        <v>72666.09048079577</v>
      </c>
      <c r="L336" s="20">
        <v>17920.193521029403</v>
      </c>
      <c r="M336" s="20">
        <v>-354822.21944068332</v>
      </c>
      <c r="N336" s="20">
        <f t="shared" si="22"/>
        <v>713372.70073148189</v>
      </c>
      <c r="O336" s="36">
        <f t="shared" si="23"/>
        <v>19875.413766069687</v>
      </c>
      <c r="P336" s="20">
        <v>1030920.5033886681</v>
      </c>
      <c r="Q336" s="20">
        <v>81548.397279753757</v>
      </c>
      <c r="R336" s="20">
        <v>-379727.71899417648</v>
      </c>
      <c r="S336" s="20">
        <v>732741.18167424528</v>
      </c>
      <c r="T336" s="20">
        <v>1030920.5033886681</v>
      </c>
      <c r="U336" s="20">
        <v>68467.612141814898</v>
      </c>
      <c r="V336" s="20">
        <v>40932.318936157506</v>
      </c>
      <c r="W336" s="20">
        <v>-351167.27741216356</v>
      </c>
      <c r="X336" s="20">
        <v>789153.15705447691</v>
      </c>
      <c r="Y336" s="20">
        <f t="shared" si="24"/>
        <v>56411.975380231626</v>
      </c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1:51" x14ac:dyDescent="0.25">
      <c r="A337">
        <f t="shared" si="21"/>
        <v>0</v>
      </c>
      <c r="B337">
        <v>2311</v>
      </c>
      <c r="C337">
        <v>1</v>
      </c>
      <c r="D337" t="s">
        <v>941</v>
      </c>
      <c r="E337">
        <v>6</v>
      </c>
      <c r="F337" s="20">
        <v>363652.73324180144</v>
      </c>
      <c r="G337" s="20">
        <v>33362.970821099349</v>
      </c>
      <c r="H337" s="20">
        <v>14041.463706271337</v>
      </c>
      <c r="I337" s="20">
        <v>411057.16776917211</v>
      </c>
      <c r="J337" s="20">
        <v>363652.73324180144</v>
      </c>
      <c r="K337" s="20">
        <v>30689.22684717441</v>
      </c>
      <c r="L337" s="20">
        <v>8391.8623757032619</v>
      </c>
      <c r="M337" s="20">
        <v>12821.909000191888</v>
      </c>
      <c r="N337" s="20">
        <f t="shared" si="22"/>
        <v>415555.73146487103</v>
      </c>
      <c r="O337" s="36">
        <f t="shared" si="23"/>
        <v>4498.5636956989183</v>
      </c>
      <c r="P337" s="20">
        <v>372457.75097521767</v>
      </c>
      <c r="Q337" s="20">
        <v>33163.992462389644</v>
      </c>
      <c r="R337" s="20">
        <v>11246.071537555421</v>
      </c>
      <c r="S337" s="20">
        <v>416867.81497516274</v>
      </c>
      <c r="T337" s="20">
        <v>372457.75097521767</v>
      </c>
      <c r="U337" s="20">
        <v>26876.662833133192</v>
      </c>
      <c r="V337" s="20">
        <v>18676.693485427189</v>
      </c>
      <c r="W337" s="20">
        <v>9524.3779775443109</v>
      </c>
      <c r="X337" s="20">
        <v>427535.48527132237</v>
      </c>
      <c r="Y337" s="20">
        <f t="shared" si="24"/>
        <v>10667.670296159631</v>
      </c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1:51" x14ac:dyDescent="0.25">
      <c r="A338">
        <f t="shared" ref="A338:A401" si="25">COUNTIF($AA$18:$AA$556,B338)</f>
        <v>0</v>
      </c>
      <c r="B338">
        <v>2342</v>
      </c>
      <c r="C338">
        <v>1</v>
      </c>
      <c r="D338" t="s">
        <v>341</v>
      </c>
      <c r="E338">
        <v>6</v>
      </c>
      <c r="F338" s="20">
        <v>499681.76140173402</v>
      </c>
      <c r="G338" s="20">
        <v>37509.741498047377</v>
      </c>
      <c r="H338" s="20">
        <v>-56870.974362334237</v>
      </c>
      <c r="I338" s="20">
        <v>480320.52853744722</v>
      </c>
      <c r="J338" s="20">
        <v>499681.76140173402</v>
      </c>
      <c r="K338" s="20">
        <v>34411.011627855834</v>
      </c>
      <c r="L338" s="20">
        <v>8927.3409530366534</v>
      </c>
      <c r="M338" s="20">
        <v>-56508.70338844978</v>
      </c>
      <c r="N338" s="20">
        <f t="shared" si="22"/>
        <v>486511.41059417679</v>
      </c>
      <c r="O338" s="36">
        <f t="shared" si="23"/>
        <v>6190.882056729577</v>
      </c>
      <c r="P338" s="20">
        <v>548126.15723561426</v>
      </c>
      <c r="Q338" s="20">
        <v>41886.647823455372</v>
      </c>
      <c r="R338" s="20">
        <v>-60636.702331163317</v>
      </c>
      <c r="S338" s="20">
        <v>529376.10272790631</v>
      </c>
      <c r="T338" s="20">
        <v>548126.15723561426</v>
      </c>
      <c r="U338" s="20">
        <v>34579.852518617219</v>
      </c>
      <c r="V338" s="20">
        <v>21137.796775530867</v>
      </c>
      <c r="W338" s="20">
        <v>-54051.038166411476</v>
      </c>
      <c r="X338" s="20">
        <v>549792.76836335089</v>
      </c>
      <c r="Y338" s="20">
        <f t="shared" si="24"/>
        <v>20416.665635444573</v>
      </c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1:51" x14ac:dyDescent="0.25">
      <c r="A339">
        <f t="shared" si="25"/>
        <v>0</v>
      </c>
      <c r="B339">
        <v>2358</v>
      </c>
      <c r="C339">
        <v>1</v>
      </c>
      <c r="D339" t="s">
        <v>942</v>
      </c>
      <c r="E339">
        <v>6</v>
      </c>
      <c r="F339" s="20">
        <v>224772.90334459918</v>
      </c>
      <c r="G339" s="20">
        <v>27126.916135466676</v>
      </c>
      <c r="H339" s="20">
        <v>-47189.750493801512</v>
      </c>
      <c r="I339" s="20">
        <v>204710.06898626435</v>
      </c>
      <c r="J339" s="20">
        <v>224772.90334459918</v>
      </c>
      <c r="K339" s="20">
        <v>26918.571294890717</v>
      </c>
      <c r="L339" s="20">
        <v>2942.3293038426223</v>
      </c>
      <c r="M339" s="20">
        <v>-47227.331644176185</v>
      </c>
      <c r="N339" s="20">
        <f t="shared" ref="N339:N402" si="26">SUM(J339:M339)</f>
        <v>207406.47229915633</v>
      </c>
      <c r="O339" s="36">
        <f t="shared" ref="O339:O402" si="27">N339-I339</f>
        <v>2696.4033128919837</v>
      </c>
      <c r="P339" s="20">
        <v>232740.81166576128</v>
      </c>
      <c r="Q339" s="20">
        <v>26959.656466842593</v>
      </c>
      <c r="R339" s="20">
        <v>-50306.553837478066</v>
      </c>
      <c r="S339" s="20">
        <v>209393.91429512581</v>
      </c>
      <c r="T339" s="20">
        <v>232740.81166576128</v>
      </c>
      <c r="U339" s="20">
        <v>26448.489401358423</v>
      </c>
      <c r="V339" s="20">
        <v>6577.8147498227527</v>
      </c>
      <c r="W339" s="20">
        <v>-44176.405807038143</v>
      </c>
      <c r="X339" s="20">
        <v>221590.71000990435</v>
      </c>
      <c r="Y339" s="20">
        <f t="shared" ref="Y339:Y402" si="28">X339-S339</f>
        <v>12196.795714778535</v>
      </c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1:51" x14ac:dyDescent="0.25">
      <c r="A340">
        <f t="shared" si="25"/>
        <v>0</v>
      </c>
      <c r="B340">
        <v>2364</v>
      </c>
      <c r="C340">
        <v>1</v>
      </c>
      <c r="D340" t="s">
        <v>943</v>
      </c>
      <c r="E340">
        <v>6</v>
      </c>
      <c r="F340" s="20">
        <v>417423.03166219417</v>
      </c>
      <c r="G340" s="20">
        <v>21847.002089446789</v>
      </c>
      <c r="H340" s="20">
        <v>-606.03549223461596</v>
      </c>
      <c r="I340" s="20">
        <v>438663.9982594063</v>
      </c>
      <c r="J340" s="20">
        <v>417423.03166219417</v>
      </c>
      <c r="K340" s="20">
        <v>18441.760179951558</v>
      </c>
      <c r="L340" s="20">
        <v>7726.5886628245607</v>
      </c>
      <c r="M340" s="20">
        <v>98.611151739001798</v>
      </c>
      <c r="N340" s="20">
        <f t="shared" si="26"/>
        <v>443689.99165670929</v>
      </c>
      <c r="O340" s="36">
        <f t="shared" si="27"/>
        <v>5025.9933973029838</v>
      </c>
      <c r="P340" s="20">
        <v>438887.37709201057</v>
      </c>
      <c r="Q340" s="20">
        <v>23163.38204228703</v>
      </c>
      <c r="R340" s="20">
        <v>-2283.4064742762421</v>
      </c>
      <c r="S340" s="20">
        <v>459767.3526600214</v>
      </c>
      <c r="T340" s="20">
        <v>438887.37709201057</v>
      </c>
      <c r="U340" s="20">
        <v>15165.860330786949</v>
      </c>
      <c r="V340" s="20">
        <v>17734.186865714353</v>
      </c>
      <c r="W340" s="20">
        <v>2025.6961784949672</v>
      </c>
      <c r="X340" s="20">
        <v>473813.12046700687</v>
      </c>
      <c r="Y340" s="20">
        <f t="shared" si="28"/>
        <v>14045.767806985474</v>
      </c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1:51" x14ac:dyDescent="0.25">
      <c r="A341">
        <f t="shared" si="25"/>
        <v>0</v>
      </c>
      <c r="B341">
        <v>2365</v>
      </c>
      <c r="C341">
        <v>1</v>
      </c>
      <c r="D341" t="s">
        <v>344</v>
      </c>
      <c r="E341">
        <v>6</v>
      </c>
      <c r="F341" s="20">
        <v>969283.54084333661</v>
      </c>
      <c r="G341" s="20">
        <v>123074.09890378342</v>
      </c>
      <c r="H341" s="20">
        <v>-211558.54925599648</v>
      </c>
      <c r="I341" s="20">
        <v>880799.0904911235</v>
      </c>
      <c r="J341" s="20">
        <v>969283.54084333661</v>
      </c>
      <c r="K341" s="20">
        <v>123781.93060352703</v>
      </c>
      <c r="L341" s="20">
        <v>11714.079605968975</v>
      </c>
      <c r="M341" s="20">
        <v>-210944.49971101971</v>
      </c>
      <c r="N341" s="20">
        <f t="shared" si="26"/>
        <v>893835.05134181282</v>
      </c>
      <c r="O341" s="36">
        <f t="shared" si="27"/>
        <v>13035.960850689327</v>
      </c>
      <c r="P341" s="20">
        <v>1015704.90902928</v>
      </c>
      <c r="Q341" s="20">
        <v>125237.16279730597</v>
      </c>
      <c r="R341" s="20">
        <v>-221841.05623321532</v>
      </c>
      <c r="S341" s="20">
        <v>919101.01559337066</v>
      </c>
      <c r="T341" s="20">
        <v>1015704.90902928</v>
      </c>
      <c r="U341" s="20">
        <v>126916.88470892064</v>
      </c>
      <c r="V341" s="20">
        <v>26640.301199876616</v>
      </c>
      <c r="W341" s="20">
        <v>-224358.79890514101</v>
      </c>
      <c r="X341" s="20">
        <v>944903.29603293631</v>
      </c>
      <c r="Y341" s="20">
        <f t="shared" si="28"/>
        <v>25802.280439565657</v>
      </c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1:51" x14ac:dyDescent="0.25">
      <c r="A342">
        <f t="shared" si="25"/>
        <v>0</v>
      </c>
      <c r="B342">
        <v>2396</v>
      </c>
      <c r="C342">
        <v>1</v>
      </c>
      <c r="D342" t="s">
        <v>345</v>
      </c>
      <c r="E342">
        <v>6</v>
      </c>
      <c r="F342" s="20">
        <v>802731.38082193874</v>
      </c>
      <c r="G342" s="20">
        <v>107279.47644184364</v>
      </c>
      <c r="H342" s="20">
        <v>-285698.61159798689</v>
      </c>
      <c r="I342" s="20">
        <v>624312.24566579552</v>
      </c>
      <c r="J342" s="20">
        <v>802731.38082193874</v>
      </c>
      <c r="K342" s="20">
        <v>106676.40136878978</v>
      </c>
      <c r="L342" s="20">
        <v>12756.371664952534</v>
      </c>
      <c r="M342" s="20">
        <v>-284704.85999043623</v>
      </c>
      <c r="N342" s="20">
        <f t="shared" si="26"/>
        <v>637459.29386524472</v>
      </c>
      <c r="O342" s="36">
        <f t="shared" si="27"/>
        <v>13147.0481994492</v>
      </c>
      <c r="P342" s="20">
        <v>927055.74396213703</v>
      </c>
      <c r="Q342" s="20">
        <v>121614.39257575847</v>
      </c>
      <c r="R342" s="20">
        <v>-296341.18923263153</v>
      </c>
      <c r="S342" s="20">
        <v>752328.94730526395</v>
      </c>
      <c r="T342" s="20">
        <v>927055.74396213703</v>
      </c>
      <c r="U342" s="20">
        <v>120073.12867921147</v>
      </c>
      <c r="V342" s="20">
        <v>32214.220669180784</v>
      </c>
      <c r="W342" s="20">
        <v>-281524.72212783853</v>
      </c>
      <c r="X342" s="20">
        <v>797818.37118269084</v>
      </c>
      <c r="Y342" s="20">
        <f t="shared" si="28"/>
        <v>45489.423877426889</v>
      </c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1:51" x14ac:dyDescent="0.25">
      <c r="A343">
        <f t="shared" si="25"/>
        <v>0</v>
      </c>
      <c r="B343">
        <v>2397</v>
      </c>
      <c r="C343">
        <v>1</v>
      </c>
      <c r="D343" t="s">
        <v>944</v>
      </c>
      <c r="E343">
        <v>5</v>
      </c>
      <c r="F343" s="20">
        <v>1139447.7380454044</v>
      </c>
      <c r="G343" s="20">
        <v>138625.41044734904</v>
      </c>
      <c r="H343" s="20">
        <v>-501084.67128180957</v>
      </c>
      <c r="I343" s="20">
        <v>776988.47721094394</v>
      </c>
      <c r="J343" s="20">
        <v>1139447.7380454044</v>
      </c>
      <c r="K343" s="20">
        <v>138459.61324299723</v>
      </c>
      <c r="L343" s="20">
        <v>14764.229896090264</v>
      </c>
      <c r="M343" s="20">
        <v>-497374.77912026376</v>
      </c>
      <c r="N343" s="20">
        <f t="shared" si="26"/>
        <v>795296.80206422822</v>
      </c>
      <c r="O343" s="36">
        <f t="shared" si="27"/>
        <v>18308.324853284284</v>
      </c>
      <c r="P343" s="20">
        <v>1200772.8207326001</v>
      </c>
      <c r="Q343" s="20">
        <v>143085.41821261705</v>
      </c>
      <c r="R343" s="20">
        <v>-522624.25569672184</v>
      </c>
      <c r="S343" s="20">
        <v>821233.98324849526</v>
      </c>
      <c r="T343" s="20">
        <v>1200772.8207326001</v>
      </c>
      <c r="U343" s="20">
        <v>142919.38420835356</v>
      </c>
      <c r="V343" s="20">
        <v>33734.214533725608</v>
      </c>
      <c r="W343" s="20">
        <v>-509521.88948611449</v>
      </c>
      <c r="X343" s="20">
        <v>867904.52998856455</v>
      </c>
      <c r="Y343" s="20">
        <f t="shared" si="28"/>
        <v>46670.546740069287</v>
      </c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1:51" x14ac:dyDescent="0.25">
      <c r="A344">
        <f t="shared" si="25"/>
        <v>0</v>
      </c>
      <c r="B344">
        <v>2448</v>
      </c>
      <c r="C344">
        <v>1</v>
      </c>
      <c r="D344" t="s">
        <v>945</v>
      </c>
      <c r="E344">
        <v>6</v>
      </c>
      <c r="F344" s="20">
        <v>589310.90257289412</v>
      </c>
      <c r="G344" s="20">
        <v>72411.009513715559</v>
      </c>
      <c r="H344" s="20">
        <v>23866.840177763603</v>
      </c>
      <c r="I344" s="20">
        <v>685588.75226437324</v>
      </c>
      <c r="J344" s="20">
        <v>589310.90257289412</v>
      </c>
      <c r="K344" s="20">
        <v>70887.181915872221</v>
      </c>
      <c r="L344" s="20">
        <v>10132.34630893085</v>
      </c>
      <c r="M344" s="20">
        <v>21280.513728761798</v>
      </c>
      <c r="N344" s="20">
        <f t="shared" si="26"/>
        <v>691610.94452645909</v>
      </c>
      <c r="O344" s="36">
        <f t="shared" si="27"/>
        <v>6022.1922620858531</v>
      </c>
      <c r="P344" s="20">
        <v>613690.55173097563</v>
      </c>
      <c r="Q344" s="20">
        <v>74386.621690357118</v>
      </c>
      <c r="R344" s="20">
        <v>19017.999033255008</v>
      </c>
      <c r="S344" s="20">
        <v>707095.17245458777</v>
      </c>
      <c r="T344" s="20">
        <v>613690.55173097563</v>
      </c>
      <c r="U344" s="20">
        <v>71026.513632008282</v>
      </c>
      <c r="V344" s="20">
        <v>22768.900993940053</v>
      </c>
      <c r="W344" s="20">
        <v>4926.5346630039567</v>
      </c>
      <c r="X344" s="20">
        <v>712412.50101992791</v>
      </c>
      <c r="Y344" s="20">
        <f t="shared" si="28"/>
        <v>5317.3285653401399</v>
      </c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1:51" x14ac:dyDescent="0.25">
      <c r="A345">
        <f t="shared" si="25"/>
        <v>0</v>
      </c>
      <c r="B345">
        <v>2527</v>
      </c>
      <c r="C345">
        <v>1</v>
      </c>
      <c r="D345" t="s">
        <v>946</v>
      </c>
      <c r="E345">
        <v>6</v>
      </c>
      <c r="F345" s="20">
        <v>318387.70482625451</v>
      </c>
      <c r="G345" s="20">
        <v>42863.121162892217</v>
      </c>
      <c r="H345" s="20">
        <v>5405.2409885965353</v>
      </c>
      <c r="I345" s="20">
        <v>366656.06697774323</v>
      </c>
      <c r="J345" s="20">
        <v>318387.70482625451</v>
      </c>
      <c r="K345" s="20">
        <v>42421.286756990849</v>
      </c>
      <c r="L345" s="20">
        <v>5358.5619324131103</v>
      </c>
      <c r="M345" s="20">
        <v>5019.2942451392719</v>
      </c>
      <c r="N345" s="20">
        <f t="shared" si="26"/>
        <v>371186.84776079771</v>
      </c>
      <c r="O345" s="36">
        <f t="shared" si="27"/>
        <v>4530.7807830544771</v>
      </c>
      <c r="P345" s="20">
        <v>336721.17479803006</v>
      </c>
      <c r="Q345" s="20">
        <v>44247.930554269558</v>
      </c>
      <c r="R345" s="20">
        <v>5240.2229415225684</v>
      </c>
      <c r="S345" s="20">
        <v>386209.32829382218</v>
      </c>
      <c r="T345" s="20">
        <v>336721.17479803006</v>
      </c>
      <c r="U345" s="20">
        <v>43229.063476473682</v>
      </c>
      <c r="V345" s="20">
        <v>12235.490266385292</v>
      </c>
      <c r="W345" s="20">
        <v>4265.5860888088446</v>
      </c>
      <c r="X345" s="20">
        <v>396451.31462969788</v>
      </c>
      <c r="Y345" s="20">
        <f t="shared" si="28"/>
        <v>10241.986335875699</v>
      </c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1:51" x14ac:dyDescent="0.25">
      <c r="A346">
        <f t="shared" si="25"/>
        <v>0</v>
      </c>
      <c r="B346">
        <v>2534</v>
      </c>
      <c r="C346">
        <v>1</v>
      </c>
      <c r="D346" t="s">
        <v>947</v>
      </c>
      <c r="E346">
        <v>6</v>
      </c>
      <c r="F346" s="20">
        <v>630520.12579522282</v>
      </c>
      <c r="G346" s="20">
        <v>73534.813126010107</v>
      </c>
      <c r="H346" s="20">
        <v>-300186.71625815285</v>
      </c>
      <c r="I346" s="20">
        <v>403868.22266308009</v>
      </c>
      <c r="J346" s="20">
        <v>630520.12579522282</v>
      </c>
      <c r="K346" s="20">
        <v>72245.487131167771</v>
      </c>
      <c r="L346" s="20">
        <v>9960.8719708240133</v>
      </c>
      <c r="M346" s="20">
        <v>-298160.91983819765</v>
      </c>
      <c r="N346" s="20">
        <f t="shared" si="26"/>
        <v>414565.56505901692</v>
      </c>
      <c r="O346" s="36">
        <f t="shared" si="27"/>
        <v>10697.342395936837</v>
      </c>
      <c r="P346" s="20">
        <v>645817.16402972827</v>
      </c>
      <c r="Q346" s="20">
        <v>73353.326940278828</v>
      </c>
      <c r="R346" s="20">
        <v>-314104.84499633178</v>
      </c>
      <c r="S346" s="20">
        <v>405065.64597367536</v>
      </c>
      <c r="T346" s="20">
        <v>645817.16402972827</v>
      </c>
      <c r="U346" s="20">
        <v>70424.112101917417</v>
      </c>
      <c r="V346" s="20">
        <v>22027.024802676569</v>
      </c>
      <c r="W346" s="20">
        <v>-307716.38957345433</v>
      </c>
      <c r="X346" s="20">
        <v>430551.91136086785</v>
      </c>
      <c r="Y346" s="20">
        <f t="shared" si="28"/>
        <v>25486.265387192485</v>
      </c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1:51" x14ac:dyDescent="0.25">
      <c r="A347">
        <f t="shared" si="25"/>
        <v>0</v>
      </c>
      <c r="B347">
        <v>2536</v>
      </c>
      <c r="C347">
        <v>1</v>
      </c>
      <c r="D347" t="s">
        <v>948</v>
      </c>
      <c r="E347">
        <v>6</v>
      </c>
      <c r="F347" s="20">
        <v>91241.726398826795</v>
      </c>
      <c r="G347" s="20">
        <v>0</v>
      </c>
      <c r="H347" s="20">
        <v>-70102.067458429505</v>
      </c>
      <c r="I347" s="20">
        <v>21139.65894039729</v>
      </c>
      <c r="J347" s="20">
        <v>91241.726398826795</v>
      </c>
      <c r="K347" s="20">
        <v>0</v>
      </c>
      <c r="L347" s="20">
        <v>3104.9484189273871</v>
      </c>
      <c r="M347" s="20">
        <v>-70460.252760228628</v>
      </c>
      <c r="N347" s="20">
        <f t="shared" si="26"/>
        <v>23886.42205752556</v>
      </c>
      <c r="O347" s="36">
        <f t="shared" si="27"/>
        <v>2746.7631171282701</v>
      </c>
      <c r="P347" s="20">
        <v>90477.794923221503</v>
      </c>
      <c r="Q347" s="20">
        <v>0</v>
      </c>
      <c r="R347" s="20">
        <v>-75966.125898051934</v>
      </c>
      <c r="S347" s="20">
        <v>14511.669025169569</v>
      </c>
      <c r="T347" s="20">
        <v>90477.794923221503</v>
      </c>
      <c r="U347" s="20">
        <v>0</v>
      </c>
      <c r="V347" s="20">
        <v>6608.9797456606393</v>
      </c>
      <c r="W347" s="20">
        <v>-70410.201813127205</v>
      </c>
      <c r="X347" s="20">
        <v>26676.57285575493</v>
      </c>
      <c r="Y347" s="20">
        <f t="shared" si="28"/>
        <v>12164.903830585361</v>
      </c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1:51" x14ac:dyDescent="0.25">
      <c r="A348">
        <f t="shared" si="25"/>
        <v>0</v>
      </c>
      <c r="B348">
        <v>2580</v>
      </c>
      <c r="C348">
        <v>1</v>
      </c>
      <c r="D348" t="s">
        <v>949</v>
      </c>
      <c r="E348">
        <v>6</v>
      </c>
      <c r="F348" s="20">
        <v>712784.26024300093</v>
      </c>
      <c r="G348" s="20">
        <v>93617.936586052499</v>
      </c>
      <c r="H348" s="20">
        <v>-13821.016210798814</v>
      </c>
      <c r="I348" s="20">
        <v>792581.1806182547</v>
      </c>
      <c r="J348" s="20">
        <v>712784.26024300093</v>
      </c>
      <c r="K348" s="20">
        <v>91985.423623513692</v>
      </c>
      <c r="L348" s="20">
        <v>12861.83170165137</v>
      </c>
      <c r="M348" s="20">
        <v>-16055.880340379517</v>
      </c>
      <c r="N348" s="20">
        <f t="shared" si="26"/>
        <v>801575.63522778638</v>
      </c>
      <c r="O348" s="36">
        <f t="shared" si="27"/>
        <v>8994.4546095316764</v>
      </c>
      <c r="P348" s="20">
        <v>727977.09469197132</v>
      </c>
      <c r="Q348" s="20">
        <v>93472.191043268875</v>
      </c>
      <c r="R348" s="20">
        <v>-26059.450918401475</v>
      </c>
      <c r="S348" s="20">
        <v>795389.83481683873</v>
      </c>
      <c r="T348" s="20">
        <v>727977.09469197132</v>
      </c>
      <c r="U348" s="20">
        <v>89859.231935715827</v>
      </c>
      <c r="V348" s="20">
        <v>28235.579303349143</v>
      </c>
      <c r="W348" s="20">
        <v>-25574.804261799436</v>
      </c>
      <c r="X348" s="20">
        <v>820497.10166923678</v>
      </c>
      <c r="Y348" s="20">
        <f t="shared" si="28"/>
        <v>25107.266852398054</v>
      </c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1:51" x14ac:dyDescent="0.25">
      <c r="A349">
        <f t="shared" si="25"/>
        <v>0</v>
      </c>
      <c r="B349">
        <v>2609</v>
      </c>
      <c r="C349">
        <v>1</v>
      </c>
      <c r="D349" t="s">
        <v>950</v>
      </c>
      <c r="E349">
        <v>6</v>
      </c>
      <c r="F349" s="20">
        <v>318153.52662809967</v>
      </c>
      <c r="G349" s="20">
        <v>31811.420081982695</v>
      </c>
      <c r="H349" s="20">
        <v>-50467.935192493947</v>
      </c>
      <c r="I349" s="20">
        <v>299497.0115175884</v>
      </c>
      <c r="J349" s="20">
        <v>318153.52662809967</v>
      </c>
      <c r="K349" s="20">
        <v>30096.317280619485</v>
      </c>
      <c r="L349" s="20">
        <v>6204.8495469155268</v>
      </c>
      <c r="M349" s="20">
        <v>-50371.531525098959</v>
      </c>
      <c r="N349" s="20">
        <f t="shared" si="26"/>
        <v>304083.16193053569</v>
      </c>
      <c r="O349" s="36">
        <f t="shared" si="27"/>
        <v>4586.1504129472887</v>
      </c>
      <c r="P349" s="20">
        <v>325961.76668997685</v>
      </c>
      <c r="Q349" s="20">
        <v>31758.827129955345</v>
      </c>
      <c r="R349" s="20">
        <v>-54500.949494736458</v>
      </c>
      <c r="S349" s="20">
        <v>303219.64432519575</v>
      </c>
      <c r="T349" s="20">
        <v>325961.76668997685</v>
      </c>
      <c r="U349" s="20">
        <v>27783.007398141304</v>
      </c>
      <c r="V349" s="20">
        <v>13780.739691026052</v>
      </c>
      <c r="W349" s="20">
        <v>-48083.394986818923</v>
      </c>
      <c r="X349" s="20">
        <v>319442.11879232526</v>
      </c>
      <c r="Y349" s="20">
        <f t="shared" si="28"/>
        <v>16222.474467129505</v>
      </c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1:51" x14ac:dyDescent="0.25">
      <c r="A350">
        <f t="shared" si="25"/>
        <v>0</v>
      </c>
      <c r="B350">
        <v>2683</v>
      </c>
      <c r="C350">
        <v>1</v>
      </c>
      <c r="D350" t="s">
        <v>951</v>
      </c>
      <c r="E350">
        <v>6</v>
      </c>
      <c r="F350" s="20">
        <v>376106.87409590324</v>
      </c>
      <c r="G350" s="20">
        <v>39875.215816267038</v>
      </c>
      <c r="H350" s="20">
        <v>-56038.90383044452</v>
      </c>
      <c r="I350" s="20">
        <v>359943.18608172581</v>
      </c>
      <c r="J350" s="20">
        <v>376106.87409590324</v>
      </c>
      <c r="K350" s="20">
        <v>38521.924407606821</v>
      </c>
      <c r="L350" s="20">
        <v>6242.9736859617578</v>
      </c>
      <c r="M350" s="20">
        <v>-56047.954324054997</v>
      </c>
      <c r="N350" s="20">
        <f t="shared" si="26"/>
        <v>364823.81786541682</v>
      </c>
      <c r="O350" s="36">
        <f t="shared" si="27"/>
        <v>4880.6317836910021</v>
      </c>
      <c r="P350" s="20">
        <v>392020.0208474939</v>
      </c>
      <c r="Q350" s="20">
        <v>41192.753306973806</v>
      </c>
      <c r="R350" s="20">
        <v>-60169.906846099097</v>
      </c>
      <c r="S350" s="20">
        <v>373042.86730836856</v>
      </c>
      <c r="T350" s="20">
        <v>392020.0208474939</v>
      </c>
      <c r="U350" s="20">
        <v>38176.08146037945</v>
      </c>
      <c r="V350" s="20">
        <v>14054.963728107708</v>
      </c>
      <c r="W350" s="20">
        <v>-52132.256564741227</v>
      </c>
      <c r="X350" s="20">
        <v>392118.8094712398</v>
      </c>
      <c r="Y350" s="20">
        <f t="shared" si="28"/>
        <v>19075.942162871244</v>
      </c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1:51" x14ac:dyDescent="0.25">
      <c r="A351">
        <f t="shared" si="25"/>
        <v>0</v>
      </c>
      <c r="B351">
        <v>2687</v>
      </c>
      <c r="C351">
        <v>1</v>
      </c>
      <c r="D351" t="s">
        <v>354</v>
      </c>
      <c r="E351">
        <v>5</v>
      </c>
      <c r="F351" s="20">
        <v>1058882.5518371721</v>
      </c>
      <c r="G351" s="20">
        <v>147052.05562336752</v>
      </c>
      <c r="H351" s="20">
        <v>-333108.36572596245</v>
      </c>
      <c r="I351" s="20">
        <v>872826.24173457711</v>
      </c>
      <c r="J351" s="20">
        <v>1058882.5518371721</v>
      </c>
      <c r="K351" s="20">
        <v>147248.749671319</v>
      </c>
      <c r="L351" s="20">
        <v>15108.181558270458</v>
      </c>
      <c r="M351" s="20">
        <v>-331504.41070694925</v>
      </c>
      <c r="N351" s="20">
        <f t="shared" si="26"/>
        <v>889735.07235981245</v>
      </c>
      <c r="O351" s="36">
        <f t="shared" si="27"/>
        <v>16908.830625235336</v>
      </c>
      <c r="P351" s="20">
        <v>1151517.7646610315</v>
      </c>
      <c r="Q351" s="20">
        <v>156518.9480695925</v>
      </c>
      <c r="R351" s="20">
        <v>-350333.22161844617</v>
      </c>
      <c r="S351" s="20">
        <v>957703.49111217784</v>
      </c>
      <c r="T351" s="20">
        <v>1151517.7646610315</v>
      </c>
      <c r="U351" s="20">
        <v>157212.67575372302</v>
      </c>
      <c r="V351" s="20">
        <v>35595.438950689044</v>
      </c>
      <c r="W351" s="20">
        <v>-331475.73300713662</v>
      </c>
      <c r="X351" s="20">
        <v>1012850.1463583071</v>
      </c>
      <c r="Y351" s="20">
        <f t="shared" si="28"/>
        <v>55146.655246129259</v>
      </c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1:51" x14ac:dyDescent="0.25">
      <c r="A352">
        <f t="shared" si="25"/>
        <v>0</v>
      </c>
      <c r="B352">
        <v>2689</v>
      </c>
      <c r="C352">
        <v>1</v>
      </c>
      <c r="D352" t="s">
        <v>952</v>
      </c>
      <c r="E352">
        <v>5</v>
      </c>
      <c r="F352" s="20">
        <v>1338580.0079057266</v>
      </c>
      <c r="G352" s="20">
        <v>208424.58699603207</v>
      </c>
      <c r="H352" s="20">
        <v>-180314.86623636578</v>
      </c>
      <c r="I352" s="20">
        <v>1366689.7286653928</v>
      </c>
      <c r="J352" s="20">
        <v>1338580.0079057266</v>
      </c>
      <c r="K352" s="20">
        <v>211296.21874527802</v>
      </c>
      <c r="L352" s="20">
        <v>17512.113570981372</v>
      </c>
      <c r="M352" s="20">
        <v>-174633.62421516347</v>
      </c>
      <c r="N352" s="20">
        <f t="shared" si="26"/>
        <v>1392754.7160068224</v>
      </c>
      <c r="O352" s="36">
        <f t="shared" si="27"/>
        <v>26064.987341429573</v>
      </c>
      <c r="P352" s="20">
        <v>1403903.1071249368</v>
      </c>
      <c r="Q352" s="20">
        <v>213253.37207098686</v>
      </c>
      <c r="R352" s="20">
        <v>-190305.95914935466</v>
      </c>
      <c r="S352" s="20">
        <v>1426850.5200465689</v>
      </c>
      <c r="T352" s="20">
        <v>1403903.1071249368</v>
      </c>
      <c r="U352" s="20">
        <v>220172.91271996571</v>
      </c>
      <c r="V352" s="20">
        <v>39874.912512065705</v>
      </c>
      <c r="W352" s="20">
        <v>-166213.3440818784</v>
      </c>
      <c r="X352" s="20">
        <v>1497737.5882750896</v>
      </c>
      <c r="Y352" s="20">
        <f t="shared" si="28"/>
        <v>70887.068228520686</v>
      </c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1:51" x14ac:dyDescent="0.25">
      <c r="A353">
        <f t="shared" si="25"/>
        <v>0</v>
      </c>
      <c r="B353">
        <v>2711</v>
      </c>
      <c r="C353">
        <v>1</v>
      </c>
      <c r="D353" t="s">
        <v>953</v>
      </c>
      <c r="E353">
        <v>6</v>
      </c>
      <c r="F353" s="20">
        <v>991334.26712059032</v>
      </c>
      <c r="G353" s="20">
        <v>142298.23417511975</v>
      </c>
      <c r="H353" s="20">
        <v>-254667.94390289945</v>
      </c>
      <c r="I353" s="20">
        <v>878964.55739281047</v>
      </c>
      <c r="J353" s="20">
        <v>991334.26712059032</v>
      </c>
      <c r="K353" s="20">
        <v>140978.84165864982</v>
      </c>
      <c r="L353" s="20">
        <v>18436.263088100139</v>
      </c>
      <c r="M353" s="20">
        <v>-253287.5237071795</v>
      </c>
      <c r="N353" s="20">
        <f t="shared" si="26"/>
        <v>897461.84816016082</v>
      </c>
      <c r="O353" s="36">
        <f t="shared" si="27"/>
        <v>18497.290767350351</v>
      </c>
      <c r="P353" s="20">
        <v>1039636.7702148777</v>
      </c>
      <c r="Q353" s="20">
        <v>145287.78141859747</v>
      </c>
      <c r="R353" s="20">
        <v>-268470.30936064851</v>
      </c>
      <c r="S353" s="20">
        <v>916454.24227282661</v>
      </c>
      <c r="T353" s="20">
        <v>1039636.7702148777</v>
      </c>
      <c r="U353" s="20">
        <v>140989.56350208158</v>
      </c>
      <c r="V353" s="20">
        <v>44151.050866079291</v>
      </c>
      <c r="W353" s="20">
        <v>-257417.02918067962</v>
      </c>
      <c r="X353" s="20">
        <v>967360.35540235892</v>
      </c>
      <c r="Y353" s="20">
        <f t="shared" si="28"/>
        <v>50906.113129532314</v>
      </c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1:51" x14ac:dyDescent="0.25">
      <c r="A354">
        <f t="shared" si="25"/>
        <v>0</v>
      </c>
      <c r="B354">
        <v>2752</v>
      </c>
      <c r="C354">
        <v>1</v>
      </c>
      <c r="D354" t="s">
        <v>954</v>
      </c>
      <c r="E354">
        <v>5</v>
      </c>
      <c r="F354" s="20">
        <v>1701501.520273939</v>
      </c>
      <c r="G354" s="20">
        <v>249517.26505952975</v>
      </c>
      <c r="H354" s="20">
        <v>-850207.54954448645</v>
      </c>
      <c r="I354" s="20">
        <v>1100811.2357889824</v>
      </c>
      <c r="J354" s="20">
        <v>1701501.520273939</v>
      </c>
      <c r="K354" s="20">
        <v>250781.64442249545</v>
      </c>
      <c r="L354" s="20">
        <v>23411.649663561559</v>
      </c>
      <c r="M354" s="20">
        <v>-848701.00395508076</v>
      </c>
      <c r="N354" s="20">
        <f t="shared" si="26"/>
        <v>1126993.8104049154</v>
      </c>
      <c r="O354" s="36">
        <f t="shared" si="27"/>
        <v>26182.574615933001</v>
      </c>
      <c r="P354" s="20">
        <v>1815393.7415795843</v>
      </c>
      <c r="Q354" s="20">
        <v>260572.49137144515</v>
      </c>
      <c r="R354" s="20">
        <v>-889421.16229770554</v>
      </c>
      <c r="S354" s="20">
        <v>1186545.070653324</v>
      </c>
      <c r="T354" s="20">
        <v>1815393.7415795843</v>
      </c>
      <c r="U354" s="20">
        <v>264069.12192249153</v>
      </c>
      <c r="V354" s="20">
        <v>54046.673749049696</v>
      </c>
      <c r="W354" s="20">
        <v>-878096.99894473457</v>
      </c>
      <c r="X354" s="20">
        <v>1255412.5383063909</v>
      </c>
      <c r="Y354" s="20">
        <f t="shared" si="28"/>
        <v>68867.467653066851</v>
      </c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1:51" x14ac:dyDescent="0.25">
      <c r="A355">
        <f t="shared" si="25"/>
        <v>0</v>
      </c>
      <c r="B355">
        <v>2753</v>
      </c>
      <c r="C355">
        <v>1</v>
      </c>
      <c r="D355" t="s">
        <v>955</v>
      </c>
      <c r="E355">
        <v>5</v>
      </c>
      <c r="F355" s="20">
        <v>943157.46185885055</v>
      </c>
      <c r="G355" s="20">
        <v>129391.19729693774</v>
      </c>
      <c r="H355" s="20">
        <v>-544773.55645760847</v>
      </c>
      <c r="I355" s="20">
        <v>527775.10269817989</v>
      </c>
      <c r="J355" s="20">
        <v>943157.46185885055</v>
      </c>
      <c r="K355" s="20">
        <v>128621.75506660245</v>
      </c>
      <c r="L355" s="20">
        <v>15102.159002782284</v>
      </c>
      <c r="M355" s="20">
        <v>-543939.45821757789</v>
      </c>
      <c r="N355" s="20">
        <f t="shared" si="26"/>
        <v>542941.91771065735</v>
      </c>
      <c r="O355" s="36">
        <f t="shared" si="27"/>
        <v>15166.815012477455</v>
      </c>
      <c r="P355" s="20">
        <v>987425.02753333352</v>
      </c>
      <c r="Q355" s="20">
        <v>132826.74196262375</v>
      </c>
      <c r="R355" s="20">
        <v>-576791.75729046646</v>
      </c>
      <c r="S355" s="20">
        <v>543460.01220549084</v>
      </c>
      <c r="T355" s="20">
        <v>987425.02753333352</v>
      </c>
      <c r="U355" s="20">
        <v>131157.44744761763</v>
      </c>
      <c r="V355" s="20">
        <v>34315.779492469766</v>
      </c>
      <c r="W355" s="20">
        <v>-540975.78323691117</v>
      </c>
      <c r="X355" s="20">
        <v>611922.47123650962</v>
      </c>
      <c r="Y355" s="20">
        <f t="shared" si="28"/>
        <v>68462.459031018778</v>
      </c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1:51" x14ac:dyDescent="0.25">
      <c r="A356">
        <f t="shared" si="25"/>
        <v>0</v>
      </c>
      <c r="B356">
        <v>2754</v>
      </c>
      <c r="C356">
        <v>1</v>
      </c>
      <c r="D356" t="s">
        <v>956</v>
      </c>
      <c r="E356">
        <v>6</v>
      </c>
      <c r="F356" s="20">
        <v>603856.23482659832</v>
      </c>
      <c r="G356" s="20">
        <v>75783.984577896466</v>
      </c>
      <c r="H356" s="20">
        <v>-20089.623923860279</v>
      </c>
      <c r="I356" s="20">
        <v>659550.59548063448</v>
      </c>
      <c r="J356" s="20">
        <v>603856.23482659832</v>
      </c>
      <c r="K356" s="20">
        <v>74777.058282705111</v>
      </c>
      <c r="L356" s="20">
        <v>10226.377531914892</v>
      </c>
      <c r="M356" s="20">
        <v>-22362.566605159787</v>
      </c>
      <c r="N356" s="20">
        <f t="shared" si="26"/>
        <v>666497.10403605853</v>
      </c>
      <c r="O356" s="36">
        <f t="shared" si="27"/>
        <v>6946.5085554240504</v>
      </c>
      <c r="P356" s="20">
        <v>627689.21886566933</v>
      </c>
      <c r="Q356" s="20">
        <v>76579.624484719461</v>
      </c>
      <c r="R356" s="20">
        <v>-23361.995089399054</v>
      </c>
      <c r="S356" s="20">
        <v>680906.84826098976</v>
      </c>
      <c r="T356" s="20">
        <v>627689.21886566933</v>
      </c>
      <c r="U356" s="20">
        <v>73578.278822820488</v>
      </c>
      <c r="V356" s="20">
        <v>24263.344410322785</v>
      </c>
      <c r="W356" s="20">
        <v>-28875.710583606</v>
      </c>
      <c r="X356" s="20">
        <v>696655.13151520665</v>
      </c>
      <c r="Y356" s="20">
        <f t="shared" si="28"/>
        <v>15748.283254216891</v>
      </c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1:51" x14ac:dyDescent="0.25">
      <c r="A357">
        <f t="shared" si="25"/>
        <v>0</v>
      </c>
      <c r="B357">
        <v>2759</v>
      </c>
      <c r="C357">
        <v>1</v>
      </c>
      <c r="D357" t="s">
        <v>957</v>
      </c>
      <c r="E357">
        <v>6</v>
      </c>
      <c r="F357" s="20">
        <v>207134.90221885263</v>
      </c>
      <c r="G357" s="20">
        <v>17914.174528410789</v>
      </c>
      <c r="H357" s="20">
        <v>-165383.61164811166</v>
      </c>
      <c r="I357" s="20">
        <v>59665.46509915177</v>
      </c>
      <c r="J357" s="20">
        <v>207134.90221885263</v>
      </c>
      <c r="K357" s="20">
        <v>16378.862339691843</v>
      </c>
      <c r="L357" s="20">
        <v>4583.7686869218041</v>
      </c>
      <c r="M357" s="20">
        <v>-164771.44642252222</v>
      </c>
      <c r="N357" s="20">
        <f t="shared" si="26"/>
        <v>63326.086822944053</v>
      </c>
      <c r="O357" s="36">
        <f t="shared" si="27"/>
        <v>3660.6217237922829</v>
      </c>
      <c r="P357" s="20">
        <v>229355.83035961515</v>
      </c>
      <c r="Q357" s="20">
        <v>19131.336993052955</v>
      </c>
      <c r="R357" s="20">
        <v>-174721.99457106955</v>
      </c>
      <c r="S357" s="20">
        <v>73765.172781598551</v>
      </c>
      <c r="T357" s="20">
        <v>229355.83035961515</v>
      </c>
      <c r="U357" s="20">
        <v>15232.755190510772</v>
      </c>
      <c r="V357" s="20">
        <v>11001.250661871383</v>
      </c>
      <c r="W357" s="20">
        <v>-156450.31408175029</v>
      </c>
      <c r="X357" s="20">
        <v>99139.522130247031</v>
      </c>
      <c r="Y357" s="20">
        <f t="shared" si="28"/>
        <v>25374.34934864848</v>
      </c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1:51" x14ac:dyDescent="0.25">
      <c r="A358">
        <f t="shared" si="25"/>
        <v>0</v>
      </c>
      <c r="B358">
        <v>2805</v>
      </c>
      <c r="C358">
        <v>1</v>
      </c>
      <c r="D358" t="s">
        <v>958</v>
      </c>
      <c r="E358">
        <v>5</v>
      </c>
      <c r="F358" s="20">
        <v>722699.53879122657</v>
      </c>
      <c r="G358" s="20">
        <v>71114.77159773215</v>
      </c>
      <c r="H358" s="20">
        <v>-54815.745516697018</v>
      </c>
      <c r="I358" s="20">
        <v>738998.56487226172</v>
      </c>
      <c r="J358" s="20">
        <v>722699.53879122657</v>
      </c>
      <c r="K358" s="20">
        <v>67881.848364201694</v>
      </c>
      <c r="L358" s="20">
        <v>12563.259701787387</v>
      </c>
      <c r="M358" s="20">
        <v>-55262.263073369293</v>
      </c>
      <c r="N358" s="20">
        <f t="shared" si="26"/>
        <v>747882.3837838464</v>
      </c>
      <c r="O358" s="36">
        <f t="shared" si="27"/>
        <v>8883.8189115846762</v>
      </c>
      <c r="P358" s="20">
        <v>760871.40331425273</v>
      </c>
      <c r="Q358" s="20">
        <v>74591.108399799603</v>
      </c>
      <c r="R358" s="20">
        <v>-58782.070418991352</v>
      </c>
      <c r="S358" s="20">
        <v>776680.44129506091</v>
      </c>
      <c r="T358" s="20">
        <v>760871.40331425273</v>
      </c>
      <c r="U358" s="20">
        <v>67242.277130323477</v>
      </c>
      <c r="V358" s="20">
        <v>28626.247898945363</v>
      </c>
      <c r="W358" s="20">
        <v>-65607.11881223158</v>
      </c>
      <c r="X358" s="20">
        <v>791132.80953128997</v>
      </c>
      <c r="Y358" s="20">
        <f t="shared" si="28"/>
        <v>14452.368236229056</v>
      </c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1:51" x14ac:dyDescent="0.25">
      <c r="A359">
        <f t="shared" si="25"/>
        <v>0</v>
      </c>
      <c r="B359">
        <v>2835</v>
      </c>
      <c r="C359">
        <v>1</v>
      </c>
      <c r="D359" t="s">
        <v>959</v>
      </c>
      <c r="E359">
        <v>6</v>
      </c>
      <c r="F359" s="20">
        <v>761033.65405767574</v>
      </c>
      <c r="G359" s="20">
        <v>112453.64964288473</v>
      </c>
      <c r="H359" s="20">
        <v>-143496.39725498905</v>
      </c>
      <c r="I359" s="20">
        <v>729990.90644557145</v>
      </c>
      <c r="J359" s="20">
        <v>761033.65405767574</v>
      </c>
      <c r="K359" s="20">
        <v>113747.77271170459</v>
      </c>
      <c r="L359" s="20">
        <v>9994.5661445988662</v>
      </c>
      <c r="M359" s="20">
        <v>-143552.06730060012</v>
      </c>
      <c r="N359" s="20">
        <f t="shared" si="26"/>
        <v>741223.92561337911</v>
      </c>
      <c r="O359" s="36">
        <f t="shared" si="27"/>
        <v>11233.019167807652</v>
      </c>
      <c r="P359" s="20">
        <v>821303.24118817027</v>
      </c>
      <c r="Q359" s="20">
        <v>117753.50306222225</v>
      </c>
      <c r="R359" s="20">
        <v>-153672.82142135006</v>
      </c>
      <c r="S359" s="20">
        <v>785383.92282904242</v>
      </c>
      <c r="T359" s="20">
        <v>821303.24118817027</v>
      </c>
      <c r="U359" s="20">
        <v>120845.31136359382</v>
      </c>
      <c r="V359" s="20">
        <v>23426.373230053217</v>
      </c>
      <c r="W359" s="20">
        <v>-134321.7329070105</v>
      </c>
      <c r="X359" s="20">
        <v>831253.19287480682</v>
      </c>
      <c r="Y359" s="20">
        <f t="shared" si="28"/>
        <v>45869.270045764395</v>
      </c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1:51" x14ac:dyDescent="0.25">
      <c r="A360">
        <f t="shared" si="25"/>
        <v>0</v>
      </c>
      <c r="B360">
        <v>2853</v>
      </c>
      <c r="C360">
        <v>1</v>
      </c>
      <c r="D360" t="s">
        <v>960</v>
      </c>
      <c r="E360">
        <v>6</v>
      </c>
      <c r="F360" s="20">
        <v>876477.8602133533</v>
      </c>
      <c r="G360" s="20">
        <v>136466.4675746905</v>
      </c>
      <c r="H360" s="20">
        <v>-215931.47954364383</v>
      </c>
      <c r="I360" s="20">
        <v>797012.8482444</v>
      </c>
      <c r="J360" s="20">
        <v>876477.8602133533</v>
      </c>
      <c r="K360" s="20">
        <v>137021.64470871663</v>
      </c>
      <c r="L360" s="20">
        <v>14085.291274405532</v>
      </c>
      <c r="M360" s="20">
        <v>-214411.81186014999</v>
      </c>
      <c r="N360" s="20">
        <f t="shared" si="26"/>
        <v>813172.98433632555</v>
      </c>
      <c r="O360" s="36">
        <f t="shared" si="27"/>
        <v>16160.136091925553</v>
      </c>
      <c r="P360" s="20">
        <v>940533.15858380508</v>
      </c>
      <c r="Q360" s="20">
        <v>143605.66555641629</v>
      </c>
      <c r="R360" s="20">
        <v>-227272.59834187725</v>
      </c>
      <c r="S360" s="20">
        <v>856866.22579834412</v>
      </c>
      <c r="T360" s="20">
        <v>940533.15858380508</v>
      </c>
      <c r="U360" s="20">
        <v>145064.90195688669</v>
      </c>
      <c r="V360" s="20">
        <v>32852.186837463276</v>
      </c>
      <c r="W360" s="20">
        <v>-213457.42111030917</v>
      </c>
      <c r="X360" s="20">
        <v>904992.8262678457</v>
      </c>
      <c r="Y360" s="20">
        <f t="shared" si="28"/>
        <v>48126.600469501573</v>
      </c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1:51" x14ac:dyDescent="0.25">
      <c r="A361">
        <f t="shared" si="25"/>
        <v>0</v>
      </c>
      <c r="B361">
        <v>2854</v>
      </c>
      <c r="C361">
        <v>1</v>
      </c>
      <c r="D361" t="s">
        <v>961</v>
      </c>
      <c r="E361">
        <v>6</v>
      </c>
      <c r="F361" s="20">
        <v>504465.67018557212</v>
      </c>
      <c r="G361" s="20">
        <v>64542.468238111695</v>
      </c>
      <c r="H361" s="20">
        <v>-29691.57486281349</v>
      </c>
      <c r="I361" s="20">
        <v>539316.56356087036</v>
      </c>
      <c r="J361" s="20">
        <v>504465.67018557212</v>
      </c>
      <c r="K361" s="20">
        <v>63845.210052706236</v>
      </c>
      <c r="L361" s="20">
        <v>8011.7542565614867</v>
      </c>
      <c r="M361" s="20">
        <v>-30522.505674715809</v>
      </c>
      <c r="N361" s="20">
        <f t="shared" si="26"/>
        <v>545800.12882012397</v>
      </c>
      <c r="O361" s="36">
        <f t="shared" si="27"/>
        <v>6483.5652592536062</v>
      </c>
      <c r="P361" s="20">
        <v>521934.04880463181</v>
      </c>
      <c r="Q361" s="20">
        <v>65524.427668343538</v>
      </c>
      <c r="R361" s="20">
        <v>-33291.969418448149</v>
      </c>
      <c r="S361" s="20">
        <v>554166.50705452717</v>
      </c>
      <c r="T361" s="20">
        <v>521934.04880463181</v>
      </c>
      <c r="U361" s="20">
        <v>64045.006676714445</v>
      </c>
      <c r="V361" s="20">
        <v>17851.274082578759</v>
      </c>
      <c r="W361" s="20">
        <v>-33038.886956955001</v>
      </c>
      <c r="X361" s="20">
        <v>570791.44260696997</v>
      </c>
      <c r="Y361" s="20">
        <f t="shared" si="28"/>
        <v>16624.935552442796</v>
      </c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1:51" x14ac:dyDescent="0.25">
      <c r="A362">
        <f t="shared" si="25"/>
        <v>0</v>
      </c>
      <c r="B362">
        <v>2856</v>
      </c>
      <c r="C362">
        <v>1</v>
      </c>
      <c r="D362" t="s">
        <v>962</v>
      </c>
      <c r="E362">
        <v>6</v>
      </c>
      <c r="F362" s="20">
        <v>325151.82215580152</v>
      </c>
      <c r="G362" s="20">
        <v>39162.566748070618</v>
      </c>
      <c r="H362" s="20">
        <v>20429.407774424806</v>
      </c>
      <c r="I362" s="20">
        <v>384743.79667829693</v>
      </c>
      <c r="J362" s="20">
        <v>325151.82215580152</v>
      </c>
      <c r="K362" s="20">
        <v>39125.877476253503</v>
      </c>
      <c r="L362" s="20">
        <v>3792.3176827615407</v>
      </c>
      <c r="M362" s="20">
        <v>19578.495287736267</v>
      </c>
      <c r="N362" s="20">
        <f t="shared" si="26"/>
        <v>387648.51260255277</v>
      </c>
      <c r="O362" s="36">
        <f t="shared" si="27"/>
        <v>2904.7159242558409</v>
      </c>
      <c r="P362" s="20">
        <v>331910.02924311737</v>
      </c>
      <c r="Q362" s="20">
        <v>39052.420443901719</v>
      </c>
      <c r="R362" s="20">
        <v>17888.79327749346</v>
      </c>
      <c r="S362" s="20">
        <v>388851.24296451255</v>
      </c>
      <c r="T362" s="20">
        <v>331910.02924311737</v>
      </c>
      <c r="U362" s="20">
        <v>39040.460019244085</v>
      </c>
      <c r="V362" s="20">
        <v>8398.876607467977</v>
      </c>
      <c r="W362" s="20">
        <v>13892.497936969776</v>
      </c>
      <c r="X362" s="20">
        <v>393241.86380679923</v>
      </c>
      <c r="Y362" s="20">
        <f t="shared" si="28"/>
        <v>4390.6208422866766</v>
      </c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1:51" x14ac:dyDescent="0.25">
      <c r="A363">
        <f t="shared" si="25"/>
        <v>0</v>
      </c>
      <c r="B363">
        <v>2859</v>
      </c>
      <c r="C363">
        <v>1</v>
      </c>
      <c r="D363" t="s">
        <v>963</v>
      </c>
      <c r="E363">
        <v>5</v>
      </c>
      <c r="F363" s="20">
        <v>1606646.3385868592</v>
      </c>
      <c r="G363" s="20">
        <v>174943.46886708643</v>
      </c>
      <c r="H363" s="20">
        <v>-493075.88312696345</v>
      </c>
      <c r="I363" s="20">
        <v>1288513.9243269821</v>
      </c>
      <c r="J363" s="20">
        <v>1606646.3385868592</v>
      </c>
      <c r="K363" s="20">
        <v>171771.72166950666</v>
      </c>
      <c r="L363" s="20">
        <v>24191.63866471951</v>
      </c>
      <c r="M363" s="20">
        <v>-489808.39691166946</v>
      </c>
      <c r="N363" s="20">
        <f t="shared" si="26"/>
        <v>1312801.3020094158</v>
      </c>
      <c r="O363" s="36">
        <f t="shared" si="27"/>
        <v>24287.377682433696</v>
      </c>
      <c r="P363" s="20">
        <v>1696923.9874732934</v>
      </c>
      <c r="Q363" s="20">
        <v>179853.45278509054</v>
      </c>
      <c r="R363" s="20">
        <v>-518063.68916111777</v>
      </c>
      <c r="S363" s="20">
        <v>1358713.7510972661</v>
      </c>
      <c r="T363" s="20">
        <v>1696923.9874732934</v>
      </c>
      <c r="U363" s="20">
        <v>172241.26527220896</v>
      </c>
      <c r="V363" s="20">
        <v>55491.252809354199</v>
      </c>
      <c r="W363" s="20">
        <v>-488141.70216488675</v>
      </c>
      <c r="X363" s="20">
        <v>1436514.8033899697</v>
      </c>
      <c r="Y363" s="20">
        <f t="shared" si="28"/>
        <v>77801.052292703651</v>
      </c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1:51" x14ac:dyDescent="0.25">
      <c r="A364">
        <f t="shared" si="25"/>
        <v>0</v>
      </c>
      <c r="B364">
        <v>2860</v>
      </c>
      <c r="C364">
        <v>1</v>
      </c>
      <c r="D364" t="s">
        <v>964</v>
      </c>
      <c r="E364">
        <v>5</v>
      </c>
      <c r="F364" s="20">
        <v>1060949.4693687649</v>
      </c>
      <c r="G364" s="20">
        <v>149083.90284849322</v>
      </c>
      <c r="H364" s="20">
        <v>-408420.35957728303</v>
      </c>
      <c r="I364" s="20">
        <v>801613.01263997518</v>
      </c>
      <c r="J364" s="20">
        <v>1060949.4693687649</v>
      </c>
      <c r="K364" s="20">
        <v>144993.41339827277</v>
      </c>
      <c r="L364" s="20">
        <v>24306.312176846583</v>
      </c>
      <c r="M364" s="20">
        <v>-406916.78159761283</v>
      </c>
      <c r="N364" s="20">
        <f t="shared" si="26"/>
        <v>823332.4133462715</v>
      </c>
      <c r="O364" s="36">
        <f t="shared" si="27"/>
        <v>21719.400706296321</v>
      </c>
      <c r="P364" s="20">
        <v>1117445.393321638</v>
      </c>
      <c r="Q364" s="20">
        <v>154620.48465709749</v>
      </c>
      <c r="R364" s="20">
        <v>-427226.1134842466</v>
      </c>
      <c r="S364" s="20">
        <v>844839.76449448895</v>
      </c>
      <c r="T364" s="20">
        <v>1117445.393321638</v>
      </c>
      <c r="U364" s="20">
        <v>145268.6733620927</v>
      </c>
      <c r="V364" s="20">
        <v>54887.397017101131</v>
      </c>
      <c r="W364" s="20">
        <v>-422181.9603521158</v>
      </c>
      <c r="X364" s="20">
        <v>895419.50334871584</v>
      </c>
      <c r="Y364" s="20">
        <f t="shared" si="28"/>
        <v>50579.738854226889</v>
      </c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1:51" x14ac:dyDescent="0.25">
      <c r="A365">
        <f t="shared" si="25"/>
        <v>0</v>
      </c>
      <c r="B365">
        <v>2884</v>
      </c>
      <c r="C365">
        <v>1</v>
      </c>
      <c r="D365" t="s">
        <v>965</v>
      </c>
      <c r="E365">
        <v>6</v>
      </c>
      <c r="F365" s="20">
        <v>312352.79805440939</v>
      </c>
      <c r="G365" s="20">
        <v>32916.236854325354</v>
      </c>
      <c r="H365" s="20">
        <v>-233081.97118388006</v>
      </c>
      <c r="I365" s="20">
        <v>112187.06372485467</v>
      </c>
      <c r="J365" s="20">
        <v>312352.79805440939</v>
      </c>
      <c r="K365" s="20">
        <v>31769.218009926906</v>
      </c>
      <c r="L365" s="20">
        <v>5275.5059710462638</v>
      </c>
      <c r="M365" s="20">
        <v>-232393.16585157282</v>
      </c>
      <c r="N365" s="20">
        <f t="shared" si="26"/>
        <v>117004.35618380975</v>
      </c>
      <c r="O365" s="36">
        <f t="shared" si="27"/>
        <v>4817.2924589550821</v>
      </c>
      <c r="P365" s="20">
        <v>316571.77457018115</v>
      </c>
      <c r="Q365" s="20">
        <v>32582.247601314415</v>
      </c>
      <c r="R365" s="20">
        <v>-244953.19082166415</v>
      </c>
      <c r="S365" s="20">
        <v>104200.83134983139</v>
      </c>
      <c r="T365" s="20">
        <v>316571.77457018115</v>
      </c>
      <c r="U365" s="20">
        <v>29989.73243801876</v>
      </c>
      <c r="V365" s="20">
        <v>11574.134380572072</v>
      </c>
      <c r="W365" s="20">
        <v>-232975.82094222528</v>
      </c>
      <c r="X365" s="20">
        <v>125159.82044654671</v>
      </c>
      <c r="Y365" s="20">
        <f t="shared" si="28"/>
        <v>20958.989096715319</v>
      </c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1:51" x14ac:dyDescent="0.25">
      <c r="A366">
        <f t="shared" si="25"/>
        <v>0</v>
      </c>
      <c r="B366">
        <v>2886</v>
      </c>
      <c r="C366">
        <v>1</v>
      </c>
      <c r="D366" t="s">
        <v>966</v>
      </c>
      <c r="E366">
        <v>6</v>
      </c>
      <c r="F366" s="20">
        <v>252065.47249640897</v>
      </c>
      <c r="G366" s="20">
        <v>10396.460415508367</v>
      </c>
      <c r="H366" s="20">
        <v>-119178.47803070194</v>
      </c>
      <c r="I366" s="20">
        <v>143283.45488121541</v>
      </c>
      <c r="J366" s="20">
        <v>252065.47249640897</v>
      </c>
      <c r="K366" s="20">
        <v>8961.6334626178996</v>
      </c>
      <c r="L366" s="20">
        <v>3027.4351237848191</v>
      </c>
      <c r="M366" s="20">
        <v>-117677.01274479476</v>
      </c>
      <c r="N366" s="20">
        <f t="shared" si="26"/>
        <v>146377.52833801694</v>
      </c>
      <c r="O366" s="36">
        <f t="shared" si="27"/>
        <v>3094.0734568015323</v>
      </c>
      <c r="P366" s="20">
        <v>259278.48859918109</v>
      </c>
      <c r="Q366" s="20">
        <v>10738.748023887336</v>
      </c>
      <c r="R366" s="20">
        <v>-131067.03335488072</v>
      </c>
      <c r="S366" s="20">
        <v>138950.20326818767</v>
      </c>
      <c r="T366" s="20">
        <v>259278.48859918109</v>
      </c>
      <c r="U366" s="20">
        <v>7524.1279421611016</v>
      </c>
      <c r="V366" s="20">
        <v>6724.429506791198</v>
      </c>
      <c r="W366" s="20">
        <v>-119948.51044625486</v>
      </c>
      <c r="X366" s="20">
        <v>153578.53560187848</v>
      </c>
      <c r="Y366" s="20">
        <f t="shared" si="28"/>
        <v>14628.332333690807</v>
      </c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1:51" x14ac:dyDescent="0.25">
      <c r="A367">
        <f t="shared" si="25"/>
        <v>0</v>
      </c>
      <c r="B367">
        <v>2887</v>
      </c>
      <c r="C367">
        <v>1</v>
      </c>
      <c r="D367" t="s">
        <v>967</v>
      </c>
      <c r="E367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v>0</v>
      </c>
      <c r="N367" s="20">
        <f t="shared" si="26"/>
        <v>0</v>
      </c>
      <c r="O367" s="36">
        <f t="shared" si="27"/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f t="shared" si="28"/>
        <v>0</v>
      </c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1:51" x14ac:dyDescent="0.25">
      <c r="A368">
        <f t="shared" si="25"/>
        <v>0</v>
      </c>
      <c r="B368">
        <v>2888</v>
      </c>
      <c r="C368">
        <v>1</v>
      </c>
      <c r="D368" t="s">
        <v>370</v>
      </c>
      <c r="E368">
        <v>6</v>
      </c>
      <c r="F368" s="20">
        <v>283442.09456475102</v>
      </c>
      <c r="G368" s="20">
        <v>23533.742906087609</v>
      </c>
      <c r="H368" s="20">
        <v>-34032.339891354524</v>
      </c>
      <c r="I368" s="20">
        <v>272943.49757948413</v>
      </c>
      <c r="J368" s="20">
        <v>283442.09456475102</v>
      </c>
      <c r="K368" s="20">
        <v>22011.524769077052</v>
      </c>
      <c r="L368" s="20">
        <v>4816.3069189739126</v>
      </c>
      <c r="M368" s="20">
        <v>-33912.320084588697</v>
      </c>
      <c r="N368" s="20">
        <f t="shared" si="26"/>
        <v>276357.6061682133</v>
      </c>
      <c r="O368" s="36">
        <f t="shared" si="27"/>
        <v>3414.1085887291702</v>
      </c>
      <c r="P368" s="20">
        <v>291480.05733084946</v>
      </c>
      <c r="Q368" s="20">
        <v>23922.795693252036</v>
      </c>
      <c r="R368" s="20">
        <v>-37018.657544752095</v>
      </c>
      <c r="S368" s="20">
        <v>278384.19547934941</v>
      </c>
      <c r="T368" s="20">
        <v>291480.05733084946</v>
      </c>
      <c r="U368" s="20">
        <v>20493.256876296349</v>
      </c>
      <c r="V368" s="20">
        <v>10674.192573722901</v>
      </c>
      <c r="W368" s="20">
        <v>-32118.509099840554</v>
      </c>
      <c r="X368" s="20">
        <v>290528.99768102821</v>
      </c>
      <c r="Y368" s="20">
        <f t="shared" si="28"/>
        <v>12144.802201678802</v>
      </c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1:51" x14ac:dyDescent="0.25">
      <c r="A369">
        <f t="shared" si="25"/>
        <v>0</v>
      </c>
      <c r="B369">
        <v>2889</v>
      </c>
      <c r="C369">
        <v>1</v>
      </c>
      <c r="D369" t="s">
        <v>968</v>
      </c>
      <c r="E369">
        <v>6</v>
      </c>
      <c r="F369" s="20">
        <v>410318.738549923</v>
      </c>
      <c r="G369" s="20">
        <v>27415.063271851617</v>
      </c>
      <c r="H369" s="20">
        <v>-243885.46785857299</v>
      </c>
      <c r="I369" s="20">
        <v>193848.33396320164</v>
      </c>
      <c r="J369" s="20">
        <v>410318.738549923</v>
      </c>
      <c r="K369" s="20">
        <v>24475.434467550815</v>
      </c>
      <c r="L369" s="20">
        <v>7652.4278607268589</v>
      </c>
      <c r="M369" s="20">
        <v>-243419.76171652708</v>
      </c>
      <c r="N369" s="20">
        <f t="shared" si="26"/>
        <v>199026.83916167359</v>
      </c>
      <c r="O369" s="36">
        <f t="shared" si="27"/>
        <v>5178.5051984719466</v>
      </c>
      <c r="P369" s="20">
        <v>435859.29420184385</v>
      </c>
      <c r="Q369" s="20">
        <v>29561.887435603105</v>
      </c>
      <c r="R369" s="20">
        <v>-259079.66251424109</v>
      </c>
      <c r="S369" s="20">
        <v>206341.51912320589</v>
      </c>
      <c r="T369" s="20">
        <v>435859.29420184385</v>
      </c>
      <c r="U369" s="20">
        <v>22727.459219421344</v>
      </c>
      <c r="V369" s="20">
        <v>17603.682086591794</v>
      </c>
      <c r="W369" s="20">
        <v>-245674.98723954873</v>
      </c>
      <c r="X369" s="20">
        <v>230515.44826830822</v>
      </c>
      <c r="Y369" s="20">
        <f t="shared" si="28"/>
        <v>24173.929145102331</v>
      </c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1:51" x14ac:dyDescent="0.25">
      <c r="A370">
        <f t="shared" si="25"/>
        <v>0</v>
      </c>
      <c r="B370">
        <v>2890</v>
      </c>
      <c r="C370">
        <v>1</v>
      </c>
      <c r="D370" t="s">
        <v>969</v>
      </c>
      <c r="E370">
        <v>6</v>
      </c>
      <c r="F370" s="20">
        <v>619042.91711686389</v>
      </c>
      <c r="G370" s="20">
        <v>97106.476799306562</v>
      </c>
      <c r="H370" s="20">
        <v>-189398.22546938903</v>
      </c>
      <c r="I370" s="20">
        <v>526751.16844678146</v>
      </c>
      <c r="J370" s="20">
        <v>619042.91711686389</v>
      </c>
      <c r="K370" s="20">
        <v>98107.774568387045</v>
      </c>
      <c r="L370" s="20">
        <v>8659.1486696159554</v>
      </c>
      <c r="M370" s="20">
        <v>-188274.83688471251</v>
      </c>
      <c r="N370" s="20">
        <f t="shared" si="26"/>
        <v>537535.00347015448</v>
      </c>
      <c r="O370" s="36">
        <f t="shared" si="27"/>
        <v>10783.835023373016</v>
      </c>
      <c r="P370" s="20">
        <v>642269.09784194664</v>
      </c>
      <c r="Q370" s="20">
        <v>98171.913973834438</v>
      </c>
      <c r="R370" s="20">
        <v>-198237.31242933797</v>
      </c>
      <c r="S370" s="20">
        <v>542203.69938644313</v>
      </c>
      <c r="T370" s="20">
        <v>642269.09784194664</v>
      </c>
      <c r="U370" s="20">
        <v>100538.05758124999</v>
      </c>
      <c r="V370" s="20">
        <v>19524.620596375527</v>
      </c>
      <c r="W370" s="20">
        <v>-189105.0028956419</v>
      </c>
      <c r="X370" s="20">
        <v>573226.77312393021</v>
      </c>
      <c r="Y370" s="20">
        <f t="shared" si="28"/>
        <v>31023.073737487081</v>
      </c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1:51" x14ac:dyDescent="0.25">
      <c r="A371">
        <f t="shared" si="25"/>
        <v>0</v>
      </c>
      <c r="B371">
        <v>2895</v>
      </c>
      <c r="C371">
        <v>1</v>
      </c>
      <c r="D371" t="s">
        <v>970</v>
      </c>
      <c r="E371">
        <v>5</v>
      </c>
      <c r="F371" s="20">
        <v>1203167.9049851405</v>
      </c>
      <c r="G371" s="20">
        <v>205761.87493021574</v>
      </c>
      <c r="H371" s="20">
        <v>-358408.74698615214</v>
      </c>
      <c r="I371" s="20">
        <v>1050521.0329292042</v>
      </c>
      <c r="J371" s="20">
        <v>1203167.9049851405</v>
      </c>
      <c r="K371" s="20">
        <v>206241.9750796778</v>
      </c>
      <c r="L371" s="20">
        <v>21991.32087257563</v>
      </c>
      <c r="M371" s="20">
        <v>-356740.15983037959</v>
      </c>
      <c r="N371" s="20">
        <f t="shared" si="26"/>
        <v>1074661.0411070145</v>
      </c>
      <c r="O371" s="36">
        <f t="shared" si="27"/>
        <v>24140.008177810349</v>
      </c>
      <c r="P371" s="20">
        <v>1242562.8014124862</v>
      </c>
      <c r="Q371" s="20">
        <v>207516.2628451137</v>
      </c>
      <c r="R371" s="20">
        <v>-374884.4047281305</v>
      </c>
      <c r="S371" s="20">
        <v>1075194.6595294694</v>
      </c>
      <c r="T371" s="20">
        <v>1242562.8014124862</v>
      </c>
      <c r="U371" s="20">
        <v>208777.52528252895</v>
      </c>
      <c r="V371" s="20">
        <v>48977.690789311753</v>
      </c>
      <c r="W371" s="20">
        <v>-366438.9932646536</v>
      </c>
      <c r="X371" s="20">
        <v>1133879.0242196731</v>
      </c>
      <c r="Y371" s="20">
        <f t="shared" si="28"/>
        <v>58684.364690203685</v>
      </c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1:51" x14ac:dyDescent="0.25">
      <c r="A372">
        <f t="shared" si="25"/>
        <v>0</v>
      </c>
      <c r="B372">
        <v>2897</v>
      </c>
      <c r="C372">
        <v>1</v>
      </c>
      <c r="D372" t="s">
        <v>971</v>
      </c>
      <c r="E372">
        <v>5</v>
      </c>
      <c r="F372" s="20">
        <v>1195860.6757573767</v>
      </c>
      <c r="G372" s="20">
        <v>153818.39983016596</v>
      </c>
      <c r="H372" s="20">
        <v>-344032.59002265416</v>
      </c>
      <c r="I372" s="20">
        <v>1005646.4855648886</v>
      </c>
      <c r="J372" s="20">
        <v>1195860.6757573767</v>
      </c>
      <c r="K372" s="20">
        <v>153721.28152002051</v>
      </c>
      <c r="L372" s="20">
        <v>16530.463534249728</v>
      </c>
      <c r="M372" s="20">
        <v>-342477.76990644808</v>
      </c>
      <c r="N372" s="20">
        <f t="shared" si="26"/>
        <v>1023634.6509051988</v>
      </c>
      <c r="O372" s="36">
        <f t="shared" si="27"/>
        <v>17988.165340310195</v>
      </c>
      <c r="P372" s="20">
        <v>1256215.3583207512</v>
      </c>
      <c r="Q372" s="20">
        <v>157186.75298332766</v>
      </c>
      <c r="R372" s="20">
        <v>-362409.7559933287</v>
      </c>
      <c r="S372" s="20">
        <v>1050992.3553107502</v>
      </c>
      <c r="T372" s="20">
        <v>1256215.3583207512</v>
      </c>
      <c r="U372" s="20">
        <v>156984.98692053702</v>
      </c>
      <c r="V372" s="20">
        <v>37653.563224141733</v>
      </c>
      <c r="W372" s="20">
        <v>-338709.89429974905</v>
      </c>
      <c r="X372" s="20">
        <v>1112144.0141656809</v>
      </c>
      <c r="Y372" s="20">
        <f t="shared" si="28"/>
        <v>61151.658854930662</v>
      </c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1:51" x14ac:dyDescent="0.25">
      <c r="A373">
        <f t="shared" si="25"/>
        <v>0</v>
      </c>
      <c r="B373">
        <v>2898</v>
      </c>
      <c r="C373">
        <v>1</v>
      </c>
      <c r="D373" t="s">
        <v>972</v>
      </c>
      <c r="E373">
        <v>6</v>
      </c>
      <c r="F373" s="20">
        <v>253001.34359100732</v>
      </c>
      <c r="G373" s="20">
        <v>3347.033728079743</v>
      </c>
      <c r="H373" s="20">
        <v>-43233.936982049141</v>
      </c>
      <c r="I373" s="20">
        <v>213114.44033703793</v>
      </c>
      <c r="J373" s="20">
        <v>253001.34359100732</v>
      </c>
      <c r="K373" s="20">
        <v>0</v>
      </c>
      <c r="L373" s="20">
        <v>6190.6242646343817</v>
      </c>
      <c r="M373" s="20">
        <v>-43681.919833273103</v>
      </c>
      <c r="N373" s="20">
        <f t="shared" si="26"/>
        <v>215510.0480223686</v>
      </c>
      <c r="O373" s="36">
        <f t="shared" si="27"/>
        <v>2395.6076853306731</v>
      </c>
      <c r="P373" s="20">
        <v>253600.67684155292</v>
      </c>
      <c r="Q373" s="20">
        <v>3497.7024393985166</v>
      </c>
      <c r="R373" s="20">
        <v>-48570.155931830217</v>
      </c>
      <c r="S373" s="20">
        <v>208528.22334912122</v>
      </c>
      <c r="T373" s="20">
        <v>253600.67684155292</v>
      </c>
      <c r="U373" s="20">
        <v>0</v>
      </c>
      <c r="V373" s="20">
        <v>13421.709045682257</v>
      </c>
      <c r="W373" s="20">
        <v>-42159.72972636015</v>
      </c>
      <c r="X373" s="20">
        <v>224862.65616087502</v>
      </c>
      <c r="Y373" s="20">
        <f t="shared" si="28"/>
        <v>16334.432811753795</v>
      </c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1:51" x14ac:dyDescent="0.25">
      <c r="A374">
        <f t="shared" si="25"/>
        <v>0</v>
      </c>
      <c r="B374">
        <v>2899</v>
      </c>
      <c r="C374">
        <v>1</v>
      </c>
      <c r="D374" t="s">
        <v>376</v>
      </c>
      <c r="E374">
        <v>5</v>
      </c>
      <c r="F374" s="20">
        <v>714295.0530095516</v>
      </c>
      <c r="G374" s="20">
        <v>24073.811517846691</v>
      </c>
      <c r="H374" s="20">
        <v>-118522.04647896056</v>
      </c>
      <c r="I374" s="20">
        <v>619846.81804843771</v>
      </c>
      <c r="J374" s="20">
        <v>714295.0530095516</v>
      </c>
      <c r="K374" s="20">
        <v>14634.358390276295</v>
      </c>
      <c r="L374" s="20">
        <v>18612.188670926847</v>
      </c>
      <c r="M374" s="20">
        <v>-117934.83571744314</v>
      </c>
      <c r="N374" s="20">
        <f t="shared" si="26"/>
        <v>629606.76435331162</v>
      </c>
      <c r="O374" s="36">
        <f t="shared" si="27"/>
        <v>9759.9463048739126</v>
      </c>
      <c r="P374" s="20">
        <v>746479.2337145739</v>
      </c>
      <c r="Q374" s="20">
        <v>27552.5725472179</v>
      </c>
      <c r="R374" s="20">
        <v>-124332.46717876274</v>
      </c>
      <c r="S374" s="20">
        <v>649699.33908302907</v>
      </c>
      <c r="T374" s="20">
        <v>746479.2337145739</v>
      </c>
      <c r="U374" s="20">
        <v>5781.178015620555</v>
      </c>
      <c r="V374" s="20">
        <v>41957.577615747148</v>
      </c>
      <c r="W374" s="20">
        <v>-125438.19893610384</v>
      </c>
      <c r="X374" s="20">
        <v>668779.79040983773</v>
      </c>
      <c r="Y374" s="20">
        <f t="shared" si="28"/>
        <v>19080.451326808659</v>
      </c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1:51" x14ac:dyDescent="0.25">
      <c r="A375">
        <f t="shared" si="25"/>
        <v>0</v>
      </c>
      <c r="B375">
        <v>2902</v>
      </c>
      <c r="C375">
        <v>1</v>
      </c>
      <c r="D375" t="s">
        <v>582</v>
      </c>
      <c r="E375">
        <v>6</v>
      </c>
      <c r="F375" s="20">
        <v>295619.69915653678</v>
      </c>
      <c r="G375" s="20">
        <v>10074.190206531588</v>
      </c>
      <c r="H375" s="20">
        <v>-50664.788022309207</v>
      </c>
      <c r="I375" s="20">
        <v>255029.1013407592</v>
      </c>
      <c r="J375" s="20">
        <v>295619.69915653678</v>
      </c>
      <c r="K375" s="20">
        <v>6004.7620598980729</v>
      </c>
      <c r="L375" s="20">
        <v>8004.6567941715339</v>
      </c>
      <c r="M375" s="20">
        <v>-50379.42756517938</v>
      </c>
      <c r="N375" s="20">
        <f t="shared" si="26"/>
        <v>259249.690445427</v>
      </c>
      <c r="O375" s="36">
        <f t="shared" si="27"/>
        <v>4220.5891046678007</v>
      </c>
      <c r="P375" s="20">
        <v>314140.79069391364</v>
      </c>
      <c r="Q375" s="20">
        <v>11862.444150192667</v>
      </c>
      <c r="R375" s="20">
        <v>-55288.460059625868</v>
      </c>
      <c r="S375" s="20">
        <v>270714.77478448045</v>
      </c>
      <c r="T375" s="20">
        <v>314140.79069391364</v>
      </c>
      <c r="U375" s="20">
        <v>2286.0830506194493</v>
      </c>
      <c r="V375" s="20">
        <v>18446.717342740969</v>
      </c>
      <c r="W375" s="20">
        <v>-44347.123495879154</v>
      </c>
      <c r="X375" s="20">
        <v>290526.4675913949</v>
      </c>
      <c r="Y375" s="20">
        <f t="shared" si="28"/>
        <v>19811.692806914449</v>
      </c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1:51" x14ac:dyDescent="0.25">
      <c r="A376">
        <f t="shared" si="25"/>
        <v>0</v>
      </c>
      <c r="B376">
        <v>2903</v>
      </c>
      <c r="C376">
        <v>1</v>
      </c>
      <c r="D376" t="s">
        <v>973</v>
      </c>
      <c r="E376">
        <v>6</v>
      </c>
      <c r="F376" s="20">
        <v>485031.58674456994</v>
      </c>
      <c r="G376" s="20">
        <v>86740.414352650754</v>
      </c>
      <c r="H376" s="20">
        <v>4865.6435639821793</v>
      </c>
      <c r="I376" s="20">
        <v>576637.64466120291</v>
      </c>
      <c r="J376" s="20">
        <v>485031.58674456994</v>
      </c>
      <c r="K376" s="20">
        <v>87864.929896312984</v>
      </c>
      <c r="L376" s="20">
        <v>6989.4621841414855</v>
      </c>
      <c r="M376" s="20">
        <v>4109.6015550338889</v>
      </c>
      <c r="N376" s="20">
        <f t="shared" si="26"/>
        <v>583995.58038005838</v>
      </c>
      <c r="O376" s="36">
        <f t="shared" si="27"/>
        <v>7357.9357188554714</v>
      </c>
      <c r="P376" s="20">
        <v>484842.8005366954</v>
      </c>
      <c r="Q376" s="20">
        <v>83903.960939166165</v>
      </c>
      <c r="R376" s="20">
        <v>2636.2586715828111</v>
      </c>
      <c r="S376" s="20">
        <v>571383.02014744433</v>
      </c>
      <c r="T376" s="20">
        <v>484842.8005366954</v>
      </c>
      <c r="U376" s="20">
        <v>86411.101744157233</v>
      </c>
      <c r="V376" s="20">
        <v>15114.518949405499</v>
      </c>
      <c r="W376" s="20">
        <v>1689.2386490421486</v>
      </c>
      <c r="X376" s="20">
        <v>588057.65987930028</v>
      </c>
      <c r="Y376" s="20">
        <f t="shared" si="28"/>
        <v>16674.639731855947</v>
      </c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1:51" x14ac:dyDescent="0.25">
      <c r="A377">
        <f t="shared" si="25"/>
        <v>0</v>
      </c>
      <c r="B377">
        <v>2904</v>
      </c>
      <c r="C377">
        <v>1</v>
      </c>
      <c r="D377" t="s">
        <v>974</v>
      </c>
      <c r="E377">
        <v>6</v>
      </c>
      <c r="F377" s="20">
        <v>604815.8202452854</v>
      </c>
      <c r="G377" s="20">
        <v>51587.466002399269</v>
      </c>
      <c r="H377" s="20">
        <v>-155784.11388178196</v>
      </c>
      <c r="I377" s="20">
        <v>500619.17236590269</v>
      </c>
      <c r="J377" s="20">
        <v>604815.8202452854</v>
      </c>
      <c r="K377" s="20">
        <v>48554.488824486572</v>
      </c>
      <c r="L377" s="20">
        <v>10382.058294340259</v>
      </c>
      <c r="M377" s="20">
        <v>-156461.35639523595</v>
      </c>
      <c r="N377" s="20">
        <f t="shared" si="26"/>
        <v>507291.0109688763</v>
      </c>
      <c r="O377" s="36">
        <f t="shared" si="27"/>
        <v>6671.8386029736139</v>
      </c>
      <c r="P377" s="20">
        <v>628451.00710748462</v>
      </c>
      <c r="Q377" s="20">
        <v>52968.835494276886</v>
      </c>
      <c r="R377" s="20">
        <v>-165466.22710367403</v>
      </c>
      <c r="S377" s="20">
        <v>515953.61549808743</v>
      </c>
      <c r="T377" s="20">
        <v>628451.00710748462</v>
      </c>
      <c r="U377" s="20">
        <v>45967.898828206591</v>
      </c>
      <c r="V377" s="20">
        <v>23441.050874544246</v>
      </c>
      <c r="W377" s="20">
        <v>-158109.72454092134</v>
      </c>
      <c r="X377" s="20">
        <v>539750.23226931412</v>
      </c>
      <c r="Y377" s="20">
        <f t="shared" si="28"/>
        <v>23796.616771226691</v>
      </c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1:51" x14ac:dyDescent="0.25">
      <c r="A378">
        <f t="shared" si="25"/>
        <v>0</v>
      </c>
      <c r="B378">
        <v>2905</v>
      </c>
      <c r="C378">
        <v>1</v>
      </c>
      <c r="D378" t="s">
        <v>583</v>
      </c>
      <c r="E378">
        <v>5</v>
      </c>
      <c r="F378" s="20">
        <v>892634.95457675483</v>
      </c>
      <c r="G378" s="20">
        <v>40809.311770432083</v>
      </c>
      <c r="H378" s="20">
        <v>-1345560.0065092067</v>
      </c>
      <c r="I378" s="20">
        <v>-412115.74016201985</v>
      </c>
      <c r="J378" s="20">
        <v>892634.95457675483</v>
      </c>
      <c r="K378" s="20">
        <v>26259.097676193829</v>
      </c>
      <c r="L378" s="20">
        <v>30823.198901886895</v>
      </c>
      <c r="M378" s="20">
        <v>-1336203.7098944136</v>
      </c>
      <c r="N378" s="20">
        <f t="shared" si="26"/>
        <v>-386486.45873957803</v>
      </c>
      <c r="O378" s="36">
        <f t="shared" si="27"/>
        <v>25629.281422441825</v>
      </c>
      <c r="P378" s="20">
        <v>956393.54036507779</v>
      </c>
      <c r="Q378" s="20">
        <v>45319.130603141384</v>
      </c>
      <c r="R378" s="20">
        <v>-1410125.3455317302</v>
      </c>
      <c r="S378" s="20">
        <v>-408412.67456351104</v>
      </c>
      <c r="T378" s="20">
        <v>956393.54036507779</v>
      </c>
      <c r="U378" s="20">
        <v>10362.816377708215</v>
      </c>
      <c r="V378" s="20">
        <v>71200.302706369563</v>
      </c>
      <c r="W378" s="20">
        <v>-1340729.9400050475</v>
      </c>
      <c r="X378" s="20">
        <v>-302773.28055589192</v>
      </c>
      <c r="Y378" s="20">
        <f t="shared" si="28"/>
        <v>105639.39400761912</v>
      </c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1:51" x14ac:dyDescent="0.25">
      <c r="A379">
        <f t="shared" si="25"/>
        <v>0</v>
      </c>
      <c r="B379">
        <v>4000</v>
      </c>
      <c r="C379">
        <v>7</v>
      </c>
      <c r="D379" t="s">
        <v>381</v>
      </c>
      <c r="E379">
        <v>7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v>0</v>
      </c>
      <c r="N379" s="20">
        <f t="shared" si="26"/>
        <v>0</v>
      </c>
      <c r="O379" s="36">
        <f t="shared" si="27"/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f t="shared" si="28"/>
        <v>0</v>
      </c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1:51" x14ac:dyDescent="0.25">
      <c r="A380">
        <f t="shared" si="25"/>
        <v>0</v>
      </c>
      <c r="B380">
        <v>4001</v>
      </c>
      <c r="C380">
        <v>7</v>
      </c>
      <c r="D380" t="s">
        <v>382</v>
      </c>
      <c r="E380">
        <v>7</v>
      </c>
      <c r="F380" s="20">
        <v>96989.039394016218</v>
      </c>
      <c r="G380" s="20">
        <v>4835.834768014478</v>
      </c>
      <c r="H380" s="20">
        <v>58194.260110735253</v>
      </c>
      <c r="I380" s="20">
        <v>160019.13427276595</v>
      </c>
      <c r="J380" s="20">
        <v>96989.039394016218</v>
      </c>
      <c r="K380" s="20">
        <v>4764.7278952381857</v>
      </c>
      <c r="L380" s="20">
        <v>0</v>
      </c>
      <c r="M380" s="20">
        <v>58265.366983511543</v>
      </c>
      <c r="N380" s="20">
        <f t="shared" si="26"/>
        <v>160019.13427276595</v>
      </c>
      <c r="O380" s="36">
        <f t="shared" si="27"/>
        <v>0</v>
      </c>
      <c r="P380" s="20">
        <v>102986.00268421274</v>
      </c>
      <c r="Q380" s="20">
        <v>5290.1952731029887</v>
      </c>
      <c r="R380" s="20">
        <v>59677.525646210459</v>
      </c>
      <c r="S380" s="20">
        <v>167953.72360352619</v>
      </c>
      <c r="T380" s="20">
        <v>102986.00268421274</v>
      </c>
      <c r="U380" s="20">
        <v>5241.7462483100635</v>
      </c>
      <c r="V380" s="20">
        <v>0</v>
      </c>
      <c r="W380" s="20">
        <v>53753.377203903045</v>
      </c>
      <c r="X380" s="20">
        <v>161981.12613642585</v>
      </c>
      <c r="Y380" s="20">
        <f t="shared" si="28"/>
        <v>-5972.5974671003351</v>
      </c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1:51" x14ac:dyDescent="0.25">
      <c r="A381">
        <f t="shared" si="25"/>
        <v>0</v>
      </c>
      <c r="B381">
        <v>4003</v>
      </c>
      <c r="C381">
        <v>7</v>
      </c>
      <c r="D381" t="s">
        <v>383</v>
      </c>
      <c r="E381">
        <v>7</v>
      </c>
      <c r="F381" s="20">
        <v>100163.30109962686</v>
      </c>
      <c r="G381" s="20">
        <v>11942.290970118023</v>
      </c>
      <c r="H381" s="20">
        <v>109486.33906031791</v>
      </c>
      <c r="I381" s="20">
        <v>221591.93113006279</v>
      </c>
      <c r="J381" s="20">
        <v>100163.30109962686</v>
      </c>
      <c r="K381" s="20">
        <v>12407.206144096061</v>
      </c>
      <c r="L381" s="20">
        <v>0</v>
      </c>
      <c r="M381" s="20">
        <v>109021.42388633988</v>
      </c>
      <c r="N381" s="20">
        <f t="shared" si="26"/>
        <v>221591.93113006279</v>
      </c>
      <c r="O381" s="36">
        <f t="shared" si="27"/>
        <v>0</v>
      </c>
      <c r="P381" s="20">
        <v>105385.24073659568</v>
      </c>
      <c r="Q381" s="20">
        <v>12218.696685578336</v>
      </c>
      <c r="R381" s="20">
        <v>112851.84130016131</v>
      </c>
      <c r="S381" s="20">
        <v>230455.77872233532</v>
      </c>
      <c r="T381" s="20">
        <v>105385.24073659568</v>
      </c>
      <c r="U381" s="20">
        <v>13381.934815299275</v>
      </c>
      <c r="V381" s="20">
        <v>0</v>
      </c>
      <c r="W381" s="20">
        <v>100519.74285339634</v>
      </c>
      <c r="X381" s="20">
        <v>219286.91840529128</v>
      </c>
      <c r="Y381" s="20">
        <f t="shared" si="28"/>
        <v>-11168.860317044047</v>
      </c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1:51" x14ac:dyDescent="0.25">
      <c r="A382">
        <f t="shared" si="25"/>
        <v>0</v>
      </c>
      <c r="B382">
        <v>4004</v>
      </c>
      <c r="C382">
        <v>7</v>
      </c>
      <c r="D382" t="s">
        <v>384</v>
      </c>
      <c r="E382">
        <v>7</v>
      </c>
      <c r="F382" s="20">
        <v>265066.06550049118</v>
      </c>
      <c r="G382" s="20">
        <v>60750.126283790465</v>
      </c>
      <c r="H382" s="20">
        <v>300494.50574540597</v>
      </c>
      <c r="I382" s="20">
        <v>626310.69752968755</v>
      </c>
      <c r="J382" s="20">
        <v>265066.06550049118</v>
      </c>
      <c r="K382" s="20">
        <v>64046.853831120643</v>
      </c>
      <c r="L382" s="20">
        <v>0</v>
      </c>
      <c r="M382" s="20">
        <v>297197.77819807577</v>
      </c>
      <c r="N382" s="20">
        <f t="shared" si="26"/>
        <v>626310.69752968755</v>
      </c>
      <c r="O382" s="36">
        <f t="shared" si="27"/>
        <v>0</v>
      </c>
      <c r="P382" s="20">
        <v>294022.33063277096</v>
      </c>
      <c r="Q382" s="20">
        <v>66726.092017456103</v>
      </c>
      <c r="R382" s="20">
        <v>326895.32483717782</v>
      </c>
      <c r="S382" s="20">
        <v>687643.74748740485</v>
      </c>
      <c r="T382" s="20">
        <v>294022.33063277096</v>
      </c>
      <c r="U382" s="20">
        <v>75331.611332303582</v>
      </c>
      <c r="V382" s="20">
        <v>0</v>
      </c>
      <c r="W382" s="20">
        <v>286780.1923397237</v>
      </c>
      <c r="X382" s="20">
        <v>656134.13430479821</v>
      </c>
      <c r="Y382" s="20">
        <f t="shared" si="28"/>
        <v>-31509.613182606641</v>
      </c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1:51" x14ac:dyDescent="0.25">
      <c r="A383">
        <f t="shared" si="25"/>
        <v>0</v>
      </c>
      <c r="B383">
        <v>4005</v>
      </c>
      <c r="C383">
        <v>7</v>
      </c>
      <c r="D383" t="s">
        <v>385</v>
      </c>
      <c r="E383">
        <v>7</v>
      </c>
      <c r="F383" s="20">
        <v>1638668.6690379274</v>
      </c>
      <c r="G383" s="20">
        <v>455812.58711846714</v>
      </c>
      <c r="H383" s="20">
        <v>3374078.4716059798</v>
      </c>
      <c r="I383" s="20">
        <v>5468559.7277623741</v>
      </c>
      <c r="J383" s="20">
        <v>1638668.6690379274</v>
      </c>
      <c r="K383" s="20">
        <v>483458.97142862744</v>
      </c>
      <c r="L383" s="20">
        <v>0</v>
      </c>
      <c r="M383" s="20">
        <v>3346432.0872958191</v>
      </c>
      <c r="N383" s="20">
        <f t="shared" si="26"/>
        <v>5468559.7277623741</v>
      </c>
      <c r="O383" s="36">
        <f t="shared" si="27"/>
        <v>0</v>
      </c>
      <c r="P383" s="20">
        <v>1609870.9529545563</v>
      </c>
      <c r="Q383" s="20">
        <v>434837.88355513714</v>
      </c>
      <c r="R383" s="20">
        <v>3263439.8059049845</v>
      </c>
      <c r="S383" s="20">
        <v>5308148.6424146779</v>
      </c>
      <c r="T383" s="20">
        <v>1609870.9529545563</v>
      </c>
      <c r="U383" s="20">
        <v>496535.89212406351</v>
      </c>
      <c r="V383" s="20">
        <v>0</v>
      </c>
      <c r="W383" s="20">
        <v>3201741.7973360582</v>
      </c>
      <c r="X383" s="20">
        <v>5308148.6424146779</v>
      </c>
      <c r="Y383" s="20">
        <f t="shared" si="28"/>
        <v>0</v>
      </c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1:51" x14ac:dyDescent="0.25">
      <c r="A384">
        <f t="shared" si="25"/>
        <v>0</v>
      </c>
      <c r="B384">
        <v>4006</v>
      </c>
      <c r="C384">
        <v>7</v>
      </c>
      <c r="D384" t="s">
        <v>975</v>
      </c>
      <c r="E384">
        <v>7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f t="shared" si="26"/>
        <v>0</v>
      </c>
      <c r="O384" s="36">
        <f t="shared" si="27"/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f t="shared" si="28"/>
        <v>0</v>
      </c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1:51" x14ac:dyDescent="0.25">
      <c r="A385">
        <f t="shared" si="25"/>
        <v>0</v>
      </c>
      <c r="B385">
        <v>4007</v>
      </c>
      <c r="C385">
        <v>7</v>
      </c>
      <c r="D385" t="s">
        <v>386</v>
      </c>
      <c r="E385">
        <v>7</v>
      </c>
      <c r="F385" s="20">
        <v>111105.66116774202</v>
      </c>
      <c r="G385" s="20">
        <v>36959.255457334672</v>
      </c>
      <c r="H385" s="20">
        <v>95693.519107137719</v>
      </c>
      <c r="I385" s="20">
        <v>243758.43573221439</v>
      </c>
      <c r="J385" s="20">
        <v>111105.66116774202</v>
      </c>
      <c r="K385" s="20">
        <v>38962.885575328088</v>
      </c>
      <c r="L385" s="20">
        <v>0</v>
      </c>
      <c r="M385" s="20">
        <v>93689.888989144296</v>
      </c>
      <c r="N385" s="20">
        <f t="shared" si="26"/>
        <v>243758.43573221439</v>
      </c>
      <c r="O385" s="36">
        <f t="shared" si="27"/>
        <v>0</v>
      </c>
      <c r="P385" s="20">
        <v>106460.74473985055</v>
      </c>
      <c r="Q385" s="20">
        <v>34548.8027602199</v>
      </c>
      <c r="R385" s="20">
        <v>88479.645509485534</v>
      </c>
      <c r="S385" s="20">
        <v>229489.19300955598</v>
      </c>
      <c r="T385" s="20">
        <v>106460.74473985055</v>
      </c>
      <c r="U385" s="20">
        <v>38967.149659819457</v>
      </c>
      <c r="V385" s="20">
        <v>0</v>
      </c>
      <c r="W385" s="20">
        <v>75655.168748897369</v>
      </c>
      <c r="X385" s="20">
        <v>221083.06314856739</v>
      </c>
      <c r="Y385" s="20">
        <f t="shared" si="28"/>
        <v>-8406.1298609885853</v>
      </c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1:51" x14ac:dyDescent="0.25">
      <c r="A386">
        <f t="shared" si="25"/>
        <v>0</v>
      </c>
      <c r="B386">
        <v>4008</v>
      </c>
      <c r="C386">
        <v>7</v>
      </c>
      <c r="D386" t="s">
        <v>387</v>
      </c>
      <c r="E386">
        <v>7</v>
      </c>
      <c r="F386" s="20">
        <v>436387.19681404473</v>
      </c>
      <c r="G386" s="20">
        <v>45686.303007479364</v>
      </c>
      <c r="H386" s="20">
        <v>327630.57027766469</v>
      </c>
      <c r="I386" s="20">
        <v>809704.07009918871</v>
      </c>
      <c r="J386" s="20">
        <v>436387.19681404473</v>
      </c>
      <c r="K386" s="20">
        <v>47335.861916986083</v>
      </c>
      <c r="L386" s="20">
        <v>0</v>
      </c>
      <c r="M386" s="20">
        <v>325981.01136815798</v>
      </c>
      <c r="N386" s="20">
        <f t="shared" si="26"/>
        <v>809704.07009918871</v>
      </c>
      <c r="O386" s="36">
        <f t="shared" si="27"/>
        <v>0</v>
      </c>
      <c r="P386" s="20">
        <v>452504.33699809265</v>
      </c>
      <c r="Q386" s="20">
        <v>46964.052880506941</v>
      </c>
      <c r="R386" s="20">
        <v>332018.48881887435</v>
      </c>
      <c r="S386" s="20">
        <v>831486.87869747402</v>
      </c>
      <c r="T386" s="20">
        <v>452504.33699809265</v>
      </c>
      <c r="U386" s="20">
        <v>51234.17536864827</v>
      </c>
      <c r="V386" s="20">
        <v>0</v>
      </c>
      <c r="W386" s="20">
        <v>295308.73191840132</v>
      </c>
      <c r="X386" s="20">
        <v>799047.24428514228</v>
      </c>
      <c r="Y386" s="20">
        <f t="shared" si="28"/>
        <v>-32439.634412331739</v>
      </c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1:51" x14ac:dyDescent="0.25">
      <c r="A387">
        <f t="shared" si="25"/>
        <v>0</v>
      </c>
      <c r="B387">
        <v>4011</v>
      </c>
      <c r="C387">
        <v>7</v>
      </c>
      <c r="D387" t="s">
        <v>388</v>
      </c>
      <c r="E387">
        <v>7</v>
      </c>
      <c r="F387" s="20">
        <v>539573.14747509244</v>
      </c>
      <c r="G387" s="20">
        <v>97697.340236147633</v>
      </c>
      <c r="H387" s="20">
        <v>455658.72810065979</v>
      </c>
      <c r="I387" s="20">
        <v>1092929.2158118999</v>
      </c>
      <c r="J387" s="20">
        <v>539573.14747509244</v>
      </c>
      <c r="K387" s="20">
        <v>103073.70788027265</v>
      </c>
      <c r="L387" s="20">
        <v>0</v>
      </c>
      <c r="M387" s="20">
        <v>450282.36045653478</v>
      </c>
      <c r="N387" s="20">
        <f t="shared" si="26"/>
        <v>1092929.2158118999</v>
      </c>
      <c r="O387" s="36">
        <f t="shared" si="27"/>
        <v>0</v>
      </c>
      <c r="P387" s="20">
        <v>591241.57146074623</v>
      </c>
      <c r="Q387" s="20">
        <v>105365.97454402297</v>
      </c>
      <c r="R387" s="20">
        <v>485504.69381738198</v>
      </c>
      <c r="S387" s="20">
        <v>1182112.2398221511</v>
      </c>
      <c r="T387" s="20">
        <v>591241.57146074623</v>
      </c>
      <c r="U387" s="20">
        <v>119122.05208204925</v>
      </c>
      <c r="V387" s="20">
        <v>0</v>
      </c>
      <c r="W387" s="20">
        <v>424573.75465142017</v>
      </c>
      <c r="X387" s="20">
        <v>1134937.3781942157</v>
      </c>
      <c r="Y387" s="20">
        <f t="shared" si="28"/>
        <v>-47174.861627935432</v>
      </c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1:51" x14ac:dyDescent="0.25">
      <c r="A388">
        <f t="shared" si="25"/>
        <v>0</v>
      </c>
      <c r="B388">
        <v>4012</v>
      </c>
      <c r="C388">
        <v>7</v>
      </c>
      <c r="D388" t="s">
        <v>976</v>
      </c>
      <c r="E388">
        <v>7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v>0</v>
      </c>
      <c r="N388" s="20">
        <f t="shared" si="26"/>
        <v>0</v>
      </c>
      <c r="O388" s="36">
        <f t="shared" si="27"/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f t="shared" si="28"/>
        <v>0</v>
      </c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1:51" x14ac:dyDescent="0.25">
      <c r="A389">
        <f t="shared" si="25"/>
        <v>0</v>
      </c>
      <c r="B389">
        <v>4015</v>
      </c>
      <c r="C389">
        <v>7</v>
      </c>
      <c r="D389" t="s">
        <v>389</v>
      </c>
      <c r="E389">
        <v>7</v>
      </c>
      <c r="F389" s="20">
        <v>510063.89107537776</v>
      </c>
      <c r="G389" s="20">
        <v>11817.5692447931</v>
      </c>
      <c r="H389" s="20">
        <v>554845.59832151374</v>
      </c>
      <c r="I389" s="20">
        <v>1076727.0586416847</v>
      </c>
      <c r="J389" s="20">
        <v>510063.89107537776</v>
      </c>
      <c r="K389" s="20">
        <v>10534.743811631473</v>
      </c>
      <c r="L389" s="20">
        <v>0</v>
      </c>
      <c r="M389" s="20">
        <v>556128.42375467531</v>
      </c>
      <c r="N389" s="20">
        <f t="shared" si="26"/>
        <v>1076727.0586416845</v>
      </c>
      <c r="O389" s="36">
        <f t="shared" si="27"/>
        <v>0</v>
      </c>
      <c r="P389" s="20">
        <v>536925.22045591101</v>
      </c>
      <c r="Q389" s="20">
        <v>13735.816208432476</v>
      </c>
      <c r="R389" s="20">
        <v>569402.15854343341</v>
      </c>
      <c r="S389" s="20">
        <v>1120063.195207777</v>
      </c>
      <c r="T389" s="20">
        <v>536925.22045591101</v>
      </c>
      <c r="U389" s="20">
        <v>11347.082841861424</v>
      </c>
      <c r="V389" s="20">
        <v>0</v>
      </c>
      <c r="W389" s="20">
        <v>514678.92647994612</v>
      </c>
      <c r="X389" s="20">
        <v>1062951.2297777184</v>
      </c>
      <c r="Y389" s="20">
        <f t="shared" si="28"/>
        <v>-57111.965430058539</v>
      </c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1:51" x14ac:dyDescent="0.25">
      <c r="A390">
        <f t="shared" si="25"/>
        <v>0</v>
      </c>
      <c r="B390">
        <v>4016</v>
      </c>
      <c r="C390">
        <v>7</v>
      </c>
      <c r="D390" t="s">
        <v>390</v>
      </c>
      <c r="E390">
        <v>7</v>
      </c>
      <c r="F390" s="20">
        <v>93769.463076534113</v>
      </c>
      <c r="G390" s="20">
        <v>8406.174978877767</v>
      </c>
      <c r="H390" s="20">
        <v>112952.42335364949</v>
      </c>
      <c r="I390" s="20">
        <v>215128.06140906137</v>
      </c>
      <c r="J390" s="20">
        <v>93769.463076534113</v>
      </c>
      <c r="K390" s="20">
        <v>8556.3426819593551</v>
      </c>
      <c r="L390" s="20">
        <v>0</v>
      </c>
      <c r="M390" s="20">
        <v>112802.25565056789</v>
      </c>
      <c r="N390" s="20">
        <f t="shared" si="26"/>
        <v>215128.06140906137</v>
      </c>
      <c r="O390" s="36">
        <f t="shared" si="27"/>
        <v>0</v>
      </c>
      <c r="P390" s="20">
        <v>100519.53761489372</v>
      </c>
      <c r="Q390" s="20">
        <v>9043.7133485208124</v>
      </c>
      <c r="R390" s="20">
        <v>118391.31372965885</v>
      </c>
      <c r="S390" s="20">
        <v>227954.56469307339</v>
      </c>
      <c r="T390" s="20">
        <v>100519.53761489372</v>
      </c>
      <c r="U390" s="20">
        <v>9527.6345690667422</v>
      </c>
      <c r="V390" s="20">
        <v>0</v>
      </c>
      <c r="W390" s="20">
        <v>106116.65325820164</v>
      </c>
      <c r="X390" s="20">
        <v>216163.82544216211</v>
      </c>
      <c r="Y390" s="20">
        <f t="shared" si="28"/>
        <v>-11790.739250911283</v>
      </c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1:51" x14ac:dyDescent="0.25">
      <c r="A391">
        <f t="shared" si="25"/>
        <v>0</v>
      </c>
      <c r="B391">
        <v>4017</v>
      </c>
      <c r="C391">
        <v>7</v>
      </c>
      <c r="D391" t="s">
        <v>391</v>
      </c>
      <c r="E391">
        <v>7</v>
      </c>
      <c r="F391" s="20">
        <v>1339769.1479568277</v>
      </c>
      <c r="G391" s="20">
        <v>0</v>
      </c>
      <c r="H391" s="20">
        <v>988277.49094879371</v>
      </c>
      <c r="I391" s="20">
        <v>2328046.6389056211</v>
      </c>
      <c r="J391" s="20">
        <v>1339769.1479568277</v>
      </c>
      <c r="K391" s="20">
        <v>0</v>
      </c>
      <c r="L391" s="20">
        <v>0</v>
      </c>
      <c r="M391" s="20">
        <v>988277.49094879371</v>
      </c>
      <c r="N391" s="20">
        <f t="shared" si="26"/>
        <v>2328046.6389056211</v>
      </c>
      <c r="O391" s="36">
        <f t="shared" si="27"/>
        <v>0</v>
      </c>
      <c r="P391" s="20">
        <v>1226971.0561337874</v>
      </c>
      <c r="Q391" s="20">
        <v>0</v>
      </c>
      <c r="R391" s="20">
        <v>861166.1766827018</v>
      </c>
      <c r="S391" s="20">
        <v>2088137.2328164892</v>
      </c>
      <c r="T391" s="20">
        <v>1226971.0561337874</v>
      </c>
      <c r="U391" s="20">
        <v>0</v>
      </c>
      <c r="V391" s="20">
        <v>0</v>
      </c>
      <c r="W391" s="20">
        <v>775049.55901443167</v>
      </c>
      <c r="X391" s="20">
        <v>2002020.615148219</v>
      </c>
      <c r="Y391" s="20">
        <f t="shared" si="28"/>
        <v>-86116.617668270133</v>
      </c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1:51" x14ac:dyDescent="0.25">
      <c r="A392">
        <f t="shared" si="25"/>
        <v>0</v>
      </c>
      <c r="B392">
        <v>4018</v>
      </c>
      <c r="C392">
        <v>7</v>
      </c>
      <c r="D392" t="s">
        <v>392</v>
      </c>
      <c r="E392">
        <v>7</v>
      </c>
      <c r="F392" s="20">
        <v>206172.97045545012</v>
      </c>
      <c r="G392" s="20">
        <v>0</v>
      </c>
      <c r="H392" s="20">
        <v>149156.25045758006</v>
      </c>
      <c r="I392" s="20">
        <v>355329.22091303021</v>
      </c>
      <c r="J392" s="20">
        <v>206172.97045545012</v>
      </c>
      <c r="K392" s="20">
        <v>0</v>
      </c>
      <c r="L392" s="20">
        <v>0</v>
      </c>
      <c r="M392" s="20">
        <v>149156.25045758006</v>
      </c>
      <c r="N392" s="20">
        <f t="shared" si="26"/>
        <v>355329.22091303021</v>
      </c>
      <c r="O392" s="36">
        <f t="shared" si="27"/>
        <v>0</v>
      </c>
      <c r="P392" s="20">
        <v>216149.31608919433</v>
      </c>
      <c r="Q392" s="20">
        <v>0</v>
      </c>
      <c r="R392" s="20">
        <v>153441.24692438744</v>
      </c>
      <c r="S392" s="20">
        <v>369590.56301358179</v>
      </c>
      <c r="T392" s="20">
        <v>216149.31608919433</v>
      </c>
      <c r="U392" s="20">
        <v>0</v>
      </c>
      <c r="V392" s="20">
        <v>0</v>
      </c>
      <c r="W392" s="20">
        <v>138097.12223194868</v>
      </c>
      <c r="X392" s="20">
        <v>354246.43832114304</v>
      </c>
      <c r="Y392" s="20">
        <f t="shared" si="28"/>
        <v>-15344.124692438752</v>
      </c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1:51" x14ac:dyDescent="0.25">
      <c r="A393">
        <f t="shared" si="25"/>
        <v>0</v>
      </c>
      <c r="B393">
        <v>4020</v>
      </c>
      <c r="C393">
        <v>7</v>
      </c>
      <c r="D393" t="s">
        <v>393</v>
      </c>
      <c r="E393">
        <v>7</v>
      </c>
      <c r="F393" s="20">
        <v>1926930.1179377227</v>
      </c>
      <c r="G393" s="20">
        <v>338774.21839905792</v>
      </c>
      <c r="H393" s="20">
        <v>1790185.401446525</v>
      </c>
      <c r="I393" s="20">
        <v>4055889.7377833058</v>
      </c>
      <c r="J393" s="20">
        <v>1926930.1179377227</v>
      </c>
      <c r="K393" s="20">
        <v>357028.69834650279</v>
      </c>
      <c r="L393" s="20">
        <v>0</v>
      </c>
      <c r="M393" s="20">
        <v>1771930.9214990805</v>
      </c>
      <c r="N393" s="20">
        <f t="shared" si="26"/>
        <v>4055889.7377833058</v>
      </c>
      <c r="O393" s="36">
        <f t="shared" si="27"/>
        <v>0</v>
      </c>
      <c r="P393" s="20">
        <v>2094134.2409550014</v>
      </c>
      <c r="Q393" s="20">
        <v>358082.82940843748</v>
      </c>
      <c r="R393" s="20">
        <v>1915268.8657789966</v>
      </c>
      <c r="S393" s="20">
        <v>4367485.9361424353</v>
      </c>
      <c r="T393" s="20">
        <v>2094134.2409550014</v>
      </c>
      <c r="U393" s="20">
        <v>403743.44658893906</v>
      </c>
      <c r="V393" s="20">
        <v>0</v>
      </c>
      <c r="W393" s="20">
        <v>1682872.5706046859</v>
      </c>
      <c r="X393" s="20">
        <v>4180750.2581486264</v>
      </c>
      <c r="Y393" s="20">
        <f t="shared" si="28"/>
        <v>-186735.67799380887</v>
      </c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1:51" x14ac:dyDescent="0.25">
      <c r="A394">
        <f t="shared" si="25"/>
        <v>0</v>
      </c>
      <c r="B394">
        <v>4025</v>
      </c>
      <c r="C394">
        <v>7</v>
      </c>
      <c r="D394" t="s">
        <v>394</v>
      </c>
      <c r="E394">
        <v>7</v>
      </c>
      <c r="F394" s="20">
        <v>132198.29000776666</v>
      </c>
      <c r="G394" s="20">
        <v>29552.899490298198</v>
      </c>
      <c r="H394" s="20">
        <v>128486.7090269425</v>
      </c>
      <c r="I394" s="20">
        <v>290237.89852500736</v>
      </c>
      <c r="J394" s="20">
        <v>132198.29000776666</v>
      </c>
      <c r="K394" s="20">
        <v>31035.31323336155</v>
      </c>
      <c r="L394" s="20">
        <v>0</v>
      </c>
      <c r="M394" s="20">
        <v>127004.29528387915</v>
      </c>
      <c r="N394" s="20">
        <f t="shared" si="26"/>
        <v>290237.89852500736</v>
      </c>
      <c r="O394" s="36">
        <f t="shared" si="27"/>
        <v>0</v>
      </c>
      <c r="P394" s="20">
        <v>141413.30022260122</v>
      </c>
      <c r="Q394" s="20">
        <v>30671.008044826816</v>
      </c>
      <c r="R394" s="20">
        <v>135251.24100705245</v>
      </c>
      <c r="S394" s="20">
        <v>307335.54927448049</v>
      </c>
      <c r="T394" s="20">
        <v>141413.30022260122</v>
      </c>
      <c r="U394" s="20">
        <v>34321.183954089021</v>
      </c>
      <c r="V394" s="20">
        <v>0</v>
      </c>
      <c r="W394" s="20">
        <v>118440.95858801124</v>
      </c>
      <c r="X394" s="20">
        <v>294175.44276470144</v>
      </c>
      <c r="Y394" s="20">
        <f t="shared" si="28"/>
        <v>-13160.106509779056</v>
      </c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1:51" x14ac:dyDescent="0.25">
      <c r="A395">
        <f t="shared" si="25"/>
        <v>0</v>
      </c>
      <c r="B395">
        <v>4026</v>
      </c>
      <c r="C395">
        <v>7</v>
      </c>
      <c r="D395" t="s">
        <v>395</v>
      </c>
      <c r="E395">
        <v>7</v>
      </c>
      <c r="F395" s="20">
        <v>122537.131515431</v>
      </c>
      <c r="G395" s="20">
        <v>14682.125499343845</v>
      </c>
      <c r="H395" s="20">
        <v>118558.97670551899</v>
      </c>
      <c r="I395" s="20">
        <v>255778.23372029382</v>
      </c>
      <c r="J395" s="20">
        <v>122537.131515431</v>
      </c>
      <c r="K395" s="20">
        <v>15268.01883032486</v>
      </c>
      <c r="L395" s="20">
        <v>0</v>
      </c>
      <c r="M395" s="20">
        <v>117973.08337453796</v>
      </c>
      <c r="N395" s="20">
        <f t="shared" si="26"/>
        <v>255778.23372029382</v>
      </c>
      <c r="O395" s="36">
        <f t="shared" si="27"/>
        <v>0</v>
      </c>
      <c r="P395" s="20">
        <v>128077.32008403292</v>
      </c>
      <c r="Q395" s="20">
        <v>15059.21551588173</v>
      </c>
      <c r="R395" s="20">
        <v>121122.76587005207</v>
      </c>
      <c r="S395" s="20">
        <v>264259.30146996671</v>
      </c>
      <c r="T395" s="20">
        <v>128077.32008403292</v>
      </c>
      <c r="U395" s="20">
        <v>16535.65593611664</v>
      </c>
      <c r="V395" s="20">
        <v>0</v>
      </c>
      <c r="W395" s="20">
        <v>107681.69290483542</v>
      </c>
      <c r="X395" s="20">
        <v>252294.66892498499</v>
      </c>
      <c r="Y395" s="20">
        <f t="shared" si="28"/>
        <v>-11964.632544981723</v>
      </c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1:51" x14ac:dyDescent="0.25">
      <c r="A396">
        <f t="shared" si="25"/>
        <v>0</v>
      </c>
      <c r="B396">
        <v>4027</v>
      </c>
      <c r="C396">
        <v>7</v>
      </c>
      <c r="D396" t="s">
        <v>396</v>
      </c>
      <c r="E396">
        <v>7</v>
      </c>
      <c r="F396" s="20">
        <v>152184.29361348343</v>
      </c>
      <c r="G396" s="20">
        <v>0</v>
      </c>
      <c r="H396" s="20">
        <v>66888.802171648771</v>
      </c>
      <c r="I396" s="20">
        <v>219073.0957851322</v>
      </c>
      <c r="J396" s="20">
        <v>152184.29361348343</v>
      </c>
      <c r="K396" s="20">
        <v>0</v>
      </c>
      <c r="L396" s="20">
        <v>0</v>
      </c>
      <c r="M396" s="20">
        <v>66888.802171648771</v>
      </c>
      <c r="N396" s="20">
        <f t="shared" si="26"/>
        <v>219073.0957851322</v>
      </c>
      <c r="O396" s="36">
        <f t="shared" si="27"/>
        <v>0</v>
      </c>
      <c r="P396" s="20">
        <v>159225.19391410719</v>
      </c>
      <c r="Q396" s="20">
        <v>0</v>
      </c>
      <c r="R396" s="20">
        <v>69957.793549430673</v>
      </c>
      <c r="S396" s="20">
        <v>229182.98746353787</v>
      </c>
      <c r="T396" s="20">
        <v>159225.19391410719</v>
      </c>
      <c r="U396" s="20">
        <v>0</v>
      </c>
      <c r="V396" s="20">
        <v>0</v>
      </c>
      <c r="W396" s="20">
        <v>62962.014194487609</v>
      </c>
      <c r="X396" s="20">
        <v>222187.20810859482</v>
      </c>
      <c r="Y396" s="20">
        <f t="shared" si="28"/>
        <v>-6995.7793549430498</v>
      </c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1:51" x14ac:dyDescent="0.25">
      <c r="A397">
        <f t="shared" si="25"/>
        <v>0</v>
      </c>
      <c r="B397">
        <v>4028</v>
      </c>
      <c r="C397">
        <v>7</v>
      </c>
      <c r="D397" t="s">
        <v>977</v>
      </c>
      <c r="E397">
        <v>7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20">
        <v>0</v>
      </c>
      <c r="N397" s="20">
        <f t="shared" si="26"/>
        <v>0</v>
      </c>
      <c r="O397" s="36">
        <f t="shared" si="27"/>
        <v>0</v>
      </c>
      <c r="P397" s="20">
        <v>0</v>
      </c>
      <c r="Q397" s="20">
        <v>0</v>
      </c>
      <c r="R397" s="20">
        <v>0</v>
      </c>
      <c r="S397" s="20">
        <v>0</v>
      </c>
      <c r="T397" s="20">
        <v>0</v>
      </c>
      <c r="U397" s="20">
        <v>0</v>
      </c>
      <c r="V397" s="20">
        <v>0</v>
      </c>
      <c r="W397" s="20">
        <v>0</v>
      </c>
      <c r="X397" s="20">
        <v>0</v>
      </c>
      <c r="Y397" s="20">
        <f t="shared" si="28"/>
        <v>0</v>
      </c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1:51" x14ac:dyDescent="0.25">
      <c r="A398">
        <f t="shared" si="25"/>
        <v>0</v>
      </c>
      <c r="B398">
        <v>4029</v>
      </c>
      <c r="C398">
        <v>7</v>
      </c>
      <c r="D398" t="s">
        <v>978</v>
      </c>
      <c r="E398">
        <v>7</v>
      </c>
      <c r="F398" s="20">
        <v>186670.08933703465</v>
      </c>
      <c r="G398" s="20">
        <v>0</v>
      </c>
      <c r="H398" s="20">
        <v>276652.59231362416</v>
      </c>
      <c r="I398" s="20">
        <v>463322.68165065884</v>
      </c>
      <c r="J398" s="20">
        <v>186670.08933703465</v>
      </c>
      <c r="K398" s="20">
        <v>0</v>
      </c>
      <c r="L398" s="20">
        <v>0</v>
      </c>
      <c r="M398" s="20">
        <v>276652.59231362416</v>
      </c>
      <c r="N398" s="20">
        <f t="shared" si="26"/>
        <v>463322.68165065884</v>
      </c>
      <c r="O398" s="36">
        <f t="shared" si="27"/>
        <v>0</v>
      </c>
      <c r="P398" s="20">
        <v>196997.10454492815</v>
      </c>
      <c r="Q398" s="20">
        <v>0</v>
      </c>
      <c r="R398" s="20">
        <v>287457.04072293482</v>
      </c>
      <c r="S398" s="20">
        <v>484454.14526786294</v>
      </c>
      <c r="T398" s="20">
        <v>196997.10454492815</v>
      </c>
      <c r="U398" s="20">
        <v>0</v>
      </c>
      <c r="V398" s="20">
        <v>0</v>
      </c>
      <c r="W398" s="20">
        <v>258711.33665064134</v>
      </c>
      <c r="X398" s="20">
        <v>455708.44119556947</v>
      </c>
      <c r="Y398" s="20">
        <f t="shared" si="28"/>
        <v>-28745.704072293476</v>
      </c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1:51" x14ac:dyDescent="0.25">
      <c r="A399">
        <f t="shared" si="25"/>
        <v>0</v>
      </c>
      <c r="B399">
        <v>4030</v>
      </c>
      <c r="C399">
        <v>7</v>
      </c>
      <c r="D399" t="s">
        <v>979</v>
      </c>
      <c r="E399">
        <v>7</v>
      </c>
      <c r="F399" s="20">
        <v>300886.15397957759</v>
      </c>
      <c r="G399" s="20">
        <v>36021.602204696406</v>
      </c>
      <c r="H399" s="20">
        <v>295512.91808578779</v>
      </c>
      <c r="I399" s="20">
        <v>632420.67427006178</v>
      </c>
      <c r="J399" s="20">
        <v>300886.15397957759</v>
      </c>
      <c r="K399" s="20">
        <v>37472.661027851471</v>
      </c>
      <c r="L399" s="20">
        <v>0</v>
      </c>
      <c r="M399" s="20">
        <v>294061.85926263273</v>
      </c>
      <c r="N399" s="20">
        <f t="shared" si="26"/>
        <v>632420.67427006178</v>
      </c>
      <c r="O399" s="36">
        <f t="shared" si="27"/>
        <v>0</v>
      </c>
      <c r="P399" s="20">
        <v>329585.58027505066</v>
      </c>
      <c r="Q399" s="20">
        <v>36887.554347505167</v>
      </c>
      <c r="R399" s="20">
        <v>318910.88931928668</v>
      </c>
      <c r="S399" s="20">
        <v>685384.02394184249</v>
      </c>
      <c r="T399" s="20">
        <v>329585.58027505066</v>
      </c>
      <c r="U399" s="20">
        <v>40398.896711240843</v>
      </c>
      <c r="V399" s="20">
        <v>0</v>
      </c>
      <c r="W399" s="20">
        <v>283859.59225999593</v>
      </c>
      <c r="X399" s="20">
        <v>653844.06924628746</v>
      </c>
      <c r="Y399" s="20">
        <f t="shared" si="28"/>
        <v>-31539.954695555032</v>
      </c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1:51" x14ac:dyDescent="0.25">
      <c r="A400">
        <f t="shared" si="25"/>
        <v>0</v>
      </c>
      <c r="B400">
        <v>4031</v>
      </c>
      <c r="C400">
        <v>7</v>
      </c>
      <c r="D400" t="s">
        <v>980</v>
      </c>
      <c r="E400">
        <v>7</v>
      </c>
      <c r="F400" s="20">
        <v>27779.856413119625</v>
      </c>
      <c r="G400" s="20">
        <v>0</v>
      </c>
      <c r="H400" s="20">
        <v>30335.47279135124</v>
      </c>
      <c r="I400" s="20">
        <v>58115.329204470865</v>
      </c>
      <c r="J400" s="20">
        <v>27779.856413119625</v>
      </c>
      <c r="K400" s="20">
        <v>0</v>
      </c>
      <c r="L400" s="20">
        <v>0</v>
      </c>
      <c r="M400" s="20">
        <v>30335.47279135124</v>
      </c>
      <c r="N400" s="20">
        <f t="shared" si="26"/>
        <v>58115.329204470865</v>
      </c>
      <c r="O400" s="36">
        <f t="shared" si="27"/>
        <v>0</v>
      </c>
      <c r="P400" s="20">
        <v>29228.138685373047</v>
      </c>
      <c r="Q400" s="20">
        <v>0</v>
      </c>
      <c r="R400" s="20">
        <v>31218.010214131329</v>
      </c>
      <c r="S400" s="20">
        <v>60446.148899504376</v>
      </c>
      <c r="T400" s="20">
        <v>29228.138685373047</v>
      </c>
      <c r="U400" s="20">
        <v>0</v>
      </c>
      <c r="V400" s="20">
        <v>0</v>
      </c>
      <c r="W400" s="20">
        <v>28096.209192718197</v>
      </c>
      <c r="X400" s="20">
        <v>57324.347878091241</v>
      </c>
      <c r="Y400" s="20">
        <f t="shared" si="28"/>
        <v>-3121.8010214131355</v>
      </c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1:51" x14ac:dyDescent="0.25">
      <c r="A401">
        <f t="shared" si="25"/>
        <v>0</v>
      </c>
      <c r="B401">
        <v>4032</v>
      </c>
      <c r="C401">
        <v>7</v>
      </c>
      <c r="D401" t="s">
        <v>981</v>
      </c>
      <c r="E401">
        <v>7</v>
      </c>
      <c r="F401" s="20">
        <v>213901.54414719396</v>
      </c>
      <c r="G401" s="20">
        <v>0</v>
      </c>
      <c r="H401" s="20">
        <v>137225.42449870505</v>
      </c>
      <c r="I401" s="20">
        <v>351126.96864589897</v>
      </c>
      <c r="J401" s="20">
        <v>213901.54414719396</v>
      </c>
      <c r="K401" s="20">
        <v>0</v>
      </c>
      <c r="L401" s="20">
        <v>0</v>
      </c>
      <c r="M401" s="20">
        <v>137225.42449870505</v>
      </c>
      <c r="N401" s="20">
        <f t="shared" si="26"/>
        <v>351126.96864589897</v>
      </c>
      <c r="O401" s="36">
        <f t="shared" si="27"/>
        <v>0</v>
      </c>
      <c r="P401" s="20">
        <v>250023.2343039577</v>
      </c>
      <c r="Q401" s="20">
        <v>0</v>
      </c>
      <c r="R401" s="20">
        <v>158369.19783694833</v>
      </c>
      <c r="S401" s="20">
        <v>408392.43214090599</v>
      </c>
      <c r="T401" s="20">
        <v>250023.2343039577</v>
      </c>
      <c r="U401" s="20">
        <v>0</v>
      </c>
      <c r="V401" s="20">
        <v>0</v>
      </c>
      <c r="W401" s="20">
        <v>142532.27805325348</v>
      </c>
      <c r="X401" s="20">
        <v>392555.51235721121</v>
      </c>
      <c r="Y401" s="20">
        <f t="shared" si="28"/>
        <v>-15836.919783694786</v>
      </c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1:51" x14ac:dyDescent="0.25">
      <c r="A402">
        <f t="shared" ref="A402:A465" si="29">COUNTIF($AA$18:$AA$556,B402)</f>
        <v>0</v>
      </c>
      <c r="B402">
        <v>4035</v>
      </c>
      <c r="C402">
        <v>7</v>
      </c>
      <c r="D402" t="s">
        <v>401</v>
      </c>
      <c r="E402">
        <v>7</v>
      </c>
      <c r="F402" s="20">
        <v>885753.58571277908</v>
      </c>
      <c r="G402" s="20">
        <v>167216.22288892895</v>
      </c>
      <c r="H402" s="20">
        <v>648229.01664909068</v>
      </c>
      <c r="I402" s="20">
        <v>1701198.8252507988</v>
      </c>
      <c r="J402" s="20">
        <v>885753.58571277908</v>
      </c>
      <c r="K402" s="20">
        <v>176475.03749270574</v>
      </c>
      <c r="L402" s="20">
        <v>0</v>
      </c>
      <c r="M402" s="20">
        <v>638970.20204531401</v>
      </c>
      <c r="N402" s="20">
        <f t="shared" si="26"/>
        <v>1701198.8252507988</v>
      </c>
      <c r="O402" s="36">
        <f t="shared" si="27"/>
        <v>0</v>
      </c>
      <c r="P402" s="20">
        <v>980009.45258640242</v>
      </c>
      <c r="Q402" s="20">
        <v>179404.7592149284</v>
      </c>
      <c r="R402" s="20">
        <v>705915.56013013679</v>
      </c>
      <c r="S402" s="20">
        <v>1865329.7719314676</v>
      </c>
      <c r="T402" s="20">
        <v>980009.45258640242</v>
      </c>
      <c r="U402" s="20">
        <v>202854.76972231403</v>
      </c>
      <c r="V402" s="20">
        <v>0</v>
      </c>
      <c r="W402" s="20">
        <v>614218.99466047599</v>
      </c>
      <c r="X402" s="20">
        <v>1797083.2169691925</v>
      </c>
      <c r="Y402" s="20">
        <f t="shared" si="28"/>
        <v>-68246.554962275084</v>
      </c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1:51" x14ac:dyDescent="0.25">
      <c r="A403">
        <f t="shared" si="29"/>
        <v>0</v>
      </c>
      <c r="B403">
        <v>4036</v>
      </c>
      <c r="C403">
        <v>7</v>
      </c>
      <c r="D403" t="s">
        <v>402</v>
      </c>
      <c r="E403">
        <v>7</v>
      </c>
      <c r="F403" s="20">
        <v>79697.830000063244</v>
      </c>
      <c r="G403" s="20">
        <v>10856.403222551397</v>
      </c>
      <c r="H403" s="20">
        <v>77432.70156365796</v>
      </c>
      <c r="I403" s="20">
        <v>167986.93478627258</v>
      </c>
      <c r="J403" s="20">
        <v>79697.830000063244</v>
      </c>
      <c r="K403" s="20">
        <v>11332.324881419177</v>
      </c>
      <c r="L403" s="20">
        <v>0</v>
      </c>
      <c r="M403" s="20">
        <v>76956.779904790179</v>
      </c>
      <c r="N403" s="20">
        <f t="shared" ref="N403:N466" si="30">SUM(J403:M403)</f>
        <v>167986.93478627258</v>
      </c>
      <c r="O403" s="36">
        <f t="shared" ref="O403:O466" si="31">N403-I403</f>
        <v>0</v>
      </c>
      <c r="P403" s="20">
        <v>73063.654984400782</v>
      </c>
      <c r="Q403" s="20">
        <v>9594.2202945565641</v>
      </c>
      <c r="R403" s="20">
        <v>69276.388231287943</v>
      </c>
      <c r="S403" s="20">
        <v>151934.26351024531</v>
      </c>
      <c r="T403" s="20">
        <v>73063.654984400782</v>
      </c>
      <c r="U403" s="20">
        <v>10602.774871230786</v>
      </c>
      <c r="V403" s="20">
        <v>0</v>
      </c>
      <c r="W403" s="20">
        <v>61441.050289152357</v>
      </c>
      <c r="X403" s="20">
        <v>145107.48014478391</v>
      </c>
      <c r="Y403" s="20">
        <f t="shared" ref="Y403:Y466" si="32">X403-S403</f>
        <v>-6826.7833654613933</v>
      </c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1:51" x14ac:dyDescent="0.25">
      <c r="A404">
        <f t="shared" si="29"/>
        <v>0</v>
      </c>
      <c r="B404">
        <v>4038</v>
      </c>
      <c r="C404">
        <v>7</v>
      </c>
      <c r="D404" t="s">
        <v>403</v>
      </c>
      <c r="E404">
        <v>7</v>
      </c>
      <c r="F404" s="20">
        <v>710068.94086309092</v>
      </c>
      <c r="G404" s="20">
        <v>120911.79850156386</v>
      </c>
      <c r="H404" s="20">
        <v>513511.56986708799</v>
      </c>
      <c r="I404" s="20">
        <v>1344492.3092317428</v>
      </c>
      <c r="J404" s="20">
        <v>710068.94086309092</v>
      </c>
      <c r="K404" s="20">
        <v>127277.9032759762</v>
      </c>
      <c r="L404" s="20">
        <v>0</v>
      </c>
      <c r="M404" s="20">
        <v>507145.46509267564</v>
      </c>
      <c r="N404" s="20">
        <f t="shared" si="30"/>
        <v>1344492.3092317428</v>
      </c>
      <c r="O404" s="36">
        <f t="shared" si="31"/>
        <v>0</v>
      </c>
      <c r="P404" s="20">
        <v>746632.08086395578</v>
      </c>
      <c r="Q404" s="20">
        <v>123313.04687398452</v>
      </c>
      <c r="R404" s="20">
        <v>529276.06621114491</v>
      </c>
      <c r="S404" s="20">
        <v>1399221.1939490852</v>
      </c>
      <c r="T404" s="20">
        <v>746632.08086395578</v>
      </c>
      <c r="U404" s="20">
        <v>138694.51532650762</v>
      </c>
      <c r="V404" s="20">
        <v>0</v>
      </c>
      <c r="W404" s="20">
        <v>462505.13798275962</v>
      </c>
      <c r="X404" s="20">
        <v>1347831.7341732229</v>
      </c>
      <c r="Y404" s="20">
        <f t="shared" si="32"/>
        <v>-51389.459775862284</v>
      </c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1:51" x14ac:dyDescent="0.25">
      <c r="A405">
        <f t="shared" si="29"/>
        <v>0</v>
      </c>
      <c r="B405">
        <v>4039</v>
      </c>
      <c r="C405">
        <v>7</v>
      </c>
      <c r="D405" t="s">
        <v>404</v>
      </c>
      <c r="E405">
        <v>7</v>
      </c>
      <c r="F405" s="20">
        <v>196003.25483232096</v>
      </c>
      <c r="G405" s="20">
        <v>21114.499130132175</v>
      </c>
      <c r="H405" s="20">
        <v>179187.72168053119</v>
      </c>
      <c r="I405" s="20">
        <v>396305.47564298433</v>
      </c>
      <c r="J405" s="20">
        <v>196003.25483232096</v>
      </c>
      <c r="K405" s="20">
        <v>21843.636080083215</v>
      </c>
      <c r="L405" s="20">
        <v>0</v>
      </c>
      <c r="M405" s="20">
        <v>178458.58473058016</v>
      </c>
      <c r="N405" s="20">
        <f t="shared" si="30"/>
        <v>396305.47564298433</v>
      </c>
      <c r="O405" s="36">
        <f t="shared" si="31"/>
        <v>0</v>
      </c>
      <c r="P405" s="20">
        <v>205749.69848386478</v>
      </c>
      <c r="Q405" s="20">
        <v>21957.876626790217</v>
      </c>
      <c r="R405" s="20">
        <v>184450.11955804878</v>
      </c>
      <c r="S405" s="20">
        <v>412157.69466870377</v>
      </c>
      <c r="T405" s="20">
        <v>205749.69848386478</v>
      </c>
      <c r="U405" s="20">
        <v>23876.821865976603</v>
      </c>
      <c r="V405" s="20">
        <v>0</v>
      </c>
      <c r="W405" s="20">
        <v>164278.05688697615</v>
      </c>
      <c r="X405" s="20">
        <v>393904.57723681757</v>
      </c>
      <c r="Y405" s="20">
        <f t="shared" si="32"/>
        <v>-18253.117431886203</v>
      </c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1:51" x14ac:dyDescent="0.25">
      <c r="A406">
        <f t="shared" si="29"/>
        <v>0</v>
      </c>
      <c r="B406">
        <v>4042</v>
      </c>
      <c r="C406">
        <v>7</v>
      </c>
      <c r="D406" t="s">
        <v>405</v>
      </c>
      <c r="E406">
        <v>7</v>
      </c>
      <c r="F406" s="20">
        <v>46141.420227687413</v>
      </c>
      <c r="G406" s="20">
        <v>0</v>
      </c>
      <c r="H406" s="20">
        <v>48355.625285712886</v>
      </c>
      <c r="I406" s="20">
        <v>94497.045513400299</v>
      </c>
      <c r="J406" s="20">
        <v>46141.420227687413</v>
      </c>
      <c r="K406" s="20">
        <v>0</v>
      </c>
      <c r="L406" s="20">
        <v>0</v>
      </c>
      <c r="M406" s="20">
        <v>48355.625285712886</v>
      </c>
      <c r="N406" s="20">
        <f t="shared" si="30"/>
        <v>94497.045513400299</v>
      </c>
      <c r="O406" s="36">
        <f t="shared" si="31"/>
        <v>0</v>
      </c>
      <c r="P406" s="20">
        <v>49702.849267457575</v>
      </c>
      <c r="Q406" s="20">
        <v>0</v>
      </c>
      <c r="R406" s="20">
        <v>50914.00490776293</v>
      </c>
      <c r="S406" s="20">
        <v>100616.85417522051</v>
      </c>
      <c r="T406" s="20">
        <v>49702.849267457575</v>
      </c>
      <c r="U406" s="20">
        <v>0</v>
      </c>
      <c r="V406" s="20">
        <v>0</v>
      </c>
      <c r="W406" s="20">
        <v>45822.604416986636</v>
      </c>
      <c r="X406" s="20">
        <v>95525.453684444219</v>
      </c>
      <c r="Y406" s="20">
        <f t="shared" si="32"/>
        <v>-5091.4004907762865</v>
      </c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1:51" x14ac:dyDescent="0.25">
      <c r="A407">
        <f t="shared" si="29"/>
        <v>0</v>
      </c>
      <c r="B407">
        <v>4043</v>
      </c>
      <c r="C407">
        <v>7</v>
      </c>
      <c r="D407" t="s">
        <v>982</v>
      </c>
      <c r="E407">
        <v>7</v>
      </c>
      <c r="F407" s="20">
        <v>139570.95168506561</v>
      </c>
      <c r="G407" s="20">
        <v>0</v>
      </c>
      <c r="H407" s="20">
        <v>181526.96730421434</v>
      </c>
      <c r="I407" s="20">
        <v>321097.91898927995</v>
      </c>
      <c r="J407" s="20">
        <v>139570.95168506561</v>
      </c>
      <c r="K407" s="20">
        <v>0</v>
      </c>
      <c r="L407" s="20">
        <v>0</v>
      </c>
      <c r="M407" s="20">
        <v>181526.96730421434</v>
      </c>
      <c r="N407" s="20">
        <f t="shared" si="30"/>
        <v>321097.91898927995</v>
      </c>
      <c r="O407" s="36">
        <f t="shared" si="31"/>
        <v>0</v>
      </c>
      <c r="P407" s="20">
        <v>152409.8019263419</v>
      </c>
      <c r="Q407" s="20">
        <v>0</v>
      </c>
      <c r="R407" s="20">
        <v>195675.452748343</v>
      </c>
      <c r="S407" s="20">
        <v>348085.2546746849</v>
      </c>
      <c r="T407" s="20">
        <v>152409.8019263419</v>
      </c>
      <c r="U407" s="20">
        <v>0</v>
      </c>
      <c r="V407" s="20">
        <v>0</v>
      </c>
      <c r="W407" s="20">
        <v>176107.90747350871</v>
      </c>
      <c r="X407" s="20">
        <v>328517.70939985057</v>
      </c>
      <c r="Y407" s="20">
        <f t="shared" si="32"/>
        <v>-19567.545274834323</v>
      </c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1:51" x14ac:dyDescent="0.25">
      <c r="A408">
        <f t="shared" si="29"/>
        <v>0</v>
      </c>
      <c r="B408">
        <v>4045</v>
      </c>
      <c r="C408">
        <v>7</v>
      </c>
      <c r="D408" t="s">
        <v>407</v>
      </c>
      <c r="E408">
        <v>7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f t="shared" si="30"/>
        <v>0</v>
      </c>
      <c r="O408" s="36">
        <f t="shared" si="31"/>
        <v>0</v>
      </c>
      <c r="P408" s="20">
        <v>0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V408" s="20">
        <v>0</v>
      </c>
      <c r="W408" s="20">
        <v>0</v>
      </c>
      <c r="X408" s="20">
        <v>0</v>
      </c>
      <c r="Y408" s="20">
        <f t="shared" si="32"/>
        <v>0</v>
      </c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1:51" x14ac:dyDescent="0.25">
      <c r="A409">
        <f t="shared" si="29"/>
        <v>0</v>
      </c>
      <c r="B409">
        <v>4046</v>
      </c>
      <c r="C409">
        <v>7</v>
      </c>
      <c r="D409" t="s">
        <v>542</v>
      </c>
      <c r="E409">
        <v>7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f t="shared" si="30"/>
        <v>0</v>
      </c>
      <c r="O409" s="36">
        <f t="shared" si="31"/>
        <v>0</v>
      </c>
      <c r="P409" s="20">
        <v>0</v>
      </c>
      <c r="Q409" s="20">
        <v>0</v>
      </c>
      <c r="R409" s="20">
        <v>0</v>
      </c>
      <c r="S409" s="20">
        <v>0</v>
      </c>
      <c r="T409" s="20">
        <v>0</v>
      </c>
      <c r="U409" s="20">
        <v>0</v>
      </c>
      <c r="V409" s="20">
        <v>0</v>
      </c>
      <c r="W409" s="20">
        <v>0</v>
      </c>
      <c r="X409" s="20">
        <v>0</v>
      </c>
      <c r="Y409" s="20">
        <f t="shared" si="32"/>
        <v>0</v>
      </c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1:51" x14ac:dyDescent="0.25">
      <c r="A410">
        <f t="shared" si="29"/>
        <v>0</v>
      </c>
      <c r="B410">
        <v>4048</v>
      </c>
      <c r="C410">
        <v>7</v>
      </c>
      <c r="D410" t="s">
        <v>543</v>
      </c>
      <c r="E410">
        <v>7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f t="shared" si="30"/>
        <v>0</v>
      </c>
      <c r="O410" s="36">
        <f t="shared" si="31"/>
        <v>0</v>
      </c>
      <c r="P410" s="20">
        <v>0</v>
      </c>
      <c r="Q410" s="20">
        <v>0</v>
      </c>
      <c r="R410" s="20">
        <v>0</v>
      </c>
      <c r="S410" s="20">
        <v>0</v>
      </c>
      <c r="T410" s="20">
        <v>0</v>
      </c>
      <c r="U410" s="20">
        <v>0</v>
      </c>
      <c r="V410" s="20">
        <v>0</v>
      </c>
      <c r="W410" s="20">
        <v>0</v>
      </c>
      <c r="X410" s="20">
        <v>0</v>
      </c>
      <c r="Y410" s="20">
        <f t="shared" si="32"/>
        <v>0</v>
      </c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1:51" x14ac:dyDescent="0.25">
      <c r="A411">
        <f t="shared" si="29"/>
        <v>0</v>
      </c>
      <c r="B411">
        <v>4049</v>
      </c>
      <c r="C411">
        <v>7</v>
      </c>
      <c r="D411" t="s">
        <v>983</v>
      </c>
      <c r="E411">
        <v>7</v>
      </c>
      <c r="F411" s="20">
        <v>202497.99585686257</v>
      </c>
      <c r="G411" s="20">
        <v>31232.527807665665</v>
      </c>
      <c r="H411" s="20">
        <v>228152.86590605709</v>
      </c>
      <c r="I411" s="20">
        <v>461883.38957058534</v>
      </c>
      <c r="J411" s="20">
        <v>202497.99585686257</v>
      </c>
      <c r="K411" s="20">
        <v>32716.652461674526</v>
      </c>
      <c r="L411" s="20">
        <v>0</v>
      </c>
      <c r="M411" s="20">
        <v>226668.74125204823</v>
      </c>
      <c r="N411" s="20">
        <f t="shared" si="30"/>
        <v>461883.38957058534</v>
      </c>
      <c r="O411" s="36">
        <f t="shared" si="31"/>
        <v>0</v>
      </c>
      <c r="P411" s="20">
        <v>175690.23880315584</v>
      </c>
      <c r="Q411" s="20">
        <v>25077.19146500589</v>
      </c>
      <c r="R411" s="20">
        <v>191104.16130435592</v>
      </c>
      <c r="S411" s="20">
        <v>391871.59157251765</v>
      </c>
      <c r="T411" s="20">
        <v>175690.23880315584</v>
      </c>
      <c r="U411" s="20">
        <v>27847.302320041432</v>
      </c>
      <c r="V411" s="20">
        <v>0</v>
      </c>
      <c r="W411" s="20">
        <v>169500.64540438834</v>
      </c>
      <c r="X411" s="20">
        <v>373038.18652758561</v>
      </c>
      <c r="Y411" s="20">
        <f t="shared" si="32"/>
        <v>-18833.405044932035</v>
      </c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1:51" x14ac:dyDescent="0.25">
      <c r="A412">
        <f t="shared" si="29"/>
        <v>0</v>
      </c>
      <c r="B412">
        <v>4050</v>
      </c>
      <c r="C412">
        <v>7</v>
      </c>
      <c r="D412" t="s">
        <v>409</v>
      </c>
      <c r="E412">
        <v>7</v>
      </c>
      <c r="F412" s="20">
        <v>55855.224323886818</v>
      </c>
      <c r="G412" s="20">
        <v>13122.996049942369</v>
      </c>
      <c r="H412" s="20">
        <v>62821.469835510623</v>
      </c>
      <c r="I412" s="20">
        <v>131799.69020933981</v>
      </c>
      <c r="J412" s="20">
        <v>55855.224323886818</v>
      </c>
      <c r="K412" s="20">
        <v>13723.112901895189</v>
      </c>
      <c r="L412" s="20">
        <v>0</v>
      </c>
      <c r="M412" s="20">
        <v>62221.352983557808</v>
      </c>
      <c r="N412" s="20">
        <f t="shared" si="30"/>
        <v>131799.69020933981</v>
      </c>
      <c r="O412" s="36">
        <f t="shared" si="31"/>
        <v>0</v>
      </c>
      <c r="P412" s="20">
        <v>65420.085157860878</v>
      </c>
      <c r="Q412" s="20">
        <v>15234.973459782128</v>
      </c>
      <c r="R412" s="20">
        <v>71934.167632264362</v>
      </c>
      <c r="S412" s="20">
        <v>152589.22624990737</v>
      </c>
      <c r="T412" s="20">
        <v>65420.085157860878</v>
      </c>
      <c r="U412" s="20">
        <v>16920.740334944981</v>
      </c>
      <c r="V412" s="20">
        <v>0</v>
      </c>
      <c r="W412" s="20">
        <v>63223.560681391362</v>
      </c>
      <c r="X412" s="20">
        <v>145564.38617419722</v>
      </c>
      <c r="Y412" s="20">
        <f t="shared" si="32"/>
        <v>-7024.8400757101481</v>
      </c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1:51" x14ac:dyDescent="0.25">
      <c r="A413">
        <f t="shared" si="29"/>
        <v>0</v>
      </c>
      <c r="B413">
        <v>4052</v>
      </c>
      <c r="C413">
        <v>7</v>
      </c>
      <c r="D413" t="s">
        <v>544</v>
      </c>
      <c r="E413">
        <v>7</v>
      </c>
      <c r="F413" s="20">
        <v>6923.1813080503689</v>
      </c>
      <c r="G413" s="20">
        <v>1935.3178968417196</v>
      </c>
      <c r="H413" s="20">
        <v>-8858.4992048920885</v>
      </c>
      <c r="I413" s="20">
        <v>0</v>
      </c>
      <c r="J413" s="20">
        <v>6923.1813080503689</v>
      </c>
      <c r="K413" s="20">
        <v>2052.9033770064075</v>
      </c>
      <c r="L413" s="20">
        <v>0</v>
      </c>
      <c r="M413" s="20">
        <v>-8976.0846850567777</v>
      </c>
      <c r="N413" s="20">
        <f t="shared" si="30"/>
        <v>0</v>
      </c>
      <c r="O413" s="36">
        <f t="shared" si="31"/>
        <v>0</v>
      </c>
      <c r="P413" s="20">
        <v>7003.9579290305237</v>
      </c>
      <c r="Q413" s="20">
        <v>1901.1211533151236</v>
      </c>
      <c r="R413" s="20">
        <v>-8905.0790823456482</v>
      </c>
      <c r="S413" s="20">
        <v>0</v>
      </c>
      <c r="T413" s="20">
        <v>7003.9579290305237</v>
      </c>
      <c r="U413" s="20">
        <v>2171.2700238628877</v>
      </c>
      <c r="V413" s="20">
        <v>0</v>
      </c>
      <c r="W413" s="20">
        <v>-8257.7051576040703</v>
      </c>
      <c r="X413" s="20">
        <v>917.52279528934196</v>
      </c>
      <c r="Y413" s="20">
        <f t="shared" si="32"/>
        <v>917.52279528934196</v>
      </c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1:51" x14ac:dyDescent="0.25">
      <c r="A414">
        <f t="shared" si="29"/>
        <v>0</v>
      </c>
      <c r="B414">
        <v>4053</v>
      </c>
      <c r="C414">
        <v>7</v>
      </c>
      <c r="D414" t="s">
        <v>410</v>
      </c>
      <c r="E414">
        <v>7</v>
      </c>
      <c r="F414" s="20">
        <v>209606.87614242654</v>
      </c>
      <c r="G414" s="20">
        <v>20121.417619419248</v>
      </c>
      <c r="H414" s="20">
        <v>272254.91434853501</v>
      </c>
      <c r="I414" s="20">
        <v>501983.2081103808</v>
      </c>
      <c r="J414" s="20">
        <v>209606.87614242654</v>
      </c>
      <c r="K414" s="20">
        <v>20624.747339727175</v>
      </c>
      <c r="L414" s="20">
        <v>0</v>
      </c>
      <c r="M414" s="20">
        <v>271751.58462822705</v>
      </c>
      <c r="N414" s="20">
        <f t="shared" si="30"/>
        <v>501983.2081103808</v>
      </c>
      <c r="O414" s="36">
        <f t="shared" si="31"/>
        <v>0</v>
      </c>
      <c r="P414" s="20">
        <v>222853.64257716355</v>
      </c>
      <c r="Q414" s="20">
        <v>21171.156698235671</v>
      </c>
      <c r="R414" s="20">
        <v>286415.86219608353</v>
      </c>
      <c r="S414" s="20">
        <v>530440.66147148272</v>
      </c>
      <c r="T414" s="20">
        <v>222853.64257716355</v>
      </c>
      <c r="U414" s="20">
        <v>22592.412881383585</v>
      </c>
      <c r="V414" s="20">
        <v>0</v>
      </c>
      <c r="W414" s="20">
        <v>256495.14541164206</v>
      </c>
      <c r="X414" s="20">
        <v>501941.20087018923</v>
      </c>
      <c r="Y414" s="20">
        <f t="shared" si="32"/>
        <v>-28499.460601293482</v>
      </c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1:51" x14ac:dyDescent="0.25">
      <c r="A415">
        <f t="shared" si="29"/>
        <v>0</v>
      </c>
      <c r="B415">
        <v>4054</v>
      </c>
      <c r="C415">
        <v>7</v>
      </c>
      <c r="D415" t="s">
        <v>411</v>
      </c>
      <c r="E415">
        <v>7</v>
      </c>
      <c r="F415" s="20">
        <v>31169.192023368047</v>
      </c>
      <c r="G415" s="20">
        <v>1888.4954802410107</v>
      </c>
      <c r="H415" s="20">
        <v>23457.881542408191</v>
      </c>
      <c r="I415" s="20">
        <v>56515.569046017248</v>
      </c>
      <c r="J415" s="20">
        <v>31169.192023368047</v>
      </c>
      <c r="K415" s="20">
        <v>1895.5875983424924</v>
      </c>
      <c r="L415" s="20">
        <v>0</v>
      </c>
      <c r="M415" s="20">
        <v>23450.789424306706</v>
      </c>
      <c r="N415" s="20">
        <f t="shared" si="30"/>
        <v>56515.569046017248</v>
      </c>
      <c r="O415" s="36">
        <f t="shared" si="31"/>
        <v>0</v>
      </c>
      <c r="P415" s="20">
        <v>36186.675642939503</v>
      </c>
      <c r="Q415" s="20">
        <v>2036.0133667586003</v>
      </c>
      <c r="R415" s="20">
        <v>26633.798502421007</v>
      </c>
      <c r="S415" s="20">
        <v>64856.487512119107</v>
      </c>
      <c r="T415" s="20">
        <v>36186.675642939503</v>
      </c>
      <c r="U415" s="20">
        <v>2060.869785098128</v>
      </c>
      <c r="V415" s="20">
        <v>0</v>
      </c>
      <c r="W415" s="20">
        <v>23948.047875673328</v>
      </c>
      <c r="X415" s="20">
        <v>62195.593303710957</v>
      </c>
      <c r="Y415" s="20">
        <f t="shared" si="32"/>
        <v>-2660.89420840815</v>
      </c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1:51" x14ac:dyDescent="0.25">
      <c r="A416">
        <f t="shared" si="29"/>
        <v>0</v>
      </c>
      <c r="B416">
        <v>4055</v>
      </c>
      <c r="C416">
        <v>7</v>
      </c>
      <c r="D416" t="s">
        <v>412</v>
      </c>
      <c r="E416">
        <v>7</v>
      </c>
      <c r="F416" s="20">
        <v>75260.867736884829</v>
      </c>
      <c r="G416" s="20">
        <v>9155.7634961285785</v>
      </c>
      <c r="H416" s="20">
        <v>78398.862458880787</v>
      </c>
      <c r="I416" s="20">
        <v>162815.4936918942</v>
      </c>
      <c r="J416" s="20">
        <v>75260.867736884829</v>
      </c>
      <c r="K416" s="20">
        <v>9473.4386259064613</v>
      </c>
      <c r="L416" s="20">
        <v>0</v>
      </c>
      <c r="M416" s="20">
        <v>78081.187329102904</v>
      </c>
      <c r="N416" s="20">
        <f t="shared" si="30"/>
        <v>162815.4936918942</v>
      </c>
      <c r="O416" s="36">
        <f t="shared" si="31"/>
        <v>0</v>
      </c>
      <c r="P416" s="20">
        <v>79189.864046754912</v>
      </c>
      <c r="Q416" s="20">
        <v>9625.1213977015086</v>
      </c>
      <c r="R416" s="20">
        <v>80527.303865081514</v>
      </c>
      <c r="S416" s="20">
        <v>169342.28930953794</v>
      </c>
      <c r="T416" s="20">
        <v>79189.864046754912</v>
      </c>
      <c r="U416" s="20">
        <v>10475.296029748999</v>
      </c>
      <c r="V416" s="20">
        <v>0</v>
      </c>
      <c r="W416" s="20">
        <v>71709.41630973063</v>
      </c>
      <c r="X416" s="20">
        <v>161374.57638623455</v>
      </c>
      <c r="Y416" s="20">
        <f t="shared" si="32"/>
        <v>-7967.712923303392</v>
      </c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1:51" x14ac:dyDescent="0.25">
      <c r="A417">
        <f t="shared" si="29"/>
        <v>0</v>
      </c>
      <c r="B417">
        <v>4056</v>
      </c>
      <c r="C417">
        <v>7</v>
      </c>
      <c r="D417" t="s">
        <v>413</v>
      </c>
      <c r="E417">
        <v>7</v>
      </c>
      <c r="F417" s="20">
        <v>79505.124846845109</v>
      </c>
      <c r="G417" s="20">
        <v>10941.059335602476</v>
      </c>
      <c r="H417" s="20">
        <v>108482.56219675731</v>
      </c>
      <c r="I417" s="20">
        <v>198928.74637920491</v>
      </c>
      <c r="J417" s="20">
        <v>79505.124846845109</v>
      </c>
      <c r="K417" s="20">
        <v>11367.61330216532</v>
      </c>
      <c r="L417" s="20">
        <v>0</v>
      </c>
      <c r="M417" s="20">
        <v>108056.00823019446</v>
      </c>
      <c r="N417" s="20">
        <f t="shared" si="30"/>
        <v>198928.74637920491</v>
      </c>
      <c r="O417" s="36">
        <f t="shared" si="31"/>
        <v>0</v>
      </c>
      <c r="P417" s="20">
        <v>79467.562453556427</v>
      </c>
      <c r="Q417" s="20">
        <v>10622.895004142165</v>
      </c>
      <c r="R417" s="20">
        <v>106390.1544743445</v>
      </c>
      <c r="S417" s="20">
        <v>196480.6119320431</v>
      </c>
      <c r="T417" s="20">
        <v>79467.562453556427</v>
      </c>
      <c r="U417" s="20">
        <v>11632.565076450976</v>
      </c>
      <c r="V417" s="20">
        <v>0</v>
      </c>
      <c r="W417" s="20">
        <v>94842.435961832118</v>
      </c>
      <c r="X417" s="20">
        <v>185942.56349183951</v>
      </c>
      <c r="Y417" s="20">
        <f t="shared" si="32"/>
        <v>-10538.048440203595</v>
      </c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1:51" x14ac:dyDescent="0.25">
      <c r="A418">
        <f t="shared" si="29"/>
        <v>0</v>
      </c>
      <c r="B418">
        <v>4057</v>
      </c>
      <c r="C418">
        <v>7</v>
      </c>
      <c r="D418" t="s">
        <v>414</v>
      </c>
      <c r="E418">
        <v>7</v>
      </c>
      <c r="F418" s="20">
        <v>78499.026069893429</v>
      </c>
      <c r="G418" s="20">
        <v>7314.5179877642804</v>
      </c>
      <c r="H418" s="20">
        <v>64112.429419218272</v>
      </c>
      <c r="I418" s="20">
        <v>149925.97347687598</v>
      </c>
      <c r="J418" s="20">
        <v>78499.026069893429</v>
      </c>
      <c r="K418" s="20">
        <v>7524.8491484660462</v>
      </c>
      <c r="L418" s="20">
        <v>0</v>
      </c>
      <c r="M418" s="20">
        <v>63902.098258516504</v>
      </c>
      <c r="N418" s="20">
        <f t="shared" si="30"/>
        <v>149925.97347687598</v>
      </c>
      <c r="O418" s="36">
        <f t="shared" si="31"/>
        <v>0</v>
      </c>
      <c r="P418" s="20">
        <v>77948.068658298318</v>
      </c>
      <c r="Q418" s="20">
        <v>6456.7846115944103</v>
      </c>
      <c r="R418" s="20">
        <v>62346.217239237638</v>
      </c>
      <c r="S418" s="20">
        <v>146751.07050913037</v>
      </c>
      <c r="T418" s="20">
        <v>77948.068658298318</v>
      </c>
      <c r="U418" s="20">
        <v>6867.8466360625634</v>
      </c>
      <c r="V418" s="20">
        <v>0</v>
      </c>
      <c r="W418" s="20">
        <v>55741.639693292542</v>
      </c>
      <c r="X418" s="20">
        <v>140557.55498765342</v>
      </c>
      <c r="Y418" s="20">
        <f t="shared" si="32"/>
        <v>-6193.5155214769475</v>
      </c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1:51" x14ac:dyDescent="0.25">
      <c r="A419">
        <f t="shared" si="29"/>
        <v>0</v>
      </c>
      <c r="B419">
        <v>4058</v>
      </c>
      <c r="C419">
        <v>7</v>
      </c>
      <c r="D419" t="s">
        <v>415</v>
      </c>
      <c r="E419">
        <v>7</v>
      </c>
      <c r="F419" s="20">
        <v>225687.35123877271</v>
      </c>
      <c r="G419" s="20">
        <v>45748.544031411591</v>
      </c>
      <c r="H419" s="20">
        <v>253911.97526234656</v>
      </c>
      <c r="I419" s="20">
        <v>525347.87053253083</v>
      </c>
      <c r="J419" s="20">
        <v>225687.35123877271</v>
      </c>
      <c r="K419" s="20">
        <v>48179.66190615188</v>
      </c>
      <c r="L419" s="20">
        <v>0</v>
      </c>
      <c r="M419" s="20">
        <v>251480.85738760629</v>
      </c>
      <c r="N419" s="20">
        <f t="shared" si="30"/>
        <v>525347.87053253083</v>
      </c>
      <c r="O419" s="36">
        <f t="shared" si="31"/>
        <v>0</v>
      </c>
      <c r="P419" s="20">
        <v>239643.71450992429</v>
      </c>
      <c r="Q419" s="20">
        <v>47531.477587620815</v>
      </c>
      <c r="R419" s="20">
        <v>265024.25681874627</v>
      </c>
      <c r="S419" s="20">
        <v>552199.44891629135</v>
      </c>
      <c r="T419" s="20">
        <v>239643.71450992429</v>
      </c>
      <c r="U419" s="20">
        <v>53521.377276148291</v>
      </c>
      <c r="V419" s="20">
        <v>0</v>
      </c>
      <c r="W419" s="20">
        <v>233130.92141719692</v>
      </c>
      <c r="X419" s="20">
        <v>526296.01320326957</v>
      </c>
      <c r="Y419" s="20">
        <f t="shared" si="32"/>
        <v>-25903.435713021783</v>
      </c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1:51" x14ac:dyDescent="0.25">
      <c r="A420">
        <f t="shared" si="29"/>
        <v>0</v>
      </c>
      <c r="B420">
        <v>4059</v>
      </c>
      <c r="C420">
        <v>7</v>
      </c>
      <c r="D420" t="s">
        <v>416</v>
      </c>
      <c r="E420">
        <v>7</v>
      </c>
      <c r="F420" s="20">
        <v>93142.043017545802</v>
      </c>
      <c r="G420" s="20">
        <v>11138.267225606853</v>
      </c>
      <c r="H420" s="20">
        <v>91638.586277588198</v>
      </c>
      <c r="I420" s="20">
        <v>195918.89652074085</v>
      </c>
      <c r="J420" s="20">
        <v>93142.043017545802</v>
      </c>
      <c r="K420" s="20">
        <v>11554.069890396588</v>
      </c>
      <c r="L420" s="20">
        <v>0</v>
      </c>
      <c r="M420" s="20">
        <v>91222.783612798463</v>
      </c>
      <c r="N420" s="20">
        <f t="shared" si="30"/>
        <v>195918.89652074085</v>
      </c>
      <c r="O420" s="36">
        <f t="shared" si="31"/>
        <v>0</v>
      </c>
      <c r="P420" s="20">
        <v>104808.78138133972</v>
      </c>
      <c r="Q420" s="20">
        <v>12187.306899435791</v>
      </c>
      <c r="R420" s="20">
        <v>100960.19414559238</v>
      </c>
      <c r="S420" s="20">
        <v>217956.28242636789</v>
      </c>
      <c r="T420" s="20">
        <v>104808.78138133972</v>
      </c>
      <c r="U420" s="20">
        <v>13304.839462999886</v>
      </c>
      <c r="V420" s="20">
        <v>0</v>
      </c>
      <c r="W420" s="20">
        <v>89858.395423825452</v>
      </c>
      <c r="X420" s="20">
        <v>207972.01626816505</v>
      </c>
      <c r="Y420" s="20">
        <f t="shared" si="32"/>
        <v>-9984.2661582028377</v>
      </c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1:51" x14ac:dyDescent="0.25">
      <c r="A421">
        <f t="shared" si="29"/>
        <v>0</v>
      </c>
      <c r="B421">
        <v>4061</v>
      </c>
      <c r="C421">
        <v>7</v>
      </c>
      <c r="D421" t="s">
        <v>545</v>
      </c>
      <c r="E421">
        <v>7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f t="shared" si="30"/>
        <v>0</v>
      </c>
      <c r="O421" s="36">
        <f t="shared" si="31"/>
        <v>0</v>
      </c>
      <c r="P421" s="20">
        <v>0</v>
      </c>
      <c r="Q421" s="20">
        <v>0</v>
      </c>
      <c r="R421" s="20">
        <v>0</v>
      </c>
      <c r="S421" s="20">
        <v>0</v>
      </c>
      <c r="T421" s="20">
        <v>0</v>
      </c>
      <c r="U421" s="20">
        <v>0</v>
      </c>
      <c r="V421" s="20">
        <v>0</v>
      </c>
      <c r="W421" s="20">
        <v>0</v>
      </c>
      <c r="X421" s="20">
        <v>0</v>
      </c>
      <c r="Y421" s="20">
        <f t="shared" si="32"/>
        <v>0</v>
      </c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1:51" x14ac:dyDescent="0.25">
      <c r="A422">
        <f t="shared" si="29"/>
        <v>0</v>
      </c>
      <c r="B422">
        <v>4064</v>
      </c>
      <c r="C422">
        <v>7</v>
      </c>
      <c r="D422" t="s">
        <v>417</v>
      </c>
      <c r="E422">
        <v>7</v>
      </c>
      <c r="F422" s="20">
        <v>160878.95827326382</v>
      </c>
      <c r="G422" s="20">
        <v>30444.108669864232</v>
      </c>
      <c r="H422" s="20">
        <v>157240.47837266041</v>
      </c>
      <c r="I422" s="20">
        <v>348563.54531578848</v>
      </c>
      <c r="J422" s="20">
        <v>160878.95827326382</v>
      </c>
      <c r="K422" s="20">
        <v>32052.445039952709</v>
      </c>
      <c r="L422" s="20">
        <v>0</v>
      </c>
      <c r="M422" s="20">
        <v>155632.14200257196</v>
      </c>
      <c r="N422" s="20">
        <f t="shared" si="30"/>
        <v>348563.54531578848</v>
      </c>
      <c r="O422" s="36">
        <f t="shared" si="31"/>
        <v>0</v>
      </c>
      <c r="P422" s="20">
        <v>169327.84164157399</v>
      </c>
      <c r="Q422" s="20">
        <v>30936.054869363499</v>
      </c>
      <c r="R422" s="20">
        <v>162242.19061748253</v>
      </c>
      <c r="S422" s="20">
        <v>362506.08712842001</v>
      </c>
      <c r="T422" s="20">
        <v>169327.84164157399</v>
      </c>
      <c r="U422" s="20">
        <v>34794.845270438709</v>
      </c>
      <c r="V422" s="20">
        <v>0</v>
      </c>
      <c r="W422" s="20">
        <v>142545.06019476659</v>
      </c>
      <c r="X422" s="20">
        <v>346667.74710677925</v>
      </c>
      <c r="Y422" s="20">
        <f t="shared" si="32"/>
        <v>-15838.340021640761</v>
      </c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1:51" x14ac:dyDescent="0.25">
      <c r="A423">
        <f t="shared" si="29"/>
        <v>0</v>
      </c>
      <c r="B423">
        <v>4066</v>
      </c>
      <c r="C423">
        <v>7</v>
      </c>
      <c r="D423" t="s">
        <v>418</v>
      </c>
      <c r="E423">
        <v>7</v>
      </c>
      <c r="F423" s="20">
        <v>83330.358678017423</v>
      </c>
      <c r="G423" s="20">
        <v>28899.765817485157</v>
      </c>
      <c r="H423" s="20">
        <v>101003.87360278514</v>
      </c>
      <c r="I423" s="20">
        <v>213233.99809828773</v>
      </c>
      <c r="J423" s="20">
        <v>83330.358678017423</v>
      </c>
      <c r="K423" s="20">
        <v>30466.141588471964</v>
      </c>
      <c r="L423" s="20">
        <v>0</v>
      </c>
      <c r="M423" s="20">
        <v>99437.497831798333</v>
      </c>
      <c r="N423" s="20">
        <f t="shared" si="30"/>
        <v>213233.99809828773</v>
      </c>
      <c r="O423" s="36">
        <f t="shared" si="31"/>
        <v>0</v>
      </c>
      <c r="P423" s="20">
        <v>79422.986456363709</v>
      </c>
      <c r="Q423" s="20">
        <v>26679.953886189433</v>
      </c>
      <c r="R423" s="20">
        <v>94753.865038708682</v>
      </c>
      <c r="S423" s="20">
        <v>200856.8053812618</v>
      </c>
      <c r="T423" s="20">
        <v>79422.986456363709</v>
      </c>
      <c r="U423" s="20">
        <v>30081.453031870598</v>
      </c>
      <c r="V423" s="20">
        <v>0</v>
      </c>
      <c r="W423" s="20">
        <v>82217.129303724767</v>
      </c>
      <c r="X423" s="20">
        <v>191721.56879195909</v>
      </c>
      <c r="Y423" s="20">
        <f t="shared" si="32"/>
        <v>-9135.2365893027163</v>
      </c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1:51" x14ac:dyDescent="0.25">
      <c r="A424">
        <f t="shared" si="29"/>
        <v>0</v>
      </c>
      <c r="B424">
        <v>4067</v>
      </c>
      <c r="C424">
        <v>7</v>
      </c>
      <c r="D424" t="s">
        <v>419</v>
      </c>
      <c r="E424">
        <v>7</v>
      </c>
      <c r="F424" s="20">
        <v>105891.48318544893</v>
      </c>
      <c r="G424" s="20">
        <v>0</v>
      </c>
      <c r="H424" s="20">
        <v>90296.068040491446</v>
      </c>
      <c r="I424" s="20">
        <v>196187.55122594038</v>
      </c>
      <c r="J424" s="20">
        <v>105891.48318544893</v>
      </c>
      <c r="K424" s="20">
        <v>0</v>
      </c>
      <c r="L424" s="20">
        <v>0</v>
      </c>
      <c r="M424" s="20">
        <v>90296.068040491446</v>
      </c>
      <c r="N424" s="20">
        <f t="shared" si="30"/>
        <v>196187.55122594038</v>
      </c>
      <c r="O424" s="36">
        <f t="shared" si="31"/>
        <v>0</v>
      </c>
      <c r="P424" s="20">
        <v>113964.07753251195</v>
      </c>
      <c r="Q424" s="20">
        <v>0</v>
      </c>
      <c r="R424" s="20">
        <v>95511.910496465498</v>
      </c>
      <c r="S424" s="20">
        <v>209475.98802897744</v>
      </c>
      <c r="T424" s="20">
        <v>113964.07753251195</v>
      </c>
      <c r="U424" s="20">
        <v>0</v>
      </c>
      <c r="V424" s="20">
        <v>0</v>
      </c>
      <c r="W424" s="20">
        <v>85960.719446818955</v>
      </c>
      <c r="X424" s="20">
        <v>199924.79697933089</v>
      </c>
      <c r="Y424" s="20">
        <f t="shared" si="32"/>
        <v>-9551.1910496465571</v>
      </c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1:51" x14ac:dyDescent="0.25">
      <c r="A425">
        <f t="shared" si="29"/>
        <v>0</v>
      </c>
      <c r="B425">
        <v>4068</v>
      </c>
      <c r="C425">
        <v>7</v>
      </c>
      <c r="D425" t="s">
        <v>420</v>
      </c>
      <c r="E425">
        <v>7</v>
      </c>
      <c r="F425" s="20">
        <v>275311.28268378752</v>
      </c>
      <c r="G425" s="20">
        <v>3212.2806604415377</v>
      </c>
      <c r="H425" s="20">
        <v>210622.49256648542</v>
      </c>
      <c r="I425" s="20">
        <v>489146.05591071449</v>
      </c>
      <c r="J425" s="20">
        <v>275311.28268378752</v>
      </c>
      <c r="K425" s="20">
        <v>2253.0084361341951</v>
      </c>
      <c r="L425" s="20">
        <v>0</v>
      </c>
      <c r="M425" s="20">
        <v>211581.76479079277</v>
      </c>
      <c r="N425" s="20">
        <f t="shared" si="30"/>
        <v>489146.05591071449</v>
      </c>
      <c r="O425" s="36">
        <f t="shared" si="31"/>
        <v>0</v>
      </c>
      <c r="P425" s="20">
        <v>302302.85192597943</v>
      </c>
      <c r="Q425" s="20">
        <v>479.00383433320849</v>
      </c>
      <c r="R425" s="20">
        <v>231168.01822301158</v>
      </c>
      <c r="S425" s="20">
        <v>533949.87398332427</v>
      </c>
      <c r="T425" s="20">
        <v>302302.85192597943</v>
      </c>
      <c r="U425" s="20">
        <v>0</v>
      </c>
      <c r="V425" s="20">
        <v>0</v>
      </c>
      <c r="W425" s="20">
        <v>208482.31985161031</v>
      </c>
      <c r="X425" s="20">
        <v>510785.17177758971</v>
      </c>
      <c r="Y425" s="20">
        <f t="shared" si="32"/>
        <v>-23164.70220573456</v>
      </c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1:51" x14ac:dyDescent="0.25">
      <c r="A426">
        <f t="shared" si="29"/>
        <v>0</v>
      </c>
      <c r="B426">
        <v>4070</v>
      </c>
      <c r="C426">
        <v>7</v>
      </c>
      <c r="D426" t="s">
        <v>421</v>
      </c>
      <c r="E426">
        <v>7</v>
      </c>
      <c r="F426" s="20">
        <v>207957.08908728929</v>
      </c>
      <c r="G426" s="20">
        <v>0</v>
      </c>
      <c r="H426" s="20">
        <v>168233.87323088179</v>
      </c>
      <c r="I426" s="20">
        <v>376190.96231817105</v>
      </c>
      <c r="J426" s="20">
        <v>207957.08908728929</v>
      </c>
      <c r="K426" s="20">
        <v>0</v>
      </c>
      <c r="L426" s="20">
        <v>0</v>
      </c>
      <c r="M426" s="20">
        <v>168233.87323088179</v>
      </c>
      <c r="N426" s="20">
        <f t="shared" si="30"/>
        <v>376190.96231817105</v>
      </c>
      <c r="O426" s="36">
        <f t="shared" si="31"/>
        <v>0</v>
      </c>
      <c r="P426" s="20">
        <v>224147.42694896049</v>
      </c>
      <c r="Q426" s="20">
        <v>0</v>
      </c>
      <c r="R426" s="20">
        <v>179193.47891443246</v>
      </c>
      <c r="S426" s="20">
        <v>403340.90586339298</v>
      </c>
      <c r="T426" s="20">
        <v>224147.42694896049</v>
      </c>
      <c r="U426" s="20">
        <v>0</v>
      </c>
      <c r="V426" s="20">
        <v>0</v>
      </c>
      <c r="W426" s="20">
        <v>161274.13102298923</v>
      </c>
      <c r="X426" s="20">
        <v>385421.55797194969</v>
      </c>
      <c r="Y426" s="20">
        <f t="shared" si="32"/>
        <v>-17919.347891443293</v>
      </c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1:51" x14ac:dyDescent="0.25">
      <c r="A427">
        <f t="shared" si="29"/>
        <v>0</v>
      </c>
      <c r="B427">
        <v>4072</v>
      </c>
      <c r="C427">
        <v>7</v>
      </c>
      <c r="D427" t="s">
        <v>984</v>
      </c>
      <c r="E427">
        <v>7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f t="shared" si="30"/>
        <v>0</v>
      </c>
      <c r="O427" s="36">
        <f t="shared" si="31"/>
        <v>0</v>
      </c>
      <c r="P427" s="20">
        <v>0</v>
      </c>
      <c r="Q427" s="20">
        <v>0</v>
      </c>
      <c r="R427" s="20">
        <v>0</v>
      </c>
      <c r="S427" s="20">
        <v>0</v>
      </c>
      <c r="T427" s="20">
        <v>0</v>
      </c>
      <c r="U427" s="20">
        <v>0</v>
      </c>
      <c r="V427" s="20">
        <v>0</v>
      </c>
      <c r="W427" s="20">
        <v>0</v>
      </c>
      <c r="X427" s="20">
        <v>0</v>
      </c>
      <c r="Y427" s="20">
        <f t="shared" si="32"/>
        <v>0</v>
      </c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1:51" x14ac:dyDescent="0.25">
      <c r="A428">
        <f t="shared" si="29"/>
        <v>0</v>
      </c>
      <c r="B428">
        <v>4073</v>
      </c>
      <c r="C428">
        <v>7</v>
      </c>
      <c r="D428" t="s">
        <v>422</v>
      </c>
      <c r="E428">
        <v>7</v>
      </c>
      <c r="F428" s="20">
        <v>270521.18150517833</v>
      </c>
      <c r="G428" s="20">
        <v>12847.636091774537</v>
      </c>
      <c r="H428" s="20">
        <v>176752.23952617857</v>
      </c>
      <c r="I428" s="20">
        <v>460121.05712313147</v>
      </c>
      <c r="J428" s="20">
        <v>270521.18150517833</v>
      </c>
      <c r="K428" s="20">
        <v>12664.85421177597</v>
      </c>
      <c r="L428" s="20">
        <v>0</v>
      </c>
      <c r="M428" s="20">
        <v>176935.02140617714</v>
      </c>
      <c r="N428" s="20">
        <f t="shared" si="30"/>
        <v>460121.05712313147</v>
      </c>
      <c r="O428" s="36">
        <f t="shared" si="31"/>
        <v>0</v>
      </c>
      <c r="P428" s="20">
        <v>284567.2579979538</v>
      </c>
      <c r="Q428" s="20">
        <v>13154.886956293854</v>
      </c>
      <c r="R428" s="20">
        <v>180833.64120060159</v>
      </c>
      <c r="S428" s="20">
        <v>478555.78615484922</v>
      </c>
      <c r="T428" s="20">
        <v>284567.2579979538</v>
      </c>
      <c r="U428" s="20">
        <v>12913.113824078138</v>
      </c>
      <c r="V428" s="20">
        <v>0</v>
      </c>
      <c r="W428" s="20">
        <v>162967.87289953558</v>
      </c>
      <c r="X428" s="20">
        <v>460448.24472156749</v>
      </c>
      <c r="Y428" s="20">
        <f t="shared" si="32"/>
        <v>-18107.541433281731</v>
      </c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1:51" x14ac:dyDescent="0.25">
      <c r="A429">
        <f t="shared" si="29"/>
        <v>0</v>
      </c>
      <c r="B429">
        <v>4074</v>
      </c>
      <c r="C429">
        <v>7</v>
      </c>
      <c r="D429" t="s">
        <v>985</v>
      </c>
      <c r="E429">
        <v>7</v>
      </c>
      <c r="F429" s="20">
        <v>608416.1660729493</v>
      </c>
      <c r="G429" s="20">
        <v>117620.17861462147</v>
      </c>
      <c r="H429" s="20">
        <v>488603.66977744969</v>
      </c>
      <c r="I429" s="20">
        <v>1214640.0144650205</v>
      </c>
      <c r="J429" s="20">
        <v>608416.1660729493</v>
      </c>
      <c r="K429" s="20">
        <v>124125.57126553376</v>
      </c>
      <c r="L429" s="20">
        <v>0</v>
      </c>
      <c r="M429" s="20">
        <v>482098.2771265374</v>
      </c>
      <c r="N429" s="20">
        <f t="shared" si="30"/>
        <v>1214640.0144650205</v>
      </c>
      <c r="O429" s="36">
        <f t="shared" si="31"/>
        <v>0</v>
      </c>
      <c r="P429" s="20">
        <v>640738.7014306949</v>
      </c>
      <c r="Q429" s="20">
        <v>120545.99040203237</v>
      </c>
      <c r="R429" s="20">
        <v>503126.57474897569</v>
      </c>
      <c r="S429" s="20">
        <v>1264411.266581703</v>
      </c>
      <c r="T429" s="20">
        <v>640738.7014306949</v>
      </c>
      <c r="U429" s="20">
        <v>136285.10997596374</v>
      </c>
      <c r="V429" s="20">
        <v>0</v>
      </c>
      <c r="W429" s="20">
        <v>438648.7096575399</v>
      </c>
      <c r="X429" s="20">
        <v>1215672.5210641986</v>
      </c>
      <c r="Y429" s="20">
        <f t="shared" si="32"/>
        <v>-48738.745517504402</v>
      </c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1:51" x14ac:dyDescent="0.25">
      <c r="A430">
        <f t="shared" si="29"/>
        <v>0</v>
      </c>
      <c r="B430">
        <v>4075</v>
      </c>
      <c r="C430">
        <v>7</v>
      </c>
      <c r="D430" t="s">
        <v>424</v>
      </c>
      <c r="E430">
        <v>7</v>
      </c>
      <c r="F430" s="20">
        <v>188739.11908145121</v>
      </c>
      <c r="G430" s="20">
        <v>32671.161655560052</v>
      </c>
      <c r="H430" s="20">
        <v>149800.05072732901</v>
      </c>
      <c r="I430" s="20">
        <v>371210.33146434027</v>
      </c>
      <c r="J430" s="20">
        <v>188739.11908145121</v>
      </c>
      <c r="K430" s="20">
        <v>34251.272434274186</v>
      </c>
      <c r="L430" s="20">
        <v>0</v>
      </c>
      <c r="M430" s="20">
        <v>148219.93994861486</v>
      </c>
      <c r="N430" s="20">
        <f t="shared" si="30"/>
        <v>371210.33146434027</v>
      </c>
      <c r="O430" s="36">
        <f t="shared" si="31"/>
        <v>0</v>
      </c>
      <c r="P430" s="20">
        <v>186060.90793222314</v>
      </c>
      <c r="Q430" s="20">
        <v>31274.426884400105</v>
      </c>
      <c r="R430" s="20">
        <v>143844.00541530282</v>
      </c>
      <c r="S430" s="20">
        <v>361179.34023192606</v>
      </c>
      <c r="T430" s="20">
        <v>186060.90793222314</v>
      </c>
      <c r="U430" s="20">
        <v>34880.670527751718</v>
      </c>
      <c r="V430" s="20">
        <v>0</v>
      </c>
      <c r="W430" s="20">
        <v>126213.9855947561</v>
      </c>
      <c r="X430" s="20">
        <v>347155.56405473093</v>
      </c>
      <c r="Y430" s="20">
        <f t="shared" si="32"/>
        <v>-14023.776177195134</v>
      </c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1:51" x14ac:dyDescent="0.25">
      <c r="A431">
        <f t="shared" si="29"/>
        <v>0</v>
      </c>
      <c r="B431">
        <v>4077</v>
      </c>
      <c r="C431">
        <v>7</v>
      </c>
      <c r="D431" t="s">
        <v>425</v>
      </c>
      <c r="E431">
        <v>7</v>
      </c>
      <c r="F431" s="20">
        <v>257617.83923346695</v>
      </c>
      <c r="G431" s="20">
        <v>0</v>
      </c>
      <c r="H431" s="20">
        <v>156881.72405655583</v>
      </c>
      <c r="I431" s="20">
        <v>414499.56329002278</v>
      </c>
      <c r="J431" s="20">
        <v>257617.83923346695</v>
      </c>
      <c r="K431" s="20">
        <v>0</v>
      </c>
      <c r="L431" s="20">
        <v>0</v>
      </c>
      <c r="M431" s="20">
        <v>156881.72405655583</v>
      </c>
      <c r="N431" s="20">
        <f t="shared" si="30"/>
        <v>414499.56329002278</v>
      </c>
      <c r="O431" s="36">
        <f t="shared" si="31"/>
        <v>0</v>
      </c>
      <c r="P431" s="20">
        <v>270638.79104919801</v>
      </c>
      <c r="Q431" s="20">
        <v>0</v>
      </c>
      <c r="R431" s="20">
        <v>160964.58944671642</v>
      </c>
      <c r="S431" s="20">
        <v>431603.38049591443</v>
      </c>
      <c r="T431" s="20">
        <v>270638.79104919801</v>
      </c>
      <c r="U431" s="20">
        <v>0</v>
      </c>
      <c r="V431" s="20">
        <v>0</v>
      </c>
      <c r="W431" s="20">
        <v>144868.13050204478</v>
      </c>
      <c r="X431" s="20">
        <v>415506.92155124282</v>
      </c>
      <c r="Y431" s="20">
        <f t="shared" si="32"/>
        <v>-16096.458944671613</v>
      </c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1:51" x14ac:dyDescent="0.25">
      <c r="A432">
        <f t="shared" si="29"/>
        <v>0</v>
      </c>
      <c r="B432">
        <v>4078</v>
      </c>
      <c r="C432">
        <v>7</v>
      </c>
      <c r="D432" t="s">
        <v>426</v>
      </c>
      <c r="E432">
        <v>7</v>
      </c>
      <c r="F432" s="20">
        <v>325053.91247228585</v>
      </c>
      <c r="G432" s="20">
        <v>9451.669487755571</v>
      </c>
      <c r="H432" s="20">
        <v>192558.09560292208</v>
      </c>
      <c r="I432" s="20">
        <v>527063.67756296345</v>
      </c>
      <c r="J432" s="20">
        <v>325053.91247228585</v>
      </c>
      <c r="K432" s="20">
        <v>8899.2082784526883</v>
      </c>
      <c r="L432" s="20">
        <v>0</v>
      </c>
      <c r="M432" s="20">
        <v>193110.55681222497</v>
      </c>
      <c r="N432" s="20">
        <f t="shared" si="30"/>
        <v>527063.67756296345</v>
      </c>
      <c r="O432" s="36">
        <f t="shared" si="31"/>
        <v>0</v>
      </c>
      <c r="P432" s="20">
        <v>366853.72517771303</v>
      </c>
      <c r="Q432" s="20">
        <v>12094.051973650416</v>
      </c>
      <c r="R432" s="20">
        <v>212591.95853652054</v>
      </c>
      <c r="S432" s="20">
        <v>591539.73568788404</v>
      </c>
      <c r="T432" s="20">
        <v>366853.72517771303</v>
      </c>
      <c r="U432" s="20">
        <v>11226.13902788511</v>
      </c>
      <c r="V432" s="20">
        <v>0</v>
      </c>
      <c r="W432" s="20">
        <v>192113.88433405725</v>
      </c>
      <c r="X432" s="20">
        <v>570193.74853965535</v>
      </c>
      <c r="Y432" s="20">
        <f t="shared" si="32"/>
        <v>-21345.987148228684</v>
      </c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1:51" x14ac:dyDescent="0.25">
      <c r="A433">
        <f t="shared" si="29"/>
        <v>0</v>
      </c>
      <c r="B433">
        <v>4079</v>
      </c>
      <c r="C433">
        <v>7</v>
      </c>
      <c r="D433" t="s">
        <v>427</v>
      </c>
      <c r="E433">
        <v>7</v>
      </c>
      <c r="F433" s="20">
        <v>67325.818060426958</v>
      </c>
      <c r="G433" s="20">
        <v>3364.599694379162</v>
      </c>
      <c r="H433" s="20">
        <v>46620.501035263442</v>
      </c>
      <c r="I433" s="20">
        <v>117310.91879006957</v>
      </c>
      <c r="J433" s="20">
        <v>67325.818060426958</v>
      </c>
      <c r="K433" s="20">
        <v>3257.8734337345295</v>
      </c>
      <c r="L433" s="20">
        <v>0</v>
      </c>
      <c r="M433" s="20">
        <v>46727.227295908087</v>
      </c>
      <c r="N433" s="20">
        <f t="shared" si="30"/>
        <v>117310.91879006957</v>
      </c>
      <c r="O433" s="36">
        <f t="shared" si="31"/>
        <v>0</v>
      </c>
      <c r="P433" s="20">
        <v>76859.730094061582</v>
      </c>
      <c r="Q433" s="20">
        <v>4579.778981248116</v>
      </c>
      <c r="R433" s="20">
        <v>51747.487391015951</v>
      </c>
      <c r="S433" s="20">
        <v>133186.99646632565</v>
      </c>
      <c r="T433" s="20">
        <v>76859.730094061582</v>
      </c>
      <c r="U433" s="20">
        <v>4516.596533348501</v>
      </c>
      <c r="V433" s="20">
        <v>0</v>
      </c>
      <c r="W433" s="20">
        <v>46629.602855024008</v>
      </c>
      <c r="X433" s="20">
        <v>128005.92948243409</v>
      </c>
      <c r="Y433" s="20">
        <f t="shared" si="32"/>
        <v>-5181.0669838915637</v>
      </c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1:51" x14ac:dyDescent="0.25">
      <c r="A434">
        <f t="shared" si="29"/>
        <v>0</v>
      </c>
      <c r="B434">
        <v>4080</v>
      </c>
      <c r="C434">
        <v>7</v>
      </c>
      <c r="D434" t="s">
        <v>428</v>
      </c>
      <c r="E434">
        <v>7</v>
      </c>
      <c r="F434" s="20">
        <v>50897.785709063864</v>
      </c>
      <c r="G434" s="20">
        <v>6751.5737269744586</v>
      </c>
      <c r="H434" s="20">
        <v>51729.424301901679</v>
      </c>
      <c r="I434" s="20">
        <v>109378.78373794</v>
      </c>
      <c r="J434" s="20">
        <v>50897.785709063864</v>
      </c>
      <c r="K434" s="20">
        <v>7044.6522439343753</v>
      </c>
      <c r="L434" s="20">
        <v>0</v>
      </c>
      <c r="M434" s="20">
        <v>51436.345784941761</v>
      </c>
      <c r="N434" s="20">
        <f t="shared" si="30"/>
        <v>109378.78373794</v>
      </c>
      <c r="O434" s="36">
        <f t="shared" si="31"/>
        <v>0</v>
      </c>
      <c r="P434" s="20">
        <v>53551.304130583776</v>
      </c>
      <c r="Q434" s="20">
        <v>6999.8752774102632</v>
      </c>
      <c r="R434" s="20">
        <v>53202.755679463568</v>
      </c>
      <c r="S434" s="20">
        <v>113753.9350874576</v>
      </c>
      <c r="T434" s="20">
        <v>53551.304130583776</v>
      </c>
      <c r="U434" s="20">
        <v>7740.4510336207422</v>
      </c>
      <c r="V434" s="20">
        <v>0</v>
      </c>
      <c r="W434" s="20">
        <v>47215.961930927777</v>
      </c>
      <c r="X434" s="20">
        <v>108507.71709513229</v>
      </c>
      <c r="Y434" s="20">
        <f t="shared" si="32"/>
        <v>-5246.2179923253134</v>
      </c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1:51" x14ac:dyDescent="0.25">
      <c r="A435">
        <f t="shared" si="29"/>
        <v>0</v>
      </c>
      <c r="B435">
        <v>4081</v>
      </c>
      <c r="C435">
        <v>7</v>
      </c>
      <c r="D435" t="s">
        <v>429</v>
      </c>
      <c r="E435">
        <v>7</v>
      </c>
      <c r="F435" s="20">
        <v>79910.094680934257</v>
      </c>
      <c r="G435" s="20">
        <v>14710.922932925327</v>
      </c>
      <c r="H435" s="20">
        <v>72380.709118472179</v>
      </c>
      <c r="I435" s="20">
        <v>167001.72673233176</v>
      </c>
      <c r="J435" s="20">
        <v>79910.094680934257</v>
      </c>
      <c r="K435" s="20">
        <v>15468.159441749329</v>
      </c>
      <c r="L435" s="20">
        <v>0</v>
      </c>
      <c r="M435" s="20">
        <v>71623.472609648175</v>
      </c>
      <c r="N435" s="20">
        <f t="shared" si="30"/>
        <v>167001.72673233176</v>
      </c>
      <c r="O435" s="36">
        <f t="shared" si="31"/>
        <v>0</v>
      </c>
      <c r="P435" s="20">
        <v>88417.657585210676</v>
      </c>
      <c r="Q435" s="20">
        <v>15880.996106130664</v>
      </c>
      <c r="R435" s="20">
        <v>78524.289257737633</v>
      </c>
      <c r="S435" s="20">
        <v>182822.94294907898</v>
      </c>
      <c r="T435" s="20">
        <v>88417.657585210676</v>
      </c>
      <c r="U435" s="20">
        <v>17824.821689903685</v>
      </c>
      <c r="V435" s="20">
        <v>0</v>
      </c>
      <c r="W435" s="20">
        <v>68922.417306568153</v>
      </c>
      <c r="X435" s="20">
        <v>175164.89658168252</v>
      </c>
      <c r="Y435" s="20">
        <f t="shared" si="32"/>
        <v>-7658.046367396455</v>
      </c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1:51" x14ac:dyDescent="0.25">
      <c r="A436">
        <f t="shared" si="29"/>
        <v>0</v>
      </c>
      <c r="B436">
        <v>4082</v>
      </c>
      <c r="C436">
        <v>7</v>
      </c>
      <c r="D436" t="s">
        <v>430</v>
      </c>
      <c r="E436">
        <v>7</v>
      </c>
      <c r="F436" s="20">
        <v>359995.06559222226</v>
      </c>
      <c r="G436" s="20">
        <v>19241.291521090592</v>
      </c>
      <c r="H436" s="20">
        <v>366042.85242153233</v>
      </c>
      <c r="I436" s="20">
        <v>745279.2095348452</v>
      </c>
      <c r="J436" s="20">
        <v>359995.06559222226</v>
      </c>
      <c r="K436" s="20">
        <v>19123.835759534191</v>
      </c>
      <c r="L436" s="20">
        <v>0</v>
      </c>
      <c r="M436" s="20">
        <v>366160.30818308872</v>
      </c>
      <c r="N436" s="20">
        <f t="shared" si="30"/>
        <v>745279.2095348452</v>
      </c>
      <c r="O436" s="36">
        <f t="shared" si="31"/>
        <v>0</v>
      </c>
      <c r="P436" s="20">
        <v>377883.13251967827</v>
      </c>
      <c r="Q436" s="20">
        <v>20166.441744532971</v>
      </c>
      <c r="R436" s="20">
        <v>377040.80365202785</v>
      </c>
      <c r="S436" s="20">
        <v>775090.37791623909</v>
      </c>
      <c r="T436" s="20">
        <v>377883.13251967827</v>
      </c>
      <c r="U436" s="20">
        <v>20228.324898879215</v>
      </c>
      <c r="V436" s="20">
        <v>0</v>
      </c>
      <c r="W436" s="20">
        <v>339281.02844791341</v>
      </c>
      <c r="X436" s="20">
        <v>737392.48586647096</v>
      </c>
      <c r="Y436" s="20">
        <f t="shared" si="32"/>
        <v>-37697.892049768125</v>
      </c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1:51" x14ac:dyDescent="0.25">
      <c r="A437">
        <f t="shared" si="29"/>
        <v>0</v>
      </c>
      <c r="B437">
        <v>4083</v>
      </c>
      <c r="C437">
        <v>7</v>
      </c>
      <c r="D437" t="s">
        <v>431</v>
      </c>
      <c r="E437">
        <v>7</v>
      </c>
      <c r="F437" s="20">
        <v>63411.250077997487</v>
      </c>
      <c r="G437" s="20">
        <v>7382.0450151209188</v>
      </c>
      <c r="H437" s="20">
        <v>46804.470054308564</v>
      </c>
      <c r="I437" s="20">
        <v>117597.76514742697</v>
      </c>
      <c r="J437" s="20">
        <v>63411.250077997487</v>
      </c>
      <c r="K437" s="20">
        <v>7667.3687558793017</v>
      </c>
      <c r="L437" s="20">
        <v>0</v>
      </c>
      <c r="M437" s="20">
        <v>46519.146313550184</v>
      </c>
      <c r="N437" s="20">
        <f t="shared" si="30"/>
        <v>117597.76514742697</v>
      </c>
      <c r="O437" s="36">
        <f t="shared" si="31"/>
        <v>0</v>
      </c>
      <c r="P437" s="20">
        <v>68000.170801898988</v>
      </c>
      <c r="Q437" s="20">
        <v>7818.0154724787863</v>
      </c>
      <c r="R437" s="20">
        <v>48835.44478189481</v>
      </c>
      <c r="S437" s="20">
        <v>124653.63105627258</v>
      </c>
      <c r="T437" s="20">
        <v>68000.170801898988</v>
      </c>
      <c r="U437" s="20">
        <v>8567.5922439925325</v>
      </c>
      <c r="V437" s="20">
        <v>0</v>
      </c>
      <c r="W437" s="20">
        <v>43277.281209342953</v>
      </c>
      <c r="X437" s="20">
        <v>119845.04425523448</v>
      </c>
      <c r="Y437" s="20">
        <f t="shared" si="32"/>
        <v>-4808.5868010381091</v>
      </c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1:51" x14ac:dyDescent="0.25">
      <c r="A438">
        <f t="shared" si="29"/>
        <v>0</v>
      </c>
      <c r="B438">
        <v>4084</v>
      </c>
      <c r="C438">
        <v>7</v>
      </c>
      <c r="D438" t="s">
        <v>432</v>
      </c>
      <c r="E438">
        <v>7</v>
      </c>
      <c r="F438" s="20">
        <v>237241.44451498988</v>
      </c>
      <c r="G438" s="20">
        <v>29488.69141260548</v>
      </c>
      <c r="H438" s="20">
        <v>203936.66135195369</v>
      </c>
      <c r="I438" s="20">
        <v>470666.79727954906</v>
      </c>
      <c r="J438" s="20">
        <v>237241.44451498988</v>
      </c>
      <c r="K438" s="20">
        <v>30677.391090207479</v>
      </c>
      <c r="L438" s="20">
        <v>0</v>
      </c>
      <c r="M438" s="20">
        <v>202747.96167435171</v>
      </c>
      <c r="N438" s="20">
        <f t="shared" si="30"/>
        <v>470666.79727954906</v>
      </c>
      <c r="O438" s="36">
        <f t="shared" si="31"/>
        <v>0</v>
      </c>
      <c r="P438" s="20">
        <v>248276.66637242798</v>
      </c>
      <c r="Q438" s="20">
        <v>30305.13653361718</v>
      </c>
      <c r="R438" s="20">
        <v>209567.65538299963</v>
      </c>
      <c r="S438" s="20">
        <v>488149.45828904479</v>
      </c>
      <c r="T438" s="20">
        <v>248276.66637242798</v>
      </c>
      <c r="U438" s="20">
        <v>33302.956955496193</v>
      </c>
      <c r="V438" s="20">
        <v>0</v>
      </c>
      <c r="W438" s="20">
        <v>185912.85146500857</v>
      </c>
      <c r="X438" s="20">
        <v>467492.47479293274</v>
      </c>
      <c r="Y438" s="20">
        <f t="shared" si="32"/>
        <v>-20656.98349611205</v>
      </c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1:51" x14ac:dyDescent="0.25">
      <c r="A439">
        <f t="shared" si="29"/>
        <v>0</v>
      </c>
      <c r="B439">
        <v>4085</v>
      </c>
      <c r="C439">
        <v>7</v>
      </c>
      <c r="D439" t="s">
        <v>433</v>
      </c>
      <c r="E439">
        <v>7</v>
      </c>
      <c r="F439" s="20">
        <v>229980.26768071332</v>
      </c>
      <c r="G439" s="20">
        <v>32624.044486384952</v>
      </c>
      <c r="H439" s="20">
        <v>160918.73069208011</v>
      </c>
      <c r="I439" s="20">
        <v>423523.04285917839</v>
      </c>
      <c r="J439" s="20">
        <v>229980.26768071332</v>
      </c>
      <c r="K439" s="20">
        <v>34160.016036815607</v>
      </c>
      <c r="L439" s="20">
        <v>0</v>
      </c>
      <c r="M439" s="20">
        <v>159382.75914164947</v>
      </c>
      <c r="N439" s="20">
        <f t="shared" si="30"/>
        <v>423523.04285917839</v>
      </c>
      <c r="O439" s="36">
        <f t="shared" si="31"/>
        <v>0</v>
      </c>
      <c r="P439" s="20">
        <v>241006.08964302621</v>
      </c>
      <c r="Q439" s="20">
        <v>32892.438258185117</v>
      </c>
      <c r="R439" s="20">
        <v>166919.80268805171</v>
      </c>
      <c r="S439" s="20">
        <v>440818.33058926306</v>
      </c>
      <c r="T439" s="20">
        <v>241006.08964302621</v>
      </c>
      <c r="U439" s="20">
        <v>36582.83707347545</v>
      </c>
      <c r="V439" s="20">
        <v>0</v>
      </c>
      <c r="W439" s="20">
        <v>146906.46348548526</v>
      </c>
      <c r="X439" s="20">
        <v>424495.39020198688</v>
      </c>
      <c r="Y439" s="20">
        <f t="shared" si="32"/>
        <v>-16322.940387276176</v>
      </c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1:51" x14ac:dyDescent="0.25">
      <c r="A440">
        <f t="shared" si="29"/>
        <v>0</v>
      </c>
      <c r="B440">
        <v>4086</v>
      </c>
      <c r="C440">
        <v>7</v>
      </c>
      <c r="D440" t="s">
        <v>434</v>
      </c>
      <c r="E440">
        <v>7</v>
      </c>
      <c r="F440" s="20">
        <v>521129.92947187537</v>
      </c>
      <c r="G440" s="20">
        <v>94385.729886500136</v>
      </c>
      <c r="H440" s="20">
        <v>496375.82113665505</v>
      </c>
      <c r="I440" s="20">
        <v>1111891.4804950305</v>
      </c>
      <c r="J440" s="20">
        <v>521129.92947187537</v>
      </c>
      <c r="K440" s="20">
        <v>99301.460790869518</v>
      </c>
      <c r="L440" s="20">
        <v>0</v>
      </c>
      <c r="M440" s="20">
        <v>491460.09023228567</v>
      </c>
      <c r="N440" s="20">
        <f t="shared" si="30"/>
        <v>1111891.4804950305</v>
      </c>
      <c r="O440" s="36">
        <f t="shared" si="31"/>
        <v>0</v>
      </c>
      <c r="P440" s="20">
        <v>571352.84554773988</v>
      </c>
      <c r="Q440" s="20">
        <v>98583.111584659593</v>
      </c>
      <c r="R440" s="20">
        <v>535811.54836338374</v>
      </c>
      <c r="S440" s="20">
        <v>1205747.5054957832</v>
      </c>
      <c r="T440" s="20">
        <v>571352.84554773988</v>
      </c>
      <c r="U440" s="20">
        <v>110656.76626553819</v>
      </c>
      <c r="V440" s="20">
        <v>0</v>
      </c>
      <c r="W440" s="20">
        <v>471364.1043142546</v>
      </c>
      <c r="X440" s="20">
        <v>1153373.7161275325</v>
      </c>
      <c r="Y440" s="20">
        <f t="shared" si="32"/>
        <v>-52373.78936825064</v>
      </c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1:51" x14ac:dyDescent="0.25">
      <c r="A441">
        <f t="shared" si="29"/>
        <v>0</v>
      </c>
      <c r="B441">
        <v>4087</v>
      </c>
      <c r="C441">
        <v>7</v>
      </c>
      <c r="D441" t="s">
        <v>435</v>
      </c>
      <c r="E441">
        <v>7</v>
      </c>
      <c r="F441" s="20">
        <v>121753.48946412126</v>
      </c>
      <c r="G441" s="20">
        <v>47170.927512756207</v>
      </c>
      <c r="H441" s="20">
        <v>146050.33259692061</v>
      </c>
      <c r="I441" s="20">
        <v>314974.74957379804</v>
      </c>
      <c r="J441" s="20">
        <v>121753.48946412126</v>
      </c>
      <c r="K441" s="20">
        <v>49838.728431619151</v>
      </c>
      <c r="L441" s="20">
        <v>0</v>
      </c>
      <c r="M441" s="20">
        <v>143382.53167805765</v>
      </c>
      <c r="N441" s="20">
        <f t="shared" si="30"/>
        <v>314974.74957379804</v>
      </c>
      <c r="O441" s="36">
        <f t="shared" si="31"/>
        <v>0</v>
      </c>
      <c r="P441" s="20">
        <v>129676.09736992918</v>
      </c>
      <c r="Q441" s="20">
        <v>49376.367935189235</v>
      </c>
      <c r="R441" s="20">
        <v>152714.75168916213</v>
      </c>
      <c r="S441" s="20">
        <v>331767.21699428058</v>
      </c>
      <c r="T441" s="20">
        <v>129676.09736992918</v>
      </c>
      <c r="U441" s="20">
        <v>55955.686886152413</v>
      </c>
      <c r="V441" s="20">
        <v>0</v>
      </c>
      <c r="W441" s="20">
        <v>131521.88946437906</v>
      </c>
      <c r="X441" s="20">
        <v>317153.67372046062</v>
      </c>
      <c r="Y441" s="20">
        <f t="shared" si="32"/>
        <v>-14613.54327381996</v>
      </c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1:51" x14ac:dyDescent="0.25">
      <c r="A442">
        <f t="shared" si="29"/>
        <v>0</v>
      </c>
      <c r="B442">
        <v>4088</v>
      </c>
      <c r="C442">
        <v>7</v>
      </c>
      <c r="D442" t="s">
        <v>436</v>
      </c>
      <c r="E442">
        <v>7</v>
      </c>
      <c r="F442" s="20">
        <v>236992.93213273137</v>
      </c>
      <c r="G442" s="20">
        <v>19793.613825774686</v>
      </c>
      <c r="H442" s="20">
        <v>151442.62218903081</v>
      </c>
      <c r="I442" s="20">
        <v>408229.16814753687</v>
      </c>
      <c r="J442" s="20">
        <v>236992.93213273137</v>
      </c>
      <c r="K442" s="20">
        <v>20288.956659692194</v>
      </c>
      <c r="L442" s="20">
        <v>0</v>
      </c>
      <c r="M442" s="20">
        <v>150947.27935511328</v>
      </c>
      <c r="N442" s="20">
        <f t="shared" si="30"/>
        <v>408229.16814753681</v>
      </c>
      <c r="O442" s="36">
        <f t="shared" si="31"/>
        <v>0</v>
      </c>
      <c r="P442" s="20">
        <v>252918.58756321063</v>
      </c>
      <c r="Q442" s="20">
        <v>19277.239557681296</v>
      </c>
      <c r="R442" s="20">
        <v>159651.86134892289</v>
      </c>
      <c r="S442" s="20">
        <v>431847.68846981484</v>
      </c>
      <c r="T442" s="20">
        <v>252918.58756321063</v>
      </c>
      <c r="U442" s="20">
        <v>20401.760551428895</v>
      </c>
      <c r="V442" s="20">
        <v>0</v>
      </c>
      <c r="W442" s="20">
        <v>142674.60631965779</v>
      </c>
      <c r="X442" s="20">
        <v>415994.95443429728</v>
      </c>
      <c r="Y442" s="20">
        <f t="shared" si="32"/>
        <v>-15852.734035517555</v>
      </c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1:51" x14ac:dyDescent="0.25">
      <c r="A443">
        <f t="shared" si="29"/>
        <v>0</v>
      </c>
      <c r="B443">
        <v>4089</v>
      </c>
      <c r="C443">
        <v>7</v>
      </c>
      <c r="D443" t="s">
        <v>437</v>
      </c>
      <c r="E443">
        <v>7</v>
      </c>
      <c r="F443" s="20">
        <v>76057.299528691685</v>
      </c>
      <c r="G443" s="20">
        <v>11658.680084218578</v>
      </c>
      <c r="H443" s="20">
        <v>88875.523068002469</v>
      </c>
      <c r="I443" s="20">
        <v>176591.50268091273</v>
      </c>
      <c r="J443" s="20">
        <v>76057.299528691685</v>
      </c>
      <c r="K443" s="20">
        <v>12145.22903583516</v>
      </c>
      <c r="L443" s="20">
        <v>0</v>
      </c>
      <c r="M443" s="20">
        <v>88388.974116385885</v>
      </c>
      <c r="N443" s="20">
        <f t="shared" si="30"/>
        <v>176591.50268091273</v>
      </c>
      <c r="O443" s="36">
        <f t="shared" si="31"/>
        <v>0</v>
      </c>
      <c r="P443" s="20">
        <v>83646.625299838401</v>
      </c>
      <c r="Q443" s="20">
        <v>12870.549437561198</v>
      </c>
      <c r="R443" s="20">
        <v>97103.772078013557</v>
      </c>
      <c r="S443" s="20">
        <v>193620.94681541316</v>
      </c>
      <c r="T443" s="20">
        <v>83646.625299838401</v>
      </c>
      <c r="U443" s="20">
        <v>14199.547625963391</v>
      </c>
      <c r="V443" s="20">
        <v>0</v>
      </c>
      <c r="W443" s="20">
        <v>86197.296500650235</v>
      </c>
      <c r="X443" s="20">
        <v>184043.46942645201</v>
      </c>
      <c r="Y443" s="20">
        <f t="shared" si="32"/>
        <v>-9577.4773889611533</v>
      </c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1:51" x14ac:dyDescent="0.25">
      <c r="A444">
        <f t="shared" si="29"/>
        <v>0</v>
      </c>
      <c r="B444">
        <v>4090</v>
      </c>
      <c r="C444">
        <v>7</v>
      </c>
      <c r="D444" t="s">
        <v>438</v>
      </c>
      <c r="E444">
        <v>7</v>
      </c>
      <c r="F444" s="20">
        <v>123783.23613330028</v>
      </c>
      <c r="G444" s="20">
        <v>20271.8034409465</v>
      </c>
      <c r="H444" s="20">
        <v>119005.74461202032</v>
      </c>
      <c r="I444" s="20">
        <v>263060.78418626706</v>
      </c>
      <c r="J444" s="20">
        <v>123783.23613330028</v>
      </c>
      <c r="K444" s="20">
        <v>21230.093804077358</v>
      </c>
      <c r="L444" s="20">
        <v>0</v>
      </c>
      <c r="M444" s="20">
        <v>118047.45424888947</v>
      </c>
      <c r="N444" s="20">
        <f t="shared" si="30"/>
        <v>263060.78418626706</v>
      </c>
      <c r="O444" s="36">
        <f t="shared" si="31"/>
        <v>0</v>
      </c>
      <c r="P444" s="20">
        <v>130236.58361746342</v>
      </c>
      <c r="Q444" s="20">
        <v>21021.630352808254</v>
      </c>
      <c r="R444" s="20">
        <v>122333.67147868715</v>
      </c>
      <c r="S444" s="20">
        <v>273591.88544895884</v>
      </c>
      <c r="T444" s="20">
        <v>130236.58361746342</v>
      </c>
      <c r="U444" s="20">
        <v>23416.300285400255</v>
      </c>
      <c r="V444" s="20">
        <v>0</v>
      </c>
      <c r="W444" s="20">
        <v>107945.10139148563</v>
      </c>
      <c r="X444" s="20">
        <v>261597.98529434929</v>
      </c>
      <c r="Y444" s="20">
        <f t="shared" si="32"/>
        <v>-11993.900154609553</v>
      </c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1:51" x14ac:dyDescent="0.25">
      <c r="A445">
        <f t="shared" si="29"/>
        <v>0</v>
      </c>
      <c r="B445">
        <v>4091</v>
      </c>
      <c r="C445">
        <v>7</v>
      </c>
      <c r="D445" t="s">
        <v>439</v>
      </c>
      <c r="E445">
        <v>7</v>
      </c>
      <c r="F445" s="20">
        <v>141165.82948167407</v>
      </c>
      <c r="G445" s="20">
        <v>26106.147837919027</v>
      </c>
      <c r="H445" s="20">
        <v>160983.693070368</v>
      </c>
      <c r="I445" s="20">
        <v>328255.6703899611</v>
      </c>
      <c r="J445" s="20">
        <v>141165.82948167407</v>
      </c>
      <c r="K445" s="20">
        <v>27443.624517200828</v>
      </c>
      <c r="L445" s="20">
        <v>0</v>
      </c>
      <c r="M445" s="20">
        <v>159646.2163910862</v>
      </c>
      <c r="N445" s="20">
        <f t="shared" si="30"/>
        <v>328255.6703899611</v>
      </c>
      <c r="O445" s="36">
        <f t="shared" si="31"/>
        <v>0</v>
      </c>
      <c r="P445" s="20">
        <v>148525.40561647742</v>
      </c>
      <c r="Q445" s="20">
        <v>26908.911864599897</v>
      </c>
      <c r="R445" s="20">
        <v>165952.1791594894</v>
      </c>
      <c r="S445" s="20">
        <v>341386.49664056674</v>
      </c>
      <c r="T445" s="20">
        <v>148525.40561647742</v>
      </c>
      <c r="U445" s="20">
        <v>30192.359773978642</v>
      </c>
      <c r="V445" s="20">
        <v>0</v>
      </c>
      <c r="W445" s="20">
        <v>146401.85812509959</v>
      </c>
      <c r="X445" s="20">
        <v>325119.62351555564</v>
      </c>
      <c r="Y445" s="20">
        <f t="shared" si="32"/>
        <v>-16266.873125011101</v>
      </c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1:51" x14ac:dyDescent="0.25">
      <c r="A446">
        <f t="shared" si="29"/>
        <v>0</v>
      </c>
      <c r="B446">
        <v>4092</v>
      </c>
      <c r="C446">
        <v>7</v>
      </c>
      <c r="D446" t="s">
        <v>440</v>
      </c>
      <c r="E446">
        <v>7</v>
      </c>
      <c r="F446" s="20">
        <v>68889.344950389233</v>
      </c>
      <c r="G446" s="20">
        <v>8137.9610316912185</v>
      </c>
      <c r="H446" s="20">
        <v>55263.528315917647</v>
      </c>
      <c r="I446" s="20">
        <v>132290.83429799811</v>
      </c>
      <c r="J446" s="20">
        <v>68889.344950389233</v>
      </c>
      <c r="K446" s="20">
        <v>8412.9908611522751</v>
      </c>
      <c r="L446" s="20">
        <v>0</v>
      </c>
      <c r="M446" s="20">
        <v>54988.498486456592</v>
      </c>
      <c r="N446" s="20">
        <f t="shared" si="30"/>
        <v>132290.83429799811</v>
      </c>
      <c r="O446" s="36">
        <f t="shared" si="31"/>
        <v>0</v>
      </c>
      <c r="P446" s="20">
        <v>61725.592599231779</v>
      </c>
      <c r="Q446" s="20">
        <v>6580.9608751208934</v>
      </c>
      <c r="R446" s="20">
        <v>47996.471314480936</v>
      </c>
      <c r="S446" s="20">
        <v>116303.0247888336</v>
      </c>
      <c r="T446" s="20">
        <v>61725.592599231779</v>
      </c>
      <c r="U446" s="20">
        <v>7085.8557712813372</v>
      </c>
      <c r="V446" s="20">
        <v>0</v>
      </c>
      <c r="W446" s="20">
        <v>42742.418776488441</v>
      </c>
      <c r="X446" s="20">
        <v>111553.86714700155</v>
      </c>
      <c r="Y446" s="20">
        <f t="shared" si="32"/>
        <v>-4749.1576418320474</v>
      </c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1:51" x14ac:dyDescent="0.25">
      <c r="A447">
        <f t="shared" si="29"/>
        <v>0</v>
      </c>
      <c r="B447">
        <v>4093</v>
      </c>
      <c r="C447">
        <v>7</v>
      </c>
      <c r="D447" t="s">
        <v>441</v>
      </c>
      <c r="E447">
        <v>7</v>
      </c>
      <c r="F447" s="20">
        <v>145950.82602714084</v>
      </c>
      <c r="G447" s="20">
        <v>21334.920907928023</v>
      </c>
      <c r="H447" s="20">
        <v>139129.72866900734</v>
      </c>
      <c r="I447" s="20">
        <v>306415.47560407617</v>
      </c>
      <c r="J447" s="20">
        <v>145950.82602714084</v>
      </c>
      <c r="K447" s="20">
        <v>22300.340008899489</v>
      </c>
      <c r="L447" s="20">
        <v>0</v>
      </c>
      <c r="M447" s="20">
        <v>138164.30956803588</v>
      </c>
      <c r="N447" s="20">
        <f t="shared" si="30"/>
        <v>306415.47560407617</v>
      </c>
      <c r="O447" s="36">
        <f t="shared" si="31"/>
        <v>0</v>
      </c>
      <c r="P447" s="20">
        <v>153496.81245750538</v>
      </c>
      <c r="Q447" s="20">
        <v>21901.703101601666</v>
      </c>
      <c r="R447" s="20">
        <v>143281.87985877559</v>
      </c>
      <c r="S447" s="20">
        <v>318680.3954178826</v>
      </c>
      <c r="T447" s="20">
        <v>153496.81245750538</v>
      </c>
      <c r="U447" s="20">
        <v>24289.791664385433</v>
      </c>
      <c r="V447" s="20">
        <v>0</v>
      </c>
      <c r="W447" s="20">
        <v>126804.41216639262</v>
      </c>
      <c r="X447" s="20">
        <v>304591.01628828346</v>
      </c>
      <c r="Y447" s="20">
        <f t="shared" si="32"/>
        <v>-14089.37912959914</v>
      </c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1:51" x14ac:dyDescent="0.25">
      <c r="A448">
        <f t="shared" si="29"/>
        <v>0</v>
      </c>
      <c r="B448">
        <v>4095</v>
      </c>
      <c r="C448">
        <v>7</v>
      </c>
      <c r="D448" t="s">
        <v>442</v>
      </c>
      <c r="E448">
        <v>7</v>
      </c>
      <c r="F448" s="20">
        <v>32817.907843962297</v>
      </c>
      <c r="G448" s="20">
        <v>0</v>
      </c>
      <c r="H448" s="20">
        <v>35146.476842119417</v>
      </c>
      <c r="I448" s="20">
        <v>67964.384686081714</v>
      </c>
      <c r="J448" s="20">
        <v>32817.907843962297</v>
      </c>
      <c r="K448" s="20">
        <v>0</v>
      </c>
      <c r="L448" s="20">
        <v>0</v>
      </c>
      <c r="M448" s="20">
        <v>35146.476842119417</v>
      </c>
      <c r="N448" s="20">
        <f t="shared" si="30"/>
        <v>67964.384686081714</v>
      </c>
      <c r="O448" s="36">
        <f t="shared" si="31"/>
        <v>0</v>
      </c>
      <c r="P448" s="20">
        <v>34528.845202170174</v>
      </c>
      <c r="Q448" s="20">
        <v>0</v>
      </c>
      <c r="R448" s="20">
        <v>36154.11487135481</v>
      </c>
      <c r="S448" s="20">
        <v>70682.960073524984</v>
      </c>
      <c r="T448" s="20">
        <v>34528.845202170174</v>
      </c>
      <c r="U448" s="20">
        <v>0</v>
      </c>
      <c r="V448" s="20">
        <v>0</v>
      </c>
      <c r="W448" s="20">
        <v>32538.703384219327</v>
      </c>
      <c r="X448" s="20">
        <v>67067.548586389501</v>
      </c>
      <c r="Y448" s="20">
        <f t="shared" si="32"/>
        <v>-3615.4114871354832</v>
      </c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1:51" x14ac:dyDescent="0.25">
      <c r="A449">
        <f t="shared" si="29"/>
        <v>0</v>
      </c>
      <c r="B449">
        <v>4097</v>
      </c>
      <c r="C449">
        <v>7</v>
      </c>
      <c r="D449" t="s">
        <v>443</v>
      </c>
      <c r="E449">
        <v>7</v>
      </c>
      <c r="F449" s="20">
        <v>159072.52429767131</v>
      </c>
      <c r="G449" s="20">
        <v>7046.3845938476088</v>
      </c>
      <c r="H449" s="20">
        <v>133121.96930438408</v>
      </c>
      <c r="I449" s="20">
        <v>299240.87819590303</v>
      </c>
      <c r="J449" s="20">
        <v>159072.52429767131</v>
      </c>
      <c r="K449" s="20">
        <v>6757.8207848075963</v>
      </c>
      <c r="L449" s="20">
        <v>0</v>
      </c>
      <c r="M449" s="20">
        <v>133410.53311342411</v>
      </c>
      <c r="N449" s="20">
        <f t="shared" si="30"/>
        <v>299240.87819590303</v>
      </c>
      <c r="O449" s="36">
        <f t="shared" si="31"/>
        <v>0</v>
      </c>
      <c r="P449" s="20">
        <v>166730.38238801769</v>
      </c>
      <c r="Q449" s="20">
        <v>7380.397456238682</v>
      </c>
      <c r="R449" s="20">
        <v>137108.60069329868</v>
      </c>
      <c r="S449" s="20">
        <v>311219.38053755509</v>
      </c>
      <c r="T449" s="20">
        <v>166730.38238801769</v>
      </c>
      <c r="U449" s="20">
        <v>6861.8527428404122</v>
      </c>
      <c r="V449" s="20">
        <v>0</v>
      </c>
      <c r="W449" s="20">
        <v>123864.43086602725</v>
      </c>
      <c r="X449" s="20">
        <v>297456.66599688539</v>
      </c>
      <c r="Y449" s="20">
        <f t="shared" si="32"/>
        <v>-13762.714540669695</v>
      </c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1:51" x14ac:dyDescent="0.25">
      <c r="A450">
        <f t="shared" si="29"/>
        <v>0</v>
      </c>
      <c r="B450">
        <v>4098</v>
      </c>
      <c r="C450">
        <v>7</v>
      </c>
      <c r="D450" t="s">
        <v>444</v>
      </c>
      <c r="E450">
        <v>7</v>
      </c>
      <c r="F450" s="20">
        <v>287059.02038316778</v>
      </c>
      <c r="G450" s="20">
        <v>125.57497107499034</v>
      </c>
      <c r="H450" s="20">
        <v>331206.21788867447</v>
      </c>
      <c r="I450" s="20">
        <v>618390.81324291718</v>
      </c>
      <c r="J450" s="20">
        <v>287059.02038316778</v>
      </c>
      <c r="K450" s="20">
        <v>0</v>
      </c>
      <c r="L450" s="20">
        <v>0</v>
      </c>
      <c r="M450" s="20">
        <v>331331.79285974946</v>
      </c>
      <c r="N450" s="20">
        <f t="shared" si="30"/>
        <v>618390.81324291718</v>
      </c>
      <c r="O450" s="36">
        <f t="shared" si="31"/>
        <v>0</v>
      </c>
      <c r="P450" s="20">
        <v>264053.91711121984</v>
      </c>
      <c r="Q450" s="20">
        <v>0</v>
      </c>
      <c r="R450" s="20">
        <v>294633.5299656039</v>
      </c>
      <c r="S450" s="20">
        <v>558687.4470768238</v>
      </c>
      <c r="T450" s="20">
        <v>264053.91711121984</v>
      </c>
      <c r="U450" s="20">
        <v>0</v>
      </c>
      <c r="V450" s="20">
        <v>0</v>
      </c>
      <c r="W450" s="20">
        <v>265170.1769690435</v>
      </c>
      <c r="X450" s="20">
        <v>529224.09408026328</v>
      </c>
      <c r="Y450" s="20">
        <f t="shared" si="32"/>
        <v>-29463.352996560512</v>
      </c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1:51" x14ac:dyDescent="0.25">
      <c r="A451">
        <f t="shared" si="29"/>
        <v>0</v>
      </c>
      <c r="B451">
        <v>4099</v>
      </c>
      <c r="C451">
        <v>7</v>
      </c>
      <c r="D451" t="s">
        <v>546</v>
      </c>
      <c r="E451">
        <v>7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20">
        <v>0</v>
      </c>
      <c r="N451" s="20">
        <f t="shared" si="30"/>
        <v>0</v>
      </c>
      <c r="O451" s="36">
        <f t="shared" si="31"/>
        <v>0</v>
      </c>
      <c r="P451" s="20">
        <v>0</v>
      </c>
      <c r="Q451" s="20">
        <v>0</v>
      </c>
      <c r="R451" s="20">
        <v>0</v>
      </c>
      <c r="S451" s="20">
        <v>0</v>
      </c>
      <c r="T451" s="20">
        <v>0</v>
      </c>
      <c r="U451" s="20">
        <v>0</v>
      </c>
      <c r="V451" s="20">
        <v>0</v>
      </c>
      <c r="W451" s="20">
        <v>0</v>
      </c>
      <c r="X451" s="20">
        <v>0</v>
      </c>
      <c r="Y451" s="20">
        <f t="shared" si="32"/>
        <v>0</v>
      </c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1:51" x14ac:dyDescent="0.25">
      <c r="A452">
        <f t="shared" si="29"/>
        <v>0</v>
      </c>
      <c r="B452">
        <v>4100</v>
      </c>
      <c r="C452">
        <v>7</v>
      </c>
      <c r="D452" t="s">
        <v>445</v>
      </c>
      <c r="E452">
        <v>7</v>
      </c>
      <c r="F452" s="20">
        <v>155471.29354827534</v>
      </c>
      <c r="G452" s="20">
        <v>38367.993393357305</v>
      </c>
      <c r="H452" s="20">
        <v>165678.0147494105</v>
      </c>
      <c r="I452" s="20">
        <v>359517.30169104313</v>
      </c>
      <c r="J452" s="20">
        <v>155471.29354827534</v>
      </c>
      <c r="K452" s="20">
        <v>40549.964231086895</v>
      </c>
      <c r="L452" s="20">
        <v>0</v>
      </c>
      <c r="M452" s="20">
        <v>163496.0439116809</v>
      </c>
      <c r="N452" s="20">
        <f t="shared" si="30"/>
        <v>359517.30169104313</v>
      </c>
      <c r="O452" s="36">
        <f t="shared" si="31"/>
        <v>0</v>
      </c>
      <c r="P452" s="20">
        <v>165395.42753267044</v>
      </c>
      <c r="Q452" s="20">
        <v>39745.227694525289</v>
      </c>
      <c r="R452" s="20">
        <v>173055.01662066937</v>
      </c>
      <c r="S452" s="20">
        <v>378195.6718478651</v>
      </c>
      <c r="T452" s="20">
        <v>165395.42753267044</v>
      </c>
      <c r="U452" s="20">
        <v>45062.716599625543</v>
      </c>
      <c r="V452" s="20">
        <v>0</v>
      </c>
      <c r="W452" s="20">
        <v>150963.77494401223</v>
      </c>
      <c r="X452" s="20">
        <v>361421.9190763082</v>
      </c>
      <c r="Y452" s="20">
        <f t="shared" si="32"/>
        <v>-16773.752771556901</v>
      </c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1:51" x14ac:dyDescent="0.25">
      <c r="A453">
        <f t="shared" si="29"/>
        <v>0</v>
      </c>
      <c r="B453">
        <v>4101</v>
      </c>
      <c r="C453">
        <v>7</v>
      </c>
      <c r="D453" t="s">
        <v>986</v>
      </c>
      <c r="E453">
        <v>7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20">
        <v>0</v>
      </c>
      <c r="N453" s="20">
        <f t="shared" si="30"/>
        <v>0</v>
      </c>
      <c r="O453" s="36">
        <f t="shared" si="31"/>
        <v>0</v>
      </c>
      <c r="P453" s="20">
        <v>0</v>
      </c>
      <c r="Q453" s="20">
        <v>0</v>
      </c>
      <c r="R453" s="20">
        <v>0</v>
      </c>
      <c r="S453" s="20">
        <v>0</v>
      </c>
      <c r="T453" s="20">
        <v>0</v>
      </c>
      <c r="U453" s="20">
        <v>0</v>
      </c>
      <c r="V453" s="20">
        <v>0</v>
      </c>
      <c r="W453" s="20">
        <v>0</v>
      </c>
      <c r="X453" s="20">
        <v>0</v>
      </c>
      <c r="Y453" s="20">
        <f t="shared" si="32"/>
        <v>0</v>
      </c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1:51" x14ac:dyDescent="0.25">
      <c r="A454">
        <f t="shared" si="29"/>
        <v>0</v>
      </c>
      <c r="B454">
        <v>4102</v>
      </c>
      <c r="C454">
        <v>7</v>
      </c>
      <c r="D454" t="s">
        <v>446</v>
      </c>
      <c r="E454">
        <v>7</v>
      </c>
      <c r="F454" s="20">
        <v>174538.87768063004</v>
      </c>
      <c r="G454" s="20">
        <v>5952.5220447327692</v>
      </c>
      <c r="H454" s="20">
        <v>166285.54716315848</v>
      </c>
      <c r="I454" s="20">
        <v>346776.94688852131</v>
      </c>
      <c r="J454" s="20">
        <v>174538.87768063004</v>
      </c>
      <c r="K454" s="20">
        <v>5596.9157873432678</v>
      </c>
      <c r="L454" s="20">
        <v>0</v>
      </c>
      <c r="M454" s="20">
        <v>166641.15342054798</v>
      </c>
      <c r="N454" s="20">
        <f t="shared" si="30"/>
        <v>346776.94688852131</v>
      </c>
      <c r="O454" s="36">
        <f t="shared" si="31"/>
        <v>0</v>
      </c>
      <c r="P454" s="20">
        <v>195794.32086987534</v>
      </c>
      <c r="Q454" s="20">
        <v>6952.9873361921218</v>
      </c>
      <c r="R454" s="20">
        <v>185002.27187100684</v>
      </c>
      <c r="S454" s="20">
        <v>387749.58007707435</v>
      </c>
      <c r="T454" s="20">
        <v>195794.32086987534</v>
      </c>
      <c r="U454" s="20">
        <v>6273.0162440619442</v>
      </c>
      <c r="V454" s="20">
        <v>0</v>
      </c>
      <c r="W454" s="20">
        <v>167114.01866682334</v>
      </c>
      <c r="X454" s="20">
        <v>369181.35578076064</v>
      </c>
      <c r="Y454" s="20">
        <f t="shared" si="32"/>
        <v>-18568.224296313711</v>
      </c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1:51" x14ac:dyDescent="0.25">
      <c r="A455">
        <f t="shared" si="29"/>
        <v>0</v>
      </c>
      <c r="B455">
        <v>4103</v>
      </c>
      <c r="C455">
        <v>7</v>
      </c>
      <c r="D455" t="s">
        <v>987</v>
      </c>
      <c r="E455">
        <v>7</v>
      </c>
      <c r="F455" s="20">
        <v>351660.60993916733</v>
      </c>
      <c r="G455" s="20">
        <v>0</v>
      </c>
      <c r="H455" s="20">
        <v>172199.28021891549</v>
      </c>
      <c r="I455" s="20">
        <v>523859.89015808282</v>
      </c>
      <c r="J455" s="20">
        <v>351660.60993916733</v>
      </c>
      <c r="K455" s="20">
        <v>0</v>
      </c>
      <c r="L455" s="20">
        <v>0</v>
      </c>
      <c r="M455" s="20">
        <v>172199.28021891549</v>
      </c>
      <c r="N455" s="20">
        <f t="shared" si="30"/>
        <v>523859.89015808282</v>
      </c>
      <c r="O455" s="36">
        <f t="shared" si="31"/>
        <v>0</v>
      </c>
      <c r="P455" s="20">
        <v>398263.44163792441</v>
      </c>
      <c r="Q455" s="20">
        <v>0</v>
      </c>
      <c r="R455" s="20">
        <v>189772.29482455237</v>
      </c>
      <c r="S455" s="20">
        <v>588035.73646247678</v>
      </c>
      <c r="T455" s="20">
        <v>398263.44163792441</v>
      </c>
      <c r="U455" s="20">
        <v>0</v>
      </c>
      <c r="V455" s="20">
        <v>0</v>
      </c>
      <c r="W455" s="20">
        <v>170795.06534209714</v>
      </c>
      <c r="X455" s="20">
        <v>569058.50698002148</v>
      </c>
      <c r="Y455" s="20">
        <f t="shared" si="32"/>
        <v>-18977.229482455296</v>
      </c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1:51" x14ac:dyDescent="0.25">
      <c r="A456">
        <f t="shared" si="29"/>
        <v>0</v>
      </c>
      <c r="B456">
        <v>4104</v>
      </c>
      <c r="C456">
        <v>7</v>
      </c>
      <c r="D456" t="s">
        <v>988</v>
      </c>
      <c r="E456">
        <v>7</v>
      </c>
      <c r="F456" s="20">
        <v>406203.59375665186</v>
      </c>
      <c r="G456" s="20">
        <v>88226.105325220211</v>
      </c>
      <c r="H456" s="20">
        <v>364823.8154940604</v>
      </c>
      <c r="I456" s="20">
        <v>859253.51457593241</v>
      </c>
      <c r="J456" s="20">
        <v>406203.59375665186</v>
      </c>
      <c r="K456" s="20">
        <v>93102.646222941738</v>
      </c>
      <c r="L456" s="20">
        <v>0</v>
      </c>
      <c r="M456" s="20">
        <v>359947.27459633886</v>
      </c>
      <c r="N456" s="20">
        <f t="shared" si="30"/>
        <v>859253.51457593241</v>
      </c>
      <c r="O456" s="36">
        <f t="shared" si="31"/>
        <v>0</v>
      </c>
      <c r="P456" s="20">
        <v>508404.430926328</v>
      </c>
      <c r="Q456" s="20">
        <v>109125.08498924265</v>
      </c>
      <c r="R456" s="20">
        <v>446071.99366677681</v>
      </c>
      <c r="S456" s="20">
        <v>1063601.5095823475</v>
      </c>
      <c r="T456" s="20">
        <v>508404.430926328</v>
      </c>
      <c r="U456" s="20">
        <v>123428.26517599905</v>
      </c>
      <c r="V456" s="20">
        <v>0</v>
      </c>
      <c r="W456" s="20">
        <v>388591.93213201832</v>
      </c>
      <c r="X456" s="20">
        <v>1020424.6282343455</v>
      </c>
      <c r="Y456" s="20">
        <f t="shared" si="32"/>
        <v>-43176.881348002004</v>
      </c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1:51" x14ac:dyDescent="0.25">
      <c r="A457">
        <f t="shared" si="29"/>
        <v>0</v>
      </c>
      <c r="B457">
        <v>4105</v>
      </c>
      <c r="C457">
        <v>7</v>
      </c>
      <c r="D457" t="s">
        <v>449</v>
      </c>
      <c r="E457">
        <v>7</v>
      </c>
      <c r="F457" s="20">
        <v>218447.6318915468</v>
      </c>
      <c r="G457" s="20">
        <v>15517.907508180948</v>
      </c>
      <c r="H457" s="20">
        <v>68130.229386204999</v>
      </c>
      <c r="I457" s="20">
        <v>302095.76878593274</v>
      </c>
      <c r="J457" s="20">
        <v>218447.6318915468</v>
      </c>
      <c r="K457" s="20">
        <v>15661.876533137245</v>
      </c>
      <c r="L457" s="20">
        <v>0</v>
      </c>
      <c r="M457" s="20">
        <v>67986.260361248686</v>
      </c>
      <c r="N457" s="20">
        <f t="shared" si="30"/>
        <v>302095.76878593274</v>
      </c>
      <c r="O457" s="36">
        <f t="shared" si="31"/>
        <v>0</v>
      </c>
      <c r="P457" s="20">
        <v>228110.78604591548</v>
      </c>
      <c r="Q457" s="20">
        <v>17413.334253732628</v>
      </c>
      <c r="R457" s="20">
        <v>66345.335123476601</v>
      </c>
      <c r="S457" s="20">
        <v>311869.45542312472</v>
      </c>
      <c r="T457" s="20">
        <v>228110.78604591548</v>
      </c>
      <c r="U457" s="20">
        <v>18198.412600311607</v>
      </c>
      <c r="V457" s="20">
        <v>0</v>
      </c>
      <c r="W457" s="20">
        <v>59004.231099207878</v>
      </c>
      <c r="X457" s="20">
        <v>305313.42974543496</v>
      </c>
      <c r="Y457" s="20">
        <f t="shared" si="32"/>
        <v>-6556.0256776897586</v>
      </c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1:51" x14ac:dyDescent="0.25">
      <c r="A458">
        <f t="shared" si="29"/>
        <v>0</v>
      </c>
      <c r="B458">
        <v>4106</v>
      </c>
      <c r="C458">
        <v>7</v>
      </c>
      <c r="D458" t="s">
        <v>450</v>
      </c>
      <c r="E458">
        <v>7</v>
      </c>
      <c r="F458" s="20">
        <v>165018.2469574399</v>
      </c>
      <c r="G458" s="20">
        <v>22602.177070253452</v>
      </c>
      <c r="H458" s="20">
        <v>143640.69251608726</v>
      </c>
      <c r="I458" s="20">
        <v>331261.1165437806</v>
      </c>
      <c r="J458" s="20">
        <v>165018.2469574399</v>
      </c>
      <c r="K458" s="20">
        <v>23573.032899266618</v>
      </c>
      <c r="L458" s="20">
        <v>0</v>
      </c>
      <c r="M458" s="20">
        <v>142669.8366870741</v>
      </c>
      <c r="N458" s="20">
        <f t="shared" si="30"/>
        <v>331261.1165437806</v>
      </c>
      <c r="O458" s="36">
        <f t="shared" si="31"/>
        <v>0</v>
      </c>
      <c r="P458" s="20">
        <v>149131.55739305934</v>
      </c>
      <c r="Q458" s="20">
        <v>18597.605961779762</v>
      </c>
      <c r="R458" s="20">
        <v>125105.66366986293</v>
      </c>
      <c r="S458" s="20">
        <v>292834.82702470204</v>
      </c>
      <c r="T458" s="20">
        <v>149131.55739305934</v>
      </c>
      <c r="U458" s="20">
        <v>20435.795091585162</v>
      </c>
      <c r="V458" s="20">
        <v>0</v>
      </c>
      <c r="W458" s="20">
        <v>110940.72708605177</v>
      </c>
      <c r="X458" s="20">
        <v>280508.07957069628</v>
      </c>
      <c r="Y458" s="20">
        <f t="shared" si="32"/>
        <v>-12326.747454005759</v>
      </c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1:51" x14ac:dyDescent="0.25">
      <c r="A459">
        <f t="shared" si="29"/>
        <v>0</v>
      </c>
      <c r="B459">
        <v>4107</v>
      </c>
      <c r="C459">
        <v>7</v>
      </c>
      <c r="D459" t="s">
        <v>451</v>
      </c>
      <c r="E459">
        <v>7</v>
      </c>
      <c r="F459" s="20">
        <v>75746.847932136487</v>
      </c>
      <c r="G459" s="20">
        <v>10059.577693752977</v>
      </c>
      <c r="H459" s="20">
        <v>78733.600416234258</v>
      </c>
      <c r="I459" s="20">
        <v>164540.02604212373</v>
      </c>
      <c r="J459" s="20">
        <v>75746.847932136487</v>
      </c>
      <c r="K459" s="20">
        <v>10479.245391092643</v>
      </c>
      <c r="L459" s="20">
        <v>0</v>
      </c>
      <c r="M459" s="20">
        <v>78313.93271889459</v>
      </c>
      <c r="N459" s="20">
        <f t="shared" si="30"/>
        <v>164540.02604212373</v>
      </c>
      <c r="O459" s="36">
        <f t="shared" si="31"/>
        <v>0</v>
      </c>
      <c r="P459" s="20">
        <v>79695.853837990639</v>
      </c>
      <c r="Q459" s="20">
        <v>10243.803338845693</v>
      </c>
      <c r="R459" s="20">
        <v>81305.33879492186</v>
      </c>
      <c r="S459" s="20">
        <v>171244.99597175821</v>
      </c>
      <c r="T459" s="20">
        <v>79695.853837990639</v>
      </c>
      <c r="U459" s="20">
        <v>11276.384720438769</v>
      </c>
      <c r="V459" s="20">
        <v>0</v>
      </c>
      <c r="W459" s="20">
        <v>72245.481671995905</v>
      </c>
      <c r="X459" s="20">
        <v>163217.7202304253</v>
      </c>
      <c r="Y459" s="20">
        <f t="shared" si="32"/>
        <v>-8027.2757413329091</v>
      </c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1:51" x14ac:dyDescent="0.25">
      <c r="A460">
        <f t="shared" si="29"/>
        <v>0</v>
      </c>
      <c r="B460">
        <v>4108</v>
      </c>
      <c r="C460">
        <v>7</v>
      </c>
      <c r="D460" t="s">
        <v>547</v>
      </c>
      <c r="E460">
        <v>7</v>
      </c>
      <c r="F460" s="20">
        <v>1272.2160754692941</v>
      </c>
      <c r="G460" s="20">
        <v>623.0515164495954</v>
      </c>
      <c r="H460" s="20">
        <v>-1895.2675919188896</v>
      </c>
      <c r="I460" s="20">
        <v>0</v>
      </c>
      <c r="J460" s="20">
        <v>1272.2160754692941</v>
      </c>
      <c r="K460" s="20">
        <v>660.90669871635373</v>
      </c>
      <c r="L460" s="20">
        <v>0</v>
      </c>
      <c r="M460" s="20">
        <v>-1933.1227741856478</v>
      </c>
      <c r="N460" s="20">
        <f t="shared" si="30"/>
        <v>0</v>
      </c>
      <c r="O460" s="36">
        <f t="shared" si="31"/>
        <v>0</v>
      </c>
      <c r="P460" s="20">
        <v>1287.0597305984104</v>
      </c>
      <c r="Q460" s="20">
        <v>616.67330244221228</v>
      </c>
      <c r="R460" s="20">
        <v>-1903.7330330406226</v>
      </c>
      <c r="S460" s="20">
        <v>0</v>
      </c>
      <c r="T460" s="20">
        <v>1287.0597305984104</v>
      </c>
      <c r="U460" s="20">
        <v>704.3024342633073</v>
      </c>
      <c r="V460" s="20">
        <v>0</v>
      </c>
      <c r="W460" s="20">
        <v>-1792.2259483755458</v>
      </c>
      <c r="X460" s="20">
        <v>199.13621648617186</v>
      </c>
      <c r="Y460" s="20">
        <f t="shared" si="32"/>
        <v>199.13621648617186</v>
      </c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1:51" x14ac:dyDescent="0.25">
      <c r="A461">
        <f t="shared" si="29"/>
        <v>0</v>
      </c>
      <c r="B461">
        <v>4109</v>
      </c>
      <c r="C461">
        <v>7</v>
      </c>
      <c r="D461" t="s">
        <v>452</v>
      </c>
      <c r="E461">
        <v>7</v>
      </c>
      <c r="F461" s="20">
        <v>93923.570434741327</v>
      </c>
      <c r="G461" s="20">
        <v>17720.48801965627</v>
      </c>
      <c r="H461" s="20">
        <v>93294.686561390845</v>
      </c>
      <c r="I461" s="20">
        <v>204938.74501578845</v>
      </c>
      <c r="J461" s="20">
        <v>93923.570434741327</v>
      </c>
      <c r="K461" s="20">
        <v>18654.498269770789</v>
      </c>
      <c r="L461" s="20">
        <v>0</v>
      </c>
      <c r="M461" s="20">
        <v>92360.676311276329</v>
      </c>
      <c r="N461" s="20">
        <f t="shared" si="30"/>
        <v>204938.74501578845</v>
      </c>
      <c r="O461" s="36">
        <f t="shared" si="31"/>
        <v>0</v>
      </c>
      <c r="P461" s="20">
        <v>70597.198586164319</v>
      </c>
      <c r="Q461" s="20">
        <v>12421.072782299332</v>
      </c>
      <c r="R461" s="20">
        <v>69221.939214693484</v>
      </c>
      <c r="S461" s="20">
        <v>152240.21058315714</v>
      </c>
      <c r="T461" s="20">
        <v>70597.198586164319</v>
      </c>
      <c r="U461" s="20">
        <v>13944.099816589713</v>
      </c>
      <c r="V461" s="20">
        <v>0</v>
      </c>
      <c r="W461" s="20">
        <v>60929.020962362789</v>
      </c>
      <c r="X461" s="20">
        <v>145470.31936511683</v>
      </c>
      <c r="Y461" s="20">
        <f t="shared" si="32"/>
        <v>-6769.8912180403131</v>
      </c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1:51" x14ac:dyDescent="0.25">
      <c r="A462">
        <f t="shared" si="29"/>
        <v>0</v>
      </c>
      <c r="B462">
        <v>4110</v>
      </c>
      <c r="C462">
        <v>7</v>
      </c>
      <c r="D462" t="s">
        <v>453</v>
      </c>
      <c r="E462">
        <v>7</v>
      </c>
      <c r="F462" s="20">
        <v>166547.40402295208</v>
      </c>
      <c r="G462" s="20">
        <v>10669.979469938942</v>
      </c>
      <c r="H462" s="20">
        <v>149374.60955187594</v>
      </c>
      <c r="I462" s="20">
        <v>326591.99304476695</v>
      </c>
      <c r="J462" s="20">
        <v>166547.40402295208</v>
      </c>
      <c r="K462" s="20">
        <v>10733.044272324601</v>
      </c>
      <c r="L462" s="20">
        <v>0</v>
      </c>
      <c r="M462" s="20">
        <v>149311.54474949028</v>
      </c>
      <c r="N462" s="20">
        <f t="shared" si="30"/>
        <v>326591.99304476695</v>
      </c>
      <c r="O462" s="36">
        <f t="shared" si="31"/>
        <v>0</v>
      </c>
      <c r="P462" s="20">
        <v>174975.09147516196</v>
      </c>
      <c r="Q462" s="20">
        <v>11315.974854296081</v>
      </c>
      <c r="R462" s="20">
        <v>153364.60643709957</v>
      </c>
      <c r="S462" s="20">
        <v>339655.6727665576</v>
      </c>
      <c r="T462" s="20">
        <v>174975.09147516196</v>
      </c>
      <c r="U462" s="20">
        <v>11654.398655303819</v>
      </c>
      <c r="V462" s="20">
        <v>0</v>
      </c>
      <c r="W462" s="20">
        <v>137723.56437248265</v>
      </c>
      <c r="X462" s="20">
        <v>324353.05450294842</v>
      </c>
      <c r="Y462" s="20">
        <f t="shared" si="32"/>
        <v>-15302.618263609183</v>
      </c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1:51" x14ac:dyDescent="0.25">
      <c r="A463">
        <f t="shared" si="29"/>
        <v>0</v>
      </c>
      <c r="B463">
        <v>4111</v>
      </c>
      <c r="C463">
        <v>7</v>
      </c>
      <c r="D463" t="s">
        <v>989</v>
      </c>
      <c r="E463">
        <v>7</v>
      </c>
      <c r="F463" s="20">
        <v>47882.498699433054</v>
      </c>
      <c r="G463" s="20">
        <v>0</v>
      </c>
      <c r="H463" s="20">
        <v>39850.386583058826</v>
      </c>
      <c r="I463" s="20">
        <v>87732.885282491887</v>
      </c>
      <c r="J463" s="20">
        <v>47882.498699433054</v>
      </c>
      <c r="K463" s="20">
        <v>0</v>
      </c>
      <c r="L463" s="20">
        <v>0</v>
      </c>
      <c r="M463" s="20">
        <v>39850.386583058826</v>
      </c>
      <c r="N463" s="20">
        <f t="shared" si="30"/>
        <v>87732.885282491887</v>
      </c>
      <c r="O463" s="36">
        <f t="shared" si="31"/>
        <v>0</v>
      </c>
      <c r="P463" s="20">
        <v>53063.594486079499</v>
      </c>
      <c r="Q463" s="20">
        <v>0</v>
      </c>
      <c r="R463" s="20">
        <v>44191.377892763507</v>
      </c>
      <c r="S463" s="20">
        <v>97254.972378842998</v>
      </c>
      <c r="T463" s="20">
        <v>53063.594486079499</v>
      </c>
      <c r="U463" s="20">
        <v>0</v>
      </c>
      <c r="V463" s="20">
        <v>0</v>
      </c>
      <c r="W463" s="20">
        <v>39772.240103487158</v>
      </c>
      <c r="X463" s="20">
        <v>92835.834589566657</v>
      </c>
      <c r="Y463" s="20">
        <f t="shared" si="32"/>
        <v>-4419.1377892763412</v>
      </c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1:51" x14ac:dyDescent="0.25">
      <c r="A464">
        <f t="shared" si="29"/>
        <v>0</v>
      </c>
      <c r="B464">
        <v>4112</v>
      </c>
      <c r="C464">
        <v>7</v>
      </c>
      <c r="D464" t="s">
        <v>455</v>
      </c>
      <c r="E464">
        <v>7</v>
      </c>
      <c r="F464" s="20">
        <v>99037.120643687769</v>
      </c>
      <c r="G464" s="20">
        <v>0</v>
      </c>
      <c r="H464" s="20">
        <v>44693.399652209177</v>
      </c>
      <c r="I464" s="20">
        <v>143730.52029589695</v>
      </c>
      <c r="J464" s="20">
        <v>99037.120643687769</v>
      </c>
      <c r="K464" s="20">
        <v>0</v>
      </c>
      <c r="L464" s="20">
        <v>0</v>
      </c>
      <c r="M464" s="20">
        <v>44693.399652209177</v>
      </c>
      <c r="N464" s="20">
        <f t="shared" si="30"/>
        <v>143730.52029589695</v>
      </c>
      <c r="O464" s="36">
        <f t="shared" si="31"/>
        <v>0</v>
      </c>
      <c r="P464" s="20">
        <v>105805.05795035111</v>
      </c>
      <c r="Q464" s="20">
        <v>0</v>
      </c>
      <c r="R464" s="20">
        <v>49160.178243904011</v>
      </c>
      <c r="S464" s="20">
        <v>154965.23619425512</v>
      </c>
      <c r="T464" s="20">
        <v>105805.05795035111</v>
      </c>
      <c r="U464" s="20">
        <v>0</v>
      </c>
      <c r="V464" s="20">
        <v>0</v>
      </c>
      <c r="W464" s="20">
        <v>44244.16041951361</v>
      </c>
      <c r="X464" s="20">
        <v>150049.21836986471</v>
      </c>
      <c r="Y464" s="20">
        <f t="shared" si="32"/>
        <v>-4916.0178243904084</v>
      </c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1:51" x14ac:dyDescent="0.25">
      <c r="A465">
        <f t="shared" si="29"/>
        <v>0</v>
      </c>
      <c r="B465">
        <v>4113</v>
      </c>
      <c r="C465">
        <v>7</v>
      </c>
      <c r="D465" t="s">
        <v>456</v>
      </c>
      <c r="E465">
        <v>7</v>
      </c>
      <c r="F465" s="20">
        <v>1448900.2487197963</v>
      </c>
      <c r="G465" s="20">
        <v>378735.08615368855</v>
      </c>
      <c r="H465" s="20">
        <v>1415754.0825443508</v>
      </c>
      <c r="I465" s="20">
        <v>3243389.4174178354</v>
      </c>
      <c r="J465" s="20">
        <v>1448900.2487197963</v>
      </c>
      <c r="K465" s="20">
        <v>401591.95862691035</v>
      </c>
      <c r="L465" s="20">
        <v>0</v>
      </c>
      <c r="M465" s="20">
        <v>1392897.210071129</v>
      </c>
      <c r="N465" s="20">
        <f t="shared" si="30"/>
        <v>3243389.4174178354</v>
      </c>
      <c r="O465" s="36">
        <f t="shared" si="31"/>
        <v>0</v>
      </c>
      <c r="P465" s="20">
        <v>1401303.9266609021</v>
      </c>
      <c r="Q465" s="20">
        <v>354821.07453627104</v>
      </c>
      <c r="R465" s="20">
        <v>1337096.9989786076</v>
      </c>
      <c r="S465" s="20">
        <v>3093222.0001757806</v>
      </c>
      <c r="T465" s="20">
        <v>1401303.9266609021</v>
      </c>
      <c r="U465" s="20">
        <v>404926.84835035563</v>
      </c>
      <c r="V465" s="20">
        <v>0</v>
      </c>
      <c r="W465" s="20">
        <v>1286991.2251645231</v>
      </c>
      <c r="X465" s="20">
        <v>3093222.0001757806</v>
      </c>
      <c r="Y465" s="20">
        <f t="shared" si="32"/>
        <v>0</v>
      </c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1:51" x14ac:dyDescent="0.25">
      <c r="A466">
        <f t="shared" ref="A466:A529" si="33">COUNTIF($AA$18:$AA$556,B466)</f>
        <v>0</v>
      </c>
      <c r="B466">
        <v>4114</v>
      </c>
      <c r="C466">
        <v>7</v>
      </c>
      <c r="D466" t="s">
        <v>548</v>
      </c>
      <c r="E466">
        <v>7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20">
        <v>0</v>
      </c>
      <c r="N466" s="20">
        <f t="shared" si="30"/>
        <v>0</v>
      </c>
      <c r="O466" s="36">
        <f t="shared" si="31"/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0</v>
      </c>
      <c r="U466" s="20">
        <v>0</v>
      </c>
      <c r="V466" s="20">
        <v>0</v>
      </c>
      <c r="W466" s="20">
        <v>0</v>
      </c>
      <c r="X466" s="20">
        <v>0</v>
      </c>
      <c r="Y466" s="20">
        <f t="shared" si="32"/>
        <v>0</v>
      </c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1:51" x14ac:dyDescent="0.25">
      <c r="A467">
        <f t="shared" si="33"/>
        <v>0</v>
      </c>
      <c r="B467">
        <v>4115</v>
      </c>
      <c r="C467">
        <v>7</v>
      </c>
      <c r="D467" t="s">
        <v>457</v>
      </c>
      <c r="E467">
        <v>7</v>
      </c>
      <c r="F467" s="20">
        <v>82702.74616613223</v>
      </c>
      <c r="G467" s="20">
        <v>2538.6616218030244</v>
      </c>
      <c r="H467" s="20">
        <v>61552.057785991201</v>
      </c>
      <c r="I467" s="20">
        <v>146793.46557392646</v>
      </c>
      <c r="J467" s="20">
        <v>82702.74616613223</v>
      </c>
      <c r="K467" s="20">
        <v>2337.6101505444162</v>
      </c>
      <c r="L467" s="20">
        <v>0</v>
      </c>
      <c r="M467" s="20">
        <v>61753.109257249816</v>
      </c>
      <c r="N467" s="20">
        <f t="shared" ref="N467:N530" si="34">SUM(J467:M467)</f>
        <v>146793.46557392646</v>
      </c>
      <c r="O467" s="36">
        <f t="shared" ref="O467:O530" si="35">N467-I467</f>
        <v>0</v>
      </c>
      <c r="P467" s="20">
        <v>79615.273237195885</v>
      </c>
      <c r="Q467" s="20">
        <v>5337.0418649453841</v>
      </c>
      <c r="R467" s="20">
        <v>53834.234167752846</v>
      </c>
      <c r="S467" s="20">
        <v>138786.54926989411</v>
      </c>
      <c r="T467" s="20">
        <v>79615.273237195885</v>
      </c>
      <c r="U467" s="20">
        <v>5477.5713659868143</v>
      </c>
      <c r="V467" s="20">
        <v>0</v>
      </c>
      <c r="W467" s="20">
        <v>48324.334200040263</v>
      </c>
      <c r="X467" s="20">
        <v>133417.17880322295</v>
      </c>
      <c r="Y467" s="20">
        <f t="shared" ref="Y467:Y530" si="36">X467-S467</f>
        <v>-5369.3704666711565</v>
      </c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1:51" x14ac:dyDescent="0.25">
      <c r="A468">
        <f t="shared" si="33"/>
        <v>0</v>
      </c>
      <c r="B468">
        <v>4116</v>
      </c>
      <c r="C468">
        <v>7</v>
      </c>
      <c r="D468" t="s">
        <v>458</v>
      </c>
      <c r="E468">
        <v>7</v>
      </c>
      <c r="F468" s="20">
        <v>294564.28184582619</v>
      </c>
      <c r="G468" s="20">
        <v>31557.379206541773</v>
      </c>
      <c r="H468" s="20">
        <v>200848.17615207162</v>
      </c>
      <c r="I468" s="20">
        <v>526969.83720443957</v>
      </c>
      <c r="J468" s="20">
        <v>294564.28184582619</v>
      </c>
      <c r="K468" s="20">
        <v>32372.262359238262</v>
      </c>
      <c r="L468" s="20">
        <v>0</v>
      </c>
      <c r="M468" s="20">
        <v>200033.29299937509</v>
      </c>
      <c r="N468" s="20">
        <f t="shared" si="34"/>
        <v>526969.83720443957</v>
      </c>
      <c r="O468" s="36">
        <f t="shared" si="35"/>
        <v>0</v>
      </c>
      <c r="P468" s="20">
        <v>332178.38446532795</v>
      </c>
      <c r="Q468" s="20">
        <v>35393.077454951068</v>
      </c>
      <c r="R468" s="20">
        <v>219900.92922474112</v>
      </c>
      <c r="S468" s="20">
        <v>587472.39114502014</v>
      </c>
      <c r="T468" s="20">
        <v>332178.38446532795</v>
      </c>
      <c r="U468" s="20">
        <v>37839.363597689415</v>
      </c>
      <c r="V468" s="20">
        <v>0</v>
      </c>
      <c r="W468" s="20">
        <v>195709.17877380247</v>
      </c>
      <c r="X468" s="20">
        <v>565726.92683681985</v>
      </c>
      <c r="Y468" s="20">
        <f t="shared" si="36"/>
        <v>-21745.464308200288</v>
      </c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1:51" x14ac:dyDescent="0.25">
      <c r="A469">
        <f t="shared" si="33"/>
        <v>0</v>
      </c>
      <c r="B469">
        <v>4118</v>
      </c>
      <c r="C469">
        <v>7</v>
      </c>
      <c r="D469" t="s">
        <v>459</v>
      </c>
      <c r="E469">
        <v>7</v>
      </c>
      <c r="F469" s="20">
        <v>328705.12190508243</v>
      </c>
      <c r="G469" s="20">
        <v>64462.695869623793</v>
      </c>
      <c r="H469" s="20">
        <v>288892.94965379784</v>
      </c>
      <c r="I469" s="20">
        <v>682060.76742850407</v>
      </c>
      <c r="J469" s="20">
        <v>328705.12190508243</v>
      </c>
      <c r="K469" s="20">
        <v>67695.286988592896</v>
      </c>
      <c r="L469" s="20">
        <v>0</v>
      </c>
      <c r="M469" s="20">
        <v>285660.35853482876</v>
      </c>
      <c r="N469" s="20">
        <f t="shared" si="34"/>
        <v>682060.76742850407</v>
      </c>
      <c r="O469" s="36">
        <f t="shared" si="35"/>
        <v>0</v>
      </c>
      <c r="P469" s="20">
        <v>339130.58470616059</v>
      </c>
      <c r="Q469" s="20">
        <v>65504.36839453227</v>
      </c>
      <c r="R469" s="20">
        <v>291164.453880899</v>
      </c>
      <c r="S469" s="20">
        <v>695799.40698159183</v>
      </c>
      <c r="T469" s="20">
        <v>339130.58470616059</v>
      </c>
      <c r="U469" s="20">
        <v>73361.963406767914</v>
      </c>
      <c r="V469" s="20">
        <v>0</v>
      </c>
      <c r="W469" s="20">
        <v>254976.17298179699</v>
      </c>
      <c r="X469" s="20">
        <v>667468.72109472554</v>
      </c>
      <c r="Y469" s="20">
        <f t="shared" si="36"/>
        <v>-28330.685886866297</v>
      </c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1:51" x14ac:dyDescent="0.25">
      <c r="A470">
        <f t="shared" si="33"/>
        <v>0</v>
      </c>
      <c r="B470">
        <v>4119</v>
      </c>
      <c r="C470">
        <v>7</v>
      </c>
      <c r="D470" t="s">
        <v>990</v>
      </c>
      <c r="E470">
        <v>7</v>
      </c>
      <c r="F470" s="20">
        <v>32381.50276284244</v>
      </c>
      <c r="G470" s="20">
        <v>408.83209991751642</v>
      </c>
      <c r="H470" s="20">
        <v>11350.586293568434</v>
      </c>
      <c r="I470" s="20">
        <v>44140.92115632839</v>
      </c>
      <c r="J470" s="20">
        <v>32381.50276284244</v>
      </c>
      <c r="K470" s="20">
        <v>282.78667050273162</v>
      </c>
      <c r="L470" s="20">
        <v>0</v>
      </c>
      <c r="M470" s="20">
        <v>11476.63172298322</v>
      </c>
      <c r="N470" s="20">
        <f t="shared" si="34"/>
        <v>44140.92115632839</v>
      </c>
      <c r="O470" s="36">
        <f t="shared" si="35"/>
        <v>0</v>
      </c>
      <c r="P470" s="20">
        <v>25552.266348634763</v>
      </c>
      <c r="Q470" s="20">
        <v>79.702313131853302</v>
      </c>
      <c r="R470" s="20">
        <v>8797.9498401695309</v>
      </c>
      <c r="S470" s="20">
        <v>34429.918501936147</v>
      </c>
      <c r="T470" s="20">
        <v>25552.266348634763</v>
      </c>
      <c r="U470" s="20">
        <v>0</v>
      </c>
      <c r="V470" s="20">
        <v>0</v>
      </c>
      <c r="W470" s="20">
        <v>7989.8869379712451</v>
      </c>
      <c r="X470" s="20">
        <v>33542.153286606008</v>
      </c>
      <c r="Y470" s="20">
        <f t="shared" si="36"/>
        <v>-887.76521533013874</v>
      </c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1:51" x14ac:dyDescent="0.25">
      <c r="A471">
        <f t="shared" si="33"/>
        <v>0</v>
      </c>
      <c r="B471">
        <v>4120</v>
      </c>
      <c r="C471">
        <v>7</v>
      </c>
      <c r="D471" t="s">
        <v>461</v>
      </c>
      <c r="E471">
        <v>7</v>
      </c>
      <c r="F471" s="20">
        <v>424157.5700105899</v>
      </c>
      <c r="G471" s="20">
        <v>2673.8016535660981</v>
      </c>
      <c r="H471" s="20">
        <v>362282.97670723859</v>
      </c>
      <c r="I471" s="20">
        <v>789114.34837139456</v>
      </c>
      <c r="J471" s="20">
        <v>424157.5700105899</v>
      </c>
      <c r="K471" s="20">
        <v>914.37669402954225</v>
      </c>
      <c r="L471" s="20">
        <v>0</v>
      </c>
      <c r="M471" s="20">
        <v>364042.40166677511</v>
      </c>
      <c r="N471" s="20">
        <f t="shared" si="34"/>
        <v>789114.34837139456</v>
      </c>
      <c r="O471" s="36">
        <f t="shared" si="35"/>
        <v>0</v>
      </c>
      <c r="P471" s="20">
        <v>451378.30602116702</v>
      </c>
      <c r="Q471" s="20">
        <v>3740.7076817500542</v>
      </c>
      <c r="R471" s="20">
        <v>377249.39454165805</v>
      </c>
      <c r="S471" s="20">
        <v>832368.40824457514</v>
      </c>
      <c r="T471" s="20">
        <v>451378.30602116702</v>
      </c>
      <c r="U471" s="20">
        <v>34.737788380492297</v>
      </c>
      <c r="V471" s="20">
        <v>0</v>
      </c>
      <c r="W471" s="20">
        <v>342859.82799152489</v>
      </c>
      <c r="X471" s="20">
        <v>794272.87180107238</v>
      </c>
      <c r="Y471" s="20">
        <f t="shared" si="36"/>
        <v>-38095.536443502759</v>
      </c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1:51" x14ac:dyDescent="0.25">
      <c r="A472">
        <f t="shared" si="33"/>
        <v>0</v>
      </c>
      <c r="B472">
        <v>4121</v>
      </c>
      <c r="C472">
        <v>7</v>
      </c>
      <c r="D472" t="s">
        <v>462</v>
      </c>
      <c r="E472">
        <v>7</v>
      </c>
      <c r="F472" s="20">
        <v>121971.42704521077</v>
      </c>
      <c r="G472" s="20">
        <v>0</v>
      </c>
      <c r="H472" s="20">
        <v>85437.051295633544</v>
      </c>
      <c r="I472" s="20">
        <v>207408.47834084433</v>
      </c>
      <c r="J472" s="20">
        <v>121971.42704521077</v>
      </c>
      <c r="K472" s="20">
        <v>0</v>
      </c>
      <c r="L472" s="20">
        <v>0</v>
      </c>
      <c r="M472" s="20">
        <v>85437.051295633544</v>
      </c>
      <c r="N472" s="20">
        <f t="shared" si="34"/>
        <v>207408.47834084433</v>
      </c>
      <c r="O472" s="36">
        <f t="shared" si="35"/>
        <v>0</v>
      </c>
      <c r="P472" s="20">
        <v>128298.58843244442</v>
      </c>
      <c r="Q472" s="20">
        <v>0</v>
      </c>
      <c r="R472" s="20">
        <v>87844.819920968032</v>
      </c>
      <c r="S472" s="20">
        <v>216143.40835341247</v>
      </c>
      <c r="T472" s="20">
        <v>128298.58843244442</v>
      </c>
      <c r="U472" s="20">
        <v>0</v>
      </c>
      <c r="V472" s="20">
        <v>0</v>
      </c>
      <c r="W472" s="20">
        <v>79060.337928871231</v>
      </c>
      <c r="X472" s="20">
        <v>207358.92636131565</v>
      </c>
      <c r="Y472" s="20">
        <f t="shared" si="36"/>
        <v>-8784.4819920968148</v>
      </c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1:51" x14ac:dyDescent="0.25">
      <c r="A473">
        <f t="shared" si="33"/>
        <v>0</v>
      </c>
      <c r="B473">
        <v>4122</v>
      </c>
      <c r="C473">
        <v>7</v>
      </c>
      <c r="D473" t="s">
        <v>463</v>
      </c>
      <c r="E473">
        <v>7</v>
      </c>
      <c r="F473" s="20">
        <v>204028.38424830572</v>
      </c>
      <c r="G473" s="20">
        <v>0</v>
      </c>
      <c r="H473" s="20">
        <v>309413.52003145101</v>
      </c>
      <c r="I473" s="20">
        <v>513441.90427975671</v>
      </c>
      <c r="J473" s="20">
        <v>204028.38424830572</v>
      </c>
      <c r="K473" s="20">
        <v>0</v>
      </c>
      <c r="L473" s="20">
        <v>0</v>
      </c>
      <c r="M473" s="20">
        <v>309413.52003145101</v>
      </c>
      <c r="N473" s="20">
        <f t="shared" si="34"/>
        <v>513441.90427975671</v>
      </c>
      <c r="O473" s="36">
        <f t="shared" si="35"/>
        <v>0</v>
      </c>
      <c r="P473" s="20">
        <v>221791.33728526102</v>
      </c>
      <c r="Q473" s="20">
        <v>0</v>
      </c>
      <c r="R473" s="20">
        <v>330480.0227401419</v>
      </c>
      <c r="S473" s="20">
        <v>552271.36002540286</v>
      </c>
      <c r="T473" s="20">
        <v>221791.33728526102</v>
      </c>
      <c r="U473" s="20">
        <v>0</v>
      </c>
      <c r="V473" s="20">
        <v>0</v>
      </c>
      <c r="W473" s="20">
        <v>297432.02046612772</v>
      </c>
      <c r="X473" s="20">
        <v>519223.35775138874</v>
      </c>
      <c r="Y473" s="20">
        <f t="shared" si="36"/>
        <v>-33048.002274014114</v>
      </c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1:51" x14ac:dyDescent="0.25">
      <c r="A474">
        <f t="shared" si="33"/>
        <v>0</v>
      </c>
      <c r="B474">
        <v>4123</v>
      </c>
      <c r="C474">
        <v>7</v>
      </c>
      <c r="D474" t="s">
        <v>464</v>
      </c>
      <c r="E474">
        <v>7</v>
      </c>
      <c r="F474" s="20">
        <v>15858.344670039165</v>
      </c>
      <c r="G474" s="20">
        <v>0</v>
      </c>
      <c r="H474" s="20">
        <v>12344.127481985965</v>
      </c>
      <c r="I474" s="20">
        <v>28202.47215202513</v>
      </c>
      <c r="J474" s="20">
        <v>15858.344670039165</v>
      </c>
      <c r="K474" s="20">
        <v>0</v>
      </c>
      <c r="L474" s="20">
        <v>0</v>
      </c>
      <c r="M474" s="20">
        <v>12344.127481985965</v>
      </c>
      <c r="N474" s="20">
        <f t="shared" si="34"/>
        <v>28202.47215202513</v>
      </c>
      <c r="O474" s="36">
        <f t="shared" si="35"/>
        <v>0</v>
      </c>
      <c r="P474" s="20">
        <v>15989.894920319144</v>
      </c>
      <c r="Q474" s="20">
        <v>0</v>
      </c>
      <c r="R474" s="20">
        <v>12118.568991199238</v>
      </c>
      <c r="S474" s="20">
        <v>28108.463911518382</v>
      </c>
      <c r="T474" s="20">
        <v>15989.894920319144</v>
      </c>
      <c r="U474" s="20">
        <v>0</v>
      </c>
      <c r="V474" s="20">
        <v>0</v>
      </c>
      <c r="W474" s="20">
        <v>10906.712092079313</v>
      </c>
      <c r="X474" s="20">
        <v>26896.607012398457</v>
      </c>
      <c r="Y474" s="20">
        <f t="shared" si="36"/>
        <v>-1211.8568991199245</v>
      </c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1:51" x14ac:dyDescent="0.25">
      <c r="A475">
        <f t="shared" si="33"/>
        <v>0</v>
      </c>
      <c r="B475">
        <v>4124</v>
      </c>
      <c r="C475">
        <v>7</v>
      </c>
      <c r="D475" t="s">
        <v>465</v>
      </c>
      <c r="E475">
        <v>7</v>
      </c>
      <c r="F475" s="20">
        <v>408954.82538227411</v>
      </c>
      <c r="G475" s="20">
        <v>76342.118005731405</v>
      </c>
      <c r="H475" s="20">
        <v>404984.06933067506</v>
      </c>
      <c r="I475" s="20">
        <v>890281.01271868055</v>
      </c>
      <c r="J475" s="20">
        <v>408954.82538227411</v>
      </c>
      <c r="K475" s="20">
        <v>80262.173064007293</v>
      </c>
      <c r="L475" s="20">
        <v>0</v>
      </c>
      <c r="M475" s="20">
        <v>401064.01427239913</v>
      </c>
      <c r="N475" s="20">
        <f t="shared" si="34"/>
        <v>890281.01271868055</v>
      </c>
      <c r="O475" s="36">
        <f t="shared" si="35"/>
        <v>0</v>
      </c>
      <c r="P475" s="20">
        <v>431768.35921098996</v>
      </c>
      <c r="Q475" s="20">
        <v>79048.240141520131</v>
      </c>
      <c r="R475" s="20">
        <v>417350.35917871387</v>
      </c>
      <c r="S475" s="20">
        <v>928166.95853122394</v>
      </c>
      <c r="T475" s="20">
        <v>431768.35921098996</v>
      </c>
      <c r="U475" s="20">
        <v>88721.42759265707</v>
      </c>
      <c r="V475" s="20">
        <v>0</v>
      </c>
      <c r="W475" s="20">
        <v>366934.19641121611</v>
      </c>
      <c r="X475" s="20">
        <v>887423.98321486311</v>
      </c>
      <c r="Y475" s="20">
        <f t="shared" si="36"/>
        <v>-40742.975316360826</v>
      </c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1:51" x14ac:dyDescent="0.25">
      <c r="A476">
        <f t="shared" si="33"/>
        <v>0</v>
      </c>
      <c r="B476">
        <v>4125</v>
      </c>
      <c r="C476">
        <v>7</v>
      </c>
      <c r="D476" t="s">
        <v>991</v>
      </c>
      <c r="E476">
        <v>7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20">
        <v>0</v>
      </c>
      <c r="N476" s="20">
        <f t="shared" si="34"/>
        <v>0</v>
      </c>
      <c r="O476" s="36">
        <f t="shared" si="35"/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0</v>
      </c>
      <c r="U476" s="20">
        <v>0</v>
      </c>
      <c r="V476" s="20">
        <v>0</v>
      </c>
      <c r="W476" s="20">
        <v>0</v>
      </c>
      <c r="X476" s="20">
        <v>0</v>
      </c>
      <c r="Y476" s="20">
        <f t="shared" si="36"/>
        <v>0</v>
      </c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1:51" x14ac:dyDescent="0.25">
      <c r="A477">
        <f t="shared" si="33"/>
        <v>0</v>
      </c>
      <c r="B477">
        <v>4126</v>
      </c>
      <c r="C477">
        <v>7</v>
      </c>
      <c r="D477" t="s">
        <v>466</v>
      </c>
      <c r="E477">
        <v>7</v>
      </c>
      <c r="F477" s="20">
        <v>125157.58213864682</v>
      </c>
      <c r="G477" s="20">
        <v>0</v>
      </c>
      <c r="H477" s="20">
        <v>20945.935724290335</v>
      </c>
      <c r="I477" s="20">
        <v>146103.51786293715</v>
      </c>
      <c r="J477" s="20">
        <v>125157.58213864682</v>
      </c>
      <c r="K477" s="20">
        <v>0</v>
      </c>
      <c r="L477" s="20">
        <v>0</v>
      </c>
      <c r="M477" s="20">
        <v>20945.935724290335</v>
      </c>
      <c r="N477" s="20">
        <f t="shared" si="34"/>
        <v>146103.51786293715</v>
      </c>
      <c r="O477" s="36">
        <f t="shared" si="35"/>
        <v>0</v>
      </c>
      <c r="P477" s="20">
        <v>131152.40735983898</v>
      </c>
      <c r="Q477" s="20">
        <v>0</v>
      </c>
      <c r="R477" s="20">
        <v>23854.600048034219</v>
      </c>
      <c r="S477" s="20">
        <v>155007.0074078732</v>
      </c>
      <c r="T477" s="20">
        <v>131152.40735983898</v>
      </c>
      <c r="U477" s="20">
        <v>0</v>
      </c>
      <c r="V477" s="20">
        <v>0</v>
      </c>
      <c r="W477" s="20">
        <v>21469.140043230796</v>
      </c>
      <c r="X477" s="20">
        <v>152621.54740306977</v>
      </c>
      <c r="Y477" s="20">
        <f t="shared" si="36"/>
        <v>-2385.4600048034335</v>
      </c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1:51" x14ac:dyDescent="0.25">
      <c r="A478">
        <f t="shared" si="33"/>
        <v>0</v>
      </c>
      <c r="B478">
        <v>4127</v>
      </c>
      <c r="C478">
        <v>7</v>
      </c>
      <c r="D478" t="s">
        <v>467</v>
      </c>
      <c r="E478">
        <v>7</v>
      </c>
      <c r="F478" s="20">
        <v>120181.55672192626</v>
      </c>
      <c r="G478" s="20">
        <v>16779.889817388917</v>
      </c>
      <c r="H478" s="20">
        <v>140981.6427621062</v>
      </c>
      <c r="I478" s="20">
        <v>277943.08930142137</v>
      </c>
      <c r="J478" s="20">
        <v>120181.55672192626</v>
      </c>
      <c r="K478" s="20">
        <v>17536.993017652585</v>
      </c>
      <c r="L478" s="20">
        <v>0</v>
      </c>
      <c r="M478" s="20">
        <v>140224.53956184251</v>
      </c>
      <c r="N478" s="20">
        <f t="shared" si="34"/>
        <v>277943.08930142137</v>
      </c>
      <c r="O478" s="36">
        <f t="shared" si="35"/>
        <v>0</v>
      </c>
      <c r="P478" s="20">
        <v>127478.48253740807</v>
      </c>
      <c r="Q478" s="20">
        <v>17448.370612072402</v>
      </c>
      <c r="R478" s="20">
        <v>148148.69323612947</v>
      </c>
      <c r="S478" s="20">
        <v>293075.54638560995</v>
      </c>
      <c r="T478" s="20">
        <v>127478.48253740807</v>
      </c>
      <c r="U478" s="20">
        <v>19351.683619092342</v>
      </c>
      <c r="V478" s="20">
        <v>0</v>
      </c>
      <c r="W478" s="20">
        <v>131620.84220619861</v>
      </c>
      <c r="X478" s="20">
        <v>278451.00836269901</v>
      </c>
      <c r="Y478" s="20">
        <f t="shared" si="36"/>
        <v>-14624.538022910943</v>
      </c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1:51" x14ac:dyDescent="0.25">
      <c r="A479">
        <f t="shared" si="33"/>
        <v>0</v>
      </c>
      <c r="B479">
        <v>4131</v>
      </c>
      <c r="C479">
        <v>7</v>
      </c>
      <c r="D479" t="s">
        <v>468</v>
      </c>
      <c r="E479">
        <v>7</v>
      </c>
      <c r="F479" s="20">
        <v>191732.30006189071</v>
      </c>
      <c r="G479" s="20">
        <v>7009.6604314324677</v>
      </c>
      <c r="H479" s="20">
        <v>183264.16717886095</v>
      </c>
      <c r="I479" s="20">
        <v>382006.12767218414</v>
      </c>
      <c r="J479" s="20">
        <v>191732.30006189071</v>
      </c>
      <c r="K479" s="20">
        <v>6542.1563197287924</v>
      </c>
      <c r="L479" s="20">
        <v>0</v>
      </c>
      <c r="M479" s="20">
        <v>183731.67129056464</v>
      </c>
      <c r="N479" s="20">
        <f t="shared" si="34"/>
        <v>382006.12767218414</v>
      </c>
      <c r="O479" s="36">
        <f t="shared" si="35"/>
        <v>0</v>
      </c>
      <c r="P479" s="20">
        <v>201224.29179231302</v>
      </c>
      <c r="Q479" s="20">
        <v>7942.2159956552414</v>
      </c>
      <c r="R479" s="20">
        <v>188119.8649911033</v>
      </c>
      <c r="S479" s="20">
        <v>397286.37277907156</v>
      </c>
      <c r="T479" s="20">
        <v>201224.29179231302</v>
      </c>
      <c r="U479" s="20">
        <v>7132.6737016331936</v>
      </c>
      <c r="V479" s="20">
        <v>0</v>
      </c>
      <c r="W479" s="20">
        <v>170036.46655661281</v>
      </c>
      <c r="X479" s="20">
        <v>378393.43205055903</v>
      </c>
      <c r="Y479" s="20">
        <f t="shared" si="36"/>
        <v>-18892.940728512534</v>
      </c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1:51" x14ac:dyDescent="0.25">
      <c r="A480">
        <f t="shared" si="33"/>
        <v>0</v>
      </c>
      <c r="B480">
        <v>4132</v>
      </c>
      <c r="C480">
        <v>7</v>
      </c>
      <c r="D480" t="s">
        <v>469</v>
      </c>
      <c r="E480">
        <v>7</v>
      </c>
      <c r="F480" s="20">
        <v>66783.961769930713</v>
      </c>
      <c r="G480" s="20">
        <v>0</v>
      </c>
      <c r="H480" s="20">
        <v>61549.154303785457</v>
      </c>
      <c r="I480" s="20">
        <v>128333.11607371617</v>
      </c>
      <c r="J480" s="20">
        <v>66783.961769930713</v>
      </c>
      <c r="K480" s="20">
        <v>0</v>
      </c>
      <c r="L480" s="20">
        <v>0</v>
      </c>
      <c r="M480" s="20">
        <v>61549.154303785457</v>
      </c>
      <c r="N480" s="20">
        <f t="shared" si="34"/>
        <v>128333.11607371617</v>
      </c>
      <c r="O480" s="36">
        <f t="shared" si="35"/>
        <v>0</v>
      </c>
      <c r="P480" s="20">
        <v>68328.538238598994</v>
      </c>
      <c r="Q480" s="20">
        <v>0</v>
      </c>
      <c r="R480" s="20">
        <v>61625.627722364094</v>
      </c>
      <c r="S480" s="20">
        <v>129954.16596096309</v>
      </c>
      <c r="T480" s="20">
        <v>68328.538238598994</v>
      </c>
      <c r="U480" s="20">
        <v>0</v>
      </c>
      <c r="V480" s="20">
        <v>0</v>
      </c>
      <c r="W480" s="20">
        <v>55463.064950127686</v>
      </c>
      <c r="X480" s="20">
        <v>123791.60318872667</v>
      </c>
      <c r="Y480" s="20">
        <f t="shared" si="36"/>
        <v>-6162.5627722364152</v>
      </c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1:51" x14ac:dyDescent="0.25">
      <c r="A481">
        <f t="shared" si="33"/>
        <v>0</v>
      </c>
      <c r="B481">
        <v>4133</v>
      </c>
      <c r="C481">
        <v>7</v>
      </c>
      <c r="D481" t="s">
        <v>470</v>
      </c>
      <c r="E481">
        <v>7</v>
      </c>
      <c r="F481" s="20">
        <v>251246.09277373907</v>
      </c>
      <c r="G481" s="20">
        <v>55268.871728914572</v>
      </c>
      <c r="H481" s="20">
        <v>262984.49000509159</v>
      </c>
      <c r="I481" s="20">
        <v>569499.45450774522</v>
      </c>
      <c r="J481" s="20">
        <v>251246.09277373907</v>
      </c>
      <c r="K481" s="20">
        <v>58254.142604038585</v>
      </c>
      <c r="L481" s="20">
        <v>0</v>
      </c>
      <c r="M481" s="20">
        <v>259999.21912996756</v>
      </c>
      <c r="N481" s="20">
        <f t="shared" si="34"/>
        <v>569499.45450774522</v>
      </c>
      <c r="O481" s="36">
        <f t="shared" si="35"/>
        <v>0</v>
      </c>
      <c r="P481" s="20">
        <v>296855.38938793569</v>
      </c>
      <c r="Q481" s="20">
        <v>63341.264818642223</v>
      </c>
      <c r="R481" s="20">
        <v>308016.03908250993</v>
      </c>
      <c r="S481" s="20">
        <v>668212.69328908785</v>
      </c>
      <c r="T481" s="20">
        <v>296855.38938793569</v>
      </c>
      <c r="U481" s="20">
        <v>71421.280955835915</v>
      </c>
      <c r="V481" s="20">
        <v>0</v>
      </c>
      <c r="W481" s="20">
        <v>269942.42065078462</v>
      </c>
      <c r="X481" s="20">
        <v>638219.0909945562</v>
      </c>
      <c r="Y481" s="20">
        <f t="shared" si="36"/>
        <v>-29993.602294531651</v>
      </c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1:51" x14ac:dyDescent="0.25">
      <c r="A482">
        <f t="shared" si="33"/>
        <v>0</v>
      </c>
      <c r="B482">
        <v>4135</v>
      </c>
      <c r="C482">
        <v>7</v>
      </c>
      <c r="D482" t="s">
        <v>992</v>
      </c>
      <c r="E482">
        <v>7</v>
      </c>
      <c r="F482" s="20">
        <v>69631.743391437776</v>
      </c>
      <c r="G482" s="20">
        <v>0</v>
      </c>
      <c r="H482" s="20">
        <v>10898.385155310942</v>
      </c>
      <c r="I482" s="20">
        <v>80530.128546748718</v>
      </c>
      <c r="J482" s="20">
        <v>69631.743391437776</v>
      </c>
      <c r="K482" s="20">
        <v>0</v>
      </c>
      <c r="L482" s="20">
        <v>0</v>
      </c>
      <c r="M482" s="20">
        <v>10898.385155310942</v>
      </c>
      <c r="N482" s="20">
        <f t="shared" si="34"/>
        <v>80530.128546748718</v>
      </c>
      <c r="O482" s="36">
        <f t="shared" si="35"/>
        <v>0</v>
      </c>
      <c r="P482" s="20">
        <v>72204.936287226039</v>
      </c>
      <c r="Q482" s="20">
        <v>0</v>
      </c>
      <c r="R482" s="20">
        <v>11546.397401392634</v>
      </c>
      <c r="S482" s="20">
        <v>83751.333688618673</v>
      </c>
      <c r="T482" s="20">
        <v>72204.936287226039</v>
      </c>
      <c r="U482" s="20">
        <v>0</v>
      </c>
      <c r="V482" s="20">
        <v>0</v>
      </c>
      <c r="W482" s="20">
        <v>10391.75766125337</v>
      </c>
      <c r="X482" s="20">
        <v>82596.693948479413</v>
      </c>
      <c r="Y482" s="20">
        <f t="shared" si="36"/>
        <v>-1154.6397401392605</v>
      </c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1:51" x14ac:dyDescent="0.25">
      <c r="A483">
        <f t="shared" si="33"/>
        <v>0</v>
      </c>
      <c r="B483">
        <v>4137</v>
      </c>
      <c r="C483">
        <v>7</v>
      </c>
      <c r="D483" t="s">
        <v>472</v>
      </c>
      <c r="E483">
        <v>7</v>
      </c>
      <c r="F483" s="20">
        <v>110017.83322961451</v>
      </c>
      <c r="G483" s="20">
        <v>24882.148442158035</v>
      </c>
      <c r="H483" s="20">
        <v>115535.04294822764</v>
      </c>
      <c r="I483" s="20">
        <v>250435.02462000019</v>
      </c>
      <c r="J483" s="20">
        <v>110017.83322961451</v>
      </c>
      <c r="K483" s="20">
        <v>26174.734126088526</v>
      </c>
      <c r="L483" s="20">
        <v>0</v>
      </c>
      <c r="M483" s="20">
        <v>114242.45726429715</v>
      </c>
      <c r="N483" s="20">
        <f t="shared" si="34"/>
        <v>250435.02462000019</v>
      </c>
      <c r="O483" s="36">
        <f t="shared" si="35"/>
        <v>0</v>
      </c>
      <c r="P483" s="20">
        <v>115753.53161223591</v>
      </c>
      <c r="Q483" s="20">
        <v>25911.700965280983</v>
      </c>
      <c r="R483" s="20">
        <v>118804.03875179414</v>
      </c>
      <c r="S483" s="20">
        <v>260469.27132931104</v>
      </c>
      <c r="T483" s="20">
        <v>115753.53161223591</v>
      </c>
      <c r="U483" s="20">
        <v>29123.494113324563</v>
      </c>
      <c r="V483" s="20">
        <v>0</v>
      </c>
      <c r="W483" s="20">
        <v>104122.70835906838</v>
      </c>
      <c r="X483" s="20">
        <v>248999.73408462884</v>
      </c>
      <c r="Y483" s="20">
        <f t="shared" si="36"/>
        <v>-11469.5372446822</v>
      </c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1:51" x14ac:dyDescent="0.25">
      <c r="A484">
        <f t="shared" si="33"/>
        <v>0</v>
      </c>
      <c r="B484">
        <v>4138</v>
      </c>
      <c r="C484">
        <v>7</v>
      </c>
      <c r="D484" t="s">
        <v>473</v>
      </c>
      <c r="E484">
        <v>7</v>
      </c>
      <c r="F484" s="20">
        <v>20007.850834841251</v>
      </c>
      <c r="G484" s="20">
        <v>853.89395623099938</v>
      </c>
      <c r="H484" s="20">
        <v>16759.581984168286</v>
      </c>
      <c r="I484" s="20">
        <v>37621.326775240537</v>
      </c>
      <c r="J484" s="20">
        <v>20007.850834841251</v>
      </c>
      <c r="K484" s="20">
        <v>831.22735555636507</v>
      </c>
      <c r="L484" s="20">
        <v>0</v>
      </c>
      <c r="M484" s="20">
        <v>16782.248584842921</v>
      </c>
      <c r="N484" s="20">
        <f t="shared" si="34"/>
        <v>37621.326775240537</v>
      </c>
      <c r="O484" s="36">
        <f t="shared" si="35"/>
        <v>0</v>
      </c>
      <c r="P484" s="20">
        <v>20115.347772476129</v>
      </c>
      <c r="Q484" s="20">
        <v>601.06388529457683</v>
      </c>
      <c r="R484" s="20">
        <v>16668.591402134207</v>
      </c>
      <c r="S484" s="20">
        <v>37385.003059904913</v>
      </c>
      <c r="T484" s="20">
        <v>20115.347772476129</v>
      </c>
      <c r="U484" s="20">
        <v>521.83002166935603</v>
      </c>
      <c r="V484" s="20">
        <v>0</v>
      </c>
      <c r="W484" s="20">
        <v>15073.042739183486</v>
      </c>
      <c r="X484" s="20">
        <v>35710.220533328975</v>
      </c>
      <c r="Y484" s="20">
        <f t="shared" si="36"/>
        <v>-1674.7825265759384</v>
      </c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1:51" x14ac:dyDescent="0.25">
      <c r="A485">
        <f t="shared" si="33"/>
        <v>0</v>
      </c>
      <c r="B485">
        <v>4139</v>
      </c>
      <c r="C485">
        <v>7</v>
      </c>
      <c r="D485" t="s">
        <v>474</v>
      </c>
      <c r="E485">
        <v>7</v>
      </c>
      <c r="F485" s="20">
        <v>62646.898713650291</v>
      </c>
      <c r="G485" s="20">
        <v>0</v>
      </c>
      <c r="H485" s="20">
        <v>26374.916559359677</v>
      </c>
      <c r="I485" s="20">
        <v>89021.815273009968</v>
      </c>
      <c r="J485" s="20">
        <v>62646.898713650291</v>
      </c>
      <c r="K485" s="20">
        <v>0</v>
      </c>
      <c r="L485" s="20">
        <v>0</v>
      </c>
      <c r="M485" s="20">
        <v>26374.916559359677</v>
      </c>
      <c r="N485" s="20">
        <f t="shared" si="34"/>
        <v>89021.815273009968</v>
      </c>
      <c r="O485" s="36">
        <f t="shared" si="35"/>
        <v>0</v>
      </c>
      <c r="P485" s="20">
        <v>65375.52381309546</v>
      </c>
      <c r="Q485" s="20">
        <v>0</v>
      </c>
      <c r="R485" s="20">
        <v>27207.164070834908</v>
      </c>
      <c r="S485" s="20">
        <v>92582.687883930368</v>
      </c>
      <c r="T485" s="20">
        <v>65375.52381309546</v>
      </c>
      <c r="U485" s="20">
        <v>0</v>
      </c>
      <c r="V485" s="20">
        <v>0</v>
      </c>
      <c r="W485" s="20">
        <v>24486.447663751416</v>
      </c>
      <c r="X485" s="20">
        <v>89861.971476846869</v>
      </c>
      <c r="Y485" s="20">
        <f t="shared" si="36"/>
        <v>-2720.7164070834988</v>
      </c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1:51" x14ac:dyDescent="0.25">
      <c r="A486">
        <f t="shared" si="33"/>
        <v>0</v>
      </c>
      <c r="B486">
        <v>4140</v>
      </c>
      <c r="C486">
        <v>7</v>
      </c>
      <c r="D486" t="s">
        <v>475</v>
      </c>
      <c r="E486">
        <v>7</v>
      </c>
      <c r="F486" s="20">
        <v>126743.16475211793</v>
      </c>
      <c r="G486" s="20">
        <v>0</v>
      </c>
      <c r="H486" s="20">
        <v>125133.79655200306</v>
      </c>
      <c r="I486" s="20">
        <v>251876.96130412098</v>
      </c>
      <c r="J486" s="20">
        <v>126743.16475211793</v>
      </c>
      <c r="K486" s="20">
        <v>0</v>
      </c>
      <c r="L486" s="20">
        <v>0</v>
      </c>
      <c r="M486" s="20">
        <v>125133.79655200306</v>
      </c>
      <c r="N486" s="20">
        <f t="shared" si="34"/>
        <v>251876.96130412098</v>
      </c>
      <c r="O486" s="36">
        <f t="shared" si="35"/>
        <v>0</v>
      </c>
      <c r="P486" s="20">
        <v>143569.41473202012</v>
      </c>
      <c r="Q486" s="20">
        <v>0</v>
      </c>
      <c r="R486" s="20">
        <v>138569.75469355745</v>
      </c>
      <c r="S486" s="20">
        <v>282139.16942557757</v>
      </c>
      <c r="T486" s="20">
        <v>143569.41473202012</v>
      </c>
      <c r="U486" s="20">
        <v>0</v>
      </c>
      <c r="V486" s="20">
        <v>0</v>
      </c>
      <c r="W486" s="20">
        <v>124712.7792242017</v>
      </c>
      <c r="X486" s="20">
        <v>268282.1939562218</v>
      </c>
      <c r="Y486" s="20">
        <f t="shared" si="36"/>
        <v>-13856.975469355762</v>
      </c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1:51" x14ac:dyDescent="0.25">
      <c r="A487">
        <f t="shared" si="33"/>
        <v>0</v>
      </c>
      <c r="B487">
        <v>4141</v>
      </c>
      <c r="C487">
        <v>7</v>
      </c>
      <c r="D487" t="s">
        <v>476</v>
      </c>
      <c r="E487">
        <v>7</v>
      </c>
      <c r="F487" s="20">
        <v>417619.71291028458</v>
      </c>
      <c r="G487" s="20">
        <v>76697.750045464287</v>
      </c>
      <c r="H487" s="20">
        <v>442800.88123067841</v>
      </c>
      <c r="I487" s="20">
        <v>937118.3441864273</v>
      </c>
      <c r="J487" s="20">
        <v>417619.71291028458</v>
      </c>
      <c r="K487" s="20">
        <v>80685.046885387666</v>
      </c>
      <c r="L487" s="20">
        <v>0</v>
      </c>
      <c r="M487" s="20">
        <v>438813.58439075504</v>
      </c>
      <c r="N487" s="20">
        <f t="shared" si="34"/>
        <v>937118.3441864273</v>
      </c>
      <c r="O487" s="36">
        <f t="shared" si="35"/>
        <v>0</v>
      </c>
      <c r="P487" s="20">
        <v>440483.04739301995</v>
      </c>
      <c r="Q487" s="20">
        <v>79151.503761464846</v>
      </c>
      <c r="R487" s="20">
        <v>457872.00516304572</v>
      </c>
      <c r="S487" s="20">
        <v>977506.55631753057</v>
      </c>
      <c r="T487" s="20">
        <v>440483.04739301995</v>
      </c>
      <c r="U487" s="20">
        <v>88934.580980782601</v>
      </c>
      <c r="V487" s="20">
        <v>0</v>
      </c>
      <c r="W487" s="20">
        <v>404249.9768175233</v>
      </c>
      <c r="X487" s="20">
        <v>933667.60519132577</v>
      </c>
      <c r="Y487" s="20">
        <f t="shared" si="36"/>
        <v>-43838.951126204804</v>
      </c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1:51" x14ac:dyDescent="0.25">
      <c r="A488">
        <f t="shared" si="33"/>
        <v>0</v>
      </c>
      <c r="B488">
        <v>4142</v>
      </c>
      <c r="C488">
        <v>7</v>
      </c>
      <c r="D488" t="s">
        <v>477</v>
      </c>
      <c r="E488">
        <v>7</v>
      </c>
      <c r="F488" s="20">
        <v>323865.56554607645</v>
      </c>
      <c r="G488" s="20">
        <v>36182.954281946928</v>
      </c>
      <c r="H488" s="20">
        <v>320336.07820159127</v>
      </c>
      <c r="I488" s="20">
        <v>680384.59802961466</v>
      </c>
      <c r="J488" s="20">
        <v>323865.56554607645</v>
      </c>
      <c r="K488" s="20">
        <v>37534.765597104444</v>
      </c>
      <c r="L488" s="20">
        <v>0</v>
      </c>
      <c r="M488" s="20">
        <v>318984.26688643376</v>
      </c>
      <c r="N488" s="20">
        <f t="shared" si="34"/>
        <v>680384.59802961466</v>
      </c>
      <c r="O488" s="36">
        <f t="shared" si="35"/>
        <v>0</v>
      </c>
      <c r="P488" s="20">
        <v>347233.12580874667</v>
      </c>
      <c r="Q488" s="20">
        <v>38306.043635074762</v>
      </c>
      <c r="R488" s="20">
        <v>338472.39677343378</v>
      </c>
      <c r="S488" s="20">
        <v>724011.5662172552</v>
      </c>
      <c r="T488" s="20">
        <v>347233.12580874667</v>
      </c>
      <c r="U488" s="20">
        <v>41875.267335533572</v>
      </c>
      <c r="V488" s="20">
        <v>0</v>
      </c>
      <c r="W488" s="20">
        <v>301412.85576567746</v>
      </c>
      <c r="X488" s="20">
        <v>690521.24890995771</v>
      </c>
      <c r="Y488" s="20">
        <f t="shared" si="36"/>
        <v>-33490.31730729749</v>
      </c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1:51" x14ac:dyDescent="0.25">
      <c r="A489">
        <f t="shared" si="33"/>
        <v>0</v>
      </c>
      <c r="B489">
        <v>4143</v>
      </c>
      <c r="C489">
        <v>7</v>
      </c>
      <c r="D489" t="s">
        <v>478</v>
      </c>
      <c r="E489">
        <v>7</v>
      </c>
      <c r="F489" s="20">
        <v>392963.08114750095</v>
      </c>
      <c r="G489" s="20">
        <v>25681.797606404551</v>
      </c>
      <c r="H489" s="20">
        <v>260065.20055212348</v>
      </c>
      <c r="I489" s="20">
        <v>678710.07930602902</v>
      </c>
      <c r="J489" s="20">
        <v>392963.08114750095</v>
      </c>
      <c r="K489" s="20">
        <v>26115.707433781674</v>
      </c>
      <c r="L489" s="20">
        <v>0</v>
      </c>
      <c r="M489" s="20">
        <v>259631.29072474642</v>
      </c>
      <c r="N489" s="20">
        <f t="shared" si="34"/>
        <v>678710.07930602902</v>
      </c>
      <c r="O489" s="36">
        <f t="shared" si="35"/>
        <v>0</v>
      </c>
      <c r="P489" s="20">
        <v>424048.74843224109</v>
      </c>
      <c r="Q489" s="20">
        <v>27887.210771808219</v>
      </c>
      <c r="R489" s="20">
        <v>274473.8483143209</v>
      </c>
      <c r="S489" s="20">
        <v>726409.80751837022</v>
      </c>
      <c r="T489" s="20">
        <v>424048.74843224109</v>
      </c>
      <c r="U489" s="20">
        <v>29357.110187953451</v>
      </c>
      <c r="V489" s="20">
        <v>0</v>
      </c>
      <c r="W489" s="20">
        <v>245703.5540083581</v>
      </c>
      <c r="X489" s="20">
        <v>699109.41262855264</v>
      </c>
      <c r="Y489" s="20">
        <f t="shared" si="36"/>
        <v>-27300.394889817573</v>
      </c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1:51" x14ac:dyDescent="0.25">
      <c r="A490">
        <f t="shared" si="33"/>
        <v>0</v>
      </c>
      <c r="B490">
        <v>4144</v>
      </c>
      <c r="C490">
        <v>7</v>
      </c>
      <c r="D490" t="s">
        <v>479</v>
      </c>
      <c r="E490">
        <v>7</v>
      </c>
      <c r="F490" s="20">
        <v>70191.211803023922</v>
      </c>
      <c r="G490" s="20">
        <v>11545.789244603375</v>
      </c>
      <c r="H490" s="20">
        <v>74499.954251235147</v>
      </c>
      <c r="I490" s="20">
        <v>156236.95529886245</v>
      </c>
      <c r="J490" s="20">
        <v>70191.211803023922</v>
      </c>
      <c r="K490" s="20">
        <v>12117.0493918764</v>
      </c>
      <c r="L490" s="20">
        <v>0</v>
      </c>
      <c r="M490" s="20">
        <v>73928.694103962131</v>
      </c>
      <c r="N490" s="20">
        <f t="shared" si="34"/>
        <v>156236.95529886245</v>
      </c>
      <c r="O490" s="36">
        <f t="shared" si="35"/>
        <v>0</v>
      </c>
      <c r="P490" s="20">
        <v>76585.785346941513</v>
      </c>
      <c r="Q490" s="20">
        <v>12319.599444038709</v>
      </c>
      <c r="R490" s="20">
        <v>79614.904827501683</v>
      </c>
      <c r="S490" s="20">
        <v>168520.28961848191</v>
      </c>
      <c r="T490" s="20">
        <v>76585.785346941513</v>
      </c>
      <c r="U490" s="20">
        <v>13776.011748721088</v>
      </c>
      <c r="V490" s="20">
        <v>0</v>
      </c>
      <c r="W490" s="20">
        <v>70342.643270537388</v>
      </c>
      <c r="X490" s="20">
        <v>160704.4403662</v>
      </c>
      <c r="Y490" s="20">
        <f t="shared" si="36"/>
        <v>-7815.8492522819142</v>
      </c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1:51" x14ac:dyDescent="0.25">
      <c r="A491">
        <f t="shared" si="33"/>
        <v>0</v>
      </c>
      <c r="B491">
        <v>4145</v>
      </c>
      <c r="C491">
        <v>7</v>
      </c>
      <c r="D491" t="s">
        <v>480</v>
      </c>
      <c r="E491">
        <v>7</v>
      </c>
      <c r="F491" s="20">
        <v>30943.827424593237</v>
      </c>
      <c r="G491" s="20">
        <v>7569.1405066473571</v>
      </c>
      <c r="H491" s="20">
        <v>30413.598328002903</v>
      </c>
      <c r="I491" s="20">
        <v>68926.566259243496</v>
      </c>
      <c r="J491" s="20">
        <v>30943.827424593237</v>
      </c>
      <c r="K491" s="20">
        <v>7973.3242048940492</v>
      </c>
      <c r="L491" s="20">
        <v>0</v>
      </c>
      <c r="M491" s="20">
        <v>30009.414629756211</v>
      </c>
      <c r="N491" s="20">
        <f t="shared" si="34"/>
        <v>68926.566259243496</v>
      </c>
      <c r="O491" s="36">
        <f t="shared" si="35"/>
        <v>0</v>
      </c>
      <c r="P491" s="20">
        <v>33607.28875966771</v>
      </c>
      <c r="Q491" s="20">
        <v>7918.2230509078936</v>
      </c>
      <c r="R491" s="20">
        <v>32470.492225154208</v>
      </c>
      <c r="S491" s="20">
        <v>73996.004035729813</v>
      </c>
      <c r="T491" s="20">
        <v>33607.28875966771</v>
      </c>
      <c r="U491" s="20">
        <v>8913.1767163077766</v>
      </c>
      <c r="V491" s="20">
        <v>0</v>
      </c>
      <c r="W491" s="20">
        <v>28327.984703778893</v>
      </c>
      <c r="X491" s="20">
        <v>70848.450179754378</v>
      </c>
      <c r="Y491" s="20">
        <f t="shared" si="36"/>
        <v>-3147.553855975435</v>
      </c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1:51" x14ac:dyDescent="0.25">
      <c r="A492">
        <f t="shared" si="33"/>
        <v>0</v>
      </c>
      <c r="B492">
        <v>4146</v>
      </c>
      <c r="C492">
        <v>7</v>
      </c>
      <c r="D492" t="s">
        <v>481</v>
      </c>
      <c r="E492">
        <v>7</v>
      </c>
      <c r="F492" s="20">
        <v>142984.67962924836</v>
      </c>
      <c r="G492" s="20">
        <v>24181.509533727658</v>
      </c>
      <c r="H492" s="20">
        <v>169234.0595271551</v>
      </c>
      <c r="I492" s="20">
        <v>336400.24869013112</v>
      </c>
      <c r="J492" s="20">
        <v>142984.67962924836</v>
      </c>
      <c r="K492" s="20">
        <v>25436.693630733273</v>
      </c>
      <c r="L492" s="20">
        <v>0</v>
      </c>
      <c r="M492" s="20">
        <v>167978.87543014949</v>
      </c>
      <c r="N492" s="20">
        <f t="shared" si="34"/>
        <v>336400.24869013112</v>
      </c>
      <c r="O492" s="36">
        <f t="shared" si="35"/>
        <v>0</v>
      </c>
      <c r="P492" s="20">
        <v>122944.76178194888</v>
      </c>
      <c r="Q492" s="20">
        <v>21059.847409099457</v>
      </c>
      <c r="R492" s="20">
        <v>141665.40168524391</v>
      </c>
      <c r="S492" s="20">
        <v>285670.01087629225</v>
      </c>
      <c r="T492" s="20">
        <v>122944.76178194888</v>
      </c>
      <c r="U492" s="20">
        <v>23699.011081270073</v>
      </c>
      <c r="V492" s="20">
        <v>0</v>
      </c>
      <c r="W492" s="20">
        <v>125123.61421176595</v>
      </c>
      <c r="X492" s="20">
        <v>271767.3870749849</v>
      </c>
      <c r="Y492" s="20">
        <f t="shared" si="36"/>
        <v>-13902.623801307345</v>
      </c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1:51" x14ac:dyDescent="0.25">
      <c r="A493">
        <f t="shared" si="33"/>
        <v>0</v>
      </c>
      <c r="B493">
        <v>4149</v>
      </c>
      <c r="C493">
        <v>7</v>
      </c>
      <c r="D493" t="s">
        <v>993</v>
      </c>
      <c r="E493">
        <v>7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20">
        <v>0</v>
      </c>
      <c r="N493" s="20">
        <f t="shared" si="34"/>
        <v>0</v>
      </c>
      <c r="O493" s="36">
        <f t="shared" si="35"/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</v>
      </c>
      <c r="U493" s="20">
        <v>0</v>
      </c>
      <c r="V493" s="20">
        <v>0</v>
      </c>
      <c r="W493" s="20">
        <v>0</v>
      </c>
      <c r="X493" s="20">
        <v>0</v>
      </c>
      <c r="Y493" s="20">
        <f t="shared" si="36"/>
        <v>0</v>
      </c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1:51" x14ac:dyDescent="0.25">
      <c r="A494">
        <f t="shared" si="33"/>
        <v>0</v>
      </c>
      <c r="B494">
        <v>4150</v>
      </c>
      <c r="C494">
        <v>7</v>
      </c>
      <c r="D494" t="s">
        <v>482</v>
      </c>
      <c r="E494">
        <v>7</v>
      </c>
      <c r="F494" s="20">
        <v>131770.03614670501</v>
      </c>
      <c r="G494" s="20">
        <v>23883.073101780192</v>
      </c>
      <c r="H494" s="20">
        <v>125367.97490780204</v>
      </c>
      <c r="I494" s="20">
        <v>281021.08415628725</v>
      </c>
      <c r="J494" s="20">
        <v>131770.03614670501</v>
      </c>
      <c r="K494" s="20">
        <v>25109.989592370592</v>
      </c>
      <c r="L494" s="20">
        <v>0</v>
      </c>
      <c r="M494" s="20">
        <v>124141.05841721164</v>
      </c>
      <c r="N494" s="20">
        <f t="shared" si="34"/>
        <v>281021.08415628725</v>
      </c>
      <c r="O494" s="36">
        <f t="shared" si="35"/>
        <v>0</v>
      </c>
      <c r="P494" s="20">
        <v>138650.58292999433</v>
      </c>
      <c r="Q494" s="20">
        <v>24614.423246824706</v>
      </c>
      <c r="R494" s="20">
        <v>128996.92134571978</v>
      </c>
      <c r="S494" s="20">
        <v>292261.92752253881</v>
      </c>
      <c r="T494" s="20">
        <v>138650.58292999433</v>
      </c>
      <c r="U494" s="20">
        <v>27625.625566749219</v>
      </c>
      <c r="V494" s="20">
        <v>0</v>
      </c>
      <c r="W494" s="20">
        <v>113387.14712321573</v>
      </c>
      <c r="X494" s="20">
        <v>279663.3556199593</v>
      </c>
      <c r="Y494" s="20">
        <f t="shared" si="36"/>
        <v>-12598.571902579512</v>
      </c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1:51" x14ac:dyDescent="0.25">
      <c r="A495">
        <f t="shared" si="33"/>
        <v>0</v>
      </c>
      <c r="B495">
        <v>4151</v>
      </c>
      <c r="C495">
        <v>7</v>
      </c>
      <c r="D495" t="s">
        <v>483</v>
      </c>
      <c r="E495">
        <v>7</v>
      </c>
      <c r="F495" s="20">
        <v>104781.75108301356</v>
      </c>
      <c r="G495" s="20">
        <v>36564.600231603814</v>
      </c>
      <c r="H495" s="20">
        <v>126585.00859606912</v>
      </c>
      <c r="I495" s="20">
        <v>267931.3599106865</v>
      </c>
      <c r="J495" s="20">
        <v>104781.75108301356</v>
      </c>
      <c r="K495" s="20">
        <v>38551.474183348444</v>
      </c>
      <c r="L495" s="20">
        <v>0</v>
      </c>
      <c r="M495" s="20">
        <v>124598.13464432448</v>
      </c>
      <c r="N495" s="20">
        <f t="shared" si="34"/>
        <v>267931.3599106865</v>
      </c>
      <c r="O495" s="36">
        <f t="shared" si="35"/>
        <v>0</v>
      </c>
      <c r="P495" s="20">
        <v>107149.02194997364</v>
      </c>
      <c r="Q495" s="20">
        <v>36615.947577907398</v>
      </c>
      <c r="R495" s="20">
        <v>127071.06680800542</v>
      </c>
      <c r="S495" s="20">
        <v>270836.03633588646</v>
      </c>
      <c r="T495" s="20">
        <v>107149.02194997364</v>
      </c>
      <c r="U495" s="20">
        <v>41314.620247161976</v>
      </c>
      <c r="V495" s="20">
        <v>0</v>
      </c>
      <c r="W495" s="20">
        <v>110135.15472487577</v>
      </c>
      <c r="X495" s="20">
        <v>258598.79692201136</v>
      </c>
      <c r="Y495" s="20">
        <f t="shared" si="36"/>
        <v>-12237.239413875097</v>
      </c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1:51" x14ac:dyDescent="0.25">
      <c r="A496">
        <f t="shared" si="33"/>
        <v>0</v>
      </c>
      <c r="B496">
        <v>4152</v>
      </c>
      <c r="C496">
        <v>7</v>
      </c>
      <c r="D496" t="s">
        <v>484</v>
      </c>
      <c r="E496">
        <v>7</v>
      </c>
      <c r="F496" s="20">
        <v>206882.62327203303</v>
      </c>
      <c r="G496" s="20">
        <v>40661.289911004336</v>
      </c>
      <c r="H496" s="20">
        <v>208588.21369178171</v>
      </c>
      <c r="I496" s="20">
        <v>456132.12687481905</v>
      </c>
      <c r="J496" s="20">
        <v>206882.62327203303</v>
      </c>
      <c r="K496" s="20">
        <v>42611.306806181405</v>
      </c>
      <c r="L496" s="20">
        <v>0</v>
      </c>
      <c r="M496" s="20">
        <v>206638.19679660464</v>
      </c>
      <c r="N496" s="20">
        <f t="shared" si="34"/>
        <v>456132.12687481905</v>
      </c>
      <c r="O496" s="36">
        <f t="shared" si="35"/>
        <v>0</v>
      </c>
      <c r="P496" s="20">
        <v>249788.16603573208</v>
      </c>
      <c r="Q496" s="20">
        <v>47898.780710069688</v>
      </c>
      <c r="R496" s="20">
        <v>250436.46414034389</v>
      </c>
      <c r="S496" s="20">
        <v>548123.41088614566</v>
      </c>
      <c r="T496" s="20">
        <v>249788.16603573208</v>
      </c>
      <c r="U496" s="20">
        <v>53383.902134450575</v>
      </c>
      <c r="V496" s="20">
        <v>0</v>
      </c>
      <c r="W496" s="20">
        <v>220456.20844436673</v>
      </c>
      <c r="X496" s="20">
        <v>523628.27661454934</v>
      </c>
      <c r="Y496" s="20">
        <f t="shared" si="36"/>
        <v>-24495.134271596326</v>
      </c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1:51" x14ac:dyDescent="0.25">
      <c r="A497">
        <f t="shared" si="33"/>
        <v>0</v>
      </c>
      <c r="B497">
        <v>4153</v>
      </c>
      <c r="C497">
        <v>7</v>
      </c>
      <c r="D497" t="s">
        <v>485</v>
      </c>
      <c r="E497">
        <v>7</v>
      </c>
      <c r="F497" s="20">
        <v>166574.72612560788</v>
      </c>
      <c r="G497" s="20">
        <v>0</v>
      </c>
      <c r="H497" s="20">
        <v>66226.636152255669</v>
      </c>
      <c r="I497" s="20">
        <v>232801.36227786355</v>
      </c>
      <c r="J497" s="20">
        <v>166574.72612560788</v>
      </c>
      <c r="K497" s="20">
        <v>0</v>
      </c>
      <c r="L497" s="20">
        <v>0</v>
      </c>
      <c r="M497" s="20">
        <v>66226.636152255669</v>
      </c>
      <c r="N497" s="20">
        <f t="shared" si="34"/>
        <v>232801.36227786355</v>
      </c>
      <c r="O497" s="36">
        <f t="shared" si="35"/>
        <v>0</v>
      </c>
      <c r="P497" s="20">
        <v>182914.00996752598</v>
      </c>
      <c r="Q497" s="20">
        <v>0</v>
      </c>
      <c r="R497" s="20">
        <v>70491.745350461802</v>
      </c>
      <c r="S497" s="20">
        <v>253405.75531798779</v>
      </c>
      <c r="T497" s="20">
        <v>182914.00996752598</v>
      </c>
      <c r="U497" s="20">
        <v>0</v>
      </c>
      <c r="V497" s="20">
        <v>0</v>
      </c>
      <c r="W497" s="20">
        <v>63442.570815415624</v>
      </c>
      <c r="X497" s="20">
        <v>246356.5807829416</v>
      </c>
      <c r="Y497" s="20">
        <f t="shared" si="36"/>
        <v>-7049.1745350461861</v>
      </c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1:51" x14ac:dyDescent="0.25">
      <c r="A498">
        <f t="shared" si="33"/>
        <v>0</v>
      </c>
      <c r="B498">
        <v>4154</v>
      </c>
      <c r="C498">
        <v>7</v>
      </c>
      <c r="D498" t="s">
        <v>994</v>
      </c>
      <c r="E498">
        <v>7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f t="shared" si="34"/>
        <v>0</v>
      </c>
      <c r="O498" s="36">
        <f t="shared" si="35"/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0</v>
      </c>
      <c r="W498" s="20">
        <v>0</v>
      </c>
      <c r="X498" s="20">
        <v>0</v>
      </c>
      <c r="Y498" s="20">
        <f t="shared" si="36"/>
        <v>0</v>
      </c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1:51" x14ac:dyDescent="0.25">
      <c r="A499">
        <f t="shared" si="33"/>
        <v>0</v>
      </c>
      <c r="B499">
        <v>4155</v>
      </c>
      <c r="C499">
        <v>7</v>
      </c>
      <c r="D499" t="s">
        <v>486</v>
      </c>
      <c r="E499">
        <v>7</v>
      </c>
      <c r="F499" s="20">
        <v>117465.15672147303</v>
      </c>
      <c r="G499" s="20">
        <v>18498.16181163158</v>
      </c>
      <c r="H499" s="20">
        <v>113681.44786507406</v>
      </c>
      <c r="I499" s="20">
        <v>249644.76639817868</v>
      </c>
      <c r="J499" s="20">
        <v>117465.15672147303</v>
      </c>
      <c r="K499" s="20">
        <v>19342.024464714959</v>
      </c>
      <c r="L499" s="20">
        <v>0</v>
      </c>
      <c r="M499" s="20">
        <v>112837.58521199069</v>
      </c>
      <c r="N499" s="20">
        <f t="shared" si="34"/>
        <v>249644.76639817868</v>
      </c>
      <c r="O499" s="36">
        <f t="shared" si="35"/>
        <v>0</v>
      </c>
      <c r="P499" s="20">
        <v>136062.33551850138</v>
      </c>
      <c r="Q499" s="20">
        <v>21298.890374361039</v>
      </c>
      <c r="R499" s="20">
        <v>130124.31037825585</v>
      </c>
      <c r="S499" s="20">
        <v>287485.53627111827</v>
      </c>
      <c r="T499" s="20">
        <v>136062.33551850138</v>
      </c>
      <c r="U499" s="20">
        <v>23665.53382680472</v>
      </c>
      <c r="V499" s="20">
        <v>0</v>
      </c>
      <c r="W499" s="20">
        <v>114981.90023323095</v>
      </c>
      <c r="X499" s="20">
        <v>274709.76957853703</v>
      </c>
      <c r="Y499" s="20">
        <f t="shared" si="36"/>
        <v>-12775.766692581237</v>
      </c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1:51" x14ac:dyDescent="0.25">
      <c r="A500">
        <f t="shared" si="33"/>
        <v>0</v>
      </c>
      <c r="B500">
        <v>4159</v>
      </c>
      <c r="C500">
        <v>7</v>
      </c>
      <c r="D500" t="s">
        <v>487</v>
      </c>
      <c r="E500">
        <v>7</v>
      </c>
      <c r="F500" s="20">
        <v>294980.81772803876</v>
      </c>
      <c r="G500" s="20">
        <v>38594.013652780312</v>
      </c>
      <c r="H500" s="20">
        <v>283654.21958108153</v>
      </c>
      <c r="I500" s="20">
        <v>617229.05096190062</v>
      </c>
      <c r="J500" s="20">
        <v>294980.81772803876</v>
      </c>
      <c r="K500" s="20">
        <v>40164.528498695181</v>
      </c>
      <c r="L500" s="20">
        <v>0</v>
      </c>
      <c r="M500" s="20">
        <v>282083.70473516668</v>
      </c>
      <c r="N500" s="20">
        <f t="shared" si="34"/>
        <v>617229.05096190062</v>
      </c>
      <c r="O500" s="36">
        <f t="shared" si="35"/>
        <v>0</v>
      </c>
      <c r="P500" s="20">
        <v>322738.86321861821</v>
      </c>
      <c r="Q500" s="20">
        <v>41149.020126276417</v>
      </c>
      <c r="R500" s="20">
        <v>305818.32044182729</v>
      </c>
      <c r="S500" s="20">
        <v>669706.20378672192</v>
      </c>
      <c r="T500" s="20">
        <v>322738.86321861821</v>
      </c>
      <c r="U500" s="20">
        <v>45235.644961043814</v>
      </c>
      <c r="V500" s="20">
        <v>0</v>
      </c>
      <c r="W500" s="20">
        <v>271558.52604635386</v>
      </c>
      <c r="X500" s="20">
        <v>639533.03422601591</v>
      </c>
      <c r="Y500" s="20">
        <f t="shared" si="36"/>
        <v>-30173.16956070601</v>
      </c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1:51" x14ac:dyDescent="0.25">
      <c r="A501">
        <f t="shared" si="33"/>
        <v>0</v>
      </c>
      <c r="B501">
        <v>4160</v>
      </c>
      <c r="C501">
        <v>7</v>
      </c>
      <c r="D501" t="s">
        <v>488</v>
      </c>
      <c r="E501">
        <v>7</v>
      </c>
      <c r="F501" s="20">
        <v>202929.1948965154</v>
      </c>
      <c r="G501" s="20">
        <v>0</v>
      </c>
      <c r="H501" s="20">
        <v>191152.88675405335</v>
      </c>
      <c r="I501" s="20">
        <v>394082.08165056875</v>
      </c>
      <c r="J501" s="20">
        <v>202929.1948965154</v>
      </c>
      <c r="K501" s="20">
        <v>0</v>
      </c>
      <c r="L501" s="20">
        <v>0</v>
      </c>
      <c r="M501" s="20">
        <v>191152.88675405335</v>
      </c>
      <c r="N501" s="20">
        <f t="shared" si="34"/>
        <v>394082.08165056875</v>
      </c>
      <c r="O501" s="36">
        <f t="shared" si="35"/>
        <v>0</v>
      </c>
      <c r="P501" s="20">
        <v>213206.37810911459</v>
      </c>
      <c r="Q501" s="20">
        <v>0</v>
      </c>
      <c r="R501" s="20">
        <v>196638.98680747696</v>
      </c>
      <c r="S501" s="20">
        <v>409845.36491659156</v>
      </c>
      <c r="T501" s="20">
        <v>213206.37810911459</v>
      </c>
      <c r="U501" s="20">
        <v>0</v>
      </c>
      <c r="V501" s="20">
        <v>0</v>
      </c>
      <c r="W501" s="20">
        <v>176975.08812672927</v>
      </c>
      <c r="X501" s="20">
        <v>390181.46623584384</v>
      </c>
      <c r="Y501" s="20">
        <f t="shared" si="36"/>
        <v>-19663.898680747719</v>
      </c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1:51" x14ac:dyDescent="0.25">
      <c r="A502">
        <f t="shared" si="33"/>
        <v>0</v>
      </c>
      <c r="B502">
        <v>4161</v>
      </c>
      <c r="C502">
        <v>7</v>
      </c>
      <c r="D502" t="s">
        <v>489</v>
      </c>
      <c r="E502">
        <v>7</v>
      </c>
      <c r="F502" s="20">
        <v>279437.20841906249</v>
      </c>
      <c r="G502" s="20">
        <v>70481.003015900264</v>
      </c>
      <c r="H502" s="20">
        <v>266767.42596210307</v>
      </c>
      <c r="I502" s="20">
        <v>616685.63739706576</v>
      </c>
      <c r="J502" s="20">
        <v>279437.20841906249</v>
      </c>
      <c r="K502" s="20">
        <v>74442.66971942682</v>
      </c>
      <c r="L502" s="20">
        <v>0</v>
      </c>
      <c r="M502" s="20">
        <v>262805.75925857649</v>
      </c>
      <c r="N502" s="20">
        <f t="shared" si="34"/>
        <v>616685.63739706576</v>
      </c>
      <c r="O502" s="36">
        <f t="shared" si="35"/>
        <v>0</v>
      </c>
      <c r="P502" s="20">
        <v>285793.34699749097</v>
      </c>
      <c r="Q502" s="20">
        <v>70250.541433851802</v>
      </c>
      <c r="R502" s="20">
        <v>267503.20364052634</v>
      </c>
      <c r="S502" s="20">
        <v>623547.09207186918</v>
      </c>
      <c r="T502" s="20">
        <v>285793.34699749097</v>
      </c>
      <c r="U502" s="20">
        <v>79549.536323474094</v>
      </c>
      <c r="V502" s="20">
        <v>0</v>
      </c>
      <c r="W502" s="20">
        <v>232383.78787581366</v>
      </c>
      <c r="X502" s="20">
        <v>597726.67119677877</v>
      </c>
      <c r="Y502" s="20">
        <f t="shared" si="36"/>
        <v>-25820.420875090407</v>
      </c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1:51" x14ac:dyDescent="0.25">
      <c r="A503">
        <f t="shared" si="33"/>
        <v>0</v>
      </c>
      <c r="B503">
        <v>4162</v>
      </c>
      <c r="C503">
        <v>7</v>
      </c>
      <c r="D503" t="s">
        <v>490</v>
      </c>
      <c r="E503">
        <v>7</v>
      </c>
      <c r="F503" s="20">
        <v>44202.135736626667</v>
      </c>
      <c r="G503" s="20">
        <v>352.7507937694167</v>
      </c>
      <c r="H503" s="20">
        <v>61651.590940360162</v>
      </c>
      <c r="I503" s="20">
        <v>106206.47747075625</v>
      </c>
      <c r="J503" s="20">
        <v>44202.135736626667</v>
      </c>
      <c r="K503" s="20">
        <v>161.55327310793137</v>
      </c>
      <c r="L503" s="20">
        <v>0</v>
      </c>
      <c r="M503" s="20">
        <v>61842.78846102165</v>
      </c>
      <c r="N503" s="20">
        <f t="shared" si="34"/>
        <v>106206.47747075625</v>
      </c>
      <c r="O503" s="36">
        <f t="shared" si="35"/>
        <v>0</v>
      </c>
      <c r="P503" s="20">
        <v>46092.61899914399</v>
      </c>
      <c r="Q503" s="20">
        <v>551.25969934376292</v>
      </c>
      <c r="R503" s="20">
        <v>62858.661866188515</v>
      </c>
      <c r="S503" s="20">
        <v>109502.54056467627</v>
      </c>
      <c r="T503" s="20">
        <v>46092.61899914399</v>
      </c>
      <c r="U503" s="20">
        <v>171.88435550926221</v>
      </c>
      <c r="V503" s="20">
        <v>0</v>
      </c>
      <c r="W503" s="20">
        <v>56914.233489020713</v>
      </c>
      <c r="X503" s="20">
        <v>103178.73684367396</v>
      </c>
      <c r="Y503" s="20">
        <f t="shared" si="36"/>
        <v>-6323.8037210023031</v>
      </c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1:51" x14ac:dyDescent="0.25">
      <c r="A504">
        <f t="shared" si="33"/>
        <v>0</v>
      </c>
      <c r="B504">
        <v>4163</v>
      </c>
      <c r="C504">
        <v>7</v>
      </c>
      <c r="D504" t="s">
        <v>491</v>
      </c>
      <c r="E504">
        <v>7</v>
      </c>
      <c r="F504" s="20">
        <v>237953.06081155239</v>
      </c>
      <c r="G504" s="20">
        <v>28436.627884888716</v>
      </c>
      <c r="H504" s="20">
        <v>151907.42576155229</v>
      </c>
      <c r="I504" s="20">
        <v>418297.11445799342</v>
      </c>
      <c r="J504" s="20">
        <v>237953.06081155239</v>
      </c>
      <c r="K504" s="20">
        <v>29452.551596359419</v>
      </c>
      <c r="L504" s="20">
        <v>0</v>
      </c>
      <c r="M504" s="20">
        <v>150891.50205008162</v>
      </c>
      <c r="N504" s="20">
        <f t="shared" si="34"/>
        <v>418297.11445799342</v>
      </c>
      <c r="O504" s="36">
        <f t="shared" si="35"/>
        <v>0</v>
      </c>
      <c r="P504" s="20">
        <v>273409.20796934166</v>
      </c>
      <c r="Q504" s="20">
        <v>32231.977137797723</v>
      </c>
      <c r="R504" s="20">
        <v>172921.50680758571</v>
      </c>
      <c r="S504" s="20">
        <v>478562.69191472512</v>
      </c>
      <c r="T504" s="20">
        <v>273409.20796934166</v>
      </c>
      <c r="U504" s="20">
        <v>35121.042182245415</v>
      </c>
      <c r="V504" s="20">
        <v>0</v>
      </c>
      <c r="W504" s="20">
        <v>153029.19758682424</v>
      </c>
      <c r="X504" s="20">
        <v>461559.44773841131</v>
      </c>
      <c r="Y504" s="20">
        <f t="shared" si="36"/>
        <v>-17003.244176313805</v>
      </c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1:51" x14ac:dyDescent="0.25">
      <c r="A505">
        <f t="shared" si="33"/>
        <v>0</v>
      </c>
      <c r="B505">
        <v>4164</v>
      </c>
      <c r="C505">
        <v>7</v>
      </c>
      <c r="D505" t="s">
        <v>492</v>
      </c>
      <c r="E505">
        <v>7</v>
      </c>
      <c r="F505" s="20">
        <v>190081.14196688618</v>
      </c>
      <c r="G505" s="20">
        <v>27406.618920086057</v>
      </c>
      <c r="H505" s="20">
        <v>118973.82469327672</v>
      </c>
      <c r="I505" s="20">
        <v>336461.58558024897</v>
      </c>
      <c r="J505" s="20">
        <v>190081.14196688618</v>
      </c>
      <c r="K505" s="20">
        <v>28616.875856366383</v>
      </c>
      <c r="L505" s="20">
        <v>0</v>
      </c>
      <c r="M505" s="20">
        <v>117763.5677569964</v>
      </c>
      <c r="N505" s="20">
        <f t="shared" si="34"/>
        <v>336461.58558024897</v>
      </c>
      <c r="O505" s="36">
        <f t="shared" si="35"/>
        <v>0</v>
      </c>
      <c r="P505" s="20">
        <v>199835.15281503025</v>
      </c>
      <c r="Q505" s="20">
        <v>28161.377897588878</v>
      </c>
      <c r="R505" s="20">
        <v>122854.71083296143</v>
      </c>
      <c r="S505" s="20">
        <v>350851.24154558056</v>
      </c>
      <c r="T505" s="20">
        <v>199835.15281503025</v>
      </c>
      <c r="U505" s="20">
        <v>31171.592419429111</v>
      </c>
      <c r="V505" s="20">
        <v>0</v>
      </c>
      <c r="W505" s="20">
        <v>107860.04668000909</v>
      </c>
      <c r="X505" s="20">
        <v>338866.79191446846</v>
      </c>
      <c r="Y505" s="20">
        <f t="shared" si="36"/>
        <v>-11984.449631112104</v>
      </c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1:51" x14ac:dyDescent="0.25">
      <c r="A506">
        <f t="shared" si="33"/>
        <v>0</v>
      </c>
      <c r="B506">
        <v>4166</v>
      </c>
      <c r="C506">
        <v>7</v>
      </c>
      <c r="D506" t="s">
        <v>995</v>
      </c>
      <c r="E506">
        <v>7</v>
      </c>
      <c r="F506" s="20">
        <v>86609.94642116045</v>
      </c>
      <c r="G506" s="20">
        <v>8735.3715420876106</v>
      </c>
      <c r="H506" s="20">
        <v>43045.9774877405</v>
      </c>
      <c r="I506" s="20">
        <v>138391.29545098857</v>
      </c>
      <c r="J506" s="20">
        <v>86609.94642116045</v>
      </c>
      <c r="K506" s="20">
        <v>9023.2446698972162</v>
      </c>
      <c r="L506" s="20">
        <v>0</v>
      </c>
      <c r="M506" s="20">
        <v>42758.10435993089</v>
      </c>
      <c r="N506" s="20">
        <f t="shared" si="34"/>
        <v>138391.29545098857</v>
      </c>
      <c r="O506" s="36">
        <f t="shared" si="35"/>
        <v>0</v>
      </c>
      <c r="P506" s="20">
        <v>86449.453365578083</v>
      </c>
      <c r="Q506" s="20">
        <v>9190.8309013699218</v>
      </c>
      <c r="R506" s="20">
        <v>40626.855174191573</v>
      </c>
      <c r="S506" s="20">
        <v>136267.13944113959</v>
      </c>
      <c r="T506" s="20">
        <v>86449.453365578083</v>
      </c>
      <c r="U506" s="20">
        <v>10014.917551224742</v>
      </c>
      <c r="V506" s="20">
        <v>0</v>
      </c>
      <c r="W506" s="20">
        <v>35822.491671903073</v>
      </c>
      <c r="X506" s="20">
        <v>132286.8625887059</v>
      </c>
      <c r="Y506" s="20">
        <f t="shared" si="36"/>
        <v>-3980.2768524336861</v>
      </c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1:51" x14ac:dyDescent="0.25">
      <c r="A507">
        <f t="shared" si="33"/>
        <v>0</v>
      </c>
      <c r="B507">
        <v>4167</v>
      </c>
      <c r="C507">
        <v>7</v>
      </c>
      <c r="D507" t="s">
        <v>494</v>
      </c>
      <c r="E507">
        <v>7</v>
      </c>
      <c r="F507" s="20">
        <v>91067.975209847791</v>
      </c>
      <c r="G507" s="20">
        <v>4133.4309704430207</v>
      </c>
      <c r="H507" s="20">
        <v>49223.538601113381</v>
      </c>
      <c r="I507" s="20">
        <v>144424.94478140419</v>
      </c>
      <c r="J507" s="20">
        <v>91067.975209847791</v>
      </c>
      <c r="K507" s="20">
        <v>3944.5101167487837</v>
      </c>
      <c r="L507" s="20">
        <v>0</v>
      </c>
      <c r="M507" s="20">
        <v>49412.459454807613</v>
      </c>
      <c r="N507" s="20">
        <f t="shared" si="34"/>
        <v>144424.94478140419</v>
      </c>
      <c r="O507" s="36">
        <f t="shared" si="35"/>
        <v>0</v>
      </c>
      <c r="P507" s="20">
        <v>103042.56561545178</v>
      </c>
      <c r="Q507" s="20">
        <v>4299.1755584438688</v>
      </c>
      <c r="R507" s="20">
        <v>56701.33603856618</v>
      </c>
      <c r="S507" s="20">
        <v>164043.07721246182</v>
      </c>
      <c r="T507" s="20">
        <v>103042.56561545178</v>
      </c>
      <c r="U507" s="20">
        <v>3862.5666565230331</v>
      </c>
      <c r="V507" s="20">
        <v>0</v>
      </c>
      <c r="W507" s="20">
        <v>51424.150446438311</v>
      </c>
      <c r="X507" s="20">
        <v>158329.28271841313</v>
      </c>
      <c r="Y507" s="20">
        <f t="shared" si="36"/>
        <v>-5713.7944940486923</v>
      </c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1:51" x14ac:dyDescent="0.25">
      <c r="A508">
        <f t="shared" si="33"/>
        <v>0</v>
      </c>
      <c r="B508">
        <v>4168</v>
      </c>
      <c r="C508">
        <v>7</v>
      </c>
      <c r="D508" t="s">
        <v>495</v>
      </c>
      <c r="E508">
        <v>7</v>
      </c>
      <c r="F508" s="20">
        <v>92102.076451769375</v>
      </c>
      <c r="G508" s="20">
        <v>11793.174814577984</v>
      </c>
      <c r="H508" s="20">
        <v>62443.859434718674</v>
      </c>
      <c r="I508" s="20">
        <v>166339.11070106603</v>
      </c>
      <c r="J508" s="20">
        <v>92102.076451769375</v>
      </c>
      <c r="K508" s="20">
        <v>12291.640289163784</v>
      </c>
      <c r="L508" s="20">
        <v>0</v>
      </c>
      <c r="M508" s="20">
        <v>61945.393960132875</v>
      </c>
      <c r="N508" s="20">
        <f t="shared" si="34"/>
        <v>166339.11070106603</v>
      </c>
      <c r="O508" s="36">
        <f t="shared" si="35"/>
        <v>0</v>
      </c>
      <c r="P508" s="20">
        <v>102380.05360400841</v>
      </c>
      <c r="Q508" s="20">
        <v>12781.772229813698</v>
      </c>
      <c r="R508" s="20">
        <v>69543.471336554328</v>
      </c>
      <c r="S508" s="20">
        <v>184705.29717037643</v>
      </c>
      <c r="T508" s="20">
        <v>102380.05360400841</v>
      </c>
      <c r="U508" s="20">
        <v>14093.19865007358</v>
      </c>
      <c r="V508" s="20">
        <v>0</v>
      </c>
      <c r="W508" s="20">
        <v>61408.840424664995</v>
      </c>
      <c r="X508" s="20">
        <v>177882.09267874699</v>
      </c>
      <c r="Y508" s="20">
        <f t="shared" si="36"/>
        <v>-6823.2044916294399</v>
      </c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1:51" x14ac:dyDescent="0.25">
      <c r="A509">
        <f t="shared" si="33"/>
        <v>0</v>
      </c>
      <c r="B509">
        <v>4169</v>
      </c>
      <c r="C509">
        <v>7</v>
      </c>
      <c r="D509" t="s">
        <v>496</v>
      </c>
      <c r="E509">
        <v>7</v>
      </c>
      <c r="F509" s="20">
        <v>155315.31036233006</v>
      </c>
      <c r="G509" s="20">
        <v>663.35990365172916</v>
      </c>
      <c r="H509" s="20">
        <v>87649.648382539453</v>
      </c>
      <c r="I509" s="20">
        <v>243628.31864852124</v>
      </c>
      <c r="J509" s="20">
        <v>155315.31036233006</v>
      </c>
      <c r="K509" s="20">
        <v>118.78345124759851</v>
      </c>
      <c r="L509" s="20">
        <v>0</v>
      </c>
      <c r="M509" s="20">
        <v>88194.224834943569</v>
      </c>
      <c r="N509" s="20">
        <f t="shared" si="34"/>
        <v>243628.31864852124</v>
      </c>
      <c r="O509" s="36">
        <f t="shared" si="35"/>
        <v>0</v>
      </c>
      <c r="P509" s="20">
        <v>163772.62180591078</v>
      </c>
      <c r="Q509" s="20">
        <v>1108.8846345829511</v>
      </c>
      <c r="R509" s="20">
        <v>88493.808875873161</v>
      </c>
      <c r="S509" s="20">
        <v>253375.31531636688</v>
      </c>
      <c r="T509" s="20">
        <v>163772.62180591078</v>
      </c>
      <c r="U509" s="20">
        <v>0</v>
      </c>
      <c r="V509" s="20">
        <v>0</v>
      </c>
      <c r="W509" s="20">
        <v>80642.424159410482</v>
      </c>
      <c r="X509" s="20">
        <v>244415.04596532125</v>
      </c>
      <c r="Y509" s="20">
        <f t="shared" si="36"/>
        <v>-8960.2693510456302</v>
      </c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1:51" x14ac:dyDescent="0.25">
      <c r="A510">
        <f t="shared" si="33"/>
        <v>0</v>
      </c>
      <c r="B510">
        <v>4170</v>
      </c>
      <c r="C510">
        <v>7</v>
      </c>
      <c r="D510" t="s">
        <v>497</v>
      </c>
      <c r="E510">
        <v>7</v>
      </c>
      <c r="F510" s="20">
        <v>205022.0269139641</v>
      </c>
      <c r="G510" s="20">
        <v>0</v>
      </c>
      <c r="H510" s="20">
        <v>85957.213122420275</v>
      </c>
      <c r="I510" s="20">
        <v>290979.24003638438</v>
      </c>
      <c r="J510" s="20">
        <v>205022.0269139641</v>
      </c>
      <c r="K510" s="20">
        <v>0</v>
      </c>
      <c r="L510" s="20">
        <v>0</v>
      </c>
      <c r="M510" s="20">
        <v>85957.213122420275</v>
      </c>
      <c r="N510" s="20">
        <f t="shared" si="34"/>
        <v>290979.24003638438</v>
      </c>
      <c r="O510" s="36">
        <f t="shared" si="35"/>
        <v>0</v>
      </c>
      <c r="P510" s="20">
        <v>236911.71976935773</v>
      </c>
      <c r="Q510" s="20">
        <v>0</v>
      </c>
      <c r="R510" s="20">
        <v>102084.50957755544</v>
      </c>
      <c r="S510" s="20">
        <v>338996.22934691317</v>
      </c>
      <c r="T510" s="20">
        <v>236911.71976935773</v>
      </c>
      <c r="U510" s="20">
        <v>0</v>
      </c>
      <c r="V510" s="20">
        <v>0</v>
      </c>
      <c r="W510" s="20">
        <v>91876.058619799893</v>
      </c>
      <c r="X510" s="20">
        <v>328787.77838915761</v>
      </c>
      <c r="Y510" s="20">
        <f t="shared" si="36"/>
        <v>-10208.450957755558</v>
      </c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1:51" x14ac:dyDescent="0.25">
      <c r="A511">
        <f t="shared" si="33"/>
        <v>0</v>
      </c>
      <c r="B511">
        <v>4171</v>
      </c>
      <c r="C511">
        <v>7</v>
      </c>
      <c r="D511" t="s">
        <v>498</v>
      </c>
      <c r="E511">
        <v>7</v>
      </c>
      <c r="F511" s="20">
        <v>108610.77269838421</v>
      </c>
      <c r="G511" s="20">
        <v>0</v>
      </c>
      <c r="H511" s="20">
        <v>23280.211193905387</v>
      </c>
      <c r="I511" s="20">
        <v>131890.9838922896</v>
      </c>
      <c r="J511" s="20">
        <v>108610.77269838421</v>
      </c>
      <c r="K511" s="20">
        <v>0</v>
      </c>
      <c r="L511" s="20">
        <v>0</v>
      </c>
      <c r="M511" s="20">
        <v>23280.211193905387</v>
      </c>
      <c r="N511" s="20">
        <f t="shared" si="34"/>
        <v>131890.9838922896</v>
      </c>
      <c r="O511" s="36">
        <f t="shared" si="35"/>
        <v>0</v>
      </c>
      <c r="P511" s="20">
        <v>115467.63529657981</v>
      </c>
      <c r="Q511" s="20">
        <v>0</v>
      </c>
      <c r="R511" s="20">
        <v>27185.652881320639</v>
      </c>
      <c r="S511" s="20">
        <v>142653.28817790045</v>
      </c>
      <c r="T511" s="20">
        <v>115467.63529657981</v>
      </c>
      <c r="U511" s="20">
        <v>0</v>
      </c>
      <c r="V511" s="20">
        <v>0</v>
      </c>
      <c r="W511" s="20">
        <v>24467.087593188575</v>
      </c>
      <c r="X511" s="20">
        <v>139934.7228897684</v>
      </c>
      <c r="Y511" s="20">
        <f t="shared" si="36"/>
        <v>-2718.5652881320566</v>
      </c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1:51" x14ac:dyDescent="0.25">
      <c r="A512">
        <f t="shared" si="33"/>
        <v>0</v>
      </c>
      <c r="B512">
        <v>4172</v>
      </c>
      <c r="C512">
        <v>7</v>
      </c>
      <c r="D512" t="s">
        <v>499</v>
      </c>
      <c r="E512">
        <v>7</v>
      </c>
      <c r="F512" s="20">
        <v>54055.979053093746</v>
      </c>
      <c r="G512" s="20">
        <v>7996.8366030974694</v>
      </c>
      <c r="H512" s="20">
        <v>44039.156182395367</v>
      </c>
      <c r="I512" s="20">
        <v>106091.97183858659</v>
      </c>
      <c r="J512" s="20">
        <v>54055.979053093746</v>
      </c>
      <c r="K512" s="20">
        <v>8370.4557829849928</v>
      </c>
      <c r="L512" s="20">
        <v>0</v>
      </c>
      <c r="M512" s="20">
        <v>43665.537002507845</v>
      </c>
      <c r="N512" s="20">
        <f t="shared" si="34"/>
        <v>106091.97183858659</v>
      </c>
      <c r="O512" s="36">
        <f t="shared" si="35"/>
        <v>0</v>
      </c>
      <c r="P512" s="20">
        <v>55779.720691422634</v>
      </c>
      <c r="Q512" s="20">
        <v>8044.4981871162272</v>
      </c>
      <c r="R512" s="20">
        <v>44703.739583407529</v>
      </c>
      <c r="S512" s="20">
        <v>108527.95846194639</v>
      </c>
      <c r="T512" s="20">
        <v>55779.720691422634</v>
      </c>
      <c r="U512" s="20">
        <v>8946.5506939881943</v>
      </c>
      <c r="V512" s="20">
        <v>0</v>
      </c>
      <c r="W512" s="20">
        <v>39421.518368882003</v>
      </c>
      <c r="X512" s="20">
        <v>104147.78975429284</v>
      </c>
      <c r="Y512" s="20">
        <f t="shared" si="36"/>
        <v>-4380.1687076535454</v>
      </c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1:51" x14ac:dyDescent="0.25">
      <c r="A513">
        <f t="shared" si="33"/>
        <v>0</v>
      </c>
      <c r="B513">
        <v>4173</v>
      </c>
      <c r="C513">
        <v>7</v>
      </c>
      <c r="D513" t="s">
        <v>996</v>
      </c>
      <c r="E513">
        <v>7</v>
      </c>
      <c r="F513" s="20">
        <v>192132.27145267421</v>
      </c>
      <c r="G513" s="20">
        <v>25668.950787186612</v>
      </c>
      <c r="H513" s="20">
        <v>90427.285138254578</v>
      </c>
      <c r="I513" s="20">
        <v>308228.50737811544</v>
      </c>
      <c r="J513" s="20">
        <v>192132.27145267421</v>
      </c>
      <c r="K513" s="20">
        <v>26776.150862334271</v>
      </c>
      <c r="L513" s="20">
        <v>0</v>
      </c>
      <c r="M513" s="20">
        <v>89320.085063106933</v>
      </c>
      <c r="N513" s="20">
        <f t="shared" si="34"/>
        <v>308228.50737811544</v>
      </c>
      <c r="O513" s="36">
        <f t="shared" si="35"/>
        <v>0</v>
      </c>
      <c r="P513" s="20">
        <v>201996.23180490828</v>
      </c>
      <c r="Q513" s="20">
        <v>21259.713638822144</v>
      </c>
      <c r="R513" s="20">
        <v>98455.322321258718</v>
      </c>
      <c r="S513" s="20">
        <v>321711.26776498917</v>
      </c>
      <c r="T513" s="20">
        <v>201996.23180490828</v>
      </c>
      <c r="U513" s="20">
        <v>23116.569018010421</v>
      </c>
      <c r="V513" s="20">
        <v>0</v>
      </c>
      <c r="W513" s="20">
        <v>86938.620247863393</v>
      </c>
      <c r="X513" s="20">
        <v>312051.42107078212</v>
      </c>
      <c r="Y513" s="20">
        <f t="shared" si="36"/>
        <v>-9659.8466942070518</v>
      </c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1:51" x14ac:dyDescent="0.25">
      <c r="A514">
        <f t="shared" si="33"/>
        <v>0</v>
      </c>
      <c r="B514">
        <v>4174</v>
      </c>
      <c r="C514">
        <v>7</v>
      </c>
      <c r="D514" t="s">
        <v>573</v>
      </c>
      <c r="E514">
        <v>7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f t="shared" si="34"/>
        <v>0</v>
      </c>
      <c r="O514" s="36">
        <f t="shared" si="35"/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0</v>
      </c>
      <c r="V514" s="20">
        <v>0</v>
      </c>
      <c r="W514" s="20">
        <v>0</v>
      </c>
      <c r="X514" s="20">
        <v>0</v>
      </c>
      <c r="Y514" s="20">
        <f t="shared" si="36"/>
        <v>0</v>
      </c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1:51" x14ac:dyDescent="0.25">
      <c r="A515">
        <f t="shared" si="33"/>
        <v>0</v>
      </c>
      <c r="B515">
        <v>4175</v>
      </c>
      <c r="C515">
        <v>7</v>
      </c>
      <c r="D515" t="s">
        <v>549</v>
      </c>
      <c r="E515">
        <v>7</v>
      </c>
      <c r="F515" s="20">
        <v>5943.3541491359465</v>
      </c>
      <c r="G515" s="20">
        <v>2910.6815161490395</v>
      </c>
      <c r="H515" s="20">
        <v>-8854.035665284986</v>
      </c>
      <c r="I515" s="20">
        <v>0</v>
      </c>
      <c r="J515" s="20">
        <v>5943.3541491359465</v>
      </c>
      <c r="K515" s="20">
        <v>3087.5278545420224</v>
      </c>
      <c r="L515" s="20">
        <v>0</v>
      </c>
      <c r="M515" s="20">
        <v>-9030.8820036779671</v>
      </c>
      <c r="N515" s="20">
        <f t="shared" si="34"/>
        <v>0</v>
      </c>
      <c r="O515" s="36">
        <f t="shared" si="35"/>
        <v>0</v>
      </c>
      <c r="P515" s="20">
        <v>6012.6985796938079</v>
      </c>
      <c r="Q515" s="20">
        <v>2880.8847030008687</v>
      </c>
      <c r="R515" s="20">
        <v>-8893.5832826946771</v>
      </c>
      <c r="S515" s="20">
        <v>0</v>
      </c>
      <c r="T515" s="20">
        <v>6012.6985796938079</v>
      </c>
      <c r="U515" s="20">
        <v>3290.2577444490125</v>
      </c>
      <c r="V515" s="20">
        <v>0</v>
      </c>
      <c r="W515" s="20">
        <v>-9302.9563241428204</v>
      </c>
      <c r="X515" s="20">
        <v>0</v>
      </c>
      <c r="Y515" s="20">
        <f t="shared" si="36"/>
        <v>0</v>
      </c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1:51" x14ac:dyDescent="0.25">
      <c r="A516">
        <f t="shared" si="33"/>
        <v>0</v>
      </c>
      <c r="B516">
        <v>4177</v>
      </c>
      <c r="C516">
        <v>7</v>
      </c>
      <c r="D516" t="s">
        <v>501</v>
      </c>
      <c r="E516">
        <v>7</v>
      </c>
      <c r="F516" s="20">
        <v>84009.627232625571</v>
      </c>
      <c r="G516" s="20">
        <v>23021.892848417123</v>
      </c>
      <c r="H516" s="20">
        <v>88664.824928847869</v>
      </c>
      <c r="I516" s="20">
        <v>195696.34500989056</v>
      </c>
      <c r="J516" s="20">
        <v>84009.627232625571</v>
      </c>
      <c r="K516" s="20">
        <v>24335.172275259887</v>
      </c>
      <c r="L516" s="20">
        <v>0</v>
      </c>
      <c r="M516" s="20">
        <v>87351.545502005101</v>
      </c>
      <c r="N516" s="20">
        <f t="shared" si="34"/>
        <v>195696.34500989056</v>
      </c>
      <c r="O516" s="36">
        <f t="shared" si="35"/>
        <v>0</v>
      </c>
      <c r="P516" s="20">
        <v>117855.73473679036</v>
      </c>
      <c r="Q516" s="20">
        <v>31599.979851935848</v>
      </c>
      <c r="R516" s="20">
        <v>121909.88382498876</v>
      </c>
      <c r="S516" s="20">
        <v>271365.59841371496</v>
      </c>
      <c r="T516" s="20">
        <v>117855.73473679036</v>
      </c>
      <c r="U516" s="20">
        <v>35843.792882966358</v>
      </c>
      <c r="V516" s="20">
        <v>0</v>
      </c>
      <c r="W516" s="20">
        <v>105899.46371456244</v>
      </c>
      <c r="X516" s="20">
        <v>259598.99133431914</v>
      </c>
      <c r="Y516" s="20">
        <f t="shared" si="36"/>
        <v>-11766.607079395821</v>
      </c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1:51" x14ac:dyDescent="0.25">
      <c r="A517">
        <f t="shared" si="33"/>
        <v>0</v>
      </c>
      <c r="B517">
        <v>4178</v>
      </c>
      <c r="C517">
        <v>7</v>
      </c>
      <c r="D517" t="s">
        <v>502</v>
      </c>
      <c r="E517">
        <v>7</v>
      </c>
      <c r="F517" s="20">
        <v>64831.147521042702</v>
      </c>
      <c r="G517" s="20">
        <v>0</v>
      </c>
      <c r="H517" s="20">
        <v>42052.669715661003</v>
      </c>
      <c r="I517" s="20">
        <v>106883.8172367037</v>
      </c>
      <c r="J517" s="20">
        <v>64831.147521042702</v>
      </c>
      <c r="K517" s="20">
        <v>0</v>
      </c>
      <c r="L517" s="20">
        <v>0</v>
      </c>
      <c r="M517" s="20">
        <v>42052.669715661003</v>
      </c>
      <c r="N517" s="20">
        <f t="shared" si="34"/>
        <v>106883.8172367037</v>
      </c>
      <c r="O517" s="36">
        <f t="shared" si="35"/>
        <v>0</v>
      </c>
      <c r="P517" s="20">
        <v>67882.061739593148</v>
      </c>
      <c r="Q517" s="20">
        <v>0</v>
      </c>
      <c r="R517" s="20">
        <v>43277.108186578713</v>
      </c>
      <c r="S517" s="20">
        <v>111159.16992617186</v>
      </c>
      <c r="T517" s="20">
        <v>67882.061739593148</v>
      </c>
      <c r="U517" s="20">
        <v>0</v>
      </c>
      <c r="V517" s="20">
        <v>0</v>
      </c>
      <c r="W517" s="20">
        <v>38949.397367920843</v>
      </c>
      <c r="X517" s="20">
        <v>106831.45910751399</v>
      </c>
      <c r="Y517" s="20">
        <f t="shared" si="36"/>
        <v>-4327.7108186578698</v>
      </c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1:51" x14ac:dyDescent="0.25">
      <c r="A518">
        <f t="shared" si="33"/>
        <v>0</v>
      </c>
      <c r="B518">
        <v>4180</v>
      </c>
      <c r="C518">
        <v>7</v>
      </c>
      <c r="D518" t="s">
        <v>503</v>
      </c>
      <c r="E518">
        <v>7</v>
      </c>
      <c r="F518" s="20">
        <v>363908.89020988095</v>
      </c>
      <c r="G518" s="20">
        <v>55508.887686247348</v>
      </c>
      <c r="H518" s="20">
        <v>187345.72222218855</v>
      </c>
      <c r="I518" s="20">
        <v>606763.50011831685</v>
      </c>
      <c r="J518" s="20">
        <v>363908.89020988095</v>
      </c>
      <c r="K518" s="20">
        <v>58119.710294324374</v>
      </c>
      <c r="L518" s="20">
        <v>0</v>
      </c>
      <c r="M518" s="20">
        <v>184734.89961411152</v>
      </c>
      <c r="N518" s="20">
        <f t="shared" si="34"/>
        <v>606763.50011831685</v>
      </c>
      <c r="O518" s="36">
        <f t="shared" si="35"/>
        <v>0</v>
      </c>
      <c r="P518" s="20">
        <v>341456.3309437593</v>
      </c>
      <c r="Q518" s="20">
        <v>52482.38438950925</v>
      </c>
      <c r="R518" s="20">
        <v>163862.94639134797</v>
      </c>
      <c r="S518" s="20">
        <v>557801.66172461654</v>
      </c>
      <c r="T518" s="20">
        <v>341456.3309437593</v>
      </c>
      <c r="U518" s="20">
        <v>58513.068866562346</v>
      </c>
      <c r="V518" s="20">
        <v>0</v>
      </c>
      <c r="W518" s="20">
        <v>142049.03572286543</v>
      </c>
      <c r="X518" s="20">
        <v>542018.43553318712</v>
      </c>
      <c r="Y518" s="20">
        <f t="shared" si="36"/>
        <v>-15783.226191429421</v>
      </c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1:51" x14ac:dyDescent="0.25">
      <c r="A519">
        <f t="shared" si="33"/>
        <v>0</v>
      </c>
      <c r="B519">
        <v>4181</v>
      </c>
      <c r="C519">
        <v>7</v>
      </c>
      <c r="D519" t="s">
        <v>504</v>
      </c>
      <c r="E519">
        <v>7</v>
      </c>
      <c r="F519" s="20">
        <v>219388.63066403219</v>
      </c>
      <c r="G519" s="20">
        <v>0</v>
      </c>
      <c r="H519" s="20">
        <v>120971.39430097243</v>
      </c>
      <c r="I519" s="20">
        <v>340360.02496500465</v>
      </c>
      <c r="J519" s="20">
        <v>219388.63066403219</v>
      </c>
      <c r="K519" s="20">
        <v>0</v>
      </c>
      <c r="L519" s="20">
        <v>0</v>
      </c>
      <c r="M519" s="20">
        <v>120971.39430097243</v>
      </c>
      <c r="N519" s="20">
        <f t="shared" si="34"/>
        <v>340360.02496500465</v>
      </c>
      <c r="O519" s="36">
        <f t="shared" si="35"/>
        <v>0</v>
      </c>
      <c r="P519" s="20">
        <v>254931.87072672398</v>
      </c>
      <c r="Q519" s="20">
        <v>0</v>
      </c>
      <c r="R519" s="20">
        <v>142059.3984282077</v>
      </c>
      <c r="S519" s="20">
        <v>396991.26915493165</v>
      </c>
      <c r="T519" s="20">
        <v>254931.87072672398</v>
      </c>
      <c r="U519" s="20">
        <v>0</v>
      </c>
      <c r="V519" s="20">
        <v>0</v>
      </c>
      <c r="W519" s="20">
        <v>127853.45858538692</v>
      </c>
      <c r="X519" s="20">
        <v>382785.3293121109</v>
      </c>
      <c r="Y519" s="20">
        <f t="shared" si="36"/>
        <v>-14205.93984282075</v>
      </c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1:51" x14ac:dyDescent="0.25">
      <c r="A520">
        <f t="shared" si="33"/>
        <v>0</v>
      </c>
      <c r="B520">
        <v>4182</v>
      </c>
      <c r="C520">
        <v>7</v>
      </c>
      <c r="D520" t="s">
        <v>505</v>
      </c>
      <c r="E520">
        <v>7</v>
      </c>
      <c r="F520" s="20">
        <v>294261.27125106147</v>
      </c>
      <c r="G520" s="20">
        <v>66637.174101233555</v>
      </c>
      <c r="H520" s="20">
        <v>293757.51605580526</v>
      </c>
      <c r="I520" s="20">
        <v>654655.96140810032</v>
      </c>
      <c r="J520" s="20">
        <v>294261.27125106147</v>
      </c>
      <c r="K520" s="20">
        <v>70537.12450743228</v>
      </c>
      <c r="L520" s="20">
        <v>0</v>
      </c>
      <c r="M520" s="20">
        <v>289857.56564960652</v>
      </c>
      <c r="N520" s="20">
        <f t="shared" si="34"/>
        <v>654655.96140810032</v>
      </c>
      <c r="O520" s="36">
        <f t="shared" si="35"/>
        <v>0</v>
      </c>
      <c r="P520" s="20">
        <v>305399.53484938486</v>
      </c>
      <c r="Q520" s="20">
        <v>66933.194892934611</v>
      </c>
      <c r="R520" s="20">
        <v>298811.45993944531</v>
      </c>
      <c r="S520" s="20">
        <v>671144.18968176469</v>
      </c>
      <c r="T520" s="20">
        <v>305399.53484938486</v>
      </c>
      <c r="U520" s="20">
        <v>76119.307044286455</v>
      </c>
      <c r="V520" s="20">
        <v>0</v>
      </c>
      <c r="W520" s="20">
        <v>260662.81300928409</v>
      </c>
      <c r="X520" s="20">
        <v>642181.6549029554</v>
      </c>
      <c r="Y520" s="20">
        <f t="shared" si="36"/>
        <v>-28962.534778809291</v>
      </c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1:51" x14ac:dyDescent="0.25">
      <c r="A521">
        <f t="shared" si="33"/>
        <v>0</v>
      </c>
      <c r="B521">
        <v>4183</v>
      </c>
      <c r="C521">
        <v>7</v>
      </c>
      <c r="D521" t="s">
        <v>506</v>
      </c>
      <c r="E521">
        <v>7</v>
      </c>
      <c r="F521" s="20">
        <v>2710281.3267386775</v>
      </c>
      <c r="G521" s="20">
        <v>644741.2504504018</v>
      </c>
      <c r="H521" s="20">
        <v>3593277.961321237</v>
      </c>
      <c r="I521" s="20">
        <v>6948300.538510317</v>
      </c>
      <c r="J521" s="20">
        <v>2710281.3267386775</v>
      </c>
      <c r="K521" s="20">
        <v>683609.00053954974</v>
      </c>
      <c r="L521" s="20">
        <v>0</v>
      </c>
      <c r="M521" s="20">
        <v>3554410.2112320894</v>
      </c>
      <c r="N521" s="20">
        <f t="shared" si="34"/>
        <v>6948300.538510317</v>
      </c>
      <c r="O521" s="36">
        <f t="shared" si="35"/>
        <v>0</v>
      </c>
      <c r="P521" s="20">
        <v>2854629.8621988515</v>
      </c>
      <c r="Q521" s="20">
        <v>657420.04330838576</v>
      </c>
      <c r="R521" s="20">
        <v>3715932.0537370984</v>
      </c>
      <c r="S521" s="20">
        <v>7227981.9592443351</v>
      </c>
      <c r="T521" s="20">
        <v>2854629.8621988515</v>
      </c>
      <c r="U521" s="20">
        <v>750177.08810907404</v>
      </c>
      <c r="V521" s="20">
        <v>0</v>
      </c>
      <c r="W521" s="20">
        <v>3623175.0089364098</v>
      </c>
      <c r="X521" s="20">
        <v>7227981.9592443351</v>
      </c>
      <c r="Y521" s="20">
        <f t="shared" si="36"/>
        <v>0</v>
      </c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1:51" x14ac:dyDescent="0.25">
      <c r="A522">
        <f t="shared" si="33"/>
        <v>0</v>
      </c>
      <c r="B522">
        <v>4184</v>
      </c>
      <c r="C522">
        <v>7</v>
      </c>
      <c r="D522" t="s">
        <v>507</v>
      </c>
      <c r="E522">
        <v>7</v>
      </c>
      <c r="F522" s="20">
        <v>130436.01817765037</v>
      </c>
      <c r="G522" s="20">
        <v>0</v>
      </c>
      <c r="H522" s="20">
        <v>117867.79135044315</v>
      </c>
      <c r="I522" s="20">
        <v>248303.80952809352</v>
      </c>
      <c r="J522" s="20">
        <v>130436.01817765037</v>
      </c>
      <c r="K522" s="20">
        <v>0</v>
      </c>
      <c r="L522" s="20">
        <v>0</v>
      </c>
      <c r="M522" s="20">
        <v>117867.79135044315</v>
      </c>
      <c r="N522" s="20">
        <f t="shared" si="34"/>
        <v>248303.80952809352</v>
      </c>
      <c r="O522" s="36">
        <f t="shared" si="35"/>
        <v>0</v>
      </c>
      <c r="P522" s="20">
        <v>146740.83925259754</v>
      </c>
      <c r="Q522" s="20">
        <v>0</v>
      </c>
      <c r="R522" s="20">
        <v>132639.87911956961</v>
      </c>
      <c r="S522" s="20">
        <v>279380.71837216715</v>
      </c>
      <c r="T522" s="20">
        <v>146740.83925259754</v>
      </c>
      <c r="U522" s="20">
        <v>0</v>
      </c>
      <c r="V522" s="20">
        <v>0</v>
      </c>
      <c r="W522" s="20">
        <v>119375.89120761264</v>
      </c>
      <c r="X522" s="20">
        <v>266116.73046021018</v>
      </c>
      <c r="Y522" s="20">
        <f t="shared" si="36"/>
        <v>-13263.987911956967</v>
      </c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1:51" x14ac:dyDescent="0.25">
      <c r="A523">
        <f t="shared" si="33"/>
        <v>0</v>
      </c>
      <c r="B523">
        <v>4185</v>
      </c>
      <c r="C523">
        <v>7</v>
      </c>
      <c r="D523" t="s">
        <v>508</v>
      </c>
      <c r="E523">
        <v>7</v>
      </c>
      <c r="F523" s="20">
        <v>279621.23972365272</v>
      </c>
      <c r="G523" s="20">
        <v>65701.537138218933</v>
      </c>
      <c r="H523" s="20">
        <v>293532.96885802905</v>
      </c>
      <c r="I523" s="20">
        <v>638855.7457199007</v>
      </c>
      <c r="J523" s="20">
        <v>279621.23972365272</v>
      </c>
      <c r="K523" s="20">
        <v>68921.824729108441</v>
      </c>
      <c r="L523" s="20">
        <v>0</v>
      </c>
      <c r="M523" s="20">
        <v>290312.68126713956</v>
      </c>
      <c r="N523" s="20">
        <f t="shared" si="34"/>
        <v>638855.7457199007</v>
      </c>
      <c r="O523" s="36">
        <f t="shared" si="35"/>
        <v>0</v>
      </c>
      <c r="P523" s="20">
        <v>321720.2056696635</v>
      </c>
      <c r="Q523" s="20">
        <v>73807.299291294781</v>
      </c>
      <c r="R523" s="20">
        <v>333323.52968280495</v>
      </c>
      <c r="S523" s="20">
        <v>728851.03464376321</v>
      </c>
      <c r="T523" s="20">
        <v>321720.2056696635</v>
      </c>
      <c r="U523" s="20">
        <v>82430.822022133012</v>
      </c>
      <c r="V523" s="20">
        <v>0</v>
      </c>
      <c r="W523" s="20">
        <v>292230.00625676999</v>
      </c>
      <c r="X523" s="20">
        <v>696381.03394856653</v>
      </c>
      <c r="Y523" s="20">
        <f t="shared" si="36"/>
        <v>-32470.000695196679</v>
      </c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1:51" x14ac:dyDescent="0.25">
      <c r="A524">
        <f t="shared" si="33"/>
        <v>0</v>
      </c>
      <c r="B524">
        <v>4186</v>
      </c>
      <c r="C524">
        <v>7</v>
      </c>
      <c r="D524" t="s">
        <v>509</v>
      </c>
      <c r="E524">
        <v>7</v>
      </c>
      <c r="F524" s="20">
        <v>324206.57893128193</v>
      </c>
      <c r="G524" s="20">
        <v>20123.69231401827</v>
      </c>
      <c r="H524" s="20">
        <v>108099.42246909038</v>
      </c>
      <c r="I524" s="20">
        <v>452429.69371439057</v>
      </c>
      <c r="J524" s="20">
        <v>324206.57893128193</v>
      </c>
      <c r="K524" s="20">
        <v>20276.475971496871</v>
      </c>
      <c r="L524" s="20">
        <v>0</v>
      </c>
      <c r="M524" s="20">
        <v>107946.63881161175</v>
      </c>
      <c r="N524" s="20">
        <f t="shared" si="34"/>
        <v>452429.69371439057</v>
      </c>
      <c r="O524" s="36">
        <f t="shared" si="35"/>
        <v>0</v>
      </c>
      <c r="P524" s="20">
        <v>336951.72683165845</v>
      </c>
      <c r="Q524" s="20">
        <v>20735.351770286237</v>
      </c>
      <c r="R524" s="20">
        <v>108271.58071089571</v>
      </c>
      <c r="S524" s="20">
        <v>465958.65931284038</v>
      </c>
      <c r="T524" s="20">
        <v>336951.72683165845</v>
      </c>
      <c r="U524" s="20">
        <v>21377.489599716395</v>
      </c>
      <c r="V524" s="20">
        <v>0</v>
      </c>
      <c r="W524" s="20">
        <v>96866.498593318989</v>
      </c>
      <c r="X524" s="20">
        <v>455195.71502469381</v>
      </c>
      <c r="Y524" s="20">
        <f t="shared" si="36"/>
        <v>-10762.944288146566</v>
      </c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1:51" x14ac:dyDescent="0.25">
      <c r="A525">
        <f t="shared" si="33"/>
        <v>0</v>
      </c>
      <c r="B525">
        <v>4187</v>
      </c>
      <c r="C525">
        <v>7</v>
      </c>
      <c r="D525" t="s">
        <v>997</v>
      </c>
      <c r="E525">
        <v>7</v>
      </c>
      <c r="F525" s="20">
        <v>54522.643708840347</v>
      </c>
      <c r="G525" s="20">
        <v>21131.801104360195</v>
      </c>
      <c r="H525" s="20">
        <v>67025.912154670834</v>
      </c>
      <c r="I525" s="20">
        <v>142680.35696787137</v>
      </c>
      <c r="J525" s="20">
        <v>54522.643708840347</v>
      </c>
      <c r="K525" s="20">
        <v>22320.385450121055</v>
      </c>
      <c r="L525" s="20">
        <v>0</v>
      </c>
      <c r="M525" s="20">
        <v>65837.327808909962</v>
      </c>
      <c r="N525" s="20">
        <f t="shared" si="34"/>
        <v>142680.35696787137</v>
      </c>
      <c r="O525" s="36">
        <f t="shared" si="35"/>
        <v>0</v>
      </c>
      <c r="P525" s="20">
        <v>69017.435773071222</v>
      </c>
      <c r="Q525" s="20">
        <v>26182.616722251052</v>
      </c>
      <c r="R525" s="20">
        <v>83328.744160726754</v>
      </c>
      <c r="S525" s="20">
        <v>178528.79665604903</v>
      </c>
      <c r="T525" s="20">
        <v>69017.435773071222</v>
      </c>
      <c r="U525" s="20">
        <v>29649.155166972239</v>
      </c>
      <c r="V525" s="20">
        <v>0</v>
      </c>
      <c r="W525" s="20">
        <v>71875.985144405015</v>
      </c>
      <c r="X525" s="20">
        <v>170542.57608444849</v>
      </c>
      <c r="Y525" s="20">
        <f t="shared" si="36"/>
        <v>-7986.220571600541</v>
      </c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1:51" x14ac:dyDescent="0.25">
      <c r="A526">
        <f t="shared" si="33"/>
        <v>0</v>
      </c>
      <c r="B526">
        <v>4188</v>
      </c>
      <c r="C526">
        <v>7</v>
      </c>
      <c r="D526" t="s">
        <v>511</v>
      </c>
      <c r="E526">
        <v>7</v>
      </c>
      <c r="F526" s="20">
        <v>375087.61633749638</v>
      </c>
      <c r="G526" s="20">
        <v>63810.069244262733</v>
      </c>
      <c r="H526" s="20">
        <v>396760.64909948065</v>
      </c>
      <c r="I526" s="20">
        <v>835658.33468123968</v>
      </c>
      <c r="J526" s="20">
        <v>375087.61633749638</v>
      </c>
      <c r="K526" s="20">
        <v>66949.441940867779</v>
      </c>
      <c r="L526" s="20">
        <v>0</v>
      </c>
      <c r="M526" s="20">
        <v>393621.27640287561</v>
      </c>
      <c r="N526" s="20">
        <f t="shared" si="34"/>
        <v>835658.33468123968</v>
      </c>
      <c r="O526" s="36">
        <f t="shared" si="35"/>
        <v>0</v>
      </c>
      <c r="P526" s="20">
        <v>438524.53633035539</v>
      </c>
      <c r="Q526" s="20">
        <v>73022.989813326727</v>
      </c>
      <c r="R526" s="20">
        <v>454254.28364154371</v>
      </c>
      <c r="S526" s="20">
        <v>965801.80978522589</v>
      </c>
      <c r="T526" s="20">
        <v>438524.53633035539</v>
      </c>
      <c r="U526" s="20">
        <v>81613.131918394734</v>
      </c>
      <c r="V526" s="20">
        <v>0</v>
      </c>
      <c r="W526" s="20">
        <v>401488.63620409428</v>
      </c>
      <c r="X526" s="20">
        <v>921626.30445284443</v>
      </c>
      <c r="Y526" s="20">
        <f t="shared" si="36"/>
        <v>-44175.505332381465</v>
      </c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1:51" x14ac:dyDescent="0.25">
      <c r="A527">
        <f t="shared" si="33"/>
        <v>0</v>
      </c>
      <c r="B527">
        <v>4189</v>
      </c>
      <c r="C527">
        <v>7</v>
      </c>
      <c r="D527" t="s">
        <v>512</v>
      </c>
      <c r="E527">
        <v>7</v>
      </c>
      <c r="F527" s="20">
        <v>228267.49556818971</v>
      </c>
      <c r="G527" s="20">
        <v>55729.942277953574</v>
      </c>
      <c r="H527" s="20">
        <v>249357.95575646433</v>
      </c>
      <c r="I527" s="20">
        <v>533355.39360260754</v>
      </c>
      <c r="J527" s="20">
        <v>228267.49556818971</v>
      </c>
      <c r="K527" s="20">
        <v>58811.024969054903</v>
      </c>
      <c r="L527" s="20">
        <v>0</v>
      </c>
      <c r="M527" s="20">
        <v>246276.87306536298</v>
      </c>
      <c r="N527" s="20">
        <f t="shared" si="34"/>
        <v>533355.39360260754</v>
      </c>
      <c r="O527" s="36">
        <f t="shared" si="35"/>
        <v>0</v>
      </c>
      <c r="P527" s="20">
        <v>269809.49591240415</v>
      </c>
      <c r="Q527" s="20">
        <v>64086.496835076025</v>
      </c>
      <c r="R527" s="20">
        <v>290097.64193989249</v>
      </c>
      <c r="S527" s="20">
        <v>623993.63468737272</v>
      </c>
      <c r="T527" s="20">
        <v>269809.49591240415</v>
      </c>
      <c r="U527" s="20">
        <v>72437.302333496118</v>
      </c>
      <c r="V527" s="20">
        <v>0</v>
      </c>
      <c r="W527" s="20">
        <v>253572.15279732517</v>
      </c>
      <c r="X527" s="20">
        <v>595818.95104322536</v>
      </c>
      <c r="Y527" s="20">
        <f t="shared" si="36"/>
        <v>-28174.683644147357</v>
      </c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1:51" x14ac:dyDescent="0.25">
      <c r="A528">
        <f t="shared" si="33"/>
        <v>0</v>
      </c>
      <c r="B528">
        <v>4190</v>
      </c>
      <c r="C528">
        <v>7</v>
      </c>
      <c r="D528" t="s">
        <v>513</v>
      </c>
      <c r="E528">
        <v>7</v>
      </c>
      <c r="F528" s="20">
        <v>88183.532415317895</v>
      </c>
      <c r="G528" s="20">
        <v>14996.588694544002</v>
      </c>
      <c r="H528" s="20">
        <v>95474.006138745419</v>
      </c>
      <c r="I528" s="20">
        <v>198654.12724860731</v>
      </c>
      <c r="J528" s="20">
        <v>88183.532415317895</v>
      </c>
      <c r="K528" s="20">
        <v>15668.877108632892</v>
      </c>
      <c r="L528" s="20">
        <v>0</v>
      </c>
      <c r="M528" s="20">
        <v>94801.717724656526</v>
      </c>
      <c r="N528" s="20">
        <f t="shared" si="34"/>
        <v>198654.12724860731</v>
      </c>
      <c r="O528" s="36">
        <f t="shared" si="35"/>
        <v>0</v>
      </c>
      <c r="P528" s="20">
        <v>95382.249754599383</v>
      </c>
      <c r="Q528" s="20">
        <v>15423.987263166748</v>
      </c>
      <c r="R528" s="20">
        <v>101586.58688167945</v>
      </c>
      <c r="S528" s="20">
        <v>212392.82389944559</v>
      </c>
      <c r="T528" s="20">
        <v>95382.249754599383</v>
      </c>
      <c r="U528" s="20">
        <v>17060.917940880779</v>
      </c>
      <c r="V528" s="20">
        <v>0</v>
      </c>
      <c r="W528" s="20">
        <v>89954.690583568881</v>
      </c>
      <c r="X528" s="20">
        <v>202397.85827904905</v>
      </c>
      <c r="Y528" s="20">
        <f t="shared" si="36"/>
        <v>-9994.9656203965424</v>
      </c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1:51" x14ac:dyDescent="0.25">
      <c r="A529">
        <f t="shared" si="33"/>
        <v>0</v>
      </c>
      <c r="B529">
        <v>4191</v>
      </c>
      <c r="C529">
        <v>7</v>
      </c>
      <c r="D529" t="s">
        <v>514</v>
      </c>
      <c r="E529">
        <v>7</v>
      </c>
      <c r="F529" s="20">
        <v>244883.59104771182</v>
      </c>
      <c r="G529" s="20">
        <v>34343.470874294806</v>
      </c>
      <c r="H529" s="20">
        <v>205839.28013043676</v>
      </c>
      <c r="I529" s="20">
        <v>485066.34205244336</v>
      </c>
      <c r="J529" s="20">
        <v>244883.59104771182</v>
      </c>
      <c r="K529" s="20">
        <v>35914.017362172206</v>
      </c>
      <c r="L529" s="20">
        <v>0</v>
      </c>
      <c r="M529" s="20">
        <v>204268.73364255932</v>
      </c>
      <c r="N529" s="20">
        <f t="shared" si="34"/>
        <v>485066.34205244336</v>
      </c>
      <c r="O529" s="36">
        <f t="shared" si="35"/>
        <v>0</v>
      </c>
      <c r="P529" s="20">
        <v>274913.35331023339</v>
      </c>
      <c r="Q529" s="20">
        <v>35457.759007966342</v>
      </c>
      <c r="R529" s="20">
        <v>229618.88467121281</v>
      </c>
      <c r="S529" s="20">
        <v>539989.99698941247</v>
      </c>
      <c r="T529" s="20">
        <v>274913.35331023339</v>
      </c>
      <c r="U529" s="20">
        <v>39226.1685599833</v>
      </c>
      <c r="V529" s="20">
        <v>0</v>
      </c>
      <c r="W529" s="20">
        <v>203265.42760727624</v>
      </c>
      <c r="X529" s="20">
        <v>517404.94947749295</v>
      </c>
      <c r="Y529" s="20">
        <f t="shared" si="36"/>
        <v>-22585.047511919518</v>
      </c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1:51" x14ac:dyDescent="0.25">
      <c r="A530">
        <f t="shared" ref="A530:A566" si="37">COUNTIF($AA$18:$AA$556,B530)</f>
        <v>0</v>
      </c>
      <c r="B530">
        <v>4192</v>
      </c>
      <c r="C530">
        <v>7</v>
      </c>
      <c r="D530" t="s">
        <v>515</v>
      </c>
      <c r="E530">
        <v>7</v>
      </c>
      <c r="F530" s="20">
        <v>455421.22070762923</v>
      </c>
      <c r="G530" s="20">
        <v>32662.763463228359</v>
      </c>
      <c r="H530" s="20">
        <v>168734.66623936273</v>
      </c>
      <c r="I530" s="20">
        <v>656818.65041022026</v>
      </c>
      <c r="J530" s="20">
        <v>455421.22070762923</v>
      </c>
      <c r="K530" s="20">
        <v>33203.444745837012</v>
      </c>
      <c r="L530" s="20">
        <v>0</v>
      </c>
      <c r="M530" s="20">
        <v>168193.98495675408</v>
      </c>
      <c r="N530" s="20">
        <f t="shared" si="34"/>
        <v>656818.65041022026</v>
      </c>
      <c r="O530" s="36">
        <f t="shared" si="35"/>
        <v>0</v>
      </c>
      <c r="P530" s="20">
        <v>514455.24948276865</v>
      </c>
      <c r="Q530" s="20">
        <v>36229.779885584168</v>
      </c>
      <c r="R530" s="20">
        <v>190895.99662989541</v>
      </c>
      <c r="S530" s="20">
        <v>741581.02599824825</v>
      </c>
      <c r="T530" s="20">
        <v>514455.24948276865</v>
      </c>
      <c r="U530" s="20">
        <v>38009.964771526458</v>
      </c>
      <c r="V530" s="20">
        <v>0</v>
      </c>
      <c r="W530" s="20">
        <v>170204.23056955784</v>
      </c>
      <c r="X530" s="20">
        <v>722669.44482385297</v>
      </c>
      <c r="Y530" s="20">
        <f t="shared" si="36"/>
        <v>-18911.58117439528</v>
      </c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1:51" x14ac:dyDescent="0.25">
      <c r="A531">
        <f t="shared" si="37"/>
        <v>0</v>
      </c>
      <c r="B531">
        <v>4193</v>
      </c>
      <c r="C531">
        <v>7</v>
      </c>
      <c r="D531" t="s">
        <v>516</v>
      </c>
      <c r="E531">
        <v>7</v>
      </c>
      <c r="F531" s="20">
        <v>350336.05777533253</v>
      </c>
      <c r="G531" s="20">
        <v>57983.809600523899</v>
      </c>
      <c r="H531" s="20">
        <v>311676.42695374507</v>
      </c>
      <c r="I531" s="20">
        <v>719996.29432960157</v>
      </c>
      <c r="J531" s="20">
        <v>350336.05777533253</v>
      </c>
      <c r="K531" s="20">
        <v>60752.065991486379</v>
      </c>
      <c r="L531" s="20">
        <v>0</v>
      </c>
      <c r="M531" s="20">
        <v>308908.17056278262</v>
      </c>
      <c r="N531" s="20">
        <f t="shared" ref="N531:N566" si="38">SUM(J531:M531)</f>
        <v>719996.29432960157</v>
      </c>
      <c r="O531" s="36">
        <f t="shared" ref="O531:O566" si="39">N531-I531</f>
        <v>0</v>
      </c>
      <c r="P531" s="20">
        <v>407743.65843650303</v>
      </c>
      <c r="Q531" s="20">
        <v>64258.307464337398</v>
      </c>
      <c r="R531" s="20">
        <v>357634.51877604844</v>
      </c>
      <c r="S531" s="20">
        <v>829636.48467688891</v>
      </c>
      <c r="T531" s="20">
        <v>407743.65843650303</v>
      </c>
      <c r="U531" s="20">
        <v>71513.537846969746</v>
      </c>
      <c r="V531" s="20">
        <v>0</v>
      </c>
      <c r="W531" s="20">
        <v>315365.09021701105</v>
      </c>
      <c r="X531" s="20">
        <v>794622.28650048375</v>
      </c>
      <c r="Y531" s="20">
        <f t="shared" ref="Y531:Y566" si="40">X531-S531</f>
        <v>-35014.19817640516</v>
      </c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1:51" x14ac:dyDescent="0.25">
      <c r="A532">
        <f t="shared" si="37"/>
        <v>0</v>
      </c>
      <c r="B532">
        <v>4194</v>
      </c>
      <c r="C532">
        <v>7</v>
      </c>
      <c r="D532" t="s">
        <v>517</v>
      </c>
      <c r="E532">
        <v>7</v>
      </c>
      <c r="F532" s="20">
        <v>154855.7172532836</v>
      </c>
      <c r="G532" s="20">
        <v>18414.701476025228</v>
      </c>
      <c r="H532" s="20">
        <v>156418.29723234591</v>
      </c>
      <c r="I532" s="20">
        <v>329688.71596165473</v>
      </c>
      <c r="J532" s="20">
        <v>154855.7172532836</v>
      </c>
      <c r="K532" s="20">
        <v>19058.939071625526</v>
      </c>
      <c r="L532" s="20">
        <v>0</v>
      </c>
      <c r="M532" s="20">
        <v>155774.0596367456</v>
      </c>
      <c r="N532" s="20">
        <f t="shared" si="38"/>
        <v>329688.71596165473</v>
      </c>
      <c r="O532" s="36">
        <f t="shared" si="39"/>
        <v>0</v>
      </c>
      <c r="P532" s="20">
        <v>170532.15001267914</v>
      </c>
      <c r="Q532" s="20">
        <v>20124.439479247845</v>
      </c>
      <c r="R532" s="20">
        <v>168701.45478472507</v>
      </c>
      <c r="S532" s="20">
        <v>359358.04427665204</v>
      </c>
      <c r="T532" s="20">
        <v>170532.15001267914</v>
      </c>
      <c r="U532" s="20">
        <v>21904.230824877159</v>
      </c>
      <c r="V532" s="20">
        <v>0</v>
      </c>
      <c r="W532" s="20">
        <v>150229.49709518618</v>
      </c>
      <c r="X532" s="20">
        <v>342665.87793274247</v>
      </c>
      <c r="Y532" s="20">
        <f t="shared" si="40"/>
        <v>-16692.166343909572</v>
      </c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1:51" x14ac:dyDescent="0.25">
      <c r="A533">
        <f t="shared" si="37"/>
        <v>0</v>
      </c>
      <c r="B533">
        <v>4195</v>
      </c>
      <c r="C533">
        <v>7</v>
      </c>
      <c r="D533" t="s">
        <v>518</v>
      </c>
      <c r="E533">
        <v>7</v>
      </c>
      <c r="F533" s="20">
        <v>97372.061146461347</v>
      </c>
      <c r="G533" s="20">
        <v>27777.013687290542</v>
      </c>
      <c r="H533" s="20">
        <v>101135.15006203548</v>
      </c>
      <c r="I533" s="20">
        <v>226284.22489578737</v>
      </c>
      <c r="J533" s="20">
        <v>97372.061146461347</v>
      </c>
      <c r="K533" s="20">
        <v>29359.783484525662</v>
      </c>
      <c r="L533" s="20">
        <v>0</v>
      </c>
      <c r="M533" s="20">
        <v>99552.380264800362</v>
      </c>
      <c r="N533" s="20">
        <f t="shared" si="38"/>
        <v>226284.22489578737</v>
      </c>
      <c r="O533" s="36">
        <f t="shared" si="39"/>
        <v>0</v>
      </c>
      <c r="P533" s="20">
        <v>89903.769525625743</v>
      </c>
      <c r="Q533" s="20">
        <v>24007.392167377111</v>
      </c>
      <c r="R533" s="20">
        <v>92607.828864948417</v>
      </c>
      <c r="S533" s="20">
        <v>206518.99055795127</v>
      </c>
      <c r="T533" s="20">
        <v>89903.769525625743</v>
      </c>
      <c r="U533" s="20">
        <v>27181.773887333446</v>
      </c>
      <c r="V533" s="20">
        <v>0</v>
      </c>
      <c r="W533" s="20">
        <v>80490.102430492872</v>
      </c>
      <c r="X533" s="20">
        <v>197575.64584345208</v>
      </c>
      <c r="Y533" s="20">
        <f t="shared" si="40"/>
        <v>-8943.3447144991951</v>
      </c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1:51" x14ac:dyDescent="0.25">
      <c r="A534">
        <f t="shared" si="37"/>
        <v>0</v>
      </c>
      <c r="B534">
        <v>4196</v>
      </c>
      <c r="C534">
        <v>7</v>
      </c>
      <c r="D534" t="s">
        <v>550</v>
      </c>
      <c r="E534">
        <v>8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20">
        <v>0</v>
      </c>
      <c r="N534" s="20">
        <f t="shared" si="38"/>
        <v>0</v>
      </c>
      <c r="O534" s="36">
        <f t="shared" si="39"/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0</v>
      </c>
      <c r="U534" s="20">
        <v>0</v>
      </c>
      <c r="V534" s="20">
        <v>0</v>
      </c>
      <c r="W534" s="20">
        <v>0</v>
      </c>
      <c r="X534" s="20">
        <v>0</v>
      </c>
      <c r="Y534" s="20">
        <f t="shared" si="40"/>
        <v>0</v>
      </c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1:51" x14ac:dyDescent="0.25">
      <c r="A535">
        <f t="shared" si="37"/>
        <v>0</v>
      </c>
      <c r="B535">
        <v>4197</v>
      </c>
      <c r="C535">
        <v>7</v>
      </c>
      <c r="D535" t="s">
        <v>551</v>
      </c>
      <c r="E535">
        <v>8</v>
      </c>
      <c r="F535" s="20">
        <v>5988.5713928678524</v>
      </c>
      <c r="G535" s="20">
        <v>2932.8260816989159</v>
      </c>
      <c r="H535" s="20">
        <v>-8921.3974745667692</v>
      </c>
      <c r="I535" s="20">
        <v>0</v>
      </c>
      <c r="J535" s="20">
        <v>5988.5713928678524</v>
      </c>
      <c r="K535" s="20">
        <v>3111.0178731451001</v>
      </c>
      <c r="L535" s="20">
        <v>0</v>
      </c>
      <c r="M535" s="20">
        <v>-9099.5892660129502</v>
      </c>
      <c r="N535" s="20">
        <f t="shared" si="38"/>
        <v>0</v>
      </c>
      <c r="O535" s="36">
        <f t="shared" si="39"/>
        <v>0</v>
      </c>
      <c r="P535" s="20">
        <v>6058.4433982495102</v>
      </c>
      <c r="Q535" s="20">
        <v>2902.8025733667218</v>
      </c>
      <c r="R535" s="20">
        <v>-8961.2459716162321</v>
      </c>
      <c r="S535" s="20">
        <v>0</v>
      </c>
      <c r="T535" s="20">
        <v>6058.4433982495102</v>
      </c>
      <c r="U535" s="20">
        <v>3315.2901390595839</v>
      </c>
      <c r="V535" s="20">
        <v>0</v>
      </c>
      <c r="W535" s="20">
        <v>-8436.3601835781828</v>
      </c>
      <c r="X535" s="20">
        <v>937.37335373091082</v>
      </c>
      <c r="Y535" s="20">
        <f t="shared" si="40"/>
        <v>937.37335373091082</v>
      </c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1:51" x14ac:dyDescent="0.25">
      <c r="A536">
        <f t="shared" si="37"/>
        <v>0</v>
      </c>
      <c r="B536">
        <v>4198</v>
      </c>
      <c r="C536">
        <v>7</v>
      </c>
      <c r="D536" t="s">
        <v>998</v>
      </c>
      <c r="E536">
        <v>7</v>
      </c>
      <c r="F536" s="20">
        <v>47934.063225933183</v>
      </c>
      <c r="G536" s="20">
        <v>0</v>
      </c>
      <c r="H536" s="20">
        <v>46588.138494873965</v>
      </c>
      <c r="I536" s="20">
        <v>94522.201720807148</v>
      </c>
      <c r="J536" s="20">
        <v>47934.063225933183</v>
      </c>
      <c r="K536" s="20">
        <v>0</v>
      </c>
      <c r="L536" s="20">
        <v>0</v>
      </c>
      <c r="M536" s="20">
        <v>46588.138494873965</v>
      </c>
      <c r="N536" s="20">
        <f t="shared" si="38"/>
        <v>94522.201720807148</v>
      </c>
      <c r="O536" s="36">
        <f t="shared" si="39"/>
        <v>0</v>
      </c>
      <c r="P536" s="20">
        <v>53563.398660467014</v>
      </c>
      <c r="Q536" s="20">
        <v>0</v>
      </c>
      <c r="R536" s="20">
        <v>50841.262219563832</v>
      </c>
      <c r="S536" s="20">
        <v>104404.66088003085</v>
      </c>
      <c r="T536" s="20">
        <v>53563.398660467014</v>
      </c>
      <c r="U536" s="20">
        <v>0</v>
      </c>
      <c r="V536" s="20">
        <v>0</v>
      </c>
      <c r="W536" s="20">
        <v>50841.262219563832</v>
      </c>
      <c r="X536" s="20">
        <v>104404.66088003085</v>
      </c>
      <c r="Y536" s="20">
        <f t="shared" si="40"/>
        <v>0</v>
      </c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1:51" x14ac:dyDescent="0.25">
      <c r="A537">
        <f t="shared" si="37"/>
        <v>0</v>
      </c>
      <c r="B537">
        <v>4199</v>
      </c>
      <c r="C537">
        <v>7</v>
      </c>
      <c r="D537" t="s">
        <v>999</v>
      </c>
      <c r="E537">
        <v>7</v>
      </c>
      <c r="F537" s="20">
        <v>153123.36055683135</v>
      </c>
      <c r="G537" s="20">
        <v>0</v>
      </c>
      <c r="H537" s="20">
        <v>118150.34652411385</v>
      </c>
      <c r="I537" s="20">
        <v>271273.7070809452</v>
      </c>
      <c r="J537" s="20">
        <v>153123.36055683135</v>
      </c>
      <c r="K537" s="20">
        <v>0</v>
      </c>
      <c r="L537" s="20">
        <v>0</v>
      </c>
      <c r="M537" s="20">
        <v>118150.34652411385</v>
      </c>
      <c r="N537" s="20">
        <f t="shared" si="38"/>
        <v>271273.7070809452</v>
      </c>
      <c r="O537" s="36">
        <f t="shared" si="39"/>
        <v>0</v>
      </c>
      <c r="P537" s="20">
        <v>179730.04640601017</v>
      </c>
      <c r="Q537" s="20">
        <v>0</v>
      </c>
      <c r="R537" s="20">
        <v>135007.90477325249</v>
      </c>
      <c r="S537" s="20">
        <v>314737.95117926266</v>
      </c>
      <c r="T537" s="20">
        <v>179730.04640601017</v>
      </c>
      <c r="U537" s="20">
        <v>0</v>
      </c>
      <c r="V537" s="20">
        <v>0</v>
      </c>
      <c r="W537" s="20">
        <v>135007.90477325249</v>
      </c>
      <c r="X537" s="20">
        <v>314737.95117926266</v>
      </c>
      <c r="Y537" s="20">
        <f t="shared" si="40"/>
        <v>0</v>
      </c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1:51" x14ac:dyDescent="0.25">
      <c r="A538">
        <f t="shared" si="37"/>
        <v>0</v>
      </c>
      <c r="B538">
        <v>4200</v>
      </c>
      <c r="C538">
        <v>7</v>
      </c>
      <c r="D538" t="s">
        <v>1000</v>
      </c>
      <c r="E538">
        <v>7</v>
      </c>
      <c r="F538" s="20">
        <v>21911.773084698245</v>
      </c>
      <c r="G538" s="20">
        <v>0</v>
      </c>
      <c r="H538" s="20">
        <v>24445.40771284022</v>
      </c>
      <c r="I538" s="20">
        <v>46357.180797538465</v>
      </c>
      <c r="J538" s="20">
        <v>21911.773084698245</v>
      </c>
      <c r="K538" s="20">
        <v>0</v>
      </c>
      <c r="L538" s="20">
        <v>0</v>
      </c>
      <c r="M538" s="20">
        <v>24445.40771284022</v>
      </c>
      <c r="N538" s="20">
        <f t="shared" si="38"/>
        <v>46357.180797538465</v>
      </c>
      <c r="O538" s="36">
        <f t="shared" si="39"/>
        <v>0</v>
      </c>
      <c r="P538" s="20">
        <v>23058.188046467232</v>
      </c>
      <c r="Q538" s="20">
        <v>0</v>
      </c>
      <c r="R538" s="20">
        <v>25153.27998297277</v>
      </c>
      <c r="S538" s="20">
        <v>48211.468029440002</v>
      </c>
      <c r="T538" s="20">
        <v>23058.188046467232</v>
      </c>
      <c r="U538" s="20">
        <v>0</v>
      </c>
      <c r="V538" s="20">
        <v>0</v>
      </c>
      <c r="W538" s="20">
        <v>25153.27998297277</v>
      </c>
      <c r="X538" s="20">
        <v>48211.468029440002</v>
      </c>
      <c r="Y538" s="20">
        <f t="shared" si="40"/>
        <v>0</v>
      </c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1:51" x14ac:dyDescent="0.25">
      <c r="A539">
        <f t="shared" si="37"/>
        <v>0</v>
      </c>
      <c r="B539">
        <v>4201</v>
      </c>
      <c r="C539">
        <v>7</v>
      </c>
      <c r="D539" t="s">
        <v>1001</v>
      </c>
      <c r="E539">
        <v>7</v>
      </c>
      <c r="F539" s="20">
        <v>64491.203101104133</v>
      </c>
      <c r="G539" s="20">
        <v>10737.986886616707</v>
      </c>
      <c r="H539" s="20">
        <v>55858.715141020395</v>
      </c>
      <c r="I539" s="20">
        <v>131087.90512874123</v>
      </c>
      <c r="J539" s="20">
        <v>64491.203101104133</v>
      </c>
      <c r="K539" s="20">
        <v>11188.828559554504</v>
      </c>
      <c r="L539" s="20">
        <v>0</v>
      </c>
      <c r="M539" s="20">
        <v>55407.873468082587</v>
      </c>
      <c r="N539" s="20">
        <f t="shared" si="38"/>
        <v>131087.90512874123</v>
      </c>
      <c r="O539" s="36">
        <f t="shared" si="39"/>
        <v>0</v>
      </c>
      <c r="P539" s="20">
        <v>65637.279848243837</v>
      </c>
      <c r="Q539" s="20">
        <v>10093.250919144535</v>
      </c>
      <c r="R539" s="20">
        <v>55643.384336179181</v>
      </c>
      <c r="S539" s="20">
        <v>131373.91510356756</v>
      </c>
      <c r="T539" s="20">
        <v>65637.279848243837</v>
      </c>
      <c r="U539" s="20">
        <v>11080.169975487643</v>
      </c>
      <c r="V539" s="20">
        <v>0</v>
      </c>
      <c r="W539" s="20">
        <v>54656.465279836077</v>
      </c>
      <c r="X539" s="20">
        <v>131373.91510356756</v>
      </c>
      <c r="Y539" s="20">
        <f t="shared" si="40"/>
        <v>0</v>
      </c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1:51" x14ac:dyDescent="0.25">
      <c r="A540">
        <f t="shared" si="37"/>
        <v>0</v>
      </c>
      <c r="B540">
        <v>4202</v>
      </c>
      <c r="C540">
        <v>7</v>
      </c>
      <c r="D540" t="s">
        <v>1002</v>
      </c>
      <c r="E540">
        <v>7</v>
      </c>
      <c r="F540" s="20">
        <v>70460.869541674561</v>
      </c>
      <c r="G540" s="20">
        <v>0</v>
      </c>
      <c r="H540" s="20">
        <v>58252.827116333603</v>
      </c>
      <c r="I540" s="20">
        <v>128713.69665800816</v>
      </c>
      <c r="J540" s="20">
        <v>70460.869541674561</v>
      </c>
      <c r="K540" s="20">
        <v>0</v>
      </c>
      <c r="L540" s="20">
        <v>0</v>
      </c>
      <c r="M540" s="20">
        <v>58252.827116333603</v>
      </c>
      <c r="N540" s="20">
        <f t="shared" si="38"/>
        <v>128713.69665800816</v>
      </c>
      <c r="O540" s="36">
        <f t="shared" si="39"/>
        <v>0</v>
      </c>
      <c r="P540" s="20">
        <v>78917.152606597519</v>
      </c>
      <c r="Q540" s="20">
        <v>0</v>
      </c>
      <c r="R540" s="20">
        <v>63581.365758010244</v>
      </c>
      <c r="S540" s="20">
        <v>142498.51836460776</v>
      </c>
      <c r="T540" s="20">
        <v>78917.152606597519</v>
      </c>
      <c r="U540" s="20">
        <v>0</v>
      </c>
      <c r="V540" s="20">
        <v>0</v>
      </c>
      <c r="W540" s="20">
        <v>63581.365758010244</v>
      </c>
      <c r="X540" s="20">
        <v>142498.51836460776</v>
      </c>
      <c r="Y540" s="20">
        <f t="shared" si="40"/>
        <v>0</v>
      </c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1:51" x14ac:dyDescent="0.25">
      <c r="A541">
        <f t="shared" si="37"/>
        <v>0</v>
      </c>
      <c r="B541">
        <v>4203</v>
      </c>
      <c r="C541">
        <v>7</v>
      </c>
      <c r="D541" t="s">
        <v>1003</v>
      </c>
      <c r="E541">
        <v>7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f t="shared" si="38"/>
        <v>0</v>
      </c>
      <c r="O541" s="36">
        <f t="shared" si="39"/>
        <v>0</v>
      </c>
      <c r="P541" s="20">
        <v>0</v>
      </c>
      <c r="Q541" s="20">
        <v>0</v>
      </c>
      <c r="R541" s="20">
        <v>0</v>
      </c>
      <c r="S541" s="20">
        <v>0</v>
      </c>
      <c r="T541" s="20">
        <v>0</v>
      </c>
      <c r="U541" s="20">
        <v>0</v>
      </c>
      <c r="V541" s="20">
        <v>0</v>
      </c>
      <c r="W541" s="20">
        <v>0</v>
      </c>
      <c r="X541" s="20">
        <v>0</v>
      </c>
      <c r="Y541" s="20">
        <f t="shared" si="40"/>
        <v>0</v>
      </c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1:51" x14ac:dyDescent="0.25">
      <c r="A542">
        <f t="shared" si="37"/>
        <v>0</v>
      </c>
      <c r="B542">
        <v>4204</v>
      </c>
      <c r="C542">
        <v>7</v>
      </c>
      <c r="D542" t="s">
        <v>1004</v>
      </c>
      <c r="E542">
        <v>7</v>
      </c>
      <c r="F542" s="20">
        <v>109105.56329638051</v>
      </c>
      <c r="G542" s="20">
        <v>7470.2160640854436</v>
      </c>
      <c r="H542" s="20">
        <v>97975.494860633466</v>
      </c>
      <c r="I542" s="20">
        <v>214551.27422109942</v>
      </c>
      <c r="J542" s="20">
        <v>109105.56329638051</v>
      </c>
      <c r="K542" s="20">
        <v>7541.7397711481781</v>
      </c>
      <c r="L542" s="20">
        <v>0</v>
      </c>
      <c r="M542" s="20">
        <v>97903.971153570732</v>
      </c>
      <c r="N542" s="20">
        <f t="shared" si="38"/>
        <v>214551.27422109942</v>
      </c>
      <c r="O542" s="36">
        <f t="shared" si="39"/>
        <v>0</v>
      </c>
      <c r="P542" s="20">
        <v>121750.89517034574</v>
      </c>
      <c r="Q542" s="20">
        <v>3841.5725840576833</v>
      </c>
      <c r="R542" s="20">
        <v>111064.08926523352</v>
      </c>
      <c r="S542" s="20">
        <v>236656.55701963694</v>
      </c>
      <c r="T542" s="20">
        <v>121750.89517034574</v>
      </c>
      <c r="U542" s="20">
        <v>3348.9738129533425</v>
      </c>
      <c r="V542" s="20">
        <v>0</v>
      </c>
      <c r="W542" s="20">
        <v>111556.68803633786</v>
      </c>
      <c r="X542" s="20">
        <v>236656.55701963694</v>
      </c>
      <c r="Y542" s="20">
        <f t="shared" si="40"/>
        <v>0</v>
      </c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1:51" x14ac:dyDescent="0.25">
      <c r="A543">
        <f t="shared" si="37"/>
        <v>0</v>
      </c>
      <c r="B543">
        <v>4205</v>
      </c>
      <c r="C543">
        <v>7</v>
      </c>
      <c r="D543" t="s">
        <v>1005</v>
      </c>
      <c r="E543">
        <v>7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f t="shared" si="38"/>
        <v>0</v>
      </c>
      <c r="O543" s="36">
        <f t="shared" si="39"/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0</v>
      </c>
      <c r="W543" s="20">
        <v>0</v>
      </c>
      <c r="X543" s="20">
        <v>0</v>
      </c>
      <c r="Y543" s="20">
        <f t="shared" si="40"/>
        <v>0</v>
      </c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1:51" x14ac:dyDescent="0.25">
      <c r="A544">
        <f t="shared" si="37"/>
        <v>0</v>
      </c>
      <c r="B544">
        <v>4208</v>
      </c>
      <c r="C544">
        <v>7</v>
      </c>
      <c r="D544" t="s">
        <v>1006</v>
      </c>
      <c r="E544">
        <v>7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f t="shared" si="38"/>
        <v>0</v>
      </c>
      <c r="O544" s="36">
        <f t="shared" si="39"/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</v>
      </c>
      <c r="U544" s="20">
        <v>0</v>
      </c>
      <c r="V544" s="20">
        <v>0</v>
      </c>
      <c r="W544" s="20">
        <v>0</v>
      </c>
      <c r="X544" s="20">
        <v>0</v>
      </c>
      <c r="Y544" s="20">
        <f t="shared" si="40"/>
        <v>0</v>
      </c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1:51" x14ac:dyDescent="0.25">
      <c r="A545">
        <f t="shared" si="37"/>
        <v>0</v>
      </c>
      <c r="B545">
        <v>4209</v>
      </c>
      <c r="C545">
        <v>7</v>
      </c>
      <c r="D545" t="s">
        <v>528</v>
      </c>
      <c r="E545">
        <v>7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20">
        <v>0</v>
      </c>
      <c r="N545" s="20">
        <f t="shared" si="38"/>
        <v>0</v>
      </c>
      <c r="O545" s="36">
        <f t="shared" si="39"/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0</v>
      </c>
      <c r="W545" s="20">
        <v>0</v>
      </c>
      <c r="X545" s="20">
        <v>0</v>
      </c>
      <c r="Y545" s="20">
        <f t="shared" si="40"/>
        <v>0</v>
      </c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1:51" x14ac:dyDescent="0.25">
      <c r="A546">
        <f t="shared" si="37"/>
        <v>0</v>
      </c>
      <c r="B546">
        <v>6004</v>
      </c>
      <c r="C546">
        <v>61</v>
      </c>
      <c r="D546" t="s">
        <v>552</v>
      </c>
      <c r="E546">
        <v>8</v>
      </c>
      <c r="F546" s="20">
        <v>0</v>
      </c>
      <c r="G546" s="20">
        <v>0</v>
      </c>
      <c r="H546" s="20">
        <v>1415559.9103360006</v>
      </c>
      <c r="I546" s="20">
        <v>1415559.9103360006</v>
      </c>
      <c r="J546" s="20">
        <v>0</v>
      </c>
      <c r="K546" s="20">
        <v>0</v>
      </c>
      <c r="L546" s="20">
        <v>0</v>
      </c>
      <c r="M546" s="20">
        <v>1415559.9103360006</v>
      </c>
      <c r="N546" s="20">
        <f t="shared" si="38"/>
        <v>1415559.9103360006</v>
      </c>
      <c r="O546" s="36">
        <f t="shared" si="39"/>
        <v>0</v>
      </c>
      <c r="P546" s="20">
        <v>0</v>
      </c>
      <c r="Q546" s="20">
        <v>0</v>
      </c>
      <c r="R546" s="20">
        <v>1472182.3067494407</v>
      </c>
      <c r="S546" s="20">
        <v>1472182.3067494407</v>
      </c>
      <c r="T546" s="20">
        <v>0</v>
      </c>
      <c r="U546" s="20">
        <v>0</v>
      </c>
      <c r="V546" s="20">
        <v>0</v>
      </c>
      <c r="W546" s="20">
        <v>1472182.3067494407</v>
      </c>
      <c r="X546" s="20">
        <v>1472182.3067494407</v>
      </c>
      <c r="Y546" s="20">
        <f t="shared" si="40"/>
        <v>0</v>
      </c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1:51" x14ac:dyDescent="0.25">
      <c r="A547">
        <f t="shared" si="37"/>
        <v>0</v>
      </c>
      <c r="B547">
        <v>6009</v>
      </c>
      <c r="C547">
        <v>61</v>
      </c>
      <c r="D547" t="s">
        <v>912</v>
      </c>
      <c r="E547">
        <v>8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f t="shared" si="38"/>
        <v>0</v>
      </c>
      <c r="O547" s="36">
        <f t="shared" si="39"/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0</v>
      </c>
      <c r="U547" s="20">
        <v>0</v>
      </c>
      <c r="V547" s="20">
        <v>0</v>
      </c>
      <c r="W547" s="20">
        <v>0</v>
      </c>
      <c r="X547" s="20">
        <v>0</v>
      </c>
      <c r="Y547" s="20">
        <f t="shared" si="40"/>
        <v>0</v>
      </c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1:51" x14ac:dyDescent="0.25">
      <c r="A548">
        <f t="shared" si="37"/>
        <v>0</v>
      </c>
      <c r="B548">
        <v>6012</v>
      </c>
      <c r="C548">
        <v>61</v>
      </c>
      <c r="D548" t="s">
        <v>553</v>
      </c>
      <c r="E548">
        <v>8</v>
      </c>
      <c r="F548" s="20">
        <v>0</v>
      </c>
      <c r="G548" s="20">
        <v>0</v>
      </c>
      <c r="H548" s="20">
        <v>1192888.9498240009</v>
      </c>
      <c r="I548" s="20">
        <v>1192888.9498240009</v>
      </c>
      <c r="J548" s="20">
        <v>0</v>
      </c>
      <c r="K548" s="20">
        <v>0</v>
      </c>
      <c r="L548" s="20">
        <v>0</v>
      </c>
      <c r="M548" s="20">
        <v>1192888.9498240009</v>
      </c>
      <c r="N548" s="20">
        <f t="shared" si="38"/>
        <v>1192888.9498240009</v>
      </c>
      <c r="O548" s="36">
        <f t="shared" si="39"/>
        <v>0</v>
      </c>
      <c r="P548" s="20">
        <v>0</v>
      </c>
      <c r="Q548" s="20">
        <v>0</v>
      </c>
      <c r="R548" s="20">
        <v>1240604.507816961</v>
      </c>
      <c r="S548" s="20">
        <v>1240604.507816961</v>
      </c>
      <c r="T548" s="20">
        <v>0</v>
      </c>
      <c r="U548" s="20">
        <v>0</v>
      </c>
      <c r="V548" s="20">
        <v>0</v>
      </c>
      <c r="W548" s="20">
        <v>1240604.507816961</v>
      </c>
      <c r="X548" s="20">
        <v>1240604.507816961</v>
      </c>
      <c r="Y548" s="20">
        <f t="shared" si="40"/>
        <v>0</v>
      </c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1:51" x14ac:dyDescent="0.25">
      <c r="A549">
        <f t="shared" si="37"/>
        <v>0</v>
      </c>
      <c r="B549">
        <v>6013</v>
      </c>
      <c r="C549">
        <v>61</v>
      </c>
      <c r="D549" t="s">
        <v>554</v>
      </c>
      <c r="E549">
        <v>8</v>
      </c>
      <c r="F549" s="20">
        <v>0</v>
      </c>
      <c r="G549" s="20">
        <v>0</v>
      </c>
      <c r="H549" s="20">
        <v>1180200.3216639997</v>
      </c>
      <c r="I549" s="20">
        <v>1180200.3216639997</v>
      </c>
      <c r="J549" s="20">
        <v>0</v>
      </c>
      <c r="K549" s="20">
        <v>0</v>
      </c>
      <c r="L549" s="20">
        <v>0</v>
      </c>
      <c r="M549" s="20">
        <v>1180200.3216639997</v>
      </c>
      <c r="N549" s="20">
        <f t="shared" si="38"/>
        <v>1180200.3216639997</v>
      </c>
      <c r="O549" s="36">
        <f t="shared" si="39"/>
        <v>0</v>
      </c>
      <c r="P549" s="20">
        <v>0</v>
      </c>
      <c r="Q549" s="20">
        <v>0</v>
      </c>
      <c r="R549" s="20">
        <v>1227408.3345305598</v>
      </c>
      <c r="S549" s="20">
        <v>1227408.3345305598</v>
      </c>
      <c r="T549" s="20">
        <v>0</v>
      </c>
      <c r="U549" s="20">
        <v>0</v>
      </c>
      <c r="V549" s="20">
        <v>0</v>
      </c>
      <c r="W549" s="20">
        <v>1227408.3345305598</v>
      </c>
      <c r="X549" s="20">
        <v>1227408.3345305598</v>
      </c>
      <c r="Y549" s="20">
        <f t="shared" si="40"/>
        <v>0</v>
      </c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1:51" x14ac:dyDescent="0.25">
      <c r="A550">
        <f t="shared" si="37"/>
        <v>0</v>
      </c>
      <c r="B550">
        <v>6014</v>
      </c>
      <c r="C550">
        <v>61</v>
      </c>
      <c r="D550" t="s">
        <v>555</v>
      </c>
      <c r="E550">
        <v>8</v>
      </c>
      <c r="F550" s="20">
        <v>0</v>
      </c>
      <c r="G550" s="20">
        <v>0</v>
      </c>
      <c r="H550" s="20">
        <v>38235.176511999984</v>
      </c>
      <c r="I550" s="20">
        <v>38235.176511999984</v>
      </c>
      <c r="J550" s="20">
        <v>0</v>
      </c>
      <c r="K550" s="20">
        <v>0</v>
      </c>
      <c r="L550" s="20">
        <v>0</v>
      </c>
      <c r="M550" s="20">
        <v>38235.176511999984</v>
      </c>
      <c r="N550" s="20">
        <f t="shared" si="38"/>
        <v>38235.176511999984</v>
      </c>
      <c r="O550" s="36">
        <f t="shared" si="39"/>
        <v>0</v>
      </c>
      <c r="P550" s="20">
        <v>0</v>
      </c>
      <c r="Q550" s="20">
        <v>0</v>
      </c>
      <c r="R550" s="20">
        <v>39764.583572479984</v>
      </c>
      <c r="S550" s="20">
        <v>39764.583572479984</v>
      </c>
      <c r="T550" s="20">
        <v>0</v>
      </c>
      <c r="U550" s="20">
        <v>0</v>
      </c>
      <c r="V550" s="20">
        <v>0</v>
      </c>
      <c r="W550" s="20">
        <v>39764.583572479984</v>
      </c>
      <c r="X550" s="20">
        <v>39764.583572479984</v>
      </c>
      <c r="Y550" s="20">
        <f t="shared" si="40"/>
        <v>0</v>
      </c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1:51" x14ac:dyDescent="0.25">
      <c r="A551">
        <f t="shared" si="37"/>
        <v>0</v>
      </c>
      <c r="B551">
        <v>6018</v>
      </c>
      <c r="C551">
        <v>61</v>
      </c>
      <c r="D551" t="s">
        <v>556</v>
      </c>
      <c r="E551">
        <v>8</v>
      </c>
      <c r="F551" s="20">
        <v>0</v>
      </c>
      <c r="G551" s="20">
        <v>0</v>
      </c>
      <c r="H551" s="20">
        <v>221544.7228799999</v>
      </c>
      <c r="I551" s="20">
        <v>221544.7228799999</v>
      </c>
      <c r="J551" s="20">
        <v>0</v>
      </c>
      <c r="K551" s="20">
        <v>0</v>
      </c>
      <c r="L551" s="20">
        <v>0</v>
      </c>
      <c r="M551" s="20">
        <v>221544.7228799999</v>
      </c>
      <c r="N551" s="20">
        <f t="shared" si="38"/>
        <v>221544.7228799999</v>
      </c>
      <c r="O551" s="36">
        <f t="shared" si="39"/>
        <v>0</v>
      </c>
      <c r="P551" s="20">
        <v>0</v>
      </c>
      <c r="Q551" s="20">
        <v>0</v>
      </c>
      <c r="R551" s="20">
        <v>230406.51179519991</v>
      </c>
      <c r="S551" s="20">
        <v>230406.51179519991</v>
      </c>
      <c r="T551" s="20">
        <v>0</v>
      </c>
      <c r="U551" s="20">
        <v>0</v>
      </c>
      <c r="V551" s="20">
        <v>0</v>
      </c>
      <c r="W551" s="20">
        <v>230406.51179519991</v>
      </c>
      <c r="X551" s="20">
        <v>230406.51179519991</v>
      </c>
      <c r="Y551" s="20">
        <f t="shared" si="40"/>
        <v>0</v>
      </c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1:51" x14ac:dyDescent="0.25">
      <c r="A552">
        <f t="shared" si="37"/>
        <v>0</v>
      </c>
      <c r="B552">
        <v>6026</v>
      </c>
      <c r="C552">
        <v>61</v>
      </c>
      <c r="D552" t="s">
        <v>557</v>
      </c>
      <c r="E552">
        <v>8</v>
      </c>
      <c r="F552" s="20">
        <v>0</v>
      </c>
      <c r="G552" s="20">
        <v>0</v>
      </c>
      <c r="H552" s="20">
        <v>630175.56076800032</v>
      </c>
      <c r="I552" s="20">
        <v>630175.56076800032</v>
      </c>
      <c r="J552" s="20">
        <v>0</v>
      </c>
      <c r="K552" s="20">
        <v>0</v>
      </c>
      <c r="L552" s="20">
        <v>0</v>
      </c>
      <c r="M552" s="20">
        <v>630175.56076800032</v>
      </c>
      <c r="N552" s="20">
        <f t="shared" si="38"/>
        <v>630175.56076800032</v>
      </c>
      <c r="O552" s="36">
        <f t="shared" si="39"/>
        <v>0</v>
      </c>
      <c r="P552" s="20">
        <v>0</v>
      </c>
      <c r="Q552" s="20">
        <v>0</v>
      </c>
      <c r="R552" s="20">
        <v>655382.58319872036</v>
      </c>
      <c r="S552" s="20">
        <v>655382.58319872036</v>
      </c>
      <c r="T552" s="20">
        <v>0</v>
      </c>
      <c r="U552" s="20">
        <v>0</v>
      </c>
      <c r="V552" s="20">
        <v>0</v>
      </c>
      <c r="W552" s="20">
        <v>655382.58319872036</v>
      </c>
      <c r="X552" s="20">
        <v>655382.58319872036</v>
      </c>
      <c r="Y552" s="20">
        <f t="shared" si="40"/>
        <v>0</v>
      </c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1:51" x14ac:dyDescent="0.25">
      <c r="A553">
        <f t="shared" si="37"/>
        <v>0</v>
      </c>
      <c r="B553">
        <v>6027</v>
      </c>
      <c r="C553">
        <v>61</v>
      </c>
      <c r="D553" t="s">
        <v>558</v>
      </c>
      <c r="E553">
        <v>8</v>
      </c>
      <c r="F553" s="20">
        <v>0</v>
      </c>
      <c r="G553" s="20">
        <v>0</v>
      </c>
      <c r="H553" s="20">
        <v>1791336.5533440008</v>
      </c>
      <c r="I553" s="20">
        <v>1791336.5533440008</v>
      </c>
      <c r="J553" s="20">
        <v>0</v>
      </c>
      <c r="K553" s="20">
        <v>0</v>
      </c>
      <c r="L553" s="20">
        <v>0</v>
      </c>
      <c r="M553" s="20">
        <v>1791336.5533440008</v>
      </c>
      <c r="N553" s="20">
        <f t="shared" si="38"/>
        <v>1791336.5533440008</v>
      </c>
      <c r="O553" s="36">
        <f t="shared" si="39"/>
        <v>0</v>
      </c>
      <c r="P553" s="20">
        <v>0</v>
      </c>
      <c r="Q553" s="20">
        <v>0</v>
      </c>
      <c r="R553" s="20">
        <v>1862990.0154777609</v>
      </c>
      <c r="S553" s="20">
        <v>1862990.0154777609</v>
      </c>
      <c r="T553" s="20">
        <v>0</v>
      </c>
      <c r="U553" s="20">
        <v>0</v>
      </c>
      <c r="V553" s="20">
        <v>0</v>
      </c>
      <c r="W553" s="20">
        <v>1862990.0154777609</v>
      </c>
      <c r="X553" s="20">
        <v>1862990.0154777609</v>
      </c>
      <c r="Y553" s="20">
        <f t="shared" si="40"/>
        <v>0</v>
      </c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1:51" x14ac:dyDescent="0.25">
      <c r="A554">
        <f t="shared" si="37"/>
        <v>0</v>
      </c>
      <c r="B554">
        <v>6049</v>
      </c>
      <c r="C554">
        <v>61</v>
      </c>
      <c r="D554" t="s">
        <v>559</v>
      </c>
      <c r="E554">
        <v>8</v>
      </c>
      <c r="F554" s="20">
        <v>0</v>
      </c>
      <c r="G554" s="20">
        <v>0</v>
      </c>
      <c r="H554" s="20">
        <v>1656408.8569599993</v>
      </c>
      <c r="I554" s="20">
        <v>1656408.8569599993</v>
      </c>
      <c r="J554" s="20">
        <v>0</v>
      </c>
      <c r="K554" s="20">
        <v>0</v>
      </c>
      <c r="L554" s="20">
        <v>0</v>
      </c>
      <c r="M554" s="20">
        <v>1656408.8569599993</v>
      </c>
      <c r="N554" s="20">
        <f t="shared" si="38"/>
        <v>1656408.8569599993</v>
      </c>
      <c r="O554" s="36">
        <f t="shared" si="39"/>
        <v>0</v>
      </c>
      <c r="P554" s="20">
        <v>0</v>
      </c>
      <c r="Q554" s="20">
        <v>0</v>
      </c>
      <c r="R554" s="20">
        <v>1722665.2112383994</v>
      </c>
      <c r="S554" s="20">
        <v>1722665.2112383994</v>
      </c>
      <c r="T554" s="20">
        <v>0</v>
      </c>
      <c r="U554" s="20">
        <v>0</v>
      </c>
      <c r="V554" s="20">
        <v>0</v>
      </c>
      <c r="W554" s="20">
        <v>1722665.2112383994</v>
      </c>
      <c r="X554" s="20">
        <v>1722665.2112383994</v>
      </c>
      <c r="Y554" s="20">
        <f t="shared" si="40"/>
        <v>0</v>
      </c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1:51" x14ac:dyDescent="0.25">
      <c r="A555">
        <f t="shared" si="37"/>
        <v>0</v>
      </c>
      <c r="B555">
        <v>6051</v>
      </c>
      <c r="C555">
        <v>61</v>
      </c>
      <c r="D555" t="s">
        <v>560</v>
      </c>
      <c r="E555">
        <v>8</v>
      </c>
      <c r="F555" s="20">
        <v>0</v>
      </c>
      <c r="G555" s="20">
        <v>0</v>
      </c>
      <c r="H555" s="20">
        <v>2267257.6534400019</v>
      </c>
      <c r="I555" s="20">
        <v>2267257.6534400019</v>
      </c>
      <c r="J555" s="20">
        <v>0</v>
      </c>
      <c r="K555" s="20">
        <v>0</v>
      </c>
      <c r="L555" s="20">
        <v>0</v>
      </c>
      <c r="M555" s="20">
        <v>2267257.6534400019</v>
      </c>
      <c r="N555" s="20">
        <f t="shared" si="38"/>
        <v>2267257.6534400019</v>
      </c>
      <c r="O555" s="36">
        <f t="shared" si="39"/>
        <v>0</v>
      </c>
      <c r="P555" s="20">
        <v>0</v>
      </c>
      <c r="Q555" s="20">
        <v>0</v>
      </c>
      <c r="R555" s="20">
        <v>2357947.9595776019</v>
      </c>
      <c r="S555" s="20">
        <v>2357947.9595776019</v>
      </c>
      <c r="T555" s="20">
        <v>0</v>
      </c>
      <c r="U555" s="20">
        <v>0</v>
      </c>
      <c r="V555" s="20">
        <v>0</v>
      </c>
      <c r="W555" s="20">
        <v>2357947.9595776019</v>
      </c>
      <c r="X555" s="20">
        <v>2357947.9595776019</v>
      </c>
      <c r="Y555" s="20">
        <f t="shared" si="40"/>
        <v>0</v>
      </c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1:51" x14ac:dyDescent="0.25">
      <c r="A556">
        <f t="shared" si="37"/>
        <v>0</v>
      </c>
      <c r="B556">
        <v>6065</v>
      </c>
      <c r="C556">
        <v>62</v>
      </c>
      <c r="D556" t="s">
        <v>561</v>
      </c>
      <c r="E556">
        <v>8</v>
      </c>
      <c r="F556" s="20">
        <v>0</v>
      </c>
      <c r="G556" s="20">
        <v>0</v>
      </c>
      <c r="H556" s="20">
        <v>8152.322048</v>
      </c>
      <c r="I556" s="20">
        <v>8152.322048</v>
      </c>
      <c r="J556" s="20">
        <v>0</v>
      </c>
      <c r="K556" s="20">
        <v>0</v>
      </c>
      <c r="L556" s="20">
        <v>0</v>
      </c>
      <c r="M556" s="20">
        <v>8152.322048</v>
      </c>
      <c r="N556" s="20">
        <f t="shared" si="38"/>
        <v>8152.322048</v>
      </c>
      <c r="O556" s="36">
        <f t="shared" si="39"/>
        <v>0</v>
      </c>
      <c r="P556" s="20">
        <v>0</v>
      </c>
      <c r="Q556" s="20">
        <v>0</v>
      </c>
      <c r="R556" s="20">
        <v>8478.4149299199998</v>
      </c>
      <c r="S556" s="20">
        <v>8478.4149299199998</v>
      </c>
      <c r="T556" s="20">
        <v>0</v>
      </c>
      <c r="U556" s="20">
        <v>0</v>
      </c>
      <c r="V556" s="20">
        <v>0</v>
      </c>
      <c r="W556" s="20">
        <v>8478.4149299199998</v>
      </c>
      <c r="X556" s="20">
        <v>8478.4149299199998</v>
      </c>
      <c r="Y556" s="20">
        <f t="shared" si="40"/>
        <v>0</v>
      </c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1:51" x14ac:dyDescent="0.25">
      <c r="A557">
        <f t="shared" si="37"/>
        <v>0</v>
      </c>
      <c r="B557">
        <v>6067</v>
      </c>
      <c r="C557">
        <v>62</v>
      </c>
      <c r="D557" t="s">
        <v>562</v>
      </c>
      <c r="E557">
        <v>8</v>
      </c>
      <c r="F557" s="20">
        <v>0</v>
      </c>
      <c r="G557" s="20">
        <v>0</v>
      </c>
      <c r="H557" s="20">
        <v>2857146.9130880027</v>
      </c>
      <c r="I557" s="20">
        <v>2857146.9130880027</v>
      </c>
      <c r="J557" s="20">
        <v>0</v>
      </c>
      <c r="K557" s="20">
        <v>0</v>
      </c>
      <c r="L557" s="20">
        <v>0</v>
      </c>
      <c r="M557" s="20">
        <v>2857146.9130880027</v>
      </c>
      <c r="N557" s="20">
        <f t="shared" si="38"/>
        <v>2857146.9130880027</v>
      </c>
      <c r="O557" s="36">
        <f t="shared" si="39"/>
        <v>0</v>
      </c>
      <c r="P557" s="20">
        <v>0</v>
      </c>
      <c r="Q557" s="20">
        <v>0</v>
      </c>
      <c r="R557" s="20">
        <v>2971432.789611523</v>
      </c>
      <c r="S557" s="20">
        <v>2971432.789611523</v>
      </c>
      <c r="T557" s="20">
        <v>0</v>
      </c>
      <c r="U557" s="20">
        <v>0</v>
      </c>
      <c r="V557" s="20">
        <v>0</v>
      </c>
      <c r="W557" s="20">
        <v>2971432.789611523</v>
      </c>
      <c r="X557" s="20">
        <v>2971432.789611523</v>
      </c>
      <c r="Y557" s="20">
        <f t="shared" si="40"/>
        <v>0</v>
      </c>
    </row>
    <row r="558" spans="1:51" x14ac:dyDescent="0.25">
      <c r="A558">
        <f t="shared" si="37"/>
        <v>0</v>
      </c>
      <c r="B558">
        <v>6069</v>
      </c>
      <c r="C558">
        <v>62</v>
      </c>
      <c r="D558" t="s">
        <v>563</v>
      </c>
      <c r="E558">
        <v>8</v>
      </c>
      <c r="F558" s="20">
        <v>0</v>
      </c>
      <c r="G558" s="20">
        <v>0</v>
      </c>
      <c r="H558" s="20">
        <v>2236045.1651200005</v>
      </c>
      <c r="I558" s="20">
        <v>2236045.1651200005</v>
      </c>
      <c r="J558" s="20">
        <v>0</v>
      </c>
      <c r="K558" s="20">
        <v>0</v>
      </c>
      <c r="L558" s="20">
        <v>0</v>
      </c>
      <c r="M558" s="20">
        <v>2236045.1651200005</v>
      </c>
      <c r="N558" s="20">
        <f t="shared" si="38"/>
        <v>2236045.1651200005</v>
      </c>
      <c r="O558" s="36">
        <f t="shared" si="39"/>
        <v>0</v>
      </c>
      <c r="P558" s="20">
        <v>0</v>
      </c>
      <c r="Q558" s="20">
        <v>0</v>
      </c>
      <c r="R558" s="20">
        <v>2325486.9717248008</v>
      </c>
      <c r="S558" s="20">
        <v>2325486.9717248008</v>
      </c>
      <c r="T558" s="20">
        <v>0</v>
      </c>
      <c r="U558" s="20">
        <v>0</v>
      </c>
      <c r="V558" s="20">
        <v>0</v>
      </c>
      <c r="W558" s="20">
        <v>2325486.9717248008</v>
      </c>
      <c r="X558" s="20">
        <v>2325486.9717248008</v>
      </c>
      <c r="Y558" s="20">
        <f t="shared" si="40"/>
        <v>0</v>
      </c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</row>
    <row r="559" spans="1:51" x14ac:dyDescent="0.25">
      <c r="A559">
        <f t="shared" si="37"/>
        <v>0</v>
      </c>
      <c r="B559">
        <v>6072</v>
      </c>
      <c r="C559">
        <v>62</v>
      </c>
      <c r="D559" t="s">
        <v>564</v>
      </c>
      <c r="E559">
        <v>8</v>
      </c>
      <c r="F559" s="20">
        <v>0</v>
      </c>
      <c r="G559" s="20">
        <v>0</v>
      </c>
      <c r="H559" s="20">
        <v>1856283.550784</v>
      </c>
      <c r="I559" s="20">
        <v>1856283.550784</v>
      </c>
      <c r="J559" s="20">
        <v>0</v>
      </c>
      <c r="K559" s="20">
        <v>0</v>
      </c>
      <c r="L559" s="20">
        <v>0</v>
      </c>
      <c r="M559" s="20">
        <v>1856283.550784</v>
      </c>
      <c r="N559" s="20">
        <f t="shared" si="38"/>
        <v>1856283.550784</v>
      </c>
      <c r="O559" s="36">
        <f t="shared" si="39"/>
        <v>0</v>
      </c>
      <c r="P559" s="20">
        <v>0</v>
      </c>
      <c r="Q559" s="20">
        <v>0</v>
      </c>
      <c r="R559" s="20">
        <v>1930534.8928153601</v>
      </c>
      <c r="S559" s="20">
        <v>1930534.8928153601</v>
      </c>
      <c r="T559" s="20">
        <v>0</v>
      </c>
      <c r="U559" s="20">
        <v>0</v>
      </c>
      <c r="V559" s="20">
        <v>0</v>
      </c>
      <c r="W559" s="20">
        <v>1930534.8928153601</v>
      </c>
      <c r="X559" s="20">
        <v>1930534.8928153601</v>
      </c>
      <c r="Y559" s="20">
        <f t="shared" si="40"/>
        <v>0</v>
      </c>
    </row>
    <row r="560" spans="1:51" x14ac:dyDescent="0.25">
      <c r="A560">
        <f t="shared" si="37"/>
        <v>0</v>
      </c>
      <c r="B560">
        <v>6074</v>
      </c>
      <c r="C560">
        <v>50</v>
      </c>
      <c r="D560" t="s">
        <v>565</v>
      </c>
      <c r="E560">
        <v>8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20">
        <v>0</v>
      </c>
      <c r="N560" s="20">
        <f t="shared" si="38"/>
        <v>0</v>
      </c>
      <c r="O560" s="36">
        <f t="shared" si="39"/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0</v>
      </c>
      <c r="U560" s="20">
        <v>0</v>
      </c>
      <c r="V560" s="20">
        <v>0</v>
      </c>
      <c r="W560" s="20">
        <v>0</v>
      </c>
      <c r="X560" s="20">
        <v>0</v>
      </c>
      <c r="Y560" s="20">
        <f t="shared" si="40"/>
        <v>0</v>
      </c>
    </row>
    <row r="561" spans="1:25" x14ac:dyDescent="0.25">
      <c r="A561">
        <f t="shared" si="37"/>
        <v>0</v>
      </c>
      <c r="B561">
        <v>6076</v>
      </c>
      <c r="C561">
        <v>50</v>
      </c>
      <c r="D561" t="s">
        <v>566</v>
      </c>
      <c r="E561">
        <v>8</v>
      </c>
      <c r="F561" s="20">
        <v>0</v>
      </c>
      <c r="G561" s="20">
        <v>0</v>
      </c>
      <c r="H561" s="20">
        <v>1474425.2224000013</v>
      </c>
      <c r="I561" s="20">
        <v>1474425.2224000013</v>
      </c>
      <c r="J561" s="20">
        <v>0</v>
      </c>
      <c r="K561" s="20">
        <v>0</v>
      </c>
      <c r="L561" s="20">
        <v>0</v>
      </c>
      <c r="M561" s="20">
        <v>1474425.2224000013</v>
      </c>
      <c r="N561" s="20">
        <f t="shared" si="38"/>
        <v>1474425.2224000013</v>
      </c>
      <c r="O561" s="36">
        <f t="shared" si="39"/>
        <v>0</v>
      </c>
      <c r="P561" s="20">
        <v>0</v>
      </c>
      <c r="Q561" s="20">
        <v>0</v>
      </c>
      <c r="R561" s="20">
        <v>1533402.2312960015</v>
      </c>
      <c r="S561" s="20">
        <v>1533402.2312960015</v>
      </c>
      <c r="T561" s="20">
        <v>0</v>
      </c>
      <c r="U561" s="20">
        <v>0</v>
      </c>
      <c r="V561" s="20">
        <v>0</v>
      </c>
      <c r="W561" s="20">
        <v>1533402.2312960015</v>
      </c>
      <c r="X561" s="20">
        <v>1533402.2312960015</v>
      </c>
      <c r="Y561" s="20">
        <f t="shared" si="40"/>
        <v>0</v>
      </c>
    </row>
    <row r="562" spans="1:25" x14ac:dyDescent="0.25">
      <c r="A562">
        <f t="shared" si="37"/>
        <v>0</v>
      </c>
      <c r="B562">
        <v>6079</v>
      </c>
      <c r="C562">
        <v>52</v>
      </c>
      <c r="D562" t="s">
        <v>567</v>
      </c>
      <c r="E562">
        <v>8</v>
      </c>
      <c r="F562" s="20">
        <v>0</v>
      </c>
      <c r="G562" s="20">
        <v>0</v>
      </c>
      <c r="H562" s="20">
        <v>2206183.5952000008</v>
      </c>
      <c r="I562" s="20">
        <v>2206183.5952000008</v>
      </c>
      <c r="J562" s="20">
        <v>0</v>
      </c>
      <c r="K562" s="20">
        <v>0</v>
      </c>
      <c r="L562" s="20">
        <v>0</v>
      </c>
      <c r="M562" s="20">
        <v>2206183.5952000008</v>
      </c>
      <c r="N562" s="20">
        <f t="shared" si="38"/>
        <v>2206183.5952000008</v>
      </c>
      <c r="O562" s="36">
        <f t="shared" si="39"/>
        <v>0</v>
      </c>
      <c r="P562" s="20">
        <v>0</v>
      </c>
      <c r="Q562" s="20">
        <v>0</v>
      </c>
      <c r="R562" s="20">
        <v>2294430.9390080008</v>
      </c>
      <c r="S562" s="20">
        <v>2294430.9390080008</v>
      </c>
      <c r="T562" s="20">
        <v>0</v>
      </c>
      <c r="U562" s="20">
        <v>0</v>
      </c>
      <c r="V562" s="20">
        <v>0</v>
      </c>
      <c r="W562" s="20">
        <v>2294430.9390080008</v>
      </c>
      <c r="X562" s="20">
        <v>2294430.9390080008</v>
      </c>
      <c r="Y562" s="20">
        <f t="shared" si="40"/>
        <v>0</v>
      </c>
    </row>
    <row r="563" spans="1:25" x14ac:dyDescent="0.25">
      <c r="A563">
        <f t="shared" si="37"/>
        <v>0</v>
      </c>
      <c r="B563">
        <v>6383</v>
      </c>
      <c r="C563">
        <v>61</v>
      </c>
      <c r="D563" t="s">
        <v>568</v>
      </c>
      <c r="E563">
        <v>8</v>
      </c>
      <c r="F563" s="20">
        <v>0</v>
      </c>
      <c r="G563" s="20">
        <v>0</v>
      </c>
      <c r="H563" s="20">
        <v>1638003.3671040002</v>
      </c>
      <c r="I563" s="20">
        <v>1638003.3671040002</v>
      </c>
      <c r="J563" s="20">
        <v>0</v>
      </c>
      <c r="K563" s="20">
        <v>0</v>
      </c>
      <c r="L563" s="20">
        <v>0</v>
      </c>
      <c r="M563" s="20">
        <v>1638003.3671040002</v>
      </c>
      <c r="N563" s="20">
        <f t="shared" si="38"/>
        <v>1638003.3671040002</v>
      </c>
      <c r="O563" s="36">
        <f t="shared" si="39"/>
        <v>0</v>
      </c>
      <c r="P563" s="20">
        <v>0</v>
      </c>
      <c r="Q563" s="20">
        <v>0</v>
      </c>
      <c r="R563" s="20">
        <v>1703523.5017881603</v>
      </c>
      <c r="S563" s="20">
        <v>1703523.5017881603</v>
      </c>
      <c r="T563" s="20">
        <v>0</v>
      </c>
      <c r="U563" s="20">
        <v>0</v>
      </c>
      <c r="V563" s="20">
        <v>0</v>
      </c>
      <c r="W563" s="20">
        <v>1703523.5017881603</v>
      </c>
      <c r="X563" s="20">
        <v>1703523.5017881603</v>
      </c>
      <c r="Y563" s="20">
        <f t="shared" si="40"/>
        <v>0</v>
      </c>
    </row>
    <row r="564" spans="1:25" x14ac:dyDescent="0.25">
      <c r="A564">
        <f t="shared" si="37"/>
        <v>0</v>
      </c>
      <c r="B564">
        <v>6979</v>
      </c>
      <c r="C564">
        <v>61</v>
      </c>
      <c r="D564" t="s">
        <v>574</v>
      </c>
      <c r="E564">
        <v>8</v>
      </c>
      <c r="F564" s="20">
        <v>0</v>
      </c>
      <c r="G564" s="20">
        <v>0</v>
      </c>
      <c r="H564" s="20">
        <v>1653132.3660800001</v>
      </c>
      <c r="I564" s="20">
        <v>1653132.3660800001</v>
      </c>
      <c r="J564" s="20">
        <v>0</v>
      </c>
      <c r="K564" s="20">
        <v>0</v>
      </c>
      <c r="L564" s="20">
        <v>0</v>
      </c>
      <c r="M564" s="20">
        <v>1653132.3660800001</v>
      </c>
      <c r="N564" s="20">
        <f t="shared" si="38"/>
        <v>1653132.3660800001</v>
      </c>
      <c r="O564" s="36">
        <f t="shared" si="39"/>
        <v>0</v>
      </c>
      <c r="P564" s="20">
        <v>0</v>
      </c>
      <c r="Q564" s="20">
        <v>0</v>
      </c>
      <c r="R564" s="20">
        <v>1719257.6607232001</v>
      </c>
      <c r="S564" s="20">
        <v>1719257.6607232001</v>
      </c>
      <c r="T564" s="20">
        <v>0</v>
      </c>
      <c r="U564" s="20">
        <v>0</v>
      </c>
      <c r="V564" s="20">
        <v>0</v>
      </c>
      <c r="W564" s="20">
        <v>1719257.6607232001</v>
      </c>
      <c r="X564" s="20">
        <v>1719257.6607232001</v>
      </c>
      <c r="Y564" s="20">
        <f t="shared" si="40"/>
        <v>0</v>
      </c>
    </row>
    <row r="565" spans="1:25" x14ac:dyDescent="0.25">
      <c r="A565">
        <f t="shared" si="37"/>
        <v>0</v>
      </c>
      <c r="B565">
        <v>7777</v>
      </c>
      <c r="C565">
        <v>7</v>
      </c>
      <c r="D565" t="s">
        <v>1007</v>
      </c>
      <c r="E565">
        <v>7</v>
      </c>
      <c r="F565" s="20">
        <v>470006.80216175457</v>
      </c>
      <c r="G565" s="20">
        <v>75902.353981634442</v>
      </c>
      <c r="H565" s="20">
        <v>472443.99016097526</v>
      </c>
      <c r="I565" s="20">
        <v>1018353.1463043643</v>
      </c>
      <c r="J565" s="20">
        <v>470006.80216175457</v>
      </c>
      <c r="K565" s="20">
        <v>79651.354197697394</v>
      </c>
      <c r="L565" s="20">
        <v>0</v>
      </c>
      <c r="M565" s="20">
        <v>468694.98994491238</v>
      </c>
      <c r="N565" s="20">
        <f t="shared" si="38"/>
        <v>1018353.1463043643</v>
      </c>
      <c r="O565" s="36">
        <f t="shared" si="39"/>
        <v>0</v>
      </c>
      <c r="P565" s="20">
        <v>2841821.1103875404</v>
      </c>
      <c r="Q565" s="20">
        <v>361655.58521914989</v>
      </c>
      <c r="R565" s="20">
        <v>2882339.4710676097</v>
      </c>
      <c r="S565" s="20">
        <v>6085816.1666743001</v>
      </c>
      <c r="T565" s="20">
        <v>2841821.1103875404</v>
      </c>
      <c r="U565" s="20">
        <v>399268.26773709705</v>
      </c>
      <c r="V565" s="20">
        <v>0</v>
      </c>
      <c r="W565" s="20">
        <v>2560254.1096946965</v>
      </c>
      <c r="X565" s="20">
        <v>5801343.4878193345</v>
      </c>
      <c r="Y565" s="20">
        <f t="shared" si="40"/>
        <v>-284472.6788549656</v>
      </c>
    </row>
    <row r="566" spans="1:25" x14ac:dyDescent="0.25">
      <c r="A566">
        <f t="shared" si="37"/>
        <v>0</v>
      </c>
      <c r="B566">
        <v>8888</v>
      </c>
      <c r="C566">
        <v>8</v>
      </c>
      <c r="D566" t="s">
        <v>1008</v>
      </c>
      <c r="E566">
        <v>8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20">
        <v>0</v>
      </c>
      <c r="N566" s="20">
        <f t="shared" si="38"/>
        <v>0</v>
      </c>
      <c r="O566" s="36">
        <f t="shared" si="39"/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43623</v>
      </c>
      <c r="W566" s="20">
        <v>0</v>
      </c>
      <c r="X566" s="20">
        <v>43623</v>
      </c>
      <c r="Y566" s="20">
        <f t="shared" si="40"/>
        <v>43623</v>
      </c>
    </row>
    <row r="571" spans="1:25" x14ac:dyDescent="0.25">
      <c r="A571">
        <v>0</v>
      </c>
      <c r="B571">
        <v>916</v>
      </c>
      <c r="C571">
        <v>6</v>
      </c>
      <c r="D571" t="s">
        <v>910</v>
      </c>
      <c r="E571">
        <v>8</v>
      </c>
      <c r="F571" s="20">
        <v>0</v>
      </c>
      <c r="G571" s="20">
        <v>0</v>
      </c>
      <c r="H571" s="20">
        <v>20822572.731584005</v>
      </c>
    </row>
    <row r="572" spans="1:25" x14ac:dyDescent="0.25">
      <c r="A572">
        <v>0</v>
      </c>
      <c r="B572">
        <v>917</v>
      </c>
      <c r="C572">
        <v>6</v>
      </c>
      <c r="D572" t="s">
        <v>911</v>
      </c>
      <c r="E572">
        <v>8</v>
      </c>
      <c r="F572" s="20">
        <v>0</v>
      </c>
      <c r="G572" s="20">
        <v>0</v>
      </c>
      <c r="H572" s="20">
        <v>14958104.531967983</v>
      </c>
    </row>
    <row r="573" spans="1:25" x14ac:dyDescent="0.25">
      <c r="A573">
        <v>0</v>
      </c>
      <c r="B573">
        <v>915</v>
      </c>
      <c r="C573">
        <v>52</v>
      </c>
      <c r="D573" t="s">
        <v>909</v>
      </c>
      <c r="E573">
        <v>8</v>
      </c>
      <c r="F573" s="20">
        <v>0</v>
      </c>
      <c r="G573" s="20">
        <v>0</v>
      </c>
      <c r="H573" s="20">
        <v>1349081.6917759993</v>
      </c>
    </row>
    <row r="574" spans="1:25" x14ac:dyDescent="0.25">
      <c r="A574">
        <v>0</v>
      </c>
      <c r="B574">
        <v>398</v>
      </c>
      <c r="C574">
        <v>52</v>
      </c>
      <c r="D574" t="s">
        <v>762</v>
      </c>
      <c r="E574">
        <v>8</v>
      </c>
      <c r="F574" s="20">
        <v>0</v>
      </c>
      <c r="G574" s="20">
        <v>0</v>
      </c>
      <c r="H574" s="20">
        <v>39333.422335999996</v>
      </c>
    </row>
    <row r="575" spans="1:25" x14ac:dyDescent="0.25">
      <c r="A575">
        <v>0</v>
      </c>
      <c r="B575">
        <v>382</v>
      </c>
      <c r="C575">
        <v>52</v>
      </c>
      <c r="D575" t="s">
        <v>759</v>
      </c>
      <c r="E575">
        <v>8</v>
      </c>
      <c r="F575" s="20">
        <v>0</v>
      </c>
      <c r="G575" s="20">
        <v>0</v>
      </c>
      <c r="H575" s="20">
        <v>0</v>
      </c>
    </row>
    <row r="576" spans="1:25" x14ac:dyDescent="0.25">
      <c r="A576">
        <v>0</v>
      </c>
      <c r="B576">
        <v>870</v>
      </c>
      <c r="C576">
        <v>52</v>
      </c>
      <c r="D576" t="s">
        <v>759</v>
      </c>
      <c r="E576">
        <v>8</v>
      </c>
      <c r="F576" s="20">
        <v>0</v>
      </c>
      <c r="G576" s="20">
        <v>0</v>
      </c>
      <c r="H576" s="20">
        <v>0</v>
      </c>
    </row>
    <row r="577" spans="1:8" x14ac:dyDescent="0.25">
      <c r="A577">
        <v>0</v>
      </c>
      <c r="B577">
        <v>922</v>
      </c>
      <c r="C577">
        <v>60</v>
      </c>
      <c r="D577" t="s">
        <v>912</v>
      </c>
      <c r="E577">
        <v>8</v>
      </c>
      <c r="F577" s="20">
        <v>0</v>
      </c>
      <c r="G577" s="20">
        <v>0</v>
      </c>
      <c r="H577" s="20">
        <v>0</v>
      </c>
    </row>
    <row r="578" spans="1:8" x14ac:dyDescent="0.25">
      <c r="A578">
        <v>0</v>
      </c>
      <c r="B578">
        <v>978</v>
      </c>
      <c r="C578">
        <v>52</v>
      </c>
      <c r="D578" t="s">
        <v>913</v>
      </c>
      <c r="E578">
        <v>8</v>
      </c>
      <c r="F578" s="20">
        <v>0</v>
      </c>
      <c r="G578" s="20">
        <v>0</v>
      </c>
      <c r="H578" s="20">
        <v>0</v>
      </c>
    </row>
    <row r="579" spans="1:8" x14ac:dyDescent="0.25">
      <c r="A579">
        <v>0</v>
      </c>
      <c r="B579">
        <v>985</v>
      </c>
      <c r="C579">
        <v>51</v>
      </c>
      <c r="D579" t="s">
        <v>914</v>
      </c>
      <c r="E579">
        <v>8</v>
      </c>
      <c r="F579" s="20">
        <v>0</v>
      </c>
      <c r="G579" s="20">
        <v>0</v>
      </c>
      <c r="H579" s="20">
        <v>0</v>
      </c>
    </row>
    <row r="580" spans="1:8" x14ac:dyDescent="0.25">
      <c r="A580">
        <v>0</v>
      </c>
      <c r="B580">
        <v>997</v>
      </c>
      <c r="C580">
        <v>52</v>
      </c>
      <c r="D580" t="s">
        <v>759</v>
      </c>
      <c r="E580">
        <v>8</v>
      </c>
      <c r="F580" s="20">
        <v>0</v>
      </c>
      <c r="G580" s="20">
        <v>0</v>
      </c>
      <c r="H580" s="20">
        <v>0</v>
      </c>
    </row>
    <row r="581" spans="1:8" x14ac:dyDescent="0.25">
      <c r="A581">
        <v>0</v>
      </c>
      <c r="B581">
        <v>2887</v>
      </c>
      <c r="C581">
        <v>1</v>
      </c>
      <c r="D581" t="s">
        <v>967</v>
      </c>
      <c r="E581">
        <v>0</v>
      </c>
      <c r="F581" s="20">
        <v>0</v>
      </c>
      <c r="G581" s="20">
        <v>0</v>
      </c>
      <c r="H581" s="20">
        <v>0</v>
      </c>
    </row>
    <row r="582" spans="1:8" x14ac:dyDescent="0.25">
      <c r="A582">
        <v>0</v>
      </c>
      <c r="B582">
        <v>4006</v>
      </c>
      <c r="C582">
        <v>7</v>
      </c>
      <c r="D582" t="s">
        <v>975</v>
      </c>
      <c r="E582">
        <v>7</v>
      </c>
      <c r="F582" s="20">
        <v>0</v>
      </c>
      <c r="G582" s="20">
        <v>0</v>
      </c>
      <c r="H582" s="20">
        <v>0</v>
      </c>
    </row>
    <row r="583" spans="1:8" x14ac:dyDescent="0.25">
      <c r="A583">
        <v>0</v>
      </c>
      <c r="B583">
        <v>4012</v>
      </c>
      <c r="C583">
        <v>7</v>
      </c>
      <c r="D583" t="s">
        <v>976</v>
      </c>
      <c r="E583">
        <v>7</v>
      </c>
      <c r="F583" s="20">
        <v>0</v>
      </c>
      <c r="G583" s="20">
        <v>0</v>
      </c>
      <c r="H583" s="20">
        <v>0</v>
      </c>
    </row>
    <row r="584" spans="1:8" x14ac:dyDescent="0.25">
      <c r="A584">
        <v>0</v>
      </c>
      <c r="B584">
        <v>4028</v>
      </c>
      <c r="C584">
        <v>7</v>
      </c>
      <c r="D584" t="s">
        <v>977</v>
      </c>
      <c r="E584">
        <v>7</v>
      </c>
      <c r="F584" s="20">
        <v>0</v>
      </c>
      <c r="G584" s="20">
        <v>0</v>
      </c>
      <c r="H584" s="20">
        <v>0</v>
      </c>
    </row>
    <row r="585" spans="1:8" x14ac:dyDescent="0.25">
      <c r="A585">
        <v>0</v>
      </c>
      <c r="B585">
        <v>4072</v>
      </c>
      <c r="C585">
        <v>7</v>
      </c>
      <c r="D585" t="s">
        <v>984</v>
      </c>
      <c r="E585">
        <v>7</v>
      </c>
      <c r="F585" s="20">
        <v>0</v>
      </c>
      <c r="G585" s="20">
        <v>0</v>
      </c>
      <c r="H585" s="20">
        <v>0</v>
      </c>
    </row>
    <row r="586" spans="1:8" x14ac:dyDescent="0.25">
      <c r="A586">
        <v>0</v>
      </c>
      <c r="B586">
        <v>4101</v>
      </c>
      <c r="C586">
        <v>7</v>
      </c>
      <c r="D586" t="s">
        <v>986</v>
      </c>
      <c r="E586">
        <v>7</v>
      </c>
      <c r="F586" s="20">
        <v>0</v>
      </c>
      <c r="G586" s="20">
        <v>0</v>
      </c>
      <c r="H586" s="20">
        <v>0</v>
      </c>
    </row>
    <row r="587" spans="1:8" x14ac:dyDescent="0.25">
      <c r="A587">
        <v>0</v>
      </c>
      <c r="B587">
        <v>4125</v>
      </c>
      <c r="C587">
        <v>7</v>
      </c>
      <c r="D587" t="s">
        <v>991</v>
      </c>
      <c r="E587">
        <v>7</v>
      </c>
      <c r="F587" s="20">
        <v>0</v>
      </c>
      <c r="G587" s="20">
        <v>0</v>
      </c>
      <c r="H587" s="20">
        <v>0</v>
      </c>
    </row>
    <row r="588" spans="1:8" x14ac:dyDescent="0.25">
      <c r="A588">
        <v>0</v>
      </c>
      <c r="B588">
        <v>4149</v>
      </c>
      <c r="C588">
        <v>7</v>
      </c>
      <c r="D588" t="s">
        <v>993</v>
      </c>
      <c r="E588">
        <v>7</v>
      </c>
      <c r="F588" s="20">
        <v>0</v>
      </c>
      <c r="G588" s="20">
        <v>0</v>
      </c>
      <c r="H588" s="20">
        <v>0</v>
      </c>
    </row>
    <row r="589" spans="1:8" x14ac:dyDescent="0.25">
      <c r="A589">
        <v>0</v>
      </c>
      <c r="B589">
        <v>4154</v>
      </c>
      <c r="C589">
        <v>7</v>
      </c>
      <c r="D589" t="s">
        <v>994</v>
      </c>
      <c r="E589">
        <v>7</v>
      </c>
      <c r="F589" s="20">
        <v>0</v>
      </c>
      <c r="G589" s="20">
        <v>0</v>
      </c>
      <c r="H589" s="20">
        <v>0</v>
      </c>
    </row>
    <row r="590" spans="1:8" x14ac:dyDescent="0.25">
      <c r="A590">
        <v>0</v>
      </c>
      <c r="B590">
        <v>6009</v>
      </c>
      <c r="C590">
        <v>61</v>
      </c>
      <c r="D590" t="s">
        <v>912</v>
      </c>
      <c r="E590">
        <v>8</v>
      </c>
      <c r="F590" s="20">
        <v>0</v>
      </c>
      <c r="G590" s="20">
        <v>0</v>
      </c>
      <c r="H590" s="20">
        <v>0</v>
      </c>
    </row>
    <row r="591" spans="1:8" x14ac:dyDescent="0.25">
      <c r="A591">
        <v>1</v>
      </c>
      <c r="B591">
        <v>287</v>
      </c>
      <c r="C591">
        <v>6</v>
      </c>
      <c r="D591" t="s">
        <v>530</v>
      </c>
      <c r="E591">
        <v>8</v>
      </c>
      <c r="F591" s="20">
        <v>0</v>
      </c>
      <c r="G591" s="20">
        <v>0</v>
      </c>
      <c r="H591" s="20">
        <v>48080798.359359883</v>
      </c>
    </row>
    <row r="592" spans="1:8" x14ac:dyDescent="0.25">
      <c r="A592">
        <v>1</v>
      </c>
      <c r="B592">
        <v>993</v>
      </c>
      <c r="C592">
        <v>52</v>
      </c>
      <c r="D592" t="s">
        <v>538</v>
      </c>
      <c r="E592">
        <v>8</v>
      </c>
      <c r="F592" s="20">
        <v>0</v>
      </c>
      <c r="G592" s="20">
        <v>0</v>
      </c>
      <c r="H592" s="20">
        <v>3757834.1923200013</v>
      </c>
    </row>
    <row r="593" spans="1:8" x14ac:dyDescent="0.25">
      <c r="A593">
        <v>1</v>
      </c>
      <c r="B593">
        <v>4183</v>
      </c>
      <c r="C593">
        <v>7</v>
      </c>
      <c r="D593" t="s">
        <v>506</v>
      </c>
      <c r="E593">
        <v>7</v>
      </c>
      <c r="F593" s="20">
        <v>2710281.3267386775</v>
      </c>
      <c r="G593" s="20">
        <v>644741.2504504018</v>
      </c>
      <c r="H593" s="20">
        <v>3593277.961321237</v>
      </c>
    </row>
    <row r="594" spans="1:8" x14ac:dyDescent="0.25">
      <c r="A594">
        <v>1</v>
      </c>
      <c r="B594">
        <v>991</v>
      </c>
      <c r="C594">
        <v>83</v>
      </c>
      <c r="D594" t="s">
        <v>537</v>
      </c>
      <c r="E594">
        <v>8</v>
      </c>
      <c r="F594" s="20">
        <v>0</v>
      </c>
      <c r="G594" s="20">
        <v>0</v>
      </c>
      <c r="H594" s="20">
        <v>3578099.6043519988</v>
      </c>
    </row>
    <row r="595" spans="1:8" x14ac:dyDescent="0.25">
      <c r="A595">
        <v>1</v>
      </c>
      <c r="B595">
        <v>4005</v>
      </c>
      <c r="C595">
        <v>7</v>
      </c>
      <c r="D595" t="s">
        <v>385</v>
      </c>
      <c r="E595">
        <v>7</v>
      </c>
      <c r="F595" s="20">
        <v>1638668.6690379274</v>
      </c>
      <c r="G595" s="20">
        <v>455812.58711846714</v>
      </c>
      <c r="H595" s="20">
        <v>3374078.4716059798</v>
      </c>
    </row>
    <row r="596" spans="1:8" x14ac:dyDescent="0.25">
      <c r="A596">
        <v>1</v>
      </c>
      <c r="B596">
        <v>6067</v>
      </c>
      <c r="C596">
        <v>62</v>
      </c>
      <c r="D596" t="s">
        <v>562</v>
      </c>
      <c r="E596">
        <v>8</v>
      </c>
      <c r="F596" s="20">
        <v>0</v>
      </c>
      <c r="G596" s="20">
        <v>0</v>
      </c>
      <c r="H596" s="20">
        <v>2857146.9130880027</v>
      </c>
    </row>
    <row r="597" spans="1:8" x14ac:dyDescent="0.25">
      <c r="A597">
        <v>1</v>
      </c>
      <c r="B597">
        <v>938</v>
      </c>
      <c r="C597">
        <v>52</v>
      </c>
      <c r="D597" t="s">
        <v>534</v>
      </c>
      <c r="E597">
        <v>8</v>
      </c>
      <c r="F597" s="20">
        <v>0</v>
      </c>
      <c r="G597" s="20">
        <v>0</v>
      </c>
      <c r="H597" s="20">
        <v>2803161.315136</v>
      </c>
    </row>
    <row r="598" spans="1:8" x14ac:dyDescent="0.25">
      <c r="A598">
        <v>1</v>
      </c>
      <c r="B598">
        <v>930</v>
      </c>
      <c r="C598">
        <v>53</v>
      </c>
      <c r="D598" t="s">
        <v>532</v>
      </c>
      <c r="E598">
        <v>8</v>
      </c>
      <c r="F598" s="20">
        <v>0</v>
      </c>
      <c r="G598" s="20">
        <v>0</v>
      </c>
      <c r="H598" s="20">
        <v>2737941.3867520005</v>
      </c>
    </row>
    <row r="599" spans="1:8" x14ac:dyDescent="0.25">
      <c r="A599">
        <v>1</v>
      </c>
      <c r="B599">
        <v>6051</v>
      </c>
      <c r="C599">
        <v>61</v>
      </c>
      <c r="D599" t="s">
        <v>560</v>
      </c>
      <c r="E599">
        <v>8</v>
      </c>
      <c r="F599" s="20">
        <v>0</v>
      </c>
      <c r="G599" s="20">
        <v>0</v>
      </c>
      <c r="H599" s="20">
        <v>2267257.6534400019</v>
      </c>
    </row>
    <row r="600" spans="1:8" x14ac:dyDescent="0.25">
      <c r="A600">
        <v>1</v>
      </c>
      <c r="B600">
        <v>6069</v>
      </c>
      <c r="C600">
        <v>62</v>
      </c>
      <c r="D600" t="s">
        <v>563</v>
      </c>
      <c r="E600">
        <v>8</v>
      </c>
      <c r="F600" s="20">
        <v>0</v>
      </c>
      <c r="G600" s="20">
        <v>0</v>
      </c>
      <c r="H600" s="20">
        <v>2236045.1651200005</v>
      </c>
    </row>
    <row r="601" spans="1:8" x14ac:dyDescent="0.25">
      <c r="A601">
        <v>1</v>
      </c>
      <c r="B601">
        <v>6079</v>
      </c>
      <c r="C601">
        <v>52</v>
      </c>
      <c r="D601" t="s">
        <v>567</v>
      </c>
      <c r="E601">
        <v>8</v>
      </c>
      <c r="F601" s="20">
        <v>0</v>
      </c>
      <c r="G601" s="20">
        <v>0</v>
      </c>
      <c r="H601" s="20">
        <v>2206183.5952000008</v>
      </c>
    </row>
    <row r="602" spans="1:8" x14ac:dyDescent="0.25">
      <c r="A602">
        <v>1</v>
      </c>
      <c r="B602">
        <v>882</v>
      </c>
      <c r="C602">
        <v>1</v>
      </c>
      <c r="D602" t="s">
        <v>902</v>
      </c>
      <c r="E602">
        <v>4</v>
      </c>
      <c r="F602" s="20">
        <v>6192752.8602222092</v>
      </c>
      <c r="G602" s="20">
        <v>1040950.1435235405</v>
      </c>
      <c r="H602" s="20">
        <v>2155023.7629709081</v>
      </c>
    </row>
    <row r="603" spans="1:8" x14ac:dyDescent="0.25">
      <c r="A603">
        <v>1</v>
      </c>
      <c r="B603">
        <v>6072</v>
      </c>
      <c r="C603">
        <v>62</v>
      </c>
      <c r="D603" t="s">
        <v>564</v>
      </c>
      <c r="E603">
        <v>8</v>
      </c>
      <c r="F603" s="20">
        <v>0</v>
      </c>
      <c r="G603" s="20">
        <v>0</v>
      </c>
      <c r="H603" s="20">
        <v>1856283.550784</v>
      </c>
    </row>
    <row r="604" spans="1:8" x14ac:dyDescent="0.25">
      <c r="A604">
        <v>1</v>
      </c>
      <c r="B604">
        <v>6027</v>
      </c>
      <c r="C604">
        <v>61</v>
      </c>
      <c r="D604" t="s">
        <v>558</v>
      </c>
      <c r="E604">
        <v>8</v>
      </c>
      <c r="F604" s="20">
        <v>0</v>
      </c>
      <c r="G604" s="20">
        <v>0</v>
      </c>
      <c r="H604" s="20">
        <v>1791336.5533440008</v>
      </c>
    </row>
    <row r="605" spans="1:8" x14ac:dyDescent="0.25">
      <c r="A605">
        <v>1</v>
      </c>
      <c r="B605">
        <v>4020</v>
      </c>
      <c r="C605">
        <v>7</v>
      </c>
      <c r="D605" t="s">
        <v>393</v>
      </c>
      <c r="E605">
        <v>7</v>
      </c>
      <c r="F605" s="20">
        <v>1926930.1179377227</v>
      </c>
      <c r="G605" s="20">
        <v>338774.21839905792</v>
      </c>
      <c r="H605" s="20">
        <v>1790185.401446525</v>
      </c>
    </row>
    <row r="606" spans="1:8" x14ac:dyDescent="0.25">
      <c r="A606">
        <v>1</v>
      </c>
      <c r="B606">
        <v>6049</v>
      </c>
      <c r="C606">
        <v>61</v>
      </c>
      <c r="D606" t="s">
        <v>559</v>
      </c>
      <c r="E606">
        <v>8</v>
      </c>
      <c r="F606" s="20">
        <v>0</v>
      </c>
      <c r="G606" s="20">
        <v>0</v>
      </c>
      <c r="H606" s="20">
        <v>1656408.8569599993</v>
      </c>
    </row>
    <row r="607" spans="1:8" x14ac:dyDescent="0.25">
      <c r="A607">
        <v>1</v>
      </c>
      <c r="B607">
        <v>6979</v>
      </c>
      <c r="C607">
        <v>61</v>
      </c>
      <c r="D607" t="s">
        <v>574</v>
      </c>
      <c r="E607">
        <v>8</v>
      </c>
      <c r="F607" s="20">
        <v>0</v>
      </c>
      <c r="G607" s="20">
        <v>0</v>
      </c>
      <c r="H607" s="20">
        <v>1653132.3660800001</v>
      </c>
    </row>
    <row r="608" spans="1:8" x14ac:dyDescent="0.25">
      <c r="A608">
        <v>1</v>
      </c>
      <c r="B608">
        <v>6383</v>
      </c>
      <c r="C608">
        <v>61</v>
      </c>
      <c r="D608" t="s">
        <v>568</v>
      </c>
      <c r="E608">
        <v>8</v>
      </c>
      <c r="F608" s="20">
        <v>0</v>
      </c>
      <c r="G608" s="20">
        <v>0</v>
      </c>
      <c r="H608" s="20">
        <v>1638003.3671040002</v>
      </c>
    </row>
    <row r="609" spans="1:8" x14ac:dyDescent="0.25">
      <c r="A609">
        <v>1</v>
      </c>
      <c r="B609">
        <v>6076</v>
      </c>
      <c r="C609">
        <v>50</v>
      </c>
      <c r="D609" t="s">
        <v>566</v>
      </c>
      <c r="E609">
        <v>8</v>
      </c>
      <c r="F609" s="20">
        <v>0</v>
      </c>
      <c r="G609" s="20">
        <v>0</v>
      </c>
      <c r="H609" s="20">
        <v>1474425.2224000013</v>
      </c>
    </row>
    <row r="610" spans="1:8" x14ac:dyDescent="0.25">
      <c r="A610">
        <v>1</v>
      </c>
      <c r="B610">
        <v>4113</v>
      </c>
      <c r="C610">
        <v>7</v>
      </c>
      <c r="D610" t="s">
        <v>456</v>
      </c>
      <c r="E610">
        <v>7</v>
      </c>
      <c r="F610" s="20">
        <v>1448900.2487197963</v>
      </c>
      <c r="G610" s="20">
        <v>378735.08615368855</v>
      </c>
      <c r="H610" s="20">
        <v>1415754.0825443508</v>
      </c>
    </row>
    <row r="611" spans="1:8" x14ac:dyDescent="0.25">
      <c r="A611">
        <v>1</v>
      </c>
      <c r="B611">
        <v>6004</v>
      </c>
      <c r="C611">
        <v>61</v>
      </c>
      <c r="D611" t="s">
        <v>552</v>
      </c>
      <c r="E611">
        <v>8</v>
      </c>
      <c r="F611" s="20">
        <v>0</v>
      </c>
      <c r="G611" s="20">
        <v>0</v>
      </c>
      <c r="H611" s="20">
        <v>1415559.9103360006</v>
      </c>
    </row>
    <row r="612" spans="1:8" x14ac:dyDescent="0.25">
      <c r="A612">
        <v>1</v>
      </c>
      <c r="B612">
        <v>935</v>
      </c>
      <c r="C612">
        <v>52</v>
      </c>
      <c r="D612" t="s">
        <v>533</v>
      </c>
      <c r="E612">
        <v>8</v>
      </c>
      <c r="F612" s="20">
        <v>0</v>
      </c>
      <c r="G612" s="20">
        <v>0</v>
      </c>
      <c r="H612" s="20">
        <v>1228920.4096000004</v>
      </c>
    </row>
    <row r="613" spans="1:8" x14ac:dyDescent="0.25">
      <c r="A613">
        <v>1</v>
      </c>
      <c r="B613">
        <v>6012</v>
      </c>
      <c r="C613">
        <v>61</v>
      </c>
      <c r="D613" t="s">
        <v>553</v>
      </c>
      <c r="E613">
        <v>8</v>
      </c>
      <c r="F613" s="20">
        <v>0</v>
      </c>
      <c r="G613" s="20">
        <v>0</v>
      </c>
      <c r="H613" s="20">
        <v>1192888.9498240009</v>
      </c>
    </row>
    <row r="614" spans="1:8" x14ac:dyDescent="0.25">
      <c r="A614">
        <v>1</v>
      </c>
      <c r="B614">
        <v>6013</v>
      </c>
      <c r="C614">
        <v>61</v>
      </c>
      <c r="D614" t="s">
        <v>554</v>
      </c>
      <c r="E614">
        <v>8</v>
      </c>
      <c r="F614" s="20">
        <v>0</v>
      </c>
      <c r="G614" s="20">
        <v>0</v>
      </c>
      <c r="H614" s="20">
        <v>1180200.3216639997</v>
      </c>
    </row>
    <row r="615" spans="1:8" x14ac:dyDescent="0.25">
      <c r="A615">
        <v>1</v>
      </c>
      <c r="B615">
        <v>15</v>
      </c>
      <c r="C615">
        <v>1</v>
      </c>
      <c r="D615" t="s">
        <v>651</v>
      </c>
      <c r="E615">
        <v>3</v>
      </c>
      <c r="F615" s="20">
        <v>5056612.3594907755</v>
      </c>
      <c r="G615" s="20">
        <v>675568.61941376654</v>
      </c>
      <c r="H615" s="20">
        <v>1128449.5470781242</v>
      </c>
    </row>
    <row r="616" spans="1:8" x14ac:dyDescent="0.25">
      <c r="A616">
        <v>1</v>
      </c>
      <c r="B616">
        <v>4017</v>
      </c>
      <c r="C616">
        <v>7</v>
      </c>
      <c r="D616" t="s">
        <v>391</v>
      </c>
      <c r="E616">
        <v>7</v>
      </c>
      <c r="F616" s="20">
        <v>1339769.1479568277</v>
      </c>
      <c r="G616" s="20">
        <v>0</v>
      </c>
      <c r="H616" s="20">
        <v>988277.49094879371</v>
      </c>
    </row>
    <row r="617" spans="1:8" x14ac:dyDescent="0.25">
      <c r="A617">
        <v>1</v>
      </c>
      <c r="B617">
        <v>4035</v>
      </c>
      <c r="C617">
        <v>7</v>
      </c>
      <c r="D617" t="s">
        <v>401</v>
      </c>
      <c r="E617">
        <v>7</v>
      </c>
      <c r="F617" s="20">
        <v>885753.58571277908</v>
      </c>
      <c r="G617" s="20">
        <v>167216.22288892895</v>
      </c>
      <c r="H617" s="20">
        <v>648229.01664909068</v>
      </c>
    </row>
    <row r="618" spans="1:8" x14ac:dyDescent="0.25">
      <c r="A618">
        <v>1</v>
      </c>
      <c r="B618">
        <v>6026</v>
      </c>
      <c r="C618">
        <v>61</v>
      </c>
      <c r="D618" t="s">
        <v>557</v>
      </c>
      <c r="E618">
        <v>8</v>
      </c>
      <c r="F618" s="20">
        <v>0</v>
      </c>
      <c r="G618" s="20">
        <v>0</v>
      </c>
      <c r="H618" s="20">
        <v>630175.56076800032</v>
      </c>
    </row>
    <row r="619" spans="1:8" x14ac:dyDescent="0.25">
      <c r="A619">
        <v>1</v>
      </c>
      <c r="B619">
        <v>397</v>
      </c>
      <c r="C619">
        <v>52</v>
      </c>
      <c r="D619" t="s">
        <v>571</v>
      </c>
      <c r="E619">
        <v>8</v>
      </c>
      <c r="F619" s="20">
        <v>0</v>
      </c>
      <c r="G619" s="20">
        <v>0</v>
      </c>
      <c r="H619" s="20">
        <v>610715.28377600003</v>
      </c>
    </row>
    <row r="620" spans="1:8" x14ac:dyDescent="0.25">
      <c r="A620">
        <v>1</v>
      </c>
      <c r="B620">
        <v>4015</v>
      </c>
      <c r="C620">
        <v>7</v>
      </c>
      <c r="D620" t="s">
        <v>389</v>
      </c>
      <c r="E620">
        <v>7</v>
      </c>
      <c r="F620" s="20">
        <v>510063.89107537776</v>
      </c>
      <c r="G620" s="20">
        <v>11817.5692447931</v>
      </c>
      <c r="H620" s="20">
        <v>554845.59832151374</v>
      </c>
    </row>
    <row r="621" spans="1:8" x14ac:dyDescent="0.25">
      <c r="A621">
        <v>1</v>
      </c>
      <c r="B621">
        <v>4038</v>
      </c>
      <c r="C621">
        <v>7</v>
      </c>
      <c r="D621" t="s">
        <v>403</v>
      </c>
      <c r="E621">
        <v>7</v>
      </c>
      <c r="F621" s="20">
        <v>710068.94086309092</v>
      </c>
      <c r="G621" s="20">
        <v>120911.79850156386</v>
      </c>
      <c r="H621" s="20">
        <v>513511.56986708799</v>
      </c>
    </row>
    <row r="622" spans="1:8" x14ac:dyDescent="0.25">
      <c r="A622">
        <v>1</v>
      </c>
      <c r="B622">
        <v>4086</v>
      </c>
      <c r="C622">
        <v>7</v>
      </c>
      <c r="D622" t="s">
        <v>434</v>
      </c>
      <c r="E622">
        <v>7</v>
      </c>
      <c r="F622" s="20">
        <v>521129.92947187537</v>
      </c>
      <c r="G622" s="20">
        <v>94385.729886500136</v>
      </c>
      <c r="H622" s="20">
        <v>496375.82113665505</v>
      </c>
    </row>
    <row r="623" spans="1:8" x14ac:dyDescent="0.25">
      <c r="A623">
        <v>1</v>
      </c>
      <c r="B623">
        <v>4074</v>
      </c>
      <c r="C623">
        <v>7</v>
      </c>
      <c r="D623" t="s">
        <v>985</v>
      </c>
      <c r="E623">
        <v>7</v>
      </c>
      <c r="F623" s="20">
        <v>608416.1660729493</v>
      </c>
      <c r="G623" s="20">
        <v>117620.17861462147</v>
      </c>
      <c r="H623" s="20">
        <v>488603.66977744969</v>
      </c>
    </row>
    <row r="624" spans="1:8" x14ac:dyDescent="0.25">
      <c r="A624">
        <v>1</v>
      </c>
      <c r="B624">
        <v>7777</v>
      </c>
      <c r="C624">
        <v>7</v>
      </c>
      <c r="D624" t="s">
        <v>1007</v>
      </c>
      <c r="E624">
        <v>7</v>
      </c>
      <c r="F624" s="20">
        <v>470006.80216175457</v>
      </c>
      <c r="G624" s="20">
        <v>75902.353981634442</v>
      </c>
      <c r="H624" s="20">
        <v>472443.99016097526</v>
      </c>
    </row>
    <row r="625" spans="1:8" x14ac:dyDescent="0.25">
      <c r="A625">
        <v>1</v>
      </c>
      <c r="B625">
        <v>4011</v>
      </c>
      <c r="C625">
        <v>7</v>
      </c>
      <c r="D625" t="s">
        <v>388</v>
      </c>
      <c r="E625">
        <v>7</v>
      </c>
      <c r="F625" s="20">
        <v>539573.14747509244</v>
      </c>
      <c r="G625" s="20">
        <v>97697.340236147633</v>
      </c>
      <c r="H625" s="20">
        <v>455658.72810065979</v>
      </c>
    </row>
    <row r="626" spans="1:8" x14ac:dyDescent="0.25">
      <c r="A626">
        <v>1</v>
      </c>
      <c r="B626">
        <v>2149</v>
      </c>
      <c r="C626">
        <v>1</v>
      </c>
      <c r="D626" t="s">
        <v>922</v>
      </c>
      <c r="E626">
        <v>5</v>
      </c>
      <c r="F626" s="20">
        <v>2028897.2983534862</v>
      </c>
      <c r="G626" s="20">
        <v>423367.04305785679</v>
      </c>
      <c r="H626" s="20">
        <v>442993.20824627485</v>
      </c>
    </row>
    <row r="627" spans="1:8" x14ac:dyDescent="0.25">
      <c r="A627">
        <v>1</v>
      </c>
      <c r="B627">
        <v>4141</v>
      </c>
      <c r="C627">
        <v>7</v>
      </c>
      <c r="D627" t="s">
        <v>476</v>
      </c>
      <c r="E627">
        <v>7</v>
      </c>
      <c r="F627" s="20">
        <v>417619.71291028458</v>
      </c>
      <c r="G627" s="20">
        <v>76697.750045464287</v>
      </c>
      <c r="H627" s="20">
        <v>442800.88123067841</v>
      </c>
    </row>
    <row r="628" spans="1:8" x14ac:dyDescent="0.25">
      <c r="A628">
        <v>1</v>
      </c>
      <c r="B628">
        <v>181</v>
      </c>
      <c r="C628">
        <v>1</v>
      </c>
      <c r="D628" t="s">
        <v>693</v>
      </c>
      <c r="E628">
        <v>4</v>
      </c>
      <c r="F628" s="20">
        <v>8020474.8011554312</v>
      </c>
      <c r="G628" s="20">
        <v>1195913.3431370798</v>
      </c>
      <c r="H628" s="20">
        <v>412819.87419759273</v>
      </c>
    </row>
    <row r="629" spans="1:8" x14ac:dyDescent="0.25">
      <c r="A629">
        <v>1</v>
      </c>
      <c r="B629">
        <v>4124</v>
      </c>
      <c r="C629">
        <v>7</v>
      </c>
      <c r="D629" t="s">
        <v>465</v>
      </c>
      <c r="E629">
        <v>7</v>
      </c>
      <c r="F629" s="20">
        <v>408954.82538227411</v>
      </c>
      <c r="G629" s="20">
        <v>76342.118005731405</v>
      </c>
      <c r="H629" s="20">
        <v>404984.06933067506</v>
      </c>
    </row>
    <row r="630" spans="1:8" x14ac:dyDescent="0.25">
      <c r="A630">
        <v>1</v>
      </c>
      <c r="B630">
        <v>4188</v>
      </c>
      <c r="C630">
        <v>7</v>
      </c>
      <c r="D630" t="s">
        <v>511</v>
      </c>
      <c r="E630">
        <v>7</v>
      </c>
      <c r="F630" s="20">
        <v>375087.61633749638</v>
      </c>
      <c r="G630" s="20">
        <v>63810.069244262733</v>
      </c>
      <c r="H630" s="20">
        <v>396760.64909948065</v>
      </c>
    </row>
    <row r="631" spans="1:8" x14ac:dyDescent="0.25">
      <c r="A631">
        <v>1</v>
      </c>
      <c r="B631">
        <v>4082</v>
      </c>
      <c r="C631">
        <v>7</v>
      </c>
      <c r="D631" t="s">
        <v>430</v>
      </c>
      <c r="E631">
        <v>7</v>
      </c>
      <c r="F631" s="20">
        <v>359995.06559222226</v>
      </c>
      <c r="G631" s="20">
        <v>19241.291521090592</v>
      </c>
      <c r="H631" s="20">
        <v>366042.85242153233</v>
      </c>
    </row>
    <row r="632" spans="1:8" x14ac:dyDescent="0.25">
      <c r="A632">
        <v>1</v>
      </c>
      <c r="B632">
        <v>4104</v>
      </c>
      <c r="C632">
        <v>7</v>
      </c>
      <c r="D632" t="s">
        <v>988</v>
      </c>
      <c r="E632">
        <v>7</v>
      </c>
      <c r="F632" s="20">
        <v>406203.59375665186</v>
      </c>
      <c r="G632" s="20">
        <v>88226.105325220211</v>
      </c>
      <c r="H632" s="20">
        <v>364823.8154940604</v>
      </c>
    </row>
    <row r="633" spans="1:8" x14ac:dyDescent="0.25">
      <c r="A633">
        <v>1</v>
      </c>
      <c r="B633">
        <v>4120</v>
      </c>
      <c r="C633">
        <v>7</v>
      </c>
      <c r="D633" t="s">
        <v>461</v>
      </c>
      <c r="E633">
        <v>7</v>
      </c>
      <c r="F633" s="20">
        <v>424157.5700105899</v>
      </c>
      <c r="G633" s="20">
        <v>2673.8016535660981</v>
      </c>
      <c r="H633" s="20">
        <v>362282.97670723859</v>
      </c>
    </row>
    <row r="634" spans="1:8" x14ac:dyDescent="0.25">
      <c r="A634">
        <v>1</v>
      </c>
      <c r="B634">
        <v>4098</v>
      </c>
      <c r="C634">
        <v>7</v>
      </c>
      <c r="D634" t="s">
        <v>444</v>
      </c>
      <c r="E634">
        <v>7</v>
      </c>
      <c r="F634" s="20">
        <v>287059.02038316778</v>
      </c>
      <c r="G634" s="20">
        <v>125.57497107499034</v>
      </c>
      <c r="H634" s="20">
        <v>331206.21788867447</v>
      </c>
    </row>
    <row r="635" spans="1:8" x14ac:dyDescent="0.25">
      <c r="A635">
        <v>1</v>
      </c>
      <c r="B635">
        <v>4008</v>
      </c>
      <c r="C635">
        <v>7</v>
      </c>
      <c r="D635" t="s">
        <v>387</v>
      </c>
      <c r="E635">
        <v>7</v>
      </c>
      <c r="F635" s="20">
        <v>436387.19681404473</v>
      </c>
      <c r="G635" s="20">
        <v>45686.303007479364</v>
      </c>
      <c r="H635" s="20">
        <v>327630.57027766469</v>
      </c>
    </row>
    <row r="636" spans="1:8" x14ac:dyDescent="0.25">
      <c r="A636">
        <v>1</v>
      </c>
      <c r="B636">
        <v>4142</v>
      </c>
      <c r="C636">
        <v>7</v>
      </c>
      <c r="D636" t="s">
        <v>477</v>
      </c>
      <c r="E636">
        <v>7</v>
      </c>
      <c r="F636" s="20">
        <v>323865.56554607645</v>
      </c>
      <c r="G636" s="20">
        <v>36182.954281946928</v>
      </c>
      <c r="H636" s="20">
        <v>320336.07820159127</v>
      </c>
    </row>
    <row r="637" spans="1:8" x14ac:dyDescent="0.25">
      <c r="A637">
        <v>1</v>
      </c>
      <c r="B637">
        <v>4193</v>
      </c>
      <c r="C637">
        <v>7</v>
      </c>
      <c r="D637" t="s">
        <v>516</v>
      </c>
      <c r="E637">
        <v>7</v>
      </c>
      <c r="F637" s="20">
        <v>350336.05777533253</v>
      </c>
      <c r="G637" s="20">
        <v>57983.809600523899</v>
      </c>
      <c r="H637" s="20">
        <v>311676.42695374507</v>
      </c>
    </row>
    <row r="638" spans="1:8" x14ac:dyDescent="0.25">
      <c r="A638">
        <v>1</v>
      </c>
      <c r="B638">
        <v>4122</v>
      </c>
      <c r="C638">
        <v>7</v>
      </c>
      <c r="D638" t="s">
        <v>463</v>
      </c>
      <c r="E638">
        <v>7</v>
      </c>
      <c r="F638" s="20">
        <v>204028.38424830572</v>
      </c>
      <c r="G638" s="20">
        <v>0</v>
      </c>
      <c r="H638" s="20">
        <v>309413.52003145101</v>
      </c>
    </row>
    <row r="639" spans="1:8" x14ac:dyDescent="0.25">
      <c r="A639">
        <v>1</v>
      </c>
      <c r="B639">
        <v>998</v>
      </c>
      <c r="C639">
        <v>52</v>
      </c>
      <c r="D639" t="s">
        <v>572</v>
      </c>
      <c r="E639">
        <v>8</v>
      </c>
      <c r="F639" s="20">
        <v>0</v>
      </c>
      <c r="G639" s="20">
        <v>0</v>
      </c>
      <c r="H639" s="20">
        <v>305504.15001600009</v>
      </c>
    </row>
    <row r="640" spans="1:8" x14ac:dyDescent="0.25">
      <c r="A640">
        <v>1</v>
      </c>
      <c r="B640">
        <v>480</v>
      </c>
      <c r="C640">
        <v>1</v>
      </c>
      <c r="D640" t="s">
        <v>781</v>
      </c>
      <c r="E640">
        <v>6</v>
      </c>
      <c r="F640" s="20">
        <v>1343602.9547970665</v>
      </c>
      <c r="G640" s="20">
        <v>251871.99771191846</v>
      </c>
      <c r="H640" s="20">
        <v>302122.3656038295</v>
      </c>
    </row>
    <row r="641" spans="1:8" x14ac:dyDescent="0.25">
      <c r="A641">
        <v>1</v>
      </c>
      <c r="B641">
        <v>4004</v>
      </c>
      <c r="C641">
        <v>7</v>
      </c>
      <c r="D641" t="s">
        <v>384</v>
      </c>
      <c r="E641">
        <v>7</v>
      </c>
      <c r="F641" s="20">
        <v>265066.06550049118</v>
      </c>
      <c r="G641" s="20">
        <v>60750.126283790465</v>
      </c>
      <c r="H641" s="20">
        <v>300494.50574540597</v>
      </c>
    </row>
    <row r="642" spans="1:8" x14ac:dyDescent="0.25">
      <c r="A642">
        <v>1</v>
      </c>
      <c r="B642">
        <v>4030</v>
      </c>
      <c r="C642">
        <v>7</v>
      </c>
      <c r="D642" t="s">
        <v>979</v>
      </c>
      <c r="E642">
        <v>7</v>
      </c>
      <c r="F642" s="20">
        <v>300886.15397957759</v>
      </c>
      <c r="G642" s="20">
        <v>36021.602204696406</v>
      </c>
      <c r="H642" s="20">
        <v>295512.91808578779</v>
      </c>
    </row>
    <row r="643" spans="1:8" x14ac:dyDescent="0.25">
      <c r="A643">
        <v>1</v>
      </c>
      <c r="B643">
        <v>4182</v>
      </c>
      <c r="C643">
        <v>7</v>
      </c>
      <c r="D643" t="s">
        <v>505</v>
      </c>
      <c r="E643">
        <v>7</v>
      </c>
      <c r="F643" s="20">
        <v>294261.27125106147</v>
      </c>
      <c r="G643" s="20">
        <v>66637.174101233555</v>
      </c>
      <c r="H643" s="20">
        <v>293757.51605580526</v>
      </c>
    </row>
    <row r="644" spans="1:8" x14ac:dyDescent="0.25">
      <c r="A644">
        <v>1</v>
      </c>
      <c r="B644">
        <v>4185</v>
      </c>
      <c r="C644">
        <v>7</v>
      </c>
      <c r="D644" t="s">
        <v>508</v>
      </c>
      <c r="E644">
        <v>7</v>
      </c>
      <c r="F644" s="20">
        <v>279621.23972365272</v>
      </c>
      <c r="G644" s="20">
        <v>65701.537138218933</v>
      </c>
      <c r="H644" s="20">
        <v>293532.96885802905</v>
      </c>
    </row>
    <row r="645" spans="1:8" x14ac:dyDescent="0.25">
      <c r="A645">
        <v>1</v>
      </c>
      <c r="B645">
        <v>4118</v>
      </c>
      <c r="C645">
        <v>7</v>
      </c>
      <c r="D645" t="s">
        <v>459</v>
      </c>
      <c r="E645">
        <v>7</v>
      </c>
      <c r="F645" s="20">
        <v>328705.12190508243</v>
      </c>
      <c r="G645" s="20">
        <v>64462.695869623793</v>
      </c>
      <c r="H645" s="20">
        <v>288892.94965379784</v>
      </c>
    </row>
    <row r="646" spans="1:8" x14ac:dyDescent="0.25">
      <c r="A646">
        <v>1</v>
      </c>
      <c r="B646">
        <v>4159</v>
      </c>
      <c r="C646">
        <v>7</v>
      </c>
      <c r="D646" t="s">
        <v>487</v>
      </c>
      <c r="E646">
        <v>7</v>
      </c>
      <c r="F646" s="20">
        <v>294980.81772803876</v>
      </c>
      <c r="G646" s="20">
        <v>38594.013652780312</v>
      </c>
      <c r="H646" s="20">
        <v>283654.21958108153</v>
      </c>
    </row>
    <row r="647" spans="1:8" x14ac:dyDescent="0.25">
      <c r="A647">
        <v>1</v>
      </c>
      <c r="B647">
        <v>4029</v>
      </c>
      <c r="C647">
        <v>7</v>
      </c>
      <c r="D647" t="s">
        <v>978</v>
      </c>
      <c r="E647">
        <v>7</v>
      </c>
      <c r="F647" s="20">
        <v>186670.08933703465</v>
      </c>
      <c r="G647" s="20">
        <v>0</v>
      </c>
      <c r="H647" s="20">
        <v>276652.59231362416</v>
      </c>
    </row>
    <row r="648" spans="1:8" x14ac:dyDescent="0.25">
      <c r="A648">
        <v>1</v>
      </c>
      <c r="B648">
        <v>4053</v>
      </c>
      <c r="C648">
        <v>7</v>
      </c>
      <c r="D648" t="s">
        <v>410</v>
      </c>
      <c r="E648">
        <v>7</v>
      </c>
      <c r="F648" s="20">
        <v>209606.87614242654</v>
      </c>
      <c r="G648" s="20">
        <v>20121.417619419248</v>
      </c>
      <c r="H648" s="20">
        <v>272254.91434853501</v>
      </c>
    </row>
    <row r="649" spans="1:8" x14ac:dyDescent="0.25">
      <c r="A649">
        <v>1</v>
      </c>
      <c r="B649">
        <v>4161</v>
      </c>
      <c r="C649">
        <v>7</v>
      </c>
      <c r="D649" t="s">
        <v>489</v>
      </c>
      <c r="E649">
        <v>7</v>
      </c>
      <c r="F649" s="20">
        <v>279437.20841906249</v>
      </c>
      <c r="G649" s="20">
        <v>70481.003015900264</v>
      </c>
      <c r="H649" s="20">
        <v>266767.42596210307</v>
      </c>
    </row>
    <row r="650" spans="1:8" x14ac:dyDescent="0.25">
      <c r="A650">
        <v>1</v>
      </c>
      <c r="B650">
        <v>4133</v>
      </c>
      <c r="C650">
        <v>7</v>
      </c>
      <c r="D650" t="s">
        <v>470</v>
      </c>
      <c r="E650">
        <v>7</v>
      </c>
      <c r="F650" s="20">
        <v>251246.09277373907</v>
      </c>
      <c r="G650" s="20">
        <v>55268.871728914572</v>
      </c>
      <c r="H650" s="20">
        <v>262984.49000509159</v>
      </c>
    </row>
    <row r="651" spans="1:8" x14ac:dyDescent="0.25">
      <c r="A651">
        <v>1</v>
      </c>
      <c r="B651">
        <v>4143</v>
      </c>
      <c r="C651">
        <v>7</v>
      </c>
      <c r="D651" t="s">
        <v>478</v>
      </c>
      <c r="E651">
        <v>7</v>
      </c>
      <c r="F651" s="20">
        <v>392963.08114750095</v>
      </c>
      <c r="G651" s="20">
        <v>25681.797606404551</v>
      </c>
      <c r="H651" s="20">
        <v>260065.20055212348</v>
      </c>
    </row>
    <row r="652" spans="1:8" x14ac:dyDescent="0.25">
      <c r="A652">
        <v>1</v>
      </c>
      <c r="B652">
        <v>294</v>
      </c>
      <c r="C652">
        <v>1</v>
      </c>
      <c r="D652" t="s">
        <v>736</v>
      </c>
      <c r="E652">
        <v>5</v>
      </c>
      <c r="F652" s="20">
        <v>863311.55197860044</v>
      </c>
      <c r="G652" s="20">
        <v>0</v>
      </c>
      <c r="H652" s="20">
        <v>253944.67770484311</v>
      </c>
    </row>
    <row r="653" spans="1:8" x14ac:dyDescent="0.25">
      <c r="A653">
        <v>1</v>
      </c>
      <c r="B653">
        <v>4058</v>
      </c>
      <c r="C653">
        <v>7</v>
      </c>
      <c r="D653" t="s">
        <v>415</v>
      </c>
      <c r="E653">
        <v>7</v>
      </c>
      <c r="F653" s="20">
        <v>225687.35123877271</v>
      </c>
      <c r="G653" s="20">
        <v>45748.544031411591</v>
      </c>
      <c r="H653" s="20">
        <v>253911.97526234656</v>
      </c>
    </row>
    <row r="654" spans="1:8" x14ac:dyDescent="0.25">
      <c r="A654">
        <v>1</v>
      </c>
      <c r="B654">
        <v>4189</v>
      </c>
      <c r="C654">
        <v>7</v>
      </c>
      <c r="D654" t="s">
        <v>512</v>
      </c>
      <c r="E654">
        <v>7</v>
      </c>
      <c r="F654" s="20">
        <v>228267.49556818971</v>
      </c>
      <c r="G654" s="20">
        <v>55729.942277953574</v>
      </c>
      <c r="H654" s="20">
        <v>249357.95575646433</v>
      </c>
    </row>
    <row r="655" spans="1:8" x14ac:dyDescent="0.25">
      <c r="A655">
        <v>1</v>
      </c>
      <c r="B655">
        <v>712</v>
      </c>
      <c r="C655">
        <v>1</v>
      </c>
      <c r="D655" t="s">
        <v>849</v>
      </c>
      <c r="E655">
        <v>6</v>
      </c>
      <c r="F655" s="20">
        <v>745181.81554101733</v>
      </c>
      <c r="G655" s="20">
        <v>135866.86459892063</v>
      </c>
      <c r="H655" s="20">
        <v>242718.11622668261</v>
      </c>
    </row>
    <row r="656" spans="1:8" x14ac:dyDescent="0.25">
      <c r="A656">
        <v>1</v>
      </c>
      <c r="B656">
        <v>4049</v>
      </c>
      <c r="C656">
        <v>7</v>
      </c>
      <c r="D656" t="s">
        <v>983</v>
      </c>
      <c r="E656">
        <v>7</v>
      </c>
      <c r="F656" s="20">
        <v>202497.99585686257</v>
      </c>
      <c r="G656" s="20">
        <v>31232.527807665665</v>
      </c>
      <c r="H656" s="20">
        <v>228152.86590605709</v>
      </c>
    </row>
    <row r="657" spans="1:8" x14ac:dyDescent="0.25">
      <c r="A657">
        <v>1</v>
      </c>
      <c r="B657">
        <v>318</v>
      </c>
      <c r="C657">
        <v>1</v>
      </c>
      <c r="D657" t="s">
        <v>746</v>
      </c>
      <c r="E657">
        <v>4</v>
      </c>
      <c r="F657" s="20">
        <v>3370287.106882303</v>
      </c>
      <c r="G657" s="20">
        <v>356149.9764773834</v>
      </c>
      <c r="H657" s="20">
        <v>222716.38665970322</v>
      </c>
    </row>
    <row r="658" spans="1:8" x14ac:dyDescent="0.25">
      <c r="A658">
        <v>1</v>
      </c>
      <c r="B658">
        <v>6018</v>
      </c>
      <c r="C658">
        <v>61</v>
      </c>
      <c r="D658" t="s">
        <v>556</v>
      </c>
      <c r="E658">
        <v>8</v>
      </c>
      <c r="F658" s="20">
        <v>0</v>
      </c>
      <c r="G658" s="20">
        <v>0</v>
      </c>
      <c r="H658" s="20">
        <v>221544.7228799999</v>
      </c>
    </row>
    <row r="659" spans="1:8" x14ac:dyDescent="0.25">
      <c r="A659">
        <v>1</v>
      </c>
      <c r="B659">
        <v>4068</v>
      </c>
      <c r="C659">
        <v>7</v>
      </c>
      <c r="D659" t="s">
        <v>420</v>
      </c>
      <c r="E659">
        <v>7</v>
      </c>
      <c r="F659" s="20">
        <v>275311.28268378752</v>
      </c>
      <c r="G659" s="20">
        <v>3212.2806604415377</v>
      </c>
      <c r="H659" s="20">
        <v>210622.49256648542</v>
      </c>
    </row>
    <row r="660" spans="1:8" x14ac:dyDescent="0.25">
      <c r="A660">
        <v>1</v>
      </c>
      <c r="B660">
        <v>4152</v>
      </c>
      <c r="C660">
        <v>7</v>
      </c>
      <c r="D660" t="s">
        <v>484</v>
      </c>
      <c r="E660">
        <v>7</v>
      </c>
      <c r="F660" s="20">
        <v>206882.62327203303</v>
      </c>
      <c r="G660" s="20">
        <v>40661.289911004336</v>
      </c>
      <c r="H660" s="20">
        <v>208588.21369178171</v>
      </c>
    </row>
    <row r="661" spans="1:8" x14ac:dyDescent="0.25">
      <c r="A661">
        <v>1</v>
      </c>
      <c r="B661">
        <v>4191</v>
      </c>
      <c r="C661">
        <v>7</v>
      </c>
      <c r="D661" t="s">
        <v>514</v>
      </c>
      <c r="E661">
        <v>7</v>
      </c>
      <c r="F661" s="20">
        <v>244883.59104771182</v>
      </c>
      <c r="G661" s="20">
        <v>34343.470874294806</v>
      </c>
      <c r="H661" s="20">
        <v>205839.28013043676</v>
      </c>
    </row>
    <row r="662" spans="1:8" x14ac:dyDescent="0.25">
      <c r="A662">
        <v>1</v>
      </c>
      <c r="B662">
        <v>4084</v>
      </c>
      <c r="C662">
        <v>7</v>
      </c>
      <c r="D662" t="s">
        <v>432</v>
      </c>
      <c r="E662">
        <v>7</v>
      </c>
      <c r="F662" s="20">
        <v>237241.44451498988</v>
      </c>
      <c r="G662" s="20">
        <v>29488.69141260548</v>
      </c>
      <c r="H662" s="20">
        <v>203936.66135195369</v>
      </c>
    </row>
    <row r="663" spans="1:8" x14ac:dyDescent="0.25">
      <c r="A663">
        <v>1</v>
      </c>
      <c r="B663">
        <v>578</v>
      </c>
      <c r="C663">
        <v>1</v>
      </c>
      <c r="D663" t="s">
        <v>815</v>
      </c>
      <c r="E663">
        <v>5</v>
      </c>
      <c r="F663" s="20">
        <v>1794672.877950999</v>
      </c>
      <c r="G663" s="20">
        <v>221043.09824648447</v>
      </c>
      <c r="H663" s="20">
        <v>202900.70176096013</v>
      </c>
    </row>
    <row r="664" spans="1:8" x14ac:dyDescent="0.25">
      <c r="A664">
        <v>1</v>
      </c>
      <c r="B664">
        <v>4116</v>
      </c>
      <c r="C664">
        <v>7</v>
      </c>
      <c r="D664" t="s">
        <v>458</v>
      </c>
      <c r="E664">
        <v>7</v>
      </c>
      <c r="F664" s="20">
        <v>294564.28184582619</v>
      </c>
      <c r="G664" s="20">
        <v>31557.379206541773</v>
      </c>
      <c r="H664" s="20">
        <v>200848.17615207162</v>
      </c>
    </row>
    <row r="665" spans="1:8" x14ac:dyDescent="0.25">
      <c r="A665">
        <v>1</v>
      </c>
      <c r="B665">
        <v>787</v>
      </c>
      <c r="C665">
        <v>1</v>
      </c>
      <c r="D665" t="s">
        <v>876</v>
      </c>
      <c r="E665">
        <v>6</v>
      </c>
      <c r="F665" s="20">
        <v>386398.15178280266</v>
      </c>
      <c r="G665" s="20">
        <v>46919.597049912511</v>
      </c>
      <c r="H665" s="20">
        <v>193417.81970550728</v>
      </c>
    </row>
    <row r="666" spans="1:8" x14ac:dyDescent="0.25">
      <c r="A666">
        <v>1</v>
      </c>
      <c r="B666">
        <v>4078</v>
      </c>
      <c r="C666">
        <v>7</v>
      </c>
      <c r="D666" t="s">
        <v>426</v>
      </c>
      <c r="E666">
        <v>7</v>
      </c>
      <c r="F666" s="20">
        <v>325053.91247228585</v>
      </c>
      <c r="G666" s="20">
        <v>9451.669487755571</v>
      </c>
      <c r="H666" s="20">
        <v>192558.09560292208</v>
      </c>
    </row>
    <row r="667" spans="1:8" x14ac:dyDescent="0.25">
      <c r="A667">
        <v>1</v>
      </c>
      <c r="B667">
        <v>4160</v>
      </c>
      <c r="C667">
        <v>7</v>
      </c>
      <c r="D667" t="s">
        <v>488</v>
      </c>
      <c r="E667">
        <v>7</v>
      </c>
      <c r="F667" s="20">
        <v>202929.1948965154</v>
      </c>
      <c r="G667" s="20">
        <v>0</v>
      </c>
      <c r="H667" s="20">
        <v>191152.88675405335</v>
      </c>
    </row>
    <row r="668" spans="1:8" x14ac:dyDescent="0.25">
      <c r="A668">
        <v>1</v>
      </c>
      <c r="B668">
        <v>4180</v>
      </c>
      <c r="C668">
        <v>7</v>
      </c>
      <c r="D668" t="s">
        <v>503</v>
      </c>
      <c r="E668">
        <v>7</v>
      </c>
      <c r="F668" s="20">
        <v>363908.89020988095</v>
      </c>
      <c r="G668" s="20">
        <v>55508.887686247348</v>
      </c>
      <c r="H668" s="20">
        <v>187345.72222218855</v>
      </c>
    </row>
    <row r="669" spans="1:8" x14ac:dyDescent="0.25">
      <c r="A669">
        <v>1</v>
      </c>
      <c r="B669">
        <v>4131</v>
      </c>
      <c r="C669">
        <v>7</v>
      </c>
      <c r="D669" t="s">
        <v>468</v>
      </c>
      <c r="E669">
        <v>7</v>
      </c>
      <c r="F669" s="20">
        <v>191732.30006189071</v>
      </c>
      <c r="G669" s="20">
        <v>7009.6604314324677</v>
      </c>
      <c r="H669" s="20">
        <v>183264.16717886095</v>
      </c>
    </row>
    <row r="670" spans="1:8" x14ac:dyDescent="0.25">
      <c r="A670">
        <v>1</v>
      </c>
      <c r="B670">
        <v>4043</v>
      </c>
      <c r="C670">
        <v>7</v>
      </c>
      <c r="D670" t="s">
        <v>982</v>
      </c>
      <c r="E670">
        <v>7</v>
      </c>
      <c r="F670" s="20">
        <v>139570.95168506561</v>
      </c>
      <c r="G670" s="20">
        <v>0</v>
      </c>
      <c r="H670" s="20">
        <v>181526.96730421434</v>
      </c>
    </row>
    <row r="671" spans="1:8" x14ac:dyDescent="0.25">
      <c r="A671">
        <v>1</v>
      </c>
      <c r="B671">
        <v>4039</v>
      </c>
      <c r="C671">
        <v>7</v>
      </c>
      <c r="D671" t="s">
        <v>404</v>
      </c>
      <c r="E671">
        <v>7</v>
      </c>
      <c r="F671" s="20">
        <v>196003.25483232096</v>
      </c>
      <c r="G671" s="20">
        <v>21114.499130132175</v>
      </c>
      <c r="H671" s="20">
        <v>179187.72168053119</v>
      </c>
    </row>
    <row r="672" spans="1:8" x14ac:dyDescent="0.25">
      <c r="A672">
        <v>1</v>
      </c>
      <c r="B672">
        <v>4073</v>
      </c>
      <c r="C672">
        <v>7</v>
      </c>
      <c r="D672" t="s">
        <v>422</v>
      </c>
      <c r="E672">
        <v>7</v>
      </c>
      <c r="F672" s="20">
        <v>270521.18150517833</v>
      </c>
      <c r="G672" s="20">
        <v>12847.636091774537</v>
      </c>
      <c r="H672" s="20">
        <v>176752.23952617857</v>
      </c>
    </row>
    <row r="673" spans="1:8" x14ac:dyDescent="0.25">
      <c r="A673">
        <v>1</v>
      </c>
      <c r="B673">
        <v>4103</v>
      </c>
      <c r="C673">
        <v>7</v>
      </c>
      <c r="D673" t="s">
        <v>987</v>
      </c>
      <c r="E673">
        <v>7</v>
      </c>
      <c r="F673" s="20">
        <v>351660.60993916733</v>
      </c>
      <c r="G673" s="20">
        <v>0</v>
      </c>
      <c r="H673" s="20">
        <v>172199.28021891549</v>
      </c>
    </row>
    <row r="674" spans="1:8" x14ac:dyDescent="0.25">
      <c r="A674">
        <v>1</v>
      </c>
      <c r="B674">
        <v>278</v>
      </c>
      <c r="C674">
        <v>1</v>
      </c>
      <c r="D674" t="s">
        <v>728</v>
      </c>
      <c r="E674">
        <v>3</v>
      </c>
      <c r="F674" s="20">
        <v>1960084.9826314559</v>
      </c>
      <c r="G674" s="20">
        <v>148282.83949727885</v>
      </c>
      <c r="H674" s="20">
        <v>170985.11897907863</v>
      </c>
    </row>
    <row r="675" spans="1:8" x14ac:dyDescent="0.25">
      <c r="A675">
        <v>1</v>
      </c>
      <c r="B675">
        <v>4146</v>
      </c>
      <c r="C675">
        <v>7</v>
      </c>
      <c r="D675" t="s">
        <v>481</v>
      </c>
      <c r="E675">
        <v>7</v>
      </c>
      <c r="F675" s="20">
        <v>142984.67962924836</v>
      </c>
      <c r="G675" s="20">
        <v>24181.509533727658</v>
      </c>
      <c r="H675" s="20">
        <v>169234.0595271551</v>
      </c>
    </row>
    <row r="676" spans="1:8" x14ac:dyDescent="0.25">
      <c r="A676">
        <v>1</v>
      </c>
      <c r="B676">
        <v>4192</v>
      </c>
      <c r="C676">
        <v>7</v>
      </c>
      <c r="D676" t="s">
        <v>515</v>
      </c>
      <c r="E676">
        <v>7</v>
      </c>
      <c r="F676" s="20">
        <v>455421.22070762923</v>
      </c>
      <c r="G676" s="20">
        <v>32662.763463228359</v>
      </c>
      <c r="H676" s="20">
        <v>168734.66623936273</v>
      </c>
    </row>
    <row r="677" spans="1:8" x14ac:dyDescent="0.25">
      <c r="A677">
        <v>1</v>
      </c>
      <c r="B677">
        <v>4070</v>
      </c>
      <c r="C677">
        <v>7</v>
      </c>
      <c r="D677" t="s">
        <v>421</v>
      </c>
      <c r="E677">
        <v>7</v>
      </c>
      <c r="F677" s="20">
        <v>207957.08908728929</v>
      </c>
      <c r="G677" s="20">
        <v>0</v>
      </c>
      <c r="H677" s="20">
        <v>168233.87323088179</v>
      </c>
    </row>
    <row r="678" spans="1:8" x14ac:dyDescent="0.25">
      <c r="A678">
        <v>1</v>
      </c>
      <c r="B678">
        <v>4102</v>
      </c>
      <c r="C678">
        <v>7</v>
      </c>
      <c r="D678" t="s">
        <v>446</v>
      </c>
      <c r="E678">
        <v>7</v>
      </c>
      <c r="F678" s="20">
        <v>174538.87768063004</v>
      </c>
      <c r="G678" s="20">
        <v>5952.5220447327692</v>
      </c>
      <c r="H678" s="20">
        <v>166285.54716315848</v>
      </c>
    </row>
    <row r="679" spans="1:8" x14ac:dyDescent="0.25">
      <c r="A679">
        <v>1</v>
      </c>
      <c r="B679">
        <v>160</v>
      </c>
      <c r="C679">
        <v>70</v>
      </c>
      <c r="D679" t="s">
        <v>570</v>
      </c>
      <c r="E679">
        <v>8</v>
      </c>
      <c r="F679" s="20">
        <v>946884.94498660159</v>
      </c>
      <c r="G679" s="20">
        <v>262139.28108002795</v>
      </c>
      <c r="H679" s="20">
        <v>165950.72094137082</v>
      </c>
    </row>
    <row r="680" spans="1:8" x14ac:dyDescent="0.25">
      <c r="A680">
        <v>1</v>
      </c>
      <c r="B680">
        <v>4100</v>
      </c>
      <c r="C680">
        <v>7</v>
      </c>
      <c r="D680" t="s">
        <v>445</v>
      </c>
      <c r="E680">
        <v>7</v>
      </c>
      <c r="F680" s="20">
        <v>155471.29354827534</v>
      </c>
      <c r="G680" s="20">
        <v>38367.993393357305</v>
      </c>
      <c r="H680" s="20">
        <v>165678.0147494105</v>
      </c>
    </row>
    <row r="681" spans="1:8" x14ac:dyDescent="0.25">
      <c r="A681">
        <v>1</v>
      </c>
      <c r="B681">
        <v>4091</v>
      </c>
      <c r="C681">
        <v>7</v>
      </c>
      <c r="D681" t="s">
        <v>439</v>
      </c>
      <c r="E681">
        <v>7</v>
      </c>
      <c r="F681" s="20">
        <v>141165.82948167407</v>
      </c>
      <c r="G681" s="20">
        <v>26106.147837919027</v>
      </c>
      <c r="H681" s="20">
        <v>160983.693070368</v>
      </c>
    </row>
    <row r="682" spans="1:8" x14ac:dyDescent="0.25">
      <c r="A682">
        <v>1</v>
      </c>
      <c r="B682">
        <v>4085</v>
      </c>
      <c r="C682">
        <v>7</v>
      </c>
      <c r="D682" t="s">
        <v>433</v>
      </c>
      <c r="E682">
        <v>7</v>
      </c>
      <c r="F682" s="20">
        <v>229980.26768071332</v>
      </c>
      <c r="G682" s="20">
        <v>32624.044486384952</v>
      </c>
      <c r="H682" s="20">
        <v>160918.73069208011</v>
      </c>
    </row>
    <row r="683" spans="1:8" x14ac:dyDescent="0.25">
      <c r="A683">
        <v>1</v>
      </c>
      <c r="B683">
        <v>363</v>
      </c>
      <c r="C683">
        <v>1</v>
      </c>
      <c r="D683" t="s">
        <v>756</v>
      </c>
      <c r="E683">
        <v>6</v>
      </c>
      <c r="F683" s="20">
        <v>342316.28486290661</v>
      </c>
      <c r="G683" s="20">
        <v>25753.604304802342</v>
      </c>
      <c r="H683" s="20">
        <v>157756.48677101248</v>
      </c>
    </row>
    <row r="684" spans="1:8" x14ac:dyDescent="0.25">
      <c r="A684">
        <v>1</v>
      </c>
      <c r="B684">
        <v>4064</v>
      </c>
      <c r="C684">
        <v>7</v>
      </c>
      <c r="D684" t="s">
        <v>417</v>
      </c>
      <c r="E684">
        <v>7</v>
      </c>
      <c r="F684" s="20">
        <v>160878.95827326382</v>
      </c>
      <c r="G684" s="20">
        <v>30444.108669864232</v>
      </c>
      <c r="H684" s="20">
        <v>157240.47837266041</v>
      </c>
    </row>
    <row r="685" spans="1:8" x14ac:dyDescent="0.25">
      <c r="A685">
        <v>1</v>
      </c>
      <c r="B685">
        <v>4077</v>
      </c>
      <c r="C685">
        <v>7</v>
      </c>
      <c r="D685" t="s">
        <v>425</v>
      </c>
      <c r="E685">
        <v>7</v>
      </c>
      <c r="F685" s="20">
        <v>257617.83923346695</v>
      </c>
      <c r="G685" s="20">
        <v>0</v>
      </c>
      <c r="H685" s="20">
        <v>156881.72405655583</v>
      </c>
    </row>
    <row r="686" spans="1:8" x14ac:dyDescent="0.25">
      <c r="A686">
        <v>1</v>
      </c>
      <c r="B686">
        <v>4194</v>
      </c>
      <c r="C686">
        <v>7</v>
      </c>
      <c r="D686" t="s">
        <v>517</v>
      </c>
      <c r="E686">
        <v>7</v>
      </c>
      <c r="F686" s="20">
        <v>154855.7172532836</v>
      </c>
      <c r="G686" s="20">
        <v>18414.701476025228</v>
      </c>
      <c r="H686" s="20">
        <v>156418.29723234591</v>
      </c>
    </row>
    <row r="687" spans="1:8" x14ac:dyDescent="0.25">
      <c r="A687">
        <v>1</v>
      </c>
      <c r="B687">
        <v>4163</v>
      </c>
      <c r="C687">
        <v>7</v>
      </c>
      <c r="D687" t="s">
        <v>491</v>
      </c>
      <c r="E687">
        <v>7</v>
      </c>
      <c r="F687" s="20">
        <v>237953.06081155239</v>
      </c>
      <c r="G687" s="20">
        <v>28436.627884888716</v>
      </c>
      <c r="H687" s="20">
        <v>151907.42576155229</v>
      </c>
    </row>
    <row r="688" spans="1:8" x14ac:dyDescent="0.25">
      <c r="A688">
        <v>1</v>
      </c>
      <c r="B688">
        <v>4088</v>
      </c>
      <c r="C688">
        <v>7</v>
      </c>
      <c r="D688" t="s">
        <v>436</v>
      </c>
      <c r="E688">
        <v>7</v>
      </c>
      <c r="F688" s="20">
        <v>236992.93213273137</v>
      </c>
      <c r="G688" s="20">
        <v>19793.613825774686</v>
      </c>
      <c r="H688" s="20">
        <v>151442.62218903081</v>
      </c>
    </row>
    <row r="689" spans="1:8" x14ac:dyDescent="0.25">
      <c r="A689">
        <v>1</v>
      </c>
      <c r="B689">
        <v>4075</v>
      </c>
      <c r="C689">
        <v>7</v>
      </c>
      <c r="D689" t="s">
        <v>424</v>
      </c>
      <c r="E689">
        <v>7</v>
      </c>
      <c r="F689" s="20">
        <v>188739.11908145121</v>
      </c>
      <c r="G689" s="20">
        <v>32671.161655560052</v>
      </c>
      <c r="H689" s="20">
        <v>149800.05072732901</v>
      </c>
    </row>
    <row r="690" spans="1:8" x14ac:dyDescent="0.25">
      <c r="A690">
        <v>1</v>
      </c>
      <c r="B690">
        <v>4110</v>
      </c>
      <c r="C690">
        <v>7</v>
      </c>
      <c r="D690" t="s">
        <v>453</v>
      </c>
      <c r="E690">
        <v>7</v>
      </c>
      <c r="F690" s="20">
        <v>166547.40402295208</v>
      </c>
      <c r="G690" s="20">
        <v>10669.979469938942</v>
      </c>
      <c r="H690" s="20">
        <v>149374.60955187594</v>
      </c>
    </row>
    <row r="691" spans="1:8" x14ac:dyDescent="0.25">
      <c r="A691">
        <v>1</v>
      </c>
      <c r="B691">
        <v>4018</v>
      </c>
      <c r="C691">
        <v>7</v>
      </c>
      <c r="D691" t="s">
        <v>392</v>
      </c>
      <c r="E691">
        <v>7</v>
      </c>
      <c r="F691" s="20">
        <v>206172.97045545012</v>
      </c>
      <c r="G691" s="20">
        <v>0</v>
      </c>
      <c r="H691" s="20">
        <v>149156.25045758006</v>
      </c>
    </row>
    <row r="692" spans="1:8" x14ac:dyDescent="0.25">
      <c r="A692">
        <v>1</v>
      </c>
      <c r="B692">
        <v>4087</v>
      </c>
      <c r="C692">
        <v>7</v>
      </c>
      <c r="D692" t="s">
        <v>435</v>
      </c>
      <c r="E692">
        <v>7</v>
      </c>
      <c r="F692" s="20">
        <v>121753.48946412126</v>
      </c>
      <c r="G692" s="20">
        <v>47170.927512756207</v>
      </c>
      <c r="H692" s="20">
        <v>146050.33259692061</v>
      </c>
    </row>
    <row r="693" spans="1:8" x14ac:dyDescent="0.25">
      <c r="A693">
        <v>1</v>
      </c>
      <c r="B693">
        <v>4106</v>
      </c>
      <c r="C693">
        <v>7</v>
      </c>
      <c r="D693" t="s">
        <v>450</v>
      </c>
      <c r="E693">
        <v>7</v>
      </c>
      <c r="F693" s="20">
        <v>165018.2469574399</v>
      </c>
      <c r="G693" s="20">
        <v>22602.177070253452</v>
      </c>
      <c r="H693" s="20">
        <v>143640.69251608726</v>
      </c>
    </row>
    <row r="694" spans="1:8" x14ac:dyDescent="0.25">
      <c r="A694">
        <v>1</v>
      </c>
      <c r="B694">
        <v>4127</v>
      </c>
      <c r="C694">
        <v>7</v>
      </c>
      <c r="D694" t="s">
        <v>467</v>
      </c>
      <c r="E694">
        <v>7</v>
      </c>
      <c r="F694" s="20">
        <v>120181.55672192626</v>
      </c>
      <c r="G694" s="20">
        <v>16779.889817388917</v>
      </c>
      <c r="H694" s="20">
        <v>140981.6427621062</v>
      </c>
    </row>
    <row r="695" spans="1:8" x14ac:dyDescent="0.25">
      <c r="A695">
        <v>1</v>
      </c>
      <c r="B695">
        <v>4093</v>
      </c>
      <c r="C695">
        <v>7</v>
      </c>
      <c r="D695" t="s">
        <v>441</v>
      </c>
      <c r="E695">
        <v>7</v>
      </c>
      <c r="F695" s="20">
        <v>145950.82602714084</v>
      </c>
      <c r="G695" s="20">
        <v>21334.920907928023</v>
      </c>
      <c r="H695" s="20">
        <v>139129.72866900734</v>
      </c>
    </row>
    <row r="696" spans="1:8" x14ac:dyDescent="0.25">
      <c r="A696">
        <v>1</v>
      </c>
      <c r="B696">
        <v>347</v>
      </c>
      <c r="C696">
        <v>1</v>
      </c>
      <c r="D696" t="s">
        <v>752</v>
      </c>
      <c r="E696">
        <v>4</v>
      </c>
      <c r="F696" s="20">
        <v>4121867.9997064658</v>
      </c>
      <c r="G696" s="20">
        <v>471938.54173180566</v>
      </c>
      <c r="H696" s="20">
        <v>138476.23046209814</v>
      </c>
    </row>
    <row r="697" spans="1:8" x14ac:dyDescent="0.25">
      <c r="A697">
        <v>1</v>
      </c>
      <c r="B697">
        <v>4032</v>
      </c>
      <c r="C697">
        <v>7</v>
      </c>
      <c r="D697" t="s">
        <v>981</v>
      </c>
      <c r="E697">
        <v>7</v>
      </c>
      <c r="F697" s="20">
        <v>213901.54414719396</v>
      </c>
      <c r="G697" s="20">
        <v>0</v>
      </c>
      <c r="H697" s="20">
        <v>137225.42449870505</v>
      </c>
    </row>
    <row r="698" spans="1:8" x14ac:dyDescent="0.25">
      <c r="A698">
        <v>1</v>
      </c>
      <c r="B698">
        <v>319</v>
      </c>
      <c r="C698">
        <v>1</v>
      </c>
      <c r="D698" t="s">
        <v>747</v>
      </c>
      <c r="E698">
        <v>6</v>
      </c>
      <c r="F698" s="20">
        <v>698147.82222845184</v>
      </c>
      <c r="G698" s="20">
        <v>83284.476081862449</v>
      </c>
      <c r="H698" s="20">
        <v>133473.93744358982</v>
      </c>
    </row>
    <row r="699" spans="1:8" x14ac:dyDescent="0.25">
      <c r="A699">
        <v>1</v>
      </c>
      <c r="B699">
        <v>4097</v>
      </c>
      <c r="C699">
        <v>7</v>
      </c>
      <c r="D699" t="s">
        <v>443</v>
      </c>
      <c r="E699">
        <v>7</v>
      </c>
      <c r="F699" s="20">
        <v>159072.52429767131</v>
      </c>
      <c r="G699" s="20">
        <v>7046.3845938476088</v>
      </c>
      <c r="H699" s="20">
        <v>133121.96930438408</v>
      </c>
    </row>
    <row r="700" spans="1:8" x14ac:dyDescent="0.25">
      <c r="A700">
        <v>1</v>
      </c>
      <c r="B700">
        <v>497</v>
      </c>
      <c r="C700">
        <v>1</v>
      </c>
      <c r="D700" t="s">
        <v>789</v>
      </c>
      <c r="E700">
        <v>6</v>
      </c>
      <c r="F700" s="20">
        <v>214408.66329425367</v>
      </c>
      <c r="G700" s="20">
        <v>30721.303216437747</v>
      </c>
      <c r="H700" s="20">
        <v>129707.84907127953</v>
      </c>
    </row>
    <row r="701" spans="1:8" x14ac:dyDescent="0.25">
      <c r="A701">
        <v>1</v>
      </c>
      <c r="B701">
        <v>152</v>
      </c>
      <c r="C701">
        <v>1</v>
      </c>
      <c r="D701" t="s">
        <v>688</v>
      </c>
      <c r="E701">
        <v>4</v>
      </c>
      <c r="F701" s="20">
        <v>7467056.013484125</v>
      </c>
      <c r="G701" s="20">
        <v>1126656.1102305364</v>
      </c>
      <c r="H701" s="20">
        <v>129375.52886770989</v>
      </c>
    </row>
    <row r="702" spans="1:8" x14ac:dyDescent="0.25">
      <c r="A702">
        <v>1</v>
      </c>
      <c r="B702">
        <v>4025</v>
      </c>
      <c r="C702">
        <v>7</v>
      </c>
      <c r="D702" t="s">
        <v>394</v>
      </c>
      <c r="E702">
        <v>7</v>
      </c>
      <c r="F702" s="20">
        <v>132198.29000776666</v>
      </c>
      <c r="G702" s="20">
        <v>29552.899490298198</v>
      </c>
      <c r="H702" s="20">
        <v>128486.7090269425</v>
      </c>
    </row>
    <row r="703" spans="1:8" x14ac:dyDescent="0.25">
      <c r="A703">
        <v>1</v>
      </c>
      <c r="B703">
        <v>4151</v>
      </c>
      <c r="C703">
        <v>7</v>
      </c>
      <c r="D703" t="s">
        <v>483</v>
      </c>
      <c r="E703">
        <v>7</v>
      </c>
      <c r="F703" s="20">
        <v>104781.75108301356</v>
      </c>
      <c r="G703" s="20">
        <v>36564.600231603814</v>
      </c>
      <c r="H703" s="20">
        <v>126585.00859606912</v>
      </c>
    </row>
    <row r="704" spans="1:8" x14ac:dyDescent="0.25">
      <c r="A704">
        <v>1</v>
      </c>
      <c r="B704">
        <v>4150</v>
      </c>
      <c r="C704">
        <v>7</v>
      </c>
      <c r="D704" t="s">
        <v>482</v>
      </c>
      <c r="E704">
        <v>7</v>
      </c>
      <c r="F704" s="20">
        <v>131770.03614670501</v>
      </c>
      <c r="G704" s="20">
        <v>23883.073101780192</v>
      </c>
      <c r="H704" s="20">
        <v>125367.97490780204</v>
      </c>
    </row>
    <row r="705" spans="1:8" x14ac:dyDescent="0.25">
      <c r="A705">
        <v>1</v>
      </c>
      <c r="B705">
        <v>4140</v>
      </c>
      <c r="C705">
        <v>7</v>
      </c>
      <c r="D705" t="s">
        <v>475</v>
      </c>
      <c r="E705">
        <v>7</v>
      </c>
      <c r="F705" s="20">
        <v>126743.16475211793</v>
      </c>
      <c r="G705" s="20">
        <v>0</v>
      </c>
      <c r="H705" s="20">
        <v>125133.79655200306</v>
      </c>
    </row>
    <row r="706" spans="1:8" x14ac:dyDescent="0.25">
      <c r="A706">
        <v>1</v>
      </c>
      <c r="B706">
        <v>4181</v>
      </c>
      <c r="C706">
        <v>7</v>
      </c>
      <c r="D706" t="s">
        <v>504</v>
      </c>
      <c r="E706">
        <v>7</v>
      </c>
      <c r="F706" s="20">
        <v>219388.63066403219</v>
      </c>
      <c r="G706" s="20">
        <v>0</v>
      </c>
      <c r="H706" s="20">
        <v>120971.39430097243</v>
      </c>
    </row>
    <row r="707" spans="1:8" x14ac:dyDescent="0.25">
      <c r="A707">
        <v>1</v>
      </c>
      <c r="B707">
        <v>4090</v>
      </c>
      <c r="C707">
        <v>7</v>
      </c>
      <c r="D707" t="s">
        <v>438</v>
      </c>
      <c r="E707">
        <v>7</v>
      </c>
      <c r="F707" s="20">
        <v>123783.23613330028</v>
      </c>
      <c r="G707" s="20">
        <v>20271.8034409465</v>
      </c>
      <c r="H707" s="20">
        <v>119005.74461202032</v>
      </c>
    </row>
    <row r="708" spans="1:8" x14ac:dyDescent="0.25">
      <c r="A708">
        <v>1</v>
      </c>
      <c r="B708">
        <v>4164</v>
      </c>
      <c r="C708">
        <v>7</v>
      </c>
      <c r="D708" t="s">
        <v>492</v>
      </c>
      <c r="E708">
        <v>7</v>
      </c>
      <c r="F708" s="20">
        <v>190081.14196688618</v>
      </c>
      <c r="G708" s="20">
        <v>27406.618920086057</v>
      </c>
      <c r="H708" s="20">
        <v>118973.82469327672</v>
      </c>
    </row>
    <row r="709" spans="1:8" x14ac:dyDescent="0.25">
      <c r="A709">
        <v>1</v>
      </c>
      <c r="B709">
        <v>4026</v>
      </c>
      <c r="C709">
        <v>7</v>
      </c>
      <c r="D709" t="s">
        <v>395</v>
      </c>
      <c r="E709">
        <v>7</v>
      </c>
      <c r="F709" s="20">
        <v>122537.131515431</v>
      </c>
      <c r="G709" s="20">
        <v>14682.125499343845</v>
      </c>
      <c r="H709" s="20">
        <v>118558.97670551899</v>
      </c>
    </row>
    <row r="710" spans="1:8" x14ac:dyDescent="0.25">
      <c r="A710">
        <v>1</v>
      </c>
      <c r="B710">
        <v>4199</v>
      </c>
      <c r="C710">
        <v>7</v>
      </c>
      <c r="D710" t="s">
        <v>999</v>
      </c>
      <c r="E710">
        <v>7</v>
      </c>
      <c r="F710" s="20">
        <v>153123.36055683135</v>
      </c>
      <c r="G710" s="20">
        <v>0</v>
      </c>
      <c r="H710" s="20">
        <v>118150.34652411385</v>
      </c>
    </row>
    <row r="711" spans="1:8" x14ac:dyDescent="0.25">
      <c r="A711">
        <v>1</v>
      </c>
      <c r="B711">
        <v>4184</v>
      </c>
      <c r="C711">
        <v>7</v>
      </c>
      <c r="D711" t="s">
        <v>507</v>
      </c>
      <c r="E711">
        <v>7</v>
      </c>
      <c r="F711" s="20">
        <v>130436.01817765037</v>
      </c>
      <c r="G711" s="20">
        <v>0</v>
      </c>
      <c r="H711" s="20">
        <v>117867.79135044315</v>
      </c>
    </row>
    <row r="712" spans="1:8" x14ac:dyDescent="0.25">
      <c r="A712">
        <v>1</v>
      </c>
      <c r="B712">
        <v>4137</v>
      </c>
      <c r="C712">
        <v>7</v>
      </c>
      <c r="D712" t="s">
        <v>472</v>
      </c>
      <c r="E712">
        <v>7</v>
      </c>
      <c r="F712" s="20">
        <v>110017.83322961451</v>
      </c>
      <c r="G712" s="20">
        <v>24882.148442158035</v>
      </c>
      <c r="H712" s="20">
        <v>115535.04294822764</v>
      </c>
    </row>
    <row r="713" spans="1:8" x14ac:dyDescent="0.25">
      <c r="A713">
        <v>1</v>
      </c>
      <c r="B713">
        <v>4155</v>
      </c>
      <c r="C713">
        <v>7</v>
      </c>
      <c r="D713" t="s">
        <v>486</v>
      </c>
      <c r="E713">
        <v>7</v>
      </c>
      <c r="F713" s="20">
        <v>117465.15672147303</v>
      </c>
      <c r="G713" s="20">
        <v>18498.16181163158</v>
      </c>
      <c r="H713" s="20">
        <v>113681.44786507406</v>
      </c>
    </row>
    <row r="714" spans="1:8" x14ac:dyDescent="0.25">
      <c r="A714">
        <v>1</v>
      </c>
      <c r="B714">
        <v>4016</v>
      </c>
      <c r="C714">
        <v>7</v>
      </c>
      <c r="D714" t="s">
        <v>390</v>
      </c>
      <c r="E714">
        <v>7</v>
      </c>
      <c r="F714" s="20">
        <v>93769.463076534113</v>
      </c>
      <c r="G714" s="20">
        <v>8406.174978877767</v>
      </c>
      <c r="H714" s="20">
        <v>112952.42335364949</v>
      </c>
    </row>
    <row r="715" spans="1:8" x14ac:dyDescent="0.25">
      <c r="A715">
        <v>1</v>
      </c>
      <c r="B715">
        <v>441</v>
      </c>
      <c r="C715">
        <v>1</v>
      </c>
      <c r="D715" t="s">
        <v>773</v>
      </c>
      <c r="E715">
        <v>6</v>
      </c>
      <c r="F715" s="20">
        <v>354339.76749220351</v>
      </c>
      <c r="G715" s="20">
        <v>37279.499220598635</v>
      </c>
      <c r="H715" s="20">
        <v>110452.97854121296</v>
      </c>
    </row>
    <row r="716" spans="1:8" x14ac:dyDescent="0.25">
      <c r="A716">
        <v>1</v>
      </c>
      <c r="B716">
        <v>4003</v>
      </c>
      <c r="C716">
        <v>7</v>
      </c>
      <c r="D716" t="s">
        <v>383</v>
      </c>
      <c r="E716">
        <v>7</v>
      </c>
      <c r="F716" s="20">
        <v>100163.30109962686</v>
      </c>
      <c r="G716" s="20">
        <v>11942.290970118023</v>
      </c>
      <c r="H716" s="20">
        <v>109486.33906031791</v>
      </c>
    </row>
    <row r="717" spans="1:8" x14ac:dyDescent="0.25">
      <c r="A717">
        <v>1</v>
      </c>
      <c r="B717">
        <v>4056</v>
      </c>
      <c r="C717">
        <v>7</v>
      </c>
      <c r="D717" t="s">
        <v>413</v>
      </c>
      <c r="E717">
        <v>7</v>
      </c>
      <c r="F717" s="20">
        <v>79505.124846845109</v>
      </c>
      <c r="G717" s="20">
        <v>10941.059335602476</v>
      </c>
      <c r="H717" s="20">
        <v>108482.56219675731</v>
      </c>
    </row>
    <row r="718" spans="1:8" x14ac:dyDescent="0.25">
      <c r="A718">
        <v>1</v>
      </c>
      <c r="B718">
        <v>4186</v>
      </c>
      <c r="C718">
        <v>7</v>
      </c>
      <c r="D718" t="s">
        <v>509</v>
      </c>
      <c r="E718">
        <v>7</v>
      </c>
      <c r="F718" s="20">
        <v>324206.57893128193</v>
      </c>
      <c r="G718" s="20">
        <v>20123.69231401827</v>
      </c>
      <c r="H718" s="20">
        <v>108099.42246909038</v>
      </c>
    </row>
    <row r="719" spans="1:8" x14ac:dyDescent="0.25">
      <c r="A719">
        <v>1</v>
      </c>
      <c r="B719">
        <v>700</v>
      </c>
      <c r="C719">
        <v>1</v>
      </c>
      <c r="D719" t="s">
        <v>843</v>
      </c>
      <c r="E719">
        <v>4</v>
      </c>
      <c r="F719" s="20">
        <v>1702403.3007712481</v>
      </c>
      <c r="G719" s="20">
        <v>195500.72102046284</v>
      </c>
      <c r="H719" s="20">
        <v>105227.10846178413</v>
      </c>
    </row>
    <row r="720" spans="1:8" x14ac:dyDescent="0.25">
      <c r="A720">
        <v>1</v>
      </c>
      <c r="B720">
        <v>4195</v>
      </c>
      <c r="C720">
        <v>7</v>
      </c>
      <c r="D720" t="s">
        <v>518</v>
      </c>
      <c r="E720">
        <v>7</v>
      </c>
      <c r="F720" s="20">
        <v>97372.061146461347</v>
      </c>
      <c r="G720" s="20">
        <v>27777.013687290542</v>
      </c>
      <c r="H720" s="20">
        <v>101135.15006203548</v>
      </c>
    </row>
    <row r="721" spans="1:8" x14ac:dyDescent="0.25">
      <c r="A721">
        <v>1</v>
      </c>
      <c r="B721">
        <v>4066</v>
      </c>
      <c r="C721">
        <v>7</v>
      </c>
      <c r="D721" t="s">
        <v>418</v>
      </c>
      <c r="E721">
        <v>7</v>
      </c>
      <c r="F721" s="20">
        <v>83330.358678017423</v>
      </c>
      <c r="G721" s="20">
        <v>28899.765817485157</v>
      </c>
      <c r="H721" s="20">
        <v>101003.87360278514</v>
      </c>
    </row>
    <row r="722" spans="1:8" x14ac:dyDescent="0.25">
      <c r="A722">
        <v>1</v>
      </c>
      <c r="B722">
        <v>4204</v>
      </c>
      <c r="C722">
        <v>7</v>
      </c>
      <c r="D722" t="s">
        <v>1004</v>
      </c>
      <c r="E722">
        <v>7</v>
      </c>
      <c r="F722" s="20">
        <v>109105.56329638051</v>
      </c>
      <c r="G722" s="20">
        <v>7470.2160640854436</v>
      </c>
      <c r="H722" s="20">
        <v>97975.494860633466</v>
      </c>
    </row>
    <row r="723" spans="1:8" x14ac:dyDescent="0.25">
      <c r="A723">
        <v>1</v>
      </c>
      <c r="B723">
        <v>4007</v>
      </c>
      <c r="C723">
        <v>7</v>
      </c>
      <c r="D723" t="s">
        <v>386</v>
      </c>
      <c r="E723">
        <v>7</v>
      </c>
      <c r="F723" s="20">
        <v>111105.66116774202</v>
      </c>
      <c r="G723" s="20">
        <v>36959.255457334672</v>
      </c>
      <c r="H723" s="20">
        <v>95693.519107137719</v>
      </c>
    </row>
    <row r="724" spans="1:8" x14ac:dyDescent="0.25">
      <c r="A724">
        <v>1</v>
      </c>
      <c r="B724">
        <v>818</v>
      </c>
      <c r="C724">
        <v>1</v>
      </c>
      <c r="D724" t="s">
        <v>881</v>
      </c>
      <c r="E724">
        <v>6</v>
      </c>
      <c r="F724" s="20">
        <v>429691.22120048053</v>
      </c>
      <c r="G724" s="20">
        <v>40996.614062148547</v>
      </c>
      <c r="H724" s="20">
        <v>95596.823250156885</v>
      </c>
    </row>
    <row r="725" spans="1:8" x14ac:dyDescent="0.25">
      <c r="A725">
        <v>1</v>
      </c>
      <c r="B725">
        <v>4190</v>
      </c>
      <c r="C725">
        <v>7</v>
      </c>
      <c r="D725" t="s">
        <v>513</v>
      </c>
      <c r="E725">
        <v>7</v>
      </c>
      <c r="F725" s="20">
        <v>88183.532415317895</v>
      </c>
      <c r="G725" s="20">
        <v>14996.588694544002</v>
      </c>
      <c r="H725" s="20">
        <v>95474.006138745419</v>
      </c>
    </row>
    <row r="726" spans="1:8" x14ac:dyDescent="0.25">
      <c r="A726">
        <v>1</v>
      </c>
      <c r="B726">
        <v>581</v>
      </c>
      <c r="C726">
        <v>1</v>
      </c>
      <c r="D726" t="s">
        <v>816</v>
      </c>
      <c r="E726">
        <v>6</v>
      </c>
      <c r="F726" s="20">
        <v>464467.90882782155</v>
      </c>
      <c r="G726" s="20">
        <v>66390.309971474373</v>
      </c>
      <c r="H726" s="20">
        <v>93676.013984819758</v>
      </c>
    </row>
    <row r="727" spans="1:8" x14ac:dyDescent="0.25">
      <c r="A727">
        <v>1</v>
      </c>
      <c r="B727">
        <v>4109</v>
      </c>
      <c r="C727">
        <v>7</v>
      </c>
      <c r="D727" t="s">
        <v>452</v>
      </c>
      <c r="E727">
        <v>7</v>
      </c>
      <c r="F727" s="20">
        <v>93923.570434741327</v>
      </c>
      <c r="G727" s="20">
        <v>17720.48801965627</v>
      </c>
      <c r="H727" s="20">
        <v>93294.686561390845</v>
      </c>
    </row>
    <row r="728" spans="1:8" x14ac:dyDescent="0.25">
      <c r="A728">
        <v>1</v>
      </c>
      <c r="B728">
        <v>628</v>
      </c>
      <c r="C728">
        <v>1</v>
      </c>
      <c r="D728" t="s">
        <v>830</v>
      </c>
      <c r="E728">
        <v>6</v>
      </c>
      <c r="F728" s="20">
        <v>296426.26114308578</v>
      </c>
      <c r="G728" s="20">
        <v>58958.272406298536</v>
      </c>
      <c r="H728" s="20">
        <v>92403.889715658515</v>
      </c>
    </row>
    <row r="729" spans="1:8" x14ac:dyDescent="0.25">
      <c r="A729">
        <v>1</v>
      </c>
      <c r="B729">
        <v>4059</v>
      </c>
      <c r="C729">
        <v>7</v>
      </c>
      <c r="D729" t="s">
        <v>416</v>
      </c>
      <c r="E729">
        <v>7</v>
      </c>
      <c r="F729" s="20">
        <v>93142.043017545802</v>
      </c>
      <c r="G729" s="20">
        <v>11138.267225606853</v>
      </c>
      <c r="H729" s="20">
        <v>91638.586277588198</v>
      </c>
    </row>
    <row r="730" spans="1:8" x14ac:dyDescent="0.25">
      <c r="A730">
        <v>1</v>
      </c>
      <c r="B730">
        <v>4173</v>
      </c>
      <c r="C730">
        <v>7</v>
      </c>
      <c r="D730" t="s">
        <v>996</v>
      </c>
      <c r="E730">
        <v>7</v>
      </c>
      <c r="F730" s="20">
        <v>192132.27145267421</v>
      </c>
      <c r="G730" s="20">
        <v>25668.950787186612</v>
      </c>
      <c r="H730" s="20">
        <v>90427.285138254578</v>
      </c>
    </row>
    <row r="731" spans="1:8" x14ac:dyDescent="0.25">
      <c r="A731">
        <v>1</v>
      </c>
      <c r="B731">
        <v>4067</v>
      </c>
      <c r="C731">
        <v>7</v>
      </c>
      <c r="D731" t="s">
        <v>419</v>
      </c>
      <c r="E731">
        <v>7</v>
      </c>
      <c r="F731" s="20">
        <v>105891.48318544893</v>
      </c>
      <c r="G731" s="20">
        <v>0</v>
      </c>
      <c r="H731" s="20">
        <v>90296.068040491446</v>
      </c>
    </row>
    <row r="732" spans="1:8" x14ac:dyDescent="0.25">
      <c r="A732">
        <v>1</v>
      </c>
      <c r="B732">
        <v>91</v>
      </c>
      <c r="C732">
        <v>1</v>
      </c>
      <c r="D732" t="s">
        <v>668</v>
      </c>
      <c r="E732">
        <v>6</v>
      </c>
      <c r="F732" s="20">
        <v>750225.12657093641</v>
      </c>
      <c r="G732" s="20">
        <v>102162.60016906905</v>
      </c>
      <c r="H732" s="20">
        <v>90155.988804238907</v>
      </c>
    </row>
    <row r="733" spans="1:8" x14ac:dyDescent="0.25">
      <c r="A733">
        <v>1</v>
      </c>
      <c r="B733">
        <v>4089</v>
      </c>
      <c r="C733">
        <v>7</v>
      </c>
      <c r="D733" t="s">
        <v>437</v>
      </c>
      <c r="E733">
        <v>7</v>
      </c>
      <c r="F733" s="20">
        <v>76057.299528691685</v>
      </c>
      <c r="G733" s="20">
        <v>11658.680084218578</v>
      </c>
      <c r="H733" s="20">
        <v>88875.523068002469</v>
      </c>
    </row>
    <row r="734" spans="1:8" x14ac:dyDescent="0.25">
      <c r="A734">
        <v>1</v>
      </c>
      <c r="B734">
        <v>4177</v>
      </c>
      <c r="C734">
        <v>7</v>
      </c>
      <c r="D734" t="s">
        <v>501</v>
      </c>
      <c r="E734">
        <v>7</v>
      </c>
      <c r="F734" s="20">
        <v>84009.627232625571</v>
      </c>
      <c r="G734" s="20">
        <v>23021.892848417123</v>
      </c>
      <c r="H734" s="20">
        <v>88664.824928847869</v>
      </c>
    </row>
    <row r="735" spans="1:8" x14ac:dyDescent="0.25">
      <c r="A735">
        <v>1</v>
      </c>
      <c r="B735">
        <v>242</v>
      </c>
      <c r="C735">
        <v>1</v>
      </c>
      <c r="D735" t="s">
        <v>715</v>
      </c>
      <c r="E735">
        <v>6</v>
      </c>
      <c r="F735" s="20">
        <v>311923.17263842525</v>
      </c>
      <c r="G735" s="20">
        <v>17379.839884143559</v>
      </c>
      <c r="H735" s="20">
        <v>88070.9789840546</v>
      </c>
    </row>
    <row r="736" spans="1:8" x14ac:dyDescent="0.25">
      <c r="A736">
        <v>1</v>
      </c>
      <c r="B736">
        <v>4169</v>
      </c>
      <c r="C736">
        <v>7</v>
      </c>
      <c r="D736" t="s">
        <v>496</v>
      </c>
      <c r="E736">
        <v>7</v>
      </c>
      <c r="F736" s="20">
        <v>155315.31036233006</v>
      </c>
      <c r="G736" s="20">
        <v>663.35990365172916</v>
      </c>
      <c r="H736" s="20">
        <v>87649.648382539453</v>
      </c>
    </row>
    <row r="737" spans="1:8" x14ac:dyDescent="0.25">
      <c r="A737">
        <v>1</v>
      </c>
      <c r="B737">
        <v>362</v>
      </c>
      <c r="C737">
        <v>1</v>
      </c>
      <c r="D737" t="s">
        <v>755</v>
      </c>
      <c r="E737">
        <v>6</v>
      </c>
      <c r="F737" s="20">
        <v>256002.52766831787</v>
      </c>
      <c r="G737" s="20">
        <v>21067.30905963136</v>
      </c>
      <c r="H737" s="20">
        <v>86436.033268559302</v>
      </c>
    </row>
    <row r="738" spans="1:8" x14ac:dyDescent="0.25">
      <c r="A738">
        <v>1</v>
      </c>
      <c r="B738">
        <v>4170</v>
      </c>
      <c r="C738">
        <v>7</v>
      </c>
      <c r="D738" t="s">
        <v>497</v>
      </c>
      <c r="E738">
        <v>7</v>
      </c>
      <c r="F738" s="20">
        <v>205022.0269139641</v>
      </c>
      <c r="G738" s="20">
        <v>0</v>
      </c>
      <c r="H738" s="20">
        <v>85957.213122420275</v>
      </c>
    </row>
    <row r="739" spans="1:8" x14ac:dyDescent="0.25">
      <c r="A739">
        <v>1</v>
      </c>
      <c r="B739">
        <v>4121</v>
      </c>
      <c r="C739">
        <v>7</v>
      </c>
      <c r="D739" t="s">
        <v>462</v>
      </c>
      <c r="E739">
        <v>7</v>
      </c>
      <c r="F739" s="20">
        <v>121971.42704521077</v>
      </c>
      <c r="G739" s="20">
        <v>0</v>
      </c>
      <c r="H739" s="20">
        <v>85437.051295633544</v>
      </c>
    </row>
    <row r="740" spans="1:8" x14ac:dyDescent="0.25">
      <c r="A740">
        <v>1</v>
      </c>
      <c r="B740">
        <v>306</v>
      </c>
      <c r="C740">
        <v>1</v>
      </c>
      <c r="D740" t="s">
        <v>740</v>
      </c>
      <c r="E740">
        <v>6</v>
      </c>
      <c r="F740" s="20">
        <v>263128.77465744829</v>
      </c>
      <c r="G740" s="20">
        <v>32389.723059803226</v>
      </c>
      <c r="H740" s="20">
        <v>80532.44939007856</v>
      </c>
    </row>
    <row r="741" spans="1:8" x14ac:dyDescent="0.25">
      <c r="A741">
        <v>1</v>
      </c>
      <c r="B741">
        <v>4107</v>
      </c>
      <c r="C741">
        <v>7</v>
      </c>
      <c r="D741" t="s">
        <v>451</v>
      </c>
      <c r="E741">
        <v>7</v>
      </c>
      <c r="F741" s="20">
        <v>75746.847932136487</v>
      </c>
      <c r="G741" s="20">
        <v>10059.577693752977</v>
      </c>
      <c r="H741" s="20">
        <v>78733.600416234258</v>
      </c>
    </row>
    <row r="742" spans="1:8" x14ac:dyDescent="0.25">
      <c r="A742">
        <v>1</v>
      </c>
      <c r="B742">
        <v>4055</v>
      </c>
      <c r="C742">
        <v>7</v>
      </c>
      <c r="D742" t="s">
        <v>412</v>
      </c>
      <c r="E742">
        <v>7</v>
      </c>
      <c r="F742" s="20">
        <v>75260.867736884829</v>
      </c>
      <c r="G742" s="20">
        <v>9155.7634961285785</v>
      </c>
      <c r="H742" s="20">
        <v>78398.862458880787</v>
      </c>
    </row>
    <row r="743" spans="1:8" x14ac:dyDescent="0.25">
      <c r="A743">
        <v>1</v>
      </c>
      <c r="B743">
        <v>4036</v>
      </c>
      <c r="C743">
        <v>7</v>
      </c>
      <c r="D743" t="s">
        <v>402</v>
      </c>
      <c r="E743">
        <v>7</v>
      </c>
      <c r="F743" s="20">
        <v>79697.830000063244</v>
      </c>
      <c r="G743" s="20">
        <v>10856.403222551397</v>
      </c>
      <c r="H743" s="20">
        <v>77432.70156365796</v>
      </c>
    </row>
    <row r="744" spans="1:8" x14ac:dyDescent="0.25">
      <c r="A744">
        <v>1</v>
      </c>
      <c r="B744">
        <v>300</v>
      </c>
      <c r="C744">
        <v>1</v>
      </c>
      <c r="D744" t="s">
        <v>739</v>
      </c>
      <c r="E744">
        <v>5</v>
      </c>
      <c r="F744" s="20">
        <v>1322546.6680976781</v>
      </c>
      <c r="G744" s="20">
        <v>190582.4083301441</v>
      </c>
      <c r="H744" s="20">
        <v>76231.266567233455</v>
      </c>
    </row>
    <row r="745" spans="1:8" x14ac:dyDescent="0.25">
      <c r="A745">
        <v>1</v>
      </c>
      <c r="B745">
        <v>4144</v>
      </c>
      <c r="C745">
        <v>7</v>
      </c>
      <c r="D745" t="s">
        <v>479</v>
      </c>
      <c r="E745">
        <v>7</v>
      </c>
      <c r="F745" s="20">
        <v>70191.211803023922</v>
      </c>
      <c r="G745" s="20">
        <v>11545.789244603375</v>
      </c>
      <c r="H745" s="20">
        <v>74499.954251235147</v>
      </c>
    </row>
    <row r="746" spans="1:8" x14ac:dyDescent="0.25">
      <c r="A746">
        <v>1</v>
      </c>
      <c r="B746">
        <v>550</v>
      </c>
      <c r="C746">
        <v>1</v>
      </c>
      <c r="D746" t="s">
        <v>810</v>
      </c>
      <c r="E746">
        <v>6</v>
      </c>
      <c r="F746" s="20">
        <v>221660.42995719778</v>
      </c>
      <c r="G746" s="20">
        <v>0</v>
      </c>
      <c r="H746" s="20">
        <v>73811.325943834454</v>
      </c>
    </row>
    <row r="747" spans="1:8" x14ac:dyDescent="0.25">
      <c r="A747">
        <v>1</v>
      </c>
      <c r="B747">
        <v>777</v>
      </c>
      <c r="C747">
        <v>1</v>
      </c>
      <c r="D747" t="s">
        <v>874</v>
      </c>
      <c r="E747">
        <v>6</v>
      </c>
      <c r="F747" s="20">
        <v>1056063.3398640947</v>
      </c>
      <c r="G747" s="20">
        <v>192949.40608210757</v>
      </c>
      <c r="H747" s="20">
        <v>72550.562776088642</v>
      </c>
    </row>
    <row r="748" spans="1:8" x14ac:dyDescent="0.25">
      <c r="A748">
        <v>1</v>
      </c>
      <c r="B748">
        <v>4081</v>
      </c>
      <c r="C748">
        <v>7</v>
      </c>
      <c r="D748" t="s">
        <v>429</v>
      </c>
      <c r="E748">
        <v>7</v>
      </c>
      <c r="F748" s="20">
        <v>79910.094680934257</v>
      </c>
      <c r="G748" s="20">
        <v>14710.922932925327</v>
      </c>
      <c r="H748" s="20">
        <v>72380.709118472179</v>
      </c>
    </row>
    <row r="749" spans="1:8" x14ac:dyDescent="0.25">
      <c r="A749">
        <v>1</v>
      </c>
      <c r="B749">
        <v>495</v>
      </c>
      <c r="C749">
        <v>1</v>
      </c>
      <c r="D749" t="s">
        <v>788</v>
      </c>
      <c r="E749">
        <v>6</v>
      </c>
      <c r="F749" s="20">
        <v>308889.16388028237</v>
      </c>
      <c r="G749" s="20">
        <v>31307.967876978943</v>
      </c>
      <c r="H749" s="20">
        <v>70194.732045613942</v>
      </c>
    </row>
    <row r="750" spans="1:8" x14ac:dyDescent="0.25">
      <c r="A750">
        <v>1</v>
      </c>
      <c r="B750">
        <v>241</v>
      </c>
      <c r="C750">
        <v>1</v>
      </c>
      <c r="D750" t="s">
        <v>714</v>
      </c>
      <c r="E750">
        <v>4</v>
      </c>
      <c r="F750" s="20">
        <v>4685831.2980625425</v>
      </c>
      <c r="G750" s="20">
        <v>832163.25412881153</v>
      </c>
      <c r="H750" s="20">
        <v>70112.669943184708</v>
      </c>
    </row>
    <row r="751" spans="1:8" x14ac:dyDescent="0.25">
      <c r="A751">
        <v>1</v>
      </c>
      <c r="B751">
        <v>4105</v>
      </c>
      <c r="C751">
        <v>7</v>
      </c>
      <c r="D751" t="s">
        <v>449</v>
      </c>
      <c r="E751">
        <v>7</v>
      </c>
      <c r="F751" s="20">
        <v>218447.6318915468</v>
      </c>
      <c r="G751" s="20">
        <v>15517.907508180948</v>
      </c>
      <c r="H751" s="20">
        <v>68130.229386204999</v>
      </c>
    </row>
    <row r="752" spans="1:8" x14ac:dyDescent="0.25">
      <c r="A752">
        <v>1</v>
      </c>
      <c r="B752">
        <v>4187</v>
      </c>
      <c r="C752">
        <v>7</v>
      </c>
      <c r="D752" t="s">
        <v>997</v>
      </c>
      <c r="E752">
        <v>7</v>
      </c>
      <c r="F752" s="20">
        <v>54522.643708840347</v>
      </c>
      <c r="G752" s="20">
        <v>21131.801104360195</v>
      </c>
      <c r="H752" s="20">
        <v>67025.912154670834</v>
      </c>
    </row>
    <row r="753" spans="1:8" x14ac:dyDescent="0.25">
      <c r="A753">
        <v>1</v>
      </c>
      <c r="B753">
        <v>4027</v>
      </c>
      <c r="C753">
        <v>7</v>
      </c>
      <c r="D753" t="s">
        <v>396</v>
      </c>
      <c r="E753">
        <v>7</v>
      </c>
      <c r="F753" s="20">
        <v>152184.29361348343</v>
      </c>
      <c r="G753" s="20">
        <v>0</v>
      </c>
      <c r="H753" s="20">
        <v>66888.802171648771</v>
      </c>
    </row>
    <row r="754" spans="1:8" x14ac:dyDescent="0.25">
      <c r="A754">
        <v>1</v>
      </c>
      <c r="B754">
        <v>213</v>
      </c>
      <c r="C754">
        <v>1</v>
      </c>
      <c r="D754" t="s">
        <v>709</v>
      </c>
      <c r="E754">
        <v>6</v>
      </c>
      <c r="F754" s="20">
        <v>609793.95118574437</v>
      </c>
      <c r="G754" s="20">
        <v>57322.913347430404</v>
      </c>
      <c r="H754" s="20">
        <v>66493.377416652831</v>
      </c>
    </row>
    <row r="755" spans="1:8" x14ac:dyDescent="0.25">
      <c r="A755">
        <v>1</v>
      </c>
      <c r="B755">
        <v>4153</v>
      </c>
      <c r="C755">
        <v>7</v>
      </c>
      <c r="D755" t="s">
        <v>485</v>
      </c>
      <c r="E755">
        <v>7</v>
      </c>
      <c r="F755" s="20">
        <v>166574.72612560788</v>
      </c>
      <c r="G755" s="20">
        <v>0</v>
      </c>
      <c r="H755" s="20">
        <v>66226.636152255669</v>
      </c>
    </row>
    <row r="756" spans="1:8" x14ac:dyDescent="0.25">
      <c r="A756">
        <v>1</v>
      </c>
      <c r="B756">
        <v>4057</v>
      </c>
      <c r="C756">
        <v>7</v>
      </c>
      <c r="D756" t="s">
        <v>414</v>
      </c>
      <c r="E756">
        <v>7</v>
      </c>
      <c r="F756" s="20">
        <v>78499.026069893429</v>
      </c>
      <c r="G756" s="20">
        <v>7314.5179877642804</v>
      </c>
      <c r="H756" s="20">
        <v>64112.429419218272</v>
      </c>
    </row>
    <row r="757" spans="1:8" x14ac:dyDescent="0.25">
      <c r="A757">
        <v>1</v>
      </c>
      <c r="B757">
        <v>4050</v>
      </c>
      <c r="C757">
        <v>7</v>
      </c>
      <c r="D757" t="s">
        <v>409</v>
      </c>
      <c r="E757">
        <v>7</v>
      </c>
      <c r="F757" s="20">
        <v>55855.224323886818</v>
      </c>
      <c r="G757" s="20">
        <v>13122.996049942369</v>
      </c>
      <c r="H757" s="20">
        <v>62821.469835510623</v>
      </c>
    </row>
    <row r="758" spans="1:8" x14ac:dyDescent="0.25">
      <c r="A758">
        <v>1</v>
      </c>
      <c r="B758">
        <v>4168</v>
      </c>
      <c r="C758">
        <v>7</v>
      </c>
      <c r="D758" t="s">
        <v>495</v>
      </c>
      <c r="E758">
        <v>7</v>
      </c>
      <c r="F758" s="20">
        <v>92102.076451769375</v>
      </c>
      <c r="G758" s="20">
        <v>11793.174814577984</v>
      </c>
      <c r="H758" s="20">
        <v>62443.859434718674</v>
      </c>
    </row>
    <row r="759" spans="1:8" x14ac:dyDescent="0.25">
      <c r="A759">
        <v>1</v>
      </c>
      <c r="B759">
        <v>511</v>
      </c>
      <c r="C759">
        <v>1</v>
      </c>
      <c r="D759" t="s">
        <v>795</v>
      </c>
      <c r="E759">
        <v>6</v>
      </c>
      <c r="F759" s="20">
        <v>486613.36977995146</v>
      </c>
      <c r="G759" s="20">
        <v>57385.018942859861</v>
      </c>
      <c r="H759" s="20">
        <v>61872.852439303184</v>
      </c>
    </row>
    <row r="760" spans="1:8" x14ac:dyDescent="0.25">
      <c r="A760">
        <v>1</v>
      </c>
      <c r="B760">
        <v>4162</v>
      </c>
      <c r="C760">
        <v>7</v>
      </c>
      <c r="D760" t="s">
        <v>490</v>
      </c>
      <c r="E760">
        <v>7</v>
      </c>
      <c r="F760" s="20">
        <v>44202.135736626667</v>
      </c>
      <c r="G760" s="20">
        <v>352.7507937694167</v>
      </c>
      <c r="H760" s="20">
        <v>61651.590940360162</v>
      </c>
    </row>
    <row r="761" spans="1:8" x14ac:dyDescent="0.25">
      <c r="A761">
        <v>1</v>
      </c>
      <c r="B761">
        <v>4115</v>
      </c>
      <c r="C761">
        <v>7</v>
      </c>
      <c r="D761" t="s">
        <v>457</v>
      </c>
      <c r="E761">
        <v>7</v>
      </c>
      <c r="F761" s="20">
        <v>82702.74616613223</v>
      </c>
      <c r="G761" s="20">
        <v>2538.6616218030244</v>
      </c>
      <c r="H761" s="20">
        <v>61552.057785991201</v>
      </c>
    </row>
    <row r="762" spans="1:8" x14ac:dyDescent="0.25">
      <c r="A762">
        <v>1</v>
      </c>
      <c r="B762">
        <v>4132</v>
      </c>
      <c r="C762">
        <v>7</v>
      </c>
      <c r="D762" t="s">
        <v>469</v>
      </c>
      <c r="E762">
        <v>7</v>
      </c>
      <c r="F762" s="20">
        <v>66783.961769930713</v>
      </c>
      <c r="G762" s="20">
        <v>0</v>
      </c>
      <c r="H762" s="20">
        <v>61549.154303785457</v>
      </c>
    </row>
    <row r="763" spans="1:8" x14ac:dyDescent="0.25">
      <c r="A763">
        <v>1</v>
      </c>
      <c r="B763">
        <v>4202</v>
      </c>
      <c r="C763">
        <v>7</v>
      </c>
      <c r="D763" t="s">
        <v>1002</v>
      </c>
      <c r="E763">
        <v>7</v>
      </c>
      <c r="F763" s="20">
        <v>70460.869541674561</v>
      </c>
      <c r="G763" s="20">
        <v>0</v>
      </c>
      <c r="H763" s="20">
        <v>58252.827116333603</v>
      </c>
    </row>
    <row r="764" spans="1:8" x14ac:dyDescent="0.25">
      <c r="A764">
        <v>1</v>
      </c>
      <c r="B764">
        <v>4001</v>
      </c>
      <c r="C764">
        <v>7</v>
      </c>
      <c r="D764" t="s">
        <v>382</v>
      </c>
      <c r="E764">
        <v>7</v>
      </c>
      <c r="F764" s="20">
        <v>96989.039394016218</v>
      </c>
      <c r="G764" s="20">
        <v>4835.834768014478</v>
      </c>
      <c r="H764" s="20">
        <v>58194.260110735253</v>
      </c>
    </row>
    <row r="765" spans="1:8" x14ac:dyDescent="0.25">
      <c r="A765">
        <v>1</v>
      </c>
      <c r="B765">
        <v>4201</v>
      </c>
      <c r="C765">
        <v>7</v>
      </c>
      <c r="D765" t="s">
        <v>1001</v>
      </c>
      <c r="E765">
        <v>7</v>
      </c>
      <c r="F765" s="20">
        <v>64491.203101104133</v>
      </c>
      <c r="G765" s="20">
        <v>10737.986886616707</v>
      </c>
      <c r="H765" s="20">
        <v>55858.715141020395</v>
      </c>
    </row>
    <row r="766" spans="1:8" x14ac:dyDescent="0.25">
      <c r="A766">
        <v>1</v>
      </c>
      <c r="B766">
        <v>4092</v>
      </c>
      <c r="C766">
        <v>7</v>
      </c>
      <c r="D766" t="s">
        <v>440</v>
      </c>
      <c r="E766">
        <v>7</v>
      </c>
      <c r="F766" s="20">
        <v>68889.344950389233</v>
      </c>
      <c r="G766" s="20">
        <v>8137.9610316912185</v>
      </c>
      <c r="H766" s="20">
        <v>55263.528315917647</v>
      </c>
    </row>
    <row r="767" spans="1:8" x14ac:dyDescent="0.25">
      <c r="A767">
        <v>1</v>
      </c>
      <c r="B767">
        <v>308</v>
      </c>
      <c r="C767">
        <v>1</v>
      </c>
      <c r="D767" t="s">
        <v>741</v>
      </c>
      <c r="E767">
        <v>6</v>
      </c>
      <c r="F767" s="20">
        <v>342715.18561877182</v>
      </c>
      <c r="G767" s="20">
        <v>28043.355865026639</v>
      </c>
      <c r="H767" s="20">
        <v>52930.528731833838</v>
      </c>
    </row>
    <row r="768" spans="1:8" x14ac:dyDescent="0.25">
      <c r="A768">
        <v>1</v>
      </c>
      <c r="B768">
        <v>4080</v>
      </c>
      <c r="C768">
        <v>7</v>
      </c>
      <c r="D768" t="s">
        <v>428</v>
      </c>
      <c r="E768">
        <v>7</v>
      </c>
      <c r="F768" s="20">
        <v>50897.785709063864</v>
      </c>
      <c r="G768" s="20">
        <v>6751.5737269744586</v>
      </c>
      <c r="H768" s="20">
        <v>51729.424301901679</v>
      </c>
    </row>
    <row r="769" spans="1:8" x14ac:dyDescent="0.25">
      <c r="A769">
        <v>1</v>
      </c>
      <c r="B769">
        <v>4167</v>
      </c>
      <c r="C769">
        <v>7</v>
      </c>
      <c r="D769" t="s">
        <v>494</v>
      </c>
      <c r="E769">
        <v>7</v>
      </c>
      <c r="F769" s="20">
        <v>91067.975209847791</v>
      </c>
      <c r="G769" s="20">
        <v>4133.4309704430207</v>
      </c>
      <c r="H769" s="20">
        <v>49223.538601113381</v>
      </c>
    </row>
    <row r="770" spans="1:8" x14ac:dyDescent="0.25">
      <c r="A770">
        <v>1</v>
      </c>
      <c r="B770">
        <v>4042</v>
      </c>
      <c r="C770">
        <v>7</v>
      </c>
      <c r="D770" t="s">
        <v>405</v>
      </c>
      <c r="E770">
        <v>7</v>
      </c>
      <c r="F770" s="20">
        <v>46141.420227687413</v>
      </c>
      <c r="G770" s="20">
        <v>0</v>
      </c>
      <c r="H770" s="20">
        <v>48355.625285712886</v>
      </c>
    </row>
    <row r="771" spans="1:8" x14ac:dyDescent="0.25">
      <c r="A771">
        <v>1</v>
      </c>
      <c r="B771">
        <v>447</v>
      </c>
      <c r="C771">
        <v>1</v>
      </c>
      <c r="D771" t="s">
        <v>774</v>
      </c>
      <c r="E771">
        <v>6</v>
      </c>
      <c r="F771" s="20">
        <v>121355.45507638917</v>
      </c>
      <c r="G771" s="20">
        <v>1948.1193530308396</v>
      </c>
      <c r="H771" s="20">
        <v>48015.14360600798</v>
      </c>
    </row>
    <row r="772" spans="1:8" x14ac:dyDescent="0.25">
      <c r="A772">
        <v>1</v>
      </c>
      <c r="B772">
        <v>99</v>
      </c>
      <c r="C772">
        <v>1</v>
      </c>
      <c r="D772" t="s">
        <v>673</v>
      </c>
      <c r="E772">
        <v>5</v>
      </c>
      <c r="F772" s="20">
        <v>601180.29467779456</v>
      </c>
      <c r="G772" s="20">
        <v>20921.78766610457</v>
      </c>
      <c r="H772" s="20">
        <v>46893.657712709566</v>
      </c>
    </row>
    <row r="773" spans="1:8" x14ac:dyDescent="0.25">
      <c r="A773">
        <v>1</v>
      </c>
      <c r="B773">
        <v>4083</v>
      </c>
      <c r="C773">
        <v>7</v>
      </c>
      <c r="D773" t="s">
        <v>431</v>
      </c>
      <c r="E773">
        <v>7</v>
      </c>
      <c r="F773" s="20">
        <v>63411.250077997487</v>
      </c>
      <c r="G773" s="20">
        <v>7382.0450151209188</v>
      </c>
      <c r="H773" s="20">
        <v>46804.470054308564</v>
      </c>
    </row>
    <row r="774" spans="1:8" x14ac:dyDescent="0.25">
      <c r="A774">
        <v>1</v>
      </c>
      <c r="B774">
        <v>4079</v>
      </c>
      <c r="C774">
        <v>7</v>
      </c>
      <c r="D774" t="s">
        <v>427</v>
      </c>
      <c r="E774">
        <v>7</v>
      </c>
      <c r="F774" s="20">
        <v>67325.818060426958</v>
      </c>
      <c r="G774" s="20">
        <v>3364.599694379162</v>
      </c>
      <c r="H774" s="20">
        <v>46620.501035263442</v>
      </c>
    </row>
    <row r="775" spans="1:8" x14ac:dyDescent="0.25">
      <c r="A775">
        <v>1</v>
      </c>
      <c r="B775">
        <v>4198</v>
      </c>
      <c r="C775">
        <v>7</v>
      </c>
      <c r="D775" t="s">
        <v>998</v>
      </c>
      <c r="E775">
        <v>7</v>
      </c>
      <c r="F775" s="20">
        <v>47934.063225933183</v>
      </c>
      <c r="G775" s="20">
        <v>0</v>
      </c>
      <c r="H775" s="20">
        <v>46588.138494873965</v>
      </c>
    </row>
    <row r="776" spans="1:8" x14ac:dyDescent="0.25">
      <c r="A776">
        <v>1</v>
      </c>
      <c r="B776">
        <v>698</v>
      </c>
      <c r="C776">
        <v>1</v>
      </c>
      <c r="D776" t="s">
        <v>842</v>
      </c>
      <c r="E776">
        <v>6</v>
      </c>
      <c r="F776" s="20">
        <v>375780.20296872943</v>
      </c>
      <c r="G776" s="20">
        <v>52217.79892702181</v>
      </c>
      <c r="H776" s="20">
        <v>46172.889238066986</v>
      </c>
    </row>
    <row r="777" spans="1:8" x14ac:dyDescent="0.25">
      <c r="A777">
        <v>1</v>
      </c>
      <c r="B777">
        <v>957</v>
      </c>
      <c r="C777">
        <v>51</v>
      </c>
      <c r="D777" t="s">
        <v>535</v>
      </c>
      <c r="E777">
        <v>8</v>
      </c>
      <c r="F777" s="20">
        <v>0</v>
      </c>
      <c r="G777" s="20">
        <v>0</v>
      </c>
      <c r="H777" s="20">
        <v>45767.211775999989</v>
      </c>
    </row>
    <row r="778" spans="1:8" x14ac:dyDescent="0.25">
      <c r="A778">
        <v>1</v>
      </c>
      <c r="B778">
        <v>4112</v>
      </c>
      <c r="C778">
        <v>7</v>
      </c>
      <c r="D778" t="s">
        <v>455</v>
      </c>
      <c r="E778">
        <v>7</v>
      </c>
      <c r="F778" s="20">
        <v>99037.120643687769</v>
      </c>
      <c r="G778" s="20">
        <v>0</v>
      </c>
      <c r="H778" s="20">
        <v>44693.399652209177</v>
      </c>
    </row>
    <row r="779" spans="1:8" x14ac:dyDescent="0.25">
      <c r="A779">
        <v>1</v>
      </c>
      <c r="B779">
        <v>600</v>
      </c>
      <c r="C779">
        <v>1</v>
      </c>
      <c r="D779" t="s">
        <v>821</v>
      </c>
      <c r="E779">
        <v>6</v>
      </c>
      <c r="F779" s="20">
        <v>209259.9978953297</v>
      </c>
      <c r="G779" s="20">
        <v>26226.391322754513</v>
      </c>
      <c r="H779" s="20">
        <v>44393.438526614722</v>
      </c>
    </row>
    <row r="780" spans="1:8" x14ac:dyDescent="0.25">
      <c r="A780">
        <v>1</v>
      </c>
      <c r="B780">
        <v>4172</v>
      </c>
      <c r="C780">
        <v>7</v>
      </c>
      <c r="D780" t="s">
        <v>499</v>
      </c>
      <c r="E780">
        <v>7</v>
      </c>
      <c r="F780" s="20">
        <v>54055.979053093746</v>
      </c>
      <c r="G780" s="20">
        <v>7996.8366030974694</v>
      </c>
      <c r="H780" s="20">
        <v>44039.156182395367</v>
      </c>
    </row>
    <row r="781" spans="1:8" x14ac:dyDescent="0.25">
      <c r="A781">
        <v>1</v>
      </c>
      <c r="B781">
        <v>4166</v>
      </c>
      <c r="C781">
        <v>7</v>
      </c>
      <c r="D781" t="s">
        <v>995</v>
      </c>
      <c r="E781">
        <v>7</v>
      </c>
      <c r="F781" s="20">
        <v>86609.94642116045</v>
      </c>
      <c r="G781" s="20">
        <v>8735.3715420876106</v>
      </c>
      <c r="H781" s="20">
        <v>43045.9774877405</v>
      </c>
    </row>
    <row r="782" spans="1:8" x14ac:dyDescent="0.25">
      <c r="A782">
        <v>1</v>
      </c>
      <c r="B782">
        <v>4178</v>
      </c>
      <c r="C782">
        <v>7</v>
      </c>
      <c r="D782" t="s">
        <v>502</v>
      </c>
      <c r="E782">
        <v>7</v>
      </c>
      <c r="F782" s="20">
        <v>64831.147521042702</v>
      </c>
      <c r="G782" s="20">
        <v>0</v>
      </c>
      <c r="H782" s="20">
        <v>42052.669715661003</v>
      </c>
    </row>
    <row r="783" spans="1:8" x14ac:dyDescent="0.25">
      <c r="A783">
        <v>1</v>
      </c>
      <c r="B783">
        <v>4111</v>
      </c>
      <c r="C783">
        <v>7</v>
      </c>
      <c r="D783" t="s">
        <v>989</v>
      </c>
      <c r="E783">
        <v>7</v>
      </c>
      <c r="F783" s="20">
        <v>47882.498699433054</v>
      </c>
      <c r="G783" s="20">
        <v>0</v>
      </c>
      <c r="H783" s="20">
        <v>39850.386583058826</v>
      </c>
    </row>
    <row r="784" spans="1:8" x14ac:dyDescent="0.25">
      <c r="A784">
        <v>1</v>
      </c>
      <c r="B784">
        <v>6014</v>
      </c>
      <c r="C784">
        <v>61</v>
      </c>
      <c r="D784" t="s">
        <v>555</v>
      </c>
      <c r="E784">
        <v>8</v>
      </c>
      <c r="F784" s="20">
        <v>0</v>
      </c>
      <c r="G784" s="20">
        <v>0</v>
      </c>
      <c r="H784" s="20">
        <v>38235.176511999984</v>
      </c>
    </row>
    <row r="785" spans="1:8" x14ac:dyDescent="0.25">
      <c r="A785">
        <v>1</v>
      </c>
      <c r="B785">
        <v>593</v>
      </c>
      <c r="C785">
        <v>1</v>
      </c>
      <c r="D785" t="s">
        <v>818</v>
      </c>
      <c r="E785">
        <v>5</v>
      </c>
      <c r="F785" s="20">
        <v>1150463.0349700251</v>
      </c>
      <c r="G785" s="20">
        <v>154868.39860464667</v>
      </c>
      <c r="H785" s="20">
        <v>37679.541124782379</v>
      </c>
    </row>
    <row r="786" spans="1:8" x14ac:dyDescent="0.25">
      <c r="A786">
        <v>1</v>
      </c>
      <c r="B786">
        <v>85</v>
      </c>
      <c r="C786">
        <v>1</v>
      </c>
      <c r="D786" t="s">
        <v>666</v>
      </c>
      <c r="E786">
        <v>6</v>
      </c>
      <c r="F786" s="20">
        <v>364403.93038319732</v>
      </c>
      <c r="G786" s="20">
        <v>16044.451464333173</v>
      </c>
      <c r="H786" s="20">
        <v>35325.403780412344</v>
      </c>
    </row>
    <row r="787" spans="1:8" x14ac:dyDescent="0.25">
      <c r="A787">
        <v>1</v>
      </c>
      <c r="B787">
        <v>4095</v>
      </c>
      <c r="C787">
        <v>7</v>
      </c>
      <c r="D787" t="s">
        <v>442</v>
      </c>
      <c r="E787">
        <v>7</v>
      </c>
      <c r="F787" s="20">
        <v>32817.907843962297</v>
      </c>
      <c r="G787" s="20">
        <v>0</v>
      </c>
      <c r="H787" s="20">
        <v>35146.476842119417</v>
      </c>
    </row>
    <row r="788" spans="1:8" x14ac:dyDescent="0.25">
      <c r="A788">
        <v>1</v>
      </c>
      <c r="B788">
        <v>803</v>
      </c>
      <c r="C788">
        <v>1</v>
      </c>
      <c r="D788" t="s">
        <v>878</v>
      </c>
      <c r="E788">
        <v>6</v>
      </c>
      <c r="F788" s="20">
        <v>254334.42464830968</v>
      </c>
      <c r="G788" s="20">
        <v>20963.089872631492</v>
      </c>
      <c r="H788" s="20">
        <v>34380.08323707262</v>
      </c>
    </row>
    <row r="789" spans="1:8" x14ac:dyDescent="0.25">
      <c r="A789">
        <v>1</v>
      </c>
      <c r="B789">
        <v>914</v>
      </c>
      <c r="C789">
        <v>1</v>
      </c>
      <c r="D789" t="s">
        <v>908</v>
      </c>
      <c r="E789">
        <v>6</v>
      </c>
      <c r="F789" s="20">
        <v>214940.67092244083</v>
      </c>
      <c r="G789" s="20">
        <v>20115.469515357145</v>
      </c>
      <c r="H789" s="20">
        <v>33290.209840278803</v>
      </c>
    </row>
    <row r="790" spans="1:8" x14ac:dyDescent="0.25">
      <c r="A790">
        <v>1</v>
      </c>
      <c r="B790">
        <v>4145</v>
      </c>
      <c r="C790">
        <v>7</v>
      </c>
      <c r="D790" t="s">
        <v>480</v>
      </c>
      <c r="E790">
        <v>7</v>
      </c>
      <c r="F790" s="20">
        <v>30943.827424593237</v>
      </c>
      <c r="G790" s="20">
        <v>7569.1405066473571</v>
      </c>
      <c r="H790" s="20">
        <v>30413.598328002903</v>
      </c>
    </row>
    <row r="791" spans="1:8" x14ac:dyDescent="0.25">
      <c r="A791">
        <v>1</v>
      </c>
      <c r="B791">
        <v>4031</v>
      </c>
      <c r="C791">
        <v>7</v>
      </c>
      <c r="D791" t="s">
        <v>980</v>
      </c>
      <c r="E791">
        <v>7</v>
      </c>
      <c r="F791" s="20">
        <v>27779.856413119625</v>
      </c>
      <c r="G791" s="20">
        <v>0</v>
      </c>
      <c r="H791" s="20">
        <v>30335.47279135124</v>
      </c>
    </row>
    <row r="792" spans="1:8" x14ac:dyDescent="0.25">
      <c r="A792">
        <v>1</v>
      </c>
      <c r="B792">
        <v>769</v>
      </c>
      <c r="C792">
        <v>1</v>
      </c>
      <c r="D792" t="s">
        <v>871</v>
      </c>
      <c r="E792">
        <v>6</v>
      </c>
      <c r="F792" s="20">
        <v>955666.77482356899</v>
      </c>
      <c r="G792" s="20">
        <v>124393.39258651805</v>
      </c>
      <c r="H792" s="20">
        <v>29983.24350831256</v>
      </c>
    </row>
    <row r="793" spans="1:8" x14ac:dyDescent="0.25">
      <c r="A793">
        <v>1</v>
      </c>
      <c r="B793">
        <v>577</v>
      </c>
      <c r="C793">
        <v>1</v>
      </c>
      <c r="D793" t="s">
        <v>814</v>
      </c>
      <c r="E793">
        <v>6</v>
      </c>
      <c r="F793" s="20">
        <v>323791.1185676395</v>
      </c>
      <c r="G793" s="20">
        <v>38520.90766538577</v>
      </c>
      <c r="H793" s="20">
        <v>29437.259424923868</v>
      </c>
    </row>
    <row r="794" spans="1:8" x14ac:dyDescent="0.25">
      <c r="A794">
        <v>1</v>
      </c>
      <c r="B794">
        <v>36</v>
      </c>
      <c r="C794">
        <v>1</v>
      </c>
      <c r="D794" t="s">
        <v>658</v>
      </c>
      <c r="E794">
        <v>6</v>
      </c>
      <c r="F794" s="20">
        <v>216006.24933576706</v>
      </c>
      <c r="G794" s="20">
        <v>5759.8361755163332</v>
      </c>
      <c r="H794" s="20">
        <v>27877.267720178763</v>
      </c>
    </row>
    <row r="795" spans="1:8" x14ac:dyDescent="0.25">
      <c r="A795">
        <v>1</v>
      </c>
      <c r="B795">
        <v>775</v>
      </c>
      <c r="C795">
        <v>1</v>
      </c>
      <c r="D795" t="s">
        <v>873</v>
      </c>
      <c r="E795">
        <v>6</v>
      </c>
      <c r="F795" s="20">
        <v>415236.19845547469</v>
      </c>
      <c r="G795" s="20">
        <v>22783.394733707108</v>
      </c>
      <c r="H795" s="20">
        <v>26833.049545417256</v>
      </c>
    </row>
    <row r="796" spans="1:8" x14ac:dyDescent="0.25">
      <c r="A796">
        <v>1</v>
      </c>
      <c r="B796">
        <v>2</v>
      </c>
      <c r="C796">
        <v>1</v>
      </c>
      <c r="D796" t="s">
        <v>644</v>
      </c>
      <c r="E796">
        <v>6</v>
      </c>
      <c r="F796" s="20">
        <v>302571.99765501294</v>
      </c>
      <c r="G796" s="20">
        <v>28740.869670700169</v>
      </c>
      <c r="H796" s="20">
        <v>26494.393724201072</v>
      </c>
    </row>
    <row r="797" spans="1:8" x14ac:dyDescent="0.25">
      <c r="A797">
        <v>1</v>
      </c>
      <c r="B797">
        <v>4139</v>
      </c>
      <c r="C797">
        <v>7</v>
      </c>
      <c r="D797" t="s">
        <v>474</v>
      </c>
      <c r="E797">
        <v>7</v>
      </c>
      <c r="F797" s="20">
        <v>62646.898713650291</v>
      </c>
      <c r="G797" s="20">
        <v>0</v>
      </c>
      <c r="H797" s="20">
        <v>26374.916559359677</v>
      </c>
    </row>
    <row r="798" spans="1:8" x14ac:dyDescent="0.25">
      <c r="A798">
        <v>1</v>
      </c>
      <c r="B798">
        <v>414</v>
      </c>
      <c r="C798">
        <v>1</v>
      </c>
      <c r="D798" t="s">
        <v>767</v>
      </c>
      <c r="E798">
        <v>6</v>
      </c>
      <c r="F798" s="20">
        <v>428674.37371996761</v>
      </c>
      <c r="G798" s="20">
        <v>51634.885434349279</v>
      </c>
      <c r="H798" s="20">
        <v>25738.579195038707</v>
      </c>
    </row>
    <row r="799" spans="1:8" x14ac:dyDescent="0.25">
      <c r="A799">
        <v>1</v>
      </c>
      <c r="B799">
        <v>561</v>
      </c>
      <c r="C799">
        <v>1</v>
      </c>
      <c r="D799" t="s">
        <v>812</v>
      </c>
      <c r="E799">
        <v>6</v>
      </c>
      <c r="F799" s="20">
        <v>155165.40723741901</v>
      </c>
      <c r="G799" s="20">
        <v>12001.294939175559</v>
      </c>
      <c r="H799" s="20">
        <v>25529.138063998926</v>
      </c>
    </row>
    <row r="800" spans="1:8" x14ac:dyDescent="0.25">
      <c r="A800">
        <v>1</v>
      </c>
      <c r="B800">
        <v>4200</v>
      </c>
      <c r="C800">
        <v>7</v>
      </c>
      <c r="D800" t="s">
        <v>1000</v>
      </c>
      <c r="E800">
        <v>7</v>
      </c>
      <c r="F800" s="20">
        <v>21911.773084698245</v>
      </c>
      <c r="G800" s="20">
        <v>0</v>
      </c>
      <c r="H800" s="20">
        <v>24445.40771284022</v>
      </c>
    </row>
    <row r="801" spans="1:8" x14ac:dyDescent="0.25">
      <c r="A801">
        <v>1</v>
      </c>
      <c r="B801">
        <v>2448</v>
      </c>
      <c r="C801">
        <v>1</v>
      </c>
      <c r="D801" t="s">
        <v>945</v>
      </c>
      <c r="E801">
        <v>6</v>
      </c>
      <c r="F801" s="20">
        <v>589310.90257289412</v>
      </c>
      <c r="G801" s="20">
        <v>72411.009513715559</v>
      </c>
      <c r="H801" s="20">
        <v>23866.840177763603</v>
      </c>
    </row>
    <row r="802" spans="1:8" x14ac:dyDescent="0.25">
      <c r="A802">
        <v>1</v>
      </c>
      <c r="B802">
        <v>4054</v>
      </c>
      <c r="C802">
        <v>7</v>
      </c>
      <c r="D802" t="s">
        <v>411</v>
      </c>
      <c r="E802">
        <v>7</v>
      </c>
      <c r="F802" s="20">
        <v>31169.192023368047</v>
      </c>
      <c r="G802" s="20">
        <v>1888.4954802410107</v>
      </c>
      <c r="H802" s="20">
        <v>23457.881542408191</v>
      </c>
    </row>
    <row r="803" spans="1:8" x14ac:dyDescent="0.25">
      <c r="A803">
        <v>1</v>
      </c>
      <c r="B803">
        <v>4171</v>
      </c>
      <c r="C803">
        <v>7</v>
      </c>
      <c r="D803" t="s">
        <v>498</v>
      </c>
      <c r="E803">
        <v>7</v>
      </c>
      <c r="F803" s="20">
        <v>108610.77269838421</v>
      </c>
      <c r="G803" s="20">
        <v>0</v>
      </c>
      <c r="H803" s="20">
        <v>23280.211193905387</v>
      </c>
    </row>
    <row r="804" spans="1:8" x14ac:dyDescent="0.25">
      <c r="A804">
        <v>1</v>
      </c>
      <c r="B804">
        <v>115</v>
      </c>
      <c r="C804">
        <v>1</v>
      </c>
      <c r="D804" t="s">
        <v>680</v>
      </c>
      <c r="E804">
        <v>5</v>
      </c>
      <c r="F804" s="20">
        <v>1797426.4545177619</v>
      </c>
      <c r="G804" s="20">
        <v>285582.14446112182</v>
      </c>
      <c r="H804" s="20">
        <v>22075.207790539745</v>
      </c>
    </row>
    <row r="805" spans="1:8" x14ac:dyDescent="0.25">
      <c r="A805">
        <v>1</v>
      </c>
      <c r="B805">
        <v>547</v>
      </c>
      <c r="C805">
        <v>1</v>
      </c>
      <c r="D805" t="s">
        <v>807</v>
      </c>
      <c r="E805">
        <v>6</v>
      </c>
      <c r="F805" s="20">
        <v>448795.07694706024</v>
      </c>
      <c r="G805" s="20">
        <v>48166.478629779092</v>
      </c>
      <c r="H805" s="20">
        <v>21093.174025627173</v>
      </c>
    </row>
    <row r="806" spans="1:8" x14ac:dyDescent="0.25">
      <c r="A806">
        <v>1</v>
      </c>
      <c r="B806">
        <v>4126</v>
      </c>
      <c r="C806">
        <v>7</v>
      </c>
      <c r="D806" t="s">
        <v>466</v>
      </c>
      <c r="E806">
        <v>7</v>
      </c>
      <c r="F806" s="20">
        <v>125157.58213864682</v>
      </c>
      <c r="G806" s="20">
        <v>0</v>
      </c>
      <c r="H806" s="20">
        <v>20945.935724290335</v>
      </c>
    </row>
    <row r="807" spans="1:8" x14ac:dyDescent="0.25">
      <c r="A807">
        <v>1</v>
      </c>
      <c r="B807">
        <v>75</v>
      </c>
      <c r="C807">
        <v>1</v>
      </c>
      <c r="D807" t="s">
        <v>662</v>
      </c>
      <c r="E807">
        <v>6</v>
      </c>
      <c r="F807" s="20">
        <v>394958.00932102598</v>
      </c>
      <c r="G807" s="20">
        <v>7001.4998176033478</v>
      </c>
      <c r="H807" s="20">
        <v>20483.896726310501</v>
      </c>
    </row>
    <row r="808" spans="1:8" x14ac:dyDescent="0.25">
      <c r="A808">
        <v>1</v>
      </c>
      <c r="B808">
        <v>2856</v>
      </c>
      <c r="C808">
        <v>1</v>
      </c>
      <c r="D808" t="s">
        <v>962</v>
      </c>
      <c r="E808">
        <v>6</v>
      </c>
      <c r="F808" s="20">
        <v>325151.82215580152</v>
      </c>
      <c r="G808" s="20">
        <v>39162.566748070618</v>
      </c>
      <c r="H808" s="20">
        <v>20429.407774424806</v>
      </c>
    </row>
    <row r="809" spans="1:8" x14ac:dyDescent="0.25">
      <c r="A809">
        <v>1</v>
      </c>
      <c r="B809">
        <v>850</v>
      </c>
      <c r="C809">
        <v>1</v>
      </c>
      <c r="D809" t="s">
        <v>893</v>
      </c>
      <c r="E809">
        <v>6</v>
      </c>
      <c r="F809" s="20">
        <v>76690.893656110027</v>
      </c>
      <c r="G809" s="20">
        <v>0</v>
      </c>
      <c r="H809" s="20">
        <v>20160.076695910782</v>
      </c>
    </row>
    <row r="810" spans="1:8" x14ac:dyDescent="0.25">
      <c r="A810">
        <v>1</v>
      </c>
      <c r="B810">
        <v>852</v>
      </c>
      <c r="C810">
        <v>1</v>
      </c>
      <c r="D810" t="s">
        <v>894</v>
      </c>
      <c r="E810">
        <v>6</v>
      </c>
      <c r="F810" s="20">
        <v>114222.51411820936</v>
      </c>
      <c r="G810" s="20">
        <v>12615.477617665612</v>
      </c>
      <c r="H810" s="20">
        <v>16810.477641679317</v>
      </c>
    </row>
    <row r="811" spans="1:8" x14ac:dyDescent="0.25">
      <c r="A811">
        <v>1</v>
      </c>
      <c r="B811">
        <v>4138</v>
      </c>
      <c r="C811">
        <v>7</v>
      </c>
      <c r="D811" t="s">
        <v>473</v>
      </c>
      <c r="E811">
        <v>7</v>
      </c>
      <c r="F811" s="20">
        <v>20007.850834841251</v>
      </c>
      <c r="G811" s="20">
        <v>853.89395623099938</v>
      </c>
      <c r="H811" s="20">
        <v>16759.581984168286</v>
      </c>
    </row>
    <row r="812" spans="1:8" x14ac:dyDescent="0.25">
      <c r="A812">
        <v>1</v>
      </c>
      <c r="B812">
        <v>317</v>
      </c>
      <c r="C812">
        <v>1</v>
      </c>
      <c r="D812" t="s">
        <v>745</v>
      </c>
      <c r="E812">
        <v>6</v>
      </c>
      <c r="F812" s="20">
        <v>1143910.9247975268</v>
      </c>
      <c r="G812" s="20">
        <v>146075.89971767465</v>
      </c>
      <c r="H812" s="20">
        <v>14991.090157720333</v>
      </c>
    </row>
    <row r="813" spans="1:8" x14ac:dyDescent="0.25">
      <c r="A813">
        <v>1</v>
      </c>
      <c r="B813">
        <v>2311</v>
      </c>
      <c r="C813">
        <v>1</v>
      </c>
      <c r="D813" t="s">
        <v>941</v>
      </c>
      <c r="E813">
        <v>6</v>
      </c>
      <c r="F813" s="20">
        <v>363652.73324180144</v>
      </c>
      <c r="G813" s="20">
        <v>33362.970821099349</v>
      </c>
      <c r="H813" s="20">
        <v>14041.463706271337</v>
      </c>
    </row>
    <row r="814" spans="1:8" x14ac:dyDescent="0.25">
      <c r="A814">
        <v>1</v>
      </c>
      <c r="B814">
        <v>514</v>
      </c>
      <c r="C814">
        <v>1</v>
      </c>
      <c r="D814" t="s">
        <v>797</v>
      </c>
      <c r="E814">
        <v>6</v>
      </c>
      <c r="F814" s="20">
        <v>124622.42480136571</v>
      </c>
      <c r="G814" s="20">
        <v>15005.777907237072</v>
      </c>
      <c r="H814" s="20">
        <v>13828.845638003571</v>
      </c>
    </row>
    <row r="815" spans="1:8" x14ac:dyDescent="0.25">
      <c r="A815">
        <v>1</v>
      </c>
      <c r="B815">
        <v>77</v>
      </c>
      <c r="C815">
        <v>1</v>
      </c>
      <c r="D815" t="s">
        <v>663</v>
      </c>
      <c r="E815">
        <v>4</v>
      </c>
      <c r="F815" s="20">
        <v>8745688.6153541822</v>
      </c>
      <c r="G815" s="20">
        <v>1240560.7318190115</v>
      </c>
      <c r="H815" s="20">
        <v>13378.972346463299</v>
      </c>
    </row>
    <row r="816" spans="1:8" x14ac:dyDescent="0.25">
      <c r="A816">
        <v>1</v>
      </c>
      <c r="B816">
        <v>4123</v>
      </c>
      <c r="C816">
        <v>7</v>
      </c>
      <c r="D816" t="s">
        <v>464</v>
      </c>
      <c r="E816">
        <v>7</v>
      </c>
      <c r="F816" s="20">
        <v>15858.344670039165</v>
      </c>
      <c r="G816" s="20">
        <v>0</v>
      </c>
      <c r="H816" s="20">
        <v>12344.127481985965</v>
      </c>
    </row>
    <row r="817" spans="1:8" x14ac:dyDescent="0.25">
      <c r="A817">
        <v>1</v>
      </c>
      <c r="B817">
        <v>403</v>
      </c>
      <c r="C817">
        <v>1</v>
      </c>
      <c r="D817" t="s">
        <v>764</v>
      </c>
      <c r="E817">
        <v>6</v>
      </c>
      <c r="F817" s="20">
        <v>87312.023493236615</v>
      </c>
      <c r="G817" s="20">
        <v>1817.759466669324</v>
      </c>
      <c r="H817" s="20">
        <v>11890.160030370338</v>
      </c>
    </row>
    <row r="818" spans="1:8" x14ac:dyDescent="0.25">
      <c r="A818">
        <v>1</v>
      </c>
      <c r="B818">
        <v>229</v>
      </c>
      <c r="C818">
        <v>1</v>
      </c>
      <c r="D818" t="s">
        <v>711</v>
      </c>
      <c r="E818">
        <v>6</v>
      </c>
      <c r="F818" s="20">
        <v>203872.36024764675</v>
      </c>
      <c r="G818" s="20">
        <v>16860.20236957433</v>
      </c>
      <c r="H818" s="20">
        <v>11598.673513494767</v>
      </c>
    </row>
    <row r="819" spans="1:8" x14ac:dyDescent="0.25">
      <c r="A819">
        <v>1</v>
      </c>
      <c r="B819">
        <v>4119</v>
      </c>
      <c r="C819">
        <v>7</v>
      </c>
      <c r="D819" t="s">
        <v>990</v>
      </c>
      <c r="E819">
        <v>7</v>
      </c>
      <c r="F819" s="20">
        <v>32381.50276284244</v>
      </c>
      <c r="G819" s="20">
        <v>408.83209991751642</v>
      </c>
      <c r="H819" s="20">
        <v>11350.586293568434</v>
      </c>
    </row>
    <row r="820" spans="1:8" x14ac:dyDescent="0.25">
      <c r="A820">
        <v>1</v>
      </c>
      <c r="B820">
        <v>4135</v>
      </c>
      <c r="C820">
        <v>7</v>
      </c>
      <c r="D820" t="s">
        <v>992</v>
      </c>
      <c r="E820">
        <v>7</v>
      </c>
      <c r="F820" s="20">
        <v>69631.743391437776</v>
      </c>
      <c r="G820" s="20">
        <v>0</v>
      </c>
      <c r="H820" s="20">
        <v>10898.385155310942</v>
      </c>
    </row>
    <row r="821" spans="1:8" x14ac:dyDescent="0.25">
      <c r="A821">
        <v>1</v>
      </c>
      <c r="B821">
        <v>402</v>
      </c>
      <c r="C821">
        <v>1</v>
      </c>
      <c r="D821" t="s">
        <v>763</v>
      </c>
      <c r="E821">
        <v>6</v>
      </c>
      <c r="F821" s="20">
        <v>98956.390173952983</v>
      </c>
      <c r="G821" s="20">
        <v>14531.583380644728</v>
      </c>
      <c r="H821" s="20">
        <v>10795.583016926426</v>
      </c>
    </row>
    <row r="822" spans="1:8" x14ac:dyDescent="0.25">
      <c r="A822">
        <v>1</v>
      </c>
      <c r="B822">
        <v>595</v>
      </c>
      <c r="C822">
        <v>1</v>
      </c>
      <c r="D822" t="s">
        <v>819</v>
      </c>
      <c r="E822">
        <v>5</v>
      </c>
      <c r="F822" s="20">
        <v>1452124.765552558</v>
      </c>
      <c r="G822" s="20">
        <v>176079.7632790576</v>
      </c>
      <c r="H822" s="20">
        <v>10012.884376220492</v>
      </c>
    </row>
    <row r="823" spans="1:8" x14ac:dyDescent="0.25">
      <c r="A823">
        <v>1</v>
      </c>
      <c r="B823">
        <v>6065</v>
      </c>
      <c r="C823">
        <v>62</v>
      </c>
      <c r="D823" t="s">
        <v>561</v>
      </c>
      <c r="E823">
        <v>8</v>
      </c>
      <c r="F823" s="20">
        <v>0</v>
      </c>
      <c r="G823" s="20">
        <v>0</v>
      </c>
      <c r="H823" s="20">
        <v>8152.322048</v>
      </c>
    </row>
    <row r="824" spans="1:8" x14ac:dyDescent="0.25">
      <c r="A824">
        <v>1</v>
      </c>
      <c r="B824">
        <v>2527</v>
      </c>
      <c r="C824">
        <v>1</v>
      </c>
      <c r="D824" t="s">
        <v>946</v>
      </c>
      <c r="E824">
        <v>6</v>
      </c>
      <c r="F824" s="20">
        <v>318387.70482625451</v>
      </c>
      <c r="G824" s="20">
        <v>42863.121162892217</v>
      </c>
      <c r="H824" s="20">
        <v>5405.2409885965353</v>
      </c>
    </row>
    <row r="825" spans="1:8" x14ac:dyDescent="0.25">
      <c r="A825">
        <v>1</v>
      </c>
      <c r="B825">
        <v>2903</v>
      </c>
      <c r="C825">
        <v>1</v>
      </c>
      <c r="D825" t="s">
        <v>973</v>
      </c>
      <c r="E825">
        <v>6</v>
      </c>
      <c r="F825" s="20">
        <v>485031.58674456994</v>
      </c>
      <c r="G825" s="20">
        <v>86740.414352650754</v>
      </c>
      <c r="H825" s="20">
        <v>4865.6435639821793</v>
      </c>
    </row>
    <row r="826" spans="1:8" x14ac:dyDescent="0.25">
      <c r="A826">
        <v>1</v>
      </c>
      <c r="B826">
        <v>261</v>
      </c>
      <c r="C826">
        <v>1</v>
      </c>
      <c r="D826" t="s">
        <v>720</v>
      </c>
      <c r="E826">
        <v>6</v>
      </c>
      <c r="F826" s="20">
        <v>135613.86584462138</v>
      </c>
      <c r="G826" s="20">
        <v>4225.5653036563426</v>
      </c>
      <c r="H826" s="20">
        <v>2853.2735571634621</v>
      </c>
    </row>
    <row r="827" spans="1:8" x14ac:dyDescent="0.25">
      <c r="A827">
        <v>1</v>
      </c>
      <c r="B827">
        <v>186</v>
      </c>
      <c r="C827">
        <v>1</v>
      </c>
      <c r="D827" t="s">
        <v>695</v>
      </c>
      <c r="E827">
        <v>5</v>
      </c>
      <c r="F827" s="20">
        <v>1083299.2895139242</v>
      </c>
      <c r="G827" s="20">
        <v>90273.786423319601</v>
      </c>
      <c r="H827" s="20">
        <v>2811.1021956298209</v>
      </c>
    </row>
    <row r="828" spans="1:8" x14ac:dyDescent="0.25">
      <c r="A828">
        <v>1</v>
      </c>
      <c r="B828">
        <v>768</v>
      </c>
      <c r="C828">
        <v>1</v>
      </c>
      <c r="D828" t="s">
        <v>870</v>
      </c>
      <c r="E828">
        <v>6</v>
      </c>
      <c r="F828" s="20">
        <v>162782.74428789443</v>
      </c>
      <c r="G828" s="20">
        <v>7818.1767241976586</v>
      </c>
      <c r="H828" s="20">
        <v>2377.6087820558096</v>
      </c>
    </row>
    <row r="829" spans="1:8" x14ac:dyDescent="0.25">
      <c r="A829">
        <v>1</v>
      </c>
      <c r="B829">
        <v>390</v>
      </c>
      <c r="C829">
        <v>1</v>
      </c>
      <c r="D829" t="s">
        <v>760</v>
      </c>
      <c r="E829">
        <v>6</v>
      </c>
      <c r="F829" s="20">
        <v>428197.13967384002</v>
      </c>
      <c r="G829" s="20">
        <v>44800.548419168503</v>
      </c>
      <c r="H829" s="20">
        <v>2050.8952347142549</v>
      </c>
    </row>
    <row r="830" spans="1:8" x14ac:dyDescent="0.25">
      <c r="A830">
        <v>1</v>
      </c>
      <c r="B830">
        <v>676</v>
      </c>
      <c r="C830">
        <v>1</v>
      </c>
      <c r="D830" t="s">
        <v>837</v>
      </c>
      <c r="E830">
        <v>6</v>
      </c>
      <c r="F830" s="20">
        <v>106292.19682058514</v>
      </c>
      <c r="G830" s="20">
        <v>0</v>
      </c>
      <c r="H830" s="20">
        <v>1948.8888281787986</v>
      </c>
    </row>
    <row r="831" spans="1:8" x14ac:dyDescent="0.25">
      <c r="A831">
        <v>1</v>
      </c>
      <c r="B831">
        <v>592</v>
      </c>
      <c r="C831">
        <v>1</v>
      </c>
      <c r="D831" t="s">
        <v>817</v>
      </c>
      <c r="E831">
        <v>6</v>
      </c>
      <c r="F831" s="20">
        <v>115047.66395218388</v>
      </c>
      <c r="G831" s="20">
        <v>10930.388477854998</v>
      </c>
      <c r="H831" s="20">
        <v>1503.4241011233025</v>
      </c>
    </row>
    <row r="832" spans="1:8" x14ac:dyDescent="0.25">
      <c r="A832">
        <v>1</v>
      </c>
      <c r="B832">
        <v>505</v>
      </c>
      <c r="C832">
        <v>1</v>
      </c>
      <c r="D832" t="s">
        <v>792</v>
      </c>
      <c r="E832">
        <v>6</v>
      </c>
      <c r="F832" s="20">
        <v>380683.08171271603</v>
      </c>
      <c r="G832" s="20">
        <v>66138.940921921923</v>
      </c>
      <c r="H832" s="20">
        <v>33.742259260754508</v>
      </c>
    </row>
    <row r="833" spans="1:8" x14ac:dyDescent="0.25">
      <c r="A833">
        <v>1</v>
      </c>
      <c r="B833">
        <v>966</v>
      </c>
      <c r="C833">
        <v>51</v>
      </c>
      <c r="D833" t="s">
        <v>536</v>
      </c>
      <c r="E833">
        <v>8</v>
      </c>
      <c r="F833" s="20">
        <v>0</v>
      </c>
      <c r="G833" s="20">
        <v>0</v>
      </c>
      <c r="H833" s="20">
        <v>0</v>
      </c>
    </row>
    <row r="834" spans="1:8" x14ac:dyDescent="0.25">
      <c r="A834">
        <v>1</v>
      </c>
      <c r="B834">
        <v>1000</v>
      </c>
      <c r="C834">
        <v>70</v>
      </c>
      <c r="D834" t="s">
        <v>539</v>
      </c>
      <c r="E834">
        <v>8</v>
      </c>
      <c r="F834" s="20">
        <v>0</v>
      </c>
      <c r="G834" s="20">
        <v>0</v>
      </c>
      <c r="H834" s="20">
        <v>0</v>
      </c>
    </row>
    <row r="835" spans="1:8" x14ac:dyDescent="0.25">
      <c r="A835">
        <v>1</v>
      </c>
      <c r="B835">
        <v>1094</v>
      </c>
      <c r="C835">
        <v>60</v>
      </c>
      <c r="D835" t="s">
        <v>912</v>
      </c>
      <c r="E835">
        <v>8</v>
      </c>
      <c r="F835" s="20">
        <v>0</v>
      </c>
      <c r="G835" s="20">
        <v>0</v>
      </c>
      <c r="H835" s="20">
        <v>0</v>
      </c>
    </row>
    <row r="836" spans="1:8" x14ac:dyDescent="0.25">
      <c r="A836">
        <v>1</v>
      </c>
      <c r="B836">
        <v>1100</v>
      </c>
      <c r="C836">
        <v>60</v>
      </c>
      <c r="D836" t="s">
        <v>541</v>
      </c>
      <c r="E836">
        <v>8</v>
      </c>
      <c r="F836" s="20">
        <v>0</v>
      </c>
      <c r="G836" s="20">
        <v>0</v>
      </c>
      <c r="H836" s="20">
        <v>0</v>
      </c>
    </row>
    <row r="837" spans="1:8" x14ac:dyDescent="0.25">
      <c r="A837">
        <v>1</v>
      </c>
      <c r="B837">
        <v>4000</v>
      </c>
      <c r="C837">
        <v>7</v>
      </c>
      <c r="D837" t="s">
        <v>381</v>
      </c>
      <c r="E837">
        <v>7</v>
      </c>
      <c r="F837" s="20">
        <v>0</v>
      </c>
      <c r="G837" s="20">
        <v>0</v>
      </c>
      <c r="H837" s="20">
        <v>0</v>
      </c>
    </row>
    <row r="838" spans="1:8" x14ac:dyDescent="0.25">
      <c r="A838">
        <v>1</v>
      </c>
      <c r="B838">
        <v>4045</v>
      </c>
      <c r="C838">
        <v>7</v>
      </c>
      <c r="D838" t="s">
        <v>407</v>
      </c>
      <c r="E838">
        <v>7</v>
      </c>
      <c r="F838" s="20">
        <v>0</v>
      </c>
      <c r="G838" s="20">
        <v>0</v>
      </c>
      <c r="H838" s="20">
        <v>0</v>
      </c>
    </row>
    <row r="839" spans="1:8" x14ac:dyDescent="0.25">
      <c r="A839">
        <v>1</v>
      </c>
      <c r="B839">
        <v>4046</v>
      </c>
      <c r="C839">
        <v>7</v>
      </c>
      <c r="D839" t="s">
        <v>542</v>
      </c>
      <c r="E839">
        <v>7</v>
      </c>
      <c r="F839" s="20">
        <v>0</v>
      </c>
      <c r="G839" s="20">
        <v>0</v>
      </c>
      <c r="H839" s="20">
        <v>0</v>
      </c>
    </row>
    <row r="840" spans="1:8" x14ac:dyDescent="0.25">
      <c r="A840">
        <v>1</v>
      </c>
      <c r="B840">
        <v>4048</v>
      </c>
      <c r="C840">
        <v>7</v>
      </c>
      <c r="D840" t="s">
        <v>543</v>
      </c>
      <c r="E840">
        <v>7</v>
      </c>
      <c r="F840" s="20">
        <v>0</v>
      </c>
      <c r="G840" s="20">
        <v>0</v>
      </c>
      <c r="H840" s="20">
        <v>0</v>
      </c>
    </row>
    <row r="841" spans="1:8" x14ac:dyDescent="0.25">
      <c r="A841">
        <v>1</v>
      </c>
      <c r="B841">
        <v>4061</v>
      </c>
      <c r="C841">
        <v>7</v>
      </c>
      <c r="D841" t="s">
        <v>545</v>
      </c>
      <c r="E841">
        <v>7</v>
      </c>
      <c r="F841" s="20">
        <v>0</v>
      </c>
      <c r="G841" s="20">
        <v>0</v>
      </c>
      <c r="H841" s="20">
        <v>0</v>
      </c>
    </row>
    <row r="842" spans="1:8" x14ac:dyDescent="0.25">
      <c r="A842">
        <v>1</v>
      </c>
      <c r="B842">
        <v>4099</v>
      </c>
      <c r="C842">
        <v>7</v>
      </c>
      <c r="D842" t="s">
        <v>546</v>
      </c>
      <c r="E842">
        <v>7</v>
      </c>
      <c r="F842" s="20">
        <v>0</v>
      </c>
      <c r="G842" s="20">
        <v>0</v>
      </c>
      <c r="H842" s="20">
        <v>0</v>
      </c>
    </row>
    <row r="843" spans="1:8" x14ac:dyDescent="0.25">
      <c r="A843">
        <v>1</v>
      </c>
      <c r="B843">
        <v>4114</v>
      </c>
      <c r="C843">
        <v>7</v>
      </c>
      <c r="D843" t="s">
        <v>548</v>
      </c>
      <c r="E843">
        <v>7</v>
      </c>
      <c r="F843" s="20">
        <v>0</v>
      </c>
      <c r="G843" s="20">
        <v>0</v>
      </c>
      <c r="H843" s="20">
        <v>0</v>
      </c>
    </row>
    <row r="844" spans="1:8" x14ac:dyDescent="0.25">
      <c r="A844">
        <v>1</v>
      </c>
      <c r="B844">
        <v>4174</v>
      </c>
      <c r="C844">
        <v>7</v>
      </c>
      <c r="D844" t="s">
        <v>573</v>
      </c>
      <c r="E844">
        <v>7</v>
      </c>
      <c r="F844" s="20">
        <v>0</v>
      </c>
      <c r="G844" s="20">
        <v>0</v>
      </c>
      <c r="H844" s="20">
        <v>0</v>
      </c>
    </row>
    <row r="845" spans="1:8" x14ac:dyDescent="0.25">
      <c r="A845">
        <v>1</v>
      </c>
      <c r="B845">
        <v>4196</v>
      </c>
      <c r="C845">
        <v>7</v>
      </c>
      <c r="D845" t="s">
        <v>550</v>
      </c>
      <c r="E845">
        <v>8</v>
      </c>
      <c r="F845" s="20">
        <v>0</v>
      </c>
      <c r="G845" s="20">
        <v>0</v>
      </c>
      <c r="H845" s="20">
        <v>0</v>
      </c>
    </row>
    <row r="846" spans="1:8" x14ac:dyDescent="0.25">
      <c r="A846">
        <v>1</v>
      </c>
      <c r="B846">
        <v>4203</v>
      </c>
      <c r="C846">
        <v>7</v>
      </c>
      <c r="D846" t="s">
        <v>1003</v>
      </c>
      <c r="E846">
        <v>7</v>
      </c>
      <c r="F846" s="20">
        <v>0</v>
      </c>
      <c r="G846" s="20">
        <v>0</v>
      </c>
      <c r="H846" s="20">
        <v>0</v>
      </c>
    </row>
    <row r="847" spans="1:8" x14ac:dyDescent="0.25">
      <c r="A847">
        <v>1</v>
      </c>
      <c r="B847">
        <v>4205</v>
      </c>
      <c r="C847">
        <v>7</v>
      </c>
      <c r="D847" t="s">
        <v>1005</v>
      </c>
      <c r="E847">
        <v>7</v>
      </c>
      <c r="F847" s="20">
        <v>0</v>
      </c>
      <c r="G847" s="20">
        <v>0</v>
      </c>
      <c r="H847" s="20">
        <v>0</v>
      </c>
    </row>
    <row r="848" spans="1:8" x14ac:dyDescent="0.25">
      <c r="A848">
        <v>1</v>
      </c>
      <c r="B848">
        <v>4208</v>
      </c>
      <c r="C848">
        <v>7</v>
      </c>
      <c r="D848" t="s">
        <v>1006</v>
      </c>
      <c r="E848">
        <v>7</v>
      </c>
      <c r="F848" s="20">
        <v>0</v>
      </c>
      <c r="G848" s="20">
        <v>0</v>
      </c>
      <c r="H848" s="20">
        <v>0</v>
      </c>
    </row>
    <row r="849" spans="1:8" x14ac:dyDescent="0.25">
      <c r="A849">
        <v>1</v>
      </c>
      <c r="B849">
        <v>4209</v>
      </c>
      <c r="C849">
        <v>7</v>
      </c>
      <c r="D849" t="s">
        <v>528</v>
      </c>
      <c r="E849">
        <v>7</v>
      </c>
      <c r="F849" s="20">
        <v>0</v>
      </c>
      <c r="G849" s="20">
        <v>0</v>
      </c>
      <c r="H849" s="20">
        <v>0</v>
      </c>
    </row>
    <row r="850" spans="1:8" x14ac:dyDescent="0.25">
      <c r="A850">
        <v>1</v>
      </c>
      <c r="B850">
        <v>6074</v>
      </c>
      <c r="C850">
        <v>50</v>
      </c>
      <c r="D850" t="s">
        <v>565</v>
      </c>
      <c r="E850">
        <v>8</v>
      </c>
      <c r="F850" s="20">
        <v>0</v>
      </c>
      <c r="G850" s="20">
        <v>0</v>
      </c>
      <c r="H850" s="20">
        <v>0</v>
      </c>
    </row>
    <row r="851" spans="1:8" x14ac:dyDescent="0.25">
      <c r="A851">
        <v>1</v>
      </c>
      <c r="B851">
        <v>8888</v>
      </c>
      <c r="C851">
        <v>8</v>
      </c>
      <c r="D851" t="s">
        <v>1008</v>
      </c>
      <c r="E851">
        <v>8</v>
      </c>
      <c r="F851" s="20">
        <v>0</v>
      </c>
      <c r="G851" s="20">
        <v>0</v>
      </c>
      <c r="H851" s="20">
        <v>0</v>
      </c>
    </row>
    <row r="852" spans="1:8" x14ac:dyDescent="0.25">
      <c r="A852">
        <v>1</v>
      </c>
      <c r="B852">
        <v>415</v>
      </c>
      <c r="C852">
        <v>1</v>
      </c>
      <c r="D852" t="s">
        <v>768</v>
      </c>
      <c r="E852">
        <v>6</v>
      </c>
      <c r="F852" s="20">
        <v>149864.49672657505</v>
      </c>
      <c r="G852" s="20">
        <v>13144.939665635193</v>
      </c>
      <c r="H852" s="20">
        <v>-162.57749385000352</v>
      </c>
    </row>
    <row r="853" spans="1:8" x14ac:dyDescent="0.25">
      <c r="A853">
        <v>1</v>
      </c>
      <c r="B853">
        <v>2364</v>
      </c>
      <c r="C853">
        <v>1</v>
      </c>
      <c r="D853" t="s">
        <v>943</v>
      </c>
      <c r="E853">
        <v>6</v>
      </c>
      <c r="F853" s="20">
        <v>417423.03166219417</v>
      </c>
      <c r="G853" s="20">
        <v>21847.002089446789</v>
      </c>
      <c r="H853" s="20">
        <v>-606.03549223461596</v>
      </c>
    </row>
    <row r="854" spans="1:8" x14ac:dyDescent="0.25">
      <c r="A854">
        <v>1</v>
      </c>
      <c r="B854">
        <v>330</v>
      </c>
      <c r="C854">
        <v>1</v>
      </c>
      <c r="D854" t="s">
        <v>748</v>
      </c>
      <c r="E854">
        <v>6</v>
      </c>
      <c r="F854" s="20">
        <v>198416.04017469866</v>
      </c>
      <c r="G854" s="20">
        <v>14887.907923750854</v>
      </c>
      <c r="H854" s="20">
        <v>-707.28298823528894</v>
      </c>
    </row>
    <row r="855" spans="1:8" x14ac:dyDescent="0.25">
      <c r="A855">
        <v>1</v>
      </c>
      <c r="B855">
        <v>4108</v>
      </c>
      <c r="C855">
        <v>7</v>
      </c>
      <c r="D855" t="s">
        <v>547</v>
      </c>
      <c r="E855">
        <v>7</v>
      </c>
      <c r="F855" s="20">
        <v>1272.2160754692941</v>
      </c>
      <c r="G855" s="20">
        <v>623.0515164495954</v>
      </c>
      <c r="H855" s="20">
        <v>-1895.2675919188896</v>
      </c>
    </row>
    <row r="856" spans="1:8" x14ac:dyDescent="0.25">
      <c r="A856">
        <v>1</v>
      </c>
      <c r="B856">
        <v>97</v>
      </c>
      <c r="C856">
        <v>1</v>
      </c>
      <c r="D856" t="s">
        <v>672</v>
      </c>
      <c r="E856">
        <v>6</v>
      </c>
      <c r="F856" s="20">
        <v>535362.10854937835</v>
      </c>
      <c r="G856" s="20">
        <v>68563.267028454749</v>
      </c>
      <c r="H856" s="20">
        <v>-2460.0164422753369</v>
      </c>
    </row>
    <row r="857" spans="1:8" x14ac:dyDescent="0.25">
      <c r="A857">
        <v>1</v>
      </c>
      <c r="B857">
        <v>22</v>
      </c>
      <c r="C857">
        <v>1</v>
      </c>
      <c r="D857" t="s">
        <v>653</v>
      </c>
      <c r="E857">
        <v>4</v>
      </c>
      <c r="F857" s="20">
        <v>3164121.6597403255</v>
      </c>
      <c r="G857" s="20">
        <v>419234.16101482121</v>
      </c>
      <c r="H857" s="20">
        <v>-2745.3876590725558</v>
      </c>
    </row>
    <row r="858" spans="1:8" x14ac:dyDescent="0.25">
      <c r="A858">
        <v>1</v>
      </c>
      <c r="B858">
        <v>264</v>
      </c>
      <c r="C858">
        <v>1</v>
      </c>
      <c r="D858" t="s">
        <v>721</v>
      </c>
      <c r="E858">
        <v>6</v>
      </c>
      <c r="F858" s="20">
        <v>61353.126819300975</v>
      </c>
      <c r="G858" s="20">
        <v>179.95003195266185</v>
      </c>
      <c r="H858" s="20">
        <v>-2750.0054283828485</v>
      </c>
    </row>
    <row r="859" spans="1:8" x14ac:dyDescent="0.25">
      <c r="A859">
        <v>1</v>
      </c>
      <c r="B859">
        <v>391</v>
      </c>
      <c r="C859">
        <v>1</v>
      </c>
      <c r="D859" t="s">
        <v>761</v>
      </c>
      <c r="E859">
        <v>6</v>
      </c>
      <c r="F859" s="20">
        <v>279532.83572913625</v>
      </c>
      <c r="G859" s="20">
        <v>5489.4990472699874</v>
      </c>
      <c r="H859" s="20">
        <v>-3336.6873553343175</v>
      </c>
    </row>
    <row r="860" spans="1:8" x14ac:dyDescent="0.25">
      <c r="A860">
        <v>1</v>
      </c>
      <c r="B860">
        <v>356</v>
      </c>
      <c r="C860">
        <v>1</v>
      </c>
      <c r="D860" t="s">
        <v>753</v>
      </c>
      <c r="E860">
        <v>6</v>
      </c>
      <c r="F860" s="20">
        <v>139013.36042216507</v>
      </c>
      <c r="G860" s="20">
        <v>14970.284114675735</v>
      </c>
      <c r="H860" s="20">
        <v>-4604.8805156758317</v>
      </c>
    </row>
    <row r="861" spans="1:8" x14ac:dyDescent="0.25">
      <c r="A861">
        <v>1</v>
      </c>
      <c r="B861">
        <v>2198</v>
      </c>
      <c r="C861">
        <v>1</v>
      </c>
      <c r="D861" t="s">
        <v>938</v>
      </c>
      <c r="E861">
        <v>6</v>
      </c>
      <c r="F861" s="20">
        <v>367377.45968372643</v>
      </c>
      <c r="G861" s="20">
        <v>46670.982941995659</v>
      </c>
      <c r="H861" s="20">
        <v>-6566.819425829497</v>
      </c>
    </row>
    <row r="862" spans="1:8" x14ac:dyDescent="0.25">
      <c r="A862">
        <v>1</v>
      </c>
      <c r="B862">
        <v>207</v>
      </c>
      <c r="C862">
        <v>1</v>
      </c>
      <c r="D862" t="s">
        <v>707</v>
      </c>
      <c r="E862">
        <v>6</v>
      </c>
      <c r="F862" s="20">
        <v>128942.1943759354</v>
      </c>
      <c r="G862" s="20">
        <v>0</v>
      </c>
      <c r="H862" s="20">
        <v>-7436.8721110301085</v>
      </c>
    </row>
    <row r="863" spans="1:8" x14ac:dyDescent="0.25">
      <c r="A863">
        <v>1</v>
      </c>
      <c r="B863">
        <v>4175</v>
      </c>
      <c r="C863">
        <v>7</v>
      </c>
      <c r="D863" t="s">
        <v>549</v>
      </c>
      <c r="E863">
        <v>7</v>
      </c>
      <c r="F863" s="20">
        <v>5943.3541491359465</v>
      </c>
      <c r="G863" s="20">
        <v>2910.6815161490395</v>
      </c>
      <c r="H863" s="20">
        <v>-8854.035665284986</v>
      </c>
    </row>
    <row r="864" spans="1:8" x14ac:dyDescent="0.25">
      <c r="A864">
        <v>1</v>
      </c>
      <c r="B864">
        <v>4052</v>
      </c>
      <c r="C864">
        <v>7</v>
      </c>
      <c r="D864" t="s">
        <v>544</v>
      </c>
      <c r="E864">
        <v>7</v>
      </c>
      <c r="F864" s="20">
        <v>6923.1813080503689</v>
      </c>
      <c r="G864" s="20">
        <v>1935.3178968417196</v>
      </c>
      <c r="H864" s="20">
        <v>-8858.4992048920885</v>
      </c>
    </row>
    <row r="865" spans="1:8" x14ac:dyDescent="0.25">
      <c r="A865">
        <v>1</v>
      </c>
      <c r="B865">
        <v>4197</v>
      </c>
      <c r="C865">
        <v>7</v>
      </c>
      <c r="D865" t="s">
        <v>551</v>
      </c>
      <c r="E865">
        <v>8</v>
      </c>
      <c r="F865" s="20">
        <v>5988.5713928678524</v>
      </c>
      <c r="G865" s="20">
        <v>2932.8260816989159</v>
      </c>
      <c r="H865" s="20">
        <v>-8921.3974745667692</v>
      </c>
    </row>
    <row r="866" spans="1:8" x14ac:dyDescent="0.25">
      <c r="A866">
        <v>1</v>
      </c>
      <c r="B866">
        <v>801</v>
      </c>
      <c r="C866">
        <v>1</v>
      </c>
      <c r="D866" t="s">
        <v>877</v>
      </c>
      <c r="E866">
        <v>6</v>
      </c>
      <c r="F866" s="20">
        <v>125893.61979125247</v>
      </c>
      <c r="G866" s="20">
        <v>10724.918263313817</v>
      </c>
      <c r="H866" s="20">
        <v>-11783.984537714314</v>
      </c>
    </row>
    <row r="867" spans="1:8" x14ac:dyDescent="0.25">
      <c r="A867">
        <v>1</v>
      </c>
      <c r="B867">
        <v>815</v>
      </c>
      <c r="C867">
        <v>2</v>
      </c>
      <c r="D867" t="s">
        <v>283</v>
      </c>
      <c r="E867">
        <v>6</v>
      </c>
      <c r="F867" s="20">
        <v>0</v>
      </c>
      <c r="G867" s="20">
        <v>0</v>
      </c>
      <c r="H867" s="20">
        <v>-11909.885816818414</v>
      </c>
    </row>
    <row r="868" spans="1:8" x14ac:dyDescent="0.25">
      <c r="A868">
        <v>1</v>
      </c>
      <c r="B868">
        <v>2144</v>
      </c>
      <c r="C868">
        <v>1</v>
      </c>
      <c r="D868" t="s">
        <v>921</v>
      </c>
      <c r="E868">
        <v>4</v>
      </c>
      <c r="F868" s="20">
        <v>3170453.9931775094</v>
      </c>
      <c r="G868" s="20">
        <v>407656.31102189748</v>
      </c>
      <c r="H868" s="20">
        <v>-12720.595161658828</v>
      </c>
    </row>
    <row r="869" spans="1:8" x14ac:dyDescent="0.25">
      <c r="A869">
        <v>1</v>
      </c>
      <c r="B869">
        <v>2580</v>
      </c>
      <c r="C869">
        <v>1</v>
      </c>
      <c r="D869" t="s">
        <v>949</v>
      </c>
      <c r="E869">
        <v>6</v>
      </c>
      <c r="F869" s="20">
        <v>712784.26024300093</v>
      </c>
      <c r="G869" s="20">
        <v>93617.936586052499</v>
      </c>
      <c r="H869" s="20">
        <v>-13821.016210798814</v>
      </c>
    </row>
    <row r="870" spans="1:8" x14ac:dyDescent="0.25">
      <c r="A870">
        <v>1</v>
      </c>
      <c r="B870">
        <v>2168</v>
      </c>
      <c r="C870">
        <v>1</v>
      </c>
      <c r="D870" t="s">
        <v>929</v>
      </c>
      <c r="E870">
        <v>6</v>
      </c>
      <c r="F870" s="20">
        <v>802862.53800929326</v>
      </c>
      <c r="G870" s="20">
        <v>85692.019004076152</v>
      </c>
      <c r="H870" s="20">
        <v>-15648.59446986996</v>
      </c>
    </row>
    <row r="871" spans="1:8" x14ac:dyDescent="0.25">
      <c r="A871">
        <v>1</v>
      </c>
      <c r="B871">
        <v>486</v>
      </c>
      <c r="C871">
        <v>1</v>
      </c>
      <c r="D871" t="s">
        <v>785</v>
      </c>
      <c r="E871">
        <v>6</v>
      </c>
      <c r="F871" s="20">
        <v>192208.63629759836</v>
      </c>
      <c r="G871" s="20">
        <v>13318.71617098716</v>
      </c>
      <c r="H871" s="20">
        <v>-16287.324535333704</v>
      </c>
    </row>
    <row r="872" spans="1:8" x14ac:dyDescent="0.25">
      <c r="A872">
        <v>1</v>
      </c>
      <c r="B872">
        <v>2164</v>
      </c>
      <c r="C872">
        <v>1</v>
      </c>
      <c r="D872" t="s">
        <v>926</v>
      </c>
      <c r="E872">
        <v>5</v>
      </c>
      <c r="F872" s="20">
        <v>1091174.8335261112</v>
      </c>
      <c r="G872" s="20">
        <v>106764.21338244638</v>
      </c>
      <c r="H872" s="20">
        <v>-16914.793443349219</v>
      </c>
    </row>
    <row r="873" spans="1:8" x14ac:dyDescent="0.25">
      <c r="A873">
        <v>1</v>
      </c>
      <c r="B873">
        <v>682</v>
      </c>
      <c r="C873">
        <v>1</v>
      </c>
      <c r="D873" t="s">
        <v>838</v>
      </c>
      <c r="E873">
        <v>5</v>
      </c>
      <c r="F873" s="20">
        <v>1004024.2997839025</v>
      </c>
      <c r="G873" s="20">
        <v>143953.14140410238</v>
      </c>
      <c r="H873" s="20">
        <v>-18302.486843471735</v>
      </c>
    </row>
    <row r="874" spans="1:8" x14ac:dyDescent="0.25">
      <c r="A874">
        <v>1</v>
      </c>
      <c r="B874">
        <v>857</v>
      </c>
      <c r="C874">
        <v>1</v>
      </c>
      <c r="D874" t="s">
        <v>895</v>
      </c>
      <c r="E874">
        <v>6</v>
      </c>
      <c r="F874" s="20">
        <v>584864.07718726178</v>
      </c>
      <c r="G874" s="20">
        <v>71591.972815270419</v>
      </c>
      <c r="H874" s="20">
        <v>-18768.941562917171</v>
      </c>
    </row>
    <row r="875" spans="1:8" x14ac:dyDescent="0.25">
      <c r="A875">
        <v>1</v>
      </c>
      <c r="B875">
        <v>499</v>
      </c>
      <c r="C875">
        <v>1</v>
      </c>
      <c r="D875" t="s">
        <v>790</v>
      </c>
      <c r="E875">
        <v>6</v>
      </c>
      <c r="F875" s="20">
        <v>308520.91556831467</v>
      </c>
      <c r="G875" s="20">
        <v>36650.10677410652</v>
      </c>
      <c r="H875" s="20">
        <v>-19081.314013333991</v>
      </c>
    </row>
    <row r="876" spans="1:8" x14ac:dyDescent="0.25">
      <c r="A876">
        <v>1</v>
      </c>
      <c r="B876">
        <v>195</v>
      </c>
      <c r="C876">
        <v>1</v>
      </c>
      <c r="D876" t="s">
        <v>699</v>
      </c>
      <c r="E876">
        <v>3</v>
      </c>
      <c r="F876" s="20">
        <v>261669.26561516494</v>
      </c>
      <c r="G876" s="20">
        <v>668.48205570010055</v>
      </c>
      <c r="H876" s="20">
        <v>-19766.173205457308</v>
      </c>
    </row>
    <row r="877" spans="1:8" x14ac:dyDescent="0.25">
      <c r="A877">
        <v>1</v>
      </c>
      <c r="B877">
        <v>2754</v>
      </c>
      <c r="C877">
        <v>1</v>
      </c>
      <c r="D877" t="s">
        <v>956</v>
      </c>
      <c r="E877">
        <v>6</v>
      </c>
      <c r="F877" s="20">
        <v>603856.23482659832</v>
      </c>
      <c r="G877" s="20">
        <v>75783.984577896466</v>
      </c>
      <c r="H877" s="20">
        <v>-20089.623923860279</v>
      </c>
    </row>
    <row r="878" spans="1:8" x14ac:dyDescent="0.25">
      <c r="A878">
        <v>1</v>
      </c>
      <c r="B878">
        <v>95</v>
      </c>
      <c r="C878">
        <v>1</v>
      </c>
      <c r="D878" t="s">
        <v>671</v>
      </c>
      <c r="E878">
        <v>6</v>
      </c>
      <c r="F878" s="20">
        <v>196979.86144804268</v>
      </c>
      <c r="G878" s="20">
        <v>1911.5899650904064</v>
      </c>
      <c r="H878" s="20">
        <v>-20158.357553931786</v>
      </c>
    </row>
    <row r="879" spans="1:8" x14ac:dyDescent="0.25">
      <c r="A879">
        <v>1</v>
      </c>
      <c r="B879">
        <v>599</v>
      </c>
      <c r="C879">
        <v>1</v>
      </c>
      <c r="D879" t="s">
        <v>820</v>
      </c>
      <c r="E879">
        <v>6</v>
      </c>
      <c r="F879" s="20">
        <v>448849.8862982823</v>
      </c>
      <c r="G879" s="20">
        <v>56694.637870200138</v>
      </c>
      <c r="H879" s="20">
        <v>-22397.076074183497</v>
      </c>
    </row>
    <row r="880" spans="1:8" x14ac:dyDescent="0.25">
      <c r="A880">
        <v>1</v>
      </c>
      <c r="B880">
        <v>671</v>
      </c>
      <c r="C880">
        <v>1</v>
      </c>
      <c r="D880" t="s">
        <v>836</v>
      </c>
      <c r="E880">
        <v>6</v>
      </c>
      <c r="F880" s="20">
        <v>264554.72155616299</v>
      </c>
      <c r="G880" s="20">
        <v>41470.890891235555</v>
      </c>
      <c r="H880" s="20">
        <v>-23124.39746755717</v>
      </c>
    </row>
    <row r="881" spans="1:8" x14ac:dyDescent="0.25">
      <c r="A881">
        <v>1</v>
      </c>
      <c r="B881">
        <v>696</v>
      </c>
      <c r="C881">
        <v>1</v>
      </c>
      <c r="D881" t="s">
        <v>841</v>
      </c>
      <c r="E881">
        <v>6</v>
      </c>
      <c r="F881" s="20">
        <v>381383.65764092543</v>
      </c>
      <c r="G881" s="20">
        <v>37418.704732894184</v>
      </c>
      <c r="H881" s="20">
        <v>-24044.160650800095</v>
      </c>
    </row>
    <row r="882" spans="1:8" x14ac:dyDescent="0.25">
      <c r="A882">
        <v>1</v>
      </c>
      <c r="B882">
        <v>473</v>
      </c>
      <c r="C882">
        <v>1</v>
      </c>
      <c r="D882" t="s">
        <v>779</v>
      </c>
      <c r="E882">
        <v>6</v>
      </c>
      <c r="F882" s="20">
        <v>422666.46492393612</v>
      </c>
      <c r="G882" s="20">
        <v>35006.455407937538</v>
      </c>
      <c r="H882" s="20">
        <v>-24547.674891071787</v>
      </c>
    </row>
    <row r="883" spans="1:8" x14ac:dyDescent="0.25">
      <c r="A883">
        <v>1</v>
      </c>
      <c r="B883">
        <v>601</v>
      </c>
      <c r="C883">
        <v>1</v>
      </c>
      <c r="D883" t="s">
        <v>822</v>
      </c>
      <c r="E883">
        <v>6</v>
      </c>
      <c r="F883" s="20">
        <v>564007.20826288417</v>
      </c>
      <c r="G883" s="20">
        <v>64683.473388843697</v>
      </c>
      <c r="H883" s="20">
        <v>-26213.934580095156</v>
      </c>
    </row>
    <row r="884" spans="1:8" x14ac:dyDescent="0.25">
      <c r="A884">
        <v>1</v>
      </c>
      <c r="B884">
        <v>116</v>
      </c>
      <c r="C884">
        <v>1</v>
      </c>
      <c r="D884" t="s">
        <v>681</v>
      </c>
      <c r="E884">
        <v>6</v>
      </c>
      <c r="F884" s="20">
        <v>782330.77811588126</v>
      </c>
      <c r="G884" s="20">
        <v>144760.74927369927</v>
      </c>
      <c r="H884" s="20">
        <v>-27531.71794578858</v>
      </c>
    </row>
    <row r="885" spans="1:8" x14ac:dyDescent="0.25">
      <c r="A885">
        <v>1</v>
      </c>
      <c r="B885">
        <v>238</v>
      </c>
      <c r="C885">
        <v>1</v>
      </c>
      <c r="D885" t="s">
        <v>712</v>
      </c>
      <c r="E885">
        <v>6</v>
      </c>
      <c r="F885" s="20">
        <v>171561.13185487935</v>
      </c>
      <c r="G885" s="20">
        <v>18056.186125315242</v>
      </c>
      <c r="H885" s="20">
        <v>-27792.980125011465</v>
      </c>
    </row>
    <row r="886" spans="1:8" x14ac:dyDescent="0.25">
      <c r="A886">
        <v>1</v>
      </c>
      <c r="B886">
        <v>690</v>
      </c>
      <c r="C886">
        <v>1</v>
      </c>
      <c r="D886" t="s">
        <v>839</v>
      </c>
      <c r="E886">
        <v>5</v>
      </c>
      <c r="F886" s="20">
        <v>818034.23759121727</v>
      </c>
      <c r="G886" s="20">
        <v>97803.286405324485</v>
      </c>
      <c r="H886" s="20">
        <v>-28222.065949271804</v>
      </c>
    </row>
    <row r="887" spans="1:8" x14ac:dyDescent="0.25">
      <c r="A887">
        <v>1</v>
      </c>
      <c r="B887">
        <v>2169</v>
      </c>
      <c r="C887">
        <v>1</v>
      </c>
      <c r="D887" t="s">
        <v>930</v>
      </c>
      <c r="E887">
        <v>6</v>
      </c>
      <c r="F887" s="20">
        <v>528396.12072579178</v>
      </c>
      <c r="G887" s="20">
        <v>52747.865728768244</v>
      </c>
      <c r="H887" s="20">
        <v>-28364.122404444817</v>
      </c>
    </row>
    <row r="888" spans="1:8" x14ac:dyDescent="0.25">
      <c r="A888">
        <v>1</v>
      </c>
      <c r="B888">
        <v>25</v>
      </c>
      <c r="C888">
        <v>1</v>
      </c>
      <c r="D888" t="s">
        <v>655</v>
      </c>
      <c r="E888">
        <v>6</v>
      </c>
      <c r="F888" s="20">
        <v>138981.9014402371</v>
      </c>
      <c r="G888" s="20">
        <v>26423.390311824689</v>
      </c>
      <c r="H888" s="20">
        <v>-28562.797561855397</v>
      </c>
    </row>
    <row r="889" spans="1:8" x14ac:dyDescent="0.25">
      <c r="A889">
        <v>1</v>
      </c>
      <c r="B889">
        <v>173</v>
      </c>
      <c r="C889">
        <v>1</v>
      </c>
      <c r="D889" t="s">
        <v>691</v>
      </c>
      <c r="E889">
        <v>6</v>
      </c>
      <c r="F889" s="20">
        <v>353078.06014101731</v>
      </c>
      <c r="G889" s="20">
        <v>29353.766230926929</v>
      </c>
      <c r="H889" s="20">
        <v>-28746.43193853732</v>
      </c>
    </row>
    <row r="890" spans="1:8" x14ac:dyDescent="0.25">
      <c r="A890">
        <v>1</v>
      </c>
      <c r="B890">
        <v>630</v>
      </c>
      <c r="C890">
        <v>1</v>
      </c>
      <c r="D890" t="s">
        <v>831</v>
      </c>
      <c r="E890">
        <v>6</v>
      </c>
      <c r="F890" s="20">
        <v>357243.18806692841</v>
      </c>
      <c r="G890" s="20">
        <v>46072.180416533076</v>
      </c>
      <c r="H890" s="20">
        <v>-29127.241530897547</v>
      </c>
    </row>
    <row r="891" spans="1:8" x14ac:dyDescent="0.25">
      <c r="A891">
        <v>1</v>
      </c>
      <c r="B891">
        <v>404</v>
      </c>
      <c r="C891">
        <v>1</v>
      </c>
      <c r="D891" t="s">
        <v>765</v>
      </c>
      <c r="E891">
        <v>6</v>
      </c>
      <c r="F891" s="20">
        <v>191798.61693558973</v>
      </c>
      <c r="G891" s="20">
        <v>32736.4728423612</v>
      </c>
      <c r="H891" s="20">
        <v>-29475.631574091713</v>
      </c>
    </row>
    <row r="892" spans="1:8" x14ac:dyDescent="0.25">
      <c r="A892">
        <v>1</v>
      </c>
      <c r="B892">
        <v>2854</v>
      </c>
      <c r="C892">
        <v>1</v>
      </c>
      <c r="D892" t="s">
        <v>961</v>
      </c>
      <c r="E892">
        <v>6</v>
      </c>
      <c r="F892" s="20">
        <v>504465.67018557212</v>
      </c>
      <c r="G892" s="20">
        <v>64542.468238111695</v>
      </c>
      <c r="H892" s="20">
        <v>-29691.57486281349</v>
      </c>
    </row>
    <row r="893" spans="1:8" x14ac:dyDescent="0.25">
      <c r="A893">
        <v>1</v>
      </c>
      <c r="B893">
        <v>118</v>
      </c>
      <c r="C893">
        <v>1</v>
      </c>
      <c r="D893" t="s">
        <v>682</v>
      </c>
      <c r="E893">
        <v>6</v>
      </c>
      <c r="F893" s="20">
        <v>585500.39091328671</v>
      </c>
      <c r="G893" s="20">
        <v>79786.644705176193</v>
      </c>
      <c r="H893" s="20">
        <v>-32675.889040817157</v>
      </c>
    </row>
    <row r="894" spans="1:8" x14ac:dyDescent="0.25">
      <c r="A894">
        <v>1</v>
      </c>
      <c r="B894">
        <v>100</v>
      </c>
      <c r="C894">
        <v>1</v>
      </c>
      <c r="D894" t="s">
        <v>674</v>
      </c>
      <c r="E894">
        <v>6</v>
      </c>
      <c r="F894" s="20">
        <v>213666.81992109588</v>
      </c>
      <c r="G894" s="20">
        <v>10271.889670747723</v>
      </c>
      <c r="H894" s="20">
        <v>-33796.932807754936</v>
      </c>
    </row>
    <row r="895" spans="1:8" x14ac:dyDescent="0.25">
      <c r="A895">
        <v>1</v>
      </c>
      <c r="B895">
        <v>2888</v>
      </c>
      <c r="C895">
        <v>1</v>
      </c>
      <c r="D895" t="s">
        <v>370</v>
      </c>
      <c r="E895">
        <v>6</v>
      </c>
      <c r="F895" s="20">
        <v>283442.09456475102</v>
      </c>
      <c r="G895" s="20">
        <v>23533.742906087609</v>
      </c>
      <c r="H895" s="20">
        <v>-34032.339891354524</v>
      </c>
    </row>
    <row r="896" spans="1:8" x14ac:dyDescent="0.25">
      <c r="A896">
        <v>1</v>
      </c>
      <c r="B896">
        <v>239</v>
      </c>
      <c r="C896">
        <v>1</v>
      </c>
      <c r="D896" t="s">
        <v>713</v>
      </c>
      <c r="E896">
        <v>6</v>
      </c>
      <c r="F896" s="20">
        <v>544837.30518672569</v>
      </c>
      <c r="G896" s="20">
        <v>59650.985567674092</v>
      </c>
      <c r="H896" s="20">
        <v>-38309.213989395183</v>
      </c>
    </row>
    <row r="897" spans="1:8" x14ac:dyDescent="0.25">
      <c r="A897">
        <v>1</v>
      </c>
      <c r="B897">
        <v>227</v>
      </c>
      <c r="C897">
        <v>1</v>
      </c>
      <c r="D897" t="s">
        <v>710</v>
      </c>
      <c r="E897">
        <v>6</v>
      </c>
      <c r="F897" s="20">
        <v>505041.22906574729</v>
      </c>
      <c r="G897" s="20">
        <v>37041.877992737223</v>
      </c>
      <c r="H897" s="20">
        <v>-42013.014024102376</v>
      </c>
    </row>
    <row r="898" spans="1:8" x14ac:dyDescent="0.25">
      <c r="A898">
        <v>1</v>
      </c>
      <c r="B898">
        <v>786</v>
      </c>
      <c r="C898">
        <v>1</v>
      </c>
      <c r="D898" t="s">
        <v>875</v>
      </c>
      <c r="E898">
        <v>6</v>
      </c>
      <c r="F898" s="20">
        <v>353032.38592969737</v>
      </c>
      <c r="G898" s="20">
        <v>38357.307037464685</v>
      </c>
      <c r="H898" s="20">
        <v>-42660.972425333792</v>
      </c>
    </row>
    <row r="899" spans="1:8" x14ac:dyDescent="0.25">
      <c r="A899">
        <v>1</v>
      </c>
      <c r="B899">
        <v>635</v>
      </c>
      <c r="C899">
        <v>1</v>
      </c>
      <c r="D899" t="s">
        <v>832</v>
      </c>
      <c r="E899">
        <v>6</v>
      </c>
      <c r="F899" s="20">
        <v>40778.188809768508</v>
      </c>
      <c r="G899" s="20">
        <v>3716.4519048999737</v>
      </c>
      <c r="H899" s="20">
        <v>-43083.978171374467</v>
      </c>
    </row>
    <row r="900" spans="1:8" x14ac:dyDescent="0.25">
      <c r="A900">
        <v>1</v>
      </c>
      <c r="B900">
        <v>2898</v>
      </c>
      <c r="C900">
        <v>1</v>
      </c>
      <c r="D900" t="s">
        <v>972</v>
      </c>
      <c r="E900">
        <v>6</v>
      </c>
      <c r="F900" s="20">
        <v>253001.34359100732</v>
      </c>
      <c r="G900" s="20">
        <v>3347.033728079743</v>
      </c>
      <c r="H900" s="20">
        <v>-43233.936982049141</v>
      </c>
    </row>
    <row r="901" spans="1:8" x14ac:dyDescent="0.25">
      <c r="A901">
        <v>1</v>
      </c>
      <c r="B901">
        <v>162</v>
      </c>
      <c r="C901">
        <v>1</v>
      </c>
      <c r="D901" t="s">
        <v>689</v>
      </c>
      <c r="E901">
        <v>6</v>
      </c>
      <c r="F901" s="20">
        <v>1187920.7531083664</v>
      </c>
      <c r="G901" s="20">
        <v>204717.34129936522</v>
      </c>
      <c r="H901" s="20">
        <v>-47012.678757912254</v>
      </c>
    </row>
    <row r="902" spans="1:8" x14ac:dyDescent="0.25">
      <c r="A902">
        <v>1</v>
      </c>
      <c r="B902">
        <v>2358</v>
      </c>
      <c r="C902">
        <v>1</v>
      </c>
      <c r="D902" t="s">
        <v>942</v>
      </c>
      <c r="E902">
        <v>6</v>
      </c>
      <c r="F902" s="20">
        <v>224772.90334459918</v>
      </c>
      <c r="G902" s="20">
        <v>27126.916135466676</v>
      </c>
      <c r="H902" s="20">
        <v>-47189.750493801512</v>
      </c>
    </row>
    <row r="903" spans="1:8" x14ac:dyDescent="0.25">
      <c r="A903">
        <v>1</v>
      </c>
      <c r="B903">
        <v>640</v>
      </c>
      <c r="C903">
        <v>1</v>
      </c>
      <c r="D903" t="s">
        <v>833</v>
      </c>
      <c r="E903">
        <v>6</v>
      </c>
      <c r="F903" s="20">
        <v>254121.52610665397</v>
      </c>
      <c r="G903" s="20">
        <v>19137.827206839414</v>
      </c>
      <c r="H903" s="20">
        <v>-49553.344896403403</v>
      </c>
    </row>
    <row r="904" spans="1:8" x14ac:dyDescent="0.25">
      <c r="A904">
        <v>1</v>
      </c>
      <c r="B904">
        <v>424</v>
      </c>
      <c r="C904">
        <v>1</v>
      </c>
      <c r="D904" t="s">
        <v>770</v>
      </c>
      <c r="E904">
        <v>6</v>
      </c>
      <c r="F904" s="20">
        <v>196494.47310679051</v>
      </c>
      <c r="G904" s="20">
        <v>0</v>
      </c>
      <c r="H904" s="20">
        <v>-50099.181338208437</v>
      </c>
    </row>
    <row r="905" spans="1:8" x14ac:dyDescent="0.25">
      <c r="A905">
        <v>1</v>
      </c>
      <c r="B905">
        <v>2167</v>
      </c>
      <c r="C905">
        <v>1</v>
      </c>
      <c r="D905" t="s">
        <v>928</v>
      </c>
      <c r="E905">
        <v>6</v>
      </c>
      <c r="F905" s="20">
        <v>568608.32522965036</v>
      </c>
      <c r="G905" s="20">
        <v>64777.716159684918</v>
      </c>
      <c r="H905" s="20">
        <v>-50268.329751157566</v>
      </c>
    </row>
    <row r="906" spans="1:8" x14ac:dyDescent="0.25">
      <c r="A906">
        <v>1</v>
      </c>
      <c r="B906">
        <v>2609</v>
      </c>
      <c r="C906">
        <v>1</v>
      </c>
      <c r="D906" t="s">
        <v>950</v>
      </c>
      <c r="E906">
        <v>6</v>
      </c>
      <c r="F906" s="20">
        <v>318153.52662809967</v>
      </c>
      <c r="G906" s="20">
        <v>31811.420081982695</v>
      </c>
      <c r="H906" s="20">
        <v>-50467.935192493947</v>
      </c>
    </row>
    <row r="907" spans="1:8" x14ac:dyDescent="0.25">
      <c r="A907">
        <v>1</v>
      </c>
      <c r="B907">
        <v>2902</v>
      </c>
      <c r="C907">
        <v>1</v>
      </c>
      <c r="D907" t="s">
        <v>582</v>
      </c>
      <c r="E907">
        <v>6</v>
      </c>
      <c r="F907" s="20">
        <v>295619.69915653678</v>
      </c>
      <c r="G907" s="20">
        <v>10074.190206531588</v>
      </c>
      <c r="H907" s="20">
        <v>-50664.788022309207</v>
      </c>
    </row>
    <row r="908" spans="1:8" x14ac:dyDescent="0.25">
      <c r="A908">
        <v>1</v>
      </c>
      <c r="B908">
        <v>858</v>
      </c>
      <c r="C908">
        <v>1</v>
      </c>
      <c r="D908" t="s">
        <v>896</v>
      </c>
      <c r="E908">
        <v>6</v>
      </c>
      <c r="F908" s="20">
        <v>604943.08114507701</v>
      </c>
      <c r="G908" s="20">
        <v>42708.826919875042</v>
      </c>
      <c r="H908" s="20">
        <v>-52341.14403352284</v>
      </c>
    </row>
    <row r="909" spans="1:8" x14ac:dyDescent="0.25">
      <c r="A909">
        <v>1</v>
      </c>
      <c r="B909">
        <v>500</v>
      </c>
      <c r="C909">
        <v>1</v>
      </c>
      <c r="D909" t="s">
        <v>791</v>
      </c>
      <c r="E909">
        <v>6</v>
      </c>
      <c r="F909" s="20">
        <v>551093.20452868566</v>
      </c>
      <c r="G909" s="20">
        <v>79478.198287356747</v>
      </c>
      <c r="H909" s="20">
        <v>-52552.633817025198</v>
      </c>
    </row>
    <row r="910" spans="1:8" x14ac:dyDescent="0.25">
      <c r="A910">
        <v>1</v>
      </c>
      <c r="B910">
        <v>297</v>
      </c>
      <c r="C910">
        <v>1</v>
      </c>
      <c r="D910" t="s">
        <v>737</v>
      </c>
      <c r="E910">
        <v>6</v>
      </c>
      <c r="F910" s="20">
        <v>197483.52258364734</v>
      </c>
      <c r="G910" s="20">
        <v>2622.7090224174199</v>
      </c>
      <c r="H910" s="20">
        <v>-52996.316279154831</v>
      </c>
    </row>
    <row r="911" spans="1:8" x14ac:dyDescent="0.25">
      <c r="A911">
        <v>1</v>
      </c>
      <c r="B911">
        <v>2805</v>
      </c>
      <c r="C911">
        <v>1</v>
      </c>
      <c r="D911" t="s">
        <v>958</v>
      </c>
      <c r="E911">
        <v>5</v>
      </c>
      <c r="F911" s="20">
        <v>722699.53879122657</v>
      </c>
      <c r="G911" s="20">
        <v>71114.77159773215</v>
      </c>
      <c r="H911" s="20">
        <v>-54815.745516697018</v>
      </c>
    </row>
    <row r="912" spans="1:8" x14ac:dyDescent="0.25">
      <c r="A912">
        <v>1</v>
      </c>
      <c r="B912">
        <v>2683</v>
      </c>
      <c r="C912">
        <v>1</v>
      </c>
      <c r="D912" t="s">
        <v>951</v>
      </c>
      <c r="E912">
        <v>6</v>
      </c>
      <c r="F912" s="20">
        <v>376106.87409590324</v>
      </c>
      <c r="G912" s="20">
        <v>39875.215816267038</v>
      </c>
      <c r="H912" s="20">
        <v>-56038.90383044452</v>
      </c>
    </row>
    <row r="913" spans="1:8" x14ac:dyDescent="0.25">
      <c r="A913">
        <v>1</v>
      </c>
      <c r="B913">
        <v>93</v>
      </c>
      <c r="C913">
        <v>1</v>
      </c>
      <c r="D913" t="s">
        <v>669</v>
      </c>
      <c r="E913">
        <v>6</v>
      </c>
      <c r="F913" s="20">
        <v>325754.42675679125</v>
      </c>
      <c r="G913" s="20">
        <v>33881.31010333322</v>
      </c>
      <c r="H913" s="20">
        <v>-56121.657210682359</v>
      </c>
    </row>
    <row r="914" spans="1:8" x14ac:dyDescent="0.25">
      <c r="A914">
        <v>1</v>
      </c>
      <c r="B914">
        <v>255</v>
      </c>
      <c r="C914">
        <v>1</v>
      </c>
      <c r="D914" t="s">
        <v>718</v>
      </c>
      <c r="E914">
        <v>5</v>
      </c>
      <c r="F914" s="20">
        <v>670485.5945162084</v>
      </c>
      <c r="G914" s="20">
        <v>33444.815090702243</v>
      </c>
      <c r="H914" s="20">
        <v>-56800.31687611714</v>
      </c>
    </row>
    <row r="915" spans="1:8" x14ac:dyDescent="0.25">
      <c r="A915">
        <v>1</v>
      </c>
      <c r="B915">
        <v>2342</v>
      </c>
      <c r="C915">
        <v>1</v>
      </c>
      <c r="D915" t="s">
        <v>341</v>
      </c>
      <c r="E915">
        <v>6</v>
      </c>
      <c r="F915" s="20">
        <v>499681.76140173402</v>
      </c>
      <c r="G915" s="20">
        <v>37509.741498047377</v>
      </c>
      <c r="H915" s="20">
        <v>-56870.974362334237</v>
      </c>
    </row>
    <row r="916" spans="1:8" x14ac:dyDescent="0.25">
      <c r="A916">
        <v>1</v>
      </c>
      <c r="B916">
        <v>208</v>
      </c>
      <c r="C916">
        <v>1</v>
      </c>
      <c r="D916" t="s">
        <v>708</v>
      </c>
      <c r="E916">
        <v>6</v>
      </c>
      <c r="F916" s="20">
        <v>93354.188852081454</v>
      </c>
      <c r="G916" s="20">
        <v>4212.5382851309778</v>
      </c>
      <c r="H916" s="20">
        <v>-59183.301303888686</v>
      </c>
    </row>
    <row r="917" spans="1:8" x14ac:dyDescent="0.25">
      <c r="A917">
        <v>1</v>
      </c>
      <c r="B917">
        <v>763</v>
      </c>
      <c r="C917">
        <v>1</v>
      </c>
      <c r="D917" t="s">
        <v>869</v>
      </c>
      <c r="E917">
        <v>6</v>
      </c>
      <c r="F917" s="20">
        <v>411864.48279513774</v>
      </c>
      <c r="G917" s="20">
        <v>0</v>
      </c>
      <c r="H917" s="20">
        <v>-60056.800530037581</v>
      </c>
    </row>
    <row r="918" spans="1:8" x14ac:dyDescent="0.25">
      <c r="A918">
        <v>1</v>
      </c>
      <c r="B918">
        <v>81</v>
      </c>
      <c r="C918">
        <v>1</v>
      </c>
      <c r="D918" t="s">
        <v>664</v>
      </c>
      <c r="E918">
        <v>6</v>
      </c>
      <c r="F918" s="20">
        <v>185871.40082061331</v>
      </c>
      <c r="G918" s="20">
        <v>30251.542884241138</v>
      </c>
      <c r="H918" s="20">
        <v>-61581.297250872871</v>
      </c>
    </row>
    <row r="919" spans="1:8" x14ac:dyDescent="0.25">
      <c r="A919">
        <v>1</v>
      </c>
      <c r="B919">
        <v>891</v>
      </c>
      <c r="C919">
        <v>1</v>
      </c>
      <c r="D919" t="s">
        <v>905</v>
      </c>
      <c r="E919">
        <v>6</v>
      </c>
      <c r="F919" s="20">
        <v>354054.53521929262</v>
      </c>
      <c r="G919" s="20">
        <v>30078.340935809589</v>
      </c>
      <c r="H919" s="20">
        <v>-62695.666736673295</v>
      </c>
    </row>
    <row r="920" spans="1:8" x14ac:dyDescent="0.25">
      <c r="A920">
        <v>1</v>
      </c>
      <c r="B920">
        <v>2143</v>
      </c>
      <c r="C920">
        <v>1</v>
      </c>
      <c r="D920" t="s">
        <v>318</v>
      </c>
      <c r="E920">
        <v>6</v>
      </c>
      <c r="F920" s="20">
        <v>788703.53891108697</v>
      </c>
      <c r="G920" s="20">
        <v>108088.24283751842</v>
      </c>
      <c r="H920" s="20">
        <v>-64646.784076551201</v>
      </c>
    </row>
    <row r="921" spans="1:8" x14ac:dyDescent="0.25">
      <c r="A921">
        <v>1</v>
      </c>
      <c r="B921">
        <v>323</v>
      </c>
      <c r="C921">
        <v>2</v>
      </c>
      <c r="D921" t="s">
        <v>151</v>
      </c>
      <c r="E921">
        <v>6</v>
      </c>
      <c r="F921" s="20">
        <v>0</v>
      </c>
      <c r="G921" s="20">
        <v>0</v>
      </c>
      <c r="H921" s="20">
        <v>-65820.837529739525</v>
      </c>
    </row>
    <row r="922" spans="1:8" x14ac:dyDescent="0.25">
      <c r="A922">
        <v>1</v>
      </c>
      <c r="B922">
        <v>531</v>
      </c>
      <c r="C922">
        <v>1</v>
      </c>
      <c r="D922" t="s">
        <v>800</v>
      </c>
      <c r="E922">
        <v>5</v>
      </c>
      <c r="F922" s="20">
        <v>1130390.7723312061</v>
      </c>
      <c r="G922" s="20">
        <v>78010.705079889391</v>
      </c>
      <c r="H922" s="20">
        <v>-67109.600503708381</v>
      </c>
    </row>
    <row r="923" spans="1:8" x14ac:dyDescent="0.25">
      <c r="A923">
        <v>1</v>
      </c>
      <c r="B923">
        <v>836</v>
      </c>
      <c r="C923">
        <v>1</v>
      </c>
      <c r="D923" t="s">
        <v>889</v>
      </c>
      <c r="E923">
        <v>6</v>
      </c>
      <c r="F923" s="20">
        <v>231394.86027531544</v>
      </c>
      <c r="G923" s="20">
        <v>34151.77984427246</v>
      </c>
      <c r="H923" s="20">
        <v>-70070.96717909399</v>
      </c>
    </row>
    <row r="924" spans="1:8" x14ac:dyDescent="0.25">
      <c r="A924">
        <v>1</v>
      </c>
      <c r="B924">
        <v>2536</v>
      </c>
      <c r="C924">
        <v>1</v>
      </c>
      <c r="D924" t="s">
        <v>948</v>
      </c>
      <c r="E924">
        <v>6</v>
      </c>
      <c r="F924" s="20">
        <v>91241.726398826795</v>
      </c>
      <c r="G924" s="20">
        <v>0</v>
      </c>
      <c r="H924" s="20">
        <v>-70102.067458429505</v>
      </c>
    </row>
    <row r="925" spans="1:8" x14ac:dyDescent="0.25">
      <c r="A925">
        <v>1</v>
      </c>
      <c r="B925">
        <v>533</v>
      </c>
      <c r="C925">
        <v>1</v>
      </c>
      <c r="D925" t="s">
        <v>801</v>
      </c>
      <c r="E925">
        <v>5</v>
      </c>
      <c r="F925" s="20">
        <v>782043.63151686976</v>
      </c>
      <c r="G925" s="20">
        <v>60091.807452952897</v>
      </c>
      <c r="H925" s="20">
        <v>-70793.946004883197</v>
      </c>
    </row>
    <row r="926" spans="1:8" x14ac:dyDescent="0.25">
      <c r="A926">
        <v>1</v>
      </c>
      <c r="B926">
        <v>761</v>
      </c>
      <c r="C926">
        <v>1</v>
      </c>
      <c r="D926" t="s">
        <v>868</v>
      </c>
      <c r="E926">
        <v>4</v>
      </c>
      <c r="F926" s="20">
        <v>4174148.2220560894</v>
      </c>
      <c r="G926" s="20">
        <v>505088.20364041289</v>
      </c>
      <c r="H926" s="20">
        <v>-73011.604968162137</v>
      </c>
    </row>
    <row r="927" spans="1:8" x14ac:dyDescent="0.25">
      <c r="A927">
        <v>1</v>
      </c>
      <c r="B927">
        <v>611</v>
      </c>
      <c r="C927">
        <v>1</v>
      </c>
      <c r="D927" t="s">
        <v>823</v>
      </c>
      <c r="E927">
        <v>6</v>
      </c>
      <c r="F927" s="20">
        <v>32098.348146991237</v>
      </c>
      <c r="G927" s="20">
        <v>3994.2834056035995</v>
      </c>
      <c r="H927" s="20">
        <v>-74178.930816621301</v>
      </c>
    </row>
    <row r="928" spans="1:8" x14ac:dyDescent="0.25">
      <c r="A928">
        <v>1</v>
      </c>
      <c r="B928">
        <v>513</v>
      </c>
      <c r="C928">
        <v>1</v>
      </c>
      <c r="D928" t="s">
        <v>796</v>
      </c>
      <c r="E928">
        <v>6</v>
      </c>
      <c r="F928" s="20">
        <v>108864.96792265469</v>
      </c>
      <c r="G928" s="20">
        <v>2284.9912251595988</v>
      </c>
      <c r="H928" s="20">
        <v>-76691.549245037357</v>
      </c>
    </row>
    <row r="929" spans="1:8" x14ac:dyDescent="0.25">
      <c r="A929">
        <v>1</v>
      </c>
      <c r="B929">
        <v>829</v>
      </c>
      <c r="C929">
        <v>1</v>
      </c>
      <c r="D929" t="s">
        <v>884</v>
      </c>
      <c r="E929">
        <v>5</v>
      </c>
      <c r="F929" s="20">
        <v>2369979.5156998611</v>
      </c>
      <c r="G929" s="20">
        <v>368234.81385009747</v>
      </c>
      <c r="H929" s="20">
        <v>-77502.717275091563</v>
      </c>
    </row>
    <row r="930" spans="1:8" x14ac:dyDescent="0.25">
      <c r="A930">
        <v>1</v>
      </c>
      <c r="B930">
        <v>492</v>
      </c>
      <c r="C930">
        <v>1</v>
      </c>
      <c r="D930" t="s">
        <v>787</v>
      </c>
      <c r="E930">
        <v>4</v>
      </c>
      <c r="F930" s="20">
        <v>5229245.7096531019</v>
      </c>
      <c r="G930" s="20">
        <v>717176.4150296069</v>
      </c>
      <c r="H930" s="20">
        <v>-81705.690124499088</v>
      </c>
    </row>
    <row r="931" spans="1:8" x14ac:dyDescent="0.25">
      <c r="A931">
        <v>1</v>
      </c>
      <c r="B931">
        <v>820</v>
      </c>
      <c r="C931">
        <v>1</v>
      </c>
      <c r="D931" t="s">
        <v>882</v>
      </c>
      <c r="E931">
        <v>6</v>
      </c>
      <c r="F931" s="20">
        <v>380231.54586880549</v>
      </c>
      <c r="G931" s="20">
        <v>34090.027176381176</v>
      </c>
      <c r="H931" s="20">
        <v>-84244.984790143106</v>
      </c>
    </row>
    <row r="932" spans="1:8" x14ac:dyDescent="0.25">
      <c r="A932">
        <v>1</v>
      </c>
      <c r="B932">
        <v>2215</v>
      </c>
      <c r="C932">
        <v>1</v>
      </c>
      <c r="D932" t="s">
        <v>939</v>
      </c>
      <c r="E932">
        <v>6</v>
      </c>
      <c r="F932" s="20">
        <v>265947.79040532897</v>
      </c>
      <c r="G932" s="20">
        <v>31711.40784530875</v>
      </c>
      <c r="H932" s="20">
        <v>-84794.924557109014</v>
      </c>
    </row>
    <row r="933" spans="1:8" x14ac:dyDescent="0.25">
      <c r="A933">
        <v>1</v>
      </c>
      <c r="B933">
        <v>139</v>
      </c>
      <c r="C933">
        <v>1</v>
      </c>
      <c r="D933" t="s">
        <v>685</v>
      </c>
      <c r="E933">
        <v>6</v>
      </c>
      <c r="F933" s="20">
        <v>594722.61394592386</v>
      </c>
      <c r="G933" s="20">
        <v>53310.547362019832</v>
      </c>
      <c r="H933" s="20">
        <v>-87416.034297871811</v>
      </c>
    </row>
    <row r="934" spans="1:8" x14ac:dyDescent="0.25">
      <c r="A934">
        <v>1</v>
      </c>
      <c r="B934">
        <v>738</v>
      </c>
      <c r="C934">
        <v>1</v>
      </c>
      <c r="D934" t="s">
        <v>858</v>
      </c>
      <c r="E934">
        <v>5</v>
      </c>
      <c r="F934" s="20">
        <v>560595.37303478539</v>
      </c>
      <c r="G934" s="20">
        <v>28370.333892517086</v>
      </c>
      <c r="H934" s="20">
        <v>-87728.581252275151</v>
      </c>
    </row>
    <row r="935" spans="1:8" x14ac:dyDescent="0.25">
      <c r="A935">
        <v>1</v>
      </c>
      <c r="B935">
        <v>821</v>
      </c>
      <c r="C935">
        <v>1</v>
      </c>
      <c r="D935" t="s">
        <v>883</v>
      </c>
      <c r="E935">
        <v>6</v>
      </c>
      <c r="F935" s="20">
        <v>539056.61209547997</v>
      </c>
      <c r="G935" s="20">
        <v>24522.178276980179</v>
      </c>
      <c r="H935" s="20">
        <v>-88001.704999510723</v>
      </c>
    </row>
    <row r="936" spans="1:8" x14ac:dyDescent="0.25">
      <c r="A936">
        <v>1</v>
      </c>
      <c r="B936">
        <v>423</v>
      </c>
      <c r="C936">
        <v>1</v>
      </c>
      <c r="D936" t="s">
        <v>769</v>
      </c>
      <c r="E936">
        <v>4</v>
      </c>
      <c r="F936" s="20">
        <v>2616796.9753433885</v>
      </c>
      <c r="G936" s="20">
        <v>341510.76473886688</v>
      </c>
      <c r="H936" s="20">
        <v>-94637.737768437655</v>
      </c>
    </row>
    <row r="937" spans="1:8" x14ac:dyDescent="0.25">
      <c r="A937">
        <v>1</v>
      </c>
      <c r="B937">
        <v>487</v>
      </c>
      <c r="C937">
        <v>1</v>
      </c>
      <c r="D937" t="s">
        <v>786</v>
      </c>
      <c r="E937">
        <v>6</v>
      </c>
      <c r="F937" s="20">
        <v>232183.57484730316</v>
      </c>
      <c r="G937" s="20">
        <v>16968.336255829949</v>
      </c>
      <c r="H937" s="20">
        <v>-96408.128565760009</v>
      </c>
    </row>
    <row r="938" spans="1:8" x14ac:dyDescent="0.25">
      <c r="A938">
        <v>1</v>
      </c>
      <c r="B938">
        <v>545</v>
      </c>
      <c r="C938">
        <v>1</v>
      </c>
      <c r="D938" t="s">
        <v>806</v>
      </c>
      <c r="E938">
        <v>6</v>
      </c>
      <c r="F938" s="20">
        <v>258099.30665957401</v>
      </c>
      <c r="G938" s="20">
        <v>17986.230085123272</v>
      </c>
      <c r="H938" s="20">
        <v>-98839.463027769816</v>
      </c>
    </row>
    <row r="939" spans="1:8" x14ac:dyDescent="0.25">
      <c r="A939">
        <v>1</v>
      </c>
      <c r="B939">
        <v>542</v>
      </c>
      <c r="C939">
        <v>1</v>
      </c>
      <c r="D939" t="s">
        <v>804</v>
      </c>
      <c r="E939">
        <v>6</v>
      </c>
      <c r="F939" s="20">
        <v>183671.1095454889</v>
      </c>
      <c r="G939" s="20">
        <v>0</v>
      </c>
      <c r="H939" s="20">
        <v>-99570.540753683061</v>
      </c>
    </row>
    <row r="940" spans="1:8" x14ac:dyDescent="0.25">
      <c r="A940">
        <v>1</v>
      </c>
      <c r="B940">
        <v>745</v>
      </c>
      <c r="C940">
        <v>1</v>
      </c>
      <c r="D940" t="s">
        <v>864</v>
      </c>
      <c r="E940">
        <v>5</v>
      </c>
      <c r="F940" s="20">
        <v>1310285.1853754292</v>
      </c>
      <c r="G940" s="20">
        <v>142895.07029127114</v>
      </c>
      <c r="H940" s="20">
        <v>-99783.207476654716</v>
      </c>
    </row>
    <row r="941" spans="1:8" x14ac:dyDescent="0.25">
      <c r="A941">
        <v>1</v>
      </c>
      <c r="B941">
        <v>32</v>
      </c>
      <c r="C941">
        <v>1</v>
      </c>
      <c r="D941" t="s">
        <v>657</v>
      </c>
      <c r="E941">
        <v>6</v>
      </c>
      <c r="F941" s="20">
        <v>834568.59220866754</v>
      </c>
      <c r="G941" s="20">
        <v>142862.93488156557</v>
      </c>
      <c r="H941" s="20">
        <v>-103583.57647318179</v>
      </c>
    </row>
    <row r="942" spans="1:8" x14ac:dyDescent="0.25">
      <c r="A942">
        <v>1</v>
      </c>
      <c r="B942">
        <v>378</v>
      </c>
      <c r="C942">
        <v>1</v>
      </c>
      <c r="D942" t="s">
        <v>757</v>
      </c>
      <c r="E942">
        <v>6</v>
      </c>
      <c r="F942" s="20">
        <v>511470.90897780511</v>
      </c>
      <c r="G942" s="20">
        <v>75777.305344334221</v>
      </c>
      <c r="H942" s="20">
        <v>-103673.05796161947</v>
      </c>
    </row>
    <row r="943" spans="1:8" x14ac:dyDescent="0.25">
      <c r="A943">
        <v>1</v>
      </c>
      <c r="B943">
        <v>627</v>
      </c>
      <c r="C943">
        <v>1</v>
      </c>
      <c r="D943" t="s">
        <v>829</v>
      </c>
      <c r="E943">
        <v>6</v>
      </c>
      <c r="F943" s="20">
        <v>147918.16699326114</v>
      </c>
      <c r="G943" s="20">
        <v>4939.5271442915709</v>
      </c>
      <c r="H943" s="20">
        <v>-105631.01435089491</v>
      </c>
    </row>
    <row r="944" spans="1:8" x14ac:dyDescent="0.25">
      <c r="A944">
        <v>1</v>
      </c>
      <c r="B944">
        <v>741</v>
      </c>
      <c r="C944">
        <v>1</v>
      </c>
      <c r="D944" t="s">
        <v>861</v>
      </c>
      <c r="E944">
        <v>5</v>
      </c>
      <c r="F944" s="20">
        <v>1006595.2849924469</v>
      </c>
      <c r="G944" s="20">
        <v>131429.15370889276</v>
      </c>
      <c r="H944" s="20">
        <v>-106759.04465807507</v>
      </c>
    </row>
    <row r="945" spans="1:8" x14ac:dyDescent="0.25">
      <c r="A945">
        <v>1</v>
      </c>
      <c r="B945">
        <v>564</v>
      </c>
      <c r="C945">
        <v>1</v>
      </c>
      <c r="D945" t="s">
        <v>813</v>
      </c>
      <c r="E945">
        <v>5</v>
      </c>
      <c r="F945" s="20">
        <v>1366572.2834794405</v>
      </c>
      <c r="G945" s="20">
        <v>143759.98114390444</v>
      </c>
      <c r="H945" s="20">
        <v>-109000.71180402425</v>
      </c>
    </row>
    <row r="946" spans="1:8" x14ac:dyDescent="0.25">
      <c r="A946">
        <v>1</v>
      </c>
      <c r="B946">
        <v>129</v>
      </c>
      <c r="C946">
        <v>1</v>
      </c>
      <c r="D946" t="s">
        <v>683</v>
      </c>
      <c r="E946">
        <v>5</v>
      </c>
      <c r="F946" s="20">
        <v>1504940.0233709819</v>
      </c>
      <c r="G946" s="20">
        <v>225051.41964776025</v>
      </c>
      <c r="H946" s="20">
        <v>-110343.63580085771</v>
      </c>
    </row>
    <row r="947" spans="1:8" x14ac:dyDescent="0.25">
      <c r="A947">
        <v>1</v>
      </c>
      <c r="B947">
        <v>203</v>
      </c>
      <c r="C947">
        <v>1</v>
      </c>
      <c r="D947" t="s">
        <v>704</v>
      </c>
      <c r="E947">
        <v>6</v>
      </c>
      <c r="F947" s="20">
        <v>732426.79785745486</v>
      </c>
      <c r="G947" s="20">
        <v>79326.632288861438</v>
      </c>
      <c r="H947" s="20">
        <v>-112329.57238092119</v>
      </c>
    </row>
    <row r="948" spans="1:8" x14ac:dyDescent="0.25">
      <c r="A948">
        <v>1</v>
      </c>
      <c r="B948">
        <v>2171</v>
      </c>
      <c r="C948">
        <v>1</v>
      </c>
      <c r="D948" t="s">
        <v>932</v>
      </c>
      <c r="E948">
        <v>6</v>
      </c>
      <c r="F948" s="20">
        <v>268577.9710396069</v>
      </c>
      <c r="G948" s="20">
        <v>37163.65453845149</v>
      </c>
      <c r="H948" s="20">
        <v>-112498.90318662113</v>
      </c>
    </row>
    <row r="949" spans="1:8" x14ac:dyDescent="0.25">
      <c r="A949">
        <v>1</v>
      </c>
      <c r="B949">
        <v>253</v>
      </c>
      <c r="C949">
        <v>1</v>
      </c>
      <c r="D949" t="s">
        <v>717</v>
      </c>
      <c r="E949">
        <v>6</v>
      </c>
      <c r="F949" s="20">
        <v>328626.08877959324</v>
      </c>
      <c r="G949" s="20">
        <v>9216.8221436882359</v>
      </c>
      <c r="H949" s="20">
        <v>-113175.64870367623</v>
      </c>
    </row>
    <row r="950" spans="1:8" x14ac:dyDescent="0.25">
      <c r="A950">
        <v>1</v>
      </c>
      <c r="B950">
        <v>832</v>
      </c>
      <c r="C950">
        <v>1</v>
      </c>
      <c r="D950" t="s">
        <v>886</v>
      </c>
      <c r="E950">
        <v>3</v>
      </c>
      <c r="F950" s="20">
        <v>3071010.7567454549</v>
      </c>
      <c r="G950" s="20">
        <v>415511.75036822958</v>
      </c>
      <c r="H950" s="20">
        <v>-113584.55918967223</v>
      </c>
    </row>
    <row r="951" spans="1:8" x14ac:dyDescent="0.25">
      <c r="A951">
        <v>1</v>
      </c>
      <c r="B951">
        <v>2176</v>
      </c>
      <c r="C951">
        <v>1</v>
      </c>
      <c r="D951" t="s">
        <v>935</v>
      </c>
      <c r="E951">
        <v>6</v>
      </c>
      <c r="F951" s="20">
        <v>427387.73881356214</v>
      </c>
      <c r="G951" s="20">
        <v>56473.305842752641</v>
      </c>
      <c r="H951" s="20">
        <v>-114038.44107639451</v>
      </c>
    </row>
    <row r="952" spans="1:8" x14ac:dyDescent="0.25">
      <c r="A952">
        <v>1</v>
      </c>
      <c r="B952">
        <v>345</v>
      </c>
      <c r="C952">
        <v>1</v>
      </c>
      <c r="D952" t="s">
        <v>751</v>
      </c>
      <c r="E952">
        <v>5</v>
      </c>
      <c r="F952" s="20">
        <v>1162797.3705453055</v>
      </c>
      <c r="G952" s="20">
        <v>116983.23785663389</v>
      </c>
      <c r="H952" s="20">
        <v>-115409.87502090339</v>
      </c>
    </row>
    <row r="953" spans="1:8" x14ac:dyDescent="0.25">
      <c r="A953">
        <v>1</v>
      </c>
      <c r="B953">
        <v>299</v>
      </c>
      <c r="C953">
        <v>1</v>
      </c>
      <c r="D953" t="s">
        <v>738</v>
      </c>
      <c r="E953">
        <v>6</v>
      </c>
      <c r="F953" s="20">
        <v>674276.85961325362</v>
      </c>
      <c r="G953" s="20">
        <v>92713.297337854223</v>
      </c>
      <c r="H953" s="20">
        <v>-117378.90871969027</v>
      </c>
    </row>
    <row r="954" spans="1:8" x14ac:dyDescent="0.25">
      <c r="A954">
        <v>1</v>
      </c>
      <c r="B954">
        <v>113</v>
      </c>
      <c r="C954">
        <v>1</v>
      </c>
      <c r="D954" t="s">
        <v>679</v>
      </c>
      <c r="E954">
        <v>6</v>
      </c>
      <c r="F954" s="20">
        <v>759780.24521106237</v>
      </c>
      <c r="G954" s="20">
        <v>93201.354769161189</v>
      </c>
      <c r="H954" s="20">
        <v>-118344.99581881236</v>
      </c>
    </row>
    <row r="955" spans="1:8" x14ac:dyDescent="0.25">
      <c r="A955">
        <v>1</v>
      </c>
      <c r="B955">
        <v>2899</v>
      </c>
      <c r="C955">
        <v>1</v>
      </c>
      <c r="D955" t="s">
        <v>376</v>
      </c>
      <c r="E955">
        <v>5</v>
      </c>
      <c r="F955" s="20">
        <v>714295.0530095516</v>
      </c>
      <c r="G955" s="20">
        <v>24073.811517846691</v>
      </c>
      <c r="H955" s="20">
        <v>-118522.04647896056</v>
      </c>
    </row>
    <row r="956" spans="1:8" x14ac:dyDescent="0.25">
      <c r="A956">
        <v>1</v>
      </c>
      <c r="B956">
        <v>2886</v>
      </c>
      <c r="C956">
        <v>1</v>
      </c>
      <c r="D956" t="s">
        <v>966</v>
      </c>
      <c r="E956">
        <v>6</v>
      </c>
      <c r="F956" s="20">
        <v>252065.47249640897</v>
      </c>
      <c r="G956" s="20">
        <v>10396.460415508367</v>
      </c>
      <c r="H956" s="20">
        <v>-119178.47803070194</v>
      </c>
    </row>
    <row r="957" spans="1:8" x14ac:dyDescent="0.25">
      <c r="A957">
        <v>1</v>
      </c>
      <c r="B957">
        <v>2135</v>
      </c>
      <c r="C957">
        <v>1</v>
      </c>
      <c r="D957" t="s">
        <v>918</v>
      </c>
      <c r="E957">
        <v>5</v>
      </c>
      <c r="F957" s="20">
        <v>1404582.0953321219</v>
      </c>
      <c r="G957" s="20">
        <v>170262.69736106822</v>
      </c>
      <c r="H957" s="20">
        <v>-124563.68964229712</v>
      </c>
    </row>
    <row r="958" spans="1:8" x14ac:dyDescent="0.25">
      <c r="A958">
        <v>1</v>
      </c>
      <c r="B958">
        <v>846</v>
      </c>
      <c r="C958">
        <v>1</v>
      </c>
      <c r="D958" t="s">
        <v>892</v>
      </c>
      <c r="E958">
        <v>6</v>
      </c>
      <c r="F958" s="20">
        <v>547753.06696517614</v>
      </c>
      <c r="G958" s="20">
        <v>58258.070480525923</v>
      </c>
      <c r="H958" s="20">
        <v>-124906.6438708958</v>
      </c>
    </row>
    <row r="959" spans="1:8" x14ac:dyDescent="0.25">
      <c r="A959">
        <v>1</v>
      </c>
      <c r="B959">
        <v>282</v>
      </c>
      <c r="C959">
        <v>1</v>
      </c>
      <c r="D959" t="s">
        <v>732</v>
      </c>
      <c r="E959">
        <v>2</v>
      </c>
      <c r="F959" s="20">
        <v>1353560.5767291978</v>
      </c>
      <c r="G959" s="20">
        <v>108345.61722549876</v>
      </c>
      <c r="H959" s="20">
        <v>-126553.00634860696</v>
      </c>
    </row>
    <row r="960" spans="1:8" x14ac:dyDescent="0.25">
      <c r="A960">
        <v>1</v>
      </c>
      <c r="B960">
        <v>516</v>
      </c>
      <c r="C960">
        <v>1</v>
      </c>
      <c r="D960" t="s">
        <v>798</v>
      </c>
      <c r="E960">
        <v>6</v>
      </c>
      <c r="F960" s="20">
        <v>99290.789539364196</v>
      </c>
      <c r="G960" s="20">
        <v>15466.197166431337</v>
      </c>
      <c r="H960" s="20">
        <v>-126764.2514972612</v>
      </c>
    </row>
    <row r="961" spans="1:8" x14ac:dyDescent="0.25">
      <c r="A961">
        <v>1</v>
      </c>
      <c r="B961">
        <v>2174</v>
      </c>
      <c r="C961">
        <v>1</v>
      </c>
      <c r="D961" t="s">
        <v>934</v>
      </c>
      <c r="E961">
        <v>6</v>
      </c>
      <c r="F961" s="20">
        <v>937388.72940264072</v>
      </c>
      <c r="G961" s="20">
        <v>114953.08419107681</v>
      </c>
      <c r="H961" s="20">
        <v>-127473.64691745563</v>
      </c>
    </row>
    <row r="962" spans="1:8" x14ac:dyDescent="0.25">
      <c r="A962">
        <v>1</v>
      </c>
      <c r="B962">
        <v>553</v>
      </c>
      <c r="C962">
        <v>1</v>
      </c>
      <c r="D962" t="s">
        <v>811</v>
      </c>
      <c r="E962">
        <v>6</v>
      </c>
      <c r="F962" s="20">
        <v>600586.8676104258</v>
      </c>
      <c r="G962" s="20">
        <v>82224.034845088245</v>
      </c>
      <c r="H962" s="20">
        <v>-127901.10703001956</v>
      </c>
    </row>
    <row r="963" spans="1:8" x14ac:dyDescent="0.25">
      <c r="A963">
        <v>1</v>
      </c>
      <c r="B963">
        <v>23</v>
      </c>
      <c r="C963">
        <v>1</v>
      </c>
      <c r="D963" t="s">
        <v>654</v>
      </c>
      <c r="E963">
        <v>6</v>
      </c>
      <c r="F963" s="20">
        <v>818659.24656328361</v>
      </c>
      <c r="G963" s="20">
        <v>80631.590295667513</v>
      </c>
      <c r="H963" s="20">
        <v>-131833.04097607525</v>
      </c>
    </row>
    <row r="964" spans="1:8" x14ac:dyDescent="0.25">
      <c r="A964">
        <v>1</v>
      </c>
      <c r="B964">
        <v>739</v>
      </c>
      <c r="C964">
        <v>1</v>
      </c>
      <c r="D964" t="s">
        <v>859</v>
      </c>
      <c r="E964">
        <v>6</v>
      </c>
      <c r="F964" s="20">
        <v>649355.75313305017</v>
      </c>
      <c r="G964" s="20">
        <v>72549.720967108136</v>
      </c>
      <c r="H964" s="20">
        <v>-135806.82871811453</v>
      </c>
    </row>
    <row r="965" spans="1:8" x14ac:dyDescent="0.25">
      <c r="A965">
        <v>1</v>
      </c>
      <c r="B965">
        <v>771</v>
      </c>
      <c r="C965">
        <v>1</v>
      </c>
      <c r="D965" t="s">
        <v>872</v>
      </c>
      <c r="E965">
        <v>6</v>
      </c>
      <c r="F965" s="20">
        <v>118321.24765246089</v>
      </c>
      <c r="G965" s="20">
        <v>10594.837362972245</v>
      </c>
      <c r="H965" s="20">
        <v>-136339.12295880314</v>
      </c>
    </row>
    <row r="966" spans="1:8" x14ac:dyDescent="0.25">
      <c r="A966">
        <v>1</v>
      </c>
      <c r="B966">
        <v>309</v>
      </c>
      <c r="C966">
        <v>1</v>
      </c>
      <c r="D966" t="s">
        <v>742</v>
      </c>
      <c r="E966">
        <v>5</v>
      </c>
      <c r="F966" s="20">
        <v>1397228.8452281377</v>
      </c>
      <c r="G966" s="20">
        <v>177811.34731217974</v>
      </c>
      <c r="H966" s="20">
        <v>-137672.81455547971</v>
      </c>
    </row>
    <row r="967" spans="1:8" x14ac:dyDescent="0.25">
      <c r="A967">
        <v>1</v>
      </c>
      <c r="B967">
        <v>51</v>
      </c>
      <c r="C967">
        <v>1</v>
      </c>
      <c r="D967" t="s">
        <v>661</v>
      </c>
      <c r="E967">
        <v>5</v>
      </c>
      <c r="F967" s="20">
        <v>1471999.9950289654</v>
      </c>
      <c r="G967" s="20">
        <v>152615.19350836953</v>
      </c>
      <c r="H967" s="20">
        <v>-140346.02178772388</v>
      </c>
    </row>
    <row r="968" spans="1:8" x14ac:dyDescent="0.25">
      <c r="A968">
        <v>1</v>
      </c>
      <c r="B968">
        <v>458</v>
      </c>
      <c r="C968">
        <v>1</v>
      </c>
      <c r="D968" t="s">
        <v>775</v>
      </c>
      <c r="E968">
        <v>6</v>
      </c>
      <c r="F968" s="20">
        <v>196357.41889548922</v>
      </c>
      <c r="G968" s="20">
        <v>9715.2919227873826</v>
      </c>
      <c r="H968" s="20">
        <v>-142009.24688816597</v>
      </c>
    </row>
    <row r="969" spans="1:8" x14ac:dyDescent="0.25">
      <c r="A969">
        <v>1</v>
      </c>
      <c r="B969">
        <v>756</v>
      </c>
      <c r="C969">
        <v>1</v>
      </c>
      <c r="D969" t="s">
        <v>867</v>
      </c>
      <c r="E969">
        <v>6</v>
      </c>
      <c r="F969" s="20">
        <v>706624.20781316783</v>
      </c>
      <c r="G969" s="20">
        <v>44067.074615069738</v>
      </c>
      <c r="H969" s="20">
        <v>-143458.76198371887</v>
      </c>
    </row>
    <row r="970" spans="1:8" x14ac:dyDescent="0.25">
      <c r="A970">
        <v>1</v>
      </c>
      <c r="B970">
        <v>2835</v>
      </c>
      <c r="C970">
        <v>1</v>
      </c>
      <c r="D970" t="s">
        <v>959</v>
      </c>
      <c r="E970">
        <v>6</v>
      </c>
      <c r="F970" s="20">
        <v>761033.65405767574</v>
      </c>
      <c r="G970" s="20">
        <v>112453.64964288473</v>
      </c>
      <c r="H970" s="20">
        <v>-143496.39725498905</v>
      </c>
    </row>
    <row r="971" spans="1:8" x14ac:dyDescent="0.25">
      <c r="A971">
        <v>1</v>
      </c>
      <c r="B971">
        <v>2180</v>
      </c>
      <c r="C971">
        <v>1</v>
      </c>
      <c r="D971" t="s">
        <v>936</v>
      </c>
      <c r="E971">
        <v>6</v>
      </c>
      <c r="F971" s="20">
        <v>677301.6934621539</v>
      </c>
      <c r="G971" s="20">
        <v>88190.265243143309</v>
      </c>
      <c r="H971" s="20">
        <v>-150523.06764912276</v>
      </c>
    </row>
    <row r="972" spans="1:8" x14ac:dyDescent="0.25">
      <c r="A972">
        <v>1</v>
      </c>
      <c r="B972">
        <v>695</v>
      </c>
      <c r="C972">
        <v>1</v>
      </c>
      <c r="D972" t="s">
        <v>840</v>
      </c>
      <c r="E972">
        <v>6</v>
      </c>
      <c r="F972" s="20">
        <v>573164.94223661895</v>
      </c>
      <c r="G972" s="20">
        <v>79493.514649825505</v>
      </c>
      <c r="H972" s="20">
        <v>-151395.7361100367</v>
      </c>
    </row>
    <row r="973" spans="1:8" x14ac:dyDescent="0.25">
      <c r="A973">
        <v>1</v>
      </c>
      <c r="B973">
        <v>485</v>
      </c>
      <c r="C973">
        <v>1</v>
      </c>
      <c r="D973" t="s">
        <v>784</v>
      </c>
      <c r="E973">
        <v>6</v>
      </c>
      <c r="F973" s="20">
        <v>737613.20587517368</v>
      </c>
      <c r="G973" s="20">
        <v>76492.292111797273</v>
      </c>
      <c r="H973" s="20">
        <v>-154686.32831439108</v>
      </c>
    </row>
    <row r="974" spans="1:8" x14ac:dyDescent="0.25">
      <c r="A974">
        <v>1</v>
      </c>
      <c r="B974">
        <v>2904</v>
      </c>
      <c r="C974">
        <v>1</v>
      </c>
      <c r="D974" t="s">
        <v>974</v>
      </c>
      <c r="E974">
        <v>6</v>
      </c>
      <c r="F974" s="20">
        <v>604815.8202452854</v>
      </c>
      <c r="G974" s="20">
        <v>51587.466002399269</v>
      </c>
      <c r="H974" s="20">
        <v>-155784.11388178196</v>
      </c>
    </row>
    <row r="975" spans="1:8" x14ac:dyDescent="0.25">
      <c r="A975">
        <v>1</v>
      </c>
      <c r="B975">
        <v>1</v>
      </c>
      <c r="C975">
        <v>1</v>
      </c>
      <c r="D975" t="s">
        <v>642</v>
      </c>
      <c r="E975">
        <v>5</v>
      </c>
      <c r="F975" s="20">
        <v>914341.89493542165</v>
      </c>
      <c r="G975" s="20">
        <v>61100.494302866704</v>
      </c>
      <c r="H975" s="20">
        <v>-156409.43290602078</v>
      </c>
    </row>
    <row r="976" spans="1:8" x14ac:dyDescent="0.25">
      <c r="A976">
        <v>1</v>
      </c>
      <c r="B976">
        <v>881</v>
      </c>
      <c r="C976">
        <v>1</v>
      </c>
      <c r="D976" t="s">
        <v>901</v>
      </c>
      <c r="E976">
        <v>5</v>
      </c>
      <c r="F976" s="20">
        <v>1003628.6691174991</v>
      </c>
      <c r="G976" s="20">
        <v>119200.70129583988</v>
      </c>
      <c r="H976" s="20">
        <v>-157473.85081465152</v>
      </c>
    </row>
    <row r="977" spans="1:8" x14ac:dyDescent="0.25">
      <c r="A977">
        <v>1</v>
      </c>
      <c r="B977">
        <v>534</v>
      </c>
      <c r="C977">
        <v>1</v>
      </c>
      <c r="D977" t="s">
        <v>802</v>
      </c>
      <c r="E977">
        <v>5</v>
      </c>
      <c r="F977" s="20">
        <v>1510478.40222179</v>
      </c>
      <c r="G977" s="20">
        <v>133141.93521944256</v>
      </c>
      <c r="H977" s="20">
        <v>-159760.62927768379</v>
      </c>
    </row>
    <row r="978" spans="1:8" x14ac:dyDescent="0.25">
      <c r="A978">
        <v>1</v>
      </c>
      <c r="B978">
        <v>837</v>
      </c>
      <c r="C978">
        <v>1</v>
      </c>
      <c r="D978" t="s">
        <v>890</v>
      </c>
      <c r="E978">
        <v>6</v>
      </c>
      <c r="F978" s="20">
        <v>603707.78518421971</v>
      </c>
      <c r="G978" s="20">
        <v>63152.311667747839</v>
      </c>
      <c r="H978" s="20">
        <v>-161268.88331432582</v>
      </c>
    </row>
    <row r="979" spans="1:8" x14ac:dyDescent="0.25">
      <c r="A979">
        <v>1</v>
      </c>
      <c r="B979">
        <v>4</v>
      </c>
      <c r="C979">
        <v>1</v>
      </c>
      <c r="D979" t="s">
        <v>645</v>
      </c>
      <c r="E979">
        <v>6</v>
      </c>
      <c r="F979" s="20">
        <v>272754.12992577476</v>
      </c>
      <c r="G979" s="20">
        <v>5959.8176576656142</v>
      </c>
      <c r="H979" s="20">
        <v>-162862.12479340308</v>
      </c>
    </row>
    <row r="980" spans="1:8" x14ac:dyDescent="0.25">
      <c r="A980">
        <v>1</v>
      </c>
      <c r="B980">
        <v>2759</v>
      </c>
      <c r="C980">
        <v>1</v>
      </c>
      <c r="D980" t="s">
        <v>957</v>
      </c>
      <c r="E980">
        <v>6</v>
      </c>
      <c r="F980" s="20">
        <v>207134.90221885263</v>
      </c>
      <c r="G980" s="20">
        <v>17914.174528410789</v>
      </c>
      <c r="H980" s="20">
        <v>-165383.61164811166</v>
      </c>
    </row>
    <row r="981" spans="1:8" x14ac:dyDescent="0.25">
      <c r="A981">
        <v>1</v>
      </c>
      <c r="B981">
        <v>707</v>
      </c>
      <c r="C981">
        <v>1</v>
      </c>
      <c r="D981" t="s">
        <v>847</v>
      </c>
      <c r="E981">
        <v>6</v>
      </c>
      <c r="F981" s="20">
        <v>174896.52850871428</v>
      </c>
      <c r="G981" s="20">
        <v>29433.538811900395</v>
      </c>
      <c r="H981" s="20">
        <v>-165804.38439780613</v>
      </c>
    </row>
    <row r="982" spans="1:8" x14ac:dyDescent="0.25">
      <c r="A982">
        <v>1</v>
      </c>
      <c r="B982">
        <v>316</v>
      </c>
      <c r="C982">
        <v>1</v>
      </c>
      <c r="D982" t="s">
        <v>744</v>
      </c>
      <c r="E982">
        <v>5</v>
      </c>
      <c r="F982" s="20">
        <v>1299126.7511107961</v>
      </c>
      <c r="G982" s="20">
        <v>166078.97828615937</v>
      </c>
      <c r="H982" s="20">
        <v>-168291.586688582</v>
      </c>
    </row>
    <row r="983" spans="1:8" x14ac:dyDescent="0.25">
      <c r="A983">
        <v>1</v>
      </c>
      <c r="B983">
        <v>150</v>
      </c>
      <c r="C983">
        <v>1</v>
      </c>
      <c r="D983" t="s">
        <v>687</v>
      </c>
      <c r="E983">
        <v>6</v>
      </c>
      <c r="F983" s="20">
        <v>549577.26425129431</v>
      </c>
      <c r="G983" s="20">
        <v>38446.593928492832</v>
      </c>
      <c r="H983" s="20">
        <v>-172130.42620733142</v>
      </c>
    </row>
    <row r="984" spans="1:8" x14ac:dyDescent="0.25">
      <c r="A984">
        <v>1</v>
      </c>
      <c r="B984">
        <v>31</v>
      </c>
      <c r="C984">
        <v>1</v>
      </c>
      <c r="D984" t="s">
        <v>656</v>
      </c>
      <c r="E984">
        <v>4</v>
      </c>
      <c r="F984" s="20">
        <v>6594445.2740142792</v>
      </c>
      <c r="G984" s="20">
        <v>1018427.8810632144</v>
      </c>
      <c r="H984" s="20">
        <v>-174228.67269604083</v>
      </c>
    </row>
    <row r="985" spans="1:8" x14ac:dyDescent="0.25">
      <c r="A985">
        <v>1</v>
      </c>
      <c r="B985">
        <v>750</v>
      </c>
      <c r="C985">
        <v>1</v>
      </c>
      <c r="D985" t="s">
        <v>866</v>
      </c>
      <c r="E985">
        <v>4</v>
      </c>
      <c r="F985" s="20">
        <v>1551539.0301852264</v>
      </c>
      <c r="G985" s="20">
        <v>134003.01002236802</v>
      </c>
      <c r="H985" s="20">
        <v>-175084.71010314755</v>
      </c>
    </row>
    <row r="986" spans="1:8" x14ac:dyDescent="0.25">
      <c r="A986">
        <v>1</v>
      </c>
      <c r="B986">
        <v>811</v>
      </c>
      <c r="C986">
        <v>1</v>
      </c>
      <c r="D986" t="s">
        <v>879</v>
      </c>
      <c r="E986">
        <v>6</v>
      </c>
      <c r="F986" s="20">
        <v>647382.1880931831</v>
      </c>
      <c r="G986" s="20">
        <v>94695.422394666661</v>
      </c>
      <c r="H986" s="20">
        <v>-176190.26516869719</v>
      </c>
    </row>
    <row r="987" spans="1:8" x14ac:dyDescent="0.25">
      <c r="A987">
        <v>1</v>
      </c>
      <c r="B987">
        <v>548</v>
      </c>
      <c r="C987">
        <v>1</v>
      </c>
      <c r="D987" t="s">
        <v>808</v>
      </c>
      <c r="E987">
        <v>6</v>
      </c>
      <c r="F987" s="20">
        <v>627372.37574014824</v>
      </c>
      <c r="G987" s="20">
        <v>55677.076650518698</v>
      </c>
      <c r="H987" s="20">
        <v>-176965.15969724278</v>
      </c>
    </row>
    <row r="988" spans="1:8" x14ac:dyDescent="0.25">
      <c r="A988">
        <v>1</v>
      </c>
      <c r="B988">
        <v>704</v>
      </c>
      <c r="C988">
        <v>1</v>
      </c>
      <c r="D988" t="s">
        <v>845</v>
      </c>
      <c r="E988">
        <v>5</v>
      </c>
      <c r="F988" s="20">
        <v>1400109.0213632907</v>
      </c>
      <c r="G988" s="20">
        <v>147598.7415697455</v>
      </c>
      <c r="H988" s="20">
        <v>-179155.12788521213</v>
      </c>
    </row>
    <row r="989" spans="1:8" x14ac:dyDescent="0.25">
      <c r="A989">
        <v>1</v>
      </c>
      <c r="B989">
        <v>549</v>
      </c>
      <c r="C989">
        <v>1</v>
      </c>
      <c r="D989" t="s">
        <v>809</v>
      </c>
      <c r="E989">
        <v>5</v>
      </c>
      <c r="F989" s="20">
        <v>1199092.0198158184</v>
      </c>
      <c r="G989" s="20">
        <v>165989.56378428856</v>
      </c>
      <c r="H989" s="20">
        <v>-179867.44617172694</v>
      </c>
    </row>
    <row r="990" spans="1:8" x14ac:dyDescent="0.25">
      <c r="A990">
        <v>1</v>
      </c>
      <c r="B990">
        <v>2689</v>
      </c>
      <c r="C990">
        <v>1</v>
      </c>
      <c r="D990" t="s">
        <v>952</v>
      </c>
      <c r="E990">
        <v>5</v>
      </c>
      <c r="F990" s="20">
        <v>1338580.0079057266</v>
      </c>
      <c r="G990" s="20">
        <v>208424.58699603207</v>
      </c>
      <c r="H990" s="20">
        <v>-180314.86623636578</v>
      </c>
    </row>
    <row r="991" spans="1:8" x14ac:dyDescent="0.25">
      <c r="A991">
        <v>1</v>
      </c>
      <c r="B991">
        <v>721</v>
      </c>
      <c r="C991">
        <v>1</v>
      </c>
      <c r="D991" t="s">
        <v>854</v>
      </c>
      <c r="E991">
        <v>3</v>
      </c>
      <c r="F991" s="20">
        <v>2845347.0934401755</v>
      </c>
      <c r="G991" s="20">
        <v>267280.4471640017</v>
      </c>
      <c r="H991" s="20">
        <v>-188889.64641599159</v>
      </c>
    </row>
    <row r="992" spans="1:8" x14ac:dyDescent="0.25">
      <c r="A992">
        <v>1</v>
      </c>
      <c r="B992">
        <v>2890</v>
      </c>
      <c r="C992">
        <v>1</v>
      </c>
      <c r="D992" t="s">
        <v>969</v>
      </c>
      <c r="E992">
        <v>6</v>
      </c>
      <c r="F992" s="20">
        <v>619042.91711686389</v>
      </c>
      <c r="G992" s="20">
        <v>97106.476799306562</v>
      </c>
      <c r="H992" s="20">
        <v>-189398.22546938903</v>
      </c>
    </row>
    <row r="993" spans="1:8" x14ac:dyDescent="0.25">
      <c r="A993">
        <v>1</v>
      </c>
      <c r="B993">
        <v>879</v>
      </c>
      <c r="C993">
        <v>1</v>
      </c>
      <c r="D993" t="s">
        <v>900</v>
      </c>
      <c r="E993">
        <v>4</v>
      </c>
      <c r="F993" s="20">
        <v>1619999.5243498378</v>
      </c>
      <c r="G993" s="20">
        <v>121327.33169059419</v>
      </c>
      <c r="H993" s="20">
        <v>-191586.16109215381</v>
      </c>
    </row>
    <row r="994" spans="1:8" x14ac:dyDescent="0.25">
      <c r="A994">
        <v>1</v>
      </c>
      <c r="B994">
        <v>84</v>
      </c>
      <c r="C994">
        <v>1</v>
      </c>
      <c r="D994" t="s">
        <v>665</v>
      </c>
      <c r="E994">
        <v>6</v>
      </c>
      <c r="F994" s="20">
        <v>551902.30601724423</v>
      </c>
      <c r="G994" s="20">
        <v>71648.349873969899</v>
      </c>
      <c r="H994" s="20">
        <v>-193478.98127187256</v>
      </c>
    </row>
    <row r="995" spans="1:8" x14ac:dyDescent="0.25">
      <c r="A995">
        <v>1</v>
      </c>
      <c r="B995">
        <v>507</v>
      </c>
      <c r="C995">
        <v>1</v>
      </c>
      <c r="D995" t="s">
        <v>793</v>
      </c>
      <c r="E995">
        <v>6</v>
      </c>
      <c r="F995" s="20">
        <v>380800.16493744956</v>
      </c>
      <c r="G995" s="20">
        <v>59926.7341635509</v>
      </c>
      <c r="H995" s="20">
        <v>-200084.46455199568</v>
      </c>
    </row>
    <row r="996" spans="1:8" x14ac:dyDescent="0.25">
      <c r="A996">
        <v>1</v>
      </c>
      <c r="B996">
        <v>701</v>
      </c>
      <c r="C996">
        <v>1</v>
      </c>
      <c r="D996" t="s">
        <v>844</v>
      </c>
      <c r="E996">
        <v>4</v>
      </c>
      <c r="F996" s="20">
        <v>1794418.0201908071</v>
      </c>
      <c r="G996" s="20">
        <v>176746.37796588935</v>
      </c>
      <c r="H996" s="20">
        <v>-204173.04289832854</v>
      </c>
    </row>
    <row r="997" spans="1:8" x14ac:dyDescent="0.25">
      <c r="A997">
        <v>1</v>
      </c>
      <c r="B997">
        <v>518</v>
      </c>
      <c r="C997">
        <v>1</v>
      </c>
      <c r="D997" t="s">
        <v>799</v>
      </c>
      <c r="E997">
        <v>4</v>
      </c>
      <c r="F997" s="20">
        <v>2886853.8394924141</v>
      </c>
      <c r="G997" s="20">
        <v>359241.17622310994</v>
      </c>
      <c r="H997" s="20">
        <v>-204812.07824930275</v>
      </c>
    </row>
    <row r="998" spans="1:8" x14ac:dyDescent="0.25">
      <c r="A998">
        <v>1</v>
      </c>
      <c r="B998">
        <v>2165</v>
      </c>
      <c r="C998">
        <v>1</v>
      </c>
      <c r="D998" t="s">
        <v>927</v>
      </c>
      <c r="E998">
        <v>5</v>
      </c>
      <c r="F998" s="20">
        <v>983290.29467182024</v>
      </c>
      <c r="G998" s="20">
        <v>150549.88151193692</v>
      </c>
      <c r="H998" s="20">
        <v>-205983.76403173059</v>
      </c>
    </row>
    <row r="999" spans="1:8" x14ac:dyDescent="0.25">
      <c r="A999">
        <v>1</v>
      </c>
      <c r="B999">
        <v>435</v>
      </c>
      <c r="C999">
        <v>1</v>
      </c>
      <c r="D999" t="s">
        <v>772</v>
      </c>
      <c r="E999">
        <v>6</v>
      </c>
      <c r="F999" s="20">
        <v>584796.99377585261</v>
      </c>
      <c r="G999" s="20">
        <v>87537.279101874999</v>
      </c>
      <c r="H999" s="20">
        <v>-209381.18379388764</v>
      </c>
    </row>
    <row r="1000" spans="1:8" x14ac:dyDescent="0.25">
      <c r="A1000">
        <v>1</v>
      </c>
      <c r="B1000">
        <v>2154</v>
      </c>
      <c r="C1000">
        <v>1</v>
      </c>
      <c r="D1000" t="s">
        <v>923</v>
      </c>
      <c r="E1000">
        <v>5</v>
      </c>
      <c r="F1000" s="20">
        <v>727745.66686833475</v>
      </c>
      <c r="G1000" s="20">
        <v>65415.068194895211</v>
      </c>
      <c r="H1000" s="20">
        <v>-210351.4943472608</v>
      </c>
    </row>
    <row r="1001" spans="1:8" x14ac:dyDescent="0.25">
      <c r="A1001">
        <v>1</v>
      </c>
      <c r="B1001">
        <v>463</v>
      </c>
      <c r="C1001">
        <v>1</v>
      </c>
      <c r="D1001" t="s">
        <v>776</v>
      </c>
      <c r="E1001">
        <v>6</v>
      </c>
      <c r="F1001" s="20">
        <v>935078.21909517387</v>
      </c>
      <c r="G1001" s="20">
        <v>118885.65216521097</v>
      </c>
      <c r="H1001" s="20">
        <v>-211244.79965952519</v>
      </c>
    </row>
    <row r="1002" spans="1:8" x14ac:dyDescent="0.25">
      <c r="A1002">
        <v>1</v>
      </c>
      <c r="B1002">
        <v>2365</v>
      </c>
      <c r="C1002">
        <v>1</v>
      </c>
      <c r="D1002" t="s">
        <v>344</v>
      </c>
      <c r="E1002">
        <v>6</v>
      </c>
      <c r="F1002" s="20">
        <v>969283.54084333661</v>
      </c>
      <c r="G1002" s="20">
        <v>123074.09890378342</v>
      </c>
      <c r="H1002" s="20">
        <v>-211558.54925599648</v>
      </c>
    </row>
    <row r="1003" spans="1:8" x14ac:dyDescent="0.25">
      <c r="A1003">
        <v>1</v>
      </c>
      <c r="B1003">
        <v>709</v>
      </c>
      <c r="C1003">
        <v>1</v>
      </c>
      <c r="D1003" t="s">
        <v>848</v>
      </c>
      <c r="E1003">
        <v>4</v>
      </c>
      <c r="F1003" s="20">
        <v>10753054.914324107</v>
      </c>
      <c r="G1003" s="20">
        <v>1476010.580033907</v>
      </c>
      <c r="H1003" s="20">
        <v>-213064.54640541179</v>
      </c>
    </row>
    <row r="1004" spans="1:8" x14ac:dyDescent="0.25">
      <c r="A1004">
        <v>1</v>
      </c>
      <c r="B1004">
        <v>2853</v>
      </c>
      <c r="C1004">
        <v>1</v>
      </c>
      <c r="D1004" t="s">
        <v>960</v>
      </c>
      <c r="E1004">
        <v>6</v>
      </c>
      <c r="F1004" s="20">
        <v>876477.8602133533</v>
      </c>
      <c r="G1004" s="20">
        <v>136466.4675746905</v>
      </c>
      <c r="H1004" s="20">
        <v>-215931.47954364383</v>
      </c>
    </row>
    <row r="1005" spans="1:8" x14ac:dyDescent="0.25">
      <c r="A1005">
        <v>1</v>
      </c>
      <c r="B1005">
        <v>2184</v>
      </c>
      <c r="C1005">
        <v>1</v>
      </c>
      <c r="D1005" t="s">
        <v>937</v>
      </c>
      <c r="E1005">
        <v>5</v>
      </c>
      <c r="F1005" s="20">
        <v>1143662.7205486689</v>
      </c>
      <c r="G1005" s="20">
        <v>186041.30964737441</v>
      </c>
      <c r="H1005" s="20">
        <v>-216848.92970091981</v>
      </c>
    </row>
    <row r="1006" spans="1:8" x14ac:dyDescent="0.25">
      <c r="A1006">
        <v>1</v>
      </c>
      <c r="B1006">
        <v>146</v>
      </c>
      <c r="C1006">
        <v>1</v>
      </c>
      <c r="D1006" t="s">
        <v>686</v>
      </c>
      <c r="E1006">
        <v>6</v>
      </c>
      <c r="F1006" s="20">
        <v>668542.94337476068</v>
      </c>
      <c r="G1006" s="20">
        <v>71073.304665765609</v>
      </c>
      <c r="H1006" s="20">
        <v>-218439.0117663194</v>
      </c>
    </row>
    <row r="1007" spans="1:8" x14ac:dyDescent="0.25">
      <c r="A1007">
        <v>1</v>
      </c>
      <c r="B1007">
        <v>177</v>
      </c>
      <c r="C1007">
        <v>1</v>
      </c>
      <c r="D1007" t="s">
        <v>692</v>
      </c>
      <c r="E1007">
        <v>6</v>
      </c>
      <c r="F1007" s="20">
        <v>1126894.0811171725</v>
      </c>
      <c r="G1007" s="20">
        <v>190512.8127091745</v>
      </c>
      <c r="H1007" s="20">
        <v>-218902.85615849975</v>
      </c>
    </row>
    <row r="1008" spans="1:8" x14ac:dyDescent="0.25">
      <c r="A1008">
        <v>1</v>
      </c>
      <c r="B1008">
        <v>333</v>
      </c>
      <c r="C1008">
        <v>1</v>
      </c>
      <c r="D1008" t="s">
        <v>750</v>
      </c>
      <c r="E1008">
        <v>6</v>
      </c>
      <c r="F1008" s="20">
        <v>551176.00729596359</v>
      </c>
      <c r="G1008" s="20">
        <v>54996.749617590438</v>
      </c>
      <c r="H1008" s="20">
        <v>-221136.74316837918</v>
      </c>
    </row>
    <row r="1009" spans="1:8" x14ac:dyDescent="0.25">
      <c r="A1009">
        <v>1</v>
      </c>
      <c r="B1009">
        <v>2125</v>
      </c>
      <c r="C1009">
        <v>1</v>
      </c>
      <c r="D1009" t="s">
        <v>916</v>
      </c>
      <c r="E1009">
        <v>5</v>
      </c>
      <c r="F1009" s="20">
        <v>825151.65212840098</v>
      </c>
      <c r="G1009" s="20">
        <v>61443.252495495646</v>
      </c>
      <c r="H1009" s="20">
        <v>-227348.4121367019</v>
      </c>
    </row>
    <row r="1010" spans="1:8" x14ac:dyDescent="0.25">
      <c r="A1010">
        <v>1</v>
      </c>
      <c r="B1010">
        <v>2137</v>
      </c>
      <c r="C1010">
        <v>1</v>
      </c>
      <c r="D1010" t="s">
        <v>919</v>
      </c>
      <c r="E1010">
        <v>6</v>
      </c>
      <c r="F1010" s="20">
        <v>572692.04558801372</v>
      </c>
      <c r="G1010" s="20">
        <v>74902.886893437157</v>
      </c>
      <c r="H1010" s="20">
        <v>-231733.05947605683</v>
      </c>
    </row>
    <row r="1011" spans="1:8" x14ac:dyDescent="0.25">
      <c r="A1011">
        <v>1</v>
      </c>
      <c r="B1011">
        <v>2884</v>
      </c>
      <c r="C1011">
        <v>1</v>
      </c>
      <c r="D1011" t="s">
        <v>965</v>
      </c>
      <c r="E1011">
        <v>6</v>
      </c>
      <c r="F1011" s="20">
        <v>312352.79805440939</v>
      </c>
      <c r="G1011" s="20">
        <v>32916.236854325354</v>
      </c>
      <c r="H1011" s="20">
        <v>-233081.97118388006</v>
      </c>
    </row>
    <row r="1012" spans="1:8" x14ac:dyDescent="0.25">
      <c r="A1012">
        <v>1</v>
      </c>
      <c r="B1012">
        <v>94</v>
      </c>
      <c r="C1012">
        <v>1</v>
      </c>
      <c r="D1012" t="s">
        <v>670</v>
      </c>
      <c r="E1012">
        <v>4</v>
      </c>
      <c r="F1012" s="20">
        <v>2833589.9406179194</v>
      </c>
      <c r="G1012" s="20">
        <v>420459.44861358742</v>
      </c>
      <c r="H1012" s="20">
        <v>-233992.20633307422</v>
      </c>
    </row>
    <row r="1013" spans="1:8" x14ac:dyDescent="0.25">
      <c r="A1013">
        <v>1</v>
      </c>
      <c r="B1013">
        <v>466</v>
      </c>
      <c r="C1013">
        <v>1</v>
      </c>
      <c r="D1013" t="s">
        <v>778</v>
      </c>
      <c r="E1013">
        <v>4</v>
      </c>
      <c r="F1013" s="20">
        <v>1985776.780580082</v>
      </c>
      <c r="G1013" s="20">
        <v>200581.64429277182</v>
      </c>
      <c r="H1013" s="20">
        <v>-235559.33018541971</v>
      </c>
    </row>
    <row r="1014" spans="1:8" x14ac:dyDescent="0.25">
      <c r="A1014">
        <v>1</v>
      </c>
      <c r="B1014">
        <v>2889</v>
      </c>
      <c r="C1014">
        <v>1</v>
      </c>
      <c r="D1014" t="s">
        <v>968</v>
      </c>
      <c r="E1014">
        <v>6</v>
      </c>
      <c r="F1014" s="20">
        <v>410318.738549923</v>
      </c>
      <c r="G1014" s="20">
        <v>27415.063271851617</v>
      </c>
      <c r="H1014" s="20">
        <v>-243885.46785857299</v>
      </c>
    </row>
    <row r="1015" spans="1:8" x14ac:dyDescent="0.25">
      <c r="A1015">
        <v>1</v>
      </c>
      <c r="B1015">
        <v>743</v>
      </c>
      <c r="C1015">
        <v>1</v>
      </c>
      <c r="D1015" t="s">
        <v>863</v>
      </c>
      <c r="E1015">
        <v>5</v>
      </c>
      <c r="F1015" s="20">
        <v>949360.71155993955</v>
      </c>
      <c r="G1015" s="20">
        <v>129044.45062863243</v>
      </c>
      <c r="H1015" s="20">
        <v>-252159.90736970116</v>
      </c>
    </row>
    <row r="1016" spans="1:8" x14ac:dyDescent="0.25">
      <c r="A1016">
        <v>1</v>
      </c>
      <c r="B1016">
        <v>332</v>
      </c>
      <c r="C1016">
        <v>1</v>
      </c>
      <c r="D1016" t="s">
        <v>749</v>
      </c>
      <c r="E1016">
        <v>5</v>
      </c>
      <c r="F1016" s="20">
        <v>1350509.4060922803</v>
      </c>
      <c r="G1016" s="20">
        <v>115439.50246978422</v>
      </c>
      <c r="H1016" s="20">
        <v>-253920.48193193023</v>
      </c>
    </row>
    <row r="1017" spans="1:8" x14ac:dyDescent="0.25">
      <c r="A1017">
        <v>1</v>
      </c>
      <c r="B1017">
        <v>2711</v>
      </c>
      <c r="C1017">
        <v>1</v>
      </c>
      <c r="D1017" t="s">
        <v>953</v>
      </c>
      <c r="E1017">
        <v>6</v>
      </c>
      <c r="F1017" s="20">
        <v>991334.26712059032</v>
      </c>
      <c r="G1017" s="20">
        <v>142298.23417511975</v>
      </c>
      <c r="H1017" s="20">
        <v>-254667.94390289945</v>
      </c>
    </row>
    <row r="1018" spans="1:8" x14ac:dyDescent="0.25">
      <c r="A1018">
        <v>1</v>
      </c>
      <c r="B1018">
        <v>432</v>
      </c>
      <c r="C1018">
        <v>1</v>
      </c>
      <c r="D1018" t="s">
        <v>771</v>
      </c>
      <c r="E1018">
        <v>6</v>
      </c>
      <c r="F1018" s="20">
        <v>542775.27613331936</v>
      </c>
      <c r="G1018" s="20">
        <v>63875.765618618861</v>
      </c>
      <c r="H1018" s="20">
        <v>-254731.57997682568</v>
      </c>
    </row>
    <row r="1019" spans="1:8" x14ac:dyDescent="0.25">
      <c r="A1019">
        <v>1</v>
      </c>
      <c r="B1019">
        <v>413</v>
      </c>
      <c r="C1019">
        <v>1</v>
      </c>
      <c r="D1019" t="s">
        <v>766</v>
      </c>
      <c r="E1019">
        <v>4</v>
      </c>
      <c r="F1019" s="20">
        <v>2446445.8984153941</v>
      </c>
      <c r="G1019" s="20">
        <v>328194.73096162861</v>
      </c>
      <c r="H1019" s="20">
        <v>-257783.60205844045</v>
      </c>
    </row>
    <row r="1020" spans="1:8" x14ac:dyDescent="0.25">
      <c r="A1020">
        <v>1</v>
      </c>
      <c r="B1020">
        <v>361</v>
      </c>
      <c r="C1020">
        <v>1</v>
      </c>
      <c r="D1020" t="s">
        <v>754</v>
      </c>
      <c r="E1020">
        <v>5</v>
      </c>
      <c r="F1020" s="20">
        <v>926735.41595940164</v>
      </c>
      <c r="G1020" s="20">
        <v>125780.27786318868</v>
      </c>
      <c r="H1020" s="20">
        <v>-260117.79970119483</v>
      </c>
    </row>
    <row r="1021" spans="1:8" x14ac:dyDescent="0.25">
      <c r="A1021">
        <v>1</v>
      </c>
      <c r="B1021">
        <v>166</v>
      </c>
      <c r="C1021">
        <v>1</v>
      </c>
      <c r="D1021" t="s">
        <v>690</v>
      </c>
      <c r="E1021">
        <v>6</v>
      </c>
      <c r="F1021" s="20">
        <v>418969.67287819984</v>
      </c>
      <c r="G1021" s="20">
        <v>39114.656417134182</v>
      </c>
      <c r="H1021" s="20">
        <v>-261305.16208344622</v>
      </c>
    </row>
    <row r="1022" spans="1:8" x14ac:dyDescent="0.25">
      <c r="A1022">
        <v>1</v>
      </c>
      <c r="B1022">
        <v>206</v>
      </c>
      <c r="C1022">
        <v>1</v>
      </c>
      <c r="D1022" t="s">
        <v>706</v>
      </c>
      <c r="E1022">
        <v>4</v>
      </c>
      <c r="F1022" s="20">
        <v>4895722.2198972506</v>
      </c>
      <c r="G1022" s="20">
        <v>775336.17822451622</v>
      </c>
      <c r="H1022" s="20">
        <v>-262007.68678190702</v>
      </c>
    </row>
    <row r="1023" spans="1:8" x14ac:dyDescent="0.25">
      <c r="A1023">
        <v>1</v>
      </c>
      <c r="B1023">
        <v>2134</v>
      </c>
      <c r="C1023">
        <v>1</v>
      </c>
      <c r="D1023" t="s">
        <v>917</v>
      </c>
      <c r="E1023">
        <v>6</v>
      </c>
      <c r="F1023" s="20">
        <v>997278.13447089307</v>
      </c>
      <c r="G1023" s="20">
        <v>161186.44806460838</v>
      </c>
      <c r="H1023" s="20">
        <v>-263718.98303705832</v>
      </c>
    </row>
    <row r="1024" spans="1:8" x14ac:dyDescent="0.25">
      <c r="A1024">
        <v>1</v>
      </c>
      <c r="B1024">
        <v>276</v>
      </c>
      <c r="C1024">
        <v>1</v>
      </c>
      <c r="D1024" t="s">
        <v>726</v>
      </c>
      <c r="E1024">
        <v>3</v>
      </c>
      <c r="F1024" s="20">
        <v>9150246.0662164111</v>
      </c>
      <c r="G1024" s="20">
        <v>1097829.5554583564</v>
      </c>
      <c r="H1024" s="20">
        <v>-269748.53851542482</v>
      </c>
    </row>
    <row r="1025" spans="1:8" x14ac:dyDescent="0.25">
      <c r="A1025">
        <v>1</v>
      </c>
      <c r="B1025">
        <v>484</v>
      </c>
      <c r="C1025">
        <v>1</v>
      </c>
      <c r="D1025" t="s">
        <v>783</v>
      </c>
      <c r="E1025">
        <v>5</v>
      </c>
      <c r="F1025" s="20">
        <v>1027555.6184353062</v>
      </c>
      <c r="G1025" s="20">
        <v>136912.09974734712</v>
      </c>
      <c r="H1025" s="20">
        <v>-274406.53461793408</v>
      </c>
    </row>
    <row r="1026" spans="1:8" x14ac:dyDescent="0.25">
      <c r="A1026">
        <v>1</v>
      </c>
      <c r="B1026">
        <v>2396</v>
      </c>
      <c r="C1026">
        <v>1</v>
      </c>
      <c r="D1026" t="s">
        <v>345</v>
      </c>
      <c r="E1026">
        <v>6</v>
      </c>
      <c r="F1026" s="20">
        <v>802731.38082193874</v>
      </c>
      <c r="G1026" s="20">
        <v>107279.47644184364</v>
      </c>
      <c r="H1026" s="20">
        <v>-285698.61159798689</v>
      </c>
    </row>
    <row r="1027" spans="1:8" x14ac:dyDescent="0.25">
      <c r="A1027">
        <v>1</v>
      </c>
      <c r="B1027">
        <v>314</v>
      </c>
      <c r="C1027">
        <v>1</v>
      </c>
      <c r="D1027" t="s">
        <v>743</v>
      </c>
      <c r="E1027">
        <v>6</v>
      </c>
      <c r="F1027" s="20">
        <v>609331.79988990247</v>
      </c>
      <c r="G1027" s="20">
        <v>40850.803140753684</v>
      </c>
      <c r="H1027" s="20">
        <v>-297265.2314994972</v>
      </c>
    </row>
    <row r="1028" spans="1:8" x14ac:dyDescent="0.25">
      <c r="A1028">
        <v>1</v>
      </c>
      <c r="B1028">
        <v>108</v>
      </c>
      <c r="C1028">
        <v>1</v>
      </c>
      <c r="D1028" t="s">
        <v>675</v>
      </c>
      <c r="E1028">
        <v>3</v>
      </c>
      <c r="F1028" s="20">
        <v>1141197.868280855</v>
      </c>
      <c r="G1028" s="20">
        <v>144345.72450964339</v>
      </c>
      <c r="H1028" s="20">
        <v>-298074.90363632981</v>
      </c>
    </row>
    <row r="1029" spans="1:8" x14ac:dyDescent="0.25">
      <c r="A1029">
        <v>1</v>
      </c>
      <c r="B1029">
        <v>2172</v>
      </c>
      <c r="C1029">
        <v>1</v>
      </c>
      <c r="D1029" t="s">
        <v>933</v>
      </c>
      <c r="E1029">
        <v>6</v>
      </c>
      <c r="F1029" s="20">
        <v>800726.67789635947</v>
      </c>
      <c r="G1029" s="20">
        <v>76617.711253236819</v>
      </c>
      <c r="H1029" s="20">
        <v>-299426.80508133961</v>
      </c>
    </row>
    <row r="1030" spans="1:8" x14ac:dyDescent="0.25">
      <c r="A1030">
        <v>1</v>
      </c>
      <c r="B1030">
        <v>2534</v>
      </c>
      <c r="C1030">
        <v>1</v>
      </c>
      <c r="D1030" t="s">
        <v>947</v>
      </c>
      <c r="E1030">
        <v>6</v>
      </c>
      <c r="F1030" s="20">
        <v>630520.12579522282</v>
      </c>
      <c r="G1030" s="20">
        <v>73534.813126010107</v>
      </c>
      <c r="H1030" s="20">
        <v>-300186.71625815285</v>
      </c>
    </row>
    <row r="1031" spans="1:8" x14ac:dyDescent="0.25">
      <c r="A1031">
        <v>1</v>
      </c>
      <c r="B1031">
        <v>381</v>
      </c>
      <c r="C1031">
        <v>1</v>
      </c>
      <c r="D1031" t="s">
        <v>758</v>
      </c>
      <c r="E1031">
        <v>5</v>
      </c>
      <c r="F1031" s="20">
        <v>1275343.6985566774</v>
      </c>
      <c r="G1031" s="20">
        <v>164678.82497561572</v>
      </c>
      <c r="H1031" s="20">
        <v>-307209.89796309959</v>
      </c>
    </row>
    <row r="1032" spans="1:8" x14ac:dyDescent="0.25">
      <c r="A1032">
        <v>1</v>
      </c>
      <c r="B1032">
        <v>204</v>
      </c>
      <c r="C1032">
        <v>1</v>
      </c>
      <c r="D1032" t="s">
        <v>705</v>
      </c>
      <c r="E1032">
        <v>4</v>
      </c>
      <c r="F1032" s="20">
        <v>1302747.5551518004</v>
      </c>
      <c r="G1032" s="20">
        <v>78137.532977506795</v>
      </c>
      <c r="H1032" s="20">
        <v>-322109.10196151421</v>
      </c>
    </row>
    <row r="1033" spans="1:8" x14ac:dyDescent="0.25">
      <c r="A1033">
        <v>1</v>
      </c>
      <c r="B1033">
        <v>742</v>
      </c>
      <c r="C1033">
        <v>1</v>
      </c>
      <c r="D1033" t="s">
        <v>862</v>
      </c>
      <c r="E1033">
        <v>4</v>
      </c>
      <c r="F1033" s="20">
        <v>13827340.790955363</v>
      </c>
      <c r="G1033" s="20">
        <v>2254241.6705821045</v>
      </c>
      <c r="H1033" s="20">
        <v>-325916.33865796216</v>
      </c>
    </row>
    <row r="1034" spans="1:8" x14ac:dyDescent="0.25">
      <c r="A1034">
        <v>1</v>
      </c>
      <c r="B1034">
        <v>2159</v>
      </c>
      <c r="C1034">
        <v>1</v>
      </c>
      <c r="D1034" t="s">
        <v>925</v>
      </c>
      <c r="E1034">
        <v>6</v>
      </c>
      <c r="F1034" s="20">
        <v>593608.49842926639</v>
      </c>
      <c r="G1034" s="20">
        <v>69026.316727505837</v>
      </c>
      <c r="H1034" s="20">
        <v>-327582.1788982859</v>
      </c>
    </row>
    <row r="1035" spans="1:8" x14ac:dyDescent="0.25">
      <c r="A1035">
        <v>1</v>
      </c>
      <c r="B1035">
        <v>813</v>
      </c>
      <c r="C1035">
        <v>1</v>
      </c>
      <c r="D1035" t="s">
        <v>880</v>
      </c>
      <c r="E1035">
        <v>5</v>
      </c>
      <c r="F1035" s="20">
        <v>1061340.9050940438</v>
      </c>
      <c r="G1035" s="20">
        <v>98257.442653343693</v>
      </c>
      <c r="H1035" s="20">
        <v>-328366.41466829181</v>
      </c>
    </row>
    <row r="1036" spans="1:8" x14ac:dyDescent="0.25">
      <c r="A1036">
        <v>1</v>
      </c>
      <c r="B1036">
        <v>840</v>
      </c>
      <c r="C1036">
        <v>1</v>
      </c>
      <c r="D1036" t="s">
        <v>891</v>
      </c>
      <c r="E1036">
        <v>5</v>
      </c>
      <c r="F1036" s="20">
        <v>926740.22534328804</v>
      </c>
      <c r="G1036" s="20">
        <v>99967.064243209679</v>
      </c>
      <c r="H1036" s="20">
        <v>-332049.37291673472</v>
      </c>
    </row>
    <row r="1037" spans="1:8" x14ac:dyDescent="0.25">
      <c r="A1037">
        <v>1</v>
      </c>
      <c r="B1037">
        <v>2687</v>
      </c>
      <c r="C1037">
        <v>1</v>
      </c>
      <c r="D1037" t="s">
        <v>354</v>
      </c>
      <c r="E1037">
        <v>5</v>
      </c>
      <c r="F1037" s="20">
        <v>1058882.5518371721</v>
      </c>
      <c r="G1037" s="20">
        <v>147052.05562336752</v>
      </c>
      <c r="H1037" s="20">
        <v>-333108.36572596245</v>
      </c>
    </row>
    <row r="1038" spans="1:8" x14ac:dyDescent="0.25">
      <c r="A1038">
        <v>1</v>
      </c>
      <c r="B1038">
        <v>2897</v>
      </c>
      <c r="C1038">
        <v>1</v>
      </c>
      <c r="D1038" t="s">
        <v>971</v>
      </c>
      <c r="E1038">
        <v>5</v>
      </c>
      <c r="F1038" s="20">
        <v>1195860.6757573767</v>
      </c>
      <c r="G1038" s="20">
        <v>153818.39983016596</v>
      </c>
      <c r="H1038" s="20">
        <v>-344032.59002265416</v>
      </c>
    </row>
    <row r="1039" spans="1:8" x14ac:dyDescent="0.25">
      <c r="A1039">
        <v>1</v>
      </c>
      <c r="B1039">
        <v>182</v>
      </c>
      <c r="C1039">
        <v>1</v>
      </c>
      <c r="D1039" t="s">
        <v>694</v>
      </c>
      <c r="E1039">
        <v>5</v>
      </c>
      <c r="F1039" s="20">
        <v>1292843.8582318532</v>
      </c>
      <c r="G1039" s="20">
        <v>149387.35791959055</v>
      </c>
      <c r="H1039" s="20">
        <v>-345377.3131301222</v>
      </c>
    </row>
    <row r="1040" spans="1:8" x14ac:dyDescent="0.25">
      <c r="A1040">
        <v>1</v>
      </c>
      <c r="B1040">
        <v>2170</v>
      </c>
      <c r="C1040">
        <v>1</v>
      </c>
      <c r="D1040" t="s">
        <v>931</v>
      </c>
      <c r="E1040">
        <v>5</v>
      </c>
      <c r="F1040" s="20">
        <v>1424574.7746104202</v>
      </c>
      <c r="G1040" s="20">
        <v>195621.76672007266</v>
      </c>
      <c r="H1040" s="20">
        <v>-345418.72509757604</v>
      </c>
    </row>
    <row r="1041" spans="1:8" x14ac:dyDescent="0.25">
      <c r="A1041">
        <v>1</v>
      </c>
      <c r="B1041">
        <v>2895</v>
      </c>
      <c r="C1041">
        <v>1</v>
      </c>
      <c r="D1041" t="s">
        <v>970</v>
      </c>
      <c r="E1041">
        <v>5</v>
      </c>
      <c r="F1041" s="20">
        <v>1203167.9049851405</v>
      </c>
      <c r="G1041" s="20">
        <v>205761.87493021574</v>
      </c>
      <c r="H1041" s="20">
        <v>-358408.74698615214</v>
      </c>
    </row>
    <row r="1042" spans="1:8" x14ac:dyDescent="0.25">
      <c r="A1042">
        <v>1</v>
      </c>
      <c r="B1042">
        <v>2310</v>
      </c>
      <c r="C1042">
        <v>1</v>
      </c>
      <c r="D1042" t="s">
        <v>940</v>
      </c>
      <c r="E1042">
        <v>5</v>
      </c>
      <c r="F1042" s="20">
        <v>977608.63617034012</v>
      </c>
      <c r="G1042" s="20">
        <v>78232.440942884423</v>
      </c>
      <c r="H1042" s="20">
        <v>-362343.79014781245</v>
      </c>
    </row>
    <row r="1043" spans="1:8" x14ac:dyDescent="0.25">
      <c r="A1043">
        <v>1</v>
      </c>
      <c r="B1043">
        <v>2190</v>
      </c>
      <c r="C1043">
        <v>1</v>
      </c>
      <c r="D1043" t="s">
        <v>336</v>
      </c>
      <c r="E1043">
        <v>6</v>
      </c>
      <c r="F1043" s="20">
        <v>989442.47421210981</v>
      </c>
      <c r="G1043" s="20">
        <v>167693.26902642468</v>
      </c>
      <c r="H1043" s="20">
        <v>-363081.8557234779</v>
      </c>
    </row>
    <row r="1044" spans="1:8" x14ac:dyDescent="0.25">
      <c r="A1044">
        <v>1</v>
      </c>
      <c r="B1044">
        <v>740</v>
      </c>
      <c r="C1044">
        <v>1</v>
      </c>
      <c r="D1044" t="s">
        <v>860</v>
      </c>
      <c r="E1044">
        <v>5</v>
      </c>
      <c r="F1044" s="20">
        <v>1191980.7209130642</v>
      </c>
      <c r="G1044" s="20">
        <v>129657.87312697747</v>
      </c>
      <c r="H1044" s="20">
        <v>-366994.26320282288</v>
      </c>
    </row>
    <row r="1045" spans="1:8" x14ac:dyDescent="0.25">
      <c r="A1045">
        <v>1</v>
      </c>
      <c r="B1045">
        <v>912</v>
      </c>
      <c r="C1045">
        <v>1</v>
      </c>
      <c r="D1045" t="s">
        <v>907</v>
      </c>
      <c r="E1045">
        <v>5</v>
      </c>
      <c r="F1045" s="20">
        <v>1461712.3822904842</v>
      </c>
      <c r="G1045" s="20">
        <v>116196.23189302822</v>
      </c>
      <c r="H1045" s="20">
        <v>-370585.53408584121</v>
      </c>
    </row>
    <row r="1046" spans="1:8" x14ac:dyDescent="0.25">
      <c r="A1046">
        <v>1</v>
      </c>
      <c r="B1046">
        <v>706</v>
      </c>
      <c r="C1046">
        <v>1</v>
      </c>
      <c r="D1046" t="s">
        <v>846</v>
      </c>
      <c r="E1046">
        <v>5</v>
      </c>
      <c r="F1046" s="20">
        <v>1815495.62029975</v>
      </c>
      <c r="G1046" s="20">
        <v>255039.65689397693</v>
      </c>
      <c r="H1046" s="20">
        <v>-386844.77736733627</v>
      </c>
    </row>
    <row r="1047" spans="1:8" x14ac:dyDescent="0.25">
      <c r="A1047">
        <v>1</v>
      </c>
      <c r="B1047">
        <v>111</v>
      </c>
      <c r="C1047">
        <v>1</v>
      </c>
      <c r="D1047" t="s">
        <v>677</v>
      </c>
      <c r="E1047">
        <v>3</v>
      </c>
      <c r="F1047" s="20">
        <v>1799424.7644641288</v>
      </c>
      <c r="G1047" s="20">
        <v>221895.1327144673</v>
      </c>
      <c r="H1047" s="20">
        <v>-389456.0288939235</v>
      </c>
    </row>
    <row r="1048" spans="1:8" x14ac:dyDescent="0.25">
      <c r="A1048">
        <v>1</v>
      </c>
      <c r="B1048">
        <v>876</v>
      </c>
      <c r="C1048">
        <v>1</v>
      </c>
      <c r="D1048" t="s">
        <v>898</v>
      </c>
      <c r="E1048">
        <v>5</v>
      </c>
      <c r="F1048" s="20">
        <v>1726427.1379771298</v>
      </c>
      <c r="G1048" s="20">
        <v>178839.07310347908</v>
      </c>
      <c r="H1048" s="20">
        <v>-393950.18297479488</v>
      </c>
    </row>
    <row r="1049" spans="1:8" x14ac:dyDescent="0.25">
      <c r="A1049">
        <v>1</v>
      </c>
      <c r="B1049">
        <v>2071</v>
      </c>
      <c r="C1049">
        <v>1</v>
      </c>
      <c r="D1049" t="s">
        <v>915</v>
      </c>
      <c r="E1049">
        <v>6</v>
      </c>
      <c r="F1049" s="20">
        <v>1092106.3031477947</v>
      </c>
      <c r="G1049" s="20">
        <v>133859.08535393109</v>
      </c>
      <c r="H1049" s="20">
        <v>-401496.48340438533</v>
      </c>
    </row>
    <row r="1050" spans="1:8" x14ac:dyDescent="0.25">
      <c r="A1050">
        <v>1</v>
      </c>
      <c r="B1050">
        <v>2860</v>
      </c>
      <c r="C1050">
        <v>1</v>
      </c>
      <c r="D1050" t="s">
        <v>964</v>
      </c>
      <c r="E1050">
        <v>5</v>
      </c>
      <c r="F1050" s="20">
        <v>1060949.4693687649</v>
      </c>
      <c r="G1050" s="20">
        <v>149083.90284849322</v>
      </c>
      <c r="H1050" s="20">
        <v>-408420.35957728303</v>
      </c>
    </row>
    <row r="1051" spans="1:8" x14ac:dyDescent="0.25">
      <c r="A1051">
        <v>1</v>
      </c>
      <c r="B1051">
        <v>659</v>
      </c>
      <c r="C1051">
        <v>1</v>
      </c>
      <c r="D1051" t="s">
        <v>835</v>
      </c>
      <c r="E1051">
        <v>3</v>
      </c>
      <c r="F1051" s="20">
        <v>3609310.6083116909</v>
      </c>
      <c r="G1051" s="20">
        <v>440495.84515226271</v>
      </c>
      <c r="H1051" s="20">
        <v>-409989.81597549666</v>
      </c>
    </row>
    <row r="1052" spans="1:8" x14ac:dyDescent="0.25">
      <c r="A1052">
        <v>1</v>
      </c>
      <c r="B1052">
        <v>748</v>
      </c>
      <c r="C1052">
        <v>1</v>
      </c>
      <c r="D1052" t="s">
        <v>865</v>
      </c>
      <c r="E1052">
        <v>4</v>
      </c>
      <c r="F1052" s="20">
        <v>2675405.3124009715</v>
      </c>
      <c r="G1052" s="20">
        <v>271162.34944892389</v>
      </c>
      <c r="H1052" s="20">
        <v>-414088.22555476578</v>
      </c>
    </row>
    <row r="1053" spans="1:8" x14ac:dyDescent="0.25">
      <c r="A1053">
        <v>1</v>
      </c>
      <c r="B1053">
        <v>621</v>
      </c>
      <c r="C1053">
        <v>1</v>
      </c>
      <c r="D1053" t="s">
        <v>824</v>
      </c>
      <c r="E1053">
        <v>3</v>
      </c>
      <c r="F1053" s="20">
        <v>14283216.337873787</v>
      </c>
      <c r="G1053" s="20">
        <v>2217921.5740088345</v>
      </c>
      <c r="H1053" s="20">
        <v>-417541.08252649056</v>
      </c>
    </row>
    <row r="1054" spans="1:8" x14ac:dyDescent="0.25">
      <c r="A1054">
        <v>1</v>
      </c>
      <c r="B1054">
        <v>726</v>
      </c>
      <c r="C1054">
        <v>1</v>
      </c>
      <c r="D1054" t="s">
        <v>855</v>
      </c>
      <c r="E1054">
        <v>4</v>
      </c>
      <c r="F1054" s="20">
        <v>1825058.9425327219</v>
      </c>
      <c r="G1054" s="20">
        <v>31598.609550574005</v>
      </c>
      <c r="H1054" s="20">
        <v>-418523.00099434803</v>
      </c>
    </row>
    <row r="1055" spans="1:8" x14ac:dyDescent="0.25">
      <c r="A1055">
        <v>1</v>
      </c>
      <c r="B1055">
        <v>47</v>
      </c>
      <c r="C1055">
        <v>1</v>
      </c>
      <c r="D1055" t="s">
        <v>660</v>
      </c>
      <c r="E1055">
        <v>4</v>
      </c>
      <c r="F1055" s="20">
        <v>3974477.0882259626</v>
      </c>
      <c r="G1055" s="20">
        <v>571697.40181713074</v>
      </c>
      <c r="H1055" s="20">
        <v>-420146.47121530114</v>
      </c>
    </row>
    <row r="1056" spans="1:8" x14ac:dyDescent="0.25">
      <c r="A1056">
        <v>1</v>
      </c>
      <c r="B1056">
        <v>2155</v>
      </c>
      <c r="C1056">
        <v>1</v>
      </c>
      <c r="D1056" t="s">
        <v>924</v>
      </c>
      <c r="E1056">
        <v>5</v>
      </c>
      <c r="F1056" s="20">
        <v>1109243.2753560876</v>
      </c>
      <c r="G1056" s="20">
        <v>170289.97174495089</v>
      </c>
      <c r="H1056" s="20">
        <v>-426443.41823717923</v>
      </c>
    </row>
    <row r="1057" spans="1:8" x14ac:dyDescent="0.25">
      <c r="A1057">
        <v>1</v>
      </c>
      <c r="B1057">
        <v>138</v>
      </c>
      <c r="C1057">
        <v>1</v>
      </c>
      <c r="D1057" t="s">
        <v>684</v>
      </c>
      <c r="E1057">
        <v>4</v>
      </c>
      <c r="F1057" s="20">
        <v>2972624.9137136624</v>
      </c>
      <c r="G1057" s="20">
        <v>375201.89792729908</v>
      </c>
      <c r="H1057" s="20">
        <v>-432725.57709714194</v>
      </c>
    </row>
    <row r="1058" spans="1:8" x14ac:dyDescent="0.25">
      <c r="A1058">
        <v>1</v>
      </c>
      <c r="B1058">
        <v>883</v>
      </c>
      <c r="C1058">
        <v>1</v>
      </c>
      <c r="D1058" t="s">
        <v>903</v>
      </c>
      <c r="E1058">
        <v>5</v>
      </c>
      <c r="F1058" s="20">
        <v>1329454.2686546647</v>
      </c>
      <c r="G1058" s="20">
        <v>116959.00881715023</v>
      </c>
      <c r="H1058" s="20">
        <v>-456792.43801160052</v>
      </c>
    </row>
    <row r="1059" spans="1:8" x14ac:dyDescent="0.25">
      <c r="A1059">
        <v>1</v>
      </c>
      <c r="B1059">
        <v>38</v>
      </c>
      <c r="C1059">
        <v>1</v>
      </c>
      <c r="D1059" t="s">
        <v>659</v>
      </c>
      <c r="E1059">
        <v>5</v>
      </c>
      <c r="F1059" s="20">
        <v>1604504.4373469648</v>
      </c>
      <c r="G1059" s="20">
        <v>173652.33378865989</v>
      </c>
      <c r="H1059" s="20">
        <v>-464105.9606928319</v>
      </c>
    </row>
    <row r="1060" spans="1:8" x14ac:dyDescent="0.25">
      <c r="A1060">
        <v>1</v>
      </c>
      <c r="B1060">
        <v>508</v>
      </c>
      <c r="C1060">
        <v>1</v>
      </c>
      <c r="D1060" t="s">
        <v>794</v>
      </c>
      <c r="E1060">
        <v>5</v>
      </c>
      <c r="F1060" s="20">
        <v>2250119.2578002852</v>
      </c>
      <c r="G1060" s="20">
        <v>331916.25421405165</v>
      </c>
      <c r="H1060" s="20">
        <v>-469606.58175881585</v>
      </c>
    </row>
    <row r="1061" spans="1:8" x14ac:dyDescent="0.25">
      <c r="A1061">
        <v>1</v>
      </c>
      <c r="B1061">
        <v>2859</v>
      </c>
      <c r="C1061">
        <v>1</v>
      </c>
      <c r="D1061" t="s">
        <v>963</v>
      </c>
      <c r="E1061">
        <v>5</v>
      </c>
      <c r="F1061" s="20">
        <v>1606646.3385868592</v>
      </c>
      <c r="G1061" s="20">
        <v>174943.46886708643</v>
      </c>
      <c r="H1061" s="20">
        <v>-493075.88312696345</v>
      </c>
    </row>
    <row r="1062" spans="1:8" x14ac:dyDescent="0.25">
      <c r="A1062">
        <v>1</v>
      </c>
      <c r="B1062">
        <v>2397</v>
      </c>
      <c r="C1062">
        <v>1</v>
      </c>
      <c r="D1062" t="s">
        <v>944</v>
      </c>
      <c r="E1062">
        <v>5</v>
      </c>
      <c r="F1062" s="20">
        <v>1139447.7380454044</v>
      </c>
      <c r="G1062" s="20">
        <v>138625.41044734904</v>
      </c>
      <c r="H1062" s="20">
        <v>-501084.67128180957</v>
      </c>
    </row>
    <row r="1063" spans="1:8" x14ac:dyDescent="0.25">
      <c r="A1063">
        <v>1</v>
      </c>
      <c r="B1063">
        <v>88</v>
      </c>
      <c r="C1063">
        <v>1</v>
      </c>
      <c r="D1063" t="s">
        <v>667</v>
      </c>
      <c r="E1063">
        <v>4</v>
      </c>
      <c r="F1063" s="20">
        <v>2378538.958547004</v>
      </c>
      <c r="G1063" s="20">
        <v>356323.5939638975</v>
      </c>
      <c r="H1063" s="20">
        <v>-515345.15152615344</v>
      </c>
    </row>
    <row r="1064" spans="1:8" x14ac:dyDescent="0.25">
      <c r="A1064">
        <v>1</v>
      </c>
      <c r="B1064">
        <v>716</v>
      </c>
      <c r="C1064">
        <v>1</v>
      </c>
      <c r="D1064" t="s">
        <v>850</v>
      </c>
      <c r="E1064">
        <v>3</v>
      </c>
      <c r="F1064" s="20">
        <v>1649376.9553437862</v>
      </c>
      <c r="G1064" s="20">
        <v>161985.8371648906</v>
      </c>
      <c r="H1064" s="20">
        <v>-525813.81283532013</v>
      </c>
    </row>
    <row r="1065" spans="1:8" x14ac:dyDescent="0.25">
      <c r="A1065">
        <v>1</v>
      </c>
      <c r="B1065">
        <v>2753</v>
      </c>
      <c r="C1065">
        <v>1</v>
      </c>
      <c r="D1065" t="s">
        <v>955</v>
      </c>
      <c r="E1065">
        <v>5</v>
      </c>
      <c r="F1065" s="20">
        <v>943157.46185885055</v>
      </c>
      <c r="G1065" s="20">
        <v>129391.19729693774</v>
      </c>
      <c r="H1065" s="20">
        <v>-544773.55645760847</v>
      </c>
    </row>
    <row r="1066" spans="1:8" x14ac:dyDescent="0.25">
      <c r="A1066">
        <v>1</v>
      </c>
      <c r="B1066">
        <v>465</v>
      </c>
      <c r="C1066">
        <v>1</v>
      </c>
      <c r="D1066" t="s">
        <v>777</v>
      </c>
      <c r="E1066">
        <v>5</v>
      </c>
      <c r="F1066" s="20">
        <v>1803493.6276465633</v>
      </c>
      <c r="G1066" s="20">
        <v>187134.50299905529</v>
      </c>
      <c r="H1066" s="20">
        <v>-547780.22719855595</v>
      </c>
    </row>
    <row r="1067" spans="1:8" x14ac:dyDescent="0.25">
      <c r="A1067">
        <v>1</v>
      </c>
      <c r="B1067">
        <v>2142</v>
      </c>
      <c r="C1067">
        <v>1</v>
      </c>
      <c r="D1067" t="s">
        <v>920</v>
      </c>
      <c r="E1067">
        <v>5</v>
      </c>
      <c r="F1067" s="20">
        <v>1910664.1561330911</v>
      </c>
      <c r="G1067" s="20">
        <v>229231.48956278866</v>
      </c>
      <c r="H1067" s="20">
        <v>-557616.32628788007</v>
      </c>
    </row>
    <row r="1068" spans="1:8" x14ac:dyDescent="0.25">
      <c r="A1068">
        <v>1</v>
      </c>
      <c r="B1068">
        <v>877</v>
      </c>
      <c r="C1068">
        <v>1</v>
      </c>
      <c r="D1068" t="s">
        <v>899</v>
      </c>
      <c r="E1068">
        <v>4</v>
      </c>
      <c r="F1068" s="20">
        <v>5230919.5044326475</v>
      </c>
      <c r="G1068" s="20">
        <v>539969.60908668849</v>
      </c>
      <c r="H1068" s="20">
        <v>-563512.64343240508</v>
      </c>
    </row>
    <row r="1069" spans="1:8" x14ac:dyDescent="0.25">
      <c r="A1069">
        <v>1</v>
      </c>
      <c r="B1069">
        <v>252</v>
      </c>
      <c r="C1069">
        <v>1</v>
      </c>
      <c r="D1069" t="s">
        <v>716</v>
      </c>
      <c r="E1069">
        <v>5</v>
      </c>
      <c r="F1069" s="20">
        <v>1046613.5853391089</v>
      </c>
      <c r="G1069" s="20">
        <v>114768.85861873523</v>
      </c>
      <c r="H1069" s="20">
        <v>-567881.87656823744</v>
      </c>
    </row>
    <row r="1070" spans="1:8" x14ac:dyDescent="0.25">
      <c r="A1070">
        <v>1</v>
      </c>
      <c r="B1070">
        <v>477</v>
      </c>
      <c r="C1070">
        <v>1</v>
      </c>
      <c r="D1070" t="s">
        <v>780</v>
      </c>
      <c r="E1070">
        <v>4</v>
      </c>
      <c r="F1070" s="20">
        <v>2583792.1836387762</v>
      </c>
      <c r="G1070" s="20">
        <v>217851.13928395874</v>
      </c>
      <c r="H1070" s="20">
        <v>-577409.05428327061</v>
      </c>
    </row>
    <row r="1071" spans="1:8" x14ac:dyDescent="0.25">
      <c r="A1071">
        <v>1</v>
      </c>
      <c r="B1071">
        <v>656</v>
      </c>
      <c r="C1071">
        <v>1</v>
      </c>
      <c r="D1071" t="s">
        <v>834</v>
      </c>
      <c r="E1071">
        <v>4</v>
      </c>
      <c r="F1071" s="20">
        <v>4602907.9864955563</v>
      </c>
      <c r="G1071" s="20">
        <v>546538.32715257292</v>
      </c>
      <c r="H1071" s="20">
        <v>-651339.34269600583</v>
      </c>
    </row>
    <row r="1072" spans="1:8" x14ac:dyDescent="0.25">
      <c r="A1072">
        <v>1</v>
      </c>
      <c r="B1072">
        <v>535</v>
      </c>
      <c r="C1072">
        <v>1</v>
      </c>
      <c r="D1072" t="s">
        <v>803</v>
      </c>
      <c r="E1072">
        <v>4</v>
      </c>
      <c r="F1072" s="20">
        <v>15619580.050107706</v>
      </c>
      <c r="G1072" s="20">
        <v>1488075.23535495</v>
      </c>
      <c r="H1072" s="20">
        <v>-700210.56988387066</v>
      </c>
    </row>
    <row r="1073" spans="1:8" x14ac:dyDescent="0.25">
      <c r="A1073">
        <v>1</v>
      </c>
      <c r="B1073">
        <v>544</v>
      </c>
      <c r="C1073">
        <v>1</v>
      </c>
      <c r="D1073" t="s">
        <v>805</v>
      </c>
      <c r="E1073">
        <v>4</v>
      </c>
      <c r="F1073" s="20">
        <v>2040033.2437025842</v>
      </c>
      <c r="G1073" s="20">
        <v>232734.0567300072</v>
      </c>
      <c r="H1073" s="20">
        <v>-723180.31367528602</v>
      </c>
    </row>
    <row r="1074" spans="1:8" x14ac:dyDescent="0.25">
      <c r="A1074">
        <v>1</v>
      </c>
      <c r="B1074">
        <v>717</v>
      </c>
      <c r="C1074">
        <v>1</v>
      </c>
      <c r="D1074" t="s">
        <v>851</v>
      </c>
      <c r="E1074">
        <v>3</v>
      </c>
      <c r="F1074" s="20">
        <v>1726539.0583375068</v>
      </c>
      <c r="G1074" s="20">
        <v>234900.10913956293</v>
      </c>
      <c r="H1074" s="20">
        <v>-737050.74191438907</v>
      </c>
    </row>
    <row r="1075" spans="1:8" x14ac:dyDescent="0.25">
      <c r="A1075">
        <v>1</v>
      </c>
      <c r="B1075">
        <v>14</v>
      </c>
      <c r="C1075">
        <v>1</v>
      </c>
      <c r="D1075" t="s">
        <v>650</v>
      </c>
      <c r="E1075">
        <v>3</v>
      </c>
      <c r="F1075" s="20">
        <v>4991489.6690050568</v>
      </c>
      <c r="G1075" s="20">
        <v>799610.14051435294</v>
      </c>
      <c r="H1075" s="20">
        <v>-788128.64420146635</v>
      </c>
    </row>
    <row r="1076" spans="1:8" x14ac:dyDescent="0.25">
      <c r="A1076">
        <v>1</v>
      </c>
      <c r="B1076">
        <v>911</v>
      </c>
      <c r="C1076">
        <v>1</v>
      </c>
      <c r="D1076" t="s">
        <v>906</v>
      </c>
      <c r="E1076">
        <v>4</v>
      </c>
      <c r="F1076" s="20">
        <v>4249934.9349182444</v>
      </c>
      <c r="G1076" s="20">
        <v>340536.59254659741</v>
      </c>
      <c r="H1076" s="20">
        <v>-822147.89354473352</v>
      </c>
    </row>
    <row r="1077" spans="1:8" x14ac:dyDescent="0.25">
      <c r="A1077">
        <v>1</v>
      </c>
      <c r="B1077">
        <v>861</v>
      </c>
      <c r="C1077">
        <v>1</v>
      </c>
      <c r="D1077" t="s">
        <v>897</v>
      </c>
      <c r="E1077">
        <v>4</v>
      </c>
      <c r="F1077" s="20">
        <v>4652319.1979223704</v>
      </c>
      <c r="G1077" s="20">
        <v>824216.95023972611</v>
      </c>
      <c r="H1077" s="20">
        <v>-845580.54371615127</v>
      </c>
    </row>
    <row r="1078" spans="1:8" x14ac:dyDescent="0.25">
      <c r="A1078">
        <v>1</v>
      </c>
      <c r="B1078">
        <v>2752</v>
      </c>
      <c r="C1078">
        <v>1</v>
      </c>
      <c r="D1078" t="s">
        <v>954</v>
      </c>
      <c r="E1078">
        <v>5</v>
      </c>
      <c r="F1078" s="20">
        <v>1701501.520273939</v>
      </c>
      <c r="G1078" s="20">
        <v>249517.26505952975</v>
      </c>
      <c r="H1078" s="20">
        <v>-850207.54954448645</v>
      </c>
    </row>
    <row r="1079" spans="1:8" x14ac:dyDescent="0.25">
      <c r="A1079">
        <v>1</v>
      </c>
      <c r="B1079">
        <v>885</v>
      </c>
      <c r="C1079">
        <v>1</v>
      </c>
      <c r="D1079" t="s">
        <v>904</v>
      </c>
      <c r="E1079">
        <v>4</v>
      </c>
      <c r="F1079" s="20">
        <v>3008156.0441908063</v>
      </c>
      <c r="G1079" s="20">
        <v>0</v>
      </c>
      <c r="H1079" s="20">
        <v>-862796.69688555319</v>
      </c>
    </row>
    <row r="1080" spans="1:8" x14ac:dyDescent="0.25">
      <c r="A1080">
        <v>1</v>
      </c>
      <c r="B1080">
        <v>110</v>
      </c>
      <c r="C1080">
        <v>1</v>
      </c>
      <c r="D1080" t="s">
        <v>676</v>
      </c>
      <c r="E1080">
        <v>3</v>
      </c>
      <c r="F1080" s="20">
        <v>3592005.4885521051</v>
      </c>
      <c r="G1080" s="20">
        <v>395595.9063591506</v>
      </c>
      <c r="H1080" s="20">
        <v>-894215.88603248645</v>
      </c>
    </row>
    <row r="1081" spans="1:8" x14ac:dyDescent="0.25">
      <c r="A1081">
        <v>1</v>
      </c>
      <c r="B1081">
        <v>256</v>
      </c>
      <c r="C1081">
        <v>1</v>
      </c>
      <c r="D1081" t="s">
        <v>719</v>
      </c>
      <c r="E1081">
        <v>4</v>
      </c>
      <c r="F1081" s="20">
        <v>3935082.6966509526</v>
      </c>
      <c r="G1081" s="20">
        <v>605749.28313353285</v>
      </c>
      <c r="H1081" s="20">
        <v>-1015637.3386033566</v>
      </c>
    </row>
    <row r="1082" spans="1:8" x14ac:dyDescent="0.25">
      <c r="A1082">
        <v>1</v>
      </c>
      <c r="B1082">
        <v>728</v>
      </c>
      <c r="C1082">
        <v>1</v>
      </c>
      <c r="D1082" t="s">
        <v>857</v>
      </c>
      <c r="E1082">
        <v>4</v>
      </c>
      <c r="F1082" s="20">
        <v>13410552.147002393</v>
      </c>
      <c r="G1082" s="20">
        <v>1762539.9335426213</v>
      </c>
      <c r="H1082" s="20">
        <v>-1067940.7982477054</v>
      </c>
    </row>
    <row r="1083" spans="1:8" x14ac:dyDescent="0.25">
      <c r="A1083">
        <v>1</v>
      </c>
      <c r="B1083">
        <v>277</v>
      </c>
      <c r="C1083">
        <v>1</v>
      </c>
      <c r="D1083" t="s">
        <v>727</v>
      </c>
      <c r="E1083">
        <v>3</v>
      </c>
      <c r="F1083" s="20">
        <v>2944826.4497252749</v>
      </c>
      <c r="G1083" s="20">
        <v>414682.96224388189</v>
      </c>
      <c r="H1083" s="20">
        <v>-1104742.3454955595</v>
      </c>
    </row>
    <row r="1084" spans="1:8" x14ac:dyDescent="0.25">
      <c r="A1084">
        <v>1</v>
      </c>
      <c r="B1084">
        <v>831</v>
      </c>
      <c r="C1084">
        <v>1</v>
      </c>
      <c r="D1084" t="s">
        <v>885</v>
      </c>
      <c r="E1084">
        <v>3</v>
      </c>
      <c r="F1084" s="20">
        <v>7358255.8334216224</v>
      </c>
      <c r="G1084" s="20">
        <v>822958.21404399921</v>
      </c>
      <c r="H1084" s="20">
        <v>-1106436.2427704711</v>
      </c>
    </row>
    <row r="1085" spans="1:8" x14ac:dyDescent="0.25">
      <c r="A1085">
        <v>1</v>
      </c>
      <c r="B1085">
        <v>286</v>
      </c>
      <c r="C1085">
        <v>1</v>
      </c>
      <c r="D1085" t="s">
        <v>735</v>
      </c>
      <c r="E1085">
        <v>2</v>
      </c>
      <c r="F1085" s="20">
        <v>2394357.3995931251</v>
      </c>
      <c r="G1085" s="20">
        <v>258188.19127043034</v>
      </c>
      <c r="H1085" s="20">
        <v>-1115466.5247217603</v>
      </c>
    </row>
    <row r="1086" spans="1:8" x14ac:dyDescent="0.25">
      <c r="A1086">
        <v>1</v>
      </c>
      <c r="B1086">
        <v>727</v>
      </c>
      <c r="C1086">
        <v>1</v>
      </c>
      <c r="D1086" t="s">
        <v>856</v>
      </c>
      <c r="E1086">
        <v>4</v>
      </c>
      <c r="F1086" s="20">
        <v>3145635.7734870003</v>
      </c>
      <c r="G1086" s="20">
        <v>211759.50163357964</v>
      </c>
      <c r="H1086" s="20">
        <v>-1159634.3642346847</v>
      </c>
    </row>
    <row r="1087" spans="1:8" x14ac:dyDescent="0.25">
      <c r="A1087">
        <v>1</v>
      </c>
      <c r="B1087">
        <v>482</v>
      </c>
      <c r="C1087">
        <v>1</v>
      </c>
      <c r="D1087" t="s">
        <v>782</v>
      </c>
      <c r="E1087">
        <v>4</v>
      </c>
      <c r="F1087" s="20">
        <v>2598156.5253818221</v>
      </c>
      <c r="G1087" s="20">
        <v>398541.7061846127</v>
      </c>
      <c r="H1087" s="20">
        <v>-1169731.9483252435</v>
      </c>
    </row>
    <row r="1088" spans="1:8" x14ac:dyDescent="0.25">
      <c r="A1088">
        <v>1</v>
      </c>
      <c r="B1088">
        <v>112</v>
      </c>
      <c r="C1088">
        <v>1</v>
      </c>
      <c r="D1088" t="s">
        <v>678</v>
      </c>
      <c r="E1088">
        <v>3</v>
      </c>
      <c r="F1088" s="20">
        <v>8372572.4845573017</v>
      </c>
      <c r="G1088" s="20">
        <v>995362.76681919105</v>
      </c>
      <c r="H1088" s="20">
        <v>-1329580.5640962061</v>
      </c>
    </row>
    <row r="1089" spans="1:8" x14ac:dyDescent="0.25">
      <c r="A1089">
        <v>1</v>
      </c>
      <c r="B1089">
        <v>2905</v>
      </c>
      <c r="C1089">
        <v>1</v>
      </c>
      <c r="D1089" t="s">
        <v>583</v>
      </c>
      <c r="E1089">
        <v>5</v>
      </c>
      <c r="F1089" s="20">
        <v>892634.95457675483</v>
      </c>
      <c r="G1089" s="20">
        <v>40809.311770432083</v>
      </c>
      <c r="H1089" s="20">
        <v>-1345560.0065092067</v>
      </c>
    </row>
    <row r="1090" spans="1:8" x14ac:dyDescent="0.25">
      <c r="A1090">
        <v>1</v>
      </c>
      <c r="B1090">
        <v>6</v>
      </c>
      <c r="C1090">
        <v>3</v>
      </c>
      <c r="D1090" t="s">
        <v>646</v>
      </c>
      <c r="E1090">
        <v>2</v>
      </c>
      <c r="F1090" s="20">
        <v>3729336.1226549968</v>
      </c>
      <c r="G1090" s="20">
        <v>474389.5837524159</v>
      </c>
      <c r="H1090" s="20">
        <v>-1371472.1384639128</v>
      </c>
    </row>
    <row r="1091" spans="1:8" x14ac:dyDescent="0.25">
      <c r="A1091">
        <v>1</v>
      </c>
      <c r="B1091">
        <v>197</v>
      </c>
      <c r="C1091">
        <v>1</v>
      </c>
      <c r="D1091" t="s">
        <v>701</v>
      </c>
      <c r="E1091">
        <v>2</v>
      </c>
      <c r="F1091" s="20">
        <v>5649398.1976353191</v>
      </c>
      <c r="G1091" s="20">
        <v>758283.14749276999</v>
      </c>
      <c r="H1091" s="20">
        <v>-1376306.0386710959</v>
      </c>
    </row>
    <row r="1092" spans="1:8" x14ac:dyDescent="0.25">
      <c r="A1092">
        <v>1</v>
      </c>
      <c r="B1092">
        <v>12</v>
      </c>
      <c r="C1092">
        <v>1</v>
      </c>
      <c r="D1092" t="s">
        <v>648</v>
      </c>
      <c r="E1092">
        <v>3</v>
      </c>
      <c r="F1092" s="20">
        <v>8908632.0004893281</v>
      </c>
      <c r="G1092" s="20">
        <v>1422396.1625312965</v>
      </c>
      <c r="H1092" s="20">
        <v>-1672117.5671948246</v>
      </c>
    </row>
    <row r="1093" spans="1:8" x14ac:dyDescent="0.25">
      <c r="A1093">
        <v>1</v>
      </c>
      <c r="B1093">
        <v>191</v>
      </c>
      <c r="C1093">
        <v>1</v>
      </c>
      <c r="D1093" t="s">
        <v>696</v>
      </c>
      <c r="E1093">
        <v>3</v>
      </c>
      <c r="F1093" s="20">
        <v>11932396.641960682</v>
      </c>
      <c r="G1093" s="20">
        <v>1526362.3359567041</v>
      </c>
      <c r="H1093" s="20">
        <v>-1764591.3455740372</v>
      </c>
    </row>
    <row r="1094" spans="1:8" x14ac:dyDescent="0.25">
      <c r="A1094">
        <v>1</v>
      </c>
      <c r="B1094">
        <v>16</v>
      </c>
      <c r="C1094">
        <v>1</v>
      </c>
      <c r="D1094" t="s">
        <v>652</v>
      </c>
      <c r="E1094">
        <v>3</v>
      </c>
      <c r="F1094" s="20">
        <v>5337835.4343096474</v>
      </c>
      <c r="G1094" s="20">
        <v>587305.72624765954</v>
      </c>
      <c r="H1094" s="20">
        <v>-1830018.5678809341</v>
      </c>
    </row>
    <row r="1095" spans="1:8" x14ac:dyDescent="0.25">
      <c r="A1095">
        <v>1</v>
      </c>
      <c r="B1095">
        <v>283</v>
      </c>
      <c r="C1095">
        <v>1</v>
      </c>
      <c r="D1095" t="s">
        <v>733</v>
      </c>
      <c r="E1095">
        <v>2</v>
      </c>
      <c r="F1095" s="20">
        <v>4807422.1482828176</v>
      </c>
      <c r="G1095" s="20">
        <v>608343.56577497907</v>
      </c>
      <c r="H1095" s="20">
        <v>-1864718.0387766676</v>
      </c>
    </row>
    <row r="1096" spans="1:8" x14ac:dyDescent="0.25">
      <c r="A1096">
        <v>1</v>
      </c>
      <c r="B1096">
        <v>273</v>
      </c>
      <c r="C1096">
        <v>1</v>
      </c>
      <c r="D1096" t="s">
        <v>725</v>
      </c>
      <c r="E1096">
        <v>2</v>
      </c>
      <c r="F1096" s="20">
        <v>9159600.3550487943</v>
      </c>
      <c r="G1096" s="20">
        <v>1344504.1966891012</v>
      </c>
      <c r="H1096" s="20">
        <v>-1878249.180676365</v>
      </c>
    </row>
    <row r="1097" spans="1:8" x14ac:dyDescent="0.25">
      <c r="A1097">
        <v>1</v>
      </c>
      <c r="B1097">
        <v>196</v>
      </c>
      <c r="C1097">
        <v>1</v>
      </c>
      <c r="D1097" t="s">
        <v>700</v>
      </c>
      <c r="E1097">
        <v>3</v>
      </c>
      <c r="F1097" s="20">
        <v>33707152.226342134</v>
      </c>
      <c r="G1097" s="20">
        <v>4469639.3948775558</v>
      </c>
      <c r="H1097" s="20">
        <v>-1976812.3614603539</v>
      </c>
    </row>
    <row r="1098" spans="1:8" x14ac:dyDescent="0.25">
      <c r="A1098">
        <v>1</v>
      </c>
      <c r="B1098">
        <v>720</v>
      </c>
      <c r="C1098">
        <v>1</v>
      </c>
      <c r="D1098" t="s">
        <v>853</v>
      </c>
      <c r="E1098">
        <v>3</v>
      </c>
      <c r="F1098" s="20">
        <v>8022844.9770500567</v>
      </c>
      <c r="G1098" s="20">
        <v>1072062.7916868373</v>
      </c>
      <c r="H1098" s="20">
        <v>-2017731.5883687604</v>
      </c>
    </row>
    <row r="1099" spans="1:8" x14ac:dyDescent="0.25">
      <c r="A1099">
        <v>1</v>
      </c>
      <c r="B1099">
        <v>719</v>
      </c>
      <c r="C1099">
        <v>1</v>
      </c>
      <c r="D1099" t="s">
        <v>852</v>
      </c>
      <c r="E1099">
        <v>3</v>
      </c>
      <c r="F1099" s="20">
        <v>7010490.6292636637</v>
      </c>
      <c r="G1099" s="20">
        <v>880883.73972088506</v>
      </c>
      <c r="H1099" s="20">
        <v>-2078990.6736478538</v>
      </c>
    </row>
    <row r="1100" spans="1:8" x14ac:dyDescent="0.25">
      <c r="A1100">
        <v>1</v>
      </c>
      <c r="B1100">
        <v>199</v>
      </c>
      <c r="C1100">
        <v>1</v>
      </c>
      <c r="D1100" t="s">
        <v>702</v>
      </c>
      <c r="E1100">
        <v>3</v>
      </c>
      <c r="F1100" s="20">
        <v>5243381.1631544968</v>
      </c>
      <c r="G1100" s="20">
        <v>755035.53329294233</v>
      </c>
      <c r="H1100" s="20">
        <v>-2138086.5991445817</v>
      </c>
    </row>
    <row r="1101" spans="1:8" x14ac:dyDescent="0.25">
      <c r="A1101">
        <v>1</v>
      </c>
      <c r="B1101">
        <v>200</v>
      </c>
      <c r="C1101">
        <v>1</v>
      </c>
      <c r="D1101" t="s">
        <v>703</v>
      </c>
      <c r="E1101">
        <v>3</v>
      </c>
      <c r="F1101" s="20">
        <v>5557827.5789683154</v>
      </c>
      <c r="G1101" s="20">
        <v>727349.30014954577</v>
      </c>
      <c r="H1101" s="20">
        <v>-2168344.0717932633</v>
      </c>
    </row>
    <row r="1102" spans="1:8" x14ac:dyDescent="0.25">
      <c r="A1102">
        <v>1</v>
      </c>
      <c r="B1102">
        <v>280</v>
      </c>
      <c r="C1102">
        <v>1</v>
      </c>
      <c r="D1102" t="s">
        <v>730</v>
      </c>
      <c r="E1102">
        <v>2</v>
      </c>
      <c r="F1102" s="20">
        <v>6050074.4286260353</v>
      </c>
      <c r="G1102" s="20">
        <v>824755.26679219573</v>
      </c>
      <c r="H1102" s="20">
        <v>-2318148.9559115511</v>
      </c>
    </row>
    <row r="1103" spans="1:8" x14ac:dyDescent="0.25">
      <c r="A1103">
        <v>1</v>
      </c>
      <c r="B1103">
        <v>834</v>
      </c>
      <c r="C1103">
        <v>1</v>
      </c>
      <c r="D1103" t="s">
        <v>888</v>
      </c>
      <c r="E1103">
        <v>3</v>
      </c>
      <c r="F1103" s="20">
        <v>9314389.2654598355</v>
      </c>
      <c r="G1103" s="20">
        <v>1121333.393649417</v>
      </c>
      <c r="H1103" s="20">
        <v>-2341867.4405499571</v>
      </c>
    </row>
    <row r="1104" spans="1:8" x14ac:dyDescent="0.25">
      <c r="A1104">
        <v>1</v>
      </c>
      <c r="B1104">
        <v>13</v>
      </c>
      <c r="C1104">
        <v>1</v>
      </c>
      <c r="D1104" t="s">
        <v>649</v>
      </c>
      <c r="E1104">
        <v>2</v>
      </c>
      <c r="F1104" s="20">
        <v>4944646.3185018552</v>
      </c>
      <c r="G1104" s="20">
        <v>711616.56573826633</v>
      </c>
      <c r="H1104" s="20">
        <v>-2360593.1471901089</v>
      </c>
    </row>
    <row r="1105" spans="1:8" x14ac:dyDescent="0.25">
      <c r="A1105">
        <v>1</v>
      </c>
      <c r="B1105">
        <v>271</v>
      </c>
      <c r="C1105">
        <v>1</v>
      </c>
      <c r="D1105" t="s">
        <v>723</v>
      </c>
      <c r="E1105">
        <v>3</v>
      </c>
      <c r="F1105" s="20">
        <v>12454666.587261491</v>
      </c>
      <c r="G1105" s="20">
        <v>1705650.4369431529</v>
      </c>
      <c r="H1105" s="20">
        <v>-2567357.9894788382</v>
      </c>
    </row>
    <row r="1106" spans="1:8" x14ac:dyDescent="0.25">
      <c r="A1106">
        <v>1</v>
      </c>
      <c r="B1106">
        <v>270</v>
      </c>
      <c r="C1106">
        <v>1</v>
      </c>
      <c r="D1106" t="s">
        <v>722</v>
      </c>
      <c r="E1106">
        <v>2</v>
      </c>
      <c r="F1106" s="20">
        <v>8671352.7537198551</v>
      </c>
      <c r="G1106" s="20">
        <v>1244716.7896183317</v>
      </c>
      <c r="H1106" s="20">
        <v>-2626450.4616295453</v>
      </c>
    </row>
    <row r="1107" spans="1:8" x14ac:dyDescent="0.25">
      <c r="A1107">
        <v>1</v>
      </c>
      <c r="B1107">
        <v>624</v>
      </c>
      <c r="C1107">
        <v>1</v>
      </c>
      <c r="D1107" t="s">
        <v>827</v>
      </c>
      <c r="E1107">
        <v>3</v>
      </c>
      <c r="F1107" s="20">
        <v>9822342.6734010354</v>
      </c>
      <c r="G1107" s="20">
        <v>1471283.6411242178</v>
      </c>
      <c r="H1107" s="20">
        <v>-2845595.9385452815</v>
      </c>
    </row>
    <row r="1108" spans="1:8" x14ac:dyDescent="0.25">
      <c r="A1108">
        <v>1</v>
      </c>
      <c r="B1108">
        <v>192</v>
      </c>
      <c r="C1108">
        <v>1</v>
      </c>
      <c r="D1108" t="s">
        <v>697</v>
      </c>
      <c r="E1108">
        <v>3</v>
      </c>
      <c r="F1108" s="20">
        <v>7155006.5208458742</v>
      </c>
      <c r="G1108" s="20">
        <v>926549.67809031927</v>
      </c>
      <c r="H1108" s="20">
        <v>-3029487.3120251172</v>
      </c>
    </row>
    <row r="1109" spans="1:8" x14ac:dyDescent="0.25">
      <c r="A1109">
        <v>1</v>
      </c>
      <c r="B1109">
        <v>272</v>
      </c>
      <c r="C1109">
        <v>1</v>
      </c>
      <c r="D1109" t="s">
        <v>724</v>
      </c>
      <c r="E1109">
        <v>3</v>
      </c>
      <c r="F1109" s="20">
        <v>10385335.282714203</v>
      </c>
      <c r="G1109" s="20">
        <v>1401592.8900286385</v>
      </c>
      <c r="H1109" s="20">
        <v>-3089100.2337575704</v>
      </c>
    </row>
    <row r="1110" spans="1:8" x14ac:dyDescent="0.25">
      <c r="A1110">
        <v>1</v>
      </c>
      <c r="B1110">
        <v>194</v>
      </c>
      <c r="C1110">
        <v>1</v>
      </c>
      <c r="D1110" t="s">
        <v>698</v>
      </c>
      <c r="E1110">
        <v>3</v>
      </c>
      <c r="F1110" s="20">
        <v>11907277.883717827</v>
      </c>
      <c r="G1110" s="20">
        <v>1608159.7728019615</v>
      </c>
      <c r="H1110" s="20">
        <v>-3154190.4719721191</v>
      </c>
    </row>
    <row r="1111" spans="1:8" x14ac:dyDescent="0.25">
      <c r="A1111">
        <v>1</v>
      </c>
      <c r="B1111">
        <v>623</v>
      </c>
      <c r="C1111">
        <v>1</v>
      </c>
      <c r="D1111" t="s">
        <v>826</v>
      </c>
      <c r="E1111">
        <v>2</v>
      </c>
      <c r="F1111" s="20">
        <v>8343130.5732624261</v>
      </c>
      <c r="G1111" s="20">
        <v>1136596.2761493144</v>
      </c>
      <c r="H1111" s="20">
        <v>-3450185.0708343997</v>
      </c>
    </row>
    <row r="1112" spans="1:8" x14ac:dyDescent="0.25">
      <c r="A1112">
        <v>1</v>
      </c>
      <c r="B1112">
        <v>622</v>
      </c>
      <c r="C1112">
        <v>1</v>
      </c>
      <c r="D1112" t="s">
        <v>825</v>
      </c>
      <c r="E1112">
        <v>2</v>
      </c>
      <c r="F1112" s="20">
        <v>13368157.307258271</v>
      </c>
      <c r="G1112" s="20">
        <v>1706705.2673400498</v>
      </c>
      <c r="H1112" s="20">
        <v>-3933548.787401672</v>
      </c>
    </row>
    <row r="1113" spans="1:8" x14ac:dyDescent="0.25">
      <c r="A1113">
        <v>1</v>
      </c>
      <c r="B1113">
        <v>284</v>
      </c>
      <c r="C1113">
        <v>1</v>
      </c>
      <c r="D1113" t="s">
        <v>734</v>
      </c>
      <c r="E1113">
        <v>3</v>
      </c>
      <c r="F1113" s="20">
        <v>11319346.996263735</v>
      </c>
      <c r="G1113" s="20">
        <v>1385786.8882071236</v>
      </c>
      <c r="H1113" s="20">
        <v>-4529474.0601128973</v>
      </c>
    </row>
    <row r="1114" spans="1:8" x14ac:dyDescent="0.25">
      <c r="A1114">
        <v>1</v>
      </c>
      <c r="B1114">
        <v>11</v>
      </c>
      <c r="C1114">
        <v>1</v>
      </c>
      <c r="D1114" t="s">
        <v>647</v>
      </c>
      <c r="E1114">
        <v>3</v>
      </c>
      <c r="F1114" s="20">
        <v>42558745.584237762</v>
      </c>
      <c r="G1114" s="20">
        <v>5865535.4741856009</v>
      </c>
      <c r="H1114" s="20">
        <v>-4656856.87726741</v>
      </c>
    </row>
    <row r="1115" spans="1:8" x14ac:dyDescent="0.25">
      <c r="A1115">
        <v>1</v>
      </c>
      <c r="B1115">
        <v>833</v>
      </c>
      <c r="C1115">
        <v>1</v>
      </c>
      <c r="D1115" t="s">
        <v>887</v>
      </c>
      <c r="E1115">
        <v>2</v>
      </c>
      <c r="F1115" s="20">
        <v>15729458.930407789</v>
      </c>
      <c r="G1115" s="20">
        <v>1570860.2398483471</v>
      </c>
      <c r="H1115" s="20">
        <v>-5095164.8540604468</v>
      </c>
    </row>
    <row r="1116" spans="1:8" x14ac:dyDescent="0.25">
      <c r="A1116">
        <v>1</v>
      </c>
      <c r="B1116">
        <v>281</v>
      </c>
      <c r="C1116">
        <v>1</v>
      </c>
      <c r="D1116" t="s">
        <v>731</v>
      </c>
      <c r="E1116">
        <v>2</v>
      </c>
      <c r="F1116" s="20">
        <v>16296566.813924965</v>
      </c>
      <c r="G1116" s="20">
        <v>2072371.857629715</v>
      </c>
      <c r="H1116" s="20">
        <v>-8290169.0851637842</v>
      </c>
    </row>
    <row r="1117" spans="1:8" x14ac:dyDescent="0.25">
      <c r="A1117">
        <v>1</v>
      </c>
      <c r="B1117">
        <v>625</v>
      </c>
      <c r="C1117">
        <v>1</v>
      </c>
      <c r="D1117" t="s">
        <v>828</v>
      </c>
      <c r="E1117">
        <v>1</v>
      </c>
      <c r="F1117" s="20">
        <v>58058798.219538555</v>
      </c>
      <c r="G1117" s="20">
        <v>8109154.3982325941</v>
      </c>
      <c r="H1117" s="20">
        <v>-8878146.9391769804</v>
      </c>
    </row>
    <row r="1118" spans="1:8" x14ac:dyDescent="0.25">
      <c r="A1118">
        <v>1</v>
      </c>
      <c r="B1118">
        <v>279</v>
      </c>
      <c r="C1118">
        <v>1</v>
      </c>
      <c r="D1118" t="s">
        <v>729</v>
      </c>
      <c r="E1118">
        <v>3</v>
      </c>
      <c r="F1118" s="20">
        <v>30435340.542561803</v>
      </c>
      <c r="G1118" s="20">
        <v>4343020.1150670964</v>
      </c>
      <c r="H1118" s="20">
        <v>-10708891.23958597</v>
      </c>
    </row>
    <row r="1119" spans="1:8" x14ac:dyDescent="0.25">
      <c r="A1119">
        <v>1</v>
      </c>
      <c r="B1119">
        <v>1.2</v>
      </c>
      <c r="C1119">
        <v>3</v>
      </c>
      <c r="D1119" t="s">
        <v>643</v>
      </c>
      <c r="E1119">
        <v>1</v>
      </c>
      <c r="F1119" s="20">
        <v>61217504.222365022</v>
      </c>
      <c r="G1119" s="20">
        <v>9118359.2324704006</v>
      </c>
      <c r="H1119" s="20">
        <v>-15565549.757996643</v>
      </c>
    </row>
  </sheetData>
  <sortState ref="A574:H1122">
    <sortCondition ref="A574:A1122"/>
    <sortCondition descending="1" ref="H574:H1122"/>
  </sortState>
  <printOptions gridLines="1"/>
  <pageMargins left="0.25" right="0.25" top="0.75" bottom="0.75" header="0.3" footer="0.3"/>
  <pageSetup scale="80" fitToHeight="0" orientation="landscape" r:id="rId1"/>
  <colBreaks count="1" manualBreakCount="1">
    <brk id="1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9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E19" sqref="E19"/>
    </sheetView>
  </sheetViews>
  <sheetFormatPr defaultColWidth="9.140625" defaultRowHeight="15" x14ac:dyDescent="0.25"/>
  <cols>
    <col min="1" max="1" width="7.5703125" style="67" customWidth="1"/>
    <col min="2" max="2" width="0" style="67" hidden="1" customWidth="1"/>
    <col min="3" max="3" width="16.7109375" style="67" customWidth="1"/>
    <col min="4" max="16" width="12.7109375" style="67" customWidth="1"/>
    <col min="17" max="16384" width="9.140625" style="67"/>
  </cols>
  <sheetData>
    <row r="1" spans="1:16" x14ac:dyDescent="0.25">
      <c r="A1" s="38" t="s">
        <v>1080</v>
      </c>
      <c r="B1" s="71"/>
      <c r="C1" s="38"/>
      <c r="D1" s="41"/>
      <c r="E1" s="42"/>
      <c r="F1" s="42"/>
      <c r="G1" s="42"/>
      <c r="H1" s="42"/>
      <c r="I1" s="42"/>
      <c r="J1" s="43"/>
      <c r="K1" s="43"/>
      <c r="L1" s="43"/>
      <c r="M1" s="43"/>
      <c r="N1" s="43"/>
      <c r="O1" s="43"/>
      <c r="P1" s="43"/>
    </row>
    <row r="2" spans="1:16" x14ac:dyDescent="0.25">
      <c r="A2" s="39"/>
      <c r="B2" s="39"/>
      <c r="C2" s="44"/>
      <c r="D2" s="41"/>
      <c r="E2" s="42"/>
      <c r="F2" s="44"/>
      <c r="G2" s="44"/>
      <c r="H2" s="41"/>
      <c r="I2" s="41"/>
      <c r="J2" s="45"/>
      <c r="K2" s="45"/>
      <c r="L2" s="45"/>
      <c r="M2" s="45"/>
      <c r="N2" s="45"/>
      <c r="O2" s="45"/>
      <c r="P2" s="45"/>
    </row>
    <row r="3" spans="1:16" x14ac:dyDescent="0.25">
      <c r="A3" s="39"/>
      <c r="B3" s="39"/>
      <c r="C3" s="39"/>
      <c r="D3" s="43" t="s">
        <v>1040</v>
      </c>
      <c r="E3" s="42" t="s">
        <v>1041</v>
      </c>
      <c r="F3" s="42" t="s">
        <v>1042</v>
      </c>
      <c r="G3" s="42" t="s">
        <v>1043</v>
      </c>
      <c r="H3" s="42" t="s">
        <v>1044</v>
      </c>
      <c r="I3" s="42" t="s">
        <v>1045</v>
      </c>
      <c r="J3" s="42" t="s">
        <v>1046</v>
      </c>
      <c r="K3" s="42" t="s">
        <v>1047</v>
      </c>
      <c r="L3" s="42" t="s">
        <v>1048</v>
      </c>
      <c r="M3" s="42" t="s">
        <v>1049</v>
      </c>
      <c r="N3" s="42" t="s">
        <v>1050</v>
      </c>
      <c r="O3" s="42" t="s">
        <v>1051</v>
      </c>
      <c r="P3" s="43" t="s">
        <v>1052</v>
      </c>
    </row>
    <row r="4" spans="1:16" x14ac:dyDescent="0.25">
      <c r="A4" s="41"/>
      <c r="B4" s="41"/>
      <c r="C4" s="41"/>
      <c r="D4" s="45"/>
      <c r="E4" s="41"/>
      <c r="F4" s="44"/>
      <c r="G4" s="44"/>
      <c r="H4" s="41"/>
      <c r="I4" s="41"/>
      <c r="J4" s="45"/>
      <c r="K4" s="45"/>
      <c r="L4" s="45"/>
      <c r="M4" s="45"/>
      <c r="N4" s="45"/>
      <c r="O4" s="45"/>
      <c r="P4" s="45"/>
    </row>
    <row r="5" spans="1:16" x14ac:dyDescent="0.25">
      <c r="A5" s="41"/>
      <c r="B5" s="39"/>
      <c r="C5" s="41"/>
      <c r="D5" s="45"/>
      <c r="E5" s="42"/>
      <c r="F5" s="42"/>
      <c r="G5" s="42"/>
      <c r="H5" s="42"/>
      <c r="I5" s="42"/>
      <c r="J5" s="42"/>
      <c r="K5" s="42" t="s">
        <v>11</v>
      </c>
      <c r="L5" s="46" t="s">
        <v>1</v>
      </c>
      <c r="M5" s="42" t="s">
        <v>1054</v>
      </c>
      <c r="N5" s="42" t="s">
        <v>1055</v>
      </c>
      <c r="O5" s="46" t="s">
        <v>1</v>
      </c>
      <c r="P5" s="46" t="s">
        <v>1</v>
      </c>
    </row>
    <row r="6" spans="1:16" x14ac:dyDescent="0.25">
      <c r="A6" s="41"/>
      <c r="B6" s="39"/>
      <c r="C6" s="41"/>
      <c r="D6" s="43"/>
      <c r="E6" s="44"/>
      <c r="F6" s="42"/>
      <c r="G6" s="42"/>
      <c r="H6" s="42"/>
      <c r="I6" s="42"/>
      <c r="J6" s="45" t="s">
        <v>1056</v>
      </c>
      <c r="K6" s="43" t="s">
        <v>2</v>
      </c>
      <c r="L6" s="47" t="s">
        <v>1057</v>
      </c>
      <c r="M6" s="43" t="s">
        <v>1058</v>
      </c>
      <c r="N6" s="43" t="s">
        <v>1059</v>
      </c>
      <c r="O6" s="47" t="s">
        <v>1057</v>
      </c>
      <c r="P6" s="47" t="s">
        <v>1057</v>
      </c>
    </row>
    <row r="7" spans="1:16" x14ac:dyDescent="0.25">
      <c r="A7" s="39"/>
      <c r="B7" s="39"/>
      <c r="C7" s="40"/>
      <c r="D7" s="45"/>
      <c r="E7" s="42" t="s">
        <v>629</v>
      </c>
      <c r="F7" s="42" t="s">
        <v>1060</v>
      </c>
      <c r="G7" s="42" t="s">
        <v>1060</v>
      </c>
      <c r="H7" s="42" t="s">
        <v>1061</v>
      </c>
      <c r="I7" s="48"/>
      <c r="J7" s="49" t="s">
        <v>1062</v>
      </c>
      <c r="K7" s="43"/>
      <c r="L7" s="46" t="s">
        <v>2</v>
      </c>
      <c r="M7" s="42" t="s">
        <v>1063</v>
      </c>
      <c r="N7" s="42" t="s">
        <v>1064</v>
      </c>
      <c r="O7" s="47" t="s">
        <v>1065</v>
      </c>
      <c r="P7" s="47" t="s">
        <v>1066</v>
      </c>
    </row>
    <row r="8" spans="1:16" x14ac:dyDescent="0.25">
      <c r="A8" s="39"/>
      <c r="B8" s="39"/>
      <c r="C8" s="40"/>
      <c r="D8" s="50" t="s">
        <v>1067</v>
      </c>
      <c r="E8" s="42" t="s">
        <v>1068</v>
      </c>
      <c r="F8" s="51" t="s">
        <v>1068</v>
      </c>
      <c r="G8" s="51" t="s">
        <v>1068</v>
      </c>
      <c r="H8" s="42" t="s">
        <v>1069</v>
      </c>
      <c r="I8" s="42" t="s">
        <v>1070</v>
      </c>
      <c r="J8" s="43" t="str">
        <f>+"("&amp;+D3&amp;"-"&amp;+I3&amp;") *"</f>
        <v>(A-F) *</v>
      </c>
      <c r="K8" s="45"/>
      <c r="L8" s="43" t="s">
        <v>605</v>
      </c>
      <c r="M8" s="45"/>
      <c r="N8" s="45"/>
      <c r="O8" s="43" t="s">
        <v>1058</v>
      </c>
      <c r="P8" s="43"/>
    </row>
    <row r="9" spans="1:16" x14ac:dyDescent="0.25">
      <c r="A9" s="39"/>
      <c r="B9" s="39"/>
      <c r="C9" s="40"/>
      <c r="D9" s="50" t="s">
        <v>2</v>
      </c>
      <c r="E9" s="42" t="s">
        <v>1071</v>
      </c>
      <c r="F9" s="42" t="s">
        <v>605</v>
      </c>
      <c r="G9" s="42" t="s">
        <v>1061</v>
      </c>
      <c r="H9" s="42" t="s">
        <v>1072</v>
      </c>
      <c r="I9" s="42" t="str">
        <f>+"= "&amp;+E5&amp;" * "&amp;+H3&amp;" *"</f>
        <v>=  * E *</v>
      </c>
      <c r="J9" s="52">
        <v>0.66</v>
      </c>
      <c r="K9" s="42" t="str">
        <f>+"= "&amp;+E5&amp;" *"</f>
        <v>=  *</v>
      </c>
      <c r="L9" s="43" t="str">
        <f>+"= "&amp;+I3&amp;"+"&amp;+J3&amp;"+"&amp;+K3&amp;""</f>
        <v>= F+G+H</v>
      </c>
      <c r="M9" s="45"/>
      <c r="N9" s="45"/>
      <c r="O9" s="53" t="s">
        <v>1073</v>
      </c>
      <c r="P9" s="54"/>
    </row>
    <row r="10" spans="1:16" x14ac:dyDescent="0.25">
      <c r="A10" s="39"/>
      <c r="B10" s="39"/>
      <c r="C10" s="40"/>
      <c r="D10" s="49" t="s">
        <v>1074</v>
      </c>
      <c r="E10" s="42" t="s">
        <v>1075</v>
      </c>
      <c r="F10" s="42" t="s">
        <v>1072</v>
      </c>
      <c r="G10" s="42" t="s">
        <v>1072</v>
      </c>
      <c r="H10" s="42" t="str">
        <f>+"= "&amp;+G3&amp;"/"&amp;+F3</f>
        <v>= D/C</v>
      </c>
      <c r="I10" s="55">
        <v>350</v>
      </c>
      <c r="J10" s="43" t="s">
        <v>1076</v>
      </c>
      <c r="K10" s="68">
        <v>10</v>
      </c>
      <c r="L10" s="43" t="s">
        <v>1077</v>
      </c>
      <c r="M10" s="43" t="str">
        <f>+"= "&amp;+L3&amp;"-"&amp;+D3</f>
        <v>= I-A</v>
      </c>
      <c r="N10" s="43" t="str">
        <f>+"= "&amp;+M3&amp;"/"&amp;+E3</f>
        <v>= J/B</v>
      </c>
      <c r="O10" s="43" t="s">
        <v>1066</v>
      </c>
      <c r="P10" s="45"/>
    </row>
    <row r="11" spans="1:16" x14ac:dyDescent="0.25">
      <c r="A11" s="39"/>
      <c r="B11" s="39"/>
      <c r="C11" s="40"/>
      <c r="D11" s="56"/>
      <c r="E11" s="42"/>
      <c r="F11" s="44"/>
      <c r="G11" s="57"/>
      <c r="H11" s="44"/>
      <c r="I11" s="41"/>
      <c r="J11" s="45"/>
      <c r="K11" s="45"/>
      <c r="L11" s="45"/>
      <c r="M11" s="45"/>
      <c r="N11" s="45"/>
      <c r="O11" s="45"/>
      <c r="P11" s="45"/>
    </row>
    <row r="12" spans="1:16" x14ac:dyDescent="0.25">
      <c r="A12" s="39"/>
      <c r="B12" s="39"/>
      <c r="C12" s="40" t="s">
        <v>1018</v>
      </c>
      <c r="D12" s="50">
        <f>SUM(D14:D349)</f>
        <v>93443689.73999998</v>
      </c>
      <c r="E12" s="50">
        <f t="shared" ref="E12:G12" si="0">SUM(E14:E349)</f>
        <v>910240.23999999987</v>
      </c>
      <c r="F12" s="50">
        <f t="shared" si="0"/>
        <v>794981</v>
      </c>
      <c r="G12" s="50">
        <f t="shared" si="0"/>
        <v>204054</v>
      </c>
      <c r="H12" s="58">
        <f>IF(F12=0,0,G12/F12)</f>
        <v>0.25667783255197296</v>
      </c>
      <c r="I12" s="50">
        <f>SUM(I14:I349)</f>
        <v>81775363.740932435</v>
      </c>
      <c r="J12" s="50">
        <f>SUM(J14:J349)</f>
        <v>20596068.197477959</v>
      </c>
      <c r="K12" s="50">
        <f>SUM(K14:K349)</f>
        <v>5989804.0000000019</v>
      </c>
      <c r="L12" s="50">
        <f>SUM(L14:L349)</f>
        <v>95912773.229999959</v>
      </c>
      <c r="M12" s="50">
        <f>SUM(M14:M349)</f>
        <v>2469083.4900000053</v>
      </c>
      <c r="N12" s="59">
        <f>IF(E14=0,0,M12/E14)</f>
        <v>1764.1477075429273</v>
      </c>
      <c r="O12" s="50">
        <f>SUM(O14:O349)</f>
        <v>67400188.689999998</v>
      </c>
      <c r="P12" s="50">
        <f>SUM(P14:P349)</f>
        <v>28512584.539999995</v>
      </c>
    </row>
    <row r="13" spans="1:16" x14ac:dyDescent="0.25">
      <c r="A13" s="39"/>
      <c r="B13" s="39"/>
      <c r="C13" s="40"/>
      <c r="D13" s="56"/>
      <c r="E13" s="44"/>
      <c r="F13" s="60"/>
      <c r="G13" s="60"/>
      <c r="H13" s="60"/>
      <c r="I13" s="60"/>
      <c r="J13" s="45"/>
      <c r="K13" s="45"/>
      <c r="L13" s="45"/>
      <c r="M13" s="45"/>
      <c r="N13" s="61"/>
      <c r="O13" s="45"/>
      <c r="P13" s="45"/>
    </row>
    <row r="14" spans="1:16" x14ac:dyDescent="0.25">
      <c r="A14" s="62">
        <v>1</v>
      </c>
      <c r="B14" s="62">
        <v>1</v>
      </c>
      <c r="C14" s="63" t="s">
        <v>45</v>
      </c>
      <c r="D14" s="56">
        <v>0</v>
      </c>
      <c r="E14" s="50">
        <v>1399.59</v>
      </c>
      <c r="F14" s="57">
        <v>1284</v>
      </c>
      <c r="G14" s="57">
        <v>56</v>
      </c>
      <c r="H14" s="58">
        <f t="shared" ref="H14:H77" si="1">IF(F14=0,0,G14/F14)</f>
        <v>4.3613707165109032E-2</v>
      </c>
      <c r="I14" s="48">
        <f>E14*H14*I$10</f>
        <v>21364.457943925234</v>
      </c>
      <c r="J14" s="56">
        <f>MAX(0,IF(D14=0,0,(D14-I14)*J$9))</f>
        <v>0</v>
      </c>
      <c r="K14" s="56">
        <f>IF(D14&gt;0,E14*K$10,0)</f>
        <v>0</v>
      </c>
      <c r="L14" s="56">
        <f t="shared" ref="L14:L77" si="2">IF(D14=0,0,ROUND(I14+J14+K14,2))</f>
        <v>0</v>
      </c>
      <c r="M14" s="64">
        <f t="shared" ref="M14:M77" si="3">L14-D14</f>
        <v>0</v>
      </c>
      <c r="N14" s="59">
        <f>IF(E14=0,0,M14/E14)</f>
        <v>0</v>
      </c>
      <c r="O14" s="59">
        <f>L14-P14</f>
        <v>0</v>
      </c>
      <c r="P14" s="69">
        <v>0</v>
      </c>
    </row>
    <row r="15" spans="1:16" x14ac:dyDescent="0.25">
      <c r="A15" s="65">
        <v>1.2</v>
      </c>
      <c r="B15" s="65">
        <v>3</v>
      </c>
      <c r="C15" s="40" t="s">
        <v>643</v>
      </c>
      <c r="D15" s="56">
        <v>18368750.399999999</v>
      </c>
      <c r="E15" s="60">
        <v>38969.480000000003</v>
      </c>
      <c r="F15" s="57">
        <v>35262</v>
      </c>
      <c r="G15" s="57">
        <v>22309</v>
      </c>
      <c r="H15" s="58">
        <f t="shared" si="1"/>
        <v>0.63266405762577282</v>
      </c>
      <c r="I15" s="48">
        <f t="shared" ref="I15:I78" si="4">E15*H15*I$10</f>
        <v>8629106.2691282425</v>
      </c>
      <c r="J15" s="56">
        <f t="shared" ref="J15:J78" si="5">MAX(0,IF(D15=0,0,(D15-I15)*J$9))</f>
        <v>6428165.1263753595</v>
      </c>
      <c r="K15" s="56">
        <f>IF(D15&gt;0,E15*K$10,0)</f>
        <v>389694.80000000005</v>
      </c>
      <c r="L15" s="56">
        <f t="shared" si="2"/>
        <v>15446966.199999999</v>
      </c>
      <c r="M15" s="64">
        <f>L15-D15</f>
        <v>-2921784.1999999993</v>
      </c>
      <c r="N15" s="59">
        <f t="shared" ref="N15:N78" si="6">IF(E15=0,0,M15/E15)</f>
        <v>-74.97621728593758</v>
      </c>
      <c r="O15" s="59">
        <f>L15-P15</f>
        <v>9146616.3999999985</v>
      </c>
      <c r="P15" s="69">
        <v>6300349.7999999998</v>
      </c>
    </row>
    <row r="16" spans="1:16" x14ac:dyDescent="0.25">
      <c r="A16" s="62">
        <v>2</v>
      </c>
      <c r="B16" s="62">
        <v>1</v>
      </c>
      <c r="C16" s="63" t="s">
        <v>47</v>
      </c>
      <c r="D16" s="56">
        <v>0</v>
      </c>
      <c r="E16" s="57">
        <v>321.26</v>
      </c>
      <c r="F16" s="57">
        <v>289</v>
      </c>
      <c r="G16" s="57">
        <v>12</v>
      </c>
      <c r="H16" s="58">
        <f t="shared" si="1"/>
        <v>4.1522491349480967E-2</v>
      </c>
      <c r="I16" s="48">
        <f t="shared" si="4"/>
        <v>4668.830449826989</v>
      </c>
      <c r="J16" s="56">
        <f t="shared" si="5"/>
        <v>0</v>
      </c>
      <c r="K16" s="56">
        <f t="shared" ref="K16:K79" si="7">IF(D16&gt;0,E16*K$10,0)</f>
        <v>0</v>
      </c>
      <c r="L16" s="56">
        <f t="shared" si="2"/>
        <v>0</v>
      </c>
      <c r="M16" s="64">
        <f t="shared" si="3"/>
        <v>0</v>
      </c>
      <c r="N16" s="59">
        <f t="shared" si="6"/>
        <v>0</v>
      </c>
      <c r="O16" s="59">
        <f t="shared" ref="O16:O79" si="8">L16-P16</f>
        <v>0</v>
      </c>
      <c r="P16" s="69">
        <v>0</v>
      </c>
    </row>
    <row r="17" spans="1:16" x14ac:dyDescent="0.25">
      <c r="A17" s="62">
        <v>4</v>
      </c>
      <c r="B17" s="62">
        <v>1</v>
      </c>
      <c r="C17" s="63" t="s">
        <v>48</v>
      </c>
      <c r="D17" s="56">
        <v>0</v>
      </c>
      <c r="E17" s="57">
        <v>449.22</v>
      </c>
      <c r="F17" s="57">
        <v>399</v>
      </c>
      <c r="G17" s="57">
        <v>86</v>
      </c>
      <c r="H17" s="58">
        <f t="shared" si="1"/>
        <v>0.21553884711779447</v>
      </c>
      <c r="I17" s="48">
        <f t="shared" si="4"/>
        <v>33888.526315789473</v>
      </c>
      <c r="J17" s="56">
        <f t="shared" si="5"/>
        <v>0</v>
      </c>
      <c r="K17" s="56">
        <f t="shared" si="7"/>
        <v>0</v>
      </c>
      <c r="L17" s="56">
        <f t="shared" si="2"/>
        <v>0</v>
      </c>
      <c r="M17" s="64">
        <f t="shared" si="3"/>
        <v>0</v>
      </c>
      <c r="N17" s="59">
        <f t="shared" si="6"/>
        <v>0</v>
      </c>
      <c r="O17" s="59">
        <f t="shared" si="8"/>
        <v>0</v>
      </c>
      <c r="P17" s="69">
        <v>0</v>
      </c>
    </row>
    <row r="18" spans="1:16" x14ac:dyDescent="0.25">
      <c r="A18" s="65">
        <v>6</v>
      </c>
      <c r="B18" s="65">
        <v>3</v>
      </c>
      <c r="C18" s="40" t="s">
        <v>646</v>
      </c>
      <c r="D18" s="56">
        <v>497215</v>
      </c>
      <c r="E18" s="57">
        <v>3831.09</v>
      </c>
      <c r="F18" s="57">
        <v>3371</v>
      </c>
      <c r="G18" s="57">
        <v>1205</v>
      </c>
      <c r="H18" s="58">
        <f t="shared" si="1"/>
        <v>0.35746069415603676</v>
      </c>
      <c r="I18" s="48">
        <f t="shared" si="4"/>
        <v>479312.43177098781</v>
      </c>
      <c r="J18" s="56">
        <f t="shared" si="5"/>
        <v>11815.695031148047</v>
      </c>
      <c r="K18" s="56">
        <f t="shared" si="7"/>
        <v>38310.9</v>
      </c>
      <c r="L18" s="56">
        <f t="shared" si="2"/>
        <v>529439.03</v>
      </c>
      <c r="M18" s="64">
        <f t="shared" si="3"/>
        <v>32224.030000000028</v>
      </c>
      <c r="N18" s="59">
        <f t="shared" si="6"/>
        <v>8.4111910709484832</v>
      </c>
      <c r="O18" s="59">
        <f t="shared" si="8"/>
        <v>388544.71</v>
      </c>
      <c r="P18" s="69">
        <v>140894.32</v>
      </c>
    </row>
    <row r="19" spans="1:16" x14ac:dyDescent="0.25">
      <c r="A19" s="65">
        <v>11</v>
      </c>
      <c r="B19" s="65">
        <v>1</v>
      </c>
      <c r="C19" s="40" t="s">
        <v>647</v>
      </c>
      <c r="D19" s="56">
        <v>5589628.0499999998</v>
      </c>
      <c r="E19" s="57">
        <v>43230.04</v>
      </c>
      <c r="F19" s="57">
        <v>38403</v>
      </c>
      <c r="G19" s="57">
        <v>8618</v>
      </c>
      <c r="H19" s="58">
        <f t="shared" si="1"/>
        <v>0.22440955133713511</v>
      </c>
      <c r="I19" s="48">
        <f t="shared" si="4"/>
        <v>3395431.8582402417</v>
      </c>
      <c r="J19" s="56">
        <f t="shared" si="5"/>
        <v>1448169.4865614404</v>
      </c>
      <c r="K19" s="56">
        <f t="shared" si="7"/>
        <v>432300.4</v>
      </c>
      <c r="L19" s="56">
        <f t="shared" si="2"/>
        <v>5275901.74</v>
      </c>
      <c r="M19" s="64">
        <f t="shared" si="3"/>
        <v>-313726.30999999959</v>
      </c>
      <c r="N19" s="59">
        <f t="shared" si="6"/>
        <v>-7.2571367040141439</v>
      </c>
      <c r="O19" s="59">
        <f t="shared" si="8"/>
        <v>3599850.41</v>
      </c>
      <c r="P19" s="69">
        <v>1676051.33</v>
      </c>
    </row>
    <row r="20" spans="1:16" x14ac:dyDescent="0.25">
      <c r="A20" s="62">
        <v>12</v>
      </c>
      <c r="B20" s="62">
        <v>1</v>
      </c>
      <c r="C20" s="63" t="s">
        <v>51</v>
      </c>
      <c r="D20" s="56">
        <v>0</v>
      </c>
      <c r="E20" s="57">
        <v>7365.33</v>
      </c>
      <c r="F20" s="57">
        <v>6548</v>
      </c>
      <c r="G20" s="57">
        <v>938</v>
      </c>
      <c r="H20" s="58">
        <f t="shared" si="1"/>
        <v>0.14324984728161272</v>
      </c>
      <c r="I20" s="48">
        <f t="shared" si="4"/>
        <v>369278.83918753819</v>
      </c>
      <c r="J20" s="56">
        <f t="shared" si="5"/>
        <v>0</v>
      </c>
      <c r="K20" s="56">
        <f t="shared" si="7"/>
        <v>0</v>
      </c>
      <c r="L20" s="56">
        <f t="shared" si="2"/>
        <v>0</v>
      </c>
      <c r="M20" s="64">
        <f t="shared" si="3"/>
        <v>0</v>
      </c>
      <c r="N20" s="59">
        <f t="shared" si="6"/>
        <v>0</v>
      </c>
      <c r="O20" s="59">
        <f t="shared" si="8"/>
        <v>0</v>
      </c>
      <c r="P20" s="69">
        <v>0</v>
      </c>
    </row>
    <row r="21" spans="1:16" x14ac:dyDescent="0.25">
      <c r="A21" s="65">
        <v>13</v>
      </c>
      <c r="B21" s="65">
        <v>1</v>
      </c>
      <c r="C21" s="40" t="s">
        <v>649</v>
      </c>
      <c r="D21" s="56">
        <v>629202.47</v>
      </c>
      <c r="E21" s="57">
        <v>3488.3</v>
      </c>
      <c r="F21" s="57">
        <v>3043</v>
      </c>
      <c r="G21" s="57">
        <v>2189</v>
      </c>
      <c r="H21" s="58">
        <f t="shared" si="1"/>
        <v>0.71935589878409467</v>
      </c>
      <c r="I21" s="48">
        <f t="shared" si="4"/>
        <v>878265.21360499517</v>
      </c>
      <c r="J21" s="56">
        <f t="shared" si="5"/>
        <v>0</v>
      </c>
      <c r="K21" s="56">
        <f t="shared" si="7"/>
        <v>34883</v>
      </c>
      <c r="L21" s="56">
        <f t="shared" si="2"/>
        <v>913148.21</v>
      </c>
      <c r="M21" s="64">
        <f t="shared" si="3"/>
        <v>283945.74</v>
      </c>
      <c r="N21" s="59">
        <f t="shared" si="6"/>
        <v>81.399461055528477</v>
      </c>
      <c r="O21" s="59">
        <f t="shared" si="8"/>
        <v>780739.6399999999</v>
      </c>
      <c r="P21" s="69">
        <v>132408.57</v>
      </c>
    </row>
    <row r="22" spans="1:16" x14ac:dyDescent="0.25">
      <c r="A22" s="65">
        <v>14</v>
      </c>
      <c r="B22" s="65">
        <v>1</v>
      </c>
      <c r="C22" s="40" t="s">
        <v>650</v>
      </c>
      <c r="D22" s="56">
        <v>465949.63</v>
      </c>
      <c r="E22" s="57">
        <v>3537.88</v>
      </c>
      <c r="F22" s="57">
        <v>2919</v>
      </c>
      <c r="G22" s="57">
        <v>1270</v>
      </c>
      <c r="H22" s="58">
        <f t="shared" si="1"/>
        <v>0.43508050702295309</v>
      </c>
      <c r="I22" s="48">
        <f t="shared" si="4"/>
        <v>538741.91846522794</v>
      </c>
      <c r="J22" s="56">
        <f t="shared" si="5"/>
        <v>0</v>
      </c>
      <c r="K22" s="56">
        <f t="shared" si="7"/>
        <v>35378.800000000003</v>
      </c>
      <c r="L22" s="56">
        <f t="shared" si="2"/>
        <v>574120.72</v>
      </c>
      <c r="M22" s="64">
        <f t="shared" si="3"/>
        <v>108171.08999999997</v>
      </c>
      <c r="N22" s="59">
        <f t="shared" si="6"/>
        <v>30.5751156059561</v>
      </c>
      <c r="O22" s="59">
        <f t="shared" si="8"/>
        <v>440837.01999999996</v>
      </c>
      <c r="P22" s="69">
        <v>133283.70000000001</v>
      </c>
    </row>
    <row r="23" spans="1:16" x14ac:dyDescent="0.25">
      <c r="A23" s="62">
        <v>15</v>
      </c>
      <c r="B23" s="62">
        <v>1</v>
      </c>
      <c r="C23" s="63" t="s">
        <v>54</v>
      </c>
      <c r="D23" s="56">
        <v>0</v>
      </c>
      <c r="E23" s="57">
        <v>5599.97</v>
      </c>
      <c r="F23" s="57">
        <v>5067</v>
      </c>
      <c r="G23" s="57">
        <v>398</v>
      </c>
      <c r="H23" s="58">
        <f t="shared" si="1"/>
        <v>7.8547463982632723E-2</v>
      </c>
      <c r="I23" s="48">
        <f t="shared" si="4"/>
        <v>153952.20465758833</v>
      </c>
      <c r="J23" s="56">
        <f t="shared" si="5"/>
        <v>0</v>
      </c>
      <c r="K23" s="56">
        <f t="shared" si="7"/>
        <v>0</v>
      </c>
      <c r="L23" s="56">
        <f t="shared" si="2"/>
        <v>0</v>
      </c>
      <c r="M23" s="64">
        <f t="shared" si="3"/>
        <v>0</v>
      </c>
      <c r="N23" s="59">
        <f t="shared" si="6"/>
        <v>0</v>
      </c>
      <c r="O23" s="59">
        <f t="shared" si="8"/>
        <v>0</v>
      </c>
      <c r="P23" s="69">
        <v>0</v>
      </c>
    </row>
    <row r="24" spans="1:16" x14ac:dyDescent="0.25">
      <c r="A24" s="65">
        <v>16</v>
      </c>
      <c r="B24" s="65">
        <v>1</v>
      </c>
      <c r="C24" s="40" t="s">
        <v>652</v>
      </c>
      <c r="D24" s="56">
        <v>267129.3</v>
      </c>
      <c r="E24" s="57">
        <v>5855.32</v>
      </c>
      <c r="F24" s="57">
        <v>5453</v>
      </c>
      <c r="G24" s="57">
        <v>1782</v>
      </c>
      <c r="H24" s="58">
        <f t="shared" si="1"/>
        <v>0.32679259123418303</v>
      </c>
      <c r="I24" s="48">
        <f t="shared" si="4"/>
        <v>669716.31835686776</v>
      </c>
      <c r="J24" s="56">
        <f t="shared" si="5"/>
        <v>0</v>
      </c>
      <c r="K24" s="56">
        <f t="shared" si="7"/>
        <v>58553.2</v>
      </c>
      <c r="L24" s="56">
        <f t="shared" si="2"/>
        <v>728269.52</v>
      </c>
      <c r="M24" s="64">
        <f t="shared" si="3"/>
        <v>461140.22000000003</v>
      </c>
      <c r="N24" s="59">
        <f t="shared" si="6"/>
        <v>78.755767404684974</v>
      </c>
      <c r="O24" s="59">
        <f t="shared" si="8"/>
        <v>575269.52</v>
      </c>
      <c r="P24" s="69">
        <v>153000</v>
      </c>
    </row>
    <row r="25" spans="1:16" x14ac:dyDescent="0.25">
      <c r="A25" s="65">
        <v>22</v>
      </c>
      <c r="B25" s="65">
        <v>1</v>
      </c>
      <c r="C25" s="40" t="s">
        <v>653</v>
      </c>
      <c r="D25" s="56">
        <v>284556</v>
      </c>
      <c r="E25" s="57">
        <v>3349.05</v>
      </c>
      <c r="F25" s="57">
        <v>2942</v>
      </c>
      <c r="G25" s="57">
        <v>501</v>
      </c>
      <c r="H25" s="58">
        <f t="shared" si="1"/>
        <v>0.17029231815091775</v>
      </c>
      <c r="I25" s="48">
        <f t="shared" si="4"/>
        <v>199611.12083616591</v>
      </c>
      <c r="J25" s="56">
        <f t="shared" si="5"/>
        <v>56063.620248130501</v>
      </c>
      <c r="K25" s="56">
        <f t="shared" si="7"/>
        <v>33490.5</v>
      </c>
      <c r="L25" s="56">
        <f t="shared" si="2"/>
        <v>289165.24</v>
      </c>
      <c r="M25" s="64">
        <f t="shared" si="3"/>
        <v>4609.2399999999907</v>
      </c>
      <c r="N25" s="59">
        <f t="shared" si="6"/>
        <v>1.3762828264731761</v>
      </c>
      <c r="O25" s="59">
        <f t="shared" si="8"/>
        <v>208297.24</v>
      </c>
      <c r="P25" s="69">
        <v>80868</v>
      </c>
    </row>
    <row r="26" spans="1:16" x14ac:dyDescent="0.25">
      <c r="A26" s="65">
        <v>23</v>
      </c>
      <c r="B26" s="65">
        <v>1</v>
      </c>
      <c r="C26" s="40" t="s">
        <v>654</v>
      </c>
      <c r="D26" s="56">
        <v>69885.710000000006</v>
      </c>
      <c r="E26" s="57">
        <v>1063.08</v>
      </c>
      <c r="F26" s="57">
        <v>907</v>
      </c>
      <c r="G26" s="57">
        <v>105</v>
      </c>
      <c r="H26" s="58">
        <f t="shared" si="1"/>
        <v>0.11576626240352811</v>
      </c>
      <c r="I26" s="48">
        <f t="shared" si="4"/>
        <v>43074.079382579926</v>
      </c>
      <c r="J26" s="56">
        <f t="shared" si="5"/>
        <v>17695.676207497254</v>
      </c>
      <c r="K26" s="56">
        <f t="shared" si="7"/>
        <v>10630.8</v>
      </c>
      <c r="L26" s="56">
        <f t="shared" si="2"/>
        <v>71400.56</v>
      </c>
      <c r="M26" s="64">
        <f t="shared" si="3"/>
        <v>1514.8499999999913</v>
      </c>
      <c r="N26" s="59">
        <f t="shared" si="6"/>
        <v>1.4249633141438005</v>
      </c>
      <c r="O26" s="59">
        <f t="shared" si="8"/>
        <v>43311.49</v>
      </c>
      <c r="P26" s="69">
        <v>28089.07</v>
      </c>
    </row>
    <row r="27" spans="1:16" x14ac:dyDescent="0.25">
      <c r="A27" s="62">
        <v>25</v>
      </c>
      <c r="B27" s="62">
        <v>1</v>
      </c>
      <c r="C27" s="63" t="s">
        <v>58</v>
      </c>
      <c r="D27" s="56">
        <v>0</v>
      </c>
      <c r="E27" s="57">
        <v>78.06</v>
      </c>
      <c r="F27" s="57">
        <v>53</v>
      </c>
      <c r="G27" s="57">
        <v>52</v>
      </c>
      <c r="H27" s="58">
        <f t="shared" si="1"/>
        <v>0.98113207547169812</v>
      </c>
      <c r="I27" s="48">
        <f t="shared" si="4"/>
        <v>26805.509433962266</v>
      </c>
      <c r="J27" s="56">
        <f t="shared" si="5"/>
        <v>0</v>
      </c>
      <c r="K27" s="56">
        <f t="shared" si="7"/>
        <v>0</v>
      </c>
      <c r="L27" s="56">
        <f t="shared" si="2"/>
        <v>0</v>
      </c>
      <c r="M27" s="64">
        <f t="shared" si="3"/>
        <v>0</v>
      </c>
      <c r="N27" s="59">
        <f t="shared" si="6"/>
        <v>0</v>
      </c>
      <c r="O27" s="59">
        <f t="shared" si="8"/>
        <v>0</v>
      </c>
      <c r="P27" s="69">
        <v>0</v>
      </c>
    </row>
    <row r="28" spans="1:16" x14ac:dyDescent="0.25">
      <c r="A28" s="62">
        <v>31</v>
      </c>
      <c r="B28" s="62">
        <v>1</v>
      </c>
      <c r="C28" s="63" t="s">
        <v>59</v>
      </c>
      <c r="D28" s="56">
        <v>0</v>
      </c>
      <c r="E28" s="57">
        <v>5938.33</v>
      </c>
      <c r="F28" s="57">
        <v>5196</v>
      </c>
      <c r="G28" s="57">
        <v>1272</v>
      </c>
      <c r="H28" s="58">
        <f t="shared" si="1"/>
        <v>0.24480369515011546</v>
      </c>
      <c r="I28" s="48">
        <f t="shared" si="4"/>
        <v>508803.79445727478</v>
      </c>
      <c r="J28" s="56">
        <f t="shared" si="5"/>
        <v>0</v>
      </c>
      <c r="K28" s="56">
        <f t="shared" si="7"/>
        <v>0</v>
      </c>
      <c r="L28" s="56">
        <f t="shared" si="2"/>
        <v>0</v>
      </c>
      <c r="M28" s="64">
        <f t="shared" si="3"/>
        <v>0</v>
      </c>
      <c r="N28" s="59">
        <f t="shared" si="6"/>
        <v>0</v>
      </c>
      <c r="O28" s="59">
        <f t="shared" si="8"/>
        <v>0</v>
      </c>
      <c r="P28" s="69">
        <v>0</v>
      </c>
    </row>
    <row r="29" spans="1:16" x14ac:dyDescent="0.25">
      <c r="A29" s="62">
        <v>32</v>
      </c>
      <c r="B29" s="62">
        <v>1</v>
      </c>
      <c r="C29" s="63" t="s">
        <v>60</v>
      </c>
      <c r="D29" s="56">
        <v>0</v>
      </c>
      <c r="E29" s="57">
        <v>712.12</v>
      </c>
      <c r="F29" s="57">
        <v>614</v>
      </c>
      <c r="G29" s="57">
        <v>97</v>
      </c>
      <c r="H29" s="58">
        <f t="shared" si="1"/>
        <v>0.15798045602605862</v>
      </c>
      <c r="I29" s="48">
        <f t="shared" si="4"/>
        <v>39375.364820846902</v>
      </c>
      <c r="J29" s="56">
        <f t="shared" si="5"/>
        <v>0</v>
      </c>
      <c r="K29" s="56">
        <f t="shared" si="7"/>
        <v>0</v>
      </c>
      <c r="L29" s="56">
        <f t="shared" si="2"/>
        <v>0</v>
      </c>
      <c r="M29" s="64">
        <f t="shared" si="3"/>
        <v>0</v>
      </c>
      <c r="N29" s="59">
        <f t="shared" si="6"/>
        <v>0</v>
      </c>
      <c r="O29" s="59">
        <f t="shared" si="8"/>
        <v>0</v>
      </c>
      <c r="P29" s="69">
        <v>0</v>
      </c>
    </row>
    <row r="30" spans="1:16" x14ac:dyDescent="0.25">
      <c r="A30" s="62">
        <v>36</v>
      </c>
      <c r="B30" s="62">
        <v>1</v>
      </c>
      <c r="C30" s="63" t="s">
        <v>61</v>
      </c>
      <c r="D30" s="56">
        <v>0</v>
      </c>
      <c r="E30" s="57">
        <v>298.48</v>
      </c>
      <c r="F30" s="57">
        <v>265</v>
      </c>
      <c r="G30" s="57">
        <v>124</v>
      </c>
      <c r="H30" s="58">
        <f t="shared" si="1"/>
        <v>0.4679245283018868</v>
      </c>
      <c r="I30" s="48">
        <f t="shared" si="4"/>
        <v>48883.139622641509</v>
      </c>
      <c r="J30" s="56">
        <f t="shared" si="5"/>
        <v>0</v>
      </c>
      <c r="K30" s="56">
        <f t="shared" si="7"/>
        <v>0</v>
      </c>
      <c r="L30" s="56">
        <f t="shared" si="2"/>
        <v>0</v>
      </c>
      <c r="M30" s="64">
        <f t="shared" si="3"/>
        <v>0</v>
      </c>
      <c r="N30" s="59">
        <f t="shared" si="6"/>
        <v>0</v>
      </c>
      <c r="O30" s="59">
        <f t="shared" si="8"/>
        <v>0</v>
      </c>
      <c r="P30" s="69">
        <v>0</v>
      </c>
    </row>
    <row r="31" spans="1:16" x14ac:dyDescent="0.25">
      <c r="A31" s="62">
        <v>38</v>
      </c>
      <c r="B31" s="62">
        <v>1</v>
      </c>
      <c r="C31" s="63" t="s">
        <v>62</v>
      </c>
      <c r="D31" s="56">
        <v>0</v>
      </c>
      <c r="E31" s="57">
        <v>1539.96</v>
      </c>
      <c r="F31" s="57">
        <v>1365</v>
      </c>
      <c r="G31" s="57">
        <v>1364</v>
      </c>
      <c r="H31" s="58">
        <f t="shared" si="1"/>
        <v>0.99926739926739927</v>
      </c>
      <c r="I31" s="48">
        <f t="shared" si="4"/>
        <v>538591.13846153847</v>
      </c>
      <c r="J31" s="56">
        <f t="shared" si="5"/>
        <v>0</v>
      </c>
      <c r="K31" s="56">
        <f t="shared" si="7"/>
        <v>0</v>
      </c>
      <c r="L31" s="56">
        <f t="shared" si="2"/>
        <v>0</v>
      </c>
      <c r="M31" s="64">
        <f t="shared" si="3"/>
        <v>0</v>
      </c>
      <c r="N31" s="59">
        <f t="shared" si="6"/>
        <v>0</v>
      </c>
      <c r="O31" s="59">
        <f t="shared" si="8"/>
        <v>0</v>
      </c>
      <c r="P31" s="69">
        <v>0</v>
      </c>
    </row>
    <row r="32" spans="1:16" x14ac:dyDescent="0.25">
      <c r="A32" s="65">
        <v>47</v>
      </c>
      <c r="B32" s="65">
        <v>1</v>
      </c>
      <c r="C32" s="40" t="s">
        <v>660</v>
      </c>
      <c r="D32" s="56">
        <v>368000</v>
      </c>
      <c r="E32" s="57">
        <v>4516.88</v>
      </c>
      <c r="F32" s="57">
        <v>3987</v>
      </c>
      <c r="G32" s="57">
        <v>385</v>
      </c>
      <c r="H32" s="58">
        <f t="shared" si="1"/>
        <v>9.6563832455480308E-2</v>
      </c>
      <c r="I32" s="48">
        <f t="shared" si="4"/>
        <v>152658.53523952846</v>
      </c>
      <c r="J32" s="56">
        <f t="shared" si="5"/>
        <v>142125.36674191122</v>
      </c>
      <c r="K32" s="56">
        <f t="shared" si="7"/>
        <v>45168.800000000003</v>
      </c>
      <c r="L32" s="56">
        <f t="shared" si="2"/>
        <v>339952.7</v>
      </c>
      <c r="M32" s="64">
        <f t="shared" si="3"/>
        <v>-28047.299999999988</v>
      </c>
      <c r="N32" s="59">
        <f t="shared" si="6"/>
        <v>-6.2094410300915648</v>
      </c>
      <c r="O32" s="59">
        <f t="shared" si="8"/>
        <v>229552.7</v>
      </c>
      <c r="P32" s="69">
        <v>110400</v>
      </c>
    </row>
    <row r="33" spans="1:16" x14ac:dyDescent="0.25">
      <c r="A33" s="65">
        <v>51</v>
      </c>
      <c r="B33" s="65">
        <v>1</v>
      </c>
      <c r="C33" s="40" t="s">
        <v>661</v>
      </c>
      <c r="D33" s="56">
        <v>176227</v>
      </c>
      <c r="E33" s="57">
        <v>2062.9699999999998</v>
      </c>
      <c r="F33" s="57">
        <v>1769</v>
      </c>
      <c r="G33" s="57">
        <v>39</v>
      </c>
      <c r="H33" s="58">
        <f t="shared" si="1"/>
        <v>2.2046353872244205E-2</v>
      </c>
      <c r="I33" s="48">
        <f t="shared" si="4"/>
        <v>15918.338326738267</v>
      </c>
      <c r="J33" s="56">
        <f t="shared" si="5"/>
        <v>105803.71670435274</v>
      </c>
      <c r="K33" s="56">
        <f t="shared" si="7"/>
        <v>20629.699999999997</v>
      </c>
      <c r="L33" s="56">
        <f t="shared" si="2"/>
        <v>142351.76</v>
      </c>
      <c r="M33" s="64">
        <f t="shared" si="3"/>
        <v>-33875.239999999991</v>
      </c>
      <c r="N33" s="59">
        <f t="shared" si="6"/>
        <v>-16.420616877608495</v>
      </c>
      <c r="O33" s="59">
        <f t="shared" si="8"/>
        <v>89401.760000000009</v>
      </c>
      <c r="P33" s="69">
        <v>52950</v>
      </c>
    </row>
    <row r="34" spans="1:16" x14ac:dyDescent="0.25">
      <c r="A34" s="62">
        <v>75</v>
      </c>
      <c r="B34" s="62">
        <v>1</v>
      </c>
      <c r="C34" s="63" t="s">
        <v>65</v>
      </c>
      <c r="D34" s="56">
        <v>0</v>
      </c>
      <c r="E34" s="57">
        <v>729.13</v>
      </c>
      <c r="F34" s="57">
        <v>630</v>
      </c>
      <c r="G34" s="57">
        <v>14</v>
      </c>
      <c r="H34" s="58">
        <f t="shared" si="1"/>
        <v>2.2222222222222223E-2</v>
      </c>
      <c r="I34" s="48">
        <f t="shared" si="4"/>
        <v>5671.0111111111109</v>
      </c>
      <c r="J34" s="56">
        <f t="shared" si="5"/>
        <v>0</v>
      </c>
      <c r="K34" s="56">
        <f t="shared" si="7"/>
        <v>0</v>
      </c>
      <c r="L34" s="56">
        <f t="shared" si="2"/>
        <v>0</v>
      </c>
      <c r="M34" s="64">
        <f t="shared" si="3"/>
        <v>0</v>
      </c>
      <c r="N34" s="59">
        <f t="shared" si="6"/>
        <v>0</v>
      </c>
      <c r="O34" s="59">
        <f t="shared" si="8"/>
        <v>0</v>
      </c>
      <c r="P34" s="69">
        <v>0</v>
      </c>
    </row>
    <row r="35" spans="1:16" x14ac:dyDescent="0.25">
      <c r="A35" s="62">
        <v>77</v>
      </c>
      <c r="B35" s="62">
        <v>1</v>
      </c>
      <c r="C35" s="63" t="s">
        <v>66</v>
      </c>
      <c r="D35" s="56">
        <v>0</v>
      </c>
      <c r="E35" s="57">
        <v>9206.59</v>
      </c>
      <c r="F35" s="57">
        <v>7765</v>
      </c>
      <c r="G35" s="57">
        <v>1458</v>
      </c>
      <c r="H35" s="58">
        <f t="shared" si="1"/>
        <v>0.18776561493882807</v>
      </c>
      <c r="I35" s="48">
        <f t="shared" si="4"/>
        <v>605038.36149388272</v>
      </c>
      <c r="J35" s="56">
        <f t="shared" si="5"/>
        <v>0</v>
      </c>
      <c r="K35" s="56">
        <f t="shared" si="7"/>
        <v>0</v>
      </c>
      <c r="L35" s="56">
        <f t="shared" si="2"/>
        <v>0</v>
      </c>
      <c r="M35" s="64">
        <f t="shared" si="3"/>
        <v>0</v>
      </c>
      <c r="N35" s="59">
        <f t="shared" si="6"/>
        <v>0</v>
      </c>
      <c r="O35" s="59">
        <f t="shared" si="8"/>
        <v>0</v>
      </c>
      <c r="P35" s="69">
        <v>0</v>
      </c>
    </row>
    <row r="36" spans="1:16" x14ac:dyDescent="0.25">
      <c r="A36" s="65">
        <v>81</v>
      </c>
      <c r="B36" s="65">
        <v>1</v>
      </c>
      <c r="C36" s="40" t="s">
        <v>664</v>
      </c>
      <c r="D36" s="56">
        <v>14219.08</v>
      </c>
      <c r="E36" s="57">
        <v>193.05</v>
      </c>
      <c r="F36" s="57">
        <v>167</v>
      </c>
      <c r="G36" s="57">
        <v>12</v>
      </c>
      <c r="H36" s="58">
        <f t="shared" si="1"/>
        <v>7.1856287425149698E-2</v>
      </c>
      <c r="I36" s="48">
        <f t="shared" si="4"/>
        <v>4855.1497005988022</v>
      </c>
      <c r="J36" s="56">
        <f t="shared" si="5"/>
        <v>6180.1939976047906</v>
      </c>
      <c r="K36" s="56">
        <f t="shared" si="7"/>
        <v>1930.5</v>
      </c>
      <c r="L36" s="56">
        <f t="shared" si="2"/>
        <v>12965.84</v>
      </c>
      <c r="M36" s="64">
        <f t="shared" si="3"/>
        <v>-1253.2399999999998</v>
      </c>
      <c r="N36" s="59">
        <f t="shared" si="6"/>
        <v>-6.4917896917896902</v>
      </c>
      <c r="O36" s="59">
        <f t="shared" si="8"/>
        <v>8465.84</v>
      </c>
      <c r="P36" s="69">
        <v>4500</v>
      </c>
    </row>
    <row r="37" spans="1:16" ht="14.45" x14ac:dyDescent="0.3">
      <c r="A37" s="65">
        <v>84</v>
      </c>
      <c r="B37" s="65">
        <v>1</v>
      </c>
      <c r="C37" s="40" t="s">
        <v>665</v>
      </c>
      <c r="D37" s="56">
        <v>78760.95</v>
      </c>
      <c r="E37" s="57">
        <v>601.70000000000005</v>
      </c>
      <c r="F37" s="57">
        <v>609</v>
      </c>
      <c r="G37" s="57">
        <v>205</v>
      </c>
      <c r="H37" s="58">
        <f t="shared" si="1"/>
        <v>0.3366174055829228</v>
      </c>
      <c r="I37" s="48">
        <f t="shared" si="4"/>
        <v>70889.942528735628</v>
      </c>
      <c r="J37" s="56">
        <f t="shared" si="5"/>
        <v>5194.8649310344836</v>
      </c>
      <c r="K37" s="56">
        <f t="shared" si="7"/>
        <v>6017</v>
      </c>
      <c r="L37" s="56">
        <f t="shared" si="2"/>
        <v>82101.81</v>
      </c>
      <c r="M37" s="64">
        <f t="shared" si="3"/>
        <v>3340.8600000000006</v>
      </c>
      <c r="N37" s="59">
        <f t="shared" si="6"/>
        <v>5.5523682898454387</v>
      </c>
      <c r="O37" s="59">
        <f t="shared" si="8"/>
        <v>58473.52</v>
      </c>
      <c r="P37" s="69">
        <v>23628.29</v>
      </c>
    </row>
    <row r="38" spans="1:16" ht="14.45" x14ac:dyDescent="0.3">
      <c r="A38" s="65">
        <v>85</v>
      </c>
      <c r="B38" s="65">
        <v>1</v>
      </c>
      <c r="C38" s="40" t="s">
        <v>666</v>
      </c>
      <c r="D38" s="56">
        <v>56750</v>
      </c>
      <c r="E38" s="57">
        <v>677.4</v>
      </c>
      <c r="F38" s="57">
        <v>620</v>
      </c>
      <c r="G38" s="57">
        <v>52</v>
      </c>
      <c r="H38" s="58">
        <f t="shared" si="1"/>
        <v>8.387096774193549E-2</v>
      </c>
      <c r="I38" s="48">
        <f t="shared" si="4"/>
        <v>19884.967741935485</v>
      </c>
      <c r="J38" s="56">
        <f t="shared" si="5"/>
        <v>24330.921290322582</v>
      </c>
      <c r="K38" s="56">
        <f t="shared" si="7"/>
        <v>6774</v>
      </c>
      <c r="L38" s="56">
        <f t="shared" si="2"/>
        <v>50989.89</v>
      </c>
      <c r="M38" s="64">
        <f t="shared" si="3"/>
        <v>-5760.1100000000006</v>
      </c>
      <c r="N38" s="59">
        <f t="shared" si="6"/>
        <v>-8.5032624741659291</v>
      </c>
      <c r="O38" s="59">
        <f t="shared" si="8"/>
        <v>33964.89</v>
      </c>
      <c r="P38" s="69">
        <v>17025</v>
      </c>
    </row>
    <row r="39" spans="1:16" ht="14.45" x14ac:dyDescent="0.3">
      <c r="A39" s="65">
        <v>88</v>
      </c>
      <c r="B39" s="65">
        <v>1</v>
      </c>
      <c r="C39" s="40" t="s">
        <v>667</v>
      </c>
      <c r="D39" s="56">
        <v>209346</v>
      </c>
      <c r="E39" s="57">
        <v>2304.33</v>
      </c>
      <c r="F39" s="57">
        <v>1917</v>
      </c>
      <c r="G39" s="57">
        <v>110</v>
      </c>
      <c r="H39" s="58">
        <f t="shared" si="1"/>
        <v>5.738132498695879E-2</v>
      </c>
      <c r="I39" s="48">
        <f t="shared" si="4"/>
        <v>46278.928012519558</v>
      </c>
      <c r="J39" s="56">
        <f t="shared" si="5"/>
        <v>107624.2675117371</v>
      </c>
      <c r="K39" s="56">
        <f t="shared" si="7"/>
        <v>23043.3</v>
      </c>
      <c r="L39" s="56">
        <f t="shared" si="2"/>
        <v>176946.5</v>
      </c>
      <c r="M39" s="64">
        <f t="shared" si="3"/>
        <v>-32399.5</v>
      </c>
      <c r="N39" s="59">
        <f t="shared" si="6"/>
        <v>-14.060269145478296</v>
      </c>
      <c r="O39" s="59">
        <f t="shared" si="8"/>
        <v>112717.16</v>
      </c>
      <c r="P39" s="69">
        <v>64229.340000000004</v>
      </c>
    </row>
    <row r="40" spans="1:16" ht="14.45" x14ac:dyDescent="0.3">
      <c r="A40" s="62">
        <v>91</v>
      </c>
      <c r="B40" s="62">
        <v>1</v>
      </c>
      <c r="C40" s="63" t="s">
        <v>71</v>
      </c>
      <c r="D40" s="56">
        <v>0</v>
      </c>
      <c r="E40" s="57">
        <v>888.99</v>
      </c>
      <c r="F40" s="57">
        <v>802</v>
      </c>
      <c r="G40" s="57">
        <v>38</v>
      </c>
      <c r="H40" s="58">
        <f t="shared" si="1"/>
        <v>4.738154613466334E-2</v>
      </c>
      <c r="I40" s="48">
        <f t="shared" si="4"/>
        <v>14742.602244389027</v>
      </c>
      <c r="J40" s="56">
        <f t="shared" si="5"/>
        <v>0</v>
      </c>
      <c r="K40" s="56">
        <f t="shared" si="7"/>
        <v>0</v>
      </c>
      <c r="L40" s="56">
        <f t="shared" si="2"/>
        <v>0</v>
      </c>
      <c r="M40" s="64">
        <f t="shared" si="3"/>
        <v>0</v>
      </c>
      <c r="N40" s="59">
        <f t="shared" si="6"/>
        <v>0</v>
      </c>
      <c r="O40" s="59">
        <f t="shared" si="8"/>
        <v>0</v>
      </c>
      <c r="P40" s="69">
        <v>0</v>
      </c>
    </row>
    <row r="41" spans="1:16" ht="14.45" x14ac:dyDescent="0.3">
      <c r="A41" s="62">
        <v>93</v>
      </c>
      <c r="B41" s="62">
        <v>1</v>
      </c>
      <c r="C41" s="63" t="s">
        <v>72</v>
      </c>
      <c r="D41" s="56">
        <v>0</v>
      </c>
      <c r="E41" s="57">
        <v>506.22</v>
      </c>
      <c r="F41" s="57">
        <v>486</v>
      </c>
      <c r="G41" s="57">
        <v>96</v>
      </c>
      <c r="H41" s="58">
        <f t="shared" si="1"/>
        <v>0.19753086419753085</v>
      </c>
      <c r="I41" s="48">
        <f t="shared" si="4"/>
        <v>34997.925925925927</v>
      </c>
      <c r="J41" s="56">
        <f t="shared" si="5"/>
        <v>0</v>
      </c>
      <c r="K41" s="56">
        <f t="shared" si="7"/>
        <v>0</v>
      </c>
      <c r="L41" s="56">
        <f t="shared" si="2"/>
        <v>0</v>
      </c>
      <c r="M41" s="64">
        <f t="shared" si="3"/>
        <v>0</v>
      </c>
      <c r="N41" s="59">
        <f t="shared" si="6"/>
        <v>0</v>
      </c>
      <c r="O41" s="59">
        <f t="shared" si="8"/>
        <v>0</v>
      </c>
      <c r="P41" s="69">
        <v>0</v>
      </c>
    </row>
    <row r="42" spans="1:16" ht="14.45" x14ac:dyDescent="0.3">
      <c r="A42" s="62">
        <v>94</v>
      </c>
      <c r="B42" s="62">
        <v>1</v>
      </c>
      <c r="C42" s="63" t="s">
        <v>73</v>
      </c>
      <c r="D42" s="56">
        <v>0</v>
      </c>
      <c r="E42" s="57">
        <v>3023.4</v>
      </c>
      <c r="F42" s="57">
        <v>2452</v>
      </c>
      <c r="G42" s="57">
        <v>570</v>
      </c>
      <c r="H42" s="58">
        <f t="shared" si="1"/>
        <v>0.23246329526916804</v>
      </c>
      <c r="I42" s="48">
        <f t="shared" si="4"/>
        <v>245990.33442088094</v>
      </c>
      <c r="J42" s="56">
        <f t="shared" si="5"/>
        <v>0</v>
      </c>
      <c r="K42" s="56">
        <f t="shared" si="7"/>
        <v>0</v>
      </c>
      <c r="L42" s="56">
        <f t="shared" si="2"/>
        <v>0</v>
      </c>
      <c r="M42" s="64">
        <f t="shared" si="3"/>
        <v>0</v>
      </c>
      <c r="N42" s="59">
        <f t="shared" si="6"/>
        <v>0</v>
      </c>
      <c r="O42" s="59">
        <f t="shared" si="8"/>
        <v>0</v>
      </c>
      <c r="P42" s="69">
        <v>0</v>
      </c>
    </row>
    <row r="43" spans="1:16" ht="14.45" x14ac:dyDescent="0.3">
      <c r="A43" s="62">
        <v>95</v>
      </c>
      <c r="B43" s="62">
        <v>1</v>
      </c>
      <c r="C43" s="63" t="s">
        <v>74</v>
      </c>
      <c r="D43" s="56">
        <v>0</v>
      </c>
      <c r="E43" s="57">
        <v>372.16</v>
      </c>
      <c r="F43" s="57">
        <v>333</v>
      </c>
      <c r="G43" s="57">
        <v>19</v>
      </c>
      <c r="H43" s="58">
        <f t="shared" si="1"/>
        <v>5.7057057057057055E-2</v>
      </c>
      <c r="I43" s="48">
        <f t="shared" si="4"/>
        <v>7432.0240240240246</v>
      </c>
      <c r="J43" s="56">
        <f t="shared" si="5"/>
        <v>0</v>
      </c>
      <c r="K43" s="56">
        <f t="shared" si="7"/>
        <v>0</v>
      </c>
      <c r="L43" s="56">
        <f t="shared" si="2"/>
        <v>0</v>
      </c>
      <c r="M43" s="64">
        <f t="shared" si="3"/>
        <v>0</v>
      </c>
      <c r="N43" s="59">
        <f t="shared" si="6"/>
        <v>0</v>
      </c>
      <c r="O43" s="59">
        <f t="shared" si="8"/>
        <v>0</v>
      </c>
      <c r="P43" s="69">
        <v>0</v>
      </c>
    </row>
    <row r="44" spans="1:16" ht="14.45" x14ac:dyDescent="0.3">
      <c r="A44" s="62">
        <v>97</v>
      </c>
      <c r="B44" s="62">
        <v>1</v>
      </c>
      <c r="C44" s="63" t="s">
        <v>75</v>
      </c>
      <c r="D44" s="56">
        <v>0</v>
      </c>
      <c r="E44" s="57">
        <v>740.56</v>
      </c>
      <c r="F44" s="57">
        <v>646</v>
      </c>
      <c r="G44" s="57">
        <v>26</v>
      </c>
      <c r="H44" s="58">
        <f t="shared" si="1"/>
        <v>4.0247678018575851E-2</v>
      </c>
      <c r="I44" s="48">
        <f t="shared" si="4"/>
        <v>10432.037151702785</v>
      </c>
      <c r="J44" s="56">
        <f t="shared" si="5"/>
        <v>0</v>
      </c>
      <c r="K44" s="56">
        <f t="shared" si="7"/>
        <v>0</v>
      </c>
      <c r="L44" s="56">
        <f t="shared" si="2"/>
        <v>0</v>
      </c>
      <c r="M44" s="64">
        <f t="shared" si="3"/>
        <v>0</v>
      </c>
      <c r="N44" s="59">
        <f t="shared" si="6"/>
        <v>0</v>
      </c>
      <c r="O44" s="59">
        <f t="shared" si="8"/>
        <v>0</v>
      </c>
      <c r="P44" s="69">
        <v>0</v>
      </c>
    </row>
    <row r="45" spans="1:16" ht="14.45" x14ac:dyDescent="0.3">
      <c r="A45" s="62">
        <v>99</v>
      </c>
      <c r="B45" s="62">
        <v>1</v>
      </c>
      <c r="C45" s="63" t="s">
        <v>76</v>
      </c>
      <c r="D45" s="56">
        <v>0</v>
      </c>
      <c r="E45" s="57">
        <v>1420.66</v>
      </c>
      <c r="F45" s="57">
        <v>1242</v>
      </c>
      <c r="G45" s="57">
        <v>46</v>
      </c>
      <c r="H45" s="58">
        <f t="shared" si="1"/>
        <v>3.7037037037037035E-2</v>
      </c>
      <c r="I45" s="48">
        <f t="shared" si="4"/>
        <v>18415.962962962964</v>
      </c>
      <c r="J45" s="56">
        <f t="shared" si="5"/>
        <v>0</v>
      </c>
      <c r="K45" s="56">
        <f t="shared" si="7"/>
        <v>0</v>
      </c>
      <c r="L45" s="56">
        <f t="shared" si="2"/>
        <v>0</v>
      </c>
      <c r="M45" s="64">
        <f t="shared" si="3"/>
        <v>0</v>
      </c>
      <c r="N45" s="59">
        <f t="shared" si="6"/>
        <v>0</v>
      </c>
      <c r="O45" s="59">
        <f t="shared" si="8"/>
        <v>0</v>
      </c>
      <c r="P45" s="69">
        <v>0</v>
      </c>
    </row>
    <row r="46" spans="1:16" ht="14.45" x14ac:dyDescent="0.3">
      <c r="A46" s="62">
        <v>100</v>
      </c>
      <c r="B46" s="62">
        <v>1</v>
      </c>
      <c r="C46" s="63" t="s">
        <v>77</v>
      </c>
      <c r="D46" s="56">
        <v>0</v>
      </c>
      <c r="E46" s="57">
        <v>378.65</v>
      </c>
      <c r="F46" s="57">
        <v>323</v>
      </c>
      <c r="G46" s="57">
        <v>6</v>
      </c>
      <c r="H46" s="58">
        <f t="shared" si="1"/>
        <v>1.8575851393188854E-2</v>
      </c>
      <c r="I46" s="48">
        <f t="shared" si="4"/>
        <v>2461.8111455108356</v>
      </c>
      <c r="J46" s="56">
        <f t="shared" si="5"/>
        <v>0</v>
      </c>
      <c r="K46" s="56">
        <f t="shared" si="7"/>
        <v>0</v>
      </c>
      <c r="L46" s="56">
        <f t="shared" si="2"/>
        <v>0</v>
      </c>
      <c r="M46" s="64">
        <f t="shared" si="3"/>
        <v>0</v>
      </c>
      <c r="N46" s="59">
        <f t="shared" si="6"/>
        <v>0</v>
      </c>
      <c r="O46" s="59">
        <f t="shared" si="8"/>
        <v>0</v>
      </c>
      <c r="P46" s="69">
        <v>0</v>
      </c>
    </row>
    <row r="47" spans="1:16" ht="14.45" x14ac:dyDescent="0.3">
      <c r="A47" s="62">
        <v>108</v>
      </c>
      <c r="B47" s="62">
        <v>1</v>
      </c>
      <c r="C47" s="63" t="s">
        <v>78</v>
      </c>
      <c r="D47" s="56">
        <v>0</v>
      </c>
      <c r="E47" s="57">
        <v>1179.05</v>
      </c>
      <c r="F47" s="57">
        <v>1021</v>
      </c>
      <c r="G47" s="57">
        <v>95</v>
      </c>
      <c r="H47" s="58">
        <f t="shared" si="1"/>
        <v>9.3046033300685602E-2</v>
      </c>
      <c r="I47" s="48">
        <f t="shared" si="4"/>
        <v>38397.073947110672</v>
      </c>
      <c r="J47" s="56">
        <f t="shared" si="5"/>
        <v>0</v>
      </c>
      <c r="K47" s="56">
        <f t="shared" si="7"/>
        <v>0</v>
      </c>
      <c r="L47" s="56">
        <f t="shared" si="2"/>
        <v>0</v>
      </c>
      <c r="M47" s="64">
        <f t="shared" si="3"/>
        <v>0</v>
      </c>
      <c r="N47" s="59">
        <f t="shared" si="6"/>
        <v>0</v>
      </c>
      <c r="O47" s="59">
        <f t="shared" si="8"/>
        <v>0</v>
      </c>
      <c r="P47" s="69">
        <v>0</v>
      </c>
    </row>
    <row r="48" spans="1:16" x14ac:dyDescent="0.25">
      <c r="A48" s="62">
        <v>110</v>
      </c>
      <c r="B48" s="62">
        <v>1</v>
      </c>
      <c r="C48" s="63" t="s">
        <v>79</v>
      </c>
      <c r="D48" s="56">
        <v>0</v>
      </c>
      <c r="E48" s="57">
        <v>4266.8</v>
      </c>
      <c r="F48" s="57">
        <v>3604</v>
      </c>
      <c r="G48" s="57">
        <v>224</v>
      </c>
      <c r="H48" s="58">
        <f t="shared" si="1"/>
        <v>6.2153163152053277E-2</v>
      </c>
      <c r="I48" s="48">
        <f t="shared" si="4"/>
        <v>92818.290788013328</v>
      </c>
      <c r="J48" s="56">
        <f t="shared" si="5"/>
        <v>0</v>
      </c>
      <c r="K48" s="56">
        <f t="shared" si="7"/>
        <v>0</v>
      </c>
      <c r="L48" s="56">
        <f t="shared" si="2"/>
        <v>0</v>
      </c>
      <c r="M48" s="64">
        <f t="shared" si="3"/>
        <v>0</v>
      </c>
      <c r="N48" s="59">
        <f t="shared" si="6"/>
        <v>0</v>
      </c>
      <c r="O48" s="59">
        <f t="shared" si="8"/>
        <v>0</v>
      </c>
      <c r="P48" s="69">
        <v>0</v>
      </c>
    </row>
    <row r="49" spans="1:16" x14ac:dyDescent="0.25">
      <c r="A49" s="62">
        <v>111</v>
      </c>
      <c r="B49" s="62">
        <v>1</v>
      </c>
      <c r="C49" s="63" t="s">
        <v>80</v>
      </c>
      <c r="D49" s="56">
        <v>0</v>
      </c>
      <c r="E49" s="57">
        <v>1931.72</v>
      </c>
      <c r="F49" s="57">
        <v>1610</v>
      </c>
      <c r="G49" s="57">
        <v>79</v>
      </c>
      <c r="H49" s="58">
        <f t="shared" si="1"/>
        <v>4.9068322981366458E-2</v>
      </c>
      <c r="I49" s="48">
        <f t="shared" si="4"/>
        <v>33175.191304347827</v>
      </c>
      <c r="J49" s="56">
        <f t="shared" si="5"/>
        <v>0</v>
      </c>
      <c r="K49" s="56">
        <f t="shared" si="7"/>
        <v>0</v>
      </c>
      <c r="L49" s="56">
        <f t="shared" si="2"/>
        <v>0</v>
      </c>
      <c r="M49" s="64">
        <f t="shared" si="3"/>
        <v>0</v>
      </c>
      <c r="N49" s="59">
        <f t="shared" si="6"/>
        <v>0</v>
      </c>
      <c r="O49" s="59">
        <f t="shared" si="8"/>
        <v>0</v>
      </c>
      <c r="P49" s="69">
        <v>0</v>
      </c>
    </row>
    <row r="50" spans="1:16" x14ac:dyDescent="0.25">
      <c r="A50" s="62">
        <v>112</v>
      </c>
      <c r="B50" s="62">
        <v>1</v>
      </c>
      <c r="C50" s="63" t="s">
        <v>81</v>
      </c>
      <c r="D50" s="56">
        <v>0</v>
      </c>
      <c r="E50" s="57">
        <v>10461.219999999999</v>
      </c>
      <c r="F50" s="57">
        <v>9323</v>
      </c>
      <c r="G50" s="57">
        <v>1515</v>
      </c>
      <c r="H50" s="58">
        <f t="shared" si="1"/>
        <v>0.16250134077013836</v>
      </c>
      <c r="I50" s="48">
        <f t="shared" si="4"/>
        <v>594986.79663198534</v>
      </c>
      <c r="J50" s="56">
        <f t="shared" si="5"/>
        <v>0</v>
      </c>
      <c r="K50" s="56">
        <f t="shared" si="7"/>
        <v>0</v>
      </c>
      <c r="L50" s="56">
        <f t="shared" si="2"/>
        <v>0</v>
      </c>
      <c r="M50" s="64">
        <f t="shared" si="3"/>
        <v>0</v>
      </c>
      <c r="N50" s="59">
        <f t="shared" si="6"/>
        <v>0</v>
      </c>
      <c r="O50" s="59">
        <f t="shared" si="8"/>
        <v>0</v>
      </c>
      <c r="P50" s="69">
        <v>0</v>
      </c>
    </row>
    <row r="51" spans="1:16" x14ac:dyDescent="0.25">
      <c r="A51" s="62">
        <v>113</v>
      </c>
      <c r="B51" s="62">
        <v>1</v>
      </c>
      <c r="C51" s="63" t="s">
        <v>82</v>
      </c>
      <c r="D51" s="56">
        <v>0</v>
      </c>
      <c r="E51" s="57">
        <v>899.95</v>
      </c>
      <c r="F51" s="57">
        <v>794</v>
      </c>
      <c r="G51" s="57">
        <v>182</v>
      </c>
      <c r="H51" s="58">
        <f t="shared" si="1"/>
        <v>0.22921914357682618</v>
      </c>
      <c r="I51" s="48">
        <f t="shared" si="4"/>
        <v>72200.01889168765</v>
      </c>
      <c r="J51" s="56">
        <f t="shared" si="5"/>
        <v>0</v>
      </c>
      <c r="K51" s="56">
        <f t="shared" si="7"/>
        <v>0</v>
      </c>
      <c r="L51" s="56">
        <f t="shared" si="2"/>
        <v>0</v>
      </c>
      <c r="M51" s="64">
        <f t="shared" si="3"/>
        <v>0</v>
      </c>
      <c r="N51" s="59">
        <f t="shared" si="6"/>
        <v>0</v>
      </c>
      <c r="O51" s="59">
        <f t="shared" si="8"/>
        <v>0</v>
      </c>
      <c r="P51" s="69">
        <v>0</v>
      </c>
    </row>
    <row r="52" spans="1:16" x14ac:dyDescent="0.25">
      <c r="A52" s="62">
        <v>115</v>
      </c>
      <c r="B52" s="62">
        <v>1</v>
      </c>
      <c r="C52" s="63" t="s">
        <v>83</v>
      </c>
      <c r="D52" s="56">
        <v>0</v>
      </c>
      <c r="E52" s="57">
        <v>1269.9100000000001</v>
      </c>
      <c r="F52" s="57">
        <v>1131</v>
      </c>
      <c r="G52" s="57">
        <v>1048</v>
      </c>
      <c r="H52" s="58">
        <f t="shared" si="1"/>
        <v>0.92661361626878869</v>
      </c>
      <c r="I52" s="48">
        <f t="shared" si="4"/>
        <v>411850.56410256412</v>
      </c>
      <c r="J52" s="56">
        <f t="shared" si="5"/>
        <v>0</v>
      </c>
      <c r="K52" s="56">
        <f t="shared" si="7"/>
        <v>0</v>
      </c>
      <c r="L52" s="56">
        <f t="shared" si="2"/>
        <v>0</v>
      </c>
      <c r="M52" s="64">
        <f t="shared" si="3"/>
        <v>0</v>
      </c>
      <c r="N52" s="59">
        <f t="shared" si="6"/>
        <v>0</v>
      </c>
      <c r="O52" s="59">
        <f t="shared" si="8"/>
        <v>0</v>
      </c>
      <c r="P52" s="69">
        <v>0</v>
      </c>
    </row>
    <row r="53" spans="1:16" x14ac:dyDescent="0.25">
      <c r="A53" s="62">
        <v>116</v>
      </c>
      <c r="B53" s="62">
        <v>1</v>
      </c>
      <c r="C53" s="63" t="s">
        <v>84</v>
      </c>
      <c r="D53" s="56">
        <v>0</v>
      </c>
      <c r="E53" s="57">
        <v>1015.71</v>
      </c>
      <c r="F53" s="57">
        <v>872</v>
      </c>
      <c r="G53" s="57">
        <v>11</v>
      </c>
      <c r="H53" s="58">
        <f t="shared" si="1"/>
        <v>1.261467889908257E-2</v>
      </c>
      <c r="I53" s="48">
        <f t="shared" si="4"/>
        <v>4484.4994266055046</v>
      </c>
      <c r="J53" s="56">
        <f t="shared" si="5"/>
        <v>0</v>
      </c>
      <c r="K53" s="56">
        <f t="shared" si="7"/>
        <v>0</v>
      </c>
      <c r="L53" s="56">
        <f t="shared" si="2"/>
        <v>0</v>
      </c>
      <c r="M53" s="64">
        <f t="shared" si="3"/>
        <v>0</v>
      </c>
      <c r="N53" s="59">
        <f t="shared" si="6"/>
        <v>0</v>
      </c>
      <c r="O53" s="59">
        <f t="shared" si="8"/>
        <v>0</v>
      </c>
      <c r="P53" s="69">
        <v>0</v>
      </c>
    </row>
    <row r="54" spans="1:16" x14ac:dyDescent="0.25">
      <c r="A54" s="62">
        <v>118</v>
      </c>
      <c r="B54" s="62">
        <v>1</v>
      </c>
      <c r="C54" s="63" t="s">
        <v>85</v>
      </c>
      <c r="D54" s="56">
        <v>0</v>
      </c>
      <c r="E54" s="57">
        <v>400.07</v>
      </c>
      <c r="F54" s="57">
        <v>351</v>
      </c>
      <c r="G54" s="57">
        <v>93</v>
      </c>
      <c r="H54" s="58">
        <f t="shared" si="1"/>
        <v>0.26495726495726496</v>
      </c>
      <c r="I54" s="48">
        <f t="shared" si="4"/>
        <v>37100.508547008547</v>
      </c>
      <c r="J54" s="56">
        <f t="shared" si="5"/>
        <v>0</v>
      </c>
      <c r="K54" s="56">
        <f t="shared" si="7"/>
        <v>0</v>
      </c>
      <c r="L54" s="56">
        <f t="shared" si="2"/>
        <v>0</v>
      </c>
      <c r="M54" s="64">
        <f t="shared" si="3"/>
        <v>0</v>
      </c>
      <c r="N54" s="59">
        <f t="shared" si="6"/>
        <v>0</v>
      </c>
      <c r="O54" s="59">
        <f t="shared" si="8"/>
        <v>0</v>
      </c>
      <c r="P54" s="69">
        <v>0</v>
      </c>
    </row>
    <row r="55" spans="1:16" x14ac:dyDescent="0.25">
      <c r="A55" s="65">
        <v>129</v>
      </c>
      <c r="B55" s="65">
        <v>1</v>
      </c>
      <c r="C55" s="40" t="s">
        <v>683</v>
      </c>
      <c r="D55" s="56">
        <v>151012.48000000001</v>
      </c>
      <c r="E55" s="57">
        <v>1648.87</v>
      </c>
      <c r="F55" s="57">
        <v>1327</v>
      </c>
      <c r="G55" s="57">
        <v>182</v>
      </c>
      <c r="H55" s="58">
        <f t="shared" si="1"/>
        <v>0.13715146948003015</v>
      </c>
      <c r="I55" s="48">
        <f t="shared" si="4"/>
        <v>79150.730218538054</v>
      </c>
      <c r="J55" s="56">
        <f t="shared" si="5"/>
        <v>47428.754855764892</v>
      </c>
      <c r="K55" s="56">
        <f t="shared" si="7"/>
        <v>16488.699999999997</v>
      </c>
      <c r="L55" s="56">
        <f t="shared" si="2"/>
        <v>143068.19</v>
      </c>
      <c r="M55" s="64">
        <f t="shared" si="3"/>
        <v>-7944.2900000000081</v>
      </c>
      <c r="N55" s="59">
        <f t="shared" si="6"/>
        <v>-4.8180208263841351</v>
      </c>
      <c r="O55" s="59">
        <f t="shared" si="8"/>
        <v>95111.53</v>
      </c>
      <c r="P55" s="69">
        <v>47956.66</v>
      </c>
    </row>
    <row r="56" spans="1:16" x14ac:dyDescent="0.25">
      <c r="A56" s="62">
        <v>138</v>
      </c>
      <c r="B56" s="62">
        <v>1</v>
      </c>
      <c r="C56" s="63" t="s">
        <v>87</v>
      </c>
      <c r="D56" s="56">
        <v>0</v>
      </c>
      <c r="E56" s="57">
        <v>3506.32</v>
      </c>
      <c r="F56" s="57">
        <v>3201</v>
      </c>
      <c r="G56" s="57">
        <v>171</v>
      </c>
      <c r="H56" s="58">
        <f t="shared" si="1"/>
        <v>5.3420805998125584E-2</v>
      </c>
      <c r="I56" s="48">
        <f t="shared" si="4"/>
        <v>65558.654170571695</v>
      </c>
      <c r="J56" s="56">
        <f t="shared" si="5"/>
        <v>0</v>
      </c>
      <c r="K56" s="56">
        <f t="shared" si="7"/>
        <v>0</v>
      </c>
      <c r="L56" s="56">
        <f t="shared" si="2"/>
        <v>0</v>
      </c>
      <c r="M56" s="64">
        <f t="shared" si="3"/>
        <v>0</v>
      </c>
      <c r="N56" s="59">
        <f t="shared" si="6"/>
        <v>0</v>
      </c>
      <c r="O56" s="59">
        <f t="shared" si="8"/>
        <v>0</v>
      </c>
      <c r="P56" s="69">
        <v>0</v>
      </c>
    </row>
    <row r="57" spans="1:16" x14ac:dyDescent="0.25">
      <c r="A57" s="62">
        <v>139</v>
      </c>
      <c r="B57" s="62">
        <v>1</v>
      </c>
      <c r="C57" s="63" t="s">
        <v>88</v>
      </c>
      <c r="D57" s="56">
        <v>0</v>
      </c>
      <c r="E57" s="57">
        <v>1073.5999999999999</v>
      </c>
      <c r="F57" s="57">
        <v>896</v>
      </c>
      <c r="G57" s="57">
        <v>41</v>
      </c>
      <c r="H57" s="58">
        <f t="shared" si="1"/>
        <v>4.5758928571428568E-2</v>
      </c>
      <c r="I57" s="48">
        <f t="shared" si="4"/>
        <v>17194.375</v>
      </c>
      <c r="J57" s="56">
        <f t="shared" si="5"/>
        <v>0</v>
      </c>
      <c r="K57" s="56">
        <f t="shared" si="7"/>
        <v>0</v>
      </c>
      <c r="L57" s="56">
        <f t="shared" si="2"/>
        <v>0</v>
      </c>
      <c r="M57" s="64">
        <f t="shared" si="3"/>
        <v>0</v>
      </c>
      <c r="N57" s="59">
        <f t="shared" si="6"/>
        <v>0</v>
      </c>
      <c r="O57" s="59">
        <f t="shared" si="8"/>
        <v>0</v>
      </c>
      <c r="P57" s="69">
        <v>0</v>
      </c>
    </row>
    <row r="58" spans="1:16" x14ac:dyDescent="0.25">
      <c r="A58" s="65">
        <v>146</v>
      </c>
      <c r="B58" s="65">
        <v>1</v>
      </c>
      <c r="C58" s="40" t="s">
        <v>686</v>
      </c>
      <c r="D58" s="56">
        <v>47198</v>
      </c>
      <c r="E58" s="57">
        <v>1021.31</v>
      </c>
      <c r="F58" s="57">
        <v>863</v>
      </c>
      <c r="G58" s="57">
        <v>17</v>
      </c>
      <c r="H58" s="58">
        <f t="shared" si="1"/>
        <v>1.9698725376593278E-2</v>
      </c>
      <c r="I58" s="48">
        <f t="shared" si="4"/>
        <v>7041.4768250289681</v>
      </c>
      <c r="J58" s="56">
        <f t="shared" si="5"/>
        <v>26503.305295480881</v>
      </c>
      <c r="K58" s="56">
        <f t="shared" si="7"/>
        <v>10213.099999999999</v>
      </c>
      <c r="L58" s="56">
        <f t="shared" si="2"/>
        <v>43757.88</v>
      </c>
      <c r="M58" s="64">
        <f t="shared" si="3"/>
        <v>-3440.1200000000026</v>
      </c>
      <c r="N58" s="59">
        <f t="shared" si="6"/>
        <v>-3.3683406605242316</v>
      </c>
      <c r="O58" s="59">
        <f t="shared" si="8"/>
        <v>29598.479999999996</v>
      </c>
      <c r="P58" s="69">
        <v>14159.4</v>
      </c>
    </row>
    <row r="59" spans="1:16" x14ac:dyDescent="0.25">
      <c r="A59" s="65">
        <v>150</v>
      </c>
      <c r="B59" s="65">
        <v>1</v>
      </c>
      <c r="C59" s="40" t="s">
        <v>687</v>
      </c>
      <c r="D59" s="56">
        <v>52756.73</v>
      </c>
      <c r="E59" s="57">
        <v>1078</v>
      </c>
      <c r="F59" s="57">
        <v>938</v>
      </c>
      <c r="G59" s="57">
        <v>28</v>
      </c>
      <c r="H59" s="58">
        <f t="shared" si="1"/>
        <v>2.9850746268656716E-2</v>
      </c>
      <c r="I59" s="48">
        <f t="shared" si="4"/>
        <v>11262.686567164177</v>
      </c>
      <c r="J59" s="56">
        <f t="shared" si="5"/>
        <v>27386.068665671646</v>
      </c>
      <c r="K59" s="56">
        <f t="shared" si="7"/>
        <v>10780</v>
      </c>
      <c r="L59" s="56">
        <f t="shared" si="2"/>
        <v>49428.76</v>
      </c>
      <c r="M59" s="64">
        <f t="shared" si="3"/>
        <v>-3327.9700000000012</v>
      </c>
      <c r="N59" s="59">
        <f t="shared" si="6"/>
        <v>-3.0871706864564019</v>
      </c>
      <c r="O59" s="59">
        <f t="shared" si="8"/>
        <v>32851.660000000003</v>
      </c>
      <c r="P59" s="69">
        <v>16577.099999999999</v>
      </c>
    </row>
    <row r="60" spans="1:16" x14ac:dyDescent="0.25">
      <c r="A60" s="62">
        <v>152</v>
      </c>
      <c r="B60" s="62">
        <v>1</v>
      </c>
      <c r="C60" s="63" t="s">
        <v>91</v>
      </c>
      <c r="D60" s="56">
        <v>0</v>
      </c>
      <c r="E60" s="57">
        <v>6492.8</v>
      </c>
      <c r="F60" s="57">
        <v>5717</v>
      </c>
      <c r="G60" s="57">
        <v>1030</v>
      </c>
      <c r="H60" s="58">
        <f t="shared" si="1"/>
        <v>0.18016442189959769</v>
      </c>
      <c r="I60" s="48">
        <f t="shared" si="4"/>
        <v>409420.04547839781</v>
      </c>
      <c r="J60" s="56">
        <f t="shared" si="5"/>
        <v>0</v>
      </c>
      <c r="K60" s="56">
        <f t="shared" si="7"/>
        <v>0</v>
      </c>
      <c r="L60" s="56">
        <f t="shared" si="2"/>
        <v>0</v>
      </c>
      <c r="M60" s="64">
        <f t="shared" si="3"/>
        <v>0</v>
      </c>
      <c r="N60" s="59">
        <f t="shared" si="6"/>
        <v>0</v>
      </c>
      <c r="O60" s="59">
        <f t="shared" si="8"/>
        <v>0</v>
      </c>
      <c r="P60" s="69">
        <v>0</v>
      </c>
    </row>
    <row r="61" spans="1:16" x14ac:dyDescent="0.25">
      <c r="A61" s="62">
        <v>162</v>
      </c>
      <c r="B61" s="62">
        <v>1</v>
      </c>
      <c r="C61" s="63" t="s">
        <v>92</v>
      </c>
      <c r="D61" s="56">
        <v>0</v>
      </c>
      <c r="E61" s="57">
        <v>1149.0899999999999</v>
      </c>
      <c r="F61" s="57">
        <v>1016</v>
      </c>
      <c r="G61" s="57">
        <v>279</v>
      </c>
      <c r="H61" s="58">
        <f t="shared" si="1"/>
        <v>0.27460629921259844</v>
      </c>
      <c r="I61" s="48">
        <f t="shared" si="4"/>
        <v>110441.57332677166</v>
      </c>
      <c r="J61" s="56">
        <f t="shared" si="5"/>
        <v>0</v>
      </c>
      <c r="K61" s="56">
        <f t="shared" si="7"/>
        <v>0</v>
      </c>
      <c r="L61" s="56">
        <f t="shared" si="2"/>
        <v>0</v>
      </c>
      <c r="M61" s="64">
        <f t="shared" si="3"/>
        <v>0</v>
      </c>
      <c r="N61" s="59">
        <f t="shared" si="6"/>
        <v>0</v>
      </c>
      <c r="O61" s="59">
        <f t="shared" si="8"/>
        <v>0</v>
      </c>
      <c r="P61" s="69">
        <v>0</v>
      </c>
    </row>
    <row r="62" spans="1:16" x14ac:dyDescent="0.25">
      <c r="A62" s="62">
        <v>166</v>
      </c>
      <c r="B62" s="62">
        <v>1</v>
      </c>
      <c r="C62" s="63" t="s">
        <v>93</v>
      </c>
      <c r="D62" s="56">
        <v>0</v>
      </c>
      <c r="E62" s="57">
        <v>512.79999999999995</v>
      </c>
      <c r="F62" s="57">
        <v>468</v>
      </c>
      <c r="G62" s="57">
        <v>101</v>
      </c>
      <c r="H62" s="58">
        <f t="shared" si="1"/>
        <v>0.21581196581196582</v>
      </c>
      <c r="I62" s="48">
        <f t="shared" si="4"/>
        <v>38733.931623931625</v>
      </c>
      <c r="J62" s="56">
        <f t="shared" si="5"/>
        <v>0</v>
      </c>
      <c r="K62" s="56">
        <f t="shared" si="7"/>
        <v>0</v>
      </c>
      <c r="L62" s="56">
        <f t="shared" si="2"/>
        <v>0</v>
      </c>
      <c r="M62" s="64">
        <f t="shared" si="3"/>
        <v>0</v>
      </c>
      <c r="N62" s="59">
        <f t="shared" si="6"/>
        <v>0</v>
      </c>
      <c r="O62" s="59">
        <f t="shared" si="8"/>
        <v>0</v>
      </c>
      <c r="P62" s="69">
        <v>0</v>
      </c>
    </row>
    <row r="63" spans="1:16" x14ac:dyDescent="0.25">
      <c r="A63" s="65">
        <v>173</v>
      </c>
      <c r="B63" s="65">
        <v>1</v>
      </c>
      <c r="C63" s="40" t="s">
        <v>691</v>
      </c>
      <c r="D63" s="56">
        <v>69690</v>
      </c>
      <c r="E63" s="57">
        <v>564.42999999999995</v>
      </c>
      <c r="F63" s="57">
        <v>488</v>
      </c>
      <c r="G63" s="57">
        <v>157</v>
      </c>
      <c r="H63" s="58">
        <f t="shared" si="1"/>
        <v>0.32172131147540983</v>
      </c>
      <c r="I63" s="48">
        <f t="shared" si="4"/>
        <v>63556.205942622946</v>
      </c>
      <c r="J63" s="56">
        <f t="shared" si="5"/>
        <v>4048.3040778688555</v>
      </c>
      <c r="K63" s="56">
        <f t="shared" si="7"/>
        <v>5644.2999999999993</v>
      </c>
      <c r="L63" s="56">
        <f t="shared" si="2"/>
        <v>73248.81</v>
      </c>
      <c r="M63" s="64">
        <f t="shared" si="3"/>
        <v>3558.8099999999977</v>
      </c>
      <c r="N63" s="59">
        <f t="shared" si="6"/>
        <v>6.3051396984568466</v>
      </c>
      <c r="O63" s="59">
        <f t="shared" si="8"/>
        <v>52341.52</v>
      </c>
      <c r="P63" s="69">
        <v>20907.29</v>
      </c>
    </row>
    <row r="64" spans="1:16" x14ac:dyDescent="0.25">
      <c r="A64" s="65">
        <v>177</v>
      </c>
      <c r="B64" s="65">
        <v>1</v>
      </c>
      <c r="C64" s="40" t="s">
        <v>692</v>
      </c>
      <c r="D64" s="56">
        <v>99600</v>
      </c>
      <c r="E64" s="57">
        <v>1111.77</v>
      </c>
      <c r="F64" s="57">
        <v>976</v>
      </c>
      <c r="G64" s="57">
        <v>215</v>
      </c>
      <c r="H64" s="58">
        <f t="shared" si="1"/>
        <v>0.22028688524590165</v>
      </c>
      <c r="I64" s="48">
        <f t="shared" si="4"/>
        <v>85717.922643442624</v>
      </c>
      <c r="J64" s="56">
        <f t="shared" si="5"/>
        <v>9162.1710553278681</v>
      </c>
      <c r="K64" s="56">
        <f t="shared" si="7"/>
        <v>11117.7</v>
      </c>
      <c r="L64" s="56">
        <f t="shared" si="2"/>
        <v>105997.79</v>
      </c>
      <c r="M64" s="64">
        <f t="shared" si="3"/>
        <v>6397.7899999999936</v>
      </c>
      <c r="N64" s="59">
        <f t="shared" si="6"/>
        <v>5.7545985230758108</v>
      </c>
      <c r="O64" s="59">
        <f t="shared" si="8"/>
        <v>76117.789999999994</v>
      </c>
      <c r="P64" s="69">
        <v>29880</v>
      </c>
    </row>
    <row r="65" spans="1:16" x14ac:dyDescent="0.25">
      <c r="A65" s="62">
        <v>181</v>
      </c>
      <c r="B65" s="62">
        <v>1</v>
      </c>
      <c r="C65" s="63" t="s">
        <v>96</v>
      </c>
      <c r="D65" s="56">
        <v>0</v>
      </c>
      <c r="E65" s="57">
        <v>7498.33</v>
      </c>
      <c r="F65" s="57">
        <v>6550</v>
      </c>
      <c r="G65" s="57">
        <v>363</v>
      </c>
      <c r="H65" s="58">
        <f t="shared" si="1"/>
        <v>5.5419847328244273E-2</v>
      </c>
      <c r="I65" s="48">
        <f t="shared" si="4"/>
        <v>145444.70633587785</v>
      </c>
      <c r="J65" s="56">
        <f t="shared" si="5"/>
        <v>0</v>
      </c>
      <c r="K65" s="56">
        <f t="shared" si="7"/>
        <v>0</v>
      </c>
      <c r="L65" s="56">
        <f t="shared" si="2"/>
        <v>0</v>
      </c>
      <c r="M65" s="64">
        <f t="shared" si="3"/>
        <v>0</v>
      </c>
      <c r="N65" s="59">
        <f t="shared" si="6"/>
        <v>0</v>
      </c>
      <c r="O65" s="59">
        <f t="shared" si="8"/>
        <v>0</v>
      </c>
      <c r="P65" s="69">
        <v>0</v>
      </c>
    </row>
    <row r="66" spans="1:16" x14ac:dyDescent="0.25">
      <c r="A66" s="62">
        <v>182</v>
      </c>
      <c r="B66" s="62">
        <v>1</v>
      </c>
      <c r="C66" s="63" t="s">
        <v>97</v>
      </c>
      <c r="D66" s="56">
        <v>0</v>
      </c>
      <c r="E66" s="57">
        <v>1326.71</v>
      </c>
      <c r="F66" s="57">
        <v>1178</v>
      </c>
      <c r="G66" s="57">
        <v>50</v>
      </c>
      <c r="H66" s="58">
        <f t="shared" si="1"/>
        <v>4.2444821731748725E-2</v>
      </c>
      <c r="I66" s="48">
        <f t="shared" si="4"/>
        <v>19709.189303904925</v>
      </c>
      <c r="J66" s="56">
        <f t="shared" si="5"/>
        <v>0</v>
      </c>
      <c r="K66" s="56">
        <f t="shared" si="7"/>
        <v>0</v>
      </c>
      <c r="L66" s="56">
        <f t="shared" si="2"/>
        <v>0</v>
      </c>
      <c r="M66" s="64">
        <f t="shared" si="3"/>
        <v>0</v>
      </c>
      <c r="N66" s="59">
        <f t="shared" si="6"/>
        <v>0</v>
      </c>
      <c r="O66" s="59">
        <f t="shared" si="8"/>
        <v>0</v>
      </c>
      <c r="P66" s="69">
        <v>0</v>
      </c>
    </row>
    <row r="67" spans="1:16" x14ac:dyDescent="0.25">
      <c r="A67" s="62">
        <v>186</v>
      </c>
      <c r="B67" s="62">
        <v>1</v>
      </c>
      <c r="C67" s="63" t="s">
        <v>98</v>
      </c>
      <c r="D67" s="56">
        <v>0</v>
      </c>
      <c r="E67" s="57">
        <v>1871.69</v>
      </c>
      <c r="F67" s="57">
        <v>1639</v>
      </c>
      <c r="G67" s="57">
        <v>36</v>
      </c>
      <c r="H67" s="58">
        <f t="shared" si="1"/>
        <v>2.1964612568639415E-2</v>
      </c>
      <c r="I67" s="48">
        <f t="shared" si="4"/>
        <v>14388.830994508848</v>
      </c>
      <c r="J67" s="56">
        <f t="shared" si="5"/>
        <v>0</v>
      </c>
      <c r="K67" s="56">
        <f t="shared" si="7"/>
        <v>0</v>
      </c>
      <c r="L67" s="56">
        <f t="shared" si="2"/>
        <v>0</v>
      </c>
      <c r="M67" s="64">
        <f t="shared" si="3"/>
        <v>0</v>
      </c>
      <c r="N67" s="59">
        <f t="shared" si="6"/>
        <v>0</v>
      </c>
      <c r="O67" s="59">
        <f t="shared" si="8"/>
        <v>0</v>
      </c>
      <c r="P67" s="69">
        <v>0</v>
      </c>
    </row>
    <row r="68" spans="1:16" x14ac:dyDescent="0.25">
      <c r="A68" s="65">
        <v>191</v>
      </c>
      <c r="B68" s="65">
        <v>1</v>
      </c>
      <c r="C68" s="40" t="s">
        <v>696</v>
      </c>
      <c r="D68" s="56">
        <v>1375714.05</v>
      </c>
      <c r="E68" s="57">
        <v>10822.02</v>
      </c>
      <c r="F68" s="57">
        <v>9710</v>
      </c>
      <c r="G68" s="57">
        <v>4333</v>
      </c>
      <c r="H68" s="58">
        <f t="shared" si="1"/>
        <v>0.44624098867147272</v>
      </c>
      <c r="I68" s="48">
        <f t="shared" si="4"/>
        <v>1690230.1164778578</v>
      </c>
      <c r="J68" s="56">
        <f t="shared" si="5"/>
        <v>0</v>
      </c>
      <c r="K68" s="56">
        <f t="shared" si="7"/>
        <v>108220.20000000001</v>
      </c>
      <c r="L68" s="56">
        <f t="shared" si="2"/>
        <v>1798450.32</v>
      </c>
      <c r="M68" s="64">
        <f t="shared" si="3"/>
        <v>422736.27</v>
      </c>
      <c r="N68" s="59">
        <f t="shared" si="6"/>
        <v>39.06260291516741</v>
      </c>
      <c r="O68" s="59">
        <f t="shared" si="8"/>
        <v>1382215.1800000002</v>
      </c>
      <c r="P68" s="69">
        <v>416235.14</v>
      </c>
    </row>
    <row r="69" spans="1:16" x14ac:dyDescent="0.25">
      <c r="A69" s="62">
        <v>192</v>
      </c>
      <c r="B69" s="62">
        <v>1</v>
      </c>
      <c r="C69" s="63" t="s">
        <v>100</v>
      </c>
      <c r="D69" s="56">
        <v>0</v>
      </c>
      <c r="E69" s="57">
        <v>7517.4</v>
      </c>
      <c r="F69" s="57">
        <v>6779</v>
      </c>
      <c r="G69" s="57">
        <v>937</v>
      </c>
      <c r="H69" s="58">
        <f t="shared" si="1"/>
        <v>0.13822097654521315</v>
      </c>
      <c r="I69" s="48">
        <f t="shared" si="4"/>
        <v>363671.82917834487</v>
      </c>
      <c r="J69" s="56">
        <f t="shared" si="5"/>
        <v>0</v>
      </c>
      <c r="K69" s="56">
        <f t="shared" si="7"/>
        <v>0</v>
      </c>
      <c r="L69" s="56">
        <f t="shared" si="2"/>
        <v>0</v>
      </c>
      <c r="M69" s="64">
        <f t="shared" si="3"/>
        <v>0</v>
      </c>
      <c r="N69" s="59">
        <f t="shared" si="6"/>
        <v>0</v>
      </c>
      <c r="O69" s="59">
        <f t="shared" si="8"/>
        <v>0</v>
      </c>
      <c r="P69" s="69">
        <v>0</v>
      </c>
    </row>
    <row r="70" spans="1:16" x14ac:dyDescent="0.25">
      <c r="A70" s="65">
        <v>194</v>
      </c>
      <c r="B70" s="65">
        <v>1</v>
      </c>
      <c r="C70" s="40" t="s">
        <v>698</v>
      </c>
      <c r="D70" s="56">
        <v>1110700</v>
      </c>
      <c r="E70" s="57">
        <v>12567.22</v>
      </c>
      <c r="F70" s="57">
        <v>10919</v>
      </c>
      <c r="G70" s="57">
        <v>1487</v>
      </c>
      <c r="H70" s="58">
        <f t="shared" si="1"/>
        <v>0.13618463229233446</v>
      </c>
      <c r="I70" s="48">
        <f t="shared" si="4"/>
        <v>599011.78212290502</v>
      </c>
      <c r="J70" s="56">
        <f t="shared" si="5"/>
        <v>337714.22379888268</v>
      </c>
      <c r="K70" s="56">
        <f t="shared" si="7"/>
        <v>125672.2</v>
      </c>
      <c r="L70" s="56">
        <f t="shared" si="2"/>
        <v>1062398.21</v>
      </c>
      <c r="M70" s="64">
        <f t="shared" si="3"/>
        <v>-48301.790000000037</v>
      </c>
      <c r="N70" s="59">
        <f t="shared" si="6"/>
        <v>-3.8434745313601608</v>
      </c>
      <c r="O70" s="59">
        <f t="shared" si="8"/>
        <v>710994.17999999993</v>
      </c>
      <c r="P70" s="69">
        <v>351404.03</v>
      </c>
    </row>
    <row r="71" spans="1:16" x14ac:dyDescent="0.25">
      <c r="A71" s="62">
        <v>195</v>
      </c>
      <c r="B71" s="62">
        <v>1</v>
      </c>
      <c r="C71" s="63" t="s">
        <v>102</v>
      </c>
      <c r="D71" s="56">
        <v>0</v>
      </c>
      <c r="E71" s="57">
        <v>668.8</v>
      </c>
      <c r="F71" s="57">
        <v>578</v>
      </c>
      <c r="G71" s="57">
        <v>17</v>
      </c>
      <c r="H71" s="58">
        <f t="shared" si="1"/>
        <v>2.9411764705882353E-2</v>
      </c>
      <c r="I71" s="48">
        <f t="shared" si="4"/>
        <v>6884.7058823529405</v>
      </c>
      <c r="J71" s="56">
        <f t="shared" si="5"/>
        <v>0</v>
      </c>
      <c r="K71" s="56">
        <f t="shared" si="7"/>
        <v>0</v>
      </c>
      <c r="L71" s="56">
        <f t="shared" si="2"/>
        <v>0</v>
      </c>
      <c r="M71" s="64">
        <f t="shared" si="3"/>
        <v>0</v>
      </c>
      <c r="N71" s="59">
        <f t="shared" si="6"/>
        <v>0</v>
      </c>
      <c r="O71" s="59">
        <f t="shared" si="8"/>
        <v>0</v>
      </c>
      <c r="P71" s="69">
        <v>0</v>
      </c>
    </row>
    <row r="72" spans="1:16" x14ac:dyDescent="0.25">
      <c r="A72" s="65">
        <v>196</v>
      </c>
      <c r="B72" s="65">
        <v>1</v>
      </c>
      <c r="C72" s="40" t="s">
        <v>700</v>
      </c>
      <c r="D72" s="56">
        <v>4022834.04</v>
      </c>
      <c r="E72" s="57">
        <v>31426.18</v>
      </c>
      <c r="F72" s="57">
        <v>27174</v>
      </c>
      <c r="G72" s="57">
        <v>7640</v>
      </c>
      <c r="H72" s="58">
        <f t="shared" si="1"/>
        <v>0.281151100316479</v>
      </c>
      <c r="I72" s="48">
        <f t="shared" si="4"/>
        <v>3092426.7800103039</v>
      </c>
      <c r="J72" s="56">
        <f t="shared" si="5"/>
        <v>614068.79159319948</v>
      </c>
      <c r="K72" s="56">
        <f t="shared" si="7"/>
        <v>314261.8</v>
      </c>
      <c r="L72" s="56">
        <f t="shared" si="2"/>
        <v>4020757.37</v>
      </c>
      <c r="M72" s="64">
        <f t="shared" si="3"/>
        <v>-2076.6699999999255</v>
      </c>
      <c r="N72" s="59">
        <f t="shared" si="6"/>
        <v>-6.6080891791491222E-2</v>
      </c>
      <c r="O72" s="59">
        <f t="shared" si="8"/>
        <v>2806220.56</v>
      </c>
      <c r="P72" s="69">
        <v>1214536.81</v>
      </c>
    </row>
    <row r="73" spans="1:16" x14ac:dyDescent="0.25">
      <c r="A73" s="65">
        <v>197</v>
      </c>
      <c r="B73" s="65">
        <v>1</v>
      </c>
      <c r="C73" s="40" t="s">
        <v>701</v>
      </c>
      <c r="D73" s="56">
        <v>758142</v>
      </c>
      <c r="E73" s="57">
        <v>5413.04</v>
      </c>
      <c r="F73" s="57">
        <v>4786</v>
      </c>
      <c r="G73" s="57">
        <v>2054</v>
      </c>
      <c r="H73" s="58">
        <f t="shared" si="1"/>
        <v>0.42916840785624738</v>
      </c>
      <c r="I73" s="48">
        <f t="shared" si="4"/>
        <v>813087.01546176348</v>
      </c>
      <c r="J73" s="56">
        <f t="shared" si="5"/>
        <v>0</v>
      </c>
      <c r="K73" s="56">
        <f t="shared" si="7"/>
        <v>54130.400000000001</v>
      </c>
      <c r="L73" s="56">
        <f t="shared" si="2"/>
        <v>867217.42</v>
      </c>
      <c r="M73" s="64">
        <f t="shared" si="3"/>
        <v>109075.42000000004</v>
      </c>
      <c r="N73" s="59">
        <f t="shared" si="6"/>
        <v>20.15049214489456</v>
      </c>
      <c r="O73" s="59">
        <f t="shared" si="8"/>
        <v>670617.55000000005</v>
      </c>
      <c r="P73" s="69">
        <v>196599.87</v>
      </c>
    </row>
    <row r="74" spans="1:16" x14ac:dyDescent="0.25">
      <c r="A74" s="65">
        <v>199</v>
      </c>
      <c r="B74" s="65">
        <v>1</v>
      </c>
      <c r="C74" s="40" t="s">
        <v>702</v>
      </c>
      <c r="D74" s="56">
        <v>397151</v>
      </c>
      <c r="E74" s="57">
        <v>4437.13</v>
      </c>
      <c r="F74" s="57">
        <v>3798</v>
      </c>
      <c r="G74" s="57">
        <v>1350</v>
      </c>
      <c r="H74" s="58">
        <f t="shared" si="1"/>
        <v>0.35545023696682465</v>
      </c>
      <c r="I74" s="48">
        <f t="shared" si="4"/>
        <v>552012.61848341231</v>
      </c>
      <c r="J74" s="56">
        <f t="shared" si="5"/>
        <v>0</v>
      </c>
      <c r="K74" s="56">
        <f t="shared" si="7"/>
        <v>44371.3</v>
      </c>
      <c r="L74" s="56">
        <f t="shared" si="2"/>
        <v>596383.92000000004</v>
      </c>
      <c r="M74" s="64">
        <f t="shared" si="3"/>
        <v>199232.92000000004</v>
      </c>
      <c r="N74" s="59">
        <f t="shared" si="6"/>
        <v>44.901303319938798</v>
      </c>
      <c r="O74" s="59">
        <f t="shared" si="8"/>
        <v>477496.37000000005</v>
      </c>
      <c r="P74" s="69">
        <v>118887.55</v>
      </c>
    </row>
    <row r="75" spans="1:16" x14ac:dyDescent="0.25">
      <c r="A75" s="62">
        <v>200</v>
      </c>
      <c r="B75" s="62">
        <v>1</v>
      </c>
      <c r="C75" s="63" t="s">
        <v>106</v>
      </c>
      <c r="D75" s="56">
        <v>0</v>
      </c>
      <c r="E75" s="57">
        <v>5376.65</v>
      </c>
      <c r="F75" s="57">
        <v>4659</v>
      </c>
      <c r="G75" s="57">
        <v>413</v>
      </c>
      <c r="H75" s="58">
        <f t="shared" si="1"/>
        <v>8.8645632109894831E-2</v>
      </c>
      <c r="I75" s="48">
        <f t="shared" si="4"/>
        <v>166815.78825928312</v>
      </c>
      <c r="J75" s="56">
        <f t="shared" si="5"/>
        <v>0</v>
      </c>
      <c r="K75" s="56">
        <f t="shared" si="7"/>
        <v>0</v>
      </c>
      <c r="L75" s="56">
        <f t="shared" si="2"/>
        <v>0</v>
      </c>
      <c r="M75" s="64">
        <f t="shared" si="3"/>
        <v>0</v>
      </c>
      <c r="N75" s="59">
        <f t="shared" si="6"/>
        <v>0</v>
      </c>
      <c r="O75" s="59">
        <f t="shared" si="8"/>
        <v>0</v>
      </c>
      <c r="P75" s="69">
        <v>0</v>
      </c>
    </row>
    <row r="76" spans="1:16" x14ac:dyDescent="0.25">
      <c r="A76" s="65">
        <v>203</v>
      </c>
      <c r="B76" s="65">
        <v>1</v>
      </c>
      <c r="C76" s="40" t="s">
        <v>704</v>
      </c>
      <c r="D76" s="56">
        <v>48619</v>
      </c>
      <c r="E76" s="57">
        <v>889.42</v>
      </c>
      <c r="F76" s="57">
        <v>762</v>
      </c>
      <c r="G76" s="57">
        <v>70</v>
      </c>
      <c r="H76" s="58">
        <f t="shared" si="1"/>
        <v>9.1863517060367453E-2</v>
      </c>
      <c r="I76" s="48">
        <f t="shared" si="4"/>
        <v>28596.83727034121</v>
      </c>
      <c r="J76" s="56">
        <f t="shared" si="5"/>
        <v>13214.627401574802</v>
      </c>
      <c r="K76" s="56">
        <f t="shared" si="7"/>
        <v>8894.1999999999989</v>
      </c>
      <c r="L76" s="56">
        <f t="shared" si="2"/>
        <v>50705.66</v>
      </c>
      <c r="M76" s="64">
        <f t="shared" si="3"/>
        <v>2086.6600000000035</v>
      </c>
      <c r="N76" s="59">
        <f t="shared" si="6"/>
        <v>2.3460907108003011</v>
      </c>
      <c r="O76" s="59">
        <f t="shared" si="8"/>
        <v>43205.66</v>
      </c>
      <c r="P76" s="69">
        <v>7500</v>
      </c>
    </row>
    <row r="77" spans="1:16" x14ac:dyDescent="0.25">
      <c r="A77" s="62">
        <v>204</v>
      </c>
      <c r="B77" s="62">
        <v>1</v>
      </c>
      <c r="C77" s="63" t="s">
        <v>108</v>
      </c>
      <c r="D77" s="56">
        <v>0</v>
      </c>
      <c r="E77" s="57">
        <v>2490.6999999999998</v>
      </c>
      <c r="F77" s="57">
        <v>2091</v>
      </c>
      <c r="G77" s="57">
        <v>115</v>
      </c>
      <c r="H77" s="58">
        <f t="shared" si="1"/>
        <v>5.499760879961741E-2</v>
      </c>
      <c r="I77" s="48">
        <f t="shared" si="4"/>
        <v>47943.890483022471</v>
      </c>
      <c r="J77" s="56">
        <f t="shared" si="5"/>
        <v>0</v>
      </c>
      <c r="K77" s="56">
        <f t="shared" si="7"/>
        <v>0</v>
      </c>
      <c r="L77" s="56">
        <f t="shared" si="2"/>
        <v>0</v>
      </c>
      <c r="M77" s="64">
        <f t="shared" si="3"/>
        <v>0</v>
      </c>
      <c r="N77" s="59">
        <f t="shared" si="6"/>
        <v>0</v>
      </c>
      <c r="O77" s="59">
        <f t="shared" si="8"/>
        <v>0</v>
      </c>
      <c r="P77" s="69">
        <v>0</v>
      </c>
    </row>
    <row r="78" spans="1:16" x14ac:dyDescent="0.25">
      <c r="A78" s="62">
        <v>206</v>
      </c>
      <c r="B78" s="62">
        <v>1</v>
      </c>
      <c r="C78" s="63" t="s">
        <v>109</v>
      </c>
      <c r="D78" s="56">
        <v>0</v>
      </c>
      <c r="E78" s="57">
        <v>4632.41</v>
      </c>
      <c r="F78" s="57">
        <v>3943</v>
      </c>
      <c r="G78" s="57">
        <v>197</v>
      </c>
      <c r="H78" s="58">
        <f t="shared" ref="H78:H141" si="9">IF(F78=0,0,G78/F78)</f>
        <v>4.9961957900076084E-2</v>
      </c>
      <c r="I78" s="48">
        <f t="shared" si="4"/>
        <v>81005.495688562005</v>
      </c>
      <c r="J78" s="56">
        <f t="shared" si="5"/>
        <v>0</v>
      </c>
      <c r="K78" s="56">
        <f t="shared" si="7"/>
        <v>0</v>
      </c>
      <c r="L78" s="56">
        <f t="shared" ref="L78:L141" si="10">IF(D78=0,0,ROUND(I78+J78+K78,2))</f>
        <v>0</v>
      </c>
      <c r="M78" s="64">
        <f t="shared" ref="M78:M141" si="11">L78-D78</f>
        <v>0</v>
      </c>
      <c r="N78" s="59">
        <f t="shared" si="6"/>
        <v>0</v>
      </c>
      <c r="O78" s="59">
        <f t="shared" si="8"/>
        <v>0</v>
      </c>
      <c r="P78" s="69">
        <v>0</v>
      </c>
    </row>
    <row r="79" spans="1:16" x14ac:dyDescent="0.25">
      <c r="A79" s="62">
        <v>207</v>
      </c>
      <c r="B79" s="62">
        <v>1</v>
      </c>
      <c r="C79" s="63" t="s">
        <v>110</v>
      </c>
      <c r="D79" s="56">
        <v>0</v>
      </c>
      <c r="E79" s="57">
        <v>320.58</v>
      </c>
      <c r="F79" s="57">
        <v>283</v>
      </c>
      <c r="G79" s="57">
        <v>9</v>
      </c>
      <c r="H79" s="58">
        <f t="shared" si="9"/>
        <v>3.1802120141342753E-2</v>
      </c>
      <c r="I79" s="48">
        <f t="shared" ref="I79:I142" si="12">E79*H79*I$10</f>
        <v>3568.293286219081</v>
      </c>
      <c r="J79" s="56">
        <f t="shared" ref="J79:J142" si="13">MAX(0,IF(D79=0,0,(D79-I79)*J$9))</f>
        <v>0</v>
      </c>
      <c r="K79" s="56">
        <f t="shared" si="7"/>
        <v>0</v>
      </c>
      <c r="L79" s="56">
        <f t="shared" si="10"/>
        <v>0</v>
      </c>
      <c r="M79" s="64">
        <f t="shared" si="11"/>
        <v>0</v>
      </c>
      <c r="N79" s="59">
        <f t="shared" ref="N79:N142" si="14">IF(E79=0,0,M79/E79)</f>
        <v>0</v>
      </c>
      <c r="O79" s="59">
        <f t="shared" si="8"/>
        <v>0</v>
      </c>
      <c r="P79" s="69">
        <v>0</v>
      </c>
    </row>
    <row r="80" spans="1:16" x14ac:dyDescent="0.25">
      <c r="A80" s="62">
        <v>208</v>
      </c>
      <c r="B80" s="62">
        <v>1</v>
      </c>
      <c r="C80" s="63" t="s">
        <v>111</v>
      </c>
      <c r="D80" s="56">
        <v>0</v>
      </c>
      <c r="E80" s="57">
        <v>198.03</v>
      </c>
      <c r="F80" s="57">
        <v>167</v>
      </c>
      <c r="G80" s="57">
        <v>3</v>
      </c>
      <c r="H80" s="58">
        <f t="shared" si="9"/>
        <v>1.7964071856287425E-2</v>
      </c>
      <c r="I80" s="48">
        <f t="shared" si="12"/>
        <v>1245.0988023952095</v>
      </c>
      <c r="J80" s="56">
        <f t="shared" si="13"/>
        <v>0</v>
      </c>
      <c r="K80" s="56">
        <f t="shared" ref="K80:K143" si="15">IF(D80&gt;0,E80*K$10,0)</f>
        <v>0</v>
      </c>
      <c r="L80" s="56">
        <f t="shared" si="10"/>
        <v>0</v>
      </c>
      <c r="M80" s="64">
        <f t="shared" si="11"/>
        <v>0</v>
      </c>
      <c r="N80" s="59">
        <f t="shared" si="14"/>
        <v>0</v>
      </c>
      <c r="O80" s="59">
        <f t="shared" ref="O80:O143" si="16">L80-P80</f>
        <v>0</v>
      </c>
      <c r="P80" s="69">
        <v>0</v>
      </c>
    </row>
    <row r="81" spans="1:16" x14ac:dyDescent="0.25">
      <c r="A81" s="65">
        <v>213</v>
      </c>
      <c r="B81" s="65">
        <v>1</v>
      </c>
      <c r="C81" s="40" t="s">
        <v>709</v>
      </c>
      <c r="D81" s="56">
        <v>84000</v>
      </c>
      <c r="E81" s="57">
        <v>990.33</v>
      </c>
      <c r="F81" s="57">
        <v>861</v>
      </c>
      <c r="G81" s="57">
        <v>33</v>
      </c>
      <c r="H81" s="58">
        <f t="shared" si="9"/>
        <v>3.8327526132404179E-2</v>
      </c>
      <c r="I81" s="48">
        <f t="shared" si="12"/>
        <v>13284.91463414634</v>
      </c>
      <c r="J81" s="56">
        <f t="shared" si="13"/>
        <v>46671.956341463425</v>
      </c>
      <c r="K81" s="56">
        <f t="shared" si="15"/>
        <v>9903.3000000000011</v>
      </c>
      <c r="L81" s="56">
        <f t="shared" si="10"/>
        <v>69860.17</v>
      </c>
      <c r="M81" s="64">
        <f t="shared" si="11"/>
        <v>-14139.830000000002</v>
      </c>
      <c r="N81" s="59">
        <f t="shared" si="14"/>
        <v>-14.277897266567711</v>
      </c>
      <c r="O81" s="59">
        <f t="shared" si="16"/>
        <v>44928.069999999992</v>
      </c>
      <c r="P81" s="69">
        <v>24932.100000000002</v>
      </c>
    </row>
    <row r="82" spans="1:16" x14ac:dyDescent="0.25">
      <c r="A82" s="65">
        <v>227</v>
      </c>
      <c r="B82" s="65">
        <v>1</v>
      </c>
      <c r="C82" s="40" t="s">
        <v>710</v>
      </c>
      <c r="D82" s="56">
        <v>30700</v>
      </c>
      <c r="E82" s="57">
        <v>1046.54</v>
      </c>
      <c r="F82" s="57">
        <v>908</v>
      </c>
      <c r="G82" s="57">
        <v>34</v>
      </c>
      <c r="H82" s="58">
        <f t="shared" si="9"/>
        <v>3.7444933920704845E-2</v>
      </c>
      <c r="I82" s="48">
        <f t="shared" si="12"/>
        <v>13715.667400881057</v>
      </c>
      <c r="J82" s="56">
        <f t="shared" si="13"/>
        <v>11209.659515418502</v>
      </c>
      <c r="K82" s="56">
        <f t="shared" si="15"/>
        <v>10465.4</v>
      </c>
      <c r="L82" s="56">
        <f t="shared" si="10"/>
        <v>35390.730000000003</v>
      </c>
      <c r="M82" s="64">
        <f t="shared" si="11"/>
        <v>4690.7300000000032</v>
      </c>
      <c r="N82" s="59">
        <f t="shared" si="14"/>
        <v>4.4821315955434127</v>
      </c>
      <c r="O82" s="59">
        <f t="shared" si="16"/>
        <v>29780.730000000003</v>
      </c>
      <c r="P82" s="69">
        <v>5610</v>
      </c>
    </row>
    <row r="83" spans="1:16" x14ac:dyDescent="0.25">
      <c r="A83" s="62">
        <v>229</v>
      </c>
      <c r="B83" s="62">
        <v>1</v>
      </c>
      <c r="C83" s="63" t="s">
        <v>114</v>
      </c>
      <c r="D83" s="56">
        <v>0</v>
      </c>
      <c r="E83" s="57">
        <v>355.22</v>
      </c>
      <c r="F83" s="57">
        <v>335</v>
      </c>
      <c r="G83" s="57">
        <v>13</v>
      </c>
      <c r="H83" s="58">
        <f t="shared" si="9"/>
        <v>3.880597014925373E-2</v>
      </c>
      <c r="I83" s="48">
        <f t="shared" si="12"/>
        <v>4824.6298507462689</v>
      </c>
      <c r="J83" s="56">
        <f t="shared" si="13"/>
        <v>0</v>
      </c>
      <c r="K83" s="56">
        <f t="shared" si="15"/>
        <v>0</v>
      </c>
      <c r="L83" s="56">
        <f t="shared" si="10"/>
        <v>0</v>
      </c>
      <c r="M83" s="64">
        <f t="shared" si="11"/>
        <v>0</v>
      </c>
      <c r="N83" s="59">
        <f t="shared" si="14"/>
        <v>0</v>
      </c>
      <c r="O83" s="59">
        <f t="shared" si="16"/>
        <v>0</v>
      </c>
      <c r="P83" s="69">
        <v>0</v>
      </c>
    </row>
    <row r="84" spans="1:16" x14ac:dyDescent="0.25">
      <c r="A84" s="62">
        <v>238</v>
      </c>
      <c r="B84" s="62">
        <v>1</v>
      </c>
      <c r="C84" s="63" t="s">
        <v>115</v>
      </c>
      <c r="D84" s="56">
        <v>0</v>
      </c>
      <c r="E84" s="57">
        <v>294.43</v>
      </c>
      <c r="F84" s="57">
        <v>260</v>
      </c>
      <c r="G84" s="57">
        <v>0</v>
      </c>
      <c r="H84" s="58">
        <f t="shared" si="9"/>
        <v>0</v>
      </c>
      <c r="I84" s="48">
        <f t="shared" si="12"/>
        <v>0</v>
      </c>
      <c r="J84" s="56">
        <f t="shared" si="13"/>
        <v>0</v>
      </c>
      <c r="K84" s="56">
        <f t="shared" si="15"/>
        <v>0</v>
      </c>
      <c r="L84" s="56">
        <f t="shared" si="10"/>
        <v>0</v>
      </c>
      <c r="M84" s="64">
        <f t="shared" si="11"/>
        <v>0</v>
      </c>
      <c r="N84" s="59">
        <f t="shared" si="14"/>
        <v>0</v>
      </c>
      <c r="O84" s="59">
        <f t="shared" si="16"/>
        <v>0</v>
      </c>
      <c r="P84" s="69">
        <v>0</v>
      </c>
    </row>
    <row r="85" spans="1:16" x14ac:dyDescent="0.25">
      <c r="A85" s="62">
        <v>239</v>
      </c>
      <c r="B85" s="62">
        <v>1</v>
      </c>
      <c r="C85" s="63" t="s">
        <v>116</v>
      </c>
      <c r="D85" s="56">
        <v>0</v>
      </c>
      <c r="E85" s="57">
        <v>783.85</v>
      </c>
      <c r="F85" s="57">
        <v>664</v>
      </c>
      <c r="G85" s="57">
        <v>17</v>
      </c>
      <c r="H85" s="58">
        <f t="shared" si="9"/>
        <v>2.5602409638554216E-2</v>
      </c>
      <c r="I85" s="48">
        <f t="shared" si="12"/>
        <v>7023.9570783132522</v>
      </c>
      <c r="J85" s="56">
        <f t="shared" si="13"/>
        <v>0</v>
      </c>
      <c r="K85" s="56">
        <f t="shared" si="15"/>
        <v>0</v>
      </c>
      <c r="L85" s="56">
        <f t="shared" si="10"/>
        <v>0</v>
      </c>
      <c r="M85" s="64">
        <f t="shared" si="11"/>
        <v>0</v>
      </c>
      <c r="N85" s="59">
        <f t="shared" si="14"/>
        <v>0</v>
      </c>
      <c r="O85" s="59">
        <f t="shared" si="16"/>
        <v>0</v>
      </c>
      <c r="P85" s="69">
        <v>0</v>
      </c>
    </row>
    <row r="86" spans="1:16" x14ac:dyDescent="0.25">
      <c r="A86" s="65">
        <v>241</v>
      </c>
      <c r="B86" s="65">
        <v>1</v>
      </c>
      <c r="C86" s="40" t="s">
        <v>714</v>
      </c>
      <c r="D86" s="56">
        <v>332439</v>
      </c>
      <c r="E86" s="57">
        <v>3804.13</v>
      </c>
      <c r="F86" s="57">
        <v>3335</v>
      </c>
      <c r="G86" s="57">
        <v>786</v>
      </c>
      <c r="H86" s="58">
        <f t="shared" si="9"/>
        <v>0.23568215892053973</v>
      </c>
      <c r="I86" s="48">
        <f t="shared" si="12"/>
        <v>313797.94992503745</v>
      </c>
      <c r="J86" s="56">
        <f t="shared" si="13"/>
        <v>12303.093049475283</v>
      </c>
      <c r="K86" s="56">
        <f t="shared" si="15"/>
        <v>38041.300000000003</v>
      </c>
      <c r="L86" s="56">
        <f t="shared" si="10"/>
        <v>364142.34</v>
      </c>
      <c r="M86" s="64">
        <f t="shared" si="11"/>
        <v>31703.340000000026</v>
      </c>
      <c r="N86" s="59">
        <f t="shared" si="14"/>
        <v>8.3339265482515117</v>
      </c>
      <c r="O86" s="59">
        <f t="shared" si="16"/>
        <v>264410.64</v>
      </c>
      <c r="P86" s="69">
        <v>99731.7</v>
      </c>
    </row>
    <row r="87" spans="1:16" x14ac:dyDescent="0.25">
      <c r="A87" s="62">
        <v>242</v>
      </c>
      <c r="B87" s="62">
        <v>1</v>
      </c>
      <c r="C87" s="63" t="s">
        <v>118</v>
      </c>
      <c r="D87" s="56">
        <v>0</v>
      </c>
      <c r="E87" s="57">
        <v>586.75</v>
      </c>
      <c r="F87" s="57">
        <v>507</v>
      </c>
      <c r="G87" s="57">
        <v>34</v>
      </c>
      <c r="H87" s="58">
        <f t="shared" si="9"/>
        <v>6.7061143984220903E-2</v>
      </c>
      <c r="I87" s="48">
        <f t="shared" si="12"/>
        <v>13771.844181459564</v>
      </c>
      <c r="J87" s="56">
        <f t="shared" si="13"/>
        <v>0</v>
      </c>
      <c r="K87" s="56">
        <f t="shared" si="15"/>
        <v>0</v>
      </c>
      <c r="L87" s="56">
        <f t="shared" si="10"/>
        <v>0</v>
      </c>
      <c r="M87" s="64">
        <f t="shared" si="11"/>
        <v>0</v>
      </c>
      <c r="N87" s="59">
        <f t="shared" si="14"/>
        <v>0</v>
      </c>
      <c r="O87" s="59">
        <f t="shared" si="16"/>
        <v>0</v>
      </c>
      <c r="P87" s="69">
        <v>0</v>
      </c>
    </row>
    <row r="88" spans="1:16" x14ac:dyDescent="0.25">
      <c r="A88" s="62">
        <v>252</v>
      </c>
      <c r="B88" s="62">
        <v>1</v>
      </c>
      <c r="C88" s="63" t="s">
        <v>119</v>
      </c>
      <c r="D88" s="56">
        <v>0</v>
      </c>
      <c r="E88" s="57">
        <v>1393.14</v>
      </c>
      <c r="F88" s="57">
        <v>1174</v>
      </c>
      <c r="G88" s="57">
        <v>85</v>
      </c>
      <c r="H88" s="58">
        <f t="shared" si="9"/>
        <v>7.2402044293015333E-2</v>
      </c>
      <c r="I88" s="48">
        <f t="shared" si="12"/>
        <v>35303.164395229986</v>
      </c>
      <c r="J88" s="56">
        <f t="shared" si="13"/>
        <v>0</v>
      </c>
      <c r="K88" s="56">
        <f t="shared" si="15"/>
        <v>0</v>
      </c>
      <c r="L88" s="56">
        <f t="shared" si="10"/>
        <v>0</v>
      </c>
      <c r="M88" s="64">
        <f t="shared" si="11"/>
        <v>0</v>
      </c>
      <c r="N88" s="59">
        <f t="shared" si="14"/>
        <v>0</v>
      </c>
      <c r="O88" s="59">
        <f t="shared" si="16"/>
        <v>0</v>
      </c>
      <c r="P88" s="69">
        <v>0</v>
      </c>
    </row>
    <row r="89" spans="1:16" x14ac:dyDescent="0.25">
      <c r="A89" s="62">
        <v>253</v>
      </c>
      <c r="B89" s="62">
        <v>1</v>
      </c>
      <c r="C89" s="63" t="s">
        <v>120</v>
      </c>
      <c r="D89" s="56">
        <v>0</v>
      </c>
      <c r="E89" s="57">
        <v>746.06</v>
      </c>
      <c r="F89" s="57">
        <v>661</v>
      </c>
      <c r="G89" s="57">
        <v>51</v>
      </c>
      <c r="H89" s="58">
        <f t="shared" si="9"/>
        <v>7.7155824508320731E-2</v>
      </c>
      <c r="I89" s="48">
        <f t="shared" si="12"/>
        <v>20147.006051437216</v>
      </c>
      <c r="J89" s="56">
        <f t="shared" si="13"/>
        <v>0</v>
      </c>
      <c r="K89" s="56">
        <f t="shared" si="15"/>
        <v>0</v>
      </c>
      <c r="L89" s="56">
        <f t="shared" si="10"/>
        <v>0</v>
      </c>
      <c r="M89" s="64">
        <f t="shared" si="11"/>
        <v>0</v>
      </c>
      <c r="N89" s="59">
        <f t="shared" si="14"/>
        <v>0</v>
      </c>
      <c r="O89" s="59">
        <f t="shared" si="16"/>
        <v>0</v>
      </c>
      <c r="P89" s="69">
        <v>0</v>
      </c>
    </row>
    <row r="90" spans="1:16" x14ac:dyDescent="0.25">
      <c r="A90" s="65">
        <v>255</v>
      </c>
      <c r="B90" s="65">
        <v>1</v>
      </c>
      <c r="C90" s="40" t="s">
        <v>718</v>
      </c>
      <c r="D90" s="56">
        <v>0</v>
      </c>
      <c r="E90" s="57">
        <v>1380.95</v>
      </c>
      <c r="F90" s="57">
        <v>1170</v>
      </c>
      <c r="G90" s="57">
        <v>57</v>
      </c>
      <c r="H90" s="58">
        <f t="shared" si="9"/>
        <v>4.8717948717948718E-2</v>
      </c>
      <c r="I90" s="48">
        <f t="shared" si="12"/>
        <v>23546.967948717953</v>
      </c>
      <c r="J90" s="56">
        <f t="shared" si="13"/>
        <v>0</v>
      </c>
      <c r="K90" s="56">
        <f t="shared" si="15"/>
        <v>0</v>
      </c>
      <c r="L90" s="56">
        <f t="shared" si="10"/>
        <v>0</v>
      </c>
      <c r="M90" s="64">
        <f t="shared" si="11"/>
        <v>0</v>
      </c>
      <c r="N90" s="59">
        <f t="shared" si="14"/>
        <v>0</v>
      </c>
      <c r="O90" s="59">
        <f t="shared" si="16"/>
        <v>0</v>
      </c>
      <c r="P90" s="69">
        <v>0</v>
      </c>
    </row>
    <row r="91" spans="1:16" x14ac:dyDescent="0.25">
      <c r="A91" s="62">
        <v>256</v>
      </c>
      <c r="B91" s="62">
        <v>1</v>
      </c>
      <c r="C91" s="63" t="s">
        <v>122</v>
      </c>
      <c r="D91" s="56">
        <v>0</v>
      </c>
      <c r="E91" s="57">
        <v>3326.57</v>
      </c>
      <c r="F91" s="57">
        <v>2834</v>
      </c>
      <c r="G91" s="57">
        <v>494</v>
      </c>
      <c r="H91" s="58">
        <f t="shared" si="9"/>
        <v>0.1743119266055046</v>
      </c>
      <c r="I91" s="48">
        <f t="shared" si="12"/>
        <v>202951.28899082571</v>
      </c>
      <c r="J91" s="56">
        <f t="shared" si="13"/>
        <v>0</v>
      </c>
      <c r="K91" s="56">
        <f t="shared" si="15"/>
        <v>0</v>
      </c>
      <c r="L91" s="56">
        <f t="shared" si="10"/>
        <v>0</v>
      </c>
      <c r="M91" s="64">
        <f t="shared" si="11"/>
        <v>0</v>
      </c>
      <c r="N91" s="59">
        <f t="shared" si="14"/>
        <v>0</v>
      </c>
      <c r="O91" s="59">
        <f t="shared" si="16"/>
        <v>0</v>
      </c>
      <c r="P91" s="69">
        <v>0</v>
      </c>
    </row>
    <row r="92" spans="1:16" x14ac:dyDescent="0.25">
      <c r="A92" s="62">
        <v>261</v>
      </c>
      <c r="B92" s="62">
        <v>1</v>
      </c>
      <c r="C92" s="63" t="s">
        <v>123</v>
      </c>
      <c r="D92" s="56">
        <v>0</v>
      </c>
      <c r="E92" s="57">
        <v>293.64999999999998</v>
      </c>
      <c r="F92" s="57">
        <v>247</v>
      </c>
      <c r="G92" s="57">
        <v>6</v>
      </c>
      <c r="H92" s="58">
        <f t="shared" si="9"/>
        <v>2.4291497975708502E-2</v>
      </c>
      <c r="I92" s="48">
        <f t="shared" si="12"/>
        <v>2496.6194331983806</v>
      </c>
      <c r="J92" s="56">
        <f t="shared" si="13"/>
        <v>0</v>
      </c>
      <c r="K92" s="56">
        <f t="shared" si="15"/>
        <v>0</v>
      </c>
      <c r="L92" s="56">
        <f t="shared" si="10"/>
        <v>0</v>
      </c>
      <c r="M92" s="64">
        <f t="shared" si="11"/>
        <v>0</v>
      </c>
      <c r="N92" s="59">
        <f t="shared" si="14"/>
        <v>0</v>
      </c>
      <c r="O92" s="59">
        <f t="shared" si="16"/>
        <v>0</v>
      </c>
      <c r="P92" s="69">
        <v>0</v>
      </c>
    </row>
    <row r="93" spans="1:16" x14ac:dyDescent="0.25">
      <c r="A93" s="62">
        <v>264</v>
      </c>
      <c r="B93" s="62">
        <v>1</v>
      </c>
      <c r="C93" s="63" t="s">
        <v>124</v>
      </c>
      <c r="D93" s="56">
        <v>0</v>
      </c>
      <c r="E93" s="57">
        <v>113.26</v>
      </c>
      <c r="F93" s="57">
        <v>96</v>
      </c>
      <c r="G93" s="57">
        <v>9</v>
      </c>
      <c r="H93" s="58">
        <f t="shared" si="9"/>
        <v>9.375E-2</v>
      </c>
      <c r="I93" s="48">
        <f t="shared" si="12"/>
        <v>3716.3437500000005</v>
      </c>
      <c r="J93" s="56">
        <f t="shared" si="13"/>
        <v>0</v>
      </c>
      <c r="K93" s="56">
        <f t="shared" si="15"/>
        <v>0</v>
      </c>
      <c r="L93" s="56">
        <f t="shared" si="10"/>
        <v>0</v>
      </c>
      <c r="M93" s="64">
        <f t="shared" si="11"/>
        <v>0</v>
      </c>
      <c r="N93" s="59">
        <f t="shared" si="14"/>
        <v>0</v>
      </c>
      <c r="O93" s="59">
        <f t="shared" si="16"/>
        <v>0</v>
      </c>
      <c r="P93" s="69">
        <v>0</v>
      </c>
    </row>
    <row r="94" spans="1:16" x14ac:dyDescent="0.25">
      <c r="A94" s="65">
        <v>270</v>
      </c>
      <c r="B94" s="65">
        <v>1</v>
      </c>
      <c r="C94" s="40" t="s">
        <v>722</v>
      </c>
      <c r="D94" s="56">
        <v>1207774.6499999999</v>
      </c>
      <c r="E94" s="57">
        <v>8045.86</v>
      </c>
      <c r="F94" s="57">
        <v>7034</v>
      </c>
      <c r="G94" s="57">
        <v>2655</v>
      </c>
      <c r="H94" s="58">
        <f t="shared" si="9"/>
        <v>0.37745237418254196</v>
      </c>
      <c r="I94" s="48">
        <f t="shared" si="12"/>
        <v>1062925.1357691213</v>
      </c>
      <c r="J94" s="56">
        <f t="shared" si="13"/>
        <v>95600.679392379854</v>
      </c>
      <c r="K94" s="56">
        <f t="shared" si="15"/>
        <v>80458.599999999991</v>
      </c>
      <c r="L94" s="56">
        <f t="shared" si="10"/>
        <v>1238984.42</v>
      </c>
      <c r="M94" s="64">
        <f t="shared" si="11"/>
        <v>31209.770000000019</v>
      </c>
      <c r="N94" s="59">
        <f t="shared" si="14"/>
        <v>3.8789849686671181</v>
      </c>
      <c r="O94" s="59">
        <f t="shared" si="16"/>
        <v>920107.25999999989</v>
      </c>
      <c r="P94" s="69">
        <v>318877.16000000003</v>
      </c>
    </row>
    <row r="95" spans="1:16" x14ac:dyDescent="0.25">
      <c r="A95" s="65">
        <v>271</v>
      </c>
      <c r="B95" s="65">
        <v>1</v>
      </c>
      <c r="C95" s="40" t="s">
        <v>723</v>
      </c>
      <c r="D95" s="56">
        <v>1504275</v>
      </c>
      <c r="E95" s="57">
        <v>11691.78</v>
      </c>
      <c r="F95" s="57">
        <v>10439</v>
      </c>
      <c r="G95" s="57">
        <v>4665</v>
      </c>
      <c r="H95" s="58">
        <f t="shared" si="9"/>
        <v>0.44688188523804961</v>
      </c>
      <c r="I95" s="48">
        <f t="shared" si="12"/>
        <v>1828695.6408659834</v>
      </c>
      <c r="J95" s="56">
        <f t="shared" si="13"/>
        <v>0</v>
      </c>
      <c r="K95" s="56">
        <f t="shared" si="15"/>
        <v>116917.8</v>
      </c>
      <c r="L95" s="56">
        <f t="shared" si="10"/>
        <v>1945613.44</v>
      </c>
      <c r="M95" s="64">
        <f t="shared" si="11"/>
        <v>441338.43999999994</v>
      </c>
      <c r="N95" s="59">
        <f t="shared" si="14"/>
        <v>37.747754405231703</v>
      </c>
      <c r="O95" s="59">
        <f t="shared" si="16"/>
        <v>1491302.5299999998</v>
      </c>
      <c r="P95" s="69">
        <v>454310.91000000003</v>
      </c>
    </row>
    <row r="96" spans="1:16" x14ac:dyDescent="0.25">
      <c r="A96" s="65">
        <v>272</v>
      </c>
      <c r="B96" s="65">
        <v>1</v>
      </c>
      <c r="C96" s="40" t="s">
        <v>724</v>
      </c>
      <c r="D96" s="56">
        <v>1009647.52</v>
      </c>
      <c r="E96" s="57">
        <v>10586.84</v>
      </c>
      <c r="F96" s="57">
        <v>9269</v>
      </c>
      <c r="G96" s="57">
        <v>2815</v>
      </c>
      <c r="H96" s="58">
        <f t="shared" si="9"/>
        <v>0.30370050706656598</v>
      </c>
      <c r="I96" s="48">
        <f t="shared" si="12"/>
        <v>1125330.0366814113</v>
      </c>
      <c r="J96" s="56">
        <f t="shared" si="13"/>
        <v>0</v>
      </c>
      <c r="K96" s="56">
        <f t="shared" si="15"/>
        <v>105868.4</v>
      </c>
      <c r="L96" s="56">
        <f t="shared" si="10"/>
        <v>1231198.44</v>
      </c>
      <c r="M96" s="64">
        <f t="shared" si="11"/>
        <v>221550.91999999993</v>
      </c>
      <c r="N96" s="59">
        <f t="shared" si="14"/>
        <v>20.927011270596317</v>
      </c>
      <c r="O96" s="59">
        <f t="shared" si="16"/>
        <v>931198.44</v>
      </c>
      <c r="P96" s="69">
        <v>300000</v>
      </c>
    </row>
    <row r="97" spans="1:16" x14ac:dyDescent="0.25">
      <c r="A97" s="65">
        <v>273</v>
      </c>
      <c r="B97" s="65">
        <v>1</v>
      </c>
      <c r="C97" s="40" t="s">
        <v>725</v>
      </c>
      <c r="D97" s="56">
        <v>981047</v>
      </c>
      <c r="E97" s="57">
        <v>9878.09</v>
      </c>
      <c r="F97" s="57">
        <v>8435</v>
      </c>
      <c r="G97" s="57">
        <v>1589</v>
      </c>
      <c r="H97" s="58">
        <f t="shared" si="9"/>
        <v>0.18838174273858921</v>
      </c>
      <c r="I97" s="48">
        <f t="shared" si="12"/>
        <v>651298.13319502072</v>
      </c>
      <c r="J97" s="56">
        <f t="shared" si="13"/>
        <v>217634.25209128633</v>
      </c>
      <c r="K97" s="56">
        <f t="shared" si="15"/>
        <v>98780.9</v>
      </c>
      <c r="L97" s="56">
        <f t="shared" si="10"/>
        <v>967713.29</v>
      </c>
      <c r="M97" s="64">
        <f t="shared" si="11"/>
        <v>-13333.709999999963</v>
      </c>
      <c r="N97" s="59">
        <f t="shared" si="14"/>
        <v>-1.3498267377600288</v>
      </c>
      <c r="O97" s="59">
        <f t="shared" si="16"/>
        <v>696813.29</v>
      </c>
      <c r="P97" s="69">
        <v>270900</v>
      </c>
    </row>
    <row r="98" spans="1:16" x14ac:dyDescent="0.25">
      <c r="A98" s="65">
        <v>276</v>
      </c>
      <c r="B98" s="65">
        <v>1</v>
      </c>
      <c r="C98" s="40" t="s">
        <v>726</v>
      </c>
      <c r="D98" s="56">
        <v>144836.70000000001</v>
      </c>
      <c r="E98" s="57">
        <v>11146.13</v>
      </c>
      <c r="F98" s="57">
        <v>9567</v>
      </c>
      <c r="G98" s="57">
        <v>1106</v>
      </c>
      <c r="H98" s="58">
        <f t="shared" si="9"/>
        <v>0.11560572802341382</v>
      </c>
      <c r="I98" s="48">
        <f t="shared" si="12"/>
        <v>450994.76565276471</v>
      </c>
      <c r="J98" s="56">
        <f t="shared" si="13"/>
        <v>0</v>
      </c>
      <c r="K98" s="56">
        <f t="shared" si="15"/>
        <v>111461.29999999999</v>
      </c>
      <c r="L98" s="56">
        <f t="shared" si="10"/>
        <v>562456.06999999995</v>
      </c>
      <c r="M98" s="64">
        <f t="shared" si="11"/>
        <v>417619.36999999994</v>
      </c>
      <c r="N98" s="59">
        <f t="shared" si="14"/>
        <v>37.467656487049766</v>
      </c>
      <c r="O98" s="59">
        <f t="shared" si="16"/>
        <v>425977.06999999995</v>
      </c>
      <c r="P98" s="69">
        <v>136479</v>
      </c>
    </row>
    <row r="99" spans="1:16" x14ac:dyDescent="0.25">
      <c r="A99" s="62">
        <v>277</v>
      </c>
      <c r="B99" s="62">
        <v>1</v>
      </c>
      <c r="C99" s="63" t="s">
        <v>130</v>
      </c>
      <c r="D99" s="56">
        <v>0</v>
      </c>
      <c r="E99" s="57">
        <v>2535.48</v>
      </c>
      <c r="F99" s="57">
        <v>2265</v>
      </c>
      <c r="G99" s="57">
        <v>156</v>
      </c>
      <c r="H99" s="58">
        <f t="shared" si="9"/>
        <v>6.887417218543046E-2</v>
      </c>
      <c r="I99" s="48">
        <f t="shared" si="12"/>
        <v>61120.180132450332</v>
      </c>
      <c r="J99" s="56">
        <f t="shared" si="13"/>
        <v>0</v>
      </c>
      <c r="K99" s="56">
        <f t="shared" si="15"/>
        <v>0</v>
      </c>
      <c r="L99" s="56">
        <f t="shared" si="10"/>
        <v>0</v>
      </c>
      <c r="M99" s="64">
        <f t="shared" si="11"/>
        <v>0</v>
      </c>
      <c r="N99" s="59">
        <f t="shared" si="14"/>
        <v>0</v>
      </c>
      <c r="O99" s="59">
        <f t="shared" si="16"/>
        <v>0</v>
      </c>
      <c r="P99" s="69">
        <v>0</v>
      </c>
    </row>
    <row r="100" spans="1:16" x14ac:dyDescent="0.25">
      <c r="A100" s="62">
        <v>278</v>
      </c>
      <c r="B100" s="62">
        <v>1</v>
      </c>
      <c r="C100" s="63" t="s">
        <v>131</v>
      </c>
      <c r="D100" s="56">
        <v>0</v>
      </c>
      <c r="E100" s="57">
        <v>3126.26</v>
      </c>
      <c r="F100" s="57">
        <v>2789</v>
      </c>
      <c r="G100" s="57">
        <v>183</v>
      </c>
      <c r="H100" s="58">
        <f t="shared" si="9"/>
        <v>6.5614915740408744E-2</v>
      </c>
      <c r="I100" s="48">
        <f t="shared" si="12"/>
        <v>71795.250268913587</v>
      </c>
      <c r="J100" s="56">
        <f t="shared" si="13"/>
        <v>0</v>
      </c>
      <c r="K100" s="56">
        <f t="shared" si="15"/>
        <v>0</v>
      </c>
      <c r="L100" s="56">
        <f t="shared" si="10"/>
        <v>0</v>
      </c>
      <c r="M100" s="64">
        <f t="shared" si="11"/>
        <v>0</v>
      </c>
      <c r="N100" s="59">
        <f t="shared" si="14"/>
        <v>0</v>
      </c>
      <c r="O100" s="59">
        <f t="shared" si="16"/>
        <v>0</v>
      </c>
      <c r="P100" s="69">
        <v>0</v>
      </c>
    </row>
    <row r="101" spans="1:16" x14ac:dyDescent="0.25">
      <c r="A101" s="65">
        <v>279</v>
      </c>
      <c r="B101" s="65">
        <v>1</v>
      </c>
      <c r="C101" s="40" t="s">
        <v>729</v>
      </c>
      <c r="D101" s="56">
        <v>3037197.19</v>
      </c>
      <c r="E101" s="57">
        <v>23429.31</v>
      </c>
      <c r="F101" s="57">
        <v>20623</v>
      </c>
      <c r="G101" s="57">
        <v>10250</v>
      </c>
      <c r="H101" s="58">
        <f t="shared" si="9"/>
        <v>0.49701789264413521</v>
      </c>
      <c r="I101" s="48">
        <f t="shared" si="12"/>
        <v>4075675.1988071576</v>
      </c>
      <c r="J101" s="56">
        <f t="shared" si="13"/>
        <v>0</v>
      </c>
      <c r="K101" s="56">
        <f t="shared" si="15"/>
        <v>234293.1</v>
      </c>
      <c r="L101" s="56">
        <f t="shared" si="10"/>
        <v>4309968.3</v>
      </c>
      <c r="M101" s="64">
        <f t="shared" si="11"/>
        <v>1272771.1099999999</v>
      </c>
      <c r="N101" s="59">
        <f t="shared" si="14"/>
        <v>54.323883631229421</v>
      </c>
      <c r="O101" s="59">
        <f t="shared" si="16"/>
        <v>3393956.71</v>
      </c>
      <c r="P101" s="69">
        <v>916011.59</v>
      </c>
    </row>
    <row r="102" spans="1:16" x14ac:dyDescent="0.25">
      <c r="A102" s="65">
        <v>280</v>
      </c>
      <c r="B102" s="65">
        <v>1</v>
      </c>
      <c r="C102" s="40" t="s">
        <v>730</v>
      </c>
      <c r="D102" s="56">
        <v>694244</v>
      </c>
      <c r="E102" s="57">
        <v>5205.67</v>
      </c>
      <c r="F102" s="57">
        <v>4403</v>
      </c>
      <c r="G102" s="57">
        <v>3016</v>
      </c>
      <c r="H102" s="58">
        <f t="shared" si="9"/>
        <v>0.68498750851692025</v>
      </c>
      <c r="I102" s="48">
        <f t="shared" si="12"/>
        <v>1248036.6232114467</v>
      </c>
      <c r="J102" s="56">
        <f t="shared" si="13"/>
        <v>0</v>
      </c>
      <c r="K102" s="56">
        <f t="shared" si="15"/>
        <v>52056.7</v>
      </c>
      <c r="L102" s="56">
        <f t="shared" si="10"/>
        <v>1300093.32</v>
      </c>
      <c r="M102" s="64">
        <f t="shared" si="11"/>
        <v>605849.32000000007</v>
      </c>
      <c r="N102" s="59">
        <f t="shared" si="14"/>
        <v>116.38258283755982</v>
      </c>
      <c r="O102" s="59">
        <f t="shared" si="16"/>
        <v>1121185.32</v>
      </c>
      <c r="P102" s="69">
        <v>178908</v>
      </c>
    </row>
    <row r="103" spans="1:16" x14ac:dyDescent="0.25">
      <c r="A103" s="65">
        <v>281</v>
      </c>
      <c r="B103" s="65">
        <v>1</v>
      </c>
      <c r="C103" s="40" t="s">
        <v>731</v>
      </c>
      <c r="D103" s="56">
        <v>2050515</v>
      </c>
      <c r="E103" s="57">
        <v>14379.74</v>
      </c>
      <c r="F103" s="57">
        <v>12181</v>
      </c>
      <c r="G103" s="57">
        <v>6190</v>
      </c>
      <c r="H103" s="58">
        <f t="shared" si="9"/>
        <v>0.50816845907560959</v>
      </c>
      <c r="I103" s="48">
        <f t="shared" si="12"/>
        <v>2557565.6111977673</v>
      </c>
      <c r="J103" s="56">
        <f t="shared" si="13"/>
        <v>0</v>
      </c>
      <c r="K103" s="56">
        <f t="shared" si="15"/>
        <v>143797.4</v>
      </c>
      <c r="L103" s="56">
        <f t="shared" si="10"/>
        <v>2701363.01</v>
      </c>
      <c r="M103" s="64">
        <f t="shared" si="11"/>
        <v>650848.00999999978</v>
      </c>
      <c r="N103" s="59">
        <f t="shared" si="14"/>
        <v>45.261458830270911</v>
      </c>
      <c r="O103" s="59">
        <f t="shared" si="16"/>
        <v>2165213.9799999995</v>
      </c>
      <c r="P103" s="69">
        <v>536149.03</v>
      </c>
    </row>
    <row r="104" spans="1:16" x14ac:dyDescent="0.25">
      <c r="A104" s="65">
        <v>282</v>
      </c>
      <c r="B104" s="65">
        <v>1</v>
      </c>
      <c r="C104" s="40" t="s">
        <v>732</v>
      </c>
      <c r="D104" s="56">
        <v>194029</v>
      </c>
      <c r="E104" s="57">
        <v>2022.79</v>
      </c>
      <c r="F104" s="57">
        <v>1762</v>
      </c>
      <c r="G104" s="57">
        <v>418</v>
      </c>
      <c r="H104" s="58">
        <f t="shared" si="9"/>
        <v>0.23723041997729852</v>
      </c>
      <c r="I104" s="48">
        <f t="shared" si="12"/>
        <v>167953.56242905787</v>
      </c>
      <c r="J104" s="56">
        <f t="shared" si="13"/>
        <v>17209.788796821806</v>
      </c>
      <c r="K104" s="56">
        <f t="shared" si="15"/>
        <v>20227.900000000001</v>
      </c>
      <c r="L104" s="56">
        <f t="shared" si="10"/>
        <v>205391.25</v>
      </c>
      <c r="M104" s="64">
        <f t="shared" si="11"/>
        <v>11362.25</v>
      </c>
      <c r="N104" s="59">
        <f t="shared" si="14"/>
        <v>5.6171179410616032</v>
      </c>
      <c r="O104" s="59">
        <f t="shared" si="16"/>
        <v>148252.04999999999</v>
      </c>
      <c r="P104" s="69">
        <v>57139.200000000004</v>
      </c>
    </row>
    <row r="105" spans="1:16" x14ac:dyDescent="0.25">
      <c r="A105" s="65">
        <v>283</v>
      </c>
      <c r="B105" s="65">
        <v>1</v>
      </c>
      <c r="C105" s="40" t="s">
        <v>733</v>
      </c>
      <c r="D105" s="56">
        <v>777591</v>
      </c>
      <c r="E105" s="57">
        <v>5186.28</v>
      </c>
      <c r="F105" s="57">
        <v>4605</v>
      </c>
      <c r="G105" s="57">
        <v>1774</v>
      </c>
      <c r="H105" s="58">
        <f t="shared" si="9"/>
        <v>0.38523344191096637</v>
      </c>
      <c r="I105" s="48">
        <f t="shared" si="12"/>
        <v>699274.97328990232</v>
      </c>
      <c r="J105" s="56">
        <f t="shared" si="13"/>
        <v>51688.577628664469</v>
      </c>
      <c r="K105" s="56">
        <f t="shared" si="15"/>
        <v>51862.799999999996</v>
      </c>
      <c r="L105" s="56">
        <f t="shared" si="10"/>
        <v>802826.35</v>
      </c>
      <c r="M105" s="64">
        <f t="shared" si="11"/>
        <v>25235.349999999977</v>
      </c>
      <c r="N105" s="59">
        <f t="shared" si="14"/>
        <v>4.8657901231711316</v>
      </c>
      <c r="O105" s="59">
        <f t="shared" si="16"/>
        <v>605301.54999999993</v>
      </c>
      <c r="P105" s="69">
        <v>197524.80000000002</v>
      </c>
    </row>
    <row r="106" spans="1:16" x14ac:dyDescent="0.25">
      <c r="A106" s="65">
        <v>284</v>
      </c>
      <c r="B106" s="65">
        <v>1</v>
      </c>
      <c r="C106" s="40" t="s">
        <v>734</v>
      </c>
      <c r="D106" s="56">
        <v>1670000</v>
      </c>
      <c r="E106" s="57">
        <v>12611.07</v>
      </c>
      <c r="F106" s="57">
        <v>10622</v>
      </c>
      <c r="G106" s="57">
        <v>2787</v>
      </c>
      <c r="H106" s="58">
        <f t="shared" si="9"/>
        <v>0.26237996610807757</v>
      </c>
      <c r="I106" s="48">
        <f t="shared" si="12"/>
        <v>1158112.2417153078</v>
      </c>
      <c r="J106" s="56">
        <f t="shared" si="13"/>
        <v>337845.92046789685</v>
      </c>
      <c r="K106" s="56">
        <f t="shared" si="15"/>
        <v>126110.7</v>
      </c>
      <c r="L106" s="56">
        <f t="shared" si="10"/>
        <v>1622068.86</v>
      </c>
      <c r="M106" s="64">
        <f t="shared" si="11"/>
        <v>-47931.139999999898</v>
      </c>
      <c r="N106" s="59">
        <f t="shared" si="14"/>
        <v>-3.8007195265746603</v>
      </c>
      <c r="O106" s="59">
        <f t="shared" si="16"/>
        <v>1147988.4400000002</v>
      </c>
      <c r="P106" s="69">
        <v>474080.42</v>
      </c>
    </row>
    <row r="107" spans="1:16" x14ac:dyDescent="0.25">
      <c r="A107" s="65">
        <v>286</v>
      </c>
      <c r="B107" s="65">
        <v>1</v>
      </c>
      <c r="C107" s="40" t="s">
        <v>735</v>
      </c>
      <c r="D107" s="56">
        <v>301000</v>
      </c>
      <c r="E107" s="57">
        <v>2629.24</v>
      </c>
      <c r="F107" s="57">
        <v>2177</v>
      </c>
      <c r="G107" s="57">
        <v>1569</v>
      </c>
      <c r="H107" s="58">
        <f t="shared" si="9"/>
        <v>0.72071658245291681</v>
      </c>
      <c r="I107" s="48">
        <f t="shared" si="12"/>
        <v>663227.90353697736</v>
      </c>
      <c r="J107" s="56">
        <f t="shared" si="13"/>
        <v>0</v>
      </c>
      <c r="K107" s="56">
        <f t="shared" si="15"/>
        <v>26292.399999999998</v>
      </c>
      <c r="L107" s="56">
        <f t="shared" si="10"/>
        <v>689520.3</v>
      </c>
      <c r="M107" s="64">
        <f t="shared" si="11"/>
        <v>388520.30000000005</v>
      </c>
      <c r="N107" s="59">
        <f t="shared" si="14"/>
        <v>147.76905113264672</v>
      </c>
      <c r="O107" s="59">
        <f t="shared" si="16"/>
        <v>619380.30000000005</v>
      </c>
      <c r="P107" s="69">
        <v>70140</v>
      </c>
    </row>
    <row r="108" spans="1:16" x14ac:dyDescent="0.25">
      <c r="A108" s="62">
        <v>294</v>
      </c>
      <c r="B108" s="62">
        <v>1</v>
      </c>
      <c r="C108" s="63" t="s">
        <v>139</v>
      </c>
      <c r="D108" s="56">
        <v>0</v>
      </c>
      <c r="E108" s="57">
        <v>2767.25</v>
      </c>
      <c r="F108" s="57">
        <v>2571</v>
      </c>
      <c r="G108" s="57">
        <v>295</v>
      </c>
      <c r="H108" s="58">
        <f t="shared" si="9"/>
        <v>0.11474134577985219</v>
      </c>
      <c r="I108" s="48">
        <f t="shared" si="12"/>
        <v>111131.29618825359</v>
      </c>
      <c r="J108" s="56">
        <f t="shared" si="13"/>
        <v>0</v>
      </c>
      <c r="K108" s="56">
        <f t="shared" si="15"/>
        <v>0</v>
      </c>
      <c r="L108" s="56">
        <f t="shared" si="10"/>
        <v>0</v>
      </c>
      <c r="M108" s="64">
        <f t="shared" si="11"/>
        <v>0</v>
      </c>
      <c r="N108" s="59">
        <f t="shared" si="14"/>
        <v>0</v>
      </c>
      <c r="O108" s="59">
        <f t="shared" si="16"/>
        <v>0</v>
      </c>
      <c r="P108" s="69">
        <v>0</v>
      </c>
    </row>
    <row r="109" spans="1:16" x14ac:dyDescent="0.25">
      <c r="A109" s="62">
        <v>297</v>
      </c>
      <c r="B109" s="62">
        <v>1</v>
      </c>
      <c r="C109" s="63" t="s">
        <v>140</v>
      </c>
      <c r="D109" s="56">
        <v>0</v>
      </c>
      <c r="E109" s="57">
        <v>399.71</v>
      </c>
      <c r="F109" s="57">
        <v>344</v>
      </c>
      <c r="G109" s="57">
        <v>7</v>
      </c>
      <c r="H109" s="58">
        <f t="shared" si="9"/>
        <v>2.0348837209302327E-2</v>
      </c>
      <c r="I109" s="48">
        <f t="shared" si="12"/>
        <v>2846.7718023255816</v>
      </c>
      <c r="J109" s="56">
        <f t="shared" si="13"/>
        <v>0</v>
      </c>
      <c r="K109" s="56">
        <f t="shared" si="15"/>
        <v>0</v>
      </c>
      <c r="L109" s="56">
        <f t="shared" si="10"/>
        <v>0</v>
      </c>
      <c r="M109" s="64">
        <f t="shared" si="11"/>
        <v>0</v>
      </c>
      <c r="N109" s="59">
        <f t="shared" si="14"/>
        <v>0</v>
      </c>
      <c r="O109" s="59">
        <f t="shared" si="16"/>
        <v>0</v>
      </c>
      <c r="P109" s="69">
        <v>0</v>
      </c>
    </row>
    <row r="110" spans="1:16" x14ac:dyDescent="0.25">
      <c r="A110" s="62">
        <v>299</v>
      </c>
      <c r="B110" s="62">
        <v>1</v>
      </c>
      <c r="C110" s="63" t="s">
        <v>141</v>
      </c>
      <c r="D110" s="56">
        <v>0</v>
      </c>
      <c r="E110" s="57">
        <v>769.46</v>
      </c>
      <c r="F110" s="57">
        <v>699</v>
      </c>
      <c r="G110" s="57">
        <v>31</v>
      </c>
      <c r="H110" s="58">
        <f t="shared" si="9"/>
        <v>4.4349070100143065E-2</v>
      </c>
      <c r="I110" s="48">
        <f t="shared" si="12"/>
        <v>11943.69241773963</v>
      </c>
      <c r="J110" s="56">
        <f t="shared" si="13"/>
        <v>0</v>
      </c>
      <c r="K110" s="56">
        <f t="shared" si="15"/>
        <v>0</v>
      </c>
      <c r="L110" s="56">
        <f t="shared" si="10"/>
        <v>0</v>
      </c>
      <c r="M110" s="64">
        <f t="shared" si="11"/>
        <v>0</v>
      </c>
      <c r="N110" s="59">
        <f t="shared" si="14"/>
        <v>0</v>
      </c>
      <c r="O110" s="59">
        <f t="shared" si="16"/>
        <v>0</v>
      </c>
      <c r="P110" s="69">
        <v>0</v>
      </c>
    </row>
    <row r="111" spans="1:16" x14ac:dyDescent="0.25">
      <c r="A111" s="62">
        <v>300</v>
      </c>
      <c r="B111" s="62">
        <v>1</v>
      </c>
      <c r="C111" s="63" t="s">
        <v>142</v>
      </c>
      <c r="D111" s="56">
        <v>0</v>
      </c>
      <c r="E111" s="57">
        <v>1440.83</v>
      </c>
      <c r="F111" s="57">
        <v>1254</v>
      </c>
      <c r="G111" s="57">
        <v>83</v>
      </c>
      <c r="H111" s="58">
        <f t="shared" si="9"/>
        <v>6.6188197767145129E-2</v>
      </c>
      <c r="I111" s="48">
        <f t="shared" si="12"/>
        <v>33378.079346092498</v>
      </c>
      <c r="J111" s="56">
        <f t="shared" si="13"/>
        <v>0</v>
      </c>
      <c r="K111" s="56">
        <f t="shared" si="15"/>
        <v>0</v>
      </c>
      <c r="L111" s="56">
        <f t="shared" si="10"/>
        <v>0</v>
      </c>
      <c r="M111" s="64">
        <f t="shared" si="11"/>
        <v>0</v>
      </c>
      <c r="N111" s="59">
        <f t="shared" si="14"/>
        <v>0</v>
      </c>
      <c r="O111" s="59">
        <f t="shared" si="16"/>
        <v>0</v>
      </c>
      <c r="P111" s="69">
        <v>0</v>
      </c>
    </row>
    <row r="112" spans="1:16" x14ac:dyDescent="0.25">
      <c r="A112" s="62">
        <v>306</v>
      </c>
      <c r="B112" s="62">
        <v>1</v>
      </c>
      <c r="C112" s="63" t="s">
        <v>143</v>
      </c>
      <c r="D112" s="56">
        <v>0</v>
      </c>
      <c r="E112" s="57">
        <v>316.19</v>
      </c>
      <c r="F112" s="57">
        <v>263</v>
      </c>
      <c r="G112" s="57">
        <v>38</v>
      </c>
      <c r="H112" s="58">
        <f t="shared" si="9"/>
        <v>0.14448669201520911</v>
      </c>
      <c r="I112" s="48">
        <f t="shared" si="12"/>
        <v>15989.836501901138</v>
      </c>
      <c r="J112" s="56">
        <f t="shared" si="13"/>
        <v>0</v>
      </c>
      <c r="K112" s="56">
        <f t="shared" si="15"/>
        <v>0</v>
      </c>
      <c r="L112" s="56">
        <f t="shared" si="10"/>
        <v>0</v>
      </c>
      <c r="M112" s="64">
        <f t="shared" si="11"/>
        <v>0</v>
      </c>
      <c r="N112" s="59">
        <f t="shared" si="14"/>
        <v>0</v>
      </c>
      <c r="O112" s="59">
        <f t="shared" si="16"/>
        <v>0</v>
      </c>
      <c r="P112" s="69">
        <v>0</v>
      </c>
    </row>
    <row r="113" spans="1:16" x14ac:dyDescent="0.25">
      <c r="A113" s="62">
        <v>308</v>
      </c>
      <c r="B113" s="62">
        <v>1</v>
      </c>
      <c r="C113" s="63" t="s">
        <v>144</v>
      </c>
      <c r="D113" s="56">
        <v>0</v>
      </c>
      <c r="E113" s="57">
        <v>610.20000000000005</v>
      </c>
      <c r="F113" s="57">
        <v>542</v>
      </c>
      <c r="G113" s="57">
        <v>45</v>
      </c>
      <c r="H113" s="58">
        <f t="shared" si="9"/>
        <v>8.3025830258302583E-2</v>
      </c>
      <c r="I113" s="48">
        <f t="shared" si="12"/>
        <v>17731.826568265686</v>
      </c>
      <c r="J113" s="56">
        <f t="shared" si="13"/>
        <v>0</v>
      </c>
      <c r="K113" s="56">
        <f t="shared" si="15"/>
        <v>0</v>
      </c>
      <c r="L113" s="56">
        <f t="shared" si="10"/>
        <v>0</v>
      </c>
      <c r="M113" s="64">
        <f t="shared" si="11"/>
        <v>0</v>
      </c>
      <c r="N113" s="59">
        <f t="shared" si="14"/>
        <v>0</v>
      </c>
      <c r="O113" s="59">
        <f t="shared" si="16"/>
        <v>0</v>
      </c>
      <c r="P113" s="69">
        <v>0</v>
      </c>
    </row>
    <row r="114" spans="1:16" x14ac:dyDescent="0.25">
      <c r="A114" s="62">
        <v>309</v>
      </c>
      <c r="B114" s="62">
        <v>1</v>
      </c>
      <c r="C114" s="63" t="s">
        <v>145</v>
      </c>
      <c r="D114" s="56">
        <v>0</v>
      </c>
      <c r="E114" s="57">
        <v>1754.67</v>
      </c>
      <c r="F114" s="57">
        <v>1538</v>
      </c>
      <c r="G114" s="57">
        <v>184</v>
      </c>
      <c r="H114" s="58">
        <f t="shared" si="9"/>
        <v>0.11963589076723016</v>
      </c>
      <c r="I114" s="48">
        <f t="shared" si="12"/>
        <v>73472.527958387524</v>
      </c>
      <c r="J114" s="56">
        <f t="shared" si="13"/>
        <v>0</v>
      </c>
      <c r="K114" s="56">
        <f t="shared" si="15"/>
        <v>0</v>
      </c>
      <c r="L114" s="56">
        <f t="shared" si="10"/>
        <v>0</v>
      </c>
      <c r="M114" s="64">
        <f t="shared" si="11"/>
        <v>0</v>
      </c>
      <c r="N114" s="59">
        <f t="shared" si="14"/>
        <v>0</v>
      </c>
      <c r="O114" s="59">
        <f t="shared" si="16"/>
        <v>0</v>
      </c>
      <c r="P114" s="69">
        <v>0</v>
      </c>
    </row>
    <row r="115" spans="1:16" x14ac:dyDescent="0.25">
      <c r="A115" s="62">
        <v>314</v>
      </c>
      <c r="B115" s="62">
        <v>1</v>
      </c>
      <c r="C115" s="63" t="s">
        <v>146</v>
      </c>
      <c r="D115" s="56">
        <v>0</v>
      </c>
      <c r="E115" s="57">
        <v>1049.5</v>
      </c>
      <c r="F115" s="57">
        <v>852</v>
      </c>
      <c r="G115" s="57">
        <v>41</v>
      </c>
      <c r="H115" s="58">
        <f t="shared" si="9"/>
        <v>4.8122065727699531E-2</v>
      </c>
      <c r="I115" s="48">
        <f t="shared" si="12"/>
        <v>17676.437793427231</v>
      </c>
      <c r="J115" s="56">
        <f t="shared" si="13"/>
        <v>0</v>
      </c>
      <c r="K115" s="56">
        <f t="shared" si="15"/>
        <v>0</v>
      </c>
      <c r="L115" s="56">
        <f t="shared" si="10"/>
        <v>0</v>
      </c>
      <c r="M115" s="64">
        <f t="shared" si="11"/>
        <v>0</v>
      </c>
      <c r="N115" s="59">
        <f t="shared" si="14"/>
        <v>0</v>
      </c>
      <c r="O115" s="59">
        <f t="shared" si="16"/>
        <v>0</v>
      </c>
      <c r="P115" s="69">
        <v>0</v>
      </c>
    </row>
    <row r="116" spans="1:16" x14ac:dyDescent="0.25">
      <c r="A116" s="62">
        <v>316</v>
      </c>
      <c r="B116" s="62">
        <v>1</v>
      </c>
      <c r="C116" s="63" t="s">
        <v>147</v>
      </c>
      <c r="D116" s="56">
        <v>0</v>
      </c>
      <c r="E116" s="57">
        <v>1231.02</v>
      </c>
      <c r="F116" s="57">
        <v>1052</v>
      </c>
      <c r="G116" s="57">
        <v>126</v>
      </c>
      <c r="H116" s="58">
        <f t="shared" si="9"/>
        <v>0.11977186311787072</v>
      </c>
      <c r="I116" s="48">
        <f t="shared" si="12"/>
        <v>51604.545627376421</v>
      </c>
      <c r="J116" s="56">
        <f t="shared" si="13"/>
        <v>0</v>
      </c>
      <c r="K116" s="56">
        <f t="shared" si="15"/>
        <v>0</v>
      </c>
      <c r="L116" s="56">
        <f t="shared" si="10"/>
        <v>0</v>
      </c>
      <c r="M116" s="64">
        <f t="shared" si="11"/>
        <v>0</v>
      </c>
      <c r="N116" s="59">
        <f t="shared" si="14"/>
        <v>0</v>
      </c>
      <c r="O116" s="59">
        <f t="shared" si="16"/>
        <v>0</v>
      </c>
      <c r="P116" s="69">
        <v>0</v>
      </c>
    </row>
    <row r="117" spans="1:16" x14ac:dyDescent="0.25">
      <c r="A117" s="62">
        <v>317</v>
      </c>
      <c r="B117" s="62">
        <v>1</v>
      </c>
      <c r="C117" s="63" t="s">
        <v>148</v>
      </c>
      <c r="D117" s="56">
        <v>0</v>
      </c>
      <c r="E117" s="57">
        <v>1036.31</v>
      </c>
      <c r="F117" s="57">
        <v>903</v>
      </c>
      <c r="G117" s="57">
        <v>370</v>
      </c>
      <c r="H117" s="58">
        <f t="shared" si="9"/>
        <v>0.40974529346622368</v>
      </c>
      <c r="I117" s="48">
        <f t="shared" si="12"/>
        <v>148618.1007751938</v>
      </c>
      <c r="J117" s="56">
        <f t="shared" si="13"/>
        <v>0</v>
      </c>
      <c r="K117" s="56">
        <f t="shared" si="15"/>
        <v>0</v>
      </c>
      <c r="L117" s="56">
        <f t="shared" si="10"/>
        <v>0</v>
      </c>
      <c r="M117" s="64">
        <f t="shared" si="11"/>
        <v>0</v>
      </c>
      <c r="N117" s="59">
        <f t="shared" si="14"/>
        <v>0</v>
      </c>
      <c r="O117" s="59">
        <f t="shared" si="16"/>
        <v>0</v>
      </c>
      <c r="P117" s="69">
        <v>0</v>
      </c>
    </row>
    <row r="118" spans="1:16" x14ac:dyDescent="0.25">
      <c r="A118" s="62">
        <v>318</v>
      </c>
      <c r="B118" s="62">
        <v>1</v>
      </c>
      <c r="C118" s="63" t="s">
        <v>149</v>
      </c>
      <c r="D118" s="56">
        <v>0</v>
      </c>
      <c r="E118" s="57">
        <v>4592.66</v>
      </c>
      <c r="F118" s="57">
        <v>4035</v>
      </c>
      <c r="G118" s="57">
        <v>483</v>
      </c>
      <c r="H118" s="58">
        <f t="shared" si="9"/>
        <v>0.11970260223048328</v>
      </c>
      <c r="I118" s="48">
        <f t="shared" si="12"/>
        <v>192413.67360594793</v>
      </c>
      <c r="J118" s="56">
        <f t="shared" si="13"/>
        <v>0</v>
      </c>
      <c r="K118" s="56">
        <f t="shared" si="15"/>
        <v>0</v>
      </c>
      <c r="L118" s="56">
        <f t="shared" si="10"/>
        <v>0</v>
      </c>
      <c r="M118" s="64">
        <f t="shared" si="11"/>
        <v>0</v>
      </c>
      <c r="N118" s="59">
        <f t="shared" si="14"/>
        <v>0</v>
      </c>
      <c r="O118" s="59">
        <f t="shared" si="16"/>
        <v>0</v>
      </c>
      <c r="P118" s="69">
        <v>0</v>
      </c>
    </row>
    <row r="119" spans="1:16" x14ac:dyDescent="0.25">
      <c r="A119" s="62">
        <v>319</v>
      </c>
      <c r="B119" s="62">
        <v>1</v>
      </c>
      <c r="C119" s="63" t="s">
        <v>150</v>
      </c>
      <c r="D119" s="56">
        <v>0</v>
      </c>
      <c r="E119" s="57">
        <v>658.21</v>
      </c>
      <c r="F119" s="57">
        <v>555</v>
      </c>
      <c r="G119" s="57">
        <v>46</v>
      </c>
      <c r="H119" s="58">
        <f t="shared" si="9"/>
        <v>8.2882882882882883E-2</v>
      </c>
      <c r="I119" s="48">
        <f t="shared" si="12"/>
        <v>19094.01981981982</v>
      </c>
      <c r="J119" s="56">
        <f t="shared" si="13"/>
        <v>0</v>
      </c>
      <c r="K119" s="56">
        <f t="shared" si="15"/>
        <v>0</v>
      </c>
      <c r="L119" s="56">
        <f t="shared" si="10"/>
        <v>0</v>
      </c>
      <c r="M119" s="64">
        <f t="shared" si="11"/>
        <v>0</v>
      </c>
      <c r="N119" s="59">
        <f t="shared" si="14"/>
        <v>0</v>
      </c>
      <c r="O119" s="59">
        <f t="shared" si="16"/>
        <v>0</v>
      </c>
      <c r="P119" s="69">
        <v>0</v>
      </c>
    </row>
    <row r="120" spans="1:16" x14ac:dyDescent="0.25">
      <c r="A120" s="62">
        <v>323</v>
      </c>
      <c r="B120" s="62">
        <v>2</v>
      </c>
      <c r="C120" s="63" t="s">
        <v>151</v>
      </c>
      <c r="D120" s="56">
        <v>0</v>
      </c>
      <c r="E120" s="57">
        <v>37.68</v>
      </c>
      <c r="F120" s="57">
        <v>0</v>
      </c>
      <c r="G120" s="57">
        <v>0</v>
      </c>
      <c r="H120" s="58">
        <f t="shared" si="9"/>
        <v>0</v>
      </c>
      <c r="I120" s="48">
        <f t="shared" si="12"/>
        <v>0</v>
      </c>
      <c r="J120" s="56">
        <f t="shared" si="13"/>
        <v>0</v>
      </c>
      <c r="K120" s="56">
        <f t="shared" si="15"/>
        <v>0</v>
      </c>
      <c r="L120" s="56">
        <f t="shared" si="10"/>
        <v>0</v>
      </c>
      <c r="M120" s="64">
        <f t="shared" si="11"/>
        <v>0</v>
      </c>
      <c r="N120" s="59">
        <f t="shared" si="14"/>
        <v>0</v>
      </c>
      <c r="O120" s="59">
        <f t="shared" si="16"/>
        <v>0</v>
      </c>
      <c r="P120" s="69">
        <v>0</v>
      </c>
    </row>
    <row r="121" spans="1:16" x14ac:dyDescent="0.25">
      <c r="A121" s="62">
        <v>330</v>
      </c>
      <c r="B121" s="62">
        <v>1</v>
      </c>
      <c r="C121" s="63" t="s">
        <v>152</v>
      </c>
      <c r="D121" s="56">
        <v>47730</v>
      </c>
      <c r="E121" s="57">
        <v>336.11</v>
      </c>
      <c r="F121" s="57">
        <v>354</v>
      </c>
      <c r="G121" s="57">
        <v>57</v>
      </c>
      <c r="H121" s="58">
        <f t="shared" si="9"/>
        <v>0.16101694915254236</v>
      </c>
      <c r="I121" s="48">
        <f t="shared" si="12"/>
        <v>18941.792372881355</v>
      </c>
      <c r="J121" s="56">
        <f t="shared" si="13"/>
        <v>19000.217033898305</v>
      </c>
      <c r="K121" s="56">
        <f t="shared" si="15"/>
        <v>3361.1000000000004</v>
      </c>
      <c r="L121" s="56">
        <f t="shared" si="10"/>
        <v>41303.11</v>
      </c>
      <c r="M121" s="64">
        <f t="shared" si="11"/>
        <v>-6426.8899999999994</v>
      </c>
      <c r="N121" s="59">
        <f t="shared" si="14"/>
        <v>-19.121388831037457</v>
      </c>
      <c r="O121" s="59">
        <f t="shared" si="16"/>
        <v>41303.11</v>
      </c>
      <c r="P121" s="69">
        <v>0</v>
      </c>
    </row>
    <row r="122" spans="1:16" x14ac:dyDescent="0.25">
      <c r="A122" s="62">
        <v>332</v>
      </c>
      <c r="B122" s="62">
        <v>1</v>
      </c>
      <c r="C122" s="63" t="s">
        <v>153</v>
      </c>
      <c r="D122" s="56">
        <v>0</v>
      </c>
      <c r="E122" s="57">
        <v>2006.24</v>
      </c>
      <c r="F122" s="57">
        <v>1783</v>
      </c>
      <c r="G122" s="57">
        <v>123</v>
      </c>
      <c r="H122" s="58">
        <f t="shared" si="9"/>
        <v>6.8984856982613571E-2</v>
      </c>
      <c r="I122" s="48">
        <f t="shared" si="12"/>
        <v>48440.062815479527</v>
      </c>
      <c r="J122" s="56">
        <f t="shared" si="13"/>
        <v>0</v>
      </c>
      <c r="K122" s="56">
        <f t="shared" si="15"/>
        <v>0</v>
      </c>
      <c r="L122" s="56">
        <f t="shared" si="10"/>
        <v>0</v>
      </c>
      <c r="M122" s="64">
        <f t="shared" si="11"/>
        <v>0</v>
      </c>
      <c r="N122" s="59">
        <f t="shared" si="14"/>
        <v>0</v>
      </c>
      <c r="O122" s="59">
        <f t="shared" si="16"/>
        <v>0</v>
      </c>
      <c r="P122" s="69">
        <v>0</v>
      </c>
    </row>
    <row r="123" spans="1:16" x14ac:dyDescent="0.25">
      <c r="A123" s="62">
        <v>333</v>
      </c>
      <c r="B123" s="62">
        <v>1</v>
      </c>
      <c r="C123" s="63" t="s">
        <v>154</v>
      </c>
      <c r="D123" s="56">
        <v>0</v>
      </c>
      <c r="E123" s="57">
        <v>621.85</v>
      </c>
      <c r="F123" s="57">
        <v>555</v>
      </c>
      <c r="G123" s="57">
        <v>8</v>
      </c>
      <c r="H123" s="58">
        <f t="shared" si="9"/>
        <v>1.4414414414414415E-2</v>
      </c>
      <c r="I123" s="48">
        <f t="shared" si="12"/>
        <v>3137.2612612612611</v>
      </c>
      <c r="J123" s="56">
        <f t="shared" si="13"/>
        <v>0</v>
      </c>
      <c r="K123" s="56">
        <f t="shared" si="15"/>
        <v>0</v>
      </c>
      <c r="L123" s="56">
        <f t="shared" si="10"/>
        <v>0</v>
      </c>
      <c r="M123" s="64">
        <f t="shared" si="11"/>
        <v>0</v>
      </c>
      <c r="N123" s="59">
        <f t="shared" si="14"/>
        <v>0</v>
      </c>
      <c r="O123" s="59">
        <f t="shared" si="16"/>
        <v>0</v>
      </c>
      <c r="P123" s="69">
        <v>0</v>
      </c>
    </row>
    <row r="124" spans="1:16" x14ac:dyDescent="0.25">
      <c r="A124" s="65">
        <v>345</v>
      </c>
      <c r="B124" s="65">
        <v>1</v>
      </c>
      <c r="C124" s="40" t="s">
        <v>751</v>
      </c>
      <c r="D124" s="56">
        <v>150604</v>
      </c>
      <c r="E124" s="57">
        <v>1631.91</v>
      </c>
      <c r="F124" s="57">
        <v>1423</v>
      </c>
      <c r="G124" s="57">
        <v>99</v>
      </c>
      <c r="H124" s="58">
        <f t="shared" si="9"/>
        <v>6.9571328179901623E-2</v>
      </c>
      <c r="I124" s="48">
        <f t="shared" si="12"/>
        <v>39736.951159522141</v>
      </c>
      <c r="J124" s="56">
        <f t="shared" si="13"/>
        <v>73172.252234715386</v>
      </c>
      <c r="K124" s="56">
        <f t="shared" si="15"/>
        <v>16319.1</v>
      </c>
      <c r="L124" s="56">
        <f t="shared" si="10"/>
        <v>129228.3</v>
      </c>
      <c r="M124" s="64">
        <f t="shared" si="11"/>
        <v>-21375.699999999997</v>
      </c>
      <c r="N124" s="59">
        <f t="shared" si="14"/>
        <v>-13.098577740194003</v>
      </c>
      <c r="O124" s="59">
        <f t="shared" si="16"/>
        <v>85165.73000000001</v>
      </c>
      <c r="P124" s="69">
        <v>44062.57</v>
      </c>
    </row>
    <row r="125" spans="1:16" x14ac:dyDescent="0.25">
      <c r="A125" s="65">
        <v>347</v>
      </c>
      <c r="B125" s="65">
        <v>1</v>
      </c>
      <c r="C125" s="40" t="s">
        <v>752</v>
      </c>
      <c r="D125" s="56">
        <v>595155.68999999994</v>
      </c>
      <c r="E125" s="57">
        <v>4759.17</v>
      </c>
      <c r="F125" s="57">
        <v>4197</v>
      </c>
      <c r="G125" s="57">
        <v>1835</v>
      </c>
      <c r="H125" s="58">
        <f t="shared" si="9"/>
        <v>0.43721705980462233</v>
      </c>
      <c r="I125" s="48">
        <f t="shared" si="12"/>
        <v>728276.61007862759</v>
      </c>
      <c r="J125" s="56">
        <f t="shared" si="13"/>
        <v>0</v>
      </c>
      <c r="K125" s="56">
        <f t="shared" si="15"/>
        <v>47591.7</v>
      </c>
      <c r="L125" s="56">
        <f t="shared" si="10"/>
        <v>775868.31</v>
      </c>
      <c r="M125" s="64">
        <f t="shared" si="11"/>
        <v>180712.62000000011</v>
      </c>
      <c r="N125" s="59">
        <f t="shared" si="14"/>
        <v>37.971457207874508</v>
      </c>
      <c r="O125" s="59">
        <f t="shared" si="16"/>
        <v>597321.60000000009</v>
      </c>
      <c r="P125" s="69">
        <v>178546.71</v>
      </c>
    </row>
    <row r="126" spans="1:16" x14ac:dyDescent="0.25">
      <c r="A126" s="62">
        <v>356</v>
      </c>
      <c r="B126" s="62">
        <v>1</v>
      </c>
      <c r="C126" s="63" t="s">
        <v>157</v>
      </c>
      <c r="D126" s="56">
        <v>0</v>
      </c>
      <c r="E126" s="57">
        <v>183.59</v>
      </c>
      <c r="F126" s="57">
        <v>157</v>
      </c>
      <c r="G126" s="57">
        <v>5</v>
      </c>
      <c r="H126" s="58">
        <f t="shared" si="9"/>
        <v>3.1847133757961783E-2</v>
      </c>
      <c r="I126" s="48">
        <f t="shared" si="12"/>
        <v>2046.3853503184714</v>
      </c>
      <c r="J126" s="56">
        <f t="shared" si="13"/>
        <v>0</v>
      </c>
      <c r="K126" s="56">
        <f t="shared" si="15"/>
        <v>0</v>
      </c>
      <c r="L126" s="56">
        <f t="shared" si="10"/>
        <v>0</v>
      </c>
      <c r="M126" s="64">
        <f t="shared" si="11"/>
        <v>0</v>
      </c>
      <c r="N126" s="59">
        <f t="shared" si="14"/>
        <v>0</v>
      </c>
      <c r="O126" s="59">
        <f t="shared" si="16"/>
        <v>0</v>
      </c>
      <c r="P126" s="69">
        <v>0</v>
      </c>
    </row>
    <row r="127" spans="1:16" x14ac:dyDescent="0.25">
      <c r="A127" s="62">
        <v>361</v>
      </c>
      <c r="B127" s="62">
        <v>1</v>
      </c>
      <c r="C127" s="63" t="s">
        <v>158</v>
      </c>
      <c r="D127" s="56">
        <v>0</v>
      </c>
      <c r="E127" s="57">
        <v>1355.71</v>
      </c>
      <c r="F127" s="57">
        <v>1216</v>
      </c>
      <c r="G127" s="57">
        <v>123</v>
      </c>
      <c r="H127" s="58">
        <f t="shared" si="9"/>
        <v>0.10115131578947369</v>
      </c>
      <c r="I127" s="48">
        <f t="shared" si="12"/>
        <v>47996.14761513158</v>
      </c>
      <c r="J127" s="56">
        <f t="shared" si="13"/>
        <v>0</v>
      </c>
      <c r="K127" s="56">
        <f t="shared" si="15"/>
        <v>0</v>
      </c>
      <c r="L127" s="56">
        <f t="shared" si="10"/>
        <v>0</v>
      </c>
      <c r="M127" s="64">
        <f t="shared" si="11"/>
        <v>0</v>
      </c>
      <c r="N127" s="59">
        <f t="shared" si="14"/>
        <v>0</v>
      </c>
      <c r="O127" s="59">
        <f t="shared" si="16"/>
        <v>0</v>
      </c>
      <c r="P127" s="69">
        <v>0</v>
      </c>
    </row>
    <row r="128" spans="1:16" x14ac:dyDescent="0.25">
      <c r="A128" s="62">
        <v>362</v>
      </c>
      <c r="B128" s="62">
        <v>1</v>
      </c>
      <c r="C128" s="63" t="s">
        <v>159</v>
      </c>
      <c r="D128" s="56">
        <v>0</v>
      </c>
      <c r="E128" s="57">
        <v>373.16</v>
      </c>
      <c r="F128" s="57">
        <v>311</v>
      </c>
      <c r="G128" s="57">
        <v>12</v>
      </c>
      <c r="H128" s="58">
        <f t="shared" si="9"/>
        <v>3.8585209003215437E-2</v>
      </c>
      <c r="I128" s="48">
        <f t="shared" si="12"/>
        <v>5039.4598070739557</v>
      </c>
      <c r="J128" s="56">
        <f t="shared" si="13"/>
        <v>0</v>
      </c>
      <c r="K128" s="56">
        <f t="shared" si="15"/>
        <v>0</v>
      </c>
      <c r="L128" s="56">
        <f t="shared" si="10"/>
        <v>0</v>
      </c>
      <c r="M128" s="64">
        <f t="shared" si="11"/>
        <v>0</v>
      </c>
      <c r="N128" s="59">
        <f t="shared" si="14"/>
        <v>0</v>
      </c>
      <c r="O128" s="59">
        <f t="shared" si="16"/>
        <v>0</v>
      </c>
      <c r="P128" s="69">
        <v>0</v>
      </c>
    </row>
    <row r="129" spans="1:16" x14ac:dyDescent="0.25">
      <c r="A129" s="62">
        <v>363</v>
      </c>
      <c r="B129" s="62">
        <v>1</v>
      </c>
      <c r="C129" s="63" t="s">
        <v>160</v>
      </c>
      <c r="D129" s="56">
        <v>0</v>
      </c>
      <c r="E129" s="57">
        <v>386.12</v>
      </c>
      <c r="F129" s="57">
        <v>349</v>
      </c>
      <c r="G129" s="57">
        <v>36</v>
      </c>
      <c r="H129" s="58">
        <f t="shared" si="9"/>
        <v>0.10315186246418338</v>
      </c>
      <c r="I129" s="48">
        <f t="shared" si="12"/>
        <v>13940.148997134671</v>
      </c>
      <c r="J129" s="56">
        <f t="shared" si="13"/>
        <v>0</v>
      </c>
      <c r="K129" s="56">
        <f t="shared" si="15"/>
        <v>0</v>
      </c>
      <c r="L129" s="56">
        <f t="shared" si="10"/>
        <v>0</v>
      </c>
      <c r="M129" s="64">
        <f t="shared" si="11"/>
        <v>0</v>
      </c>
      <c r="N129" s="59">
        <f t="shared" si="14"/>
        <v>0</v>
      </c>
      <c r="O129" s="59">
        <f t="shared" si="16"/>
        <v>0</v>
      </c>
      <c r="P129" s="69">
        <v>0</v>
      </c>
    </row>
    <row r="130" spans="1:16" x14ac:dyDescent="0.25">
      <c r="A130" s="65">
        <v>378</v>
      </c>
      <c r="B130" s="65">
        <v>1</v>
      </c>
      <c r="C130" s="40" t="s">
        <v>757</v>
      </c>
      <c r="D130" s="56">
        <v>51980</v>
      </c>
      <c r="E130" s="57">
        <v>596.64</v>
      </c>
      <c r="F130" s="57">
        <v>500</v>
      </c>
      <c r="G130" s="57">
        <v>41</v>
      </c>
      <c r="H130" s="58">
        <f t="shared" si="9"/>
        <v>8.2000000000000003E-2</v>
      </c>
      <c r="I130" s="48">
        <f t="shared" si="12"/>
        <v>17123.567999999999</v>
      </c>
      <c r="J130" s="56">
        <f t="shared" si="13"/>
        <v>23005.245120000003</v>
      </c>
      <c r="K130" s="56">
        <f t="shared" si="15"/>
        <v>5966.4</v>
      </c>
      <c r="L130" s="56">
        <f t="shared" si="10"/>
        <v>46095.21</v>
      </c>
      <c r="M130" s="64">
        <f t="shared" si="11"/>
        <v>-5884.7900000000009</v>
      </c>
      <c r="N130" s="59">
        <f t="shared" si="14"/>
        <v>-9.8632173504961127</v>
      </c>
      <c r="O130" s="59">
        <f t="shared" si="16"/>
        <v>30501.21</v>
      </c>
      <c r="P130" s="69">
        <v>15594</v>
      </c>
    </row>
    <row r="131" spans="1:16" x14ac:dyDescent="0.25">
      <c r="A131" s="62">
        <v>381</v>
      </c>
      <c r="B131" s="62">
        <v>1</v>
      </c>
      <c r="C131" s="63" t="s">
        <v>162</v>
      </c>
      <c r="D131" s="56">
        <v>0</v>
      </c>
      <c r="E131" s="57">
        <v>1623.02</v>
      </c>
      <c r="F131" s="57">
        <v>1400</v>
      </c>
      <c r="G131" s="57">
        <v>47</v>
      </c>
      <c r="H131" s="58">
        <f t="shared" si="9"/>
        <v>3.3571428571428572E-2</v>
      </c>
      <c r="I131" s="48">
        <f t="shared" si="12"/>
        <v>19070.485000000001</v>
      </c>
      <c r="J131" s="56">
        <f t="shared" si="13"/>
        <v>0</v>
      </c>
      <c r="K131" s="56">
        <f t="shared" si="15"/>
        <v>0</v>
      </c>
      <c r="L131" s="56">
        <f t="shared" si="10"/>
        <v>0</v>
      </c>
      <c r="M131" s="64">
        <f t="shared" si="11"/>
        <v>0</v>
      </c>
      <c r="N131" s="59">
        <f t="shared" si="14"/>
        <v>0</v>
      </c>
      <c r="O131" s="59">
        <f t="shared" si="16"/>
        <v>0</v>
      </c>
      <c r="P131" s="69">
        <v>0</v>
      </c>
    </row>
    <row r="132" spans="1:16" x14ac:dyDescent="0.25">
      <c r="A132" s="62">
        <v>390</v>
      </c>
      <c r="B132" s="62">
        <v>1</v>
      </c>
      <c r="C132" s="63" t="s">
        <v>163</v>
      </c>
      <c r="D132" s="56">
        <v>0</v>
      </c>
      <c r="E132" s="57">
        <v>554.08000000000004</v>
      </c>
      <c r="F132" s="57">
        <v>484</v>
      </c>
      <c r="G132" s="57">
        <v>36</v>
      </c>
      <c r="H132" s="58">
        <f t="shared" si="9"/>
        <v>7.43801652892562E-2</v>
      </c>
      <c r="I132" s="48">
        <f t="shared" si="12"/>
        <v>14424.396694214876</v>
      </c>
      <c r="J132" s="56">
        <f t="shared" si="13"/>
        <v>0</v>
      </c>
      <c r="K132" s="56">
        <f t="shared" si="15"/>
        <v>0</v>
      </c>
      <c r="L132" s="56">
        <f t="shared" si="10"/>
        <v>0</v>
      </c>
      <c r="M132" s="64">
        <f t="shared" si="11"/>
        <v>0</v>
      </c>
      <c r="N132" s="59">
        <f t="shared" si="14"/>
        <v>0</v>
      </c>
      <c r="O132" s="59">
        <f t="shared" si="16"/>
        <v>0</v>
      </c>
      <c r="P132" s="69">
        <v>0</v>
      </c>
    </row>
    <row r="133" spans="1:16" x14ac:dyDescent="0.25">
      <c r="A133" s="65">
        <v>391</v>
      </c>
      <c r="B133" s="65">
        <v>1</v>
      </c>
      <c r="C133" s="40" t="s">
        <v>761</v>
      </c>
      <c r="D133" s="56">
        <v>0</v>
      </c>
      <c r="E133" s="57">
        <v>499.55</v>
      </c>
      <c r="F133" s="57">
        <v>440</v>
      </c>
      <c r="G133" s="57">
        <v>19</v>
      </c>
      <c r="H133" s="58">
        <f t="shared" si="9"/>
        <v>4.3181818181818182E-2</v>
      </c>
      <c r="I133" s="48">
        <f t="shared" si="12"/>
        <v>7550.017045454546</v>
      </c>
      <c r="J133" s="56">
        <f t="shared" si="13"/>
        <v>0</v>
      </c>
      <c r="K133" s="56">
        <f t="shared" si="15"/>
        <v>0</v>
      </c>
      <c r="L133" s="56">
        <f t="shared" si="10"/>
        <v>0</v>
      </c>
      <c r="M133" s="64">
        <f t="shared" si="11"/>
        <v>0</v>
      </c>
      <c r="N133" s="59">
        <f t="shared" si="14"/>
        <v>0</v>
      </c>
      <c r="O133" s="59">
        <f t="shared" si="16"/>
        <v>-6900</v>
      </c>
      <c r="P133" s="69">
        <v>6900</v>
      </c>
    </row>
    <row r="134" spans="1:16" x14ac:dyDescent="0.25">
      <c r="A134" s="65">
        <v>402</v>
      </c>
      <c r="B134" s="65">
        <v>1</v>
      </c>
      <c r="C134" s="40" t="s">
        <v>763</v>
      </c>
      <c r="D134" s="56">
        <v>9980.16</v>
      </c>
      <c r="E134" s="57">
        <v>115.38</v>
      </c>
      <c r="F134" s="57">
        <v>100</v>
      </c>
      <c r="G134" s="57">
        <v>1</v>
      </c>
      <c r="H134" s="58">
        <f t="shared" si="9"/>
        <v>0.01</v>
      </c>
      <c r="I134" s="48">
        <f t="shared" si="12"/>
        <v>403.83</v>
      </c>
      <c r="J134" s="56">
        <f t="shared" si="13"/>
        <v>6320.3778000000002</v>
      </c>
      <c r="K134" s="56">
        <f t="shared" si="15"/>
        <v>1153.8</v>
      </c>
      <c r="L134" s="56">
        <f t="shared" si="10"/>
        <v>7878.01</v>
      </c>
      <c r="M134" s="64">
        <f t="shared" si="11"/>
        <v>-2102.1499999999996</v>
      </c>
      <c r="N134" s="59">
        <f t="shared" si="14"/>
        <v>-18.219362107817645</v>
      </c>
      <c r="O134" s="59">
        <f t="shared" si="16"/>
        <v>3712.62</v>
      </c>
      <c r="P134" s="69">
        <v>4165.3900000000003</v>
      </c>
    </row>
    <row r="135" spans="1:16" x14ac:dyDescent="0.25">
      <c r="A135" s="65">
        <v>403</v>
      </c>
      <c r="B135" s="65">
        <v>1</v>
      </c>
      <c r="C135" s="40" t="s">
        <v>764</v>
      </c>
      <c r="D135" s="56">
        <v>20060.599999999999</v>
      </c>
      <c r="E135" s="57">
        <v>211.52</v>
      </c>
      <c r="F135" s="57">
        <v>200</v>
      </c>
      <c r="G135" s="57">
        <v>1</v>
      </c>
      <c r="H135" s="58">
        <f t="shared" si="9"/>
        <v>5.0000000000000001E-3</v>
      </c>
      <c r="I135" s="48">
        <f t="shared" si="12"/>
        <v>370.16</v>
      </c>
      <c r="J135" s="56">
        <f t="shared" si="13"/>
        <v>12995.690399999999</v>
      </c>
      <c r="K135" s="56">
        <f t="shared" si="15"/>
        <v>2115.2000000000003</v>
      </c>
      <c r="L135" s="56">
        <f t="shared" si="10"/>
        <v>15481.05</v>
      </c>
      <c r="M135" s="64">
        <f t="shared" si="11"/>
        <v>-4579.5499999999993</v>
      </c>
      <c r="N135" s="59">
        <f t="shared" si="14"/>
        <v>-21.650671331316182</v>
      </c>
      <c r="O135" s="59">
        <f t="shared" si="16"/>
        <v>9603.3499999999985</v>
      </c>
      <c r="P135" s="69">
        <v>5877.7</v>
      </c>
    </row>
    <row r="136" spans="1:16" x14ac:dyDescent="0.25">
      <c r="A136" s="62">
        <v>404</v>
      </c>
      <c r="B136" s="62">
        <v>1</v>
      </c>
      <c r="C136" s="63" t="s">
        <v>167</v>
      </c>
      <c r="D136" s="56">
        <v>0</v>
      </c>
      <c r="E136" s="57">
        <v>189.69</v>
      </c>
      <c r="F136" s="57">
        <v>105</v>
      </c>
      <c r="G136" s="57">
        <v>6</v>
      </c>
      <c r="H136" s="58">
        <f t="shared" si="9"/>
        <v>5.7142857142857141E-2</v>
      </c>
      <c r="I136" s="48">
        <f t="shared" si="12"/>
        <v>3793.7999999999997</v>
      </c>
      <c r="J136" s="56">
        <f t="shared" si="13"/>
        <v>0</v>
      </c>
      <c r="K136" s="56">
        <f t="shared" si="15"/>
        <v>0</v>
      </c>
      <c r="L136" s="56">
        <f t="shared" si="10"/>
        <v>0</v>
      </c>
      <c r="M136" s="64">
        <f t="shared" si="11"/>
        <v>0</v>
      </c>
      <c r="N136" s="59">
        <f t="shared" si="14"/>
        <v>0</v>
      </c>
      <c r="O136" s="59">
        <f t="shared" si="16"/>
        <v>0</v>
      </c>
      <c r="P136" s="69">
        <v>0</v>
      </c>
    </row>
    <row r="137" spans="1:16" x14ac:dyDescent="0.25">
      <c r="A137" s="65">
        <v>413</v>
      </c>
      <c r="B137" s="65">
        <v>1</v>
      </c>
      <c r="C137" s="40" t="s">
        <v>766</v>
      </c>
      <c r="D137" s="56">
        <v>317762</v>
      </c>
      <c r="E137" s="57">
        <v>2581.88</v>
      </c>
      <c r="F137" s="57">
        <v>2270</v>
      </c>
      <c r="G137" s="57">
        <v>531</v>
      </c>
      <c r="H137" s="58">
        <f t="shared" si="9"/>
        <v>0.23392070484581498</v>
      </c>
      <c r="I137" s="48">
        <f t="shared" si="12"/>
        <v>211384.31629955949</v>
      </c>
      <c r="J137" s="56">
        <f t="shared" si="13"/>
        <v>70209.271242290735</v>
      </c>
      <c r="K137" s="56">
        <f t="shared" si="15"/>
        <v>25818.800000000003</v>
      </c>
      <c r="L137" s="56">
        <f t="shared" si="10"/>
        <v>307412.39</v>
      </c>
      <c r="M137" s="64">
        <f t="shared" si="11"/>
        <v>-10349.609999999986</v>
      </c>
      <c r="N137" s="59">
        <f t="shared" si="14"/>
        <v>-4.0085557810587575</v>
      </c>
      <c r="O137" s="59">
        <f t="shared" si="16"/>
        <v>212083.79</v>
      </c>
      <c r="P137" s="69">
        <v>95328.6</v>
      </c>
    </row>
    <row r="138" spans="1:16" x14ac:dyDescent="0.25">
      <c r="A138" s="65">
        <v>414</v>
      </c>
      <c r="B138" s="65">
        <v>1</v>
      </c>
      <c r="C138" s="40" t="s">
        <v>767</v>
      </c>
      <c r="D138" s="56">
        <v>46561.2</v>
      </c>
      <c r="E138" s="57">
        <v>528.08000000000004</v>
      </c>
      <c r="F138" s="57">
        <v>438</v>
      </c>
      <c r="G138" s="57">
        <v>55</v>
      </c>
      <c r="H138" s="58">
        <f t="shared" si="9"/>
        <v>0.12557077625570776</v>
      </c>
      <c r="I138" s="48">
        <f t="shared" si="12"/>
        <v>23208.995433789954</v>
      </c>
      <c r="J138" s="56">
        <f t="shared" si="13"/>
        <v>15412.455013698629</v>
      </c>
      <c r="K138" s="56">
        <f t="shared" si="15"/>
        <v>5280.8</v>
      </c>
      <c r="L138" s="56">
        <f t="shared" si="10"/>
        <v>43902.25</v>
      </c>
      <c r="M138" s="64">
        <f t="shared" si="11"/>
        <v>-2658.9499999999971</v>
      </c>
      <c r="N138" s="59">
        <f t="shared" si="14"/>
        <v>-5.0351272534464417</v>
      </c>
      <c r="O138" s="59">
        <f t="shared" si="16"/>
        <v>29933.89</v>
      </c>
      <c r="P138" s="69">
        <v>13968.36</v>
      </c>
    </row>
    <row r="139" spans="1:16" x14ac:dyDescent="0.25">
      <c r="A139" s="65">
        <v>415</v>
      </c>
      <c r="B139" s="65">
        <v>1</v>
      </c>
      <c r="C139" s="40" t="s">
        <v>768</v>
      </c>
      <c r="D139" s="56">
        <v>23610.87</v>
      </c>
      <c r="E139" s="57">
        <v>184.34</v>
      </c>
      <c r="F139" s="57">
        <v>121</v>
      </c>
      <c r="G139" s="57">
        <v>51</v>
      </c>
      <c r="H139" s="58">
        <f t="shared" si="9"/>
        <v>0.42148760330578511</v>
      </c>
      <c r="I139" s="48">
        <f t="shared" si="12"/>
        <v>27193.958677685947</v>
      </c>
      <c r="J139" s="56">
        <f t="shared" si="13"/>
        <v>0</v>
      </c>
      <c r="K139" s="56">
        <f t="shared" si="15"/>
        <v>1843.4</v>
      </c>
      <c r="L139" s="56">
        <f t="shared" si="10"/>
        <v>29037.360000000001</v>
      </c>
      <c r="M139" s="64">
        <f t="shared" si="11"/>
        <v>5426.4900000000016</v>
      </c>
      <c r="N139" s="59">
        <f t="shared" si="14"/>
        <v>29.43739828577629</v>
      </c>
      <c r="O139" s="59">
        <f t="shared" si="16"/>
        <v>21954.1</v>
      </c>
      <c r="P139" s="69">
        <v>7083.26</v>
      </c>
    </row>
    <row r="140" spans="1:16" x14ac:dyDescent="0.25">
      <c r="A140" s="62">
        <v>423</v>
      </c>
      <c r="B140" s="62">
        <v>1</v>
      </c>
      <c r="C140" s="63" t="s">
        <v>171</v>
      </c>
      <c r="D140" s="56">
        <v>0</v>
      </c>
      <c r="E140" s="57">
        <v>3382.84</v>
      </c>
      <c r="F140" s="57">
        <v>2947</v>
      </c>
      <c r="G140" s="57">
        <v>227</v>
      </c>
      <c r="H140" s="58">
        <f t="shared" si="9"/>
        <v>7.7027485578554461E-2</v>
      </c>
      <c r="I140" s="48">
        <f t="shared" si="12"/>
        <v>91200.080760095007</v>
      </c>
      <c r="J140" s="56">
        <f t="shared" si="13"/>
        <v>0</v>
      </c>
      <c r="K140" s="56">
        <f t="shared" si="15"/>
        <v>0</v>
      </c>
      <c r="L140" s="56">
        <f t="shared" si="10"/>
        <v>0</v>
      </c>
      <c r="M140" s="64">
        <f t="shared" si="11"/>
        <v>0</v>
      </c>
      <c r="N140" s="59">
        <f t="shared" si="14"/>
        <v>0</v>
      </c>
      <c r="O140" s="59">
        <f t="shared" si="16"/>
        <v>0</v>
      </c>
      <c r="P140" s="69">
        <v>0</v>
      </c>
    </row>
    <row r="141" spans="1:16" x14ac:dyDescent="0.25">
      <c r="A141" s="62">
        <v>424</v>
      </c>
      <c r="B141" s="62">
        <v>1</v>
      </c>
      <c r="C141" s="63" t="s">
        <v>172</v>
      </c>
      <c r="D141" s="56">
        <v>0</v>
      </c>
      <c r="E141" s="57">
        <v>463.07</v>
      </c>
      <c r="F141" s="57">
        <v>410</v>
      </c>
      <c r="G141" s="57">
        <v>53</v>
      </c>
      <c r="H141" s="58">
        <f t="shared" si="9"/>
        <v>0.12926829268292683</v>
      </c>
      <c r="I141" s="48">
        <f t="shared" si="12"/>
        <v>20951.093902439025</v>
      </c>
      <c r="J141" s="56">
        <f t="shared" si="13"/>
        <v>0</v>
      </c>
      <c r="K141" s="56">
        <f t="shared" si="15"/>
        <v>0</v>
      </c>
      <c r="L141" s="56">
        <f t="shared" si="10"/>
        <v>0</v>
      </c>
      <c r="M141" s="64">
        <f t="shared" si="11"/>
        <v>0</v>
      </c>
      <c r="N141" s="59">
        <f t="shared" si="14"/>
        <v>0</v>
      </c>
      <c r="O141" s="59">
        <f t="shared" si="16"/>
        <v>0</v>
      </c>
      <c r="P141" s="69">
        <v>0</v>
      </c>
    </row>
    <row r="142" spans="1:16" x14ac:dyDescent="0.25">
      <c r="A142" s="62">
        <v>432</v>
      </c>
      <c r="B142" s="62">
        <v>1</v>
      </c>
      <c r="C142" s="63" t="s">
        <v>173</v>
      </c>
      <c r="D142" s="56">
        <v>0</v>
      </c>
      <c r="E142" s="57">
        <v>699.74</v>
      </c>
      <c r="F142" s="57">
        <v>655</v>
      </c>
      <c r="G142" s="57">
        <v>476</v>
      </c>
      <c r="H142" s="58">
        <f t="shared" ref="H142:H205" si="17">IF(F142=0,0,G142/F142)</f>
        <v>0.72671755725190834</v>
      </c>
      <c r="I142" s="48">
        <f t="shared" si="12"/>
        <v>177979.67022900761</v>
      </c>
      <c r="J142" s="56">
        <f t="shared" si="13"/>
        <v>0</v>
      </c>
      <c r="K142" s="56">
        <f t="shared" si="15"/>
        <v>0</v>
      </c>
      <c r="L142" s="56">
        <f t="shared" ref="L142:L205" si="18">IF(D142=0,0,ROUND(I142+J142+K142,2))</f>
        <v>0</v>
      </c>
      <c r="M142" s="64">
        <f t="shared" ref="M142:M205" si="19">L142-D142</f>
        <v>0</v>
      </c>
      <c r="N142" s="59">
        <f t="shared" si="14"/>
        <v>0</v>
      </c>
      <c r="O142" s="59">
        <f t="shared" si="16"/>
        <v>0</v>
      </c>
      <c r="P142" s="69">
        <v>0</v>
      </c>
    </row>
    <row r="143" spans="1:16" x14ac:dyDescent="0.25">
      <c r="A143" s="62">
        <v>435</v>
      </c>
      <c r="B143" s="62">
        <v>1</v>
      </c>
      <c r="C143" s="63" t="s">
        <v>174</v>
      </c>
      <c r="D143" s="56">
        <v>0</v>
      </c>
      <c r="E143" s="57">
        <v>708.57</v>
      </c>
      <c r="F143" s="57">
        <v>554</v>
      </c>
      <c r="G143" s="57">
        <v>422</v>
      </c>
      <c r="H143" s="58">
        <f t="shared" si="17"/>
        <v>0.76173285198555951</v>
      </c>
      <c r="I143" s="48">
        <f t="shared" ref="I143:I206" si="20">E143*H143*I$10</f>
        <v>188909.36642599278</v>
      </c>
      <c r="J143" s="56">
        <f t="shared" ref="J143:J206" si="21">MAX(0,IF(D143=0,0,(D143-I143)*J$9))</f>
        <v>0</v>
      </c>
      <c r="K143" s="56">
        <f t="shared" si="15"/>
        <v>0</v>
      </c>
      <c r="L143" s="56">
        <f t="shared" si="18"/>
        <v>0</v>
      </c>
      <c r="M143" s="64">
        <f t="shared" si="19"/>
        <v>0</v>
      </c>
      <c r="N143" s="59">
        <f t="shared" ref="N143:N206" si="22">IF(E143=0,0,M143/E143)</f>
        <v>0</v>
      </c>
      <c r="O143" s="59">
        <f t="shared" si="16"/>
        <v>0</v>
      </c>
      <c r="P143" s="69">
        <v>0</v>
      </c>
    </row>
    <row r="144" spans="1:16" x14ac:dyDescent="0.25">
      <c r="A144" s="62">
        <v>441</v>
      </c>
      <c r="B144" s="62">
        <v>1</v>
      </c>
      <c r="C144" s="63" t="s">
        <v>175</v>
      </c>
      <c r="D144" s="56">
        <v>0</v>
      </c>
      <c r="E144" s="57">
        <v>471.99</v>
      </c>
      <c r="F144" s="57">
        <v>405</v>
      </c>
      <c r="G144" s="57">
        <v>11</v>
      </c>
      <c r="H144" s="58">
        <f t="shared" si="17"/>
        <v>2.7160493827160494E-2</v>
      </c>
      <c r="I144" s="48">
        <f t="shared" si="20"/>
        <v>4486.8185185185184</v>
      </c>
      <c r="J144" s="56">
        <f t="shared" si="21"/>
        <v>0</v>
      </c>
      <c r="K144" s="56">
        <f t="shared" ref="K144:K207" si="23">IF(D144&gt;0,E144*K$10,0)</f>
        <v>0</v>
      </c>
      <c r="L144" s="56">
        <f t="shared" si="18"/>
        <v>0</v>
      </c>
      <c r="M144" s="64">
        <f t="shared" si="19"/>
        <v>0</v>
      </c>
      <c r="N144" s="59">
        <f t="shared" si="22"/>
        <v>0</v>
      </c>
      <c r="O144" s="59">
        <f t="shared" ref="O144:O207" si="24">L144-P144</f>
        <v>0</v>
      </c>
      <c r="P144" s="69">
        <v>0</v>
      </c>
    </row>
    <row r="145" spans="1:16" x14ac:dyDescent="0.25">
      <c r="A145" s="62">
        <v>447</v>
      </c>
      <c r="B145" s="62">
        <v>1</v>
      </c>
      <c r="C145" s="63" t="s">
        <v>176</v>
      </c>
      <c r="D145" s="56">
        <v>0</v>
      </c>
      <c r="E145" s="57">
        <v>185.54</v>
      </c>
      <c r="F145" s="57">
        <v>165</v>
      </c>
      <c r="G145" s="57">
        <v>5</v>
      </c>
      <c r="H145" s="58">
        <f t="shared" si="17"/>
        <v>3.0303030303030304E-2</v>
      </c>
      <c r="I145" s="48">
        <f t="shared" si="20"/>
        <v>1967.8484848484848</v>
      </c>
      <c r="J145" s="56">
        <f t="shared" si="21"/>
        <v>0</v>
      </c>
      <c r="K145" s="56">
        <f t="shared" si="23"/>
        <v>0</v>
      </c>
      <c r="L145" s="56">
        <f t="shared" si="18"/>
        <v>0</v>
      </c>
      <c r="M145" s="64">
        <f t="shared" si="19"/>
        <v>0</v>
      </c>
      <c r="N145" s="59">
        <f t="shared" si="22"/>
        <v>0</v>
      </c>
      <c r="O145" s="59">
        <f t="shared" si="24"/>
        <v>0</v>
      </c>
      <c r="P145" s="69">
        <v>0</v>
      </c>
    </row>
    <row r="146" spans="1:16" x14ac:dyDescent="0.25">
      <c r="A146" s="65">
        <v>458</v>
      </c>
      <c r="B146" s="65">
        <v>1</v>
      </c>
      <c r="C146" s="40" t="s">
        <v>775</v>
      </c>
      <c r="D146" s="56">
        <v>28833.72</v>
      </c>
      <c r="E146" s="57">
        <v>299.05</v>
      </c>
      <c r="F146" s="57">
        <v>257</v>
      </c>
      <c r="G146" s="57">
        <v>17</v>
      </c>
      <c r="H146" s="58">
        <f t="shared" si="17"/>
        <v>6.6147859922178989E-2</v>
      </c>
      <c r="I146" s="48">
        <f t="shared" si="20"/>
        <v>6923.5311284046702</v>
      </c>
      <c r="J146" s="56">
        <f t="shared" si="21"/>
        <v>14460.72465525292</v>
      </c>
      <c r="K146" s="56">
        <f t="shared" si="23"/>
        <v>2990.5</v>
      </c>
      <c r="L146" s="56">
        <f t="shared" si="18"/>
        <v>24374.76</v>
      </c>
      <c r="M146" s="64">
        <f t="shared" si="19"/>
        <v>-4458.9600000000028</v>
      </c>
      <c r="N146" s="59">
        <f t="shared" si="22"/>
        <v>-14.910416318341424</v>
      </c>
      <c r="O146" s="59">
        <f t="shared" si="24"/>
        <v>15823.179999999998</v>
      </c>
      <c r="P146" s="69">
        <v>8551.58</v>
      </c>
    </row>
    <row r="147" spans="1:16" x14ac:dyDescent="0.25">
      <c r="A147" s="62">
        <v>463</v>
      </c>
      <c r="B147" s="62">
        <v>1</v>
      </c>
      <c r="C147" s="63" t="s">
        <v>178</v>
      </c>
      <c r="D147" s="56">
        <v>0</v>
      </c>
      <c r="E147" s="57">
        <v>1108.97</v>
      </c>
      <c r="F147" s="57">
        <v>937</v>
      </c>
      <c r="G147" s="57">
        <v>47</v>
      </c>
      <c r="H147" s="58">
        <f t="shared" si="17"/>
        <v>5.0160085378868728E-2</v>
      </c>
      <c r="I147" s="48">
        <f t="shared" si="20"/>
        <v>19469.110458911422</v>
      </c>
      <c r="J147" s="56">
        <f t="shared" si="21"/>
        <v>0</v>
      </c>
      <c r="K147" s="56">
        <f t="shared" si="23"/>
        <v>0</v>
      </c>
      <c r="L147" s="56">
        <f t="shared" si="18"/>
        <v>0</v>
      </c>
      <c r="M147" s="64">
        <f t="shared" si="19"/>
        <v>0</v>
      </c>
      <c r="N147" s="59">
        <f t="shared" si="22"/>
        <v>0</v>
      </c>
      <c r="O147" s="59">
        <f t="shared" si="24"/>
        <v>0</v>
      </c>
      <c r="P147" s="69">
        <v>0</v>
      </c>
    </row>
    <row r="148" spans="1:16" x14ac:dyDescent="0.25">
      <c r="A148" s="62">
        <v>465</v>
      </c>
      <c r="B148" s="62">
        <v>1</v>
      </c>
      <c r="C148" s="63" t="s">
        <v>179</v>
      </c>
      <c r="D148" s="56">
        <v>0</v>
      </c>
      <c r="E148" s="57">
        <v>2002.29</v>
      </c>
      <c r="F148" s="57">
        <v>1694</v>
      </c>
      <c r="G148" s="57">
        <v>122</v>
      </c>
      <c r="H148" s="58">
        <f t="shared" si="17"/>
        <v>7.2018890200708383E-2</v>
      </c>
      <c r="I148" s="48">
        <f t="shared" si="20"/>
        <v>50470.946280991731</v>
      </c>
      <c r="J148" s="56">
        <f t="shared" si="21"/>
        <v>0</v>
      </c>
      <c r="K148" s="56">
        <f t="shared" si="23"/>
        <v>0</v>
      </c>
      <c r="L148" s="56">
        <f t="shared" si="18"/>
        <v>0</v>
      </c>
      <c r="M148" s="64">
        <f t="shared" si="19"/>
        <v>0</v>
      </c>
      <c r="N148" s="59">
        <f t="shared" si="22"/>
        <v>0</v>
      </c>
      <c r="O148" s="59">
        <f t="shared" si="24"/>
        <v>0</v>
      </c>
      <c r="P148" s="69">
        <v>0</v>
      </c>
    </row>
    <row r="149" spans="1:16" x14ac:dyDescent="0.25">
      <c r="A149" s="62">
        <v>466</v>
      </c>
      <c r="B149" s="62">
        <v>1</v>
      </c>
      <c r="C149" s="63" t="s">
        <v>180</v>
      </c>
      <c r="D149" s="56">
        <v>0</v>
      </c>
      <c r="E149" s="57">
        <v>2593.48</v>
      </c>
      <c r="F149" s="57">
        <v>2266</v>
      </c>
      <c r="G149" s="57">
        <v>83</v>
      </c>
      <c r="H149" s="58">
        <f t="shared" si="17"/>
        <v>3.6628420123565757E-2</v>
      </c>
      <c r="I149" s="48">
        <f t="shared" si="20"/>
        <v>33248.276257722864</v>
      </c>
      <c r="J149" s="56">
        <f t="shared" si="21"/>
        <v>0</v>
      </c>
      <c r="K149" s="56">
        <f t="shared" si="23"/>
        <v>0</v>
      </c>
      <c r="L149" s="56">
        <f t="shared" si="18"/>
        <v>0</v>
      </c>
      <c r="M149" s="64">
        <f t="shared" si="19"/>
        <v>0</v>
      </c>
      <c r="N149" s="59">
        <f t="shared" si="22"/>
        <v>0</v>
      </c>
      <c r="O149" s="59">
        <f t="shared" si="24"/>
        <v>0</v>
      </c>
      <c r="P149" s="69">
        <v>0</v>
      </c>
    </row>
    <row r="150" spans="1:16" x14ac:dyDescent="0.25">
      <c r="A150" s="62">
        <v>473</v>
      </c>
      <c r="B150" s="62">
        <v>1</v>
      </c>
      <c r="C150" s="63" t="s">
        <v>181</v>
      </c>
      <c r="D150" s="56">
        <v>0</v>
      </c>
      <c r="E150" s="57">
        <v>581.66</v>
      </c>
      <c r="F150" s="57">
        <v>499</v>
      </c>
      <c r="G150" s="57">
        <v>60</v>
      </c>
      <c r="H150" s="58">
        <f t="shared" si="17"/>
        <v>0.12024048096192384</v>
      </c>
      <c r="I150" s="48">
        <f t="shared" si="20"/>
        <v>24478.677354709416</v>
      </c>
      <c r="J150" s="56">
        <f t="shared" si="21"/>
        <v>0</v>
      </c>
      <c r="K150" s="56">
        <f t="shared" si="23"/>
        <v>0</v>
      </c>
      <c r="L150" s="56">
        <f t="shared" si="18"/>
        <v>0</v>
      </c>
      <c r="M150" s="64">
        <f t="shared" si="19"/>
        <v>0</v>
      </c>
      <c r="N150" s="59">
        <f t="shared" si="22"/>
        <v>0</v>
      </c>
      <c r="O150" s="59">
        <f t="shared" si="24"/>
        <v>0</v>
      </c>
      <c r="P150" s="69">
        <v>0</v>
      </c>
    </row>
    <row r="151" spans="1:16" x14ac:dyDescent="0.25">
      <c r="A151" s="62">
        <v>477</v>
      </c>
      <c r="B151" s="62">
        <v>1</v>
      </c>
      <c r="C151" s="63" t="s">
        <v>182</v>
      </c>
      <c r="D151" s="56">
        <v>0</v>
      </c>
      <c r="E151" s="57">
        <v>3918.95</v>
      </c>
      <c r="F151" s="57">
        <v>3269</v>
      </c>
      <c r="G151" s="57">
        <v>151</v>
      </c>
      <c r="H151" s="58">
        <f t="shared" si="17"/>
        <v>4.619149587029673E-2</v>
      </c>
      <c r="I151" s="48">
        <f t="shared" si="20"/>
        <v>63357.756959314771</v>
      </c>
      <c r="J151" s="56">
        <f t="shared" si="21"/>
        <v>0</v>
      </c>
      <c r="K151" s="56">
        <f t="shared" si="23"/>
        <v>0</v>
      </c>
      <c r="L151" s="56">
        <f t="shared" si="18"/>
        <v>0</v>
      </c>
      <c r="M151" s="64">
        <f t="shared" si="19"/>
        <v>0</v>
      </c>
      <c r="N151" s="59">
        <f t="shared" si="22"/>
        <v>0</v>
      </c>
      <c r="O151" s="59">
        <f t="shared" si="24"/>
        <v>0</v>
      </c>
      <c r="P151" s="69">
        <v>0</v>
      </c>
    </row>
    <row r="152" spans="1:16" x14ac:dyDescent="0.25">
      <c r="A152" s="62">
        <v>480</v>
      </c>
      <c r="B152" s="62">
        <v>1</v>
      </c>
      <c r="C152" s="63" t="s">
        <v>183</v>
      </c>
      <c r="D152" s="56">
        <v>0</v>
      </c>
      <c r="E152" s="57">
        <v>677.86</v>
      </c>
      <c r="F152" s="57">
        <v>686</v>
      </c>
      <c r="G152" s="57">
        <v>276</v>
      </c>
      <c r="H152" s="58">
        <f t="shared" si="17"/>
        <v>0.40233236151603496</v>
      </c>
      <c r="I152" s="48">
        <f t="shared" si="20"/>
        <v>95453.755102040814</v>
      </c>
      <c r="J152" s="56">
        <f t="shared" si="21"/>
        <v>0</v>
      </c>
      <c r="K152" s="56">
        <f t="shared" si="23"/>
        <v>0</v>
      </c>
      <c r="L152" s="56">
        <f t="shared" si="18"/>
        <v>0</v>
      </c>
      <c r="M152" s="64">
        <f t="shared" si="19"/>
        <v>0</v>
      </c>
      <c r="N152" s="59">
        <f t="shared" si="22"/>
        <v>0</v>
      </c>
      <c r="O152" s="59">
        <f t="shared" si="24"/>
        <v>0</v>
      </c>
      <c r="P152" s="69">
        <v>0</v>
      </c>
    </row>
    <row r="153" spans="1:16" x14ac:dyDescent="0.25">
      <c r="A153" s="62">
        <v>482</v>
      </c>
      <c r="B153" s="62">
        <v>1</v>
      </c>
      <c r="C153" s="63" t="s">
        <v>184</v>
      </c>
      <c r="D153" s="56">
        <v>0</v>
      </c>
      <c r="E153" s="57">
        <v>2560.2600000000002</v>
      </c>
      <c r="F153" s="57">
        <v>2504</v>
      </c>
      <c r="G153" s="57">
        <v>148</v>
      </c>
      <c r="H153" s="58">
        <f t="shared" si="17"/>
        <v>5.9105431309904151E-2</v>
      </c>
      <c r="I153" s="48">
        <f t="shared" si="20"/>
        <v>52963.845047923329</v>
      </c>
      <c r="J153" s="56">
        <f t="shared" si="21"/>
        <v>0</v>
      </c>
      <c r="K153" s="56">
        <f t="shared" si="23"/>
        <v>0</v>
      </c>
      <c r="L153" s="56">
        <f t="shared" si="18"/>
        <v>0</v>
      </c>
      <c r="M153" s="64">
        <f t="shared" si="19"/>
        <v>0</v>
      </c>
      <c r="N153" s="59">
        <f t="shared" si="22"/>
        <v>0</v>
      </c>
      <c r="O153" s="59">
        <f t="shared" si="24"/>
        <v>0</v>
      </c>
      <c r="P153" s="69">
        <v>0</v>
      </c>
    </row>
    <row r="154" spans="1:16" x14ac:dyDescent="0.25">
      <c r="A154" s="62">
        <v>484</v>
      </c>
      <c r="B154" s="62">
        <v>1</v>
      </c>
      <c r="C154" s="63" t="s">
        <v>185</v>
      </c>
      <c r="D154" s="56">
        <v>0</v>
      </c>
      <c r="E154" s="57">
        <v>1279.5</v>
      </c>
      <c r="F154" s="57">
        <v>1117</v>
      </c>
      <c r="G154" s="57">
        <v>39</v>
      </c>
      <c r="H154" s="58">
        <f t="shared" si="17"/>
        <v>3.4914950760966873E-2</v>
      </c>
      <c r="I154" s="48">
        <f t="shared" si="20"/>
        <v>15635.787824529991</v>
      </c>
      <c r="J154" s="56">
        <f t="shared" si="21"/>
        <v>0</v>
      </c>
      <c r="K154" s="56">
        <f t="shared" si="23"/>
        <v>0</v>
      </c>
      <c r="L154" s="56">
        <f t="shared" si="18"/>
        <v>0</v>
      </c>
      <c r="M154" s="64">
        <f t="shared" si="19"/>
        <v>0</v>
      </c>
      <c r="N154" s="59">
        <f t="shared" si="22"/>
        <v>0</v>
      </c>
      <c r="O154" s="59">
        <f t="shared" si="24"/>
        <v>0</v>
      </c>
      <c r="P154" s="69">
        <v>0</v>
      </c>
    </row>
    <row r="155" spans="1:16" x14ac:dyDescent="0.25">
      <c r="A155" s="62">
        <v>485</v>
      </c>
      <c r="B155" s="62">
        <v>1</v>
      </c>
      <c r="C155" s="63" t="s">
        <v>186</v>
      </c>
      <c r="D155" s="56">
        <v>0</v>
      </c>
      <c r="E155" s="57">
        <v>1000.08</v>
      </c>
      <c r="F155" s="57">
        <v>880</v>
      </c>
      <c r="G155" s="57">
        <v>23</v>
      </c>
      <c r="H155" s="58">
        <f t="shared" si="17"/>
        <v>2.6136363636363635E-2</v>
      </c>
      <c r="I155" s="48">
        <f t="shared" si="20"/>
        <v>9148.4590909090894</v>
      </c>
      <c r="J155" s="56">
        <f t="shared" si="21"/>
        <v>0</v>
      </c>
      <c r="K155" s="56">
        <f t="shared" si="23"/>
        <v>0</v>
      </c>
      <c r="L155" s="56">
        <f t="shared" si="18"/>
        <v>0</v>
      </c>
      <c r="M155" s="64">
        <f t="shared" si="19"/>
        <v>0</v>
      </c>
      <c r="N155" s="59">
        <f t="shared" si="22"/>
        <v>0</v>
      </c>
      <c r="O155" s="59">
        <f t="shared" si="24"/>
        <v>0</v>
      </c>
      <c r="P155" s="69">
        <v>0</v>
      </c>
    </row>
    <row r="156" spans="1:16" x14ac:dyDescent="0.25">
      <c r="A156" s="65">
        <v>486</v>
      </c>
      <c r="B156" s="65">
        <v>1</v>
      </c>
      <c r="C156" s="40" t="s">
        <v>785</v>
      </c>
      <c r="D156" s="56">
        <v>0</v>
      </c>
      <c r="E156" s="57">
        <v>332.54</v>
      </c>
      <c r="F156" s="57">
        <v>341</v>
      </c>
      <c r="G156" s="57">
        <v>5</v>
      </c>
      <c r="H156" s="58">
        <f t="shared" si="17"/>
        <v>1.466275659824047E-2</v>
      </c>
      <c r="I156" s="48">
        <f t="shared" si="20"/>
        <v>1706.5835777126103</v>
      </c>
      <c r="J156" s="56">
        <f t="shared" si="21"/>
        <v>0</v>
      </c>
      <c r="K156" s="56">
        <f t="shared" si="23"/>
        <v>0</v>
      </c>
      <c r="L156" s="56">
        <f t="shared" si="18"/>
        <v>0</v>
      </c>
      <c r="M156" s="64">
        <f t="shared" si="19"/>
        <v>0</v>
      </c>
      <c r="N156" s="59">
        <f t="shared" si="22"/>
        <v>0</v>
      </c>
      <c r="O156" s="59">
        <f t="shared" si="24"/>
        <v>0</v>
      </c>
      <c r="P156" s="69">
        <v>0</v>
      </c>
    </row>
    <row r="157" spans="1:16" x14ac:dyDescent="0.25">
      <c r="A157" s="65">
        <v>487</v>
      </c>
      <c r="B157" s="65">
        <v>1</v>
      </c>
      <c r="C157" s="40" t="s">
        <v>786</v>
      </c>
      <c r="D157" s="56">
        <v>0</v>
      </c>
      <c r="E157" s="57">
        <v>413.75</v>
      </c>
      <c r="F157" s="57">
        <v>381</v>
      </c>
      <c r="G157" s="57">
        <v>11</v>
      </c>
      <c r="H157" s="58">
        <f t="shared" si="17"/>
        <v>2.8871391076115485E-2</v>
      </c>
      <c r="I157" s="48">
        <f t="shared" si="20"/>
        <v>4180.9383202099734</v>
      </c>
      <c r="J157" s="56">
        <f t="shared" si="21"/>
        <v>0</v>
      </c>
      <c r="K157" s="56">
        <f t="shared" si="23"/>
        <v>0</v>
      </c>
      <c r="L157" s="56">
        <f t="shared" si="18"/>
        <v>0</v>
      </c>
      <c r="M157" s="64">
        <f t="shared" si="19"/>
        <v>0</v>
      </c>
      <c r="N157" s="59">
        <f t="shared" si="22"/>
        <v>0</v>
      </c>
      <c r="O157" s="59">
        <f t="shared" si="24"/>
        <v>0</v>
      </c>
      <c r="P157" s="69">
        <v>0</v>
      </c>
    </row>
    <row r="158" spans="1:16" x14ac:dyDescent="0.25">
      <c r="A158" s="65">
        <v>492</v>
      </c>
      <c r="B158" s="65">
        <v>1</v>
      </c>
      <c r="C158" s="40" t="s">
        <v>787</v>
      </c>
      <c r="D158" s="56">
        <v>640993</v>
      </c>
      <c r="E158" s="57">
        <v>5311.03</v>
      </c>
      <c r="F158" s="57">
        <v>4582</v>
      </c>
      <c r="G158" s="57">
        <v>1679</v>
      </c>
      <c r="H158" s="58">
        <f t="shared" si="17"/>
        <v>0.36643387167175906</v>
      </c>
      <c r="I158" s="48">
        <f t="shared" si="20"/>
        <v>681149.44991270185</v>
      </c>
      <c r="J158" s="56">
        <f t="shared" si="21"/>
        <v>0</v>
      </c>
      <c r="K158" s="56">
        <f t="shared" si="23"/>
        <v>53110.299999999996</v>
      </c>
      <c r="L158" s="56">
        <f t="shared" si="18"/>
        <v>734259.75</v>
      </c>
      <c r="M158" s="64">
        <f t="shared" si="19"/>
        <v>93266.75</v>
      </c>
      <c r="N158" s="59">
        <f t="shared" si="22"/>
        <v>17.560953336735061</v>
      </c>
      <c r="O158" s="59">
        <f t="shared" si="24"/>
        <v>535679.6</v>
      </c>
      <c r="P158" s="69">
        <v>198580.15</v>
      </c>
    </row>
    <row r="159" spans="1:16" x14ac:dyDescent="0.25">
      <c r="A159" s="62">
        <v>495</v>
      </c>
      <c r="B159" s="62">
        <v>1</v>
      </c>
      <c r="C159" s="63" t="s">
        <v>190</v>
      </c>
      <c r="D159" s="56">
        <v>0</v>
      </c>
      <c r="E159" s="57">
        <v>446.61</v>
      </c>
      <c r="F159" s="57">
        <v>402</v>
      </c>
      <c r="G159" s="57">
        <v>26</v>
      </c>
      <c r="H159" s="58">
        <f t="shared" si="17"/>
        <v>6.4676616915422883E-2</v>
      </c>
      <c r="I159" s="48">
        <f t="shared" si="20"/>
        <v>10109.828358208955</v>
      </c>
      <c r="J159" s="56">
        <f t="shared" si="21"/>
        <v>0</v>
      </c>
      <c r="K159" s="56">
        <f t="shared" si="23"/>
        <v>0</v>
      </c>
      <c r="L159" s="56">
        <f t="shared" si="18"/>
        <v>0</v>
      </c>
      <c r="M159" s="64">
        <f t="shared" si="19"/>
        <v>0</v>
      </c>
      <c r="N159" s="59">
        <f t="shared" si="22"/>
        <v>0</v>
      </c>
      <c r="O159" s="59">
        <f t="shared" si="24"/>
        <v>0</v>
      </c>
      <c r="P159" s="69">
        <v>0</v>
      </c>
    </row>
    <row r="160" spans="1:16" x14ac:dyDescent="0.25">
      <c r="A160" s="65">
        <v>497</v>
      </c>
      <c r="B160" s="65">
        <v>1</v>
      </c>
      <c r="C160" s="40" t="s">
        <v>789</v>
      </c>
      <c r="D160" s="56">
        <v>20400</v>
      </c>
      <c r="E160" s="57">
        <v>268.45</v>
      </c>
      <c r="F160" s="57">
        <v>240</v>
      </c>
      <c r="G160" s="57">
        <v>8</v>
      </c>
      <c r="H160" s="58">
        <f t="shared" si="17"/>
        <v>3.3333333333333333E-2</v>
      </c>
      <c r="I160" s="48">
        <f t="shared" si="20"/>
        <v>3131.9166666666665</v>
      </c>
      <c r="J160" s="56">
        <f t="shared" si="21"/>
        <v>11396.934999999999</v>
      </c>
      <c r="K160" s="56">
        <f t="shared" si="23"/>
        <v>2684.5</v>
      </c>
      <c r="L160" s="56">
        <f t="shared" si="18"/>
        <v>17213.349999999999</v>
      </c>
      <c r="M160" s="64">
        <f t="shared" si="19"/>
        <v>-3186.6500000000015</v>
      </c>
      <c r="N160" s="59">
        <f t="shared" si="22"/>
        <v>-11.870553175637927</v>
      </c>
      <c r="O160" s="59">
        <f t="shared" si="24"/>
        <v>11141.349999999999</v>
      </c>
      <c r="P160" s="69">
        <v>6072</v>
      </c>
    </row>
    <row r="161" spans="1:16" x14ac:dyDescent="0.25">
      <c r="A161" s="62">
        <v>499</v>
      </c>
      <c r="B161" s="62">
        <v>1</v>
      </c>
      <c r="C161" s="63" t="s">
        <v>192</v>
      </c>
      <c r="D161" s="56">
        <v>0</v>
      </c>
      <c r="E161" s="57">
        <v>342.46</v>
      </c>
      <c r="F161" s="57">
        <v>294</v>
      </c>
      <c r="G161" s="57">
        <v>18</v>
      </c>
      <c r="H161" s="58">
        <f t="shared" si="17"/>
        <v>6.1224489795918366E-2</v>
      </c>
      <c r="I161" s="48">
        <f t="shared" si="20"/>
        <v>7338.4285714285706</v>
      </c>
      <c r="J161" s="56">
        <f t="shared" si="21"/>
        <v>0</v>
      </c>
      <c r="K161" s="56">
        <f t="shared" si="23"/>
        <v>0</v>
      </c>
      <c r="L161" s="56">
        <f t="shared" si="18"/>
        <v>0</v>
      </c>
      <c r="M161" s="64">
        <f t="shared" si="19"/>
        <v>0</v>
      </c>
      <c r="N161" s="59">
        <f t="shared" si="22"/>
        <v>0</v>
      </c>
      <c r="O161" s="59">
        <f t="shared" si="24"/>
        <v>0</v>
      </c>
      <c r="P161" s="69">
        <v>0</v>
      </c>
    </row>
    <row r="162" spans="1:16" x14ac:dyDescent="0.25">
      <c r="A162" s="65">
        <v>500</v>
      </c>
      <c r="B162" s="65">
        <v>1</v>
      </c>
      <c r="C162" s="40" t="s">
        <v>791</v>
      </c>
      <c r="D162" s="56">
        <v>42329</v>
      </c>
      <c r="E162" s="57">
        <v>536.47</v>
      </c>
      <c r="F162" s="57">
        <v>507</v>
      </c>
      <c r="G162" s="57">
        <v>30</v>
      </c>
      <c r="H162" s="58">
        <f t="shared" si="17"/>
        <v>5.9171597633136092E-2</v>
      </c>
      <c r="I162" s="48">
        <f t="shared" si="20"/>
        <v>11110.325443786982</v>
      </c>
      <c r="J162" s="56">
        <f t="shared" si="21"/>
        <v>20604.325207100592</v>
      </c>
      <c r="K162" s="56">
        <f t="shared" si="23"/>
        <v>5364.7000000000007</v>
      </c>
      <c r="L162" s="56">
        <f t="shared" si="18"/>
        <v>37079.35</v>
      </c>
      <c r="M162" s="64">
        <f t="shared" si="19"/>
        <v>-5249.6500000000015</v>
      </c>
      <c r="N162" s="59">
        <f t="shared" si="22"/>
        <v>-9.7855425280071593</v>
      </c>
      <c r="O162" s="59">
        <f t="shared" si="24"/>
        <v>28041.85</v>
      </c>
      <c r="P162" s="69">
        <v>9037.5</v>
      </c>
    </row>
    <row r="163" spans="1:16" x14ac:dyDescent="0.25">
      <c r="A163" s="65">
        <v>505</v>
      </c>
      <c r="B163" s="65">
        <v>1</v>
      </c>
      <c r="C163" s="40" t="s">
        <v>792</v>
      </c>
      <c r="D163" s="56">
        <v>32108</v>
      </c>
      <c r="E163" s="57">
        <v>331.57</v>
      </c>
      <c r="F163" s="57">
        <v>302</v>
      </c>
      <c r="G163" s="57">
        <v>18</v>
      </c>
      <c r="H163" s="58">
        <f t="shared" si="17"/>
        <v>5.9602649006622516E-2</v>
      </c>
      <c r="I163" s="48">
        <f t="shared" si="20"/>
        <v>6916.8576158940396</v>
      </c>
      <c r="J163" s="56">
        <f t="shared" si="21"/>
        <v>16626.153973509932</v>
      </c>
      <c r="K163" s="56">
        <f t="shared" si="23"/>
        <v>3315.7</v>
      </c>
      <c r="L163" s="56">
        <f t="shared" si="18"/>
        <v>26858.71</v>
      </c>
      <c r="M163" s="64">
        <f t="shared" si="19"/>
        <v>-5249.2900000000009</v>
      </c>
      <c r="N163" s="59">
        <f t="shared" si="22"/>
        <v>-15.831619265916702</v>
      </c>
      <c r="O163" s="59">
        <f t="shared" si="24"/>
        <v>17224.379999999997</v>
      </c>
      <c r="P163" s="69">
        <v>9634.33</v>
      </c>
    </row>
    <row r="164" spans="1:16" x14ac:dyDescent="0.25">
      <c r="A164" s="65">
        <v>507</v>
      </c>
      <c r="B164" s="65">
        <v>1</v>
      </c>
      <c r="C164" s="40" t="s">
        <v>793</v>
      </c>
      <c r="D164" s="56">
        <v>32776</v>
      </c>
      <c r="E164" s="57">
        <v>374.84</v>
      </c>
      <c r="F164" s="57">
        <v>330</v>
      </c>
      <c r="G164" s="57">
        <v>11</v>
      </c>
      <c r="H164" s="58">
        <f t="shared" si="17"/>
        <v>3.3333333333333333E-2</v>
      </c>
      <c r="I164" s="48">
        <f t="shared" si="20"/>
        <v>4373.1333333333332</v>
      </c>
      <c r="J164" s="56">
        <f t="shared" si="21"/>
        <v>18745.892000000003</v>
      </c>
      <c r="K164" s="56">
        <f t="shared" si="23"/>
        <v>3748.3999999999996</v>
      </c>
      <c r="L164" s="56">
        <f t="shared" si="18"/>
        <v>26867.43</v>
      </c>
      <c r="M164" s="64">
        <f t="shared" si="19"/>
        <v>-5908.57</v>
      </c>
      <c r="N164" s="59">
        <f t="shared" si="22"/>
        <v>-15.762912175861702</v>
      </c>
      <c r="O164" s="59">
        <f t="shared" si="24"/>
        <v>17267.43</v>
      </c>
      <c r="P164" s="69">
        <v>9600</v>
      </c>
    </row>
    <row r="165" spans="1:16" x14ac:dyDescent="0.25">
      <c r="A165" s="62">
        <v>508</v>
      </c>
      <c r="B165" s="62">
        <v>1</v>
      </c>
      <c r="C165" s="63" t="s">
        <v>196</v>
      </c>
      <c r="D165" s="56">
        <v>0</v>
      </c>
      <c r="E165" s="57">
        <v>2231.08</v>
      </c>
      <c r="F165" s="57">
        <v>1946</v>
      </c>
      <c r="G165" s="57">
        <v>384</v>
      </c>
      <c r="H165" s="58">
        <f t="shared" si="17"/>
        <v>0.19732785200411099</v>
      </c>
      <c r="I165" s="48">
        <f t="shared" si="20"/>
        <v>154088.97841726616</v>
      </c>
      <c r="J165" s="56">
        <f t="shared" si="21"/>
        <v>0</v>
      </c>
      <c r="K165" s="56">
        <f t="shared" si="23"/>
        <v>0</v>
      </c>
      <c r="L165" s="56">
        <f t="shared" si="18"/>
        <v>0</v>
      </c>
      <c r="M165" s="64">
        <f t="shared" si="19"/>
        <v>0</v>
      </c>
      <c r="N165" s="59">
        <f t="shared" si="22"/>
        <v>0</v>
      </c>
      <c r="O165" s="59">
        <f t="shared" si="24"/>
        <v>0</v>
      </c>
      <c r="P165" s="69">
        <v>0</v>
      </c>
    </row>
    <row r="166" spans="1:16" x14ac:dyDescent="0.25">
      <c r="A166" s="65">
        <v>511</v>
      </c>
      <c r="B166" s="65">
        <v>1</v>
      </c>
      <c r="C166" s="40" t="s">
        <v>795</v>
      </c>
      <c r="D166" s="56">
        <v>58788</v>
      </c>
      <c r="E166" s="57">
        <v>690.15</v>
      </c>
      <c r="F166" s="57">
        <v>612</v>
      </c>
      <c r="G166" s="57">
        <v>88</v>
      </c>
      <c r="H166" s="58">
        <f t="shared" si="17"/>
        <v>0.1437908496732026</v>
      </c>
      <c r="I166" s="48">
        <f t="shared" si="20"/>
        <v>34733.039215686265</v>
      </c>
      <c r="J166" s="56">
        <f t="shared" si="21"/>
        <v>15876.274117647066</v>
      </c>
      <c r="K166" s="56">
        <f t="shared" si="23"/>
        <v>6901.5</v>
      </c>
      <c r="L166" s="56">
        <f t="shared" si="18"/>
        <v>57510.81</v>
      </c>
      <c r="M166" s="64">
        <f t="shared" si="19"/>
        <v>-1277.1900000000023</v>
      </c>
      <c r="N166" s="59">
        <f t="shared" si="22"/>
        <v>-1.8505976961530137</v>
      </c>
      <c r="O166" s="59">
        <f t="shared" si="24"/>
        <v>39989.009999999995</v>
      </c>
      <c r="P166" s="69">
        <v>17521.8</v>
      </c>
    </row>
    <row r="167" spans="1:16" x14ac:dyDescent="0.25">
      <c r="A167" s="65">
        <v>513</v>
      </c>
      <c r="B167" s="65">
        <v>1</v>
      </c>
      <c r="C167" s="40" t="s">
        <v>796</v>
      </c>
      <c r="D167" s="56">
        <v>22704</v>
      </c>
      <c r="E167" s="57">
        <v>187.15</v>
      </c>
      <c r="F167" s="57">
        <v>146</v>
      </c>
      <c r="G167" s="57">
        <v>56</v>
      </c>
      <c r="H167" s="58">
        <f t="shared" si="17"/>
        <v>0.38356164383561642</v>
      </c>
      <c r="I167" s="48">
        <f t="shared" si="20"/>
        <v>25124.246575342462</v>
      </c>
      <c r="J167" s="56">
        <f t="shared" si="21"/>
        <v>0</v>
      </c>
      <c r="K167" s="56">
        <f t="shared" si="23"/>
        <v>1871.5</v>
      </c>
      <c r="L167" s="56">
        <f t="shared" si="18"/>
        <v>26995.75</v>
      </c>
      <c r="M167" s="64">
        <f t="shared" si="19"/>
        <v>4291.75</v>
      </c>
      <c r="N167" s="59">
        <f t="shared" si="22"/>
        <v>22.932139994656691</v>
      </c>
      <c r="O167" s="59">
        <f t="shared" si="24"/>
        <v>20005.75</v>
      </c>
      <c r="P167" s="69">
        <v>6990</v>
      </c>
    </row>
    <row r="168" spans="1:16" x14ac:dyDescent="0.25">
      <c r="A168" s="65">
        <v>514</v>
      </c>
      <c r="B168" s="65">
        <v>1</v>
      </c>
      <c r="C168" s="40" t="s">
        <v>797</v>
      </c>
      <c r="D168" s="56">
        <v>17480</v>
      </c>
      <c r="E168" s="57">
        <v>187.26</v>
      </c>
      <c r="F168" s="57">
        <v>168</v>
      </c>
      <c r="G168" s="57">
        <v>4</v>
      </c>
      <c r="H168" s="58">
        <f t="shared" si="17"/>
        <v>2.3809523809523808E-2</v>
      </c>
      <c r="I168" s="48">
        <f t="shared" si="20"/>
        <v>1560.4999999999998</v>
      </c>
      <c r="J168" s="56">
        <f t="shared" si="21"/>
        <v>10506.87</v>
      </c>
      <c r="K168" s="56">
        <f t="shared" si="23"/>
        <v>1872.6</v>
      </c>
      <c r="L168" s="56">
        <f t="shared" si="18"/>
        <v>13939.97</v>
      </c>
      <c r="M168" s="64">
        <f t="shared" si="19"/>
        <v>-3540.0300000000007</v>
      </c>
      <c r="N168" s="59">
        <f t="shared" si="22"/>
        <v>-18.904357577699461</v>
      </c>
      <c r="O168" s="59">
        <f t="shared" si="24"/>
        <v>8874.5399999999991</v>
      </c>
      <c r="P168" s="69">
        <v>5065.43</v>
      </c>
    </row>
    <row r="169" spans="1:16" x14ac:dyDescent="0.25">
      <c r="A169" s="65">
        <v>516</v>
      </c>
      <c r="B169" s="65">
        <v>1</v>
      </c>
      <c r="C169" s="40" t="s">
        <v>798</v>
      </c>
      <c r="D169" s="56">
        <v>8666.4</v>
      </c>
      <c r="E169" s="57">
        <v>85.23</v>
      </c>
      <c r="F169" s="57">
        <v>91</v>
      </c>
      <c r="G169" s="57">
        <v>17</v>
      </c>
      <c r="H169" s="58">
        <f t="shared" si="17"/>
        <v>0.18681318681318682</v>
      </c>
      <c r="I169" s="48">
        <f t="shared" si="20"/>
        <v>5572.7307692307695</v>
      </c>
      <c r="J169" s="56">
        <f t="shared" si="21"/>
        <v>2041.821692307692</v>
      </c>
      <c r="K169" s="56">
        <f t="shared" si="23"/>
        <v>852.30000000000007</v>
      </c>
      <c r="L169" s="56">
        <f t="shared" si="18"/>
        <v>8466.85</v>
      </c>
      <c r="M169" s="64">
        <f t="shared" si="19"/>
        <v>-199.54999999999927</v>
      </c>
      <c r="N169" s="59">
        <f t="shared" si="22"/>
        <v>-2.3413117446908278</v>
      </c>
      <c r="O169" s="59">
        <f t="shared" si="24"/>
        <v>4985.1100000000006</v>
      </c>
      <c r="P169" s="69">
        <v>3481.7400000000002</v>
      </c>
    </row>
    <row r="170" spans="1:16" x14ac:dyDescent="0.25">
      <c r="A170" s="65">
        <v>518</v>
      </c>
      <c r="B170" s="65">
        <v>1</v>
      </c>
      <c r="C170" s="40" t="s">
        <v>799</v>
      </c>
      <c r="D170" s="56">
        <v>379260</v>
      </c>
      <c r="E170" s="57">
        <v>3277.61</v>
      </c>
      <c r="F170" s="57">
        <v>2730</v>
      </c>
      <c r="G170" s="57">
        <v>1774</v>
      </c>
      <c r="H170" s="58">
        <f t="shared" si="17"/>
        <v>0.64981684981684984</v>
      </c>
      <c r="I170" s="48">
        <f t="shared" si="20"/>
        <v>745446.17179487192</v>
      </c>
      <c r="J170" s="56">
        <f t="shared" si="21"/>
        <v>0</v>
      </c>
      <c r="K170" s="56">
        <f t="shared" si="23"/>
        <v>32776.1</v>
      </c>
      <c r="L170" s="56">
        <f t="shared" si="18"/>
        <v>778222.27</v>
      </c>
      <c r="M170" s="64">
        <f t="shared" si="19"/>
        <v>398962.27</v>
      </c>
      <c r="N170" s="59">
        <f t="shared" si="22"/>
        <v>121.7235333062811</v>
      </c>
      <c r="O170" s="59">
        <f t="shared" si="24"/>
        <v>660592.27</v>
      </c>
      <c r="P170" s="69">
        <v>117630</v>
      </c>
    </row>
    <row r="171" spans="1:16" x14ac:dyDescent="0.25">
      <c r="A171" s="65">
        <v>531</v>
      </c>
      <c r="B171" s="65">
        <v>1</v>
      </c>
      <c r="C171" s="40" t="s">
        <v>800</v>
      </c>
      <c r="D171" s="56">
        <v>13085</v>
      </c>
      <c r="E171" s="57">
        <v>2170.11</v>
      </c>
      <c r="F171" s="57">
        <v>1856</v>
      </c>
      <c r="G171" s="57">
        <v>90</v>
      </c>
      <c r="H171" s="58">
        <f t="shared" si="17"/>
        <v>4.8491379310344827E-2</v>
      </c>
      <c r="I171" s="48">
        <f t="shared" si="20"/>
        <v>36831.069504310348</v>
      </c>
      <c r="J171" s="56">
        <f t="shared" si="21"/>
        <v>0</v>
      </c>
      <c r="K171" s="56">
        <f t="shared" si="23"/>
        <v>21701.100000000002</v>
      </c>
      <c r="L171" s="56">
        <f t="shared" si="18"/>
        <v>58532.17</v>
      </c>
      <c r="M171" s="64">
        <f t="shared" si="19"/>
        <v>45447.17</v>
      </c>
      <c r="N171" s="59">
        <f t="shared" si="22"/>
        <v>20.942334720359796</v>
      </c>
      <c r="O171" s="59">
        <f t="shared" si="24"/>
        <v>54632.17</v>
      </c>
      <c r="P171" s="69">
        <v>3900</v>
      </c>
    </row>
    <row r="172" spans="1:16" x14ac:dyDescent="0.25">
      <c r="A172" s="65">
        <v>533</v>
      </c>
      <c r="B172" s="65">
        <v>1</v>
      </c>
      <c r="C172" s="40" t="s">
        <v>801</v>
      </c>
      <c r="D172" s="56">
        <v>51313</v>
      </c>
      <c r="E172" s="57">
        <v>1449.39</v>
      </c>
      <c r="F172" s="57">
        <v>1153</v>
      </c>
      <c r="G172" s="57">
        <v>49</v>
      </c>
      <c r="H172" s="58">
        <f t="shared" si="17"/>
        <v>4.2497831743278404E-2</v>
      </c>
      <c r="I172" s="48">
        <f t="shared" si="20"/>
        <v>21558.576322636603</v>
      </c>
      <c r="J172" s="56">
        <f t="shared" si="21"/>
        <v>19637.919627059844</v>
      </c>
      <c r="K172" s="56">
        <f t="shared" si="23"/>
        <v>14493.900000000001</v>
      </c>
      <c r="L172" s="56">
        <f t="shared" si="18"/>
        <v>55690.400000000001</v>
      </c>
      <c r="M172" s="64">
        <f t="shared" si="19"/>
        <v>4377.4000000000015</v>
      </c>
      <c r="N172" s="59">
        <f t="shared" si="22"/>
        <v>3.0201671047820127</v>
      </c>
      <c r="O172" s="59">
        <f t="shared" si="24"/>
        <v>40690.400000000001</v>
      </c>
      <c r="P172" s="69">
        <v>15000</v>
      </c>
    </row>
    <row r="173" spans="1:16" x14ac:dyDescent="0.25">
      <c r="A173" s="65">
        <v>534</v>
      </c>
      <c r="B173" s="65">
        <v>1</v>
      </c>
      <c r="C173" s="40" t="s">
        <v>802</v>
      </c>
      <c r="D173" s="56">
        <v>79000</v>
      </c>
      <c r="E173" s="57">
        <v>2262.3200000000002</v>
      </c>
      <c r="F173" s="57">
        <v>1943</v>
      </c>
      <c r="G173" s="57">
        <v>94</v>
      </c>
      <c r="H173" s="58">
        <f t="shared" si="17"/>
        <v>4.8378795676788475E-2</v>
      </c>
      <c r="I173" s="48">
        <f t="shared" si="20"/>
        <v>38306.91096242924</v>
      </c>
      <c r="J173" s="56">
        <f t="shared" si="21"/>
        <v>26857.438764796701</v>
      </c>
      <c r="K173" s="56">
        <f t="shared" si="23"/>
        <v>22623.200000000001</v>
      </c>
      <c r="L173" s="56">
        <f t="shared" si="18"/>
        <v>87787.55</v>
      </c>
      <c r="M173" s="64">
        <f t="shared" si="19"/>
        <v>8787.5500000000029</v>
      </c>
      <c r="N173" s="59">
        <f t="shared" si="22"/>
        <v>3.8843090279005632</v>
      </c>
      <c r="O173" s="59">
        <f t="shared" si="24"/>
        <v>64087.55</v>
      </c>
      <c r="P173" s="69">
        <v>23700</v>
      </c>
    </row>
    <row r="174" spans="1:16" x14ac:dyDescent="0.25">
      <c r="A174" s="65">
        <v>535</v>
      </c>
      <c r="B174" s="65">
        <v>1</v>
      </c>
      <c r="C174" s="40" t="s">
        <v>803</v>
      </c>
      <c r="D174" s="56">
        <v>2401140.21</v>
      </c>
      <c r="E174" s="57">
        <v>18833.509999999998</v>
      </c>
      <c r="F174" s="57">
        <v>16441</v>
      </c>
      <c r="G174" s="57">
        <v>5480</v>
      </c>
      <c r="H174" s="58">
        <f t="shared" si="17"/>
        <v>0.33331305881637369</v>
      </c>
      <c r="I174" s="48">
        <f t="shared" si="20"/>
        <v>2197109.1892220667</v>
      </c>
      <c r="J174" s="56">
        <f t="shared" si="21"/>
        <v>134660.47371343599</v>
      </c>
      <c r="K174" s="56">
        <f t="shared" si="23"/>
        <v>188335.09999999998</v>
      </c>
      <c r="L174" s="56">
        <f t="shared" si="18"/>
        <v>2520104.7599999998</v>
      </c>
      <c r="M174" s="64">
        <f t="shared" si="19"/>
        <v>118964.54999999981</v>
      </c>
      <c r="N174" s="59">
        <f t="shared" si="22"/>
        <v>6.3166425164507212</v>
      </c>
      <c r="O174" s="59">
        <f t="shared" si="24"/>
        <v>1809464.0099999998</v>
      </c>
      <c r="P174" s="69">
        <v>710640.75</v>
      </c>
    </row>
    <row r="175" spans="1:16" x14ac:dyDescent="0.25">
      <c r="A175" s="65">
        <v>542</v>
      </c>
      <c r="B175" s="65">
        <v>1</v>
      </c>
      <c r="C175" s="40" t="s">
        <v>804</v>
      </c>
      <c r="D175" s="56">
        <v>46781.3</v>
      </c>
      <c r="E175" s="57">
        <v>512.85</v>
      </c>
      <c r="F175" s="57">
        <v>447</v>
      </c>
      <c r="G175" s="57">
        <v>24</v>
      </c>
      <c r="H175" s="58">
        <f t="shared" si="17"/>
        <v>5.3691275167785234E-2</v>
      </c>
      <c r="I175" s="48">
        <f t="shared" si="20"/>
        <v>9637.4496644295305</v>
      </c>
      <c r="J175" s="56">
        <f t="shared" si="21"/>
        <v>24514.941221476514</v>
      </c>
      <c r="K175" s="56">
        <f t="shared" si="23"/>
        <v>5128.5</v>
      </c>
      <c r="L175" s="56">
        <f t="shared" si="18"/>
        <v>39280.89</v>
      </c>
      <c r="M175" s="64">
        <f t="shared" si="19"/>
        <v>-7500.4100000000035</v>
      </c>
      <c r="N175" s="59">
        <f t="shared" si="22"/>
        <v>-14.624958564882526</v>
      </c>
      <c r="O175" s="59">
        <f t="shared" si="24"/>
        <v>24641.57</v>
      </c>
      <c r="P175" s="69">
        <v>14639.32</v>
      </c>
    </row>
    <row r="176" spans="1:16" x14ac:dyDescent="0.25">
      <c r="A176" s="65">
        <v>544</v>
      </c>
      <c r="B176" s="65">
        <v>1</v>
      </c>
      <c r="C176" s="40" t="s">
        <v>805</v>
      </c>
      <c r="D176" s="56">
        <v>270000</v>
      </c>
      <c r="E176" s="57">
        <v>2935.69</v>
      </c>
      <c r="F176" s="57">
        <v>2495</v>
      </c>
      <c r="G176" s="57">
        <v>210</v>
      </c>
      <c r="H176" s="58">
        <f t="shared" si="17"/>
        <v>8.4168336673346694E-2</v>
      </c>
      <c r="I176" s="48">
        <f t="shared" si="20"/>
        <v>86482.25050100201</v>
      </c>
      <c r="J176" s="56">
        <f t="shared" si="21"/>
        <v>121121.71466933867</v>
      </c>
      <c r="K176" s="56">
        <f t="shared" si="23"/>
        <v>29356.9</v>
      </c>
      <c r="L176" s="56">
        <f t="shared" si="18"/>
        <v>236960.87</v>
      </c>
      <c r="M176" s="64">
        <f t="shared" si="19"/>
        <v>-33039.130000000005</v>
      </c>
      <c r="N176" s="59">
        <f t="shared" si="22"/>
        <v>-11.254297967428442</v>
      </c>
      <c r="O176" s="59">
        <f t="shared" si="24"/>
        <v>155960.87</v>
      </c>
      <c r="P176" s="69">
        <v>81000</v>
      </c>
    </row>
    <row r="177" spans="1:16" x14ac:dyDescent="0.25">
      <c r="A177" s="62">
        <v>545</v>
      </c>
      <c r="B177" s="62">
        <v>1</v>
      </c>
      <c r="C177" s="63" t="s">
        <v>208</v>
      </c>
      <c r="D177" s="56">
        <v>0</v>
      </c>
      <c r="E177" s="57">
        <v>440.3</v>
      </c>
      <c r="F177" s="57">
        <v>376</v>
      </c>
      <c r="G177" s="57">
        <v>4</v>
      </c>
      <c r="H177" s="58">
        <f t="shared" si="17"/>
        <v>1.0638297872340425E-2</v>
      </c>
      <c r="I177" s="48">
        <f t="shared" si="20"/>
        <v>1639.4148936170213</v>
      </c>
      <c r="J177" s="56">
        <f t="shared" si="21"/>
        <v>0</v>
      </c>
      <c r="K177" s="56">
        <f t="shared" si="23"/>
        <v>0</v>
      </c>
      <c r="L177" s="56">
        <f t="shared" si="18"/>
        <v>0</v>
      </c>
      <c r="M177" s="64">
        <f t="shared" si="19"/>
        <v>0</v>
      </c>
      <c r="N177" s="59">
        <f t="shared" si="22"/>
        <v>0</v>
      </c>
      <c r="O177" s="59">
        <f t="shared" si="24"/>
        <v>0</v>
      </c>
      <c r="P177" s="69">
        <v>0</v>
      </c>
    </row>
    <row r="178" spans="1:16" x14ac:dyDescent="0.25">
      <c r="A178" s="62">
        <v>547</v>
      </c>
      <c r="B178" s="62">
        <v>1</v>
      </c>
      <c r="C178" s="63" t="s">
        <v>209</v>
      </c>
      <c r="D178" s="56">
        <v>0</v>
      </c>
      <c r="E178" s="57">
        <v>586.54</v>
      </c>
      <c r="F178" s="57">
        <v>535</v>
      </c>
      <c r="G178" s="57">
        <v>12</v>
      </c>
      <c r="H178" s="58">
        <f t="shared" si="17"/>
        <v>2.2429906542056073E-2</v>
      </c>
      <c r="I178" s="48">
        <f t="shared" si="20"/>
        <v>4604.6130841121485</v>
      </c>
      <c r="J178" s="56">
        <f t="shared" si="21"/>
        <v>0</v>
      </c>
      <c r="K178" s="56">
        <f t="shared" si="23"/>
        <v>0</v>
      </c>
      <c r="L178" s="56">
        <f t="shared" si="18"/>
        <v>0</v>
      </c>
      <c r="M178" s="64">
        <f t="shared" si="19"/>
        <v>0</v>
      </c>
      <c r="N178" s="59">
        <f t="shared" si="22"/>
        <v>0</v>
      </c>
      <c r="O178" s="59">
        <f t="shared" si="24"/>
        <v>0</v>
      </c>
      <c r="P178" s="69">
        <v>0</v>
      </c>
    </row>
    <row r="179" spans="1:16" x14ac:dyDescent="0.25">
      <c r="A179" s="65">
        <v>548</v>
      </c>
      <c r="B179" s="65">
        <v>1</v>
      </c>
      <c r="C179" s="40" t="s">
        <v>808</v>
      </c>
      <c r="D179" s="56">
        <v>133782</v>
      </c>
      <c r="E179" s="57">
        <v>1066.3499999999999</v>
      </c>
      <c r="F179" s="57">
        <v>913</v>
      </c>
      <c r="G179" s="57">
        <v>346</v>
      </c>
      <c r="H179" s="58">
        <f t="shared" si="17"/>
        <v>0.37897042716319823</v>
      </c>
      <c r="I179" s="48">
        <f t="shared" si="20"/>
        <v>141440.29025191674</v>
      </c>
      <c r="J179" s="56">
        <f t="shared" si="21"/>
        <v>0</v>
      </c>
      <c r="K179" s="56">
        <f t="shared" si="23"/>
        <v>10663.5</v>
      </c>
      <c r="L179" s="56">
        <f t="shared" si="18"/>
        <v>152103.79</v>
      </c>
      <c r="M179" s="64">
        <f t="shared" si="19"/>
        <v>18321.790000000008</v>
      </c>
      <c r="N179" s="59">
        <f t="shared" si="22"/>
        <v>17.181778965630432</v>
      </c>
      <c r="O179" s="59">
        <f t="shared" si="24"/>
        <v>112240.85</v>
      </c>
      <c r="P179" s="69">
        <v>39862.94</v>
      </c>
    </row>
    <row r="180" spans="1:16" x14ac:dyDescent="0.25">
      <c r="A180" s="65">
        <v>549</v>
      </c>
      <c r="B180" s="65">
        <v>1</v>
      </c>
      <c r="C180" s="40" t="s">
        <v>809</v>
      </c>
      <c r="D180" s="56">
        <v>143944.12</v>
      </c>
      <c r="E180" s="57">
        <v>1569.82</v>
      </c>
      <c r="F180" s="57">
        <v>1357</v>
      </c>
      <c r="G180" s="57">
        <v>111</v>
      </c>
      <c r="H180" s="58">
        <f t="shared" si="17"/>
        <v>8.1798084008843031E-2</v>
      </c>
      <c r="I180" s="48">
        <f t="shared" si="20"/>
        <v>44942.893883566685</v>
      </c>
      <c r="J180" s="56">
        <f t="shared" si="21"/>
        <v>65340.809236845984</v>
      </c>
      <c r="K180" s="56">
        <f t="shared" si="23"/>
        <v>15698.199999999999</v>
      </c>
      <c r="L180" s="56">
        <f t="shared" si="18"/>
        <v>125981.9</v>
      </c>
      <c r="M180" s="64">
        <f t="shared" si="19"/>
        <v>-17962.22</v>
      </c>
      <c r="N180" s="59">
        <f t="shared" si="22"/>
        <v>-11.442216305054083</v>
      </c>
      <c r="O180" s="59">
        <f t="shared" si="24"/>
        <v>82798.66</v>
      </c>
      <c r="P180" s="69">
        <v>43183.24</v>
      </c>
    </row>
    <row r="181" spans="1:16" x14ac:dyDescent="0.25">
      <c r="A181" s="65">
        <v>550</v>
      </c>
      <c r="B181" s="65">
        <v>1</v>
      </c>
      <c r="C181" s="40" t="s">
        <v>810</v>
      </c>
      <c r="D181" s="56">
        <v>38728.300000000003</v>
      </c>
      <c r="E181" s="57">
        <v>644.87</v>
      </c>
      <c r="F181" s="57">
        <v>601</v>
      </c>
      <c r="G181" s="57">
        <v>19</v>
      </c>
      <c r="H181" s="58">
        <f t="shared" si="17"/>
        <v>3.1613976705490848E-2</v>
      </c>
      <c r="I181" s="48">
        <f t="shared" si="20"/>
        <v>7135.4168053244593</v>
      </c>
      <c r="J181" s="56">
        <f t="shared" si="21"/>
        <v>20851.302908485861</v>
      </c>
      <c r="K181" s="56">
        <f t="shared" si="23"/>
        <v>6448.7</v>
      </c>
      <c r="L181" s="56">
        <f t="shared" si="18"/>
        <v>34435.42</v>
      </c>
      <c r="M181" s="64">
        <f t="shared" si="19"/>
        <v>-4292.8800000000047</v>
      </c>
      <c r="N181" s="59">
        <f t="shared" si="22"/>
        <v>-6.6569696217842429</v>
      </c>
      <c r="O181" s="59">
        <f t="shared" si="24"/>
        <v>22003.119999999995</v>
      </c>
      <c r="P181" s="69">
        <v>12432.300000000001</v>
      </c>
    </row>
    <row r="182" spans="1:16" x14ac:dyDescent="0.25">
      <c r="A182" s="62">
        <v>553</v>
      </c>
      <c r="B182" s="62">
        <v>1</v>
      </c>
      <c r="C182" s="63" t="s">
        <v>213</v>
      </c>
      <c r="D182" s="56">
        <v>0</v>
      </c>
      <c r="E182" s="57">
        <v>795.65</v>
      </c>
      <c r="F182" s="57">
        <v>692</v>
      </c>
      <c r="G182" s="57">
        <v>27</v>
      </c>
      <c r="H182" s="58">
        <f t="shared" si="17"/>
        <v>3.9017341040462429E-2</v>
      </c>
      <c r="I182" s="48">
        <f t="shared" si="20"/>
        <v>10865.451589595375</v>
      </c>
      <c r="J182" s="56">
        <f t="shared" si="21"/>
        <v>0</v>
      </c>
      <c r="K182" s="56">
        <f t="shared" si="23"/>
        <v>0</v>
      </c>
      <c r="L182" s="56">
        <f t="shared" si="18"/>
        <v>0</v>
      </c>
      <c r="M182" s="64">
        <f t="shared" si="19"/>
        <v>0</v>
      </c>
      <c r="N182" s="59">
        <f t="shared" si="22"/>
        <v>0</v>
      </c>
      <c r="O182" s="59">
        <f t="shared" si="24"/>
        <v>0</v>
      </c>
      <c r="P182" s="69">
        <v>0</v>
      </c>
    </row>
    <row r="183" spans="1:16" x14ac:dyDescent="0.25">
      <c r="A183" s="62">
        <v>561</v>
      </c>
      <c r="B183" s="62">
        <v>1</v>
      </c>
      <c r="C183" s="63" t="s">
        <v>214</v>
      </c>
      <c r="D183" s="56">
        <v>0</v>
      </c>
      <c r="E183" s="57">
        <v>218.21</v>
      </c>
      <c r="F183" s="57">
        <v>175</v>
      </c>
      <c r="G183" s="57">
        <v>20</v>
      </c>
      <c r="H183" s="58">
        <f t="shared" si="17"/>
        <v>0.11428571428571428</v>
      </c>
      <c r="I183" s="48">
        <f t="shared" si="20"/>
        <v>8728.4</v>
      </c>
      <c r="J183" s="56">
        <f t="shared" si="21"/>
        <v>0</v>
      </c>
      <c r="K183" s="56">
        <f t="shared" si="23"/>
        <v>0</v>
      </c>
      <c r="L183" s="56">
        <f t="shared" si="18"/>
        <v>0</v>
      </c>
      <c r="M183" s="64">
        <f t="shared" si="19"/>
        <v>0</v>
      </c>
      <c r="N183" s="59">
        <f t="shared" si="22"/>
        <v>0</v>
      </c>
      <c r="O183" s="59">
        <f t="shared" si="24"/>
        <v>0</v>
      </c>
      <c r="P183" s="69">
        <v>0</v>
      </c>
    </row>
    <row r="184" spans="1:16" x14ac:dyDescent="0.25">
      <c r="A184" s="62">
        <v>564</v>
      </c>
      <c r="B184" s="62">
        <v>1</v>
      </c>
      <c r="C184" s="63" t="s">
        <v>215</v>
      </c>
      <c r="D184" s="56">
        <v>0</v>
      </c>
      <c r="E184" s="57">
        <v>2292.61</v>
      </c>
      <c r="F184" s="57">
        <v>1979</v>
      </c>
      <c r="G184" s="57">
        <v>263</v>
      </c>
      <c r="H184" s="58">
        <f t="shared" si="17"/>
        <v>0.1328954017180394</v>
      </c>
      <c r="I184" s="48">
        <f t="shared" si="20"/>
        <v>106637.06442647803</v>
      </c>
      <c r="J184" s="56">
        <f t="shared" si="21"/>
        <v>0</v>
      </c>
      <c r="K184" s="56">
        <f t="shared" si="23"/>
        <v>0</v>
      </c>
      <c r="L184" s="56">
        <f t="shared" si="18"/>
        <v>0</v>
      </c>
      <c r="M184" s="64">
        <f t="shared" si="19"/>
        <v>0</v>
      </c>
      <c r="N184" s="59">
        <f t="shared" si="22"/>
        <v>0</v>
      </c>
      <c r="O184" s="59">
        <f t="shared" si="24"/>
        <v>0</v>
      </c>
      <c r="P184" s="69">
        <v>0</v>
      </c>
    </row>
    <row r="185" spans="1:16" x14ac:dyDescent="0.25">
      <c r="A185" s="62">
        <v>577</v>
      </c>
      <c r="B185" s="62">
        <v>1</v>
      </c>
      <c r="C185" s="63" t="s">
        <v>216</v>
      </c>
      <c r="D185" s="56">
        <v>6000</v>
      </c>
      <c r="E185" s="57">
        <v>490.06</v>
      </c>
      <c r="F185" s="57">
        <v>448</v>
      </c>
      <c r="G185" s="57">
        <v>11</v>
      </c>
      <c r="H185" s="58">
        <f t="shared" si="17"/>
        <v>2.4553571428571428E-2</v>
      </c>
      <c r="I185" s="48">
        <f t="shared" si="20"/>
        <v>4211.453125</v>
      </c>
      <c r="J185" s="56">
        <f t="shared" si="21"/>
        <v>1180.4409375</v>
      </c>
      <c r="K185" s="56">
        <f t="shared" si="23"/>
        <v>4900.6000000000004</v>
      </c>
      <c r="L185" s="56">
        <f t="shared" si="18"/>
        <v>10292.49</v>
      </c>
      <c r="M185" s="64">
        <f t="shared" si="19"/>
        <v>4292.49</v>
      </c>
      <c r="N185" s="59">
        <f t="shared" si="22"/>
        <v>8.7591111292494794</v>
      </c>
      <c r="O185" s="59">
        <f t="shared" si="24"/>
        <v>10292.49</v>
      </c>
      <c r="P185" s="69">
        <v>0</v>
      </c>
    </row>
    <row r="186" spans="1:16" x14ac:dyDescent="0.25">
      <c r="A186" s="62">
        <v>578</v>
      </c>
      <c r="B186" s="62">
        <v>1</v>
      </c>
      <c r="C186" s="63" t="s">
        <v>217</v>
      </c>
      <c r="D186" s="56">
        <v>6000</v>
      </c>
      <c r="E186" s="57">
        <v>1860.81</v>
      </c>
      <c r="F186" s="57">
        <v>1679</v>
      </c>
      <c r="G186" s="57">
        <v>88</v>
      </c>
      <c r="H186" s="58">
        <f t="shared" si="17"/>
        <v>5.2412150089338895E-2</v>
      </c>
      <c r="I186" s="48">
        <f t="shared" si="20"/>
        <v>34135.168552709947</v>
      </c>
      <c r="J186" s="56">
        <f t="shared" si="21"/>
        <v>0</v>
      </c>
      <c r="K186" s="56">
        <f t="shared" si="23"/>
        <v>18608.099999999999</v>
      </c>
      <c r="L186" s="56">
        <f t="shared" si="18"/>
        <v>52743.27</v>
      </c>
      <c r="M186" s="64">
        <f t="shared" si="19"/>
        <v>46743.27</v>
      </c>
      <c r="N186" s="59">
        <f t="shared" si="22"/>
        <v>25.119851032614829</v>
      </c>
      <c r="O186" s="59">
        <f t="shared" si="24"/>
        <v>52743.27</v>
      </c>
      <c r="P186" s="69">
        <v>0</v>
      </c>
    </row>
    <row r="187" spans="1:16" x14ac:dyDescent="0.25">
      <c r="A187" s="62">
        <v>581</v>
      </c>
      <c r="B187" s="62">
        <v>1</v>
      </c>
      <c r="C187" s="63" t="s">
        <v>218</v>
      </c>
      <c r="D187" s="56">
        <v>0</v>
      </c>
      <c r="E187" s="57">
        <v>405.69</v>
      </c>
      <c r="F187" s="57">
        <v>343</v>
      </c>
      <c r="G187" s="57">
        <v>45</v>
      </c>
      <c r="H187" s="58">
        <f t="shared" si="17"/>
        <v>0.13119533527696792</v>
      </c>
      <c r="I187" s="48">
        <f t="shared" si="20"/>
        <v>18628.62244897959</v>
      </c>
      <c r="J187" s="56">
        <f t="shared" si="21"/>
        <v>0</v>
      </c>
      <c r="K187" s="56">
        <f t="shared" si="23"/>
        <v>0</v>
      </c>
      <c r="L187" s="56">
        <f t="shared" si="18"/>
        <v>0</v>
      </c>
      <c r="M187" s="64">
        <f t="shared" si="19"/>
        <v>0</v>
      </c>
      <c r="N187" s="59">
        <f t="shared" si="22"/>
        <v>0</v>
      </c>
      <c r="O187" s="59">
        <f t="shared" si="24"/>
        <v>0</v>
      </c>
      <c r="P187" s="69">
        <v>0</v>
      </c>
    </row>
    <row r="188" spans="1:16" x14ac:dyDescent="0.25">
      <c r="A188" s="62">
        <v>592</v>
      </c>
      <c r="B188" s="62">
        <v>1</v>
      </c>
      <c r="C188" s="63" t="s">
        <v>219</v>
      </c>
      <c r="D188" s="56">
        <v>0</v>
      </c>
      <c r="E188" s="57">
        <v>152.1</v>
      </c>
      <c r="F188" s="57">
        <v>174</v>
      </c>
      <c r="G188" s="57">
        <v>30</v>
      </c>
      <c r="H188" s="58">
        <f t="shared" si="17"/>
        <v>0.17241379310344829</v>
      </c>
      <c r="I188" s="48">
        <f t="shared" si="20"/>
        <v>9178.4482758620688</v>
      </c>
      <c r="J188" s="56">
        <f t="shared" si="21"/>
        <v>0</v>
      </c>
      <c r="K188" s="56">
        <f t="shared" si="23"/>
        <v>0</v>
      </c>
      <c r="L188" s="56">
        <f t="shared" si="18"/>
        <v>0</v>
      </c>
      <c r="M188" s="64">
        <f t="shared" si="19"/>
        <v>0</v>
      </c>
      <c r="N188" s="59">
        <f t="shared" si="22"/>
        <v>0</v>
      </c>
      <c r="O188" s="59">
        <f t="shared" si="24"/>
        <v>0</v>
      </c>
      <c r="P188" s="69">
        <v>0</v>
      </c>
    </row>
    <row r="189" spans="1:16" x14ac:dyDescent="0.25">
      <c r="A189" s="62">
        <v>593</v>
      </c>
      <c r="B189" s="62">
        <v>1</v>
      </c>
      <c r="C189" s="63" t="s">
        <v>220</v>
      </c>
      <c r="D189" s="56">
        <v>0</v>
      </c>
      <c r="E189" s="57">
        <v>1420.9</v>
      </c>
      <c r="F189" s="57">
        <v>1299</v>
      </c>
      <c r="G189" s="57">
        <v>298</v>
      </c>
      <c r="H189" s="58">
        <f t="shared" si="17"/>
        <v>0.22940723633564281</v>
      </c>
      <c r="I189" s="48">
        <f t="shared" si="20"/>
        <v>114087.65973826022</v>
      </c>
      <c r="J189" s="56">
        <f t="shared" si="21"/>
        <v>0</v>
      </c>
      <c r="K189" s="56">
        <f t="shared" si="23"/>
        <v>0</v>
      </c>
      <c r="L189" s="56">
        <f t="shared" si="18"/>
        <v>0</v>
      </c>
      <c r="M189" s="64">
        <f t="shared" si="19"/>
        <v>0</v>
      </c>
      <c r="N189" s="59">
        <f t="shared" si="22"/>
        <v>0</v>
      </c>
      <c r="O189" s="59">
        <f t="shared" si="24"/>
        <v>0</v>
      </c>
      <c r="P189" s="69">
        <v>0</v>
      </c>
    </row>
    <row r="190" spans="1:16" x14ac:dyDescent="0.25">
      <c r="A190" s="62">
        <v>595</v>
      </c>
      <c r="B190" s="62">
        <v>1</v>
      </c>
      <c r="C190" s="63" t="s">
        <v>221</v>
      </c>
      <c r="D190" s="56">
        <v>0</v>
      </c>
      <c r="E190" s="57">
        <v>1950.38</v>
      </c>
      <c r="F190" s="57">
        <v>1751</v>
      </c>
      <c r="G190" s="57">
        <v>251</v>
      </c>
      <c r="H190" s="58">
        <f t="shared" si="17"/>
        <v>0.1433466590519703</v>
      </c>
      <c r="I190" s="48">
        <f t="shared" si="20"/>
        <v>97853.159908623653</v>
      </c>
      <c r="J190" s="56">
        <f t="shared" si="21"/>
        <v>0</v>
      </c>
      <c r="K190" s="56">
        <f t="shared" si="23"/>
        <v>0</v>
      </c>
      <c r="L190" s="56">
        <f t="shared" si="18"/>
        <v>0</v>
      </c>
      <c r="M190" s="64">
        <f t="shared" si="19"/>
        <v>0</v>
      </c>
      <c r="N190" s="59">
        <f t="shared" si="22"/>
        <v>0</v>
      </c>
      <c r="O190" s="59">
        <f t="shared" si="24"/>
        <v>0</v>
      </c>
      <c r="P190" s="69">
        <v>0</v>
      </c>
    </row>
    <row r="191" spans="1:16" x14ac:dyDescent="0.25">
      <c r="A191" s="62">
        <v>599</v>
      </c>
      <c r="B191" s="62">
        <v>1</v>
      </c>
      <c r="C191" s="63" t="s">
        <v>222</v>
      </c>
      <c r="D191" s="56">
        <v>0</v>
      </c>
      <c r="E191" s="57">
        <v>533.54</v>
      </c>
      <c r="F191" s="57">
        <v>457</v>
      </c>
      <c r="G191" s="57">
        <v>29</v>
      </c>
      <c r="H191" s="58">
        <f t="shared" si="17"/>
        <v>6.3457330415754923E-2</v>
      </c>
      <c r="I191" s="48">
        <f t="shared" si="20"/>
        <v>11849.958424507658</v>
      </c>
      <c r="J191" s="56">
        <f t="shared" si="21"/>
        <v>0</v>
      </c>
      <c r="K191" s="56">
        <f t="shared" si="23"/>
        <v>0</v>
      </c>
      <c r="L191" s="56">
        <f t="shared" si="18"/>
        <v>0</v>
      </c>
      <c r="M191" s="64">
        <f t="shared" si="19"/>
        <v>0</v>
      </c>
      <c r="N191" s="59">
        <f t="shared" si="22"/>
        <v>0</v>
      </c>
      <c r="O191" s="59">
        <f t="shared" si="24"/>
        <v>0</v>
      </c>
      <c r="P191" s="69">
        <v>0</v>
      </c>
    </row>
    <row r="192" spans="1:16" x14ac:dyDescent="0.25">
      <c r="A192" s="62">
        <v>600</v>
      </c>
      <c r="B192" s="62">
        <v>1</v>
      </c>
      <c r="C192" s="63" t="s">
        <v>223</v>
      </c>
      <c r="D192" s="56">
        <v>0</v>
      </c>
      <c r="E192" s="57">
        <v>298.42</v>
      </c>
      <c r="F192" s="57">
        <v>259</v>
      </c>
      <c r="G192" s="57">
        <v>20</v>
      </c>
      <c r="H192" s="58">
        <f t="shared" si="17"/>
        <v>7.7220077220077218E-2</v>
      </c>
      <c r="I192" s="48">
        <f t="shared" si="20"/>
        <v>8065.405405405405</v>
      </c>
      <c r="J192" s="56">
        <f t="shared" si="21"/>
        <v>0</v>
      </c>
      <c r="K192" s="56">
        <f t="shared" si="23"/>
        <v>0</v>
      </c>
      <c r="L192" s="56">
        <f t="shared" si="18"/>
        <v>0</v>
      </c>
      <c r="M192" s="64">
        <f t="shared" si="19"/>
        <v>0</v>
      </c>
      <c r="N192" s="59">
        <f t="shared" si="22"/>
        <v>0</v>
      </c>
      <c r="O192" s="59">
        <f t="shared" si="24"/>
        <v>0</v>
      </c>
      <c r="P192" s="69">
        <v>0</v>
      </c>
    </row>
    <row r="193" spans="1:16" x14ac:dyDescent="0.25">
      <c r="A193" s="62">
        <v>601</v>
      </c>
      <c r="B193" s="62">
        <v>1</v>
      </c>
      <c r="C193" s="63" t="s">
        <v>224</v>
      </c>
      <c r="D193" s="56">
        <v>0</v>
      </c>
      <c r="E193" s="57">
        <v>767.76</v>
      </c>
      <c r="F193" s="57">
        <v>678</v>
      </c>
      <c r="G193" s="57">
        <v>63</v>
      </c>
      <c r="H193" s="58">
        <f t="shared" si="17"/>
        <v>9.2920353982300891E-2</v>
      </c>
      <c r="I193" s="48">
        <f t="shared" si="20"/>
        <v>24969.185840707967</v>
      </c>
      <c r="J193" s="56">
        <f t="shared" si="21"/>
        <v>0</v>
      </c>
      <c r="K193" s="56">
        <f t="shared" si="23"/>
        <v>0</v>
      </c>
      <c r="L193" s="56">
        <f t="shared" si="18"/>
        <v>0</v>
      </c>
      <c r="M193" s="64">
        <f t="shared" si="19"/>
        <v>0</v>
      </c>
      <c r="N193" s="59">
        <f t="shared" si="22"/>
        <v>0</v>
      </c>
      <c r="O193" s="59">
        <f t="shared" si="24"/>
        <v>0</v>
      </c>
      <c r="P193" s="69">
        <v>0</v>
      </c>
    </row>
    <row r="194" spans="1:16" x14ac:dyDescent="0.25">
      <c r="A194" s="62">
        <v>611</v>
      </c>
      <c r="B194" s="62">
        <v>1</v>
      </c>
      <c r="C194" s="63" t="s">
        <v>225</v>
      </c>
      <c r="D194" s="56">
        <v>0</v>
      </c>
      <c r="E194" s="57">
        <v>43.2</v>
      </c>
      <c r="F194" s="57">
        <v>32</v>
      </c>
      <c r="G194" s="57">
        <v>2</v>
      </c>
      <c r="H194" s="58">
        <f t="shared" si="17"/>
        <v>6.25E-2</v>
      </c>
      <c r="I194" s="48">
        <f t="shared" si="20"/>
        <v>945.00000000000011</v>
      </c>
      <c r="J194" s="56">
        <f t="shared" si="21"/>
        <v>0</v>
      </c>
      <c r="K194" s="56">
        <f t="shared" si="23"/>
        <v>0</v>
      </c>
      <c r="L194" s="56">
        <f t="shared" si="18"/>
        <v>0</v>
      </c>
      <c r="M194" s="64">
        <f t="shared" si="19"/>
        <v>0</v>
      </c>
      <c r="N194" s="59">
        <f t="shared" si="22"/>
        <v>0</v>
      </c>
      <c r="O194" s="59">
        <f t="shared" si="24"/>
        <v>0</v>
      </c>
      <c r="P194" s="69">
        <v>0</v>
      </c>
    </row>
    <row r="195" spans="1:16" x14ac:dyDescent="0.25">
      <c r="A195" s="65">
        <v>621</v>
      </c>
      <c r="B195" s="65">
        <v>1</v>
      </c>
      <c r="C195" s="40" t="s">
        <v>824</v>
      </c>
      <c r="D195" s="56">
        <v>1467000</v>
      </c>
      <c r="E195" s="57">
        <v>11617.98</v>
      </c>
      <c r="F195" s="57">
        <v>10480</v>
      </c>
      <c r="G195" s="57">
        <v>3045</v>
      </c>
      <c r="H195" s="58">
        <f t="shared" si="17"/>
        <v>0.29055343511450382</v>
      </c>
      <c r="I195" s="48">
        <f t="shared" si="20"/>
        <v>1181475.3993320609</v>
      </c>
      <c r="J195" s="56">
        <f t="shared" si="21"/>
        <v>188446.2364408398</v>
      </c>
      <c r="K195" s="56">
        <f t="shared" si="23"/>
        <v>116179.79999999999</v>
      </c>
      <c r="L195" s="56">
        <f t="shared" si="18"/>
        <v>1486101.44</v>
      </c>
      <c r="M195" s="64">
        <f t="shared" si="19"/>
        <v>19101.439999999944</v>
      </c>
      <c r="N195" s="59">
        <f t="shared" si="22"/>
        <v>1.6441274644989874</v>
      </c>
      <c r="O195" s="59">
        <f t="shared" si="24"/>
        <v>1050201.44</v>
      </c>
      <c r="P195" s="69">
        <v>435900</v>
      </c>
    </row>
    <row r="196" spans="1:16" x14ac:dyDescent="0.25">
      <c r="A196" s="65">
        <v>622</v>
      </c>
      <c r="B196" s="65">
        <v>1</v>
      </c>
      <c r="C196" s="40" t="s">
        <v>825</v>
      </c>
      <c r="D196" s="56">
        <v>1700123.04</v>
      </c>
      <c r="E196" s="57">
        <v>12359.37</v>
      </c>
      <c r="F196" s="57">
        <v>10715</v>
      </c>
      <c r="G196" s="57">
        <v>4760</v>
      </c>
      <c r="H196" s="58">
        <f t="shared" si="17"/>
        <v>0.44423705086327581</v>
      </c>
      <c r="I196" s="48">
        <f t="shared" si="20"/>
        <v>1921671.5277648161</v>
      </c>
      <c r="J196" s="56">
        <f t="shared" si="21"/>
        <v>0</v>
      </c>
      <c r="K196" s="56">
        <f t="shared" si="23"/>
        <v>123593.70000000001</v>
      </c>
      <c r="L196" s="56">
        <f t="shared" si="18"/>
        <v>2045265.23</v>
      </c>
      <c r="M196" s="64">
        <f t="shared" si="19"/>
        <v>345142.18999999994</v>
      </c>
      <c r="N196" s="59">
        <f t="shared" si="22"/>
        <v>27.925548794153741</v>
      </c>
      <c r="O196" s="59">
        <f t="shared" si="24"/>
        <v>1561690.93</v>
      </c>
      <c r="P196" s="69">
        <v>483574.3</v>
      </c>
    </row>
    <row r="197" spans="1:16" x14ac:dyDescent="0.25">
      <c r="A197" s="65">
        <v>623</v>
      </c>
      <c r="B197" s="65">
        <v>1</v>
      </c>
      <c r="C197" s="40" t="s">
        <v>826</v>
      </c>
      <c r="D197" s="56">
        <v>1084473</v>
      </c>
      <c r="E197" s="57">
        <v>7937.88</v>
      </c>
      <c r="F197" s="57">
        <v>6998</v>
      </c>
      <c r="G197" s="57">
        <v>3119</v>
      </c>
      <c r="H197" s="58">
        <f t="shared" si="17"/>
        <v>0.44569877107745071</v>
      </c>
      <c r="I197" s="48">
        <f t="shared" si="20"/>
        <v>1238266.1763360959</v>
      </c>
      <c r="J197" s="56">
        <f t="shared" si="21"/>
        <v>0</v>
      </c>
      <c r="K197" s="56">
        <f t="shared" si="23"/>
        <v>79378.8</v>
      </c>
      <c r="L197" s="56">
        <f t="shared" si="18"/>
        <v>1317644.98</v>
      </c>
      <c r="M197" s="64">
        <f t="shared" si="19"/>
        <v>233171.97999999998</v>
      </c>
      <c r="N197" s="59">
        <f t="shared" si="22"/>
        <v>29.374591200673226</v>
      </c>
      <c r="O197" s="59">
        <f t="shared" si="24"/>
        <v>1023056.32</v>
      </c>
      <c r="P197" s="69">
        <v>294588.66000000003</v>
      </c>
    </row>
    <row r="198" spans="1:16" x14ac:dyDescent="0.25">
      <c r="A198" s="65">
        <v>624</v>
      </c>
      <c r="B198" s="65">
        <v>1</v>
      </c>
      <c r="C198" s="40" t="s">
        <v>827</v>
      </c>
      <c r="D198" s="56">
        <v>872995</v>
      </c>
      <c r="E198" s="57">
        <v>9203.4599999999991</v>
      </c>
      <c r="F198" s="57">
        <v>8147</v>
      </c>
      <c r="G198" s="57">
        <v>1525</v>
      </c>
      <c r="H198" s="58">
        <f t="shared" si="17"/>
        <v>0.18718546704308334</v>
      </c>
      <c r="I198" s="48">
        <f t="shared" si="20"/>
        <v>602963.88547931751</v>
      </c>
      <c r="J198" s="56">
        <f t="shared" si="21"/>
        <v>178220.53558365046</v>
      </c>
      <c r="K198" s="56">
        <f t="shared" si="23"/>
        <v>92034.599999999991</v>
      </c>
      <c r="L198" s="56">
        <f t="shared" si="18"/>
        <v>873219.02</v>
      </c>
      <c r="M198" s="64">
        <f t="shared" si="19"/>
        <v>224.02000000001863</v>
      </c>
      <c r="N198" s="59">
        <f t="shared" si="22"/>
        <v>2.4340845725413989E-2</v>
      </c>
      <c r="O198" s="59">
        <f t="shared" si="24"/>
        <v>595719.02</v>
      </c>
      <c r="P198" s="69">
        <v>277500</v>
      </c>
    </row>
    <row r="199" spans="1:16" x14ac:dyDescent="0.25">
      <c r="A199" s="65">
        <v>625</v>
      </c>
      <c r="B199" s="65">
        <v>1</v>
      </c>
      <c r="C199" s="40" t="s">
        <v>828</v>
      </c>
      <c r="D199" s="56">
        <v>19535215.199999999</v>
      </c>
      <c r="E199" s="57">
        <v>44589.79</v>
      </c>
      <c r="F199" s="57">
        <v>37913</v>
      </c>
      <c r="G199" s="57">
        <v>28945</v>
      </c>
      <c r="H199" s="58">
        <f t="shared" si="17"/>
        <v>0.76345844433307841</v>
      </c>
      <c r="I199" s="48">
        <f t="shared" si="20"/>
        <v>11914858.097288528</v>
      </c>
      <c r="J199" s="56">
        <f t="shared" si="21"/>
        <v>5029435.6877895705</v>
      </c>
      <c r="K199" s="56">
        <f t="shared" si="23"/>
        <v>445897.9</v>
      </c>
      <c r="L199" s="56">
        <f t="shared" si="18"/>
        <v>17390191.690000001</v>
      </c>
      <c r="M199" s="64">
        <f t="shared" si="19"/>
        <v>-2145023.5099999979</v>
      </c>
      <c r="N199" s="59">
        <f t="shared" si="22"/>
        <v>-48.105710073987744</v>
      </c>
      <c r="O199" s="59">
        <f t="shared" si="24"/>
        <v>11627658.850000001</v>
      </c>
      <c r="P199" s="69">
        <v>5762532.8399999999</v>
      </c>
    </row>
    <row r="200" spans="1:16" x14ac:dyDescent="0.25">
      <c r="A200" s="62">
        <v>627</v>
      </c>
      <c r="B200" s="62">
        <v>1</v>
      </c>
      <c r="C200" s="63" t="s">
        <v>231</v>
      </c>
      <c r="D200" s="56">
        <v>0</v>
      </c>
      <c r="E200" s="57">
        <v>269.08</v>
      </c>
      <c r="F200" s="57">
        <v>162</v>
      </c>
      <c r="G200" s="57">
        <v>14</v>
      </c>
      <c r="H200" s="58">
        <f t="shared" si="17"/>
        <v>8.6419753086419748E-2</v>
      </c>
      <c r="I200" s="48">
        <f t="shared" si="20"/>
        <v>8138.8395061728379</v>
      </c>
      <c r="J200" s="56">
        <f t="shared" si="21"/>
        <v>0</v>
      </c>
      <c r="K200" s="56">
        <f t="shared" si="23"/>
        <v>0</v>
      </c>
      <c r="L200" s="56">
        <f t="shared" si="18"/>
        <v>0</v>
      </c>
      <c r="M200" s="64">
        <f t="shared" si="19"/>
        <v>0</v>
      </c>
      <c r="N200" s="59">
        <f t="shared" si="22"/>
        <v>0</v>
      </c>
      <c r="O200" s="59">
        <f t="shared" si="24"/>
        <v>0</v>
      </c>
      <c r="P200" s="69">
        <v>0</v>
      </c>
    </row>
    <row r="201" spans="1:16" x14ac:dyDescent="0.25">
      <c r="A201" s="62">
        <v>628</v>
      </c>
      <c r="B201" s="62">
        <v>1</v>
      </c>
      <c r="C201" s="63" t="s">
        <v>232</v>
      </c>
      <c r="D201" s="56">
        <v>0</v>
      </c>
      <c r="E201" s="57">
        <v>186.02</v>
      </c>
      <c r="F201" s="57">
        <v>221</v>
      </c>
      <c r="G201" s="57">
        <v>38</v>
      </c>
      <c r="H201" s="58">
        <f t="shared" si="17"/>
        <v>0.17194570135746606</v>
      </c>
      <c r="I201" s="48">
        <f t="shared" si="20"/>
        <v>11194.868778280543</v>
      </c>
      <c r="J201" s="56">
        <f t="shared" si="21"/>
        <v>0</v>
      </c>
      <c r="K201" s="56">
        <f t="shared" si="23"/>
        <v>0</v>
      </c>
      <c r="L201" s="56">
        <f t="shared" si="18"/>
        <v>0</v>
      </c>
      <c r="M201" s="64">
        <f t="shared" si="19"/>
        <v>0</v>
      </c>
      <c r="N201" s="59">
        <f t="shared" si="22"/>
        <v>0</v>
      </c>
      <c r="O201" s="59">
        <f t="shared" si="24"/>
        <v>0</v>
      </c>
      <c r="P201" s="69">
        <v>0</v>
      </c>
    </row>
    <row r="202" spans="1:16" x14ac:dyDescent="0.25">
      <c r="A202" s="62">
        <v>630</v>
      </c>
      <c r="B202" s="62">
        <v>1</v>
      </c>
      <c r="C202" s="63" t="s">
        <v>233</v>
      </c>
      <c r="D202" s="56">
        <v>0</v>
      </c>
      <c r="E202" s="57">
        <v>440.42</v>
      </c>
      <c r="F202" s="57">
        <v>372</v>
      </c>
      <c r="G202" s="57">
        <v>35</v>
      </c>
      <c r="H202" s="58">
        <f t="shared" si="17"/>
        <v>9.4086021505376344E-2</v>
      </c>
      <c r="I202" s="48">
        <f t="shared" si="20"/>
        <v>14503.077956989247</v>
      </c>
      <c r="J202" s="56">
        <f t="shared" si="21"/>
        <v>0</v>
      </c>
      <c r="K202" s="56">
        <f t="shared" si="23"/>
        <v>0</v>
      </c>
      <c r="L202" s="56">
        <f t="shared" si="18"/>
        <v>0</v>
      </c>
      <c r="M202" s="64">
        <f t="shared" si="19"/>
        <v>0</v>
      </c>
      <c r="N202" s="59">
        <f t="shared" si="22"/>
        <v>0</v>
      </c>
      <c r="O202" s="59">
        <f t="shared" si="24"/>
        <v>0</v>
      </c>
      <c r="P202" s="69">
        <v>0</v>
      </c>
    </row>
    <row r="203" spans="1:16" x14ac:dyDescent="0.25">
      <c r="A203" s="65">
        <v>635</v>
      </c>
      <c r="B203" s="65">
        <v>1</v>
      </c>
      <c r="C203" s="40" t="s">
        <v>832</v>
      </c>
      <c r="D203" s="56">
        <v>6472.2</v>
      </c>
      <c r="E203" s="57">
        <v>62.75</v>
      </c>
      <c r="F203" s="57">
        <v>27</v>
      </c>
      <c r="G203" s="57">
        <v>1</v>
      </c>
      <c r="H203" s="58">
        <f t="shared" si="17"/>
        <v>3.7037037037037035E-2</v>
      </c>
      <c r="I203" s="48">
        <f t="shared" si="20"/>
        <v>813.42592592592587</v>
      </c>
      <c r="J203" s="56">
        <f t="shared" si="21"/>
        <v>3734.7908888888887</v>
      </c>
      <c r="K203" s="56">
        <f t="shared" si="23"/>
        <v>627.5</v>
      </c>
      <c r="L203" s="56">
        <f t="shared" si="18"/>
        <v>5175.72</v>
      </c>
      <c r="M203" s="64">
        <f t="shared" si="19"/>
        <v>-1296.4799999999996</v>
      </c>
      <c r="N203" s="59">
        <f t="shared" si="22"/>
        <v>-20.661035856573697</v>
      </c>
      <c r="O203" s="59">
        <f t="shared" si="24"/>
        <v>3075.7200000000003</v>
      </c>
      <c r="P203" s="69">
        <v>2100</v>
      </c>
    </row>
    <row r="204" spans="1:16" x14ac:dyDescent="0.25">
      <c r="A204" s="65">
        <v>640</v>
      </c>
      <c r="B204" s="65">
        <v>1</v>
      </c>
      <c r="C204" s="40" t="s">
        <v>833</v>
      </c>
      <c r="D204" s="56">
        <v>40000</v>
      </c>
      <c r="E204" s="57">
        <v>446.13</v>
      </c>
      <c r="F204" s="57">
        <v>381</v>
      </c>
      <c r="G204" s="57">
        <v>11</v>
      </c>
      <c r="H204" s="58">
        <f t="shared" si="17"/>
        <v>2.8871391076115485E-2</v>
      </c>
      <c r="I204" s="48">
        <f t="shared" si="20"/>
        <v>4508.1377952755902</v>
      </c>
      <c r="J204" s="56">
        <f t="shared" si="21"/>
        <v>23424.629055118116</v>
      </c>
      <c r="K204" s="56">
        <f t="shared" si="23"/>
        <v>4461.3</v>
      </c>
      <c r="L204" s="56">
        <f t="shared" si="18"/>
        <v>32394.07</v>
      </c>
      <c r="M204" s="64">
        <f t="shared" si="19"/>
        <v>-7605.93</v>
      </c>
      <c r="N204" s="59">
        <f t="shared" si="22"/>
        <v>-17.048685360769284</v>
      </c>
      <c r="O204" s="59">
        <f t="shared" si="24"/>
        <v>20609.97</v>
      </c>
      <c r="P204" s="69">
        <v>11784.1</v>
      </c>
    </row>
    <row r="205" spans="1:16" x14ac:dyDescent="0.25">
      <c r="A205" s="65">
        <v>656</v>
      </c>
      <c r="B205" s="65">
        <v>1</v>
      </c>
      <c r="C205" s="40" t="s">
        <v>834</v>
      </c>
      <c r="D205" s="56">
        <v>549574</v>
      </c>
      <c r="E205" s="57">
        <v>4527.37</v>
      </c>
      <c r="F205" s="57">
        <v>3953</v>
      </c>
      <c r="G205" s="57">
        <v>1338</v>
      </c>
      <c r="H205" s="58">
        <f t="shared" si="17"/>
        <v>0.3384771059954465</v>
      </c>
      <c r="I205" s="48">
        <f t="shared" si="20"/>
        <v>536343.88337971165</v>
      </c>
      <c r="J205" s="56">
        <f t="shared" si="21"/>
        <v>8731.8769693903087</v>
      </c>
      <c r="K205" s="56">
        <f t="shared" si="23"/>
        <v>45273.7</v>
      </c>
      <c r="L205" s="56">
        <f t="shared" si="18"/>
        <v>590349.46</v>
      </c>
      <c r="M205" s="64">
        <f t="shared" si="19"/>
        <v>40775.459999999963</v>
      </c>
      <c r="N205" s="59">
        <f t="shared" si="22"/>
        <v>9.0064341991045502</v>
      </c>
      <c r="O205" s="59">
        <f t="shared" si="24"/>
        <v>441908.25999999995</v>
      </c>
      <c r="P205" s="69">
        <v>148441.20000000001</v>
      </c>
    </row>
    <row r="206" spans="1:16" x14ac:dyDescent="0.25">
      <c r="A206" s="62">
        <v>659</v>
      </c>
      <c r="B206" s="62">
        <v>1</v>
      </c>
      <c r="C206" s="63" t="s">
        <v>237</v>
      </c>
      <c r="D206" s="56">
        <v>0</v>
      </c>
      <c r="E206" s="57">
        <v>4138.28</v>
      </c>
      <c r="F206" s="57">
        <v>3901</v>
      </c>
      <c r="G206" s="57">
        <v>637</v>
      </c>
      <c r="H206" s="58">
        <f t="shared" ref="H206:H269" si="25">IF(F206=0,0,G206/F206)</f>
        <v>0.16329146372724943</v>
      </c>
      <c r="I206" s="48">
        <f t="shared" si="20"/>
        <v>236511.0294796206</v>
      </c>
      <c r="J206" s="56">
        <f t="shared" si="21"/>
        <v>0</v>
      </c>
      <c r="K206" s="56">
        <f t="shared" si="23"/>
        <v>0</v>
      </c>
      <c r="L206" s="56">
        <f t="shared" ref="L206:L269" si="26">IF(D206=0,0,ROUND(I206+J206+K206,2))</f>
        <v>0</v>
      </c>
      <c r="M206" s="64">
        <f t="shared" ref="M206:M269" si="27">L206-D206</f>
        <v>0</v>
      </c>
      <c r="N206" s="59">
        <f t="shared" si="22"/>
        <v>0</v>
      </c>
      <c r="O206" s="59">
        <f t="shared" si="24"/>
        <v>0</v>
      </c>
      <c r="P206" s="69">
        <v>0</v>
      </c>
    </row>
    <row r="207" spans="1:16" x14ac:dyDescent="0.25">
      <c r="A207" s="62">
        <v>671</v>
      </c>
      <c r="B207" s="62">
        <v>1</v>
      </c>
      <c r="C207" s="63" t="s">
        <v>238</v>
      </c>
      <c r="D207" s="56">
        <v>0</v>
      </c>
      <c r="E207" s="57">
        <v>393.98</v>
      </c>
      <c r="F207" s="57">
        <v>346</v>
      </c>
      <c r="G207" s="57">
        <v>8</v>
      </c>
      <c r="H207" s="58">
        <f t="shared" si="25"/>
        <v>2.3121387283236993E-2</v>
      </c>
      <c r="I207" s="48">
        <f t="shared" ref="I207:I270" si="28">E207*H207*I$10</f>
        <v>3188.277456647399</v>
      </c>
      <c r="J207" s="56">
        <f t="shared" ref="J207:J270" si="29">MAX(0,IF(D207=0,0,(D207-I207)*J$9))</f>
        <v>0</v>
      </c>
      <c r="K207" s="56">
        <f t="shared" si="23"/>
        <v>0</v>
      </c>
      <c r="L207" s="56">
        <f t="shared" si="26"/>
        <v>0</v>
      </c>
      <c r="M207" s="64">
        <f t="shared" si="27"/>
        <v>0</v>
      </c>
      <c r="N207" s="59">
        <f t="shared" ref="N207:N270" si="30">IF(E207=0,0,M207/E207)</f>
        <v>0</v>
      </c>
      <c r="O207" s="59">
        <f t="shared" si="24"/>
        <v>0</v>
      </c>
      <c r="P207" s="69">
        <v>0</v>
      </c>
    </row>
    <row r="208" spans="1:16" x14ac:dyDescent="0.25">
      <c r="A208" s="62">
        <v>676</v>
      </c>
      <c r="B208" s="62">
        <v>1</v>
      </c>
      <c r="C208" s="63" t="s">
        <v>239</v>
      </c>
      <c r="D208" s="56">
        <v>0</v>
      </c>
      <c r="E208" s="57">
        <v>252.43</v>
      </c>
      <c r="F208" s="57">
        <v>257</v>
      </c>
      <c r="G208" s="57">
        <v>11</v>
      </c>
      <c r="H208" s="58">
        <f t="shared" si="25"/>
        <v>4.2801556420233464E-2</v>
      </c>
      <c r="I208" s="48">
        <f t="shared" si="28"/>
        <v>3781.5389105058371</v>
      </c>
      <c r="J208" s="56">
        <f t="shared" si="29"/>
        <v>0</v>
      </c>
      <c r="K208" s="56">
        <f t="shared" ref="K208:K271" si="31">IF(D208&gt;0,E208*K$10,0)</f>
        <v>0</v>
      </c>
      <c r="L208" s="56">
        <f t="shared" si="26"/>
        <v>0</v>
      </c>
      <c r="M208" s="64">
        <f t="shared" si="27"/>
        <v>0</v>
      </c>
      <c r="N208" s="59">
        <f t="shared" si="30"/>
        <v>0</v>
      </c>
      <c r="O208" s="59">
        <f t="shared" ref="O208:O271" si="32">L208-P208</f>
        <v>0</v>
      </c>
      <c r="P208" s="69">
        <v>0</v>
      </c>
    </row>
    <row r="209" spans="1:16" x14ac:dyDescent="0.25">
      <c r="A209" s="62">
        <v>682</v>
      </c>
      <c r="B209" s="62">
        <v>1</v>
      </c>
      <c r="C209" s="63" t="s">
        <v>240</v>
      </c>
      <c r="D209" s="56">
        <v>0</v>
      </c>
      <c r="E209" s="57">
        <v>1418.64</v>
      </c>
      <c r="F209" s="57">
        <v>1238</v>
      </c>
      <c r="G209" s="57">
        <v>35</v>
      </c>
      <c r="H209" s="58">
        <f t="shared" si="25"/>
        <v>2.827140549273021E-2</v>
      </c>
      <c r="I209" s="48">
        <f t="shared" si="28"/>
        <v>14037.431340872376</v>
      </c>
      <c r="J209" s="56">
        <f t="shared" si="29"/>
        <v>0</v>
      </c>
      <c r="K209" s="56">
        <f t="shared" si="31"/>
        <v>0</v>
      </c>
      <c r="L209" s="56">
        <f t="shared" si="26"/>
        <v>0</v>
      </c>
      <c r="M209" s="64">
        <f t="shared" si="27"/>
        <v>0</v>
      </c>
      <c r="N209" s="59">
        <f t="shared" si="30"/>
        <v>0</v>
      </c>
      <c r="O209" s="59">
        <f t="shared" si="32"/>
        <v>0</v>
      </c>
      <c r="P209" s="69">
        <v>0</v>
      </c>
    </row>
    <row r="210" spans="1:16" x14ac:dyDescent="0.25">
      <c r="A210" s="62">
        <v>690</v>
      </c>
      <c r="B210" s="62">
        <v>1</v>
      </c>
      <c r="C210" s="63" t="s">
        <v>241</v>
      </c>
      <c r="D210" s="56">
        <v>0</v>
      </c>
      <c r="E210" s="57">
        <v>1174.97</v>
      </c>
      <c r="F210" s="57">
        <v>999</v>
      </c>
      <c r="G210" s="57">
        <v>195</v>
      </c>
      <c r="H210" s="58">
        <f t="shared" si="25"/>
        <v>0.19519519519519518</v>
      </c>
      <c r="I210" s="48">
        <f t="shared" si="28"/>
        <v>80271.974474474468</v>
      </c>
      <c r="J210" s="56">
        <f t="shared" si="29"/>
        <v>0</v>
      </c>
      <c r="K210" s="56">
        <f t="shared" si="31"/>
        <v>0</v>
      </c>
      <c r="L210" s="56">
        <f t="shared" si="26"/>
        <v>0</v>
      </c>
      <c r="M210" s="64">
        <f t="shared" si="27"/>
        <v>0</v>
      </c>
      <c r="N210" s="59">
        <f t="shared" si="30"/>
        <v>0</v>
      </c>
      <c r="O210" s="59">
        <f t="shared" si="32"/>
        <v>0</v>
      </c>
      <c r="P210" s="69">
        <v>0</v>
      </c>
    </row>
    <row r="211" spans="1:16" x14ac:dyDescent="0.25">
      <c r="A211" s="62">
        <v>695</v>
      </c>
      <c r="B211" s="62">
        <v>1</v>
      </c>
      <c r="C211" s="63" t="s">
        <v>242</v>
      </c>
      <c r="D211" s="56">
        <v>0</v>
      </c>
      <c r="E211" s="57">
        <v>811.84</v>
      </c>
      <c r="F211" s="57">
        <v>754</v>
      </c>
      <c r="G211" s="57">
        <v>48</v>
      </c>
      <c r="H211" s="58">
        <f t="shared" si="25"/>
        <v>6.3660477453580902E-2</v>
      </c>
      <c r="I211" s="48">
        <f t="shared" si="28"/>
        <v>18088.74270557029</v>
      </c>
      <c r="J211" s="56">
        <f t="shared" si="29"/>
        <v>0</v>
      </c>
      <c r="K211" s="56">
        <f t="shared" si="31"/>
        <v>0</v>
      </c>
      <c r="L211" s="56">
        <f t="shared" si="26"/>
        <v>0</v>
      </c>
      <c r="M211" s="64">
        <f t="shared" si="27"/>
        <v>0</v>
      </c>
      <c r="N211" s="59">
        <f t="shared" si="30"/>
        <v>0</v>
      </c>
      <c r="O211" s="59">
        <f t="shared" si="32"/>
        <v>0</v>
      </c>
      <c r="P211" s="69">
        <v>0</v>
      </c>
    </row>
    <row r="212" spans="1:16" x14ac:dyDescent="0.25">
      <c r="A212" s="62">
        <v>696</v>
      </c>
      <c r="B212" s="62">
        <v>1</v>
      </c>
      <c r="C212" s="63" t="s">
        <v>243</v>
      </c>
      <c r="D212" s="56">
        <v>0</v>
      </c>
      <c r="E212" s="57">
        <v>591.92999999999995</v>
      </c>
      <c r="F212" s="57">
        <v>556</v>
      </c>
      <c r="G212" s="57">
        <v>32</v>
      </c>
      <c r="H212" s="58">
        <f t="shared" si="25"/>
        <v>5.7553956834532377E-2</v>
      </c>
      <c r="I212" s="48">
        <f t="shared" si="28"/>
        <v>11923.76978417266</v>
      </c>
      <c r="J212" s="56">
        <f t="shared" si="29"/>
        <v>0</v>
      </c>
      <c r="K212" s="56">
        <f t="shared" si="31"/>
        <v>0</v>
      </c>
      <c r="L212" s="56">
        <f t="shared" si="26"/>
        <v>0</v>
      </c>
      <c r="M212" s="64">
        <f t="shared" si="27"/>
        <v>0</v>
      </c>
      <c r="N212" s="59">
        <f t="shared" si="30"/>
        <v>0</v>
      </c>
      <c r="O212" s="59">
        <f t="shared" si="32"/>
        <v>0</v>
      </c>
      <c r="P212" s="69">
        <v>0</v>
      </c>
    </row>
    <row r="213" spans="1:16" x14ac:dyDescent="0.25">
      <c r="A213" s="62">
        <v>698</v>
      </c>
      <c r="B213" s="62">
        <v>1</v>
      </c>
      <c r="C213" s="63" t="s">
        <v>244</v>
      </c>
      <c r="D213" s="56">
        <v>0</v>
      </c>
      <c r="E213" s="57">
        <v>382.01</v>
      </c>
      <c r="F213" s="57">
        <v>272</v>
      </c>
      <c r="G213" s="57">
        <v>7</v>
      </c>
      <c r="H213" s="58">
        <f t="shared" si="25"/>
        <v>2.5735294117647058E-2</v>
      </c>
      <c r="I213" s="48">
        <f t="shared" si="28"/>
        <v>3440.898897058823</v>
      </c>
      <c r="J213" s="56">
        <f t="shared" si="29"/>
        <v>0</v>
      </c>
      <c r="K213" s="56">
        <f t="shared" si="31"/>
        <v>0</v>
      </c>
      <c r="L213" s="56">
        <f t="shared" si="26"/>
        <v>0</v>
      </c>
      <c r="M213" s="64">
        <f t="shared" si="27"/>
        <v>0</v>
      </c>
      <c r="N213" s="59">
        <f t="shared" si="30"/>
        <v>0</v>
      </c>
      <c r="O213" s="59">
        <f t="shared" si="32"/>
        <v>0</v>
      </c>
      <c r="P213" s="69">
        <v>0</v>
      </c>
    </row>
    <row r="214" spans="1:16" x14ac:dyDescent="0.25">
      <c r="A214" s="62">
        <v>700</v>
      </c>
      <c r="B214" s="62">
        <v>1</v>
      </c>
      <c r="C214" s="63" t="s">
        <v>245</v>
      </c>
      <c r="D214" s="56">
        <v>0</v>
      </c>
      <c r="E214" s="57">
        <v>2399.34</v>
      </c>
      <c r="F214" s="57">
        <v>2070</v>
      </c>
      <c r="G214" s="57">
        <v>133</v>
      </c>
      <c r="H214" s="58">
        <f t="shared" si="25"/>
        <v>6.4251207729468601E-2</v>
      </c>
      <c r="I214" s="48">
        <f t="shared" si="28"/>
        <v>53956.172463768118</v>
      </c>
      <c r="J214" s="56">
        <f t="shared" si="29"/>
        <v>0</v>
      </c>
      <c r="K214" s="56">
        <f t="shared" si="31"/>
        <v>0</v>
      </c>
      <c r="L214" s="56">
        <f t="shared" si="26"/>
        <v>0</v>
      </c>
      <c r="M214" s="64">
        <f t="shared" si="27"/>
        <v>0</v>
      </c>
      <c r="N214" s="59">
        <f t="shared" si="30"/>
        <v>0</v>
      </c>
      <c r="O214" s="59">
        <f t="shared" si="32"/>
        <v>0</v>
      </c>
      <c r="P214" s="69">
        <v>0</v>
      </c>
    </row>
    <row r="215" spans="1:16" x14ac:dyDescent="0.25">
      <c r="A215" s="62">
        <v>701</v>
      </c>
      <c r="B215" s="62">
        <v>1</v>
      </c>
      <c r="C215" s="63" t="s">
        <v>246</v>
      </c>
      <c r="D215" s="56">
        <v>0</v>
      </c>
      <c r="E215" s="57">
        <v>2716.14</v>
      </c>
      <c r="F215" s="57">
        <v>2431</v>
      </c>
      <c r="G215" s="57">
        <v>201</v>
      </c>
      <c r="H215" s="58">
        <f t="shared" si="25"/>
        <v>8.2682023858494449E-2</v>
      </c>
      <c r="I215" s="48">
        <f t="shared" si="28"/>
        <v>78601.583299053891</v>
      </c>
      <c r="J215" s="56">
        <f t="shared" si="29"/>
        <v>0</v>
      </c>
      <c r="K215" s="56">
        <f t="shared" si="31"/>
        <v>0</v>
      </c>
      <c r="L215" s="56">
        <f t="shared" si="26"/>
        <v>0</v>
      </c>
      <c r="M215" s="64">
        <f t="shared" si="27"/>
        <v>0</v>
      </c>
      <c r="N215" s="59">
        <f t="shared" si="30"/>
        <v>0</v>
      </c>
      <c r="O215" s="59">
        <f t="shared" si="32"/>
        <v>0</v>
      </c>
      <c r="P215" s="69">
        <v>0</v>
      </c>
    </row>
    <row r="216" spans="1:16" x14ac:dyDescent="0.25">
      <c r="A216" s="62">
        <v>704</v>
      </c>
      <c r="B216" s="62">
        <v>1</v>
      </c>
      <c r="C216" s="63" t="s">
        <v>247</v>
      </c>
      <c r="D216" s="56">
        <v>0</v>
      </c>
      <c r="E216" s="57">
        <v>2002.35</v>
      </c>
      <c r="F216" s="57">
        <v>1739</v>
      </c>
      <c r="G216" s="57">
        <v>75</v>
      </c>
      <c r="H216" s="58">
        <f t="shared" si="25"/>
        <v>4.3128234617596323E-2</v>
      </c>
      <c r="I216" s="48">
        <f t="shared" si="28"/>
        <v>30225.237205290399</v>
      </c>
      <c r="J216" s="56">
        <f t="shared" si="29"/>
        <v>0</v>
      </c>
      <c r="K216" s="56">
        <f t="shared" si="31"/>
        <v>0</v>
      </c>
      <c r="L216" s="56">
        <f t="shared" si="26"/>
        <v>0</v>
      </c>
      <c r="M216" s="64">
        <f t="shared" si="27"/>
        <v>0</v>
      </c>
      <c r="N216" s="59">
        <f t="shared" si="30"/>
        <v>0</v>
      </c>
      <c r="O216" s="59">
        <f t="shared" si="32"/>
        <v>0</v>
      </c>
      <c r="P216" s="69">
        <v>0</v>
      </c>
    </row>
    <row r="217" spans="1:16" x14ac:dyDescent="0.25">
      <c r="A217" s="62">
        <v>706</v>
      </c>
      <c r="B217" s="62">
        <v>1</v>
      </c>
      <c r="C217" s="63" t="s">
        <v>248</v>
      </c>
      <c r="D217" s="56">
        <v>0</v>
      </c>
      <c r="E217" s="57">
        <v>1995.77</v>
      </c>
      <c r="F217" s="57">
        <v>1695</v>
      </c>
      <c r="G217" s="57">
        <v>278</v>
      </c>
      <c r="H217" s="58">
        <f t="shared" si="25"/>
        <v>0.1640117994100295</v>
      </c>
      <c r="I217" s="48">
        <f t="shared" si="28"/>
        <v>114565.44011799411</v>
      </c>
      <c r="J217" s="56">
        <f t="shared" si="29"/>
        <v>0</v>
      </c>
      <c r="K217" s="56">
        <f t="shared" si="31"/>
        <v>0</v>
      </c>
      <c r="L217" s="56">
        <f t="shared" si="26"/>
        <v>0</v>
      </c>
      <c r="M217" s="64">
        <f t="shared" si="27"/>
        <v>0</v>
      </c>
      <c r="N217" s="59">
        <f t="shared" si="30"/>
        <v>0</v>
      </c>
      <c r="O217" s="59">
        <f t="shared" si="32"/>
        <v>0</v>
      </c>
      <c r="P217" s="69">
        <v>0</v>
      </c>
    </row>
    <row r="218" spans="1:16" x14ac:dyDescent="0.25">
      <c r="A218" s="62">
        <v>707</v>
      </c>
      <c r="B218" s="62">
        <v>1</v>
      </c>
      <c r="C218" s="63" t="s">
        <v>249</v>
      </c>
      <c r="D218" s="56">
        <v>0</v>
      </c>
      <c r="E218" s="57">
        <v>142.13</v>
      </c>
      <c r="F218" s="57">
        <v>79</v>
      </c>
      <c r="G218" s="57">
        <v>77</v>
      </c>
      <c r="H218" s="58">
        <f t="shared" si="25"/>
        <v>0.97468354430379744</v>
      </c>
      <c r="I218" s="48">
        <f t="shared" si="28"/>
        <v>48486.120253164554</v>
      </c>
      <c r="J218" s="56">
        <f t="shared" si="29"/>
        <v>0</v>
      </c>
      <c r="K218" s="56">
        <f t="shared" si="31"/>
        <v>0</v>
      </c>
      <c r="L218" s="56">
        <f t="shared" si="26"/>
        <v>0</v>
      </c>
      <c r="M218" s="64">
        <f t="shared" si="27"/>
        <v>0</v>
      </c>
      <c r="N218" s="59">
        <f t="shared" si="30"/>
        <v>0</v>
      </c>
      <c r="O218" s="59">
        <f t="shared" si="32"/>
        <v>0</v>
      </c>
      <c r="P218" s="69">
        <v>0</v>
      </c>
    </row>
    <row r="219" spans="1:16" x14ac:dyDescent="0.25">
      <c r="A219" s="65">
        <v>709</v>
      </c>
      <c r="B219" s="65">
        <v>1</v>
      </c>
      <c r="C219" s="40" t="s">
        <v>848</v>
      </c>
      <c r="D219" s="56">
        <v>2021510.96</v>
      </c>
      <c r="E219" s="57">
        <v>9814.1200000000008</v>
      </c>
      <c r="F219" s="57">
        <v>9020</v>
      </c>
      <c r="G219" s="57">
        <v>1705</v>
      </c>
      <c r="H219" s="58">
        <f t="shared" si="25"/>
        <v>0.18902439024390244</v>
      </c>
      <c r="I219" s="48">
        <f t="shared" si="28"/>
        <v>649287.81707317079</v>
      </c>
      <c r="J219" s="56">
        <f t="shared" si="29"/>
        <v>905667.27433170727</v>
      </c>
      <c r="K219" s="56">
        <f t="shared" si="31"/>
        <v>98141.200000000012</v>
      </c>
      <c r="L219" s="56">
        <f t="shared" si="26"/>
        <v>1653096.29</v>
      </c>
      <c r="M219" s="64">
        <f t="shared" si="27"/>
        <v>-368414.66999999993</v>
      </c>
      <c r="N219" s="59">
        <f t="shared" si="30"/>
        <v>-37.539246514206049</v>
      </c>
      <c r="O219" s="59">
        <f t="shared" si="32"/>
        <v>1038610.24</v>
      </c>
      <c r="P219" s="69">
        <v>614486.05000000005</v>
      </c>
    </row>
    <row r="220" spans="1:16" x14ac:dyDescent="0.25">
      <c r="A220" s="62">
        <v>712</v>
      </c>
      <c r="B220" s="62">
        <v>1</v>
      </c>
      <c r="C220" s="63" t="s">
        <v>251</v>
      </c>
      <c r="D220" s="56">
        <v>0</v>
      </c>
      <c r="E220" s="57">
        <v>566.62</v>
      </c>
      <c r="F220" s="57">
        <v>574</v>
      </c>
      <c r="G220" s="57">
        <v>100</v>
      </c>
      <c r="H220" s="58">
        <f t="shared" si="25"/>
        <v>0.17421602787456447</v>
      </c>
      <c r="I220" s="48">
        <f t="shared" si="28"/>
        <v>34550</v>
      </c>
      <c r="J220" s="56">
        <f t="shared" si="29"/>
        <v>0</v>
      </c>
      <c r="K220" s="56">
        <f t="shared" si="31"/>
        <v>0</v>
      </c>
      <c r="L220" s="56">
        <f t="shared" si="26"/>
        <v>0</v>
      </c>
      <c r="M220" s="64">
        <f t="shared" si="27"/>
        <v>0</v>
      </c>
      <c r="N220" s="59">
        <f t="shared" si="30"/>
        <v>0</v>
      </c>
      <c r="O220" s="59">
        <f t="shared" si="32"/>
        <v>0</v>
      </c>
      <c r="P220" s="69">
        <v>0</v>
      </c>
    </row>
    <row r="221" spans="1:16" x14ac:dyDescent="0.25">
      <c r="A221" s="65">
        <v>716</v>
      </c>
      <c r="B221" s="65">
        <v>1</v>
      </c>
      <c r="C221" s="40" t="s">
        <v>850</v>
      </c>
      <c r="D221" s="56">
        <v>45900</v>
      </c>
      <c r="E221" s="57">
        <v>1894.44</v>
      </c>
      <c r="F221" s="57">
        <v>1630</v>
      </c>
      <c r="G221" s="57">
        <v>117</v>
      </c>
      <c r="H221" s="58">
        <f t="shared" si="25"/>
        <v>7.177914110429448E-2</v>
      </c>
      <c r="I221" s="48">
        <f t="shared" si="28"/>
        <v>47593.446625766868</v>
      </c>
      <c r="J221" s="56">
        <f t="shared" si="29"/>
        <v>0</v>
      </c>
      <c r="K221" s="56">
        <f t="shared" si="31"/>
        <v>18944.400000000001</v>
      </c>
      <c r="L221" s="56">
        <f t="shared" si="26"/>
        <v>66537.850000000006</v>
      </c>
      <c r="M221" s="64">
        <f t="shared" si="27"/>
        <v>20637.850000000006</v>
      </c>
      <c r="N221" s="59">
        <f t="shared" si="30"/>
        <v>10.893905322945042</v>
      </c>
      <c r="O221" s="59">
        <f t="shared" si="32"/>
        <v>48537.850000000006</v>
      </c>
      <c r="P221" s="69">
        <v>18000</v>
      </c>
    </row>
    <row r="222" spans="1:16" x14ac:dyDescent="0.25">
      <c r="A222" s="65">
        <v>717</v>
      </c>
      <c r="B222" s="65">
        <v>1</v>
      </c>
      <c r="C222" s="40" t="s">
        <v>851</v>
      </c>
      <c r="D222" s="56">
        <v>12800</v>
      </c>
      <c r="E222" s="57">
        <v>2048.41</v>
      </c>
      <c r="F222" s="57">
        <v>1761</v>
      </c>
      <c r="G222" s="57">
        <v>181</v>
      </c>
      <c r="H222" s="58">
        <f t="shared" si="25"/>
        <v>0.10278250993753549</v>
      </c>
      <c r="I222" s="48">
        <f t="shared" si="28"/>
        <v>73689.252413401467</v>
      </c>
      <c r="J222" s="56">
        <f t="shared" si="29"/>
        <v>0</v>
      </c>
      <c r="K222" s="56">
        <f t="shared" si="31"/>
        <v>20484.099999999999</v>
      </c>
      <c r="L222" s="56">
        <f t="shared" si="26"/>
        <v>94173.35</v>
      </c>
      <c r="M222" s="64">
        <f t="shared" si="27"/>
        <v>81373.350000000006</v>
      </c>
      <c r="N222" s="59">
        <f t="shared" si="30"/>
        <v>39.725128270219344</v>
      </c>
      <c r="O222" s="59">
        <f t="shared" si="32"/>
        <v>90333.35</v>
      </c>
      <c r="P222" s="69">
        <v>3840</v>
      </c>
    </row>
    <row r="223" spans="1:16" x14ac:dyDescent="0.25">
      <c r="A223" s="65">
        <v>719</v>
      </c>
      <c r="B223" s="65">
        <v>1</v>
      </c>
      <c r="C223" s="40" t="s">
        <v>852</v>
      </c>
      <c r="D223" s="56">
        <v>18500</v>
      </c>
      <c r="E223" s="57">
        <v>8314.0499999999993</v>
      </c>
      <c r="F223" s="57">
        <v>7356</v>
      </c>
      <c r="G223" s="57">
        <v>954</v>
      </c>
      <c r="H223" s="58">
        <f t="shared" si="25"/>
        <v>0.12969004893964112</v>
      </c>
      <c r="I223" s="48">
        <f t="shared" si="28"/>
        <v>377387.3429853181</v>
      </c>
      <c r="J223" s="56">
        <f t="shared" si="29"/>
        <v>0</v>
      </c>
      <c r="K223" s="56">
        <f t="shared" si="31"/>
        <v>83140.5</v>
      </c>
      <c r="L223" s="56">
        <f t="shared" si="26"/>
        <v>460527.84</v>
      </c>
      <c r="M223" s="64">
        <f t="shared" si="27"/>
        <v>442027.84</v>
      </c>
      <c r="N223" s="59">
        <f t="shared" si="30"/>
        <v>53.166367775031432</v>
      </c>
      <c r="O223" s="59">
        <f t="shared" si="32"/>
        <v>455127.84</v>
      </c>
      <c r="P223" s="69">
        <v>5400</v>
      </c>
    </row>
    <row r="224" spans="1:16" x14ac:dyDescent="0.25">
      <c r="A224" s="65">
        <v>720</v>
      </c>
      <c r="B224" s="65">
        <v>1</v>
      </c>
      <c r="C224" s="40" t="s">
        <v>853</v>
      </c>
      <c r="D224" s="56">
        <v>45000</v>
      </c>
      <c r="E224" s="57">
        <v>9064.76</v>
      </c>
      <c r="F224" s="57">
        <v>7614</v>
      </c>
      <c r="G224" s="57">
        <v>2641</v>
      </c>
      <c r="H224" s="58">
        <f t="shared" si="25"/>
        <v>0.34686104544260571</v>
      </c>
      <c r="I224" s="48">
        <f t="shared" si="28"/>
        <v>1100474.2456002103</v>
      </c>
      <c r="J224" s="56">
        <f t="shared" si="29"/>
        <v>0</v>
      </c>
      <c r="K224" s="56">
        <f t="shared" si="31"/>
        <v>90647.6</v>
      </c>
      <c r="L224" s="56">
        <f t="shared" si="26"/>
        <v>1191121.8500000001</v>
      </c>
      <c r="M224" s="64">
        <f t="shared" si="27"/>
        <v>1146121.8500000001</v>
      </c>
      <c r="N224" s="59">
        <f t="shared" si="30"/>
        <v>126.43708713744215</v>
      </c>
      <c r="O224" s="59">
        <f t="shared" si="32"/>
        <v>1177621.8500000001</v>
      </c>
      <c r="P224" s="69">
        <v>13500</v>
      </c>
    </row>
    <row r="225" spans="1:16" x14ac:dyDescent="0.25">
      <c r="A225" s="65">
        <v>721</v>
      </c>
      <c r="B225" s="65">
        <v>1</v>
      </c>
      <c r="C225" s="40" t="s">
        <v>854</v>
      </c>
      <c r="D225" s="56">
        <v>0</v>
      </c>
      <c r="E225" s="57">
        <v>4576.91</v>
      </c>
      <c r="F225" s="57">
        <v>3945</v>
      </c>
      <c r="G225" s="57">
        <v>148</v>
      </c>
      <c r="H225" s="58">
        <f t="shared" si="25"/>
        <v>3.7515842839036757E-2</v>
      </c>
      <c r="I225" s="48">
        <f t="shared" si="28"/>
        <v>60097.322686945503</v>
      </c>
      <c r="J225" s="56">
        <f t="shared" si="29"/>
        <v>0</v>
      </c>
      <c r="K225" s="56">
        <f t="shared" si="31"/>
        <v>0</v>
      </c>
      <c r="L225" s="56">
        <f t="shared" si="26"/>
        <v>0</v>
      </c>
      <c r="M225" s="64">
        <f t="shared" si="27"/>
        <v>0</v>
      </c>
      <c r="N225" s="59">
        <f t="shared" si="30"/>
        <v>0</v>
      </c>
      <c r="O225" s="59">
        <f t="shared" si="32"/>
        <v>0</v>
      </c>
      <c r="P225" s="69">
        <v>0</v>
      </c>
    </row>
    <row r="226" spans="1:16" x14ac:dyDescent="0.25">
      <c r="A226" s="65">
        <v>726</v>
      </c>
      <c r="B226" s="65">
        <v>1</v>
      </c>
      <c r="C226" s="40" t="s">
        <v>855</v>
      </c>
      <c r="D226" s="56">
        <v>292500</v>
      </c>
      <c r="E226" s="57">
        <v>3269.34</v>
      </c>
      <c r="F226" s="57">
        <v>2778</v>
      </c>
      <c r="G226" s="57">
        <v>90</v>
      </c>
      <c r="H226" s="58">
        <f t="shared" si="25"/>
        <v>3.2397408207343416E-2</v>
      </c>
      <c r="I226" s="48">
        <f t="shared" si="28"/>
        <v>37071.349892008642</v>
      </c>
      <c r="J226" s="56">
        <f t="shared" si="29"/>
        <v>168582.90907127431</v>
      </c>
      <c r="K226" s="56">
        <f t="shared" si="31"/>
        <v>32693.4</v>
      </c>
      <c r="L226" s="56">
        <f t="shared" si="26"/>
        <v>238347.66</v>
      </c>
      <c r="M226" s="64">
        <f t="shared" si="27"/>
        <v>-54152.34</v>
      </c>
      <c r="N226" s="59">
        <f t="shared" si="30"/>
        <v>-16.563691754299033</v>
      </c>
      <c r="O226" s="59">
        <f t="shared" si="32"/>
        <v>150147.66</v>
      </c>
      <c r="P226" s="69">
        <v>88200</v>
      </c>
    </row>
    <row r="227" spans="1:16" x14ac:dyDescent="0.25">
      <c r="A227" s="62">
        <v>727</v>
      </c>
      <c r="B227" s="62">
        <v>1</v>
      </c>
      <c r="C227" s="63" t="s">
        <v>258</v>
      </c>
      <c r="D227" s="56">
        <v>0</v>
      </c>
      <c r="E227" s="57">
        <v>3925.44</v>
      </c>
      <c r="F227" s="57">
        <v>3336</v>
      </c>
      <c r="G227" s="57">
        <v>302</v>
      </c>
      <c r="H227" s="58">
        <f t="shared" si="25"/>
        <v>9.0527577937649886E-2</v>
      </c>
      <c r="I227" s="48">
        <f t="shared" si="28"/>
        <v>124376.20143884893</v>
      </c>
      <c r="J227" s="56">
        <f t="shared" si="29"/>
        <v>0</v>
      </c>
      <c r="K227" s="56">
        <f t="shared" si="31"/>
        <v>0</v>
      </c>
      <c r="L227" s="56">
        <f t="shared" si="26"/>
        <v>0</v>
      </c>
      <c r="M227" s="64">
        <f t="shared" si="27"/>
        <v>0</v>
      </c>
      <c r="N227" s="59">
        <f t="shared" si="30"/>
        <v>0</v>
      </c>
      <c r="O227" s="59">
        <f t="shared" si="32"/>
        <v>0</v>
      </c>
      <c r="P227" s="69">
        <v>0</v>
      </c>
    </row>
    <row r="228" spans="1:16" x14ac:dyDescent="0.25">
      <c r="A228" s="65">
        <v>728</v>
      </c>
      <c r="B228" s="65">
        <v>1</v>
      </c>
      <c r="C228" s="40" t="s">
        <v>857</v>
      </c>
      <c r="D228" s="56">
        <v>1326534.2</v>
      </c>
      <c r="E228" s="57">
        <v>14594.94</v>
      </c>
      <c r="F228" s="57">
        <v>12753</v>
      </c>
      <c r="G228" s="57">
        <v>1159</v>
      </c>
      <c r="H228" s="58">
        <f t="shared" si="25"/>
        <v>9.0880577119109227E-2</v>
      </c>
      <c r="I228" s="48">
        <f t="shared" si="28"/>
        <v>464238.79957657022</v>
      </c>
      <c r="J228" s="56">
        <f t="shared" si="29"/>
        <v>569114.96427946363</v>
      </c>
      <c r="K228" s="56">
        <f t="shared" si="31"/>
        <v>145949.4</v>
      </c>
      <c r="L228" s="56">
        <f t="shared" si="26"/>
        <v>1179303.1599999999</v>
      </c>
      <c r="M228" s="64">
        <f t="shared" si="27"/>
        <v>-147231.04000000004</v>
      </c>
      <c r="N228" s="59">
        <f t="shared" si="30"/>
        <v>-10.087813995809508</v>
      </c>
      <c r="O228" s="59">
        <f t="shared" si="32"/>
        <v>777303.15999999992</v>
      </c>
      <c r="P228" s="69">
        <v>402000</v>
      </c>
    </row>
    <row r="229" spans="1:16" x14ac:dyDescent="0.25">
      <c r="A229" s="65">
        <v>738</v>
      </c>
      <c r="B229" s="65">
        <v>1</v>
      </c>
      <c r="C229" s="40" t="s">
        <v>858</v>
      </c>
      <c r="D229" s="56">
        <v>91216.05</v>
      </c>
      <c r="E229" s="57">
        <v>1142.31</v>
      </c>
      <c r="F229" s="57">
        <v>1003</v>
      </c>
      <c r="G229" s="57">
        <v>19</v>
      </c>
      <c r="H229" s="58">
        <f t="shared" si="25"/>
        <v>1.8943170488534396E-2</v>
      </c>
      <c r="I229" s="48">
        <f t="shared" si="28"/>
        <v>7573.6405782652037</v>
      </c>
      <c r="J229" s="56">
        <f t="shared" si="29"/>
        <v>55203.990218344974</v>
      </c>
      <c r="K229" s="56">
        <f t="shared" si="31"/>
        <v>11423.099999999999</v>
      </c>
      <c r="L229" s="56">
        <f t="shared" si="26"/>
        <v>74200.73</v>
      </c>
      <c r="M229" s="64">
        <f t="shared" si="27"/>
        <v>-17015.320000000007</v>
      </c>
      <c r="N229" s="59">
        <f t="shared" si="30"/>
        <v>-14.895536237973937</v>
      </c>
      <c r="O229" s="59">
        <f t="shared" si="32"/>
        <v>46570.729999999996</v>
      </c>
      <c r="P229" s="69">
        <v>27630</v>
      </c>
    </row>
    <row r="230" spans="1:16" x14ac:dyDescent="0.25">
      <c r="A230" s="65">
        <v>739</v>
      </c>
      <c r="B230" s="65">
        <v>1</v>
      </c>
      <c r="C230" s="40" t="s">
        <v>859</v>
      </c>
      <c r="D230" s="56">
        <v>58021</v>
      </c>
      <c r="E230" s="57">
        <v>764.58</v>
      </c>
      <c r="F230" s="57">
        <v>671</v>
      </c>
      <c r="G230" s="57">
        <v>28</v>
      </c>
      <c r="H230" s="58">
        <f t="shared" si="25"/>
        <v>4.1728763040238454E-2</v>
      </c>
      <c r="I230" s="48">
        <f t="shared" si="28"/>
        <v>11166.742175856931</v>
      </c>
      <c r="J230" s="56">
        <f t="shared" si="29"/>
        <v>30923.810163934428</v>
      </c>
      <c r="K230" s="56">
        <f t="shared" si="31"/>
        <v>7645.8</v>
      </c>
      <c r="L230" s="56">
        <f t="shared" si="26"/>
        <v>49736.35</v>
      </c>
      <c r="M230" s="64">
        <f t="shared" si="27"/>
        <v>-8284.6500000000015</v>
      </c>
      <c r="N230" s="59">
        <f t="shared" si="30"/>
        <v>-10.835556776269325</v>
      </c>
      <c r="O230" s="59">
        <f t="shared" si="32"/>
        <v>28195.379999999997</v>
      </c>
      <c r="P230" s="69">
        <v>21540.97</v>
      </c>
    </row>
    <row r="231" spans="1:16" x14ac:dyDescent="0.25">
      <c r="A231" s="65">
        <v>740</v>
      </c>
      <c r="B231" s="65">
        <v>1</v>
      </c>
      <c r="C231" s="40" t="s">
        <v>860</v>
      </c>
      <c r="D231" s="56">
        <v>143060</v>
      </c>
      <c r="E231" s="57">
        <v>1601</v>
      </c>
      <c r="F231" s="57">
        <v>1335</v>
      </c>
      <c r="G231" s="57">
        <v>310</v>
      </c>
      <c r="H231" s="58">
        <f t="shared" si="25"/>
        <v>0.23220973782771537</v>
      </c>
      <c r="I231" s="48">
        <f t="shared" si="28"/>
        <v>130118.72659176031</v>
      </c>
      <c r="J231" s="56">
        <f t="shared" si="29"/>
        <v>8541.2404494381972</v>
      </c>
      <c r="K231" s="56">
        <f t="shared" si="31"/>
        <v>16010</v>
      </c>
      <c r="L231" s="56">
        <f t="shared" si="26"/>
        <v>154669.97</v>
      </c>
      <c r="M231" s="64">
        <f t="shared" si="27"/>
        <v>11609.970000000001</v>
      </c>
      <c r="N231" s="59">
        <f t="shared" si="30"/>
        <v>7.2516989381636483</v>
      </c>
      <c r="O231" s="59">
        <f t="shared" si="32"/>
        <v>113551.97</v>
      </c>
      <c r="P231" s="69">
        <v>41118</v>
      </c>
    </row>
    <row r="232" spans="1:16" x14ac:dyDescent="0.25">
      <c r="A232" s="62">
        <v>741</v>
      </c>
      <c r="B232" s="62">
        <v>1</v>
      </c>
      <c r="C232" s="63" t="s">
        <v>263</v>
      </c>
      <c r="D232" s="56">
        <v>0</v>
      </c>
      <c r="E232" s="57">
        <v>1150.5</v>
      </c>
      <c r="F232" s="57">
        <v>1013</v>
      </c>
      <c r="G232" s="57">
        <v>59</v>
      </c>
      <c r="H232" s="58">
        <f t="shared" si="25"/>
        <v>5.8242843040473842E-2</v>
      </c>
      <c r="I232" s="48">
        <f t="shared" si="28"/>
        <v>23452.936821322804</v>
      </c>
      <c r="J232" s="56">
        <f t="shared" si="29"/>
        <v>0</v>
      </c>
      <c r="K232" s="56">
        <f t="shared" si="31"/>
        <v>0</v>
      </c>
      <c r="L232" s="56">
        <f t="shared" si="26"/>
        <v>0</v>
      </c>
      <c r="M232" s="64">
        <f t="shared" si="27"/>
        <v>0</v>
      </c>
      <c r="N232" s="59">
        <f t="shared" si="30"/>
        <v>0</v>
      </c>
      <c r="O232" s="59">
        <f t="shared" si="32"/>
        <v>0</v>
      </c>
      <c r="P232" s="69">
        <v>0</v>
      </c>
    </row>
    <row r="233" spans="1:16" x14ac:dyDescent="0.25">
      <c r="A233" s="65">
        <v>742</v>
      </c>
      <c r="B233" s="65">
        <v>1</v>
      </c>
      <c r="C233" s="40" t="s">
        <v>862</v>
      </c>
      <c r="D233" s="56">
        <v>1308226</v>
      </c>
      <c r="E233" s="57">
        <v>10928.46</v>
      </c>
      <c r="F233" s="57">
        <v>9786</v>
      </c>
      <c r="G233" s="57">
        <v>3191</v>
      </c>
      <c r="H233" s="58">
        <f t="shared" si="25"/>
        <v>0.32607807071326383</v>
      </c>
      <c r="I233" s="48">
        <f t="shared" si="28"/>
        <v>1247235.9034334761</v>
      </c>
      <c r="J233" s="56">
        <f t="shared" si="29"/>
        <v>40253.463733905774</v>
      </c>
      <c r="K233" s="56">
        <f t="shared" si="31"/>
        <v>109284.59999999999</v>
      </c>
      <c r="L233" s="56">
        <f t="shared" si="26"/>
        <v>1396773.97</v>
      </c>
      <c r="M233" s="64">
        <f t="shared" si="27"/>
        <v>88547.969999999972</v>
      </c>
      <c r="N233" s="59">
        <f t="shared" si="30"/>
        <v>8.1025112412910865</v>
      </c>
      <c r="O233" s="59">
        <f t="shared" si="32"/>
        <v>1000339.57</v>
      </c>
      <c r="P233" s="69">
        <v>396434.4</v>
      </c>
    </row>
    <row r="234" spans="1:16" x14ac:dyDescent="0.25">
      <c r="A234" s="65">
        <v>743</v>
      </c>
      <c r="B234" s="65">
        <v>1</v>
      </c>
      <c r="C234" s="40" t="s">
        <v>863</v>
      </c>
      <c r="D234" s="56">
        <v>102177.96</v>
      </c>
      <c r="E234" s="57">
        <v>1069.4100000000001</v>
      </c>
      <c r="F234" s="57">
        <v>972</v>
      </c>
      <c r="G234" s="57">
        <v>66</v>
      </c>
      <c r="H234" s="58">
        <f t="shared" si="25"/>
        <v>6.7901234567901231E-2</v>
      </c>
      <c r="I234" s="48">
        <f t="shared" si="28"/>
        <v>25414.990740740741</v>
      </c>
      <c r="J234" s="56">
        <f t="shared" si="29"/>
        <v>50663.559711111113</v>
      </c>
      <c r="K234" s="56">
        <f t="shared" si="31"/>
        <v>10694.1</v>
      </c>
      <c r="L234" s="56">
        <f t="shared" si="26"/>
        <v>86772.65</v>
      </c>
      <c r="M234" s="64">
        <f t="shared" si="27"/>
        <v>-15405.310000000012</v>
      </c>
      <c r="N234" s="59">
        <f t="shared" si="30"/>
        <v>-14.405429161874315</v>
      </c>
      <c r="O234" s="59">
        <f t="shared" si="32"/>
        <v>56119.259999999995</v>
      </c>
      <c r="P234" s="69">
        <v>30653.39</v>
      </c>
    </row>
    <row r="235" spans="1:16" x14ac:dyDescent="0.25">
      <c r="A235" s="65">
        <v>745</v>
      </c>
      <c r="B235" s="65">
        <v>1</v>
      </c>
      <c r="C235" s="40" t="s">
        <v>864</v>
      </c>
      <c r="D235" s="56">
        <v>0</v>
      </c>
      <c r="E235" s="57">
        <v>1953.35</v>
      </c>
      <c r="F235" s="57">
        <v>1718</v>
      </c>
      <c r="G235" s="57">
        <v>86</v>
      </c>
      <c r="H235" s="58">
        <f t="shared" si="25"/>
        <v>5.0058207217694994E-2</v>
      </c>
      <c r="I235" s="48">
        <f t="shared" si="28"/>
        <v>34223.419674039578</v>
      </c>
      <c r="J235" s="56">
        <f t="shared" si="29"/>
        <v>0</v>
      </c>
      <c r="K235" s="56">
        <f t="shared" si="31"/>
        <v>0</v>
      </c>
      <c r="L235" s="56">
        <f t="shared" si="26"/>
        <v>0</v>
      </c>
      <c r="M235" s="64">
        <f t="shared" si="27"/>
        <v>0</v>
      </c>
      <c r="N235" s="59">
        <f t="shared" si="30"/>
        <v>0</v>
      </c>
      <c r="O235" s="59">
        <f t="shared" si="32"/>
        <v>0</v>
      </c>
      <c r="P235" s="69">
        <v>0</v>
      </c>
    </row>
    <row r="236" spans="1:16" x14ac:dyDescent="0.25">
      <c r="A236" s="65">
        <v>748</v>
      </c>
      <c r="B236" s="65">
        <v>1</v>
      </c>
      <c r="C236" s="40" t="s">
        <v>865</v>
      </c>
      <c r="D236" s="56">
        <v>0</v>
      </c>
      <c r="E236" s="57">
        <v>4335.93</v>
      </c>
      <c r="F236" s="57">
        <v>3677</v>
      </c>
      <c r="G236" s="57">
        <v>200</v>
      </c>
      <c r="H236" s="58">
        <f t="shared" si="25"/>
        <v>5.4392167527875984E-2</v>
      </c>
      <c r="I236" s="48">
        <f t="shared" si="28"/>
        <v>82544.220832200168</v>
      </c>
      <c r="J236" s="56">
        <f t="shared" si="29"/>
        <v>0</v>
      </c>
      <c r="K236" s="56">
        <f t="shared" si="31"/>
        <v>0</v>
      </c>
      <c r="L236" s="56">
        <f t="shared" si="26"/>
        <v>0</v>
      </c>
      <c r="M236" s="64">
        <f t="shared" si="27"/>
        <v>0</v>
      </c>
      <c r="N236" s="59">
        <f t="shared" si="30"/>
        <v>0</v>
      </c>
      <c r="O236" s="59">
        <f t="shared" si="32"/>
        <v>0</v>
      </c>
      <c r="P236" s="69">
        <v>0</v>
      </c>
    </row>
    <row r="237" spans="1:16" x14ac:dyDescent="0.25">
      <c r="A237" s="62">
        <v>750</v>
      </c>
      <c r="B237" s="62">
        <v>1</v>
      </c>
      <c r="C237" s="63" t="s">
        <v>268</v>
      </c>
      <c r="D237" s="56">
        <v>0</v>
      </c>
      <c r="E237" s="57">
        <v>2381.08</v>
      </c>
      <c r="F237" s="57">
        <v>2023</v>
      </c>
      <c r="G237" s="57">
        <v>164</v>
      </c>
      <c r="H237" s="58">
        <f t="shared" si="25"/>
        <v>8.1067721206129512E-2</v>
      </c>
      <c r="I237" s="48">
        <f t="shared" si="28"/>
        <v>67560.055363321793</v>
      </c>
      <c r="J237" s="56">
        <f t="shared" si="29"/>
        <v>0</v>
      </c>
      <c r="K237" s="56">
        <f t="shared" si="31"/>
        <v>0</v>
      </c>
      <c r="L237" s="56">
        <f t="shared" si="26"/>
        <v>0</v>
      </c>
      <c r="M237" s="64">
        <f t="shared" si="27"/>
        <v>0</v>
      </c>
      <c r="N237" s="59">
        <f t="shared" si="30"/>
        <v>0</v>
      </c>
      <c r="O237" s="59">
        <f t="shared" si="32"/>
        <v>0</v>
      </c>
      <c r="P237" s="69">
        <v>0</v>
      </c>
    </row>
    <row r="238" spans="1:16" x14ac:dyDescent="0.25">
      <c r="A238" s="65">
        <v>756</v>
      </c>
      <c r="B238" s="65">
        <v>1</v>
      </c>
      <c r="C238" s="40" t="s">
        <v>867</v>
      </c>
      <c r="D238" s="56">
        <v>0</v>
      </c>
      <c r="E238" s="57">
        <v>825.32</v>
      </c>
      <c r="F238" s="57">
        <v>730</v>
      </c>
      <c r="G238" s="57">
        <v>88</v>
      </c>
      <c r="H238" s="58">
        <f t="shared" si="25"/>
        <v>0.12054794520547946</v>
      </c>
      <c r="I238" s="48">
        <f t="shared" si="28"/>
        <v>34821.72054794521</v>
      </c>
      <c r="J238" s="56">
        <f t="shared" si="29"/>
        <v>0</v>
      </c>
      <c r="K238" s="56">
        <f t="shared" si="31"/>
        <v>0</v>
      </c>
      <c r="L238" s="56">
        <f t="shared" si="26"/>
        <v>0</v>
      </c>
      <c r="M238" s="64">
        <f t="shared" si="27"/>
        <v>0</v>
      </c>
      <c r="N238" s="59">
        <f t="shared" si="30"/>
        <v>0</v>
      </c>
      <c r="O238" s="59">
        <f t="shared" si="32"/>
        <v>0</v>
      </c>
      <c r="P238" s="69">
        <v>0</v>
      </c>
    </row>
    <row r="239" spans="1:16" x14ac:dyDescent="0.25">
      <c r="A239" s="62">
        <v>761</v>
      </c>
      <c r="B239" s="62">
        <v>1</v>
      </c>
      <c r="C239" s="63" t="s">
        <v>270</v>
      </c>
      <c r="D239" s="56">
        <v>0</v>
      </c>
      <c r="E239" s="57">
        <v>5569.66</v>
      </c>
      <c r="F239" s="57">
        <v>4893</v>
      </c>
      <c r="G239" s="57">
        <v>1045</v>
      </c>
      <c r="H239" s="58">
        <f t="shared" si="25"/>
        <v>0.21357040670345392</v>
      </c>
      <c r="I239" s="48">
        <f t="shared" si="28"/>
        <v>416330.09298998571</v>
      </c>
      <c r="J239" s="56">
        <f t="shared" si="29"/>
        <v>0</v>
      </c>
      <c r="K239" s="56">
        <f t="shared" si="31"/>
        <v>0</v>
      </c>
      <c r="L239" s="56">
        <f t="shared" si="26"/>
        <v>0</v>
      </c>
      <c r="M239" s="64">
        <f t="shared" si="27"/>
        <v>0</v>
      </c>
      <c r="N239" s="59">
        <f t="shared" si="30"/>
        <v>0</v>
      </c>
      <c r="O239" s="59">
        <f t="shared" si="32"/>
        <v>0</v>
      </c>
      <c r="P239" s="69">
        <v>0</v>
      </c>
    </row>
    <row r="240" spans="1:16" x14ac:dyDescent="0.25">
      <c r="A240" s="62">
        <v>763</v>
      </c>
      <c r="B240" s="62">
        <v>1</v>
      </c>
      <c r="C240" s="63" t="s">
        <v>271</v>
      </c>
      <c r="D240" s="56">
        <v>0</v>
      </c>
      <c r="E240" s="57">
        <v>973.7</v>
      </c>
      <c r="F240" s="57">
        <v>875</v>
      </c>
      <c r="G240" s="57">
        <v>122</v>
      </c>
      <c r="H240" s="58">
        <f t="shared" si="25"/>
        <v>0.13942857142857143</v>
      </c>
      <c r="I240" s="48">
        <f t="shared" si="28"/>
        <v>47516.560000000005</v>
      </c>
      <c r="J240" s="56">
        <f t="shared" si="29"/>
        <v>0</v>
      </c>
      <c r="K240" s="56">
        <f t="shared" si="31"/>
        <v>0</v>
      </c>
      <c r="L240" s="56">
        <f t="shared" si="26"/>
        <v>0</v>
      </c>
      <c r="M240" s="64">
        <f t="shared" si="27"/>
        <v>0</v>
      </c>
      <c r="N240" s="59">
        <f t="shared" si="30"/>
        <v>0</v>
      </c>
      <c r="O240" s="59">
        <f t="shared" si="32"/>
        <v>0</v>
      </c>
      <c r="P240" s="69">
        <v>0</v>
      </c>
    </row>
    <row r="241" spans="1:16" x14ac:dyDescent="0.25">
      <c r="A241" s="62">
        <v>768</v>
      </c>
      <c r="B241" s="62">
        <v>1</v>
      </c>
      <c r="C241" s="63" t="s">
        <v>272</v>
      </c>
      <c r="D241" s="56">
        <v>0</v>
      </c>
      <c r="E241" s="57">
        <v>336.81</v>
      </c>
      <c r="F241" s="57">
        <v>287</v>
      </c>
      <c r="G241" s="57">
        <v>13</v>
      </c>
      <c r="H241" s="58">
        <f t="shared" si="25"/>
        <v>4.5296167247386762E-2</v>
      </c>
      <c r="I241" s="48">
        <f t="shared" si="28"/>
        <v>5339.6707317073178</v>
      </c>
      <c r="J241" s="56">
        <f t="shared" si="29"/>
        <v>0</v>
      </c>
      <c r="K241" s="56">
        <f t="shared" si="31"/>
        <v>0</v>
      </c>
      <c r="L241" s="56">
        <f t="shared" si="26"/>
        <v>0</v>
      </c>
      <c r="M241" s="64">
        <f t="shared" si="27"/>
        <v>0</v>
      </c>
      <c r="N241" s="59">
        <f t="shared" si="30"/>
        <v>0</v>
      </c>
      <c r="O241" s="59">
        <f t="shared" si="32"/>
        <v>0</v>
      </c>
      <c r="P241" s="69">
        <v>0</v>
      </c>
    </row>
    <row r="242" spans="1:16" x14ac:dyDescent="0.25">
      <c r="A242" s="62">
        <v>769</v>
      </c>
      <c r="B242" s="62">
        <v>1</v>
      </c>
      <c r="C242" s="63" t="s">
        <v>273</v>
      </c>
      <c r="D242" s="56">
        <v>0</v>
      </c>
      <c r="E242" s="57">
        <v>1145.76</v>
      </c>
      <c r="F242" s="57">
        <v>1026</v>
      </c>
      <c r="G242" s="57">
        <v>125</v>
      </c>
      <c r="H242" s="58">
        <f t="shared" si="25"/>
        <v>0.12183235867446393</v>
      </c>
      <c r="I242" s="48">
        <f t="shared" si="28"/>
        <v>48856.725146198827</v>
      </c>
      <c r="J242" s="56">
        <f t="shared" si="29"/>
        <v>0</v>
      </c>
      <c r="K242" s="56">
        <f t="shared" si="31"/>
        <v>0</v>
      </c>
      <c r="L242" s="56">
        <f t="shared" si="26"/>
        <v>0</v>
      </c>
      <c r="M242" s="64">
        <f t="shared" si="27"/>
        <v>0</v>
      </c>
      <c r="N242" s="59">
        <f t="shared" si="30"/>
        <v>0</v>
      </c>
      <c r="O242" s="59">
        <f t="shared" si="32"/>
        <v>0</v>
      </c>
      <c r="P242" s="69">
        <v>0</v>
      </c>
    </row>
    <row r="243" spans="1:16" x14ac:dyDescent="0.25">
      <c r="A243" s="62">
        <v>771</v>
      </c>
      <c r="B243" s="62">
        <v>1</v>
      </c>
      <c r="C243" s="63" t="s">
        <v>274</v>
      </c>
      <c r="D243" s="56">
        <v>0</v>
      </c>
      <c r="E243" s="57">
        <v>171.75</v>
      </c>
      <c r="F243" s="57">
        <v>152</v>
      </c>
      <c r="G243" s="57">
        <v>8</v>
      </c>
      <c r="H243" s="58">
        <f t="shared" si="25"/>
        <v>5.2631578947368418E-2</v>
      </c>
      <c r="I243" s="48">
        <f t="shared" si="28"/>
        <v>3163.8157894736842</v>
      </c>
      <c r="J243" s="56">
        <f t="shared" si="29"/>
        <v>0</v>
      </c>
      <c r="K243" s="56">
        <f t="shared" si="31"/>
        <v>0</v>
      </c>
      <c r="L243" s="56">
        <f t="shared" si="26"/>
        <v>0</v>
      </c>
      <c r="M243" s="64">
        <f t="shared" si="27"/>
        <v>0</v>
      </c>
      <c r="N243" s="59">
        <f t="shared" si="30"/>
        <v>0</v>
      </c>
      <c r="O243" s="59">
        <f t="shared" si="32"/>
        <v>0</v>
      </c>
      <c r="P243" s="69">
        <v>0</v>
      </c>
    </row>
    <row r="244" spans="1:16" x14ac:dyDescent="0.25">
      <c r="A244" s="65">
        <v>775</v>
      </c>
      <c r="B244" s="65">
        <v>1</v>
      </c>
      <c r="C244" s="40" t="s">
        <v>873</v>
      </c>
      <c r="D244" s="56">
        <v>58852.4</v>
      </c>
      <c r="E244" s="57">
        <v>676.09</v>
      </c>
      <c r="F244" s="57">
        <v>609</v>
      </c>
      <c r="G244" s="57">
        <v>50</v>
      </c>
      <c r="H244" s="58">
        <f t="shared" si="25"/>
        <v>8.2101806239737271E-2</v>
      </c>
      <c r="I244" s="48">
        <f t="shared" si="28"/>
        <v>19427.873563218393</v>
      </c>
      <c r="J244" s="56">
        <f t="shared" si="29"/>
        <v>26020.187448275865</v>
      </c>
      <c r="K244" s="56">
        <f t="shared" si="31"/>
        <v>6760.9000000000005</v>
      </c>
      <c r="L244" s="56">
        <f t="shared" si="26"/>
        <v>52208.959999999999</v>
      </c>
      <c r="M244" s="64">
        <f t="shared" si="27"/>
        <v>-6643.4400000000023</v>
      </c>
      <c r="N244" s="59">
        <f t="shared" si="30"/>
        <v>-9.8262657338520043</v>
      </c>
      <c r="O244" s="59">
        <f t="shared" si="32"/>
        <v>35191.759999999995</v>
      </c>
      <c r="P244" s="69">
        <v>17017.2</v>
      </c>
    </row>
    <row r="245" spans="1:16" x14ac:dyDescent="0.25">
      <c r="A245" s="62">
        <v>777</v>
      </c>
      <c r="B245" s="62">
        <v>1</v>
      </c>
      <c r="C245" s="63" t="s">
        <v>276</v>
      </c>
      <c r="D245" s="56">
        <v>0</v>
      </c>
      <c r="E245" s="57">
        <v>1036.53</v>
      </c>
      <c r="F245" s="57">
        <v>894</v>
      </c>
      <c r="G245" s="57">
        <v>68</v>
      </c>
      <c r="H245" s="58">
        <f t="shared" si="25"/>
        <v>7.6062639821029079E-2</v>
      </c>
      <c r="I245" s="48">
        <f t="shared" si="28"/>
        <v>27594.422818791947</v>
      </c>
      <c r="J245" s="56">
        <f t="shared" si="29"/>
        <v>0</v>
      </c>
      <c r="K245" s="56">
        <f t="shared" si="31"/>
        <v>0</v>
      </c>
      <c r="L245" s="56">
        <f t="shared" si="26"/>
        <v>0</v>
      </c>
      <c r="M245" s="64">
        <f t="shared" si="27"/>
        <v>0</v>
      </c>
      <c r="N245" s="59">
        <f t="shared" si="30"/>
        <v>0</v>
      </c>
      <c r="O245" s="59">
        <f t="shared" si="32"/>
        <v>0</v>
      </c>
      <c r="P245" s="69">
        <v>0</v>
      </c>
    </row>
    <row r="246" spans="1:16" x14ac:dyDescent="0.25">
      <c r="A246" s="62">
        <v>786</v>
      </c>
      <c r="B246" s="62">
        <v>1</v>
      </c>
      <c r="C246" s="63" t="s">
        <v>277</v>
      </c>
      <c r="D246" s="56">
        <v>0</v>
      </c>
      <c r="E246" s="57">
        <v>460.71</v>
      </c>
      <c r="F246" s="57">
        <v>413</v>
      </c>
      <c r="G246" s="57">
        <v>25</v>
      </c>
      <c r="H246" s="58">
        <f t="shared" si="25"/>
        <v>6.0532687651331719E-2</v>
      </c>
      <c r="I246" s="48">
        <f t="shared" si="28"/>
        <v>9760.8050847457616</v>
      </c>
      <c r="J246" s="56">
        <f t="shared" si="29"/>
        <v>0</v>
      </c>
      <c r="K246" s="56">
        <f t="shared" si="31"/>
        <v>0</v>
      </c>
      <c r="L246" s="56">
        <f t="shared" si="26"/>
        <v>0</v>
      </c>
      <c r="M246" s="64">
        <f t="shared" si="27"/>
        <v>0</v>
      </c>
      <c r="N246" s="59">
        <f t="shared" si="30"/>
        <v>0</v>
      </c>
      <c r="O246" s="59">
        <f t="shared" si="32"/>
        <v>0</v>
      </c>
      <c r="P246" s="69">
        <v>0</v>
      </c>
    </row>
    <row r="247" spans="1:16" x14ac:dyDescent="0.25">
      <c r="A247" s="65">
        <v>787</v>
      </c>
      <c r="B247" s="65">
        <v>1</v>
      </c>
      <c r="C247" s="40" t="s">
        <v>876</v>
      </c>
      <c r="D247" s="56">
        <v>0</v>
      </c>
      <c r="E247" s="57">
        <v>463.25</v>
      </c>
      <c r="F247" s="57">
        <v>428</v>
      </c>
      <c r="G247" s="57">
        <v>12</v>
      </c>
      <c r="H247" s="58">
        <f t="shared" si="25"/>
        <v>2.8037383177570093E-2</v>
      </c>
      <c r="I247" s="48">
        <f t="shared" si="28"/>
        <v>4545.9112149532712</v>
      </c>
      <c r="J247" s="56">
        <f t="shared" si="29"/>
        <v>0</v>
      </c>
      <c r="K247" s="56">
        <f t="shared" si="31"/>
        <v>0</v>
      </c>
      <c r="L247" s="56">
        <f t="shared" si="26"/>
        <v>0</v>
      </c>
      <c r="M247" s="64">
        <f t="shared" si="27"/>
        <v>0</v>
      </c>
      <c r="N247" s="59">
        <f t="shared" si="30"/>
        <v>0</v>
      </c>
      <c r="O247" s="59">
        <f t="shared" si="32"/>
        <v>0</v>
      </c>
      <c r="P247" s="69">
        <v>0</v>
      </c>
    </row>
    <row r="248" spans="1:16" x14ac:dyDescent="0.25">
      <c r="A248" s="62">
        <v>801</v>
      </c>
      <c r="B248" s="62">
        <v>1</v>
      </c>
      <c r="C248" s="63" t="s">
        <v>279</v>
      </c>
      <c r="D248" s="56">
        <v>0</v>
      </c>
      <c r="E248" s="57">
        <v>128.44999999999999</v>
      </c>
      <c r="F248" s="57">
        <v>98</v>
      </c>
      <c r="G248" s="57">
        <v>37</v>
      </c>
      <c r="H248" s="58">
        <f t="shared" si="25"/>
        <v>0.37755102040816324</v>
      </c>
      <c r="I248" s="48">
        <f t="shared" si="28"/>
        <v>16973.75</v>
      </c>
      <c r="J248" s="56">
        <f t="shared" si="29"/>
        <v>0</v>
      </c>
      <c r="K248" s="56">
        <f t="shared" si="31"/>
        <v>0</v>
      </c>
      <c r="L248" s="56">
        <f t="shared" si="26"/>
        <v>0</v>
      </c>
      <c r="M248" s="64">
        <f t="shared" si="27"/>
        <v>0</v>
      </c>
      <c r="N248" s="59">
        <f t="shared" si="30"/>
        <v>0</v>
      </c>
      <c r="O248" s="59">
        <f t="shared" si="32"/>
        <v>0</v>
      </c>
      <c r="P248" s="69">
        <v>0</v>
      </c>
    </row>
    <row r="249" spans="1:16" x14ac:dyDescent="0.25">
      <c r="A249" s="62">
        <v>803</v>
      </c>
      <c r="B249" s="62">
        <v>1</v>
      </c>
      <c r="C249" s="63" t="s">
        <v>280</v>
      </c>
      <c r="D249" s="56">
        <v>0</v>
      </c>
      <c r="E249" s="57">
        <v>409.92</v>
      </c>
      <c r="F249" s="57">
        <v>395</v>
      </c>
      <c r="G249" s="57">
        <v>29</v>
      </c>
      <c r="H249" s="58">
        <f t="shared" si="25"/>
        <v>7.3417721518987344E-2</v>
      </c>
      <c r="I249" s="48">
        <f t="shared" si="28"/>
        <v>10533.387341772153</v>
      </c>
      <c r="J249" s="56">
        <f t="shared" si="29"/>
        <v>0</v>
      </c>
      <c r="K249" s="56">
        <f t="shared" si="31"/>
        <v>0</v>
      </c>
      <c r="L249" s="56">
        <f t="shared" si="26"/>
        <v>0</v>
      </c>
      <c r="M249" s="64">
        <f t="shared" si="27"/>
        <v>0</v>
      </c>
      <c r="N249" s="59">
        <f t="shared" si="30"/>
        <v>0</v>
      </c>
      <c r="O249" s="59">
        <f t="shared" si="32"/>
        <v>0</v>
      </c>
      <c r="P249" s="69">
        <v>0</v>
      </c>
    </row>
    <row r="250" spans="1:16" x14ac:dyDescent="0.25">
      <c r="A250" s="62">
        <v>811</v>
      </c>
      <c r="B250" s="62">
        <v>1</v>
      </c>
      <c r="C250" s="63" t="s">
        <v>281</v>
      </c>
      <c r="D250" s="56">
        <v>0</v>
      </c>
      <c r="E250" s="57">
        <v>686.62</v>
      </c>
      <c r="F250" s="57">
        <v>583</v>
      </c>
      <c r="G250" s="57">
        <v>30</v>
      </c>
      <c r="H250" s="58">
        <f t="shared" si="25"/>
        <v>5.1457975986277875E-2</v>
      </c>
      <c r="I250" s="48">
        <f t="shared" si="28"/>
        <v>12366.226415094339</v>
      </c>
      <c r="J250" s="56">
        <f t="shared" si="29"/>
        <v>0</v>
      </c>
      <c r="K250" s="56">
        <f t="shared" si="31"/>
        <v>0</v>
      </c>
      <c r="L250" s="56">
        <f t="shared" si="26"/>
        <v>0</v>
      </c>
      <c r="M250" s="64">
        <f t="shared" si="27"/>
        <v>0</v>
      </c>
      <c r="N250" s="59">
        <f t="shared" si="30"/>
        <v>0</v>
      </c>
      <c r="O250" s="59">
        <f t="shared" si="32"/>
        <v>0</v>
      </c>
      <c r="P250" s="69">
        <v>0</v>
      </c>
    </row>
    <row r="251" spans="1:16" x14ac:dyDescent="0.25">
      <c r="A251" s="65">
        <v>813</v>
      </c>
      <c r="B251" s="65">
        <v>1</v>
      </c>
      <c r="C251" s="40" t="s">
        <v>880</v>
      </c>
      <c r="D251" s="56">
        <v>0</v>
      </c>
      <c r="E251" s="57">
        <v>1399.14</v>
      </c>
      <c r="F251" s="57">
        <v>1236</v>
      </c>
      <c r="G251" s="57">
        <v>71</v>
      </c>
      <c r="H251" s="58">
        <f t="shared" si="25"/>
        <v>5.7443365695792878E-2</v>
      </c>
      <c r="I251" s="48">
        <f t="shared" si="28"/>
        <v>28129.958737864079</v>
      </c>
      <c r="J251" s="56">
        <f t="shared" si="29"/>
        <v>0</v>
      </c>
      <c r="K251" s="56">
        <f t="shared" si="31"/>
        <v>0</v>
      </c>
      <c r="L251" s="56">
        <f t="shared" si="26"/>
        <v>0</v>
      </c>
      <c r="M251" s="64">
        <f t="shared" si="27"/>
        <v>0</v>
      </c>
      <c r="N251" s="59">
        <f t="shared" si="30"/>
        <v>0</v>
      </c>
      <c r="O251" s="59">
        <f t="shared" si="32"/>
        <v>0</v>
      </c>
      <c r="P251" s="69">
        <v>0</v>
      </c>
    </row>
    <row r="252" spans="1:16" x14ac:dyDescent="0.25">
      <c r="A252" s="62">
        <v>815</v>
      </c>
      <c r="B252" s="62">
        <v>2</v>
      </c>
      <c r="C252" s="63" t="s">
        <v>283</v>
      </c>
      <c r="D252" s="56">
        <v>0</v>
      </c>
      <c r="E252" s="57">
        <v>0</v>
      </c>
      <c r="F252" s="57">
        <v>0</v>
      </c>
      <c r="G252" s="57">
        <v>0</v>
      </c>
      <c r="H252" s="58">
        <f t="shared" si="25"/>
        <v>0</v>
      </c>
      <c r="I252" s="48">
        <f t="shared" si="28"/>
        <v>0</v>
      </c>
      <c r="J252" s="56">
        <f t="shared" si="29"/>
        <v>0</v>
      </c>
      <c r="K252" s="56">
        <f t="shared" si="31"/>
        <v>0</v>
      </c>
      <c r="L252" s="56">
        <f t="shared" si="26"/>
        <v>0</v>
      </c>
      <c r="M252" s="64">
        <f t="shared" si="27"/>
        <v>0</v>
      </c>
      <c r="N252" s="59">
        <f t="shared" si="30"/>
        <v>0</v>
      </c>
      <c r="O252" s="59">
        <f t="shared" si="32"/>
        <v>0</v>
      </c>
      <c r="P252" s="69">
        <v>0</v>
      </c>
    </row>
    <row r="253" spans="1:16" x14ac:dyDescent="0.25">
      <c r="A253" s="62">
        <v>818</v>
      </c>
      <c r="B253" s="62">
        <v>1</v>
      </c>
      <c r="C253" s="63" t="s">
        <v>284</v>
      </c>
      <c r="D253" s="56">
        <v>0</v>
      </c>
      <c r="E253" s="57">
        <v>564.95000000000005</v>
      </c>
      <c r="F253" s="57">
        <v>491</v>
      </c>
      <c r="G253" s="57">
        <v>10</v>
      </c>
      <c r="H253" s="58">
        <f t="shared" si="25"/>
        <v>2.0366598778004074E-2</v>
      </c>
      <c r="I253" s="48">
        <f t="shared" si="28"/>
        <v>4027.1384928716907</v>
      </c>
      <c r="J253" s="56">
        <f t="shared" si="29"/>
        <v>0</v>
      </c>
      <c r="K253" s="56">
        <f t="shared" si="31"/>
        <v>0</v>
      </c>
      <c r="L253" s="56">
        <f t="shared" si="26"/>
        <v>0</v>
      </c>
      <c r="M253" s="64">
        <f t="shared" si="27"/>
        <v>0</v>
      </c>
      <c r="N253" s="59">
        <f t="shared" si="30"/>
        <v>0</v>
      </c>
      <c r="O253" s="59">
        <f t="shared" si="32"/>
        <v>0</v>
      </c>
      <c r="P253" s="69">
        <v>0</v>
      </c>
    </row>
    <row r="254" spans="1:16" x14ac:dyDescent="0.25">
      <c r="A254" s="62">
        <v>820</v>
      </c>
      <c r="B254" s="62">
        <v>1</v>
      </c>
      <c r="C254" s="63" t="s">
        <v>285</v>
      </c>
      <c r="D254" s="56">
        <v>0</v>
      </c>
      <c r="E254" s="57">
        <v>576.65</v>
      </c>
      <c r="F254" s="57">
        <v>504</v>
      </c>
      <c r="G254" s="57">
        <v>5</v>
      </c>
      <c r="H254" s="58">
        <f t="shared" si="25"/>
        <v>9.9206349206349201E-3</v>
      </c>
      <c r="I254" s="48">
        <f t="shared" si="28"/>
        <v>2002.2569444444443</v>
      </c>
      <c r="J254" s="56">
        <f t="shared" si="29"/>
        <v>0</v>
      </c>
      <c r="K254" s="56">
        <f t="shared" si="31"/>
        <v>0</v>
      </c>
      <c r="L254" s="56">
        <f t="shared" si="26"/>
        <v>0</v>
      </c>
      <c r="M254" s="64">
        <f t="shared" si="27"/>
        <v>0</v>
      </c>
      <c r="N254" s="59">
        <f t="shared" si="30"/>
        <v>0</v>
      </c>
      <c r="O254" s="59">
        <f t="shared" si="32"/>
        <v>0</v>
      </c>
      <c r="P254" s="69">
        <v>0</v>
      </c>
    </row>
    <row r="255" spans="1:16" x14ac:dyDescent="0.25">
      <c r="A255" s="62">
        <v>821</v>
      </c>
      <c r="B255" s="62">
        <v>1</v>
      </c>
      <c r="C255" s="63" t="s">
        <v>286</v>
      </c>
      <c r="D255" s="56">
        <v>0</v>
      </c>
      <c r="E255" s="57">
        <v>1052.98</v>
      </c>
      <c r="F255" s="57">
        <v>878</v>
      </c>
      <c r="G255" s="57">
        <v>16</v>
      </c>
      <c r="H255" s="58">
        <f t="shared" si="25"/>
        <v>1.8223234624145785E-2</v>
      </c>
      <c r="I255" s="48">
        <f t="shared" si="28"/>
        <v>6716.04555808656</v>
      </c>
      <c r="J255" s="56">
        <f t="shared" si="29"/>
        <v>0</v>
      </c>
      <c r="K255" s="56">
        <f t="shared" si="31"/>
        <v>0</v>
      </c>
      <c r="L255" s="56">
        <f t="shared" si="26"/>
        <v>0</v>
      </c>
      <c r="M255" s="64">
        <f t="shared" si="27"/>
        <v>0</v>
      </c>
      <c r="N255" s="59">
        <f t="shared" si="30"/>
        <v>0</v>
      </c>
      <c r="O255" s="59">
        <f t="shared" si="32"/>
        <v>0</v>
      </c>
      <c r="P255" s="69">
        <v>0</v>
      </c>
    </row>
    <row r="256" spans="1:16" x14ac:dyDescent="0.25">
      <c r="A256" s="62">
        <v>829</v>
      </c>
      <c r="B256" s="62">
        <v>1</v>
      </c>
      <c r="C256" s="63" t="s">
        <v>287</v>
      </c>
      <c r="D256" s="56">
        <v>0</v>
      </c>
      <c r="E256" s="57">
        <v>2116.38</v>
      </c>
      <c r="F256" s="57">
        <v>1851</v>
      </c>
      <c r="G256" s="57">
        <v>238</v>
      </c>
      <c r="H256" s="58">
        <f t="shared" si="25"/>
        <v>0.12857914640734738</v>
      </c>
      <c r="I256" s="48">
        <f t="shared" si="28"/>
        <v>95242.816855753641</v>
      </c>
      <c r="J256" s="56">
        <f t="shared" si="29"/>
        <v>0</v>
      </c>
      <c r="K256" s="56">
        <f t="shared" si="31"/>
        <v>0</v>
      </c>
      <c r="L256" s="56">
        <f t="shared" si="26"/>
        <v>0</v>
      </c>
      <c r="M256" s="64">
        <f t="shared" si="27"/>
        <v>0</v>
      </c>
      <c r="N256" s="59">
        <f t="shared" si="30"/>
        <v>0</v>
      </c>
      <c r="O256" s="59">
        <f t="shared" si="32"/>
        <v>0</v>
      </c>
      <c r="P256" s="69">
        <v>0</v>
      </c>
    </row>
    <row r="257" spans="1:16" x14ac:dyDescent="0.25">
      <c r="A257" s="65">
        <v>831</v>
      </c>
      <c r="B257" s="65">
        <v>1</v>
      </c>
      <c r="C257" s="40" t="s">
        <v>885</v>
      </c>
      <c r="D257" s="56">
        <v>635100</v>
      </c>
      <c r="E257" s="57">
        <v>7895.73</v>
      </c>
      <c r="F257" s="57">
        <v>6767</v>
      </c>
      <c r="G257" s="57">
        <v>466</v>
      </c>
      <c r="H257" s="58">
        <f t="shared" si="25"/>
        <v>6.886360277818826E-2</v>
      </c>
      <c r="I257" s="48">
        <f t="shared" si="28"/>
        <v>190304.94502733854</v>
      </c>
      <c r="J257" s="56">
        <f t="shared" si="29"/>
        <v>293564.73628195655</v>
      </c>
      <c r="K257" s="56">
        <f t="shared" si="31"/>
        <v>78957.299999999988</v>
      </c>
      <c r="L257" s="56">
        <f t="shared" si="26"/>
        <v>562826.98</v>
      </c>
      <c r="M257" s="64">
        <f t="shared" si="27"/>
        <v>-72273.020000000019</v>
      </c>
      <c r="N257" s="59">
        <f t="shared" si="30"/>
        <v>-9.1534310317095464</v>
      </c>
      <c r="O257" s="59">
        <f t="shared" si="32"/>
        <v>344038.47</v>
      </c>
      <c r="P257" s="69">
        <v>218788.51</v>
      </c>
    </row>
    <row r="258" spans="1:16" x14ac:dyDescent="0.25">
      <c r="A258" s="65">
        <v>832</v>
      </c>
      <c r="B258" s="65">
        <v>1</v>
      </c>
      <c r="C258" s="40" t="s">
        <v>886</v>
      </c>
      <c r="D258" s="56">
        <v>351874.08</v>
      </c>
      <c r="E258" s="57">
        <v>3882.61</v>
      </c>
      <c r="F258" s="57">
        <v>3305</v>
      </c>
      <c r="G258" s="57">
        <v>305</v>
      </c>
      <c r="H258" s="58">
        <f t="shared" si="25"/>
        <v>9.2284417549167927E-2</v>
      </c>
      <c r="I258" s="48">
        <f t="shared" si="28"/>
        <v>125406.54084720121</v>
      </c>
      <c r="J258" s="56">
        <f t="shared" si="29"/>
        <v>149468.57584084722</v>
      </c>
      <c r="K258" s="56">
        <f t="shared" si="31"/>
        <v>38826.1</v>
      </c>
      <c r="L258" s="56">
        <f t="shared" si="26"/>
        <v>313701.21999999997</v>
      </c>
      <c r="M258" s="64">
        <f t="shared" si="27"/>
        <v>-38172.860000000044</v>
      </c>
      <c r="N258" s="59">
        <f t="shared" si="30"/>
        <v>-9.8317523521548758</v>
      </c>
      <c r="O258" s="59">
        <f t="shared" si="32"/>
        <v>207033.01999999996</v>
      </c>
      <c r="P258" s="69">
        <v>106668.2</v>
      </c>
    </row>
    <row r="259" spans="1:16" x14ac:dyDescent="0.25">
      <c r="A259" s="65">
        <v>833</v>
      </c>
      <c r="B259" s="65">
        <v>1</v>
      </c>
      <c r="C259" s="40" t="s">
        <v>887</v>
      </c>
      <c r="D259" s="56">
        <v>2562307</v>
      </c>
      <c r="E259" s="57">
        <v>20073.38</v>
      </c>
      <c r="F259" s="57">
        <v>17643</v>
      </c>
      <c r="G259" s="57">
        <v>4539</v>
      </c>
      <c r="H259" s="58">
        <f t="shared" si="25"/>
        <v>0.25726917190953918</v>
      </c>
      <c r="I259" s="48">
        <f t="shared" si="28"/>
        <v>1807491.6475089269</v>
      </c>
      <c r="J259" s="56">
        <f t="shared" si="29"/>
        <v>498178.13264410826</v>
      </c>
      <c r="K259" s="56">
        <f t="shared" si="31"/>
        <v>200733.80000000002</v>
      </c>
      <c r="L259" s="56">
        <f t="shared" si="26"/>
        <v>2506403.58</v>
      </c>
      <c r="M259" s="64">
        <f t="shared" si="27"/>
        <v>-55903.419999999925</v>
      </c>
      <c r="N259" s="59">
        <f t="shared" si="30"/>
        <v>-2.7849530074157878</v>
      </c>
      <c r="O259" s="59">
        <f t="shared" si="32"/>
        <v>1742801.88</v>
      </c>
      <c r="P259" s="69">
        <v>763601.70000000007</v>
      </c>
    </row>
    <row r="260" spans="1:16" x14ac:dyDescent="0.25">
      <c r="A260" s="65">
        <v>834</v>
      </c>
      <c r="B260" s="65">
        <v>1</v>
      </c>
      <c r="C260" s="40" t="s">
        <v>1078</v>
      </c>
      <c r="D260" s="56">
        <v>911673</v>
      </c>
      <c r="E260" s="57">
        <v>9743.26</v>
      </c>
      <c r="F260" s="57">
        <v>8258</v>
      </c>
      <c r="G260" s="57">
        <v>922</v>
      </c>
      <c r="H260" s="58">
        <f t="shared" si="25"/>
        <v>0.1116493097602325</v>
      </c>
      <c r="I260" s="48">
        <f t="shared" si="28"/>
        <v>380739.88883506902</v>
      </c>
      <c r="J260" s="56">
        <f t="shared" si="29"/>
        <v>350415.85336885444</v>
      </c>
      <c r="K260" s="56">
        <f t="shared" si="31"/>
        <v>97432.6</v>
      </c>
      <c r="L260" s="56">
        <f t="shared" si="26"/>
        <v>828588.34</v>
      </c>
      <c r="M260" s="64">
        <f t="shared" si="27"/>
        <v>-83084.660000000033</v>
      </c>
      <c r="N260" s="59">
        <f t="shared" si="30"/>
        <v>-8.5273984272204615</v>
      </c>
      <c r="O260" s="59">
        <f t="shared" si="32"/>
        <v>557254.39999999991</v>
      </c>
      <c r="P260" s="69">
        <v>271333.94</v>
      </c>
    </row>
    <row r="261" spans="1:16" x14ac:dyDescent="0.25">
      <c r="A261" s="65">
        <v>836</v>
      </c>
      <c r="B261" s="65">
        <v>1</v>
      </c>
      <c r="C261" s="40" t="s">
        <v>889</v>
      </c>
      <c r="D261" s="56">
        <v>29221</v>
      </c>
      <c r="E261" s="57">
        <v>248.78</v>
      </c>
      <c r="F261" s="57">
        <v>221</v>
      </c>
      <c r="G261" s="57">
        <v>89</v>
      </c>
      <c r="H261" s="58">
        <f t="shared" si="25"/>
        <v>0.40271493212669685</v>
      </c>
      <c r="I261" s="48">
        <f t="shared" si="28"/>
        <v>35065.597285067874</v>
      </c>
      <c r="J261" s="56">
        <f t="shared" si="29"/>
        <v>0</v>
      </c>
      <c r="K261" s="56">
        <f t="shared" si="31"/>
        <v>2487.8000000000002</v>
      </c>
      <c r="L261" s="56">
        <f t="shared" si="26"/>
        <v>37553.4</v>
      </c>
      <c r="M261" s="64">
        <f t="shared" si="27"/>
        <v>8332.4000000000015</v>
      </c>
      <c r="N261" s="59">
        <f t="shared" si="30"/>
        <v>33.493046064796211</v>
      </c>
      <c r="O261" s="59">
        <f t="shared" si="32"/>
        <v>28787.1</v>
      </c>
      <c r="P261" s="69">
        <v>8766.3000000000011</v>
      </c>
    </row>
    <row r="262" spans="1:16" x14ac:dyDescent="0.25">
      <c r="A262" s="65">
        <v>837</v>
      </c>
      <c r="B262" s="65">
        <v>1</v>
      </c>
      <c r="C262" s="40" t="s">
        <v>890</v>
      </c>
      <c r="D262" s="56">
        <v>79000</v>
      </c>
      <c r="E262" s="57">
        <v>594.72</v>
      </c>
      <c r="F262" s="57">
        <v>532</v>
      </c>
      <c r="G262" s="57">
        <v>205</v>
      </c>
      <c r="H262" s="58">
        <f t="shared" si="25"/>
        <v>0.38533834586466165</v>
      </c>
      <c r="I262" s="48">
        <f t="shared" si="28"/>
        <v>80208.947368421053</v>
      </c>
      <c r="J262" s="56">
        <f t="shared" si="29"/>
        <v>0</v>
      </c>
      <c r="K262" s="56">
        <f t="shared" si="31"/>
        <v>5947.2000000000007</v>
      </c>
      <c r="L262" s="56">
        <f t="shared" si="26"/>
        <v>86156.15</v>
      </c>
      <c r="M262" s="64">
        <f t="shared" si="27"/>
        <v>7156.1499999999942</v>
      </c>
      <c r="N262" s="59">
        <f t="shared" si="30"/>
        <v>12.032805353779919</v>
      </c>
      <c r="O262" s="59">
        <f t="shared" si="32"/>
        <v>62606.149999999994</v>
      </c>
      <c r="P262" s="69">
        <v>23550</v>
      </c>
    </row>
    <row r="263" spans="1:16" x14ac:dyDescent="0.25">
      <c r="A263" s="65">
        <v>840</v>
      </c>
      <c r="B263" s="65">
        <v>1</v>
      </c>
      <c r="C263" s="40" t="s">
        <v>891</v>
      </c>
      <c r="D263" s="56">
        <v>143187</v>
      </c>
      <c r="E263" s="57">
        <v>1184.1500000000001</v>
      </c>
      <c r="F263" s="57">
        <v>1043</v>
      </c>
      <c r="G263" s="57">
        <v>440</v>
      </c>
      <c r="H263" s="58">
        <f t="shared" si="25"/>
        <v>0.4218600191754554</v>
      </c>
      <c r="I263" s="48">
        <f t="shared" si="28"/>
        <v>174840.93959731545</v>
      </c>
      <c r="J263" s="56">
        <f t="shared" si="29"/>
        <v>0</v>
      </c>
      <c r="K263" s="56">
        <f t="shared" si="31"/>
        <v>11841.5</v>
      </c>
      <c r="L263" s="56">
        <f t="shared" si="26"/>
        <v>186682.44</v>
      </c>
      <c r="M263" s="64">
        <f t="shared" si="27"/>
        <v>43495.44</v>
      </c>
      <c r="N263" s="59">
        <f t="shared" si="30"/>
        <v>36.731360047291304</v>
      </c>
      <c r="O263" s="59">
        <f t="shared" si="32"/>
        <v>140284.24</v>
      </c>
      <c r="P263" s="69">
        <v>46398.200000000004</v>
      </c>
    </row>
    <row r="264" spans="1:16" x14ac:dyDescent="0.25">
      <c r="A264" s="62">
        <v>846</v>
      </c>
      <c r="B264" s="62">
        <v>1</v>
      </c>
      <c r="C264" s="63" t="s">
        <v>295</v>
      </c>
      <c r="D264" s="56">
        <v>0</v>
      </c>
      <c r="E264" s="57">
        <v>824.67</v>
      </c>
      <c r="F264" s="57">
        <v>685</v>
      </c>
      <c r="G264" s="57">
        <v>54</v>
      </c>
      <c r="H264" s="58">
        <f t="shared" si="25"/>
        <v>7.8832116788321166E-2</v>
      </c>
      <c r="I264" s="48">
        <f t="shared" si="28"/>
        <v>22753.668613138685</v>
      </c>
      <c r="J264" s="56">
        <f t="shared" si="29"/>
        <v>0</v>
      </c>
      <c r="K264" s="56">
        <f t="shared" si="31"/>
        <v>0</v>
      </c>
      <c r="L264" s="56">
        <f t="shared" si="26"/>
        <v>0</v>
      </c>
      <c r="M264" s="64">
        <f t="shared" si="27"/>
        <v>0</v>
      </c>
      <c r="N264" s="59">
        <f t="shared" si="30"/>
        <v>0</v>
      </c>
      <c r="O264" s="59">
        <f t="shared" si="32"/>
        <v>0</v>
      </c>
      <c r="P264" s="69">
        <v>0</v>
      </c>
    </row>
    <row r="265" spans="1:16" x14ac:dyDescent="0.25">
      <c r="A265" s="65">
        <v>850</v>
      </c>
      <c r="B265" s="65">
        <v>1</v>
      </c>
      <c r="C265" s="40" t="s">
        <v>893</v>
      </c>
      <c r="D265" s="56">
        <v>0</v>
      </c>
      <c r="E265" s="57">
        <v>303.48</v>
      </c>
      <c r="F265" s="57">
        <v>261</v>
      </c>
      <c r="G265" s="57">
        <v>13</v>
      </c>
      <c r="H265" s="58">
        <f t="shared" si="25"/>
        <v>4.9808429118773943E-2</v>
      </c>
      <c r="I265" s="48">
        <f t="shared" si="28"/>
        <v>5290.5517241379312</v>
      </c>
      <c r="J265" s="56">
        <f t="shared" si="29"/>
        <v>0</v>
      </c>
      <c r="K265" s="56">
        <f t="shared" si="31"/>
        <v>0</v>
      </c>
      <c r="L265" s="56">
        <f t="shared" si="26"/>
        <v>0</v>
      </c>
      <c r="M265" s="64">
        <f t="shared" si="27"/>
        <v>0</v>
      </c>
      <c r="N265" s="59">
        <f t="shared" si="30"/>
        <v>0</v>
      </c>
      <c r="O265" s="59">
        <f t="shared" si="32"/>
        <v>0</v>
      </c>
      <c r="P265" s="69">
        <v>0</v>
      </c>
    </row>
    <row r="266" spans="1:16" x14ac:dyDescent="0.25">
      <c r="A266" s="62">
        <v>852</v>
      </c>
      <c r="B266" s="62">
        <v>1</v>
      </c>
      <c r="C266" s="63" t="s">
        <v>297</v>
      </c>
      <c r="D266" s="56">
        <v>0</v>
      </c>
      <c r="E266" s="57">
        <v>141.05000000000001</v>
      </c>
      <c r="F266" s="57">
        <v>137</v>
      </c>
      <c r="G266" s="57">
        <v>15</v>
      </c>
      <c r="H266" s="58">
        <f t="shared" si="25"/>
        <v>0.10948905109489052</v>
      </c>
      <c r="I266" s="48">
        <f t="shared" si="28"/>
        <v>5405.2007299270081</v>
      </c>
      <c r="J266" s="56">
        <f t="shared" si="29"/>
        <v>0</v>
      </c>
      <c r="K266" s="56">
        <f t="shared" si="31"/>
        <v>0</v>
      </c>
      <c r="L266" s="56">
        <f t="shared" si="26"/>
        <v>0</v>
      </c>
      <c r="M266" s="64">
        <f t="shared" si="27"/>
        <v>0</v>
      </c>
      <c r="N266" s="59">
        <f t="shared" si="30"/>
        <v>0</v>
      </c>
      <c r="O266" s="59">
        <f t="shared" si="32"/>
        <v>0</v>
      </c>
      <c r="P266" s="69">
        <v>0</v>
      </c>
    </row>
    <row r="267" spans="1:16" x14ac:dyDescent="0.25">
      <c r="A267" s="62">
        <v>857</v>
      </c>
      <c r="B267" s="62">
        <v>1</v>
      </c>
      <c r="C267" s="63" t="s">
        <v>298</v>
      </c>
      <c r="D267" s="56">
        <v>0</v>
      </c>
      <c r="E267" s="57">
        <v>908.12</v>
      </c>
      <c r="F267" s="57">
        <v>746</v>
      </c>
      <c r="G267" s="57">
        <v>45</v>
      </c>
      <c r="H267" s="58">
        <f t="shared" si="25"/>
        <v>6.0321715817694369E-2</v>
      </c>
      <c r="I267" s="48">
        <f t="shared" si="28"/>
        <v>19172.774798927614</v>
      </c>
      <c r="J267" s="56">
        <f t="shared" si="29"/>
        <v>0</v>
      </c>
      <c r="K267" s="56">
        <f t="shared" si="31"/>
        <v>0</v>
      </c>
      <c r="L267" s="56">
        <f t="shared" si="26"/>
        <v>0</v>
      </c>
      <c r="M267" s="64">
        <f t="shared" si="27"/>
        <v>0</v>
      </c>
      <c r="N267" s="59">
        <f t="shared" si="30"/>
        <v>0</v>
      </c>
      <c r="O267" s="59">
        <f t="shared" si="32"/>
        <v>0</v>
      </c>
      <c r="P267" s="69">
        <v>0</v>
      </c>
    </row>
    <row r="268" spans="1:16" x14ac:dyDescent="0.25">
      <c r="A268" s="62">
        <v>858</v>
      </c>
      <c r="B268" s="62">
        <v>1</v>
      </c>
      <c r="C268" s="63" t="s">
        <v>299</v>
      </c>
      <c r="D268" s="56">
        <v>0</v>
      </c>
      <c r="E268" s="57">
        <v>1132.3800000000001</v>
      </c>
      <c r="F268" s="57">
        <v>977</v>
      </c>
      <c r="G268" s="57">
        <v>182</v>
      </c>
      <c r="H268" s="58">
        <f t="shared" si="25"/>
        <v>0.18628454452405321</v>
      </c>
      <c r="I268" s="48">
        <f t="shared" si="28"/>
        <v>73830.712384851591</v>
      </c>
      <c r="J268" s="56">
        <f t="shared" si="29"/>
        <v>0</v>
      </c>
      <c r="K268" s="56">
        <f t="shared" si="31"/>
        <v>0</v>
      </c>
      <c r="L268" s="56">
        <f t="shared" si="26"/>
        <v>0</v>
      </c>
      <c r="M268" s="64">
        <f t="shared" si="27"/>
        <v>0</v>
      </c>
      <c r="N268" s="59">
        <f t="shared" si="30"/>
        <v>0</v>
      </c>
      <c r="O268" s="59">
        <f t="shared" si="32"/>
        <v>0</v>
      </c>
      <c r="P268" s="69">
        <v>0</v>
      </c>
    </row>
    <row r="269" spans="1:16" x14ac:dyDescent="0.25">
      <c r="A269" s="62">
        <v>861</v>
      </c>
      <c r="B269" s="62">
        <v>1</v>
      </c>
      <c r="C269" s="63" t="s">
        <v>300</v>
      </c>
      <c r="D269" s="56">
        <v>0</v>
      </c>
      <c r="E269" s="57">
        <v>3453.06</v>
      </c>
      <c r="F269" s="57">
        <v>3175</v>
      </c>
      <c r="G269" s="57">
        <v>443</v>
      </c>
      <c r="H269" s="58">
        <f t="shared" si="25"/>
        <v>0.1395275590551181</v>
      </c>
      <c r="I269" s="48">
        <f t="shared" si="28"/>
        <v>168628.96157480314</v>
      </c>
      <c r="J269" s="56">
        <f t="shared" si="29"/>
        <v>0</v>
      </c>
      <c r="K269" s="56">
        <f t="shared" si="31"/>
        <v>0</v>
      </c>
      <c r="L269" s="56">
        <f t="shared" si="26"/>
        <v>0</v>
      </c>
      <c r="M269" s="64">
        <f t="shared" si="27"/>
        <v>0</v>
      </c>
      <c r="N269" s="59">
        <f t="shared" si="30"/>
        <v>0</v>
      </c>
      <c r="O269" s="59">
        <f t="shared" si="32"/>
        <v>0</v>
      </c>
      <c r="P269" s="69">
        <v>0</v>
      </c>
    </row>
    <row r="270" spans="1:16" x14ac:dyDescent="0.25">
      <c r="A270" s="65">
        <v>876</v>
      </c>
      <c r="B270" s="65">
        <v>1</v>
      </c>
      <c r="C270" s="40" t="s">
        <v>898</v>
      </c>
      <c r="D270" s="56">
        <v>171000</v>
      </c>
      <c r="E270" s="57">
        <v>1890.75</v>
      </c>
      <c r="F270" s="57">
        <v>1668</v>
      </c>
      <c r="G270" s="57">
        <v>66</v>
      </c>
      <c r="H270" s="58">
        <f t="shared" ref="H270:H333" si="33">IF(F270=0,0,G270/F270)</f>
        <v>3.9568345323741004E-2</v>
      </c>
      <c r="I270" s="48">
        <f t="shared" si="28"/>
        <v>26184.847122302159</v>
      </c>
      <c r="J270" s="56">
        <f t="shared" si="29"/>
        <v>95578.000899280582</v>
      </c>
      <c r="K270" s="56">
        <f t="shared" si="31"/>
        <v>18907.5</v>
      </c>
      <c r="L270" s="56">
        <f t="shared" ref="L270:L333" si="34">IF(D270=0,0,ROUND(I270+J270+K270,2))</f>
        <v>140670.35</v>
      </c>
      <c r="M270" s="64">
        <f t="shared" ref="M270:M333" si="35">L270-D270</f>
        <v>-30329.649999999994</v>
      </c>
      <c r="N270" s="59">
        <f t="shared" si="30"/>
        <v>-16.04106835911675</v>
      </c>
      <c r="O270" s="59">
        <f t="shared" si="32"/>
        <v>89370.35</v>
      </c>
      <c r="P270" s="69">
        <v>51300</v>
      </c>
    </row>
    <row r="271" spans="1:16" x14ac:dyDescent="0.25">
      <c r="A271" s="65">
        <v>877</v>
      </c>
      <c r="B271" s="65">
        <v>1</v>
      </c>
      <c r="C271" s="40" t="s">
        <v>899</v>
      </c>
      <c r="D271" s="56">
        <v>616439.56000000006</v>
      </c>
      <c r="E271" s="57">
        <v>6825.75</v>
      </c>
      <c r="F271" s="57">
        <v>5888</v>
      </c>
      <c r="G271" s="57">
        <v>423</v>
      </c>
      <c r="H271" s="58">
        <f t="shared" si="33"/>
        <v>7.1841032608695649E-2</v>
      </c>
      <c r="I271" s="48">
        <f t="shared" ref="I271:I334" si="36">E271*H271*I$10</f>
        <v>171629.12491508151</v>
      </c>
      <c r="J271" s="56">
        <f t="shared" ref="J271:J334" si="37">MAX(0,IF(D271=0,0,(D271-I271)*J$9))</f>
        <v>293574.88715604623</v>
      </c>
      <c r="K271" s="56">
        <f t="shared" si="31"/>
        <v>68257.5</v>
      </c>
      <c r="L271" s="56">
        <f t="shared" si="34"/>
        <v>533461.51</v>
      </c>
      <c r="M271" s="64">
        <f t="shared" si="35"/>
        <v>-82978.050000000047</v>
      </c>
      <c r="N271" s="59">
        <f t="shared" ref="N271:N334" si="38">IF(E271=0,0,M271/E271)</f>
        <v>-12.156620151631696</v>
      </c>
      <c r="O271" s="59">
        <f t="shared" si="32"/>
        <v>348484.1</v>
      </c>
      <c r="P271" s="69">
        <v>184977.41</v>
      </c>
    </row>
    <row r="272" spans="1:16" x14ac:dyDescent="0.25">
      <c r="A272" s="62">
        <v>879</v>
      </c>
      <c r="B272" s="62">
        <v>1</v>
      </c>
      <c r="C272" s="63" t="s">
        <v>303</v>
      </c>
      <c r="D272" s="56">
        <v>0</v>
      </c>
      <c r="E272" s="57">
        <v>2713.1</v>
      </c>
      <c r="F272" s="57">
        <v>2340</v>
      </c>
      <c r="G272" s="57">
        <v>110</v>
      </c>
      <c r="H272" s="58">
        <f t="shared" si="33"/>
        <v>4.7008547008547008E-2</v>
      </c>
      <c r="I272" s="48">
        <f t="shared" si="36"/>
        <v>44638.611111111109</v>
      </c>
      <c r="J272" s="56">
        <f t="shared" si="37"/>
        <v>0</v>
      </c>
      <c r="K272" s="56">
        <f t="shared" ref="K272:K335" si="39">IF(D272&gt;0,E272*K$10,0)</f>
        <v>0</v>
      </c>
      <c r="L272" s="56">
        <f t="shared" si="34"/>
        <v>0</v>
      </c>
      <c r="M272" s="64">
        <f t="shared" si="35"/>
        <v>0</v>
      </c>
      <c r="N272" s="59">
        <f t="shared" si="38"/>
        <v>0</v>
      </c>
      <c r="O272" s="59">
        <f t="shared" ref="O272:O335" si="40">L272-P272</f>
        <v>0</v>
      </c>
      <c r="P272" s="69">
        <v>0</v>
      </c>
    </row>
    <row r="273" spans="1:16" x14ac:dyDescent="0.25">
      <c r="A273" s="62">
        <v>881</v>
      </c>
      <c r="B273" s="62">
        <v>1</v>
      </c>
      <c r="C273" s="63" t="s">
        <v>304</v>
      </c>
      <c r="D273" s="56">
        <v>0</v>
      </c>
      <c r="E273" s="57">
        <v>1071.06</v>
      </c>
      <c r="F273" s="57">
        <v>936</v>
      </c>
      <c r="G273" s="57">
        <v>29</v>
      </c>
      <c r="H273" s="58">
        <f t="shared" si="33"/>
        <v>3.0982905982905984E-2</v>
      </c>
      <c r="I273" s="48">
        <f t="shared" si="36"/>
        <v>11614.592948717949</v>
      </c>
      <c r="J273" s="56">
        <f t="shared" si="37"/>
        <v>0</v>
      </c>
      <c r="K273" s="56">
        <f t="shared" si="39"/>
        <v>0</v>
      </c>
      <c r="L273" s="56">
        <f t="shared" si="34"/>
        <v>0</v>
      </c>
      <c r="M273" s="64">
        <f t="shared" si="35"/>
        <v>0</v>
      </c>
      <c r="N273" s="59">
        <f t="shared" si="38"/>
        <v>0</v>
      </c>
      <c r="O273" s="59">
        <f t="shared" si="40"/>
        <v>0</v>
      </c>
      <c r="P273" s="69">
        <v>0</v>
      </c>
    </row>
    <row r="274" spans="1:16" x14ac:dyDescent="0.25">
      <c r="A274" s="62">
        <v>882</v>
      </c>
      <c r="B274" s="62">
        <v>1</v>
      </c>
      <c r="C274" s="63" t="s">
        <v>305</v>
      </c>
      <c r="D274" s="56">
        <v>0</v>
      </c>
      <c r="E274" s="57">
        <v>4743.68</v>
      </c>
      <c r="F274" s="57">
        <v>4137</v>
      </c>
      <c r="G274" s="57">
        <v>395</v>
      </c>
      <c r="H274" s="58">
        <f t="shared" si="33"/>
        <v>9.5479816291999031E-2</v>
      </c>
      <c r="I274" s="48">
        <f t="shared" si="36"/>
        <v>158523.99323181051</v>
      </c>
      <c r="J274" s="56">
        <f t="shared" si="37"/>
        <v>0</v>
      </c>
      <c r="K274" s="56">
        <f t="shared" si="39"/>
        <v>0</v>
      </c>
      <c r="L274" s="56">
        <f t="shared" si="34"/>
        <v>0</v>
      </c>
      <c r="M274" s="64">
        <f t="shared" si="35"/>
        <v>0</v>
      </c>
      <c r="N274" s="59">
        <f t="shared" si="38"/>
        <v>0</v>
      </c>
      <c r="O274" s="59">
        <f t="shared" si="40"/>
        <v>0</v>
      </c>
      <c r="P274" s="69">
        <v>0</v>
      </c>
    </row>
    <row r="275" spans="1:16" x14ac:dyDescent="0.25">
      <c r="A275" s="65">
        <v>883</v>
      </c>
      <c r="B275" s="65">
        <v>1</v>
      </c>
      <c r="C275" s="40" t="s">
        <v>903</v>
      </c>
      <c r="D275" s="56">
        <v>165359.88</v>
      </c>
      <c r="E275" s="57">
        <v>1855.08</v>
      </c>
      <c r="F275" s="57">
        <v>1596</v>
      </c>
      <c r="G275" s="57">
        <v>184</v>
      </c>
      <c r="H275" s="58">
        <f t="shared" si="33"/>
        <v>0.11528822055137844</v>
      </c>
      <c r="I275" s="48">
        <f t="shared" si="36"/>
        <v>74854.105263157893</v>
      </c>
      <c r="J275" s="56">
        <f t="shared" si="37"/>
        <v>59733.811326315794</v>
      </c>
      <c r="K275" s="56">
        <f t="shared" si="39"/>
        <v>18550.8</v>
      </c>
      <c r="L275" s="56">
        <f t="shared" si="34"/>
        <v>153138.72</v>
      </c>
      <c r="M275" s="64">
        <f t="shared" si="35"/>
        <v>-12221.160000000003</v>
      </c>
      <c r="N275" s="59">
        <f t="shared" si="38"/>
        <v>-6.5879422989844123</v>
      </c>
      <c r="O275" s="59">
        <f t="shared" si="40"/>
        <v>104921.51999999999</v>
      </c>
      <c r="P275" s="69">
        <v>48217.200000000004</v>
      </c>
    </row>
    <row r="276" spans="1:16" x14ac:dyDescent="0.25">
      <c r="A276" s="62">
        <v>885</v>
      </c>
      <c r="B276" s="62">
        <v>1</v>
      </c>
      <c r="C276" s="63" t="s">
        <v>307</v>
      </c>
      <c r="D276" s="56">
        <v>0</v>
      </c>
      <c r="E276" s="57">
        <v>6627.9</v>
      </c>
      <c r="F276" s="57">
        <v>5645</v>
      </c>
      <c r="G276" s="57">
        <v>487</v>
      </c>
      <c r="H276" s="58">
        <f t="shared" si="33"/>
        <v>8.6271036315323291E-2</v>
      </c>
      <c r="I276" s="48">
        <f t="shared" si="36"/>
        <v>200128.53055801595</v>
      </c>
      <c r="J276" s="56">
        <f t="shared" si="37"/>
        <v>0</v>
      </c>
      <c r="K276" s="56">
        <f t="shared" si="39"/>
        <v>0</v>
      </c>
      <c r="L276" s="56">
        <f t="shared" si="34"/>
        <v>0</v>
      </c>
      <c r="M276" s="64">
        <f t="shared" si="35"/>
        <v>0</v>
      </c>
      <c r="N276" s="59">
        <f t="shared" si="38"/>
        <v>0</v>
      </c>
      <c r="O276" s="59">
        <f t="shared" si="40"/>
        <v>0</v>
      </c>
      <c r="P276" s="69">
        <v>0</v>
      </c>
    </row>
    <row r="277" spans="1:16" x14ac:dyDescent="0.25">
      <c r="A277" s="65">
        <v>891</v>
      </c>
      <c r="B277" s="65">
        <v>1</v>
      </c>
      <c r="C277" s="40" t="s">
        <v>905</v>
      </c>
      <c r="D277" s="56">
        <v>53785.96</v>
      </c>
      <c r="E277" s="57">
        <v>596.03</v>
      </c>
      <c r="F277" s="57">
        <v>500</v>
      </c>
      <c r="G277" s="57">
        <v>23</v>
      </c>
      <c r="H277" s="58">
        <f t="shared" si="33"/>
        <v>4.5999999999999999E-2</v>
      </c>
      <c r="I277" s="48">
        <f t="shared" si="36"/>
        <v>9596.0829999999987</v>
      </c>
      <c r="J277" s="56">
        <f t="shared" si="37"/>
        <v>29165.31882</v>
      </c>
      <c r="K277" s="56">
        <f t="shared" si="39"/>
        <v>5960.2999999999993</v>
      </c>
      <c r="L277" s="56">
        <f t="shared" si="34"/>
        <v>44721.7</v>
      </c>
      <c r="M277" s="64">
        <f t="shared" si="35"/>
        <v>-9064.260000000002</v>
      </c>
      <c r="N277" s="59">
        <f t="shared" si="38"/>
        <v>-15.207724443400505</v>
      </c>
      <c r="O277" s="59">
        <f t="shared" si="40"/>
        <v>27951.939999999995</v>
      </c>
      <c r="P277" s="69">
        <v>16769.760000000002</v>
      </c>
    </row>
    <row r="278" spans="1:16" x14ac:dyDescent="0.25">
      <c r="A278" s="62">
        <v>911</v>
      </c>
      <c r="B278" s="62">
        <v>1</v>
      </c>
      <c r="C278" s="63" t="s">
        <v>309</v>
      </c>
      <c r="D278" s="56">
        <v>0</v>
      </c>
      <c r="E278" s="57">
        <v>6162.22</v>
      </c>
      <c r="F278" s="57">
        <v>5089</v>
      </c>
      <c r="G278" s="57">
        <v>345</v>
      </c>
      <c r="H278" s="58">
        <f t="shared" si="33"/>
        <v>6.7793279622715655E-2</v>
      </c>
      <c r="I278" s="48">
        <f t="shared" si="36"/>
        <v>146214.9862448418</v>
      </c>
      <c r="J278" s="56">
        <f t="shared" si="37"/>
        <v>0</v>
      </c>
      <c r="K278" s="56">
        <f t="shared" si="39"/>
        <v>0</v>
      </c>
      <c r="L278" s="56">
        <f t="shared" si="34"/>
        <v>0</v>
      </c>
      <c r="M278" s="64">
        <f t="shared" si="35"/>
        <v>0</v>
      </c>
      <c r="N278" s="59">
        <f t="shared" si="38"/>
        <v>0</v>
      </c>
      <c r="O278" s="59">
        <f t="shared" si="40"/>
        <v>0</v>
      </c>
      <c r="P278" s="69">
        <v>0</v>
      </c>
    </row>
    <row r="279" spans="1:16" x14ac:dyDescent="0.25">
      <c r="A279" s="62">
        <v>912</v>
      </c>
      <c r="B279" s="62">
        <v>1</v>
      </c>
      <c r="C279" s="63" t="s">
        <v>310</v>
      </c>
      <c r="D279" s="56">
        <v>0</v>
      </c>
      <c r="E279" s="57">
        <v>2108.27</v>
      </c>
      <c r="F279" s="57">
        <v>1890</v>
      </c>
      <c r="G279" s="57">
        <v>71</v>
      </c>
      <c r="H279" s="58">
        <f t="shared" si="33"/>
        <v>3.7566137566137567E-2</v>
      </c>
      <c r="I279" s="48">
        <f t="shared" si="36"/>
        <v>27719.846296296295</v>
      </c>
      <c r="J279" s="56">
        <f t="shared" si="37"/>
        <v>0</v>
      </c>
      <c r="K279" s="56">
        <f t="shared" si="39"/>
        <v>0</v>
      </c>
      <c r="L279" s="56">
        <f t="shared" si="34"/>
        <v>0</v>
      </c>
      <c r="M279" s="64">
        <f t="shared" si="35"/>
        <v>0</v>
      </c>
      <c r="N279" s="59">
        <f t="shared" si="38"/>
        <v>0</v>
      </c>
      <c r="O279" s="59">
        <f t="shared" si="40"/>
        <v>0</v>
      </c>
      <c r="P279" s="69">
        <v>0</v>
      </c>
    </row>
    <row r="280" spans="1:16" x14ac:dyDescent="0.25">
      <c r="A280" s="62">
        <v>914</v>
      </c>
      <c r="B280" s="62">
        <v>1</v>
      </c>
      <c r="C280" s="63" t="s">
        <v>311</v>
      </c>
      <c r="D280" s="56">
        <v>0</v>
      </c>
      <c r="E280" s="57">
        <v>328.45</v>
      </c>
      <c r="F280" s="57">
        <v>303</v>
      </c>
      <c r="G280" s="57">
        <v>30</v>
      </c>
      <c r="H280" s="58">
        <f t="shared" si="33"/>
        <v>9.9009900990099015E-2</v>
      </c>
      <c r="I280" s="48">
        <f t="shared" si="36"/>
        <v>11381.930693069306</v>
      </c>
      <c r="J280" s="56">
        <f t="shared" si="37"/>
        <v>0</v>
      </c>
      <c r="K280" s="56">
        <f t="shared" si="39"/>
        <v>0</v>
      </c>
      <c r="L280" s="56">
        <f t="shared" si="34"/>
        <v>0</v>
      </c>
      <c r="M280" s="64">
        <f t="shared" si="35"/>
        <v>0</v>
      </c>
      <c r="N280" s="59">
        <f t="shared" si="38"/>
        <v>0</v>
      </c>
      <c r="O280" s="59">
        <f t="shared" si="40"/>
        <v>0</v>
      </c>
      <c r="P280" s="69">
        <v>0</v>
      </c>
    </row>
    <row r="281" spans="1:16" x14ac:dyDescent="0.25">
      <c r="A281" s="65">
        <v>2071</v>
      </c>
      <c r="B281" s="65">
        <v>1</v>
      </c>
      <c r="C281" s="40" t="s">
        <v>915</v>
      </c>
      <c r="D281" s="56">
        <v>73447.289999999994</v>
      </c>
      <c r="E281" s="57">
        <v>947.38</v>
      </c>
      <c r="F281" s="57">
        <v>821</v>
      </c>
      <c r="G281" s="57">
        <v>30</v>
      </c>
      <c r="H281" s="58">
        <f t="shared" si="33"/>
        <v>3.6540803897685749E-2</v>
      </c>
      <c r="I281" s="48">
        <f t="shared" si="36"/>
        <v>12116.309378806334</v>
      </c>
      <c r="J281" s="56">
        <f t="shared" si="37"/>
        <v>40478.447209987818</v>
      </c>
      <c r="K281" s="56">
        <f t="shared" si="39"/>
        <v>9473.7999999999993</v>
      </c>
      <c r="L281" s="56">
        <f t="shared" si="34"/>
        <v>62068.56</v>
      </c>
      <c r="M281" s="64">
        <f t="shared" si="35"/>
        <v>-11378.729999999996</v>
      </c>
      <c r="N281" s="59">
        <f t="shared" si="38"/>
        <v>-12.010734868796044</v>
      </c>
      <c r="O281" s="59">
        <f t="shared" si="40"/>
        <v>40294.269999999997</v>
      </c>
      <c r="P281" s="69">
        <v>21774.29</v>
      </c>
    </row>
    <row r="282" spans="1:16" x14ac:dyDescent="0.25">
      <c r="A282" s="62">
        <v>2125</v>
      </c>
      <c r="B282" s="62">
        <v>1</v>
      </c>
      <c r="C282" s="63" t="s">
        <v>313</v>
      </c>
      <c r="D282" s="56">
        <v>0</v>
      </c>
      <c r="E282" s="57">
        <v>1393.08</v>
      </c>
      <c r="F282" s="57">
        <v>1202</v>
      </c>
      <c r="G282" s="57">
        <v>208</v>
      </c>
      <c r="H282" s="58">
        <f t="shared" si="33"/>
        <v>0.17304492512479203</v>
      </c>
      <c r="I282" s="48">
        <f t="shared" si="36"/>
        <v>84372.898502495838</v>
      </c>
      <c r="J282" s="56">
        <f t="shared" si="37"/>
        <v>0</v>
      </c>
      <c r="K282" s="56">
        <f t="shared" si="39"/>
        <v>0</v>
      </c>
      <c r="L282" s="56">
        <f t="shared" si="34"/>
        <v>0</v>
      </c>
      <c r="M282" s="64">
        <f t="shared" si="35"/>
        <v>0</v>
      </c>
      <c r="N282" s="59">
        <f t="shared" si="38"/>
        <v>0</v>
      </c>
      <c r="O282" s="59">
        <f t="shared" si="40"/>
        <v>0</v>
      </c>
      <c r="P282" s="69">
        <v>0</v>
      </c>
    </row>
    <row r="283" spans="1:16" x14ac:dyDescent="0.25">
      <c r="A283" s="62">
        <v>2134</v>
      </c>
      <c r="B283" s="62">
        <v>1</v>
      </c>
      <c r="C283" s="63" t="s">
        <v>314</v>
      </c>
      <c r="D283" s="56">
        <v>0</v>
      </c>
      <c r="E283" s="57">
        <v>751.15</v>
      </c>
      <c r="F283" s="57">
        <v>640</v>
      </c>
      <c r="G283" s="57">
        <v>92</v>
      </c>
      <c r="H283" s="58">
        <f t="shared" si="33"/>
        <v>0.14374999999999999</v>
      </c>
      <c r="I283" s="48">
        <f t="shared" si="36"/>
        <v>37792.234374999993</v>
      </c>
      <c r="J283" s="56">
        <f t="shared" si="37"/>
        <v>0</v>
      </c>
      <c r="K283" s="56">
        <f t="shared" si="39"/>
        <v>0</v>
      </c>
      <c r="L283" s="56">
        <f t="shared" si="34"/>
        <v>0</v>
      </c>
      <c r="M283" s="64">
        <f t="shared" si="35"/>
        <v>0</v>
      </c>
      <c r="N283" s="59">
        <f t="shared" si="38"/>
        <v>0</v>
      </c>
      <c r="O283" s="59">
        <f t="shared" si="40"/>
        <v>0</v>
      </c>
      <c r="P283" s="69">
        <v>0</v>
      </c>
    </row>
    <row r="284" spans="1:16" x14ac:dyDescent="0.25">
      <c r="A284" s="65">
        <v>2135</v>
      </c>
      <c r="B284" s="65">
        <v>1</v>
      </c>
      <c r="C284" s="40" t="s">
        <v>918</v>
      </c>
      <c r="D284" s="56">
        <v>111253.75999999999</v>
      </c>
      <c r="E284" s="57">
        <v>1208.19</v>
      </c>
      <c r="F284" s="57">
        <v>1049</v>
      </c>
      <c r="G284" s="57">
        <v>43</v>
      </c>
      <c r="H284" s="58">
        <f t="shared" si="33"/>
        <v>4.0991420400381312E-2</v>
      </c>
      <c r="I284" s="48">
        <f t="shared" si="36"/>
        <v>17333.898474737845</v>
      </c>
      <c r="J284" s="56">
        <f t="shared" si="37"/>
        <v>61987.10860667302</v>
      </c>
      <c r="K284" s="56">
        <f t="shared" si="39"/>
        <v>12081.900000000001</v>
      </c>
      <c r="L284" s="56">
        <f t="shared" si="34"/>
        <v>91402.91</v>
      </c>
      <c r="M284" s="64">
        <f t="shared" si="35"/>
        <v>-19850.849999999991</v>
      </c>
      <c r="N284" s="59">
        <f t="shared" si="38"/>
        <v>-16.430238621408876</v>
      </c>
      <c r="O284" s="59">
        <f t="shared" si="40"/>
        <v>57658.600000000006</v>
      </c>
      <c r="P284" s="69">
        <v>33744.31</v>
      </c>
    </row>
    <row r="285" spans="1:16" x14ac:dyDescent="0.25">
      <c r="A285" s="45">
        <v>2137</v>
      </c>
      <c r="B285" s="62">
        <v>1</v>
      </c>
      <c r="C285" s="45" t="s">
        <v>316</v>
      </c>
      <c r="D285" s="56">
        <v>0</v>
      </c>
      <c r="E285" s="57">
        <v>706.22</v>
      </c>
      <c r="F285" s="57">
        <v>609</v>
      </c>
      <c r="G285" s="57">
        <v>13</v>
      </c>
      <c r="H285" s="58">
        <f t="shared" si="33"/>
        <v>2.1346469622331693E-2</v>
      </c>
      <c r="I285" s="48">
        <f t="shared" si="36"/>
        <v>5276.3563218390809</v>
      </c>
      <c r="J285" s="56">
        <f t="shared" si="37"/>
        <v>0</v>
      </c>
      <c r="K285" s="56">
        <f t="shared" si="39"/>
        <v>0</v>
      </c>
      <c r="L285" s="56">
        <f t="shared" si="34"/>
        <v>0</v>
      </c>
      <c r="M285" s="64">
        <f t="shared" si="35"/>
        <v>0</v>
      </c>
      <c r="N285" s="59">
        <f t="shared" si="38"/>
        <v>0</v>
      </c>
      <c r="O285" s="59">
        <f t="shared" si="40"/>
        <v>0</v>
      </c>
      <c r="P285" s="69">
        <v>0</v>
      </c>
    </row>
    <row r="286" spans="1:16" x14ac:dyDescent="0.25">
      <c r="A286" s="45">
        <v>2142</v>
      </c>
      <c r="B286" s="62">
        <v>1</v>
      </c>
      <c r="C286" s="45" t="s">
        <v>317</v>
      </c>
      <c r="D286" s="56">
        <v>0</v>
      </c>
      <c r="E286" s="57">
        <v>2145.35</v>
      </c>
      <c r="F286" s="57">
        <v>1923</v>
      </c>
      <c r="G286" s="57">
        <v>289</v>
      </c>
      <c r="H286" s="58">
        <f t="shared" si="33"/>
        <v>0.15028601144045761</v>
      </c>
      <c r="I286" s="48">
        <f t="shared" si="36"/>
        <v>112845.633125325</v>
      </c>
      <c r="J286" s="56">
        <f t="shared" si="37"/>
        <v>0</v>
      </c>
      <c r="K286" s="56">
        <f t="shared" si="39"/>
        <v>0</v>
      </c>
      <c r="L286" s="56">
        <f t="shared" si="34"/>
        <v>0</v>
      </c>
      <c r="M286" s="64">
        <f t="shared" si="35"/>
        <v>0</v>
      </c>
      <c r="N286" s="59">
        <f t="shared" si="38"/>
        <v>0</v>
      </c>
      <c r="O286" s="59">
        <f t="shared" si="40"/>
        <v>0</v>
      </c>
      <c r="P286" s="69">
        <v>0</v>
      </c>
    </row>
    <row r="287" spans="1:16" x14ac:dyDescent="0.25">
      <c r="A287" s="65">
        <v>2143</v>
      </c>
      <c r="B287" s="65">
        <v>1</v>
      </c>
      <c r="C287" s="40" t="s">
        <v>318</v>
      </c>
      <c r="D287" s="56">
        <v>88872</v>
      </c>
      <c r="E287" s="57">
        <v>952</v>
      </c>
      <c r="F287" s="57">
        <v>857</v>
      </c>
      <c r="G287" s="57">
        <v>32</v>
      </c>
      <c r="H287" s="58">
        <f t="shared" si="33"/>
        <v>3.7339556592765458E-2</v>
      </c>
      <c r="I287" s="48">
        <f t="shared" si="36"/>
        <v>12441.54025670945</v>
      </c>
      <c r="J287" s="56">
        <f t="shared" si="37"/>
        <v>50444.103430571769</v>
      </c>
      <c r="K287" s="56">
        <f t="shared" si="39"/>
        <v>9520</v>
      </c>
      <c r="L287" s="56">
        <f t="shared" si="34"/>
        <v>72405.64</v>
      </c>
      <c r="M287" s="64">
        <f t="shared" si="35"/>
        <v>-16466.36</v>
      </c>
      <c r="N287" s="59">
        <f t="shared" si="38"/>
        <v>-17.296596638655462</v>
      </c>
      <c r="O287" s="59">
        <f t="shared" si="40"/>
        <v>44826.06</v>
      </c>
      <c r="P287" s="69">
        <v>27579.58</v>
      </c>
    </row>
    <row r="288" spans="1:16" x14ac:dyDescent="0.25">
      <c r="A288" s="66">
        <v>2144</v>
      </c>
      <c r="B288" s="66">
        <v>1</v>
      </c>
      <c r="C288" s="66" t="s">
        <v>319</v>
      </c>
      <c r="D288" s="56">
        <v>0</v>
      </c>
      <c r="E288" s="57">
        <v>3899.26</v>
      </c>
      <c r="F288" s="57">
        <v>3384</v>
      </c>
      <c r="G288" s="57">
        <v>161</v>
      </c>
      <c r="H288" s="58">
        <f t="shared" si="33"/>
        <v>4.7576832151300236E-2</v>
      </c>
      <c r="I288" s="48">
        <f t="shared" si="36"/>
        <v>64930.05348699764</v>
      </c>
      <c r="J288" s="56">
        <f t="shared" si="37"/>
        <v>0</v>
      </c>
      <c r="K288" s="56">
        <f t="shared" si="39"/>
        <v>0</v>
      </c>
      <c r="L288" s="56">
        <f t="shared" si="34"/>
        <v>0</v>
      </c>
      <c r="M288" s="64">
        <f t="shared" si="35"/>
        <v>0</v>
      </c>
      <c r="N288" s="59">
        <f t="shared" si="38"/>
        <v>0</v>
      </c>
      <c r="O288" s="59">
        <f t="shared" si="40"/>
        <v>0</v>
      </c>
      <c r="P288" s="69">
        <v>0</v>
      </c>
    </row>
    <row r="289" spans="1:16" x14ac:dyDescent="0.25">
      <c r="A289" s="45">
        <v>2149</v>
      </c>
      <c r="B289" s="45">
        <v>1</v>
      </c>
      <c r="C289" s="45" t="s">
        <v>320</v>
      </c>
      <c r="D289" s="56">
        <v>0</v>
      </c>
      <c r="E289" s="57">
        <v>1193.29</v>
      </c>
      <c r="F289" s="57">
        <v>1102</v>
      </c>
      <c r="G289" s="57">
        <v>53</v>
      </c>
      <c r="H289" s="58">
        <f t="shared" si="33"/>
        <v>4.8094373865698731E-2</v>
      </c>
      <c r="I289" s="48">
        <f t="shared" si="36"/>
        <v>20086.687386569873</v>
      </c>
      <c r="J289" s="56">
        <f t="shared" si="37"/>
        <v>0</v>
      </c>
      <c r="K289" s="56">
        <f t="shared" si="39"/>
        <v>0</v>
      </c>
      <c r="L289" s="56">
        <f t="shared" si="34"/>
        <v>0</v>
      </c>
      <c r="M289" s="64">
        <f t="shared" si="35"/>
        <v>0</v>
      </c>
      <c r="N289" s="59">
        <f t="shared" si="38"/>
        <v>0</v>
      </c>
      <c r="O289" s="59">
        <f t="shared" si="40"/>
        <v>0</v>
      </c>
      <c r="P289" s="69">
        <v>0</v>
      </c>
    </row>
    <row r="290" spans="1:16" x14ac:dyDescent="0.25">
      <c r="A290" s="45">
        <v>2154</v>
      </c>
      <c r="B290" s="45">
        <v>1</v>
      </c>
      <c r="C290" s="45" t="s">
        <v>321</v>
      </c>
      <c r="D290" s="56">
        <v>0</v>
      </c>
      <c r="E290" s="57">
        <v>1281.7</v>
      </c>
      <c r="F290" s="57">
        <v>1103</v>
      </c>
      <c r="G290" s="57">
        <v>63</v>
      </c>
      <c r="H290" s="58">
        <f t="shared" si="33"/>
        <v>5.7116953762466005E-2</v>
      </c>
      <c r="I290" s="48">
        <f t="shared" si="36"/>
        <v>25622.379873073442</v>
      </c>
      <c r="J290" s="56">
        <f t="shared" si="37"/>
        <v>0</v>
      </c>
      <c r="K290" s="56">
        <f t="shared" si="39"/>
        <v>0</v>
      </c>
      <c r="L290" s="56">
        <f t="shared" si="34"/>
        <v>0</v>
      </c>
      <c r="M290" s="64">
        <f t="shared" si="35"/>
        <v>0</v>
      </c>
      <c r="N290" s="59">
        <f t="shared" si="38"/>
        <v>0</v>
      </c>
      <c r="O290" s="59">
        <f t="shared" si="40"/>
        <v>0</v>
      </c>
      <c r="P290" s="69">
        <v>0</v>
      </c>
    </row>
    <row r="291" spans="1:16" x14ac:dyDescent="0.25">
      <c r="A291" s="45">
        <v>2155</v>
      </c>
      <c r="B291" s="45">
        <v>1</v>
      </c>
      <c r="C291" s="45" t="s">
        <v>322</v>
      </c>
      <c r="D291" s="56">
        <v>0</v>
      </c>
      <c r="E291" s="57">
        <v>1191.6099999999999</v>
      </c>
      <c r="F291" s="57">
        <v>986</v>
      </c>
      <c r="G291" s="57">
        <v>73</v>
      </c>
      <c r="H291" s="58">
        <f t="shared" si="33"/>
        <v>7.4036511156186618E-2</v>
      </c>
      <c r="I291" s="48">
        <f t="shared" si="36"/>
        <v>30877.926470588234</v>
      </c>
      <c r="J291" s="56">
        <f t="shared" si="37"/>
        <v>0</v>
      </c>
      <c r="K291" s="56">
        <f t="shared" si="39"/>
        <v>0</v>
      </c>
      <c r="L291" s="56">
        <f t="shared" si="34"/>
        <v>0</v>
      </c>
      <c r="M291" s="64">
        <f t="shared" si="35"/>
        <v>0</v>
      </c>
      <c r="N291" s="59">
        <f t="shared" si="38"/>
        <v>0</v>
      </c>
      <c r="O291" s="59">
        <f t="shared" si="40"/>
        <v>0</v>
      </c>
      <c r="P291" s="69">
        <v>0</v>
      </c>
    </row>
    <row r="292" spans="1:16" x14ac:dyDescent="0.25">
      <c r="A292" s="45">
        <v>2159</v>
      </c>
      <c r="B292" s="45">
        <v>1</v>
      </c>
      <c r="C292" s="45" t="s">
        <v>323</v>
      </c>
      <c r="D292" s="56">
        <v>0</v>
      </c>
      <c r="E292" s="57">
        <v>660.31</v>
      </c>
      <c r="F292" s="57">
        <v>571</v>
      </c>
      <c r="G292" s="57">
        <v>89</v>
      </c>
      <c r="H292" s="58">
        <f t="shared" si="33"/>
        <v>0.15586690017513136</v>
      </c>
      <c r="I292" s="48">
        <f t="shared" si="36"/>
        <v>36022.165499124341</v>
      </c>
      <c r="J292" s="56">
        <f t="shared" si="37"/>
        <v>0</v>
      </c>
      <c r="K292" s="56">
        <f t="shared" si="39"/>
        <v>0</v>
      </c>
      <c r="L292" s="56">
        <f t="shared" si="34"/>
        <v>0</v>
      </c>
      <c r="M292" s="64">
        <f t="shared" si="35"/>
        <v>0</v>
      </c>
      <c r="N292" s="59">
        <f t="shared" si="38"/>
        <v>0</v>
      </c>
      <c r="O292" s="59">
        <f t="shared" si="40"/>
        <v>0</v>
      </c>
      <c r="P292" s="69">
        <v>0</v>
      </c>
    </row>
    <row r="293" spans="1:16" x14ac:dyDescent="0.25">
      <c r="A293" s="45">
        <v>2164</v>
      </c>
      <c r="B293" s="45">
        <v>1</v>
      </c>
      <c r="C293" s="45" t="s">
        <v>324</v>
      </c>
      <c r="D293" s="56">
        <v>0</v>
      </c>
      <c r="E293" s="57">
        <v>1724</v>
      </c>
      <c r="F293" s="57">
        <v>1486</v>
      </c>
      <c r="G293" s="57">
        <v>105</v>
      </c>
      <c r="H293" s="58">
        <f t="shared" si="33"/>
        <v>7.0659488559892333E-2</v>
      </c>
      <c r="I293" s="48">
        <f t="shared" si="36"/>
        <v>42635.935397039037</v>
      </c>
      <c r="J293" s="56">
        <f t="shared" si="37"/>
        <v>0</v>
      </c>
      <c r="K293" s="56">
        <f t="shared" si="39"/>
        <v>0</v>
      </c>
      <c r="L293" s="56">
        <f t="shared" si="34"/>
        <v>0</v>
      </c>
      <c r="M293" s="64">
        <f t="shared" si="35"/>
        <v>0</v>
      </c>
      <c r="N293" s="59">
        <f t="shared" si="38"/>
        <v>0</v>
      </c>
      <c r="O293" s="59">
        <f t="shared" si="40"/>
        <v>0</v>
      </c>
      <c r="P293" s="69">
        <v>0</v>
      </c>
    </row>
    <row r="294" spans="1:16" x14ac:dyDescent="0.25">
      <c r="A294" s="45">
        <v>2165</v>
      </c>
      <c r="B294" s="45">
        <v>1</v>
      </c>
      <c r="C294" s="45" t="s">
        <v>325</v>
      </c>
      <c r="D294" s="56">
        <v>10000</v>
      </c>
      <c r="E294" s="57">
        <v>1161.19</v>
      </c>
      <c r="F294" s="57">
        <v>980</v>
      </c>
      <c r="G294" s="57">
        <v>234</v>
      </c>
      <c r="H294" s="58">
        <f t="shared" si="33"/>
        <v>0.23877551020408164</v>
      </c>
      <c r="I294" s="48">
        <f t="shared" si="36"/>
        <v>97042.307142857142</v>
      </c>
      <c r="J294" s="56">
        <f t="shared" si="37"/>
        <v>0</v>
      </c>
      <c r="K294" s="56">
        <f t="shared" si="39"/>
        <v>11611.900000000001</v>
      </c>
      <c r="L294" s="56">
        <f t="shared" si="34"/>
        <v>108654.21</v>
      </c>
      <c r="M294" s="64">
        <f t="shared" si="35"/>
        <v>98654.21</v>
      </c>
      <c r="N294" s="59">
        <f t="shared" si="38"/>
        <v>84.959575952255875</v>
      </c>
      <c r="O294" s="59">
        <f t="shared" si="40"/>
        <v>108654.21</v>
      </c>
      <c r="P294" s="69">
        <v>0</v>
      </c>
    </row>
    <row r="295" spans="1:16" x14ac:dyDescent="0.25">
      <c r="A295" s="65">
        <v>2167</v>
      </c>
      <c r="B295" s="65">
        <v>1</v>
      </c>
      <c r="C295" s="40" t="s">
        <v>928</v>
      </c>
      <c r="D295" s="56">
        <v>63287</v>
      </c>
      <c r="E295" s="57">
        <v>709.7</v>
      </c>
      <c r="F295" s="57">
        <v>612</v>
      </c>
      <c r="G295" s="57">
        <v>37</v>
      </c>
      <c r="H295" s="58">
        <f t="shared" si="33"/>
        <v>6.0457516339869281E-2</v>
      </c>
      <c r="I295" s="48">
        <f t="shared" si="36"/>
        <v>15017.344771241831</v>
      </c>
      <c r="J295" s="56">
        <f t="shared" si="37"/>
        <v>31857.972450980396</v>
      </c>
      <c r="K295" s="56">
        <f t="shared" si="39"/>
        <v>7097</v>
      </c>
      <c r="L295" s="56">
        <f t="shared" si="34"/>
        <v>53972.32</v>
      </c>
      <c r="M295" s="64">
        <f t="shared" si="35"/>
        <v>-9314.68</v>
      </c>
      <c r="N295" s="59">
        <f t="shared" si="38"/>
        <v>-13.124813301394955</v>
      </c>
      <c r="O295" s="59">
        <f t="shared" si="40"/>
        <v>36010.42</v>
      </c>
      <c r="P295" s="69">
        <v>17961.900000000001</v>
      </c>
    </row>
    <row r="296" spans="1:16" x14ac:dyDescent="0.25">
      <c r="A296" s="65">
        <v>2168</v>
      </c>
      <c r="B296" s="65">
        <v>1</v>
      </c>
      <c r="C296" s="40" t="s">
        <v>1079</v>
      </c>
      <c r="D296" s="56">
        <v>0</v>
      </c>
      <c r="E296" s="57">
        <v>1085.5899999999999</v>
      </c>
      <c r="F296" s="57">
        <v>952</v>
      </c>
      <c r="G296" s="57">
        <v>18</v>
      </c>
      <c r="H296" s="58">
        <f t="shared" si="33"/>
        <v>1.8907563025210083E-2</v>
      </c>
      <c r="I296" s="48">
        <f t="shared" si="36"/>
        <v>7184.0514705882342</v>
      </c>
      <c r="J296" s="56">
        <f t="shared" si="37"/>
        <v>0</v>
      </c>
      <c r="K296" s="56">
        <f t="shared" si="39"/>
        <v>0</v>
      </c>
      <c r="L296" s="56">
        <f t="shared" si="34"/>
        <v>0</v>
      </c>
      <c r="M296" s="64">
        <f t="shared" si="35"/>
        <v>0</v>
      </c>
      <c r="N296" s="59">
        <f t="shared" si="38"/>
        <v>0</v>
      </c>
      <c r="O296" s="59">
        <f t="shared" si="40"/>
        <v>0</v>
      </c>
      <c r="P296" s="69">
        <v>0</v>
      </c>
    </row>
    <row r="297" spans="1:16" x14ac:dyDescent="0.25">
      <c r="A297" s="65">
        <v>2169</v>
      </c>
      <c r="B297" s="65">
        <v>1</v>
      </c>
      <c r="C297" s="40" t="s">
        <v>930</v>
      </c>
      <c r="D297" s="56">
        <v>70000</v>
      </c>
      <c r="E297" s="57">
        <v>854.21</v>
      </c>
      <c r="F297" s="57">
        <v>736</v>
      </c>
      <c r="G297" s="57">
        <v>47</v>
      </c>
      <c r="H297" s="58">
        <f t="shared" si="33"/>
        <v>6.3858695652173919E-2</v>
      </c>
      <c r="I297" s="48">
        <f t="shared" si="36"/>
        <v>19092.05774456522</v>
      </c>
      <c r="J297" s="56">
        <f t="shared" si="37"/>
        <v>33599.241888586956</v>
      </c>
      <c r="K297" s="56">
        <f t="shared" si="39"/>
        <v>8542.1</v>
      </c>
      <c r="L297" s="56">
        <f t="shared" si="34"/>
        <v>61233.4</v>
      </c>
      <c r="M297" s="64">
        <f t="shared" si="35"/>
        <v>-8766.5999999999985</v>
      </c>
      <c r="N297" s="59">
        <f t="shared" si="38"/>
        <v>-10.262815935191579</v>
      </c>
      <c r="O297" s="59">
        <f t="shared" si="40"/>
        <v>40233.4</v>
      </c>
      <c r="P297" s="69">
        <v>21000</v>
      </c>
    </row>
    <row r="298" spans="1:16" x14ac:dyDescent="0.25">
      <c r="A298" s="45">
        <v>2170</v>
      </c>
      <c r="B298" s="45">
        <v>1</v>
      </c>
      <c r="C298" s="45" t="s">
        <v>329</v>
      </c>
      <c r="D298" s="56">
        <v>0</v>
      </c>
      <c r="E298" s="57">
        <v>1350.45</v>
      </c>
      <c r="F298" s="57">
        <v>1178</v>
      </c>
      <c r="G298" s="57">
        <v>82</v>
      </c>
      <c r="H298" s="58">
        <f t="shared" si="33"/>
        <v>6.9609507640067916E-2</v>
      </c>
      <c r="I298" s="48">
        <f t="shared" si="36"/>
        <v>32901.455857385401</v>
      </c>
      <c r="J298" s="56">
        <f t="shared" si="37"/>
        <v>0</v>
      </c>
      <c r="K298" s="56">
        <f t="shared" si="39"/>
        <v>0</v>
      </c>
      <c r="L298" s="56">
        <f t="shared" si="34"/>
        <v>0</v>
      </c>
      <c r="M298" s="64">
        <f t="shared" si="35"/>
        <v>0</v>
      </c>
      <c r="N298" s="59">
        <f t="shared" si="38"/>
        <v>0</v>
      </c>
      <c r="O298" s="59">
        <f t="shared" si="40"/>
        <v>0</v>
      </c>
      <c r="P298" s="69">
        <v>0</v>
      </c>
    </row>
    <row r="299" spans="1:16" x14ac:dyDescent="0.25">
      <c r="A299" s="45">
        <v>2171</v>
      </c>
      <c r="B299" s="45">
        <v>1</v>
      </c>
      <c r="C299" s="45" t="s">
        <v>330</v>
      </c>
      <c r="D299" s="56">
        <v>0</v>
      </c>
      <c r="E299" s="57">
        <v>305.43</v>
      </c>
      <c r="F299" s="57">
        <v>319</v>
      </c>
      <c r="G299" s="57">
        <v>21</v>
      </c>
      <c r="H299" s="58">
        <f t="shared" si="33"/>
        <v>6.5830721003134793E-2</v>
      </c>
      <c r="I299" s="48">
        <f t="shared" si="36"/>
        <v>7037.3369905956106</v>
      </c>
      <c r="J299" s="56">
        <f t="shared" si="37"/>
        <v>0</v>
      </c>
      <c r="K299" s="56">
        <f t="shared" si="39"/>
        <v>0</v>
      </c>
      <c r="L299" s="56">
        <f t="shared" si="34"/>
        <v>0</v>
      </c>
      <c r="M299" s="64">
        <f t="shared" si="35"/>
        <v>0</v>
      </c>
      <c r="N299" s="59">
        <f t="shared" si="38"/>
        <v>0</v>
      </c>
      <c r="O299" s="59">
        <f t="shared" si="40"/>
        <v>0</v>
      </c>
      <c r="P299" s="69">
        <v>0</v>
      </c>
    </row>
    <row r="300" spans="1:16" x14ac:dyDescent="0.25">
      <c r="A300" s="45">
        <v>2172</v>
      </c>
      <c r="B300" s="45">
        <v>1</v>
      </c>
      <c r="C300" s="45" t="s">
        <v>331</v>
      </c>
      <c r="D300" s="56">
        <v>0</v>
      </c>
      <c r="E300" s="57">
        <v>952.61</v>
      </c>
      <c r="F300" s="57">
        <v>846</v>
      </c>
      <c r="G300" s="57">
        <v>89</v>
      </c>
      <c r="H300" s="58">
        <f t="shared" si="33"/>
        <v>0.10520094562647754</v>
      </c>
      <c r="I300" s="48">
        <f t="shared" si="36"/>
        <v>35075.415484633573</v>
      </c>
      <c r="J300" s="56">
        <f t="shared" si="37"/>
        <v>0</v>
      </c>
      <c r="K300" s="56">
        <f t="shared" si="39"/>
        <v>0</v>
      </c>
      <c r="L300" s="56">
        <f t="shared" si="34"/>
        <v>0</v>
      </c>
      <c r="M300" s="64">
        <f t="shared" si="35"/>
        <v>0</v>
      </c>
      <c r="N300" s="59">
        <f t="shared" si="38"/>
        <v>0</v>
      </c>
      <c r="O300" s="59">
        <f t="shared" si="40"/>
        <v>0</v>
      </c>
      <c r="P300" s="69">
        <v>0</v>
      </c>
    </row>
    <row r="301" spans="1:16" x14ac:dyDescent="0.25">
      <c r="A301" s="45">
        <v>2174</v>
      </c>
      <c r="B301" s="45">
        <v>1</v>
      </c>
      <c r="C301" s="45" t="s">
        <v>332</v>
      </c>
      <c r="D301" s="56">
        <v>0</v>
      </c>
      <c r="E301" s="57">
        <v>1066.95</v>
      </c>
      <c r="F301" s="57">
        <v>921</v>
      </c>
      <c r="G301" s="57">
        <v>65</v>
      </c>
      <c r="H301" s="58">
        <f t="shared" si="33"/>
        <v>7.0575461454940286E-2</v>
      </c>
      <c r="I301" s="48">
        <f t="shared" si="36"/>
        <v>26355.171009771988</v>
      </c>
      <c r="J301" s="56">
        <f t="shared" si="37"/>
        <v>0</v>
      </c>
      <c r="K301" s="56">
        <f t="shared" si="39"/>
        <v>0</v>
      </c>
      <c r="L301" s="56">
        <f t="shared" si="34"/>
        <v>0</v>
      </c>
      <c r="M301" s="64">
        <f t="shared" si="35"/>
        <v>0</v>
      </c>
      <c r="N301" s="59">
        <f t="shared" si="38"/>
        <v>0</v>
      </c>
      <c r="O301" s="59">
        <f t="shared" si="40"/>
        <v>0</v>
      </c>
      <c r="P301" s="69">
        <v>0</v>
      </c>
    </row>
    <row r="302" spans="1:16" x14ac:dyDescent="0.25">
      <c r="A302" s="45">
        <v>2176</v>
      </c>
      <c r="B302" s="45">
        <v>1</v>
      </c>
      <c r="C302" s="45" t="s">
        <v>333</v>
      </c>
      <c r="D302" s="56">
        <v>0</v>
      </c>
      <c r="E302" s="57">
        <v>476.2</v>
      </c>
      <c r="F302" s="57">
        <v>438</v>
      </c>
      <c r="G302" s="57">
        <v>79</v>
      </c>
      <c r="H302" s="58">
        <f t="shared" si="33"/>
        <v>0.18036529680365296</v>
      </c>
      <c r="I302" s="48">
        <f t="shared" si="36"/>
        <v>30061.48401826484</v>
      </c>
      <c r="J302" s="56">
        <f t="shared" si="37"/>
        <v>0</v>
      </c>
      <c r="K302" s="56">
        <f t="shared" si="39"/>
        <v>0</v>
      </c>
      <c r="L302" s="56">
        <f t="shared" si="34"/>
        <v>0</v>
      </c>
      <c r="M302" s="64">
        <f t="shared" si="35"/>
        <v>0</v>
      </c>
      <c r="N302" s="59">
        <f t="shared" si="38"/>
        <v>0</v>
      </c>
      <c r="O302" s="59">
        <f t="shared" si="40"/>
        <v>0</v>
      </c>
      <c r="P302" s="69">
        <v>0</v>
      </c>
    </row>
    <row r="303" spans="1:16" x14ac:dyDescent="0.25">
      <c r="A303" s="65">
        <v>2180</v>
      </c>
      <c r="B303" s="65">
        <v>1</v>
      </c>
      <c r="C303" s="40" t="s">
        <v>936</v>
      </c>
      <c r="D303" s="56">
        <v>70516.160000000003</v>
      </c>
      <c r="E303" s="57">
        <v>762.48</v>
      </c>
      <c r="F303" s="57">
        <v>677</v>
      </c>
      <c r="G303" s="57">
        <v>74</v>
      </c>
      <c r="H303" s="58">
        <f t="shared" si="33"/>
        <v>0.10930576070901034</v>
      </c>
      <c r="I303" s="48">
        <f t="shared" si="36"/>
        <v>29170.209748892172</v>
      </c>
      <c r="J303" s="56">
        <f t="shared" si="37"/>
        <v>27288.327165731171</v>
      </c>
      <c r="K303" s="56">
        <f t="shared" si="39"/>
        <v>7624.8</v>
      </c>
      <c r="L303" s="56">
        <f t="shared" si="34"/>
        <v>64083.34</v>
      </c>
      <c r="M303" s="64">
        <f t="shared" si="35"/>
        <v>-6432.820000000007</v>
      </c>
      <c r="N303" s="59">
        <f t="shared" si="38"/>
        <v>-8.4367065365649019</v>
      </c>
      <c r="O303" s="59">
        <f t="shared" si="40"/>
        <v>43452.039999999994</v>
      </c>
      <c r="P303" s="69">
        <v>20631.3</v>
      </c>
    </row>
    <row r="304" spans="1:16" x14ac:dyDescent="0.25">
      <c r="A304" s="45">
        <v>2184</v>
      </c>
      <c r="B304" s="45">
        <v>1</v>
      </c>
      <c r="C304" s="45" t="s">
        <v>335</v>
      </c>
      <c r="D304" s="56">
        <v>0</v>
      </c>
      <c r="E304" s="57">
        <v>1377.79</v>
      </c>
      <c r="F304" s="57">
        <v>1215</v>
      </c>
      <c r="G304" s="57">
        <v>88</v>
      </c>
      <c r="H304" s="58">
        <f t="shared" si="33"/>
        <v>7.2427983539094645E-2</v>
      </c>
      <c r="I304" s="48">
        <f t="shared" si="36"/>
        <v>34926.693004115223</v>
      </c>
      <c r="J304" s="56">
        <f t="shared" si="37"/>
        <v>0</v>
      </c>
      <c r="K304" s="56">
        <f t="shared" si="39"/>
        <v>0</v>
      </c>
      <c r="L304" s="56">
        <f t="shared" si="34"/>
        <v>0</v>
      </c>
      <c r="M304" s="64">
        <f t="shared" si="35"/>
        <v>0</v>
      </c>
      <c r="N304" s="59">
        <f t="shared" si="38"/>
        <v>0</v>
      </c>
      <c r="O304" s="59">
        <f t="shared" si="40"/>
        <v>0</v>
      </c>
      <c r="P304" s="69">
        <v>0</v>
      </c>
    </row>
    <row r="305" spans="1:16" x14ac:dyDescent="0.25">
      <c r="A305" s="65">
        <v>2190</v>
      </c>
      <c r="B305" s="65">
        <v>1</v>
      </c>
      <c r="C305" s="40" t="s">
        <v>336</v>
      </c>
      <c r="D305" s="56">
        <v>120924.6</v>
      </c>
      <c r="E305" s="57">
        <v>924.17</v>
      </c>
      <c r="F305" s="57">
        <v>830</v>
      </c>
      <c r="G305" s="57">
        <v>256</v>
      </c>
      <c r="H305" s="58">
        <f t="shared" si="33"/>
        <v>0.30843373493975906</v>
      </c>
      <c r="I305" s="48">
        <f t="shared" si="36"/>
        <v>99765.821686746989</v>
      </c>
      <c r="J305" s="56">
        <f t="shared" si="37"/>
        <v>13964.793686746993</v>
      </c>
      <c r="K305" s="56">
        <f t="shared" si="39"/>
        <v>9241.6999999999989</v>
      </c>
      <c r="L305" s="56">
        <f t="shared" si="34"/>
        <v>122972.32</v>
      </c>
      <c r="M305" s="64">
        <f t="shared" si="35"/>
        <v>2047.7200000000012</v>
      </c>
      <c r="N305" s="59">
        <f t="shared" si="38"/>
        <v>2.215739528441738</v>
      </c>
      <c r="O305" s="59">
        <f t="shared" si="40"/>
        <v>86187.580000000016</v>
      </c>
      <c r="P305" s="69">
        <v>36784.74</v>
      </c>
    </row>
    <row r="306" spans="1:16" x14ac:dyDescent="0.25">
      <c r="A306" s="45">
        <v>2198</v>
      </c>
      <c r="B306" s="45">
        <v>1</v>
      </c>
      <c r="C306" s="45" t="s">
        <v>337</v>
      </c>
      <c r="D306" s="56">
        <v>0</v>
      </c>
      <c r="E306" s="57">
        <v>629.28</v>
      </c>
      <c r="F306" s="57">
        <v>567</v>
      </c>
      <c r="G306" s="57">
        <v>11</v>
      </c>
      <c r="H306" s="58">
        <f t="shared" si="33"/>
        <v>1.9400352733686066E-2</v>
      </c>
      <c r="I306" s="48">
        <f t="shared" si="36"/>
        <v>4272.8888888888887</v>
      </c>
      <c r="J306" s="56">
        <f t="shared" si="37"/>
        <v>0</v>
      </c>
      <c r="K306" s="56">
        <f t="shared" si="39"/>
        <v>0</v>
      </c>
      <c r="L306" s="56">
        <f t="shared" si="34"/>
        <v>0</v>
      </c>
      <c r="M306" s="64">
        <f t="shared" si="35"/>
        <v>0</v>
      </c>
      <c r="N306" s="59">
        <f t="shared" si="38"/>
        <v>0</v>
      </c>
      <c r="O306" s="59">
        <f t="shared" si="40"/>
        <v>0</v>
      </c>
      <c r="P306" s="69">
        <v>0</v>
      </c>
    </row>
    <row r="307" spans="1:16" x14ac:dyDescent="0.25">
      <c r="A307" s="45">
        <v>2215</v>
      </c>
      <c r="B307" s="45">
        <v>1</v>
      </c>
      <c r="C307" s="45" t="s">
        <v>338</v>
      </c>
      <c r="D307" s="56">
        <v>0</v>
      </c>
      <c r="E307" s="57">
        <v>352.53</v>
      </c>
      <c r="F307" s="57">
        <v>309</v>
      </c>
      <c r="G307" s="57">
        <v>50</v>
      </c>
      <c r="H307" s="58">
        <f t="shared" si="33"/>
        <v>0.16181229773462782</v>
      </c>
      <c r="I307" s="48">
        <f t="shared" si="36"/>
        <v>19965.291262135921</v>
      </c>
      <c r="J307" s="56">
        <f t="shared" si="37"/>
        <v>0</v>
      </c>
      <c r="K307" s="56">
        <f t="shared" si="39"/>
        <v>0</v>
      </c>
      <c r="L307" s="56">
        <f t="shared" si="34"/>
        <v>0</v>
      </c>
      <c r="M307" s="64">
        <f t="shared" si="35"/>
        <v>0</v>
      </c>
      <c r="N307" s="59">
        <f t="shared" si="38"/>
        <v>0</v>
      </c>
      <c r="O307" s="59">
        <f t="shared" si="40"/>
        <v>0</v>
      </c>
      <c r="P307" s="69">
        <v>0</v>
      </c>
    </row>
    <row r="308" spans="1:16" x14ac:dyDescent="0.25">
      <c r="A308" s="65">
        <v>2310</v>
      </c>
      <c r="B308" s="65">
        <v>1</v>
      </c>
      <c r="C308" s="40" t="s">
        <v>940</v>
      </c>
      <c r="D308" s="56">
        <v>179748.6</v>
      </c>
      <c r="E308" s="57">
        <v>1404.29</v>
      </c>
      <c r="F308" s="57">
        <v>1226</v>
      </c>
      <c r="G308" s="57">
        <v>304</v>
      </c>
      <c r="H308" s="58">
        <f t="shared" si="33"/>
        <v>0.24796084828711257</v>
      </c>
      <c r="I308" s="48">
        <f t="shared" si="36"/>
        <v>121873.12887438825</v>
      </c>
      <c r="J308" s="56">
        <f t="shared" si="37"/>
        <v>38197.810942903765</v>
      </c>
      <c r="K308" s="56">
        <f t="shared" si="39"/>
        <v>14042.9</v>
      </c>
      <c r="L308" s="56">
        <f t="shared" si="34"/>
        <v>174113.84</v>
      </c>
      <c r="M308" s="64">
        <f t="shared" si="35"/>
        <v>-5634.7600000000093</v>
      </c>
      <c r="N308" s="59">
        <f t="shared" si="38"/>
        <v>-4.0125330238056307</v>
      </c>
      <c r="O308" s="59">
        <f t="shared" si="40"/>
        <v>121283.31</v>
      </c>
      <c r="P308" s="69">
        <v>52830.53</v>
      </c>
    </row>
    <row r="309" spans="1:16" x14ac:dyDescent="0.25">
      <c r="A309" s="45">
        <v>2311</v>
      </c>
      <c r="B309" s="45">
        <v>1</v>
      </c>
      <c r="C309" s="45" t="s">
        <v>340</v>
      </c>
      <c r="D309" s="56">
        <v>0</v>
      </c>
      <c r="E309" s="57">
        <v>539.54999999999995</v>
      </c>
      <c r="F309" s="57">
        <v>440</v>
      </c>
      <c r="G309" s="57">
        <v>96</v>
      </c>
      <c r="H309" s="58">
        <f t="shared" si="33"/>
        <v>0.21818181818181817</v>
      </c>
      <c r="I309" s="48">
        <f t="shared" si="36"/>
        <v>41201.999999999993</v>
      </c>
      <c r="J309" s="56">
        <f t="shared" si="37"/>
        <v>0</v>
      </c>
      <c r="K309" s="56">
        <f t="shared" si="39"/>
        <v>0</v>
      </c>
      <c r="L309" s="56">
        <f t="shared" si="34"/>
        <v>0</v>
      </c>
      <c r="M309" s="64">
        <f t="shared" si="35"/>
        <v>0</v>
      </c>
      <c r="N309" s="59">
        <f t="shared" si="38"/>
        <v>0</v>
      </c>
      <c r="O309" s="59">
        <f t="shared" si="40"/>
        <v>0</v>
      </c>
      <c r="P309" s="69">
        <v>0</v>
      </c>
    </row>
    <row r="310" spans="1:16" x14ac:dyDescent="0.25">
      <c r="A310" s="45">
        <v>2342</v>
      </c>
      <c r="B310" s="45">
        <v>1</v>
      </c>
      <c r="C310" s="45" t="s">
        <v>341</v>
      </c>
      <c r="D310" s="56">
        <v>0</v>
      </c>
      <c r="E310" s="57">
        <v>823.17</v>
      </c>
      <c r="F310" s="57">
        <v>717</v>
      </c>
      <c r="G310" s="57">
        <v>34</v>
      </c>
      <c r="H310" s="58">
        <f t="shared" si="33"/>
        <v>4.7419804741980473E-2</v>
      </c>
      <c r="I310" s="48">
        <f t="shared" si="36"/>
        <v>13662.096234309622</v>
      </c>
      <c r="J310" s="56">
        <f t="shared" si="37"/>
        <v>0</v>
      </c>
      <c r="K310" s="56">
        <f t="shared" si="39"/>
        <v>0</v>
      </c>
      <c r="L310" s="56">
        <f t="shared" si="34"/>
        <v>0</v>
      </c>
      <c r="M310" s="64">
        <f t="shared" si="35"/>
        <v>0</v>
      </c>
      <c r="N310" s="59">
        <f t="shared" si="38"/>
        <v>0</v>
      </c>
      <c r="O310" s="59">
        <f t="shared" si="40"/>
        <v>0</v>
      </c>
      <c r="P310" s="69">
        <v>0</v>
      </c>
    </row>
    <row r="311" spans="1:16" x14ac:dyDescent="0.25">
      <c r="A311" s="45">
        <v>2358</v>
      </c>
      <c r="B311" s="45">
        <v>1</v>
      </c>
      <c r="C311" s="45" t="s">
        <v>342</v>
      </c>
      <c r="D311" s="56">
        <v>0</v>
      </c>
      <c r="E311" s="57">
        <v>246.69</v>
      </c>
      <c r="F311" s="57">
        <v>213</v>
      </c>
      <c r="G311" s="57">
        <v>8</v>
      </c>
      <c r="H311" s="58">
        <f t="shared" si="33"/>
        <v>3.7558685446009391E-2</v>
      </c>
      <c r="I311" s="48">
        <f t="shared" si="36"/>
        <v>3242.8732394366198</v>
      </c>
      <c r="J311" s="56">
        <f t="shared" si="37"/>
        <v>0</v>
      </c>
      <c r="K311" s="56">
        <f t="shared" si="39"/>
        <v>0</v>
      </c>
      <c r="L311" s="56">
        <f t="shared" si="34"/>
        <v>0</v>
      </c>
      <c r="M311" s="64">
        <f t="shared" si="35"/>
        <v>0</v>
      </c>
      <c r="N311" s="59">
        <f t="shared" si="38"/>
        <v>0</v>
      </c>
      <c r="O311" s="59">
        <f t="shared" si="40"/>
        <v>0</v>
      </c>
      <c r="P311" s="69">
        <v>0</v>
      </c>
    </row>
    <row r="312" spans="1:16" x14ac:dyDescent="0.25">
      <c r="A312" s="45">
        <v>2364</v>
      </c>
      <c r="B312" s="45">
        <v>1</v>
      </c>
      <c r="C312" s="45" t="s">
        <v>343</v>
      </c>
      <c r="D312" s="56">
        <v>0</v>
      </c>
      <c r="E312" s="57">
        <v>756.45</v>
      </c>
      <c r="F312" s="57">
        <v>680</v>
      </c>
      <c r="G312" s="57">
        <v>45</v>
      </c>
      <c r="H312" s="58">
        <f t="shared" si="33"/>
        <v>6.6176470588235295E-2</v>
      </c>
      <c r="I312" s="48">
        <f t="shared" si="36"/>
        <v>17520.716911764706</v>
      </c>
      <c r="J312" s="56">
        <f t="shared" si="37"/>
        <v>0</v>
      </c>
      <c r="K312" s="56">
        <f t="shared" si="39"/>
        <v>0</v>
      </c>
      <c r="L312" s="56">
        <f t="shared" si="34"/>
        <v>0</v>
      </c>
      <c r="M312" s="64">
        <f t="shared" si="35"/>
        <v>0</v>
      </c>
      <c r="N312" s="59">
        <f t="shared" si="38"/>
        <v>0</v>
      </c>
      <c r="O312" s="59">
        <f t="shared" si="40"/>
        <v>0</v>
      </c>
      <c r="P312" s="69">
        <v>0</v>
      </c>
    </row>
    <row r="313" spans="1:16" x14ac:dyDescent="0.25">
      <c r="A313" s="65">
        <v>2365</v>
      </c>
      <c r="B313" s="65">
        <v>1</v>
      </c>
      <c r="C313" s="40" t="s">
        <v>344</v>
      </c>
      <c r="D313" s="56">
        <v>82000</v>
      </c>
      <c r="E313" s="57">
        <v>954.49</v>
      </c>
      <c r="F313" s="57">
        <v>801</v>
      </c>
      <c r="G313" s="57">
        <v>160</v>
      </c>
      <c r="H313" s="58">
        <f t="shared" si="33"/>
        <v>0.19975031210986266</v>
      </c>
      <c r="I313" s="48">
        <f t="shared" si="36"/>
        <v>66730.886392009983</v>
      </c>
      <c r="J313" s="56">
        <f t="shared" si="37"/>
        <v>10077.614981273411</v>
      </c>
      <c r="K313" s="56">
        <f t="shared" si="39"/>
        <v>9544.9</v>
      </c>
      <c r="L313" s="56">
        <f t="shared" si="34"/>
        <v>86353.4</v>
      </c>
      <c r="M313" s="64">
        <f t="shared" si="35"/>
        <v>4353.3999999999942</v>
      </c>
      <c r="N313" s="59">
        <f t="shared" si="38"/>
        <v>4.5609697325273117</v>
      </c>
      <c r="O313" s="59">
        <f t="shared" si="40"/>
        <v>63089.299999999988</v>
      </c>
      <c r="P313" s="69">
        <v>23264.100000000002</v>
      </c>
    </row>
    <row r="314" spans="1:16" x14ac:dyDescent="0.25">
      <c r="A314" s="65">
        <v>2396</v>
      </c>
      <c r="B314" s="65">
        <v>1</v>
      </c>
      <c r="C314" s="40" t="s">
        <v>345</v>
      </c>
      <c r="D314" s="56">
        <v>81009.679999999993</v>
      </c>
      <c r="E314" s="57">
        <v>863.24</v>
      </c>
      <c r="F314" s="57">
        <v>787</v>
      </c>
      <c r="G314" s="57">
        <v>45</v>
      </c>
      <c r="H314" s="58">
        <f t="shared" si="33"/>
        <v>5.7179161372299871E-2</v>
      </c>
      <c r="I314" s="48">
        <f t="shared" si="36"/>
        <v>17275.768742058448</v>
      </c>
      <c r="J314" s="56">
        <f t="shared" si="37"/>
        <v>42064.381430241425</v>
      </c>
      <c r="K314" s="56">
        <f t="shared" si="39"/>
        <v>8632.4</v>
      </c>
      <c r="L314" s="56">
        <f t="shared" si="34"/>
        <v>67972.55</v>
      </c>
      <c r="M314" s="64">
        <f t="shared" si="35"/>
        <v>-13037.12999999999</v>
      </c>
      <c r="N314" s="59">
        <f t="shared" si="38"/>
        <v>-15.10255548862424</v>
      </c>
      <c r="O314" s="59">
        <f t="shared" si="40"/>
        <v>42414.95</v>
      </c>
      <c r="P314" s="69">
        <v>25557.600000000002</v>
      </c>
    </row>
    <row r="315" spans="1:16" x14ac:dyDescent="0.25">
      <c r="A315" s="45">
        <v>2397</v>
      </c>
      <c r="B315" s="45">
        <v>1</v>
      </c>
      <c r="C315" s="45" t="s">
        <v>346</v>
      </c>
      <c r="D315" s="56">
        <v>0</v>
      </c>
      <c r="E315" s="57">
        <v>1240.28</v>
      </c>
      <c r="F315" s="57">
        <v>1076</v>
      </c>
      <c r="G315" s="57">
        <v>199</v>
      </c>
      <c r="H315" s="58">
        <f t="shared" si="33"/>
        <v>0.18494423791821563</v>
      </c>
      <c r="I315" s="48">
        <f t="shared" si="36"/>
        <v>80283.923791821566</v>
      </c>
      <c r="J315" s="56">
        <f t="shared" si="37"/>
        <v>0</v>
      </c>
      <c r="K315" s="56">
        <f t="shared" si="39"/>
        <v>0</v>
      </c>
      <c r="L315" s="56">
        <f t="shared" si="34"/>
        <v>0</v>
      </c>
      <c r="M315" s="64">
        <f t="shared" si="35"/>
        <v>0</v>
      </c>
      <c r="N315" s="59">
        <f t="shared" si="38"/>
        <v>0</v>
      </c>
      <c r="O315" s="59">
        <f t="shared" si="40"/>
        <v>0</v>
      </c>
      <c r="P315" s="69">
        <v>0</v>
      </c>
    </row>
    <row r="316" spans="1:16" x14ac:dyDescent="0.25">
      <c r="A316" s="65">
        <v>2448</v>
      </c>
      <c r="B316" s="65">
        <v>1</v>
      </c>
      <c r="C316" s="40" t="s">
        <v>945</v>
      </c>
      <c r="D316" s="56">
        <v>37150</v>
      </c>
      <c r="E316" s="57">
        <v>876.64</v>
      </c>
      <c r="F316" s="57">
        <v>758</v>
      </c>
      <c r="G316" s="57">
        <v>32</v>
      </c>
      <c r="H316" s="58">
        <f t="shared" si="33"/>
        <v>4.221635883905013E-2</v>
      </c>
      <c r="I316" s="48">
        <f t="shared" si="36"/>
        <v>12952.992084432717</v>
      </c>
      <c r="J316" s="56">
        <f t="shared" si="37"/>
        <v>15970.025224274408</v>
      </c>
      <c r="K316" s="56">
        <f t="shared" si="39"/>
        <v>8766.4</v>
      </c>
      <c r="L316" s="56">
        <f t="shared" si="34"/>
        <v>37689.42</v>
      </c>
      <c r="M316" s="64">
        <f t="shared" si="35"/>
        <v>539.41999999999825</v>
      </c>
      <c r="N316" s="59">
        <f t="shared" si="38"/>
        <v>0.61532670195290917</v>
      </c>
      <c r="O316" s="59">
        <f t="shared" si="40"/>
        <v>26544.42</v>
      </c>
      <c r="P316" s="69">
        <v>11145</v>
      </c>
    </row>
    <row r="317" spans="1:16" x14ac:dyDescent="0.25">
      <c r="A317" s="45">
        <v>2527</v>
      </c>
      <c r="B317" s="45">
        <v>1</v>
      </c>
      <c r="C317" s="45" t="s">
        <v>348</v>
      </c>
      <c r="D317" s="56">
        <v>0</v>
      </c>
      <c r="E317" s="57">
        <v>339.55</v>
      </c>
      <c r="F317" s="57">
        <v>289</v>
      </c>
      <c r="G317" s="57">
        <v>27</v>
      </c>
      <c r="H317" s="58">
        <f t="shared" si="33"/>
        <v>9.3425605536332182E-2</v>
      </c>
      <c r="I317" s="48">
        <f t="shared" si="36"/>
        <v>11102.932525951557</v>
      </c>
      <c r="J317" s="56">
        <f t="shared" si="37"/>
        <v>0</v>
      </c>
      <c r="K317" s="56">
        <f t="shared" si="39"/>
        <v>0</v>
      </c>
      <c r="L317" s="56">
        <f t="shared" si="34"/>
        <v>0</v>
      </c>
      <c r="M317" s="64">
        <f t="shared" si="35"/>
        <v>0</v>
      </c>
      <c r="N317" s="59">
        <f t="shared" si="38"/>
        <v>0</v>
      </c>
      <c r="O317" s="59">
        <f t="shared" si="40"/>
        <v>0</v>
      </c>
      <c r="P317" s="69">
        <v>0</v>
      </c>
    </row>
    <row r="318" spans="1:16" x14ac:dyDescent="0.25">
      <c r="A318" s="65">
        <v>2534</v>
      </c>
      <c r="B318" s="65">
        <v>1</v>
      </c>
      <c r="C318" s="40" t="s">
        <v>947</v>
      </c>
      <c r="D318" s="56">
        <v>70034.080000000002</v>
      </c>
      <c r="E318" s="57">
        <v>764.87</v>
      </c>
      <c r="F318" s="57">
        <v>693</v>
      </c>
      <c r="G318" s="57">
        <v>100</v>
      </c>
      <c r="H318" s="58">
        <f t="shared" si="33"/>
        <v>0.14430014430014429</v>
      </c>
      <c r="I318" s="48">
        <f t="shared" si="36"/>
        <v>38629.797979797979</v>
      </c>
      <c r="J318" s="56">
        <f t="shared" si="37"/>
        <v>20726.826133333336</v>
      </c>
      <c r="K318" s="56">
        <f t="shared" si="39"/>
        <v>7648.7</v>
      </c>
      <c r="L318" s="56">
        <f t="shared" si="34"/>
        <v>67005.320000000007</v>
      </c>
      <c r="M318" s="64">
        <f t="shared" si="35"/>
        <v>-3028.7599999999948</v>
      </c>
      <c r="N318" s="59">
        <f t="shared" si="38"/>
        <v>-3.9598363120530218</v>
      </c>
      <c r="O318" s="59">
        <f t="shared" si="40"/>
        <v>56505.320000000007</v>
      </c>
      <c r="P318" s="69">
        <v>10500</v>
      </c>
    </row>
    <row r="319" spans="1:16" x14ac:dyDescent="0.25">
      <c r="A319" s="45">
        <v>2536</v>
      </c>
      <c r="B319" s="45">
        <v>1</v>
      </c>
      <c r="C319" s="45" t="s">
        <v>350</v>
      </c>
      <c r="D319" s="56">
        <v>0</v>
      </c>
      <c r="E319" s="57">
        <v>246.7</v>
      </c>
      <c r="F319" s="57">
        <v>205</v>
      </c>
      <c r="G319" s="57">
        <v>3</v>
      </c>
      <c r="H319" s="58">
        <f t="shared" si="33"/>
        <v>1.4634146341463415E-2</v>
      </c>
      <c r="I319" s="48">
        <f t="shared" si="36"/>
        <v>1263.5853658536585</v>
      </c>
      <c r="J319" s="56">
        <f t="shared" si="37"/>
        <v>0</v>
      </c>
      <c r="K319" s="56">
        <f t="shared" si="39"/>
        <v>0</v>
      </c>
      <c r="L319" s="56">
        <f t="shared" si="34"/>
        <v>0</v>
      </c>
      <c r="M319" s="64">
        <f t="shared" si="35"/>
        <v>0</v>
      </c>
      <c r="N319" s="59">
        <f t="shared" si="38"/>
        <v>0</v>
      </c>
      <c r="O319" s="59">
        <f t="shared" si="40"/>
        <v>0</v>
      </c>
      <c r="P319" s="69">
        <v>0</v>
      </c>
    </row>
    <row r="320" spans="1:16" x14ac:dyDescent="0.25">
      <c r="A320" s="45">
        <v>2580</v>
      </c>
      <c r="B320" s="45">
        <v>1</v>
      </c>
      <c r="C320" s="45" t="s">
        <v>351</v>
      </c>
      <c r="D320" s="56">
        <v>6000</v>
      </c>
      <c r="E320" s="57">
        <v>873.59</v>
      </c>
      <c r="F320" s="57">
        <v>777</v>
      </c>
      <c r="G320" s="57">
        <v>119</v>
      </c>
      <c r="H320" s="58">
        <f t="shared" si="33"/>
        <v>0.15315315315315314</v>
      </c>
      <c r="I320" s="48">
        <f t="shared" si="36"/>
        <v>46827.572072072078</v>
      </c>
      <c r="J320" s="56">
        <f t="shared" si="37"/>
        <v>0</v>
      </c>
      <c r="K320" s="56">
        <f t="shared" si="39"/>
        <v>8735.9</v>
      </c>
      <c r="L320" s="56">
        <f t="shared" si="34"/>
        <v>55563.47</v>
      </c>
      <c r="M320" s="64">
        <f t="shared" si="35"/>
        <v>49563.47</v>
      </c>
      <c r="N320" s="59">
        <f t="shared" si="38"/>
        <v>56.735390743941664</v>
      </c>
      <c r="O320" s="59">
        <f t="shared" si="40"/>
        <v>55563.47</v>
      </c>
      <c r="P320" s="69">
        <v>0</v>
      </c>
    </row>
    <row r="321" spans="1:16" x14ac:dyDescent="0.25">
      <c r="A321" s="45">
        <v>2609</v>
      </c>
      <c r="B321" s="45">
        <v>1</v>
      </c>
      <c r="C321" s="45" t="s">
        <v>352</v>
      </c>
      <c r="D321" s="56">
        <v>0</v>
      </c>
      <c r="E321" s="57">
        <v>500.62</v>
      </c>
      <c r="F321" s="57">
        <v>425</v>
      </c>
      <c r="G321" s="57">
        <v>18</v>
      </c>
      <c r="H321" s="58">
        <f t="shared" si="33"/>
        <v>4.2352941176470586E-2</v>
      </c>
      <c r="I321" s="48">
        <f t="shared" si="36"/>
        <v>7420.9552941176462</v>
      </c>
      <c r="J321" s="56">
        <f t="shared" si="37"/>
        <v>0</v>
      </c>
      <c r="K321" s="56">
        <f t="shared" si="39"/>
        <v>0</v>
      </c>
      <c r="L321" s="56">
        <f t="shared" si="34"/>
        <v>0</v>
      </c>
      <c r="M321" s="64">
        <f t="shared" si="35"/>
        <v>0</v>
      </c>
      <c r="N321" s="59">
        <f t="shared" si="38"/>
        <v>0</v>
      </c>
      <c r="O321" s="59">
        <f t="shared" si="40"/>
        <v>0</v>
      </c>
      <c r="P321" s="69">
        <v>0</v>
      </c>
    </row>
    <row r="322" spans="1:16" x14ac:dyDescent="0.25">
      <c r="A322" s="45">
        <v>2683</v>
      </c>
      <c r="B322" s="45">
        <v>1</v>
      </c>
      <c r="C322" s="45" t="s">
        <v>353</v>
      </c>
      <c r="D322" s="56">
        <v>0</v>
      </c>
      <c r="E322" s="57">
        <v>480.34</v>
      </c>
      <c r="F322" s="57">
        <v>447</v>
      </c>
      <c r="G322" s="57">
        <v>15</v>
      </c>
      <c r="H322" s="58">
        <f t="shared" si="33"/>
        <v>3.3557046979865772E-2</v>
      </c>
      <c r="I322" s="48">
        <f t="shared" si="36"/>
        <v>5641.5771812080538</v>
      </c>
      <c r="J322" s="56">
        <f t="shared" si="37"/>
        <v>0</v>
      </c>
      <c r="K322" s="56">
        <f t="shared" si="39"/>
        <v>0</v>
      </c>
      <c r="L322" s="56">
        <f t="shared" si="34"/>
        <v>0</v>
      </c>
      <c r="M322" s="64">
        <f t="shared" si="35"/>
        <v>0</v>
      </c>
      <c r="N322" s="59">
        <f t="shared" si="38"/>
        <v>0</v>
      </c>
      <c r="O322" s="59">
        <f t="shared" si="40"/>
        <v>0</v>
      </c>
      <c r="P322" s="69">
        <v>0</v>
      </c>
    </row>
    <row r="323" spans="1:16" x14ac:dyDescent="0.25">
      <c r="A323" s="45">
        <v>2687</v>
      </c>
      <c r="B323" s="45">
        <v>1</v>
      </c>
      <c r="C323" s="45" t="s">
        <v>354</v>
      </c>
      <c r="D323" s="56">
        <v>0</v>
      </c>
      <c r="E323" s="57">
        <v>1287.1600000000001</v>
      </c>
      <c r="F323" s="57">
        <v>1124</v>
      </c>
      <c r="G323" s="57">
        <v>71</v>
      </c>
      <c r="H323" s="58">
        <f t="shared" si="33"/>
        <v>6.3167259786476873E-2</v>
      </c>
      <c r="I323" s="48">
        <f t="shared" si="36"/>
        <v>28457.229537366551</v>
      </c>
      <c r="J323" s="56">
        <f t="shared" si="37"/>
        <v>0</v>
      </c>
      <c r="K323" s="56">
        <f t="shared" si="39"/>
        <v>0</v>
      </c>
      <c r="L323" s="56">
        <f t="shared" si="34"/>
        <v>0</v>
      </c>
      <c r="M323" s="64">
        <f t="shared" si="35"/>
        <v>0</v>
      </c>
      <c r="N323" s="59">
        <f t="shared" si="38"/>
        <v>0</v>
      </c>
      <c r="O323" s="59">
        <f t="shared" si="40"/>
        <v>0</v>
      </c>
      <c r="P323" s="69">
        <v>0</v>
      </c>
    </row>
    <row r="324" spans="1:16" x14ac:dyDescent="0.25">
      <c r="A324" s="45">
        <v>2689</v>
      </c>
      <c r="B324" s="45">
        <v>1</v>
      </c>
      <c r="C324" s="45" t="s">
        <v>355</v>
      </c>
      <c r="D324" s="56">
        <v>0</v>
      </c>
      <c r="E324" s="57">
        <v>1232.79</v>
      </c>
      <c r="F324" s="57">
        <v>1150</v>
      </c>
      <c r="G324" s="57">
        <v>141</v>
      </c>
      <c r="H324" s="58">
        <f t="shared" si="33"/>
        <v>0.12260869565217392</v>
      </c>
      <c r="I324" s="48">
        <f t="shared" si="36"/>
        <v>52902.770869565218</v>
      </c>
      <c r="J324" s="56">
        <f t="shared" si="37"/>
        <v>0</v>
      </c>
      <c r="K324" s="56">
        <f t="shared" si="39"/>
        <v>0</v>
      </c>
      <c r="L324" s="56">
        <f t="shared" si="34"/>
        <v>0</v>
      </c>
      <c r="M324" s="64">
        <f t="shared" si="35"/>
        <v>0</v>
      </c>
      <c r="N324" s="59">
        <f t="shared" si="38"/>
        <v>0</v>
      </c>
      <c r="O324" s="59">
        <f t="shared" si="40"/>
        <v>0</v>
      </c>
      <c r="P324" s="69">
        <v>0</v>
      </c>
    </row>
    <row r="325" spans="1:16" x14ac:dyDescent="0.25">
      <c r="A325" s="45">
        <v>2711</v>
      </c>
      <c r="B325" s="45">
        <v>1</v>
      </c>
      <c r="C325" s="45" t="s">
        <v>356</v>
      </c>
      <c r="D325" s="56">
        <v>0</v>
      </c>
      <c r="E325" s="57">
        <v>1075.25</v>
      </c>
      <c r="F325" s="57">
        <v>929</v>
      </c>
      <c r="G325" s="57">
        <v>55</v>
      </c>
      <c r="H325" s="58">
        <f t="shared" si="33"/>
        <v>5.9203444564047365E-2</v>
      </c>
      <c r="I325" s="48">
        <f t="shared" si="36"/>
        <v>22280.476318622175</v>
      </c>
      <c r="J325" s="56">
        <f t="shared" si="37"/>
        <v>0</v>
      </c>
      <c r="K325" s="56">
        <f t="shared" si="39"/>
        <v>0</v>
      </c>
      <c r="L325" s="56">
        <f t="shared" si="34"/>
        <v>0</v>
      </c>
      <c r="M325" s="64">
        <f t="shared" si="35"/>
        <v>0</v>
      </c>
      <c r="N325" s="59">
        <f t="shared" si="38"/>
        <v>0</v>
      </c>
      <c r="O325" s="59">
        <f t="shared" si="40"/>
        <v>0</v>
      </c>
      <c r="P325" s="69">
        <v>0</v>
      </c>
    </row>
    <row r="326" spans="1:16" x14ac:dyDescent="0.25">
      <c r="A326" s="45">
        <v>2752</v>
      </c>
      <c r="B326" s="45">
        <v>1</v>
      </c>
      <c r="C326" s="45" t="s">
        <v>357</v>
      </c>
      <c r="D326" s="56">
        <v>0</v>
      </c>
      <c r="E326" s="57">
        <v>2139.48</v>
      </c>
      <c r="F326" s="57">
        <v>1710</v>
      </c>
      <c r="G326" s="57">
        <v>173</v>
      </c>
      <c r="H326" s="58">
        <f t="shared" si="33"/>
        <v>0.10116959064327485</v>
      </c>
      <c r="I326" s="48">
        <f t="shared" si="36"/>
        <v>75757.610526315781</v>
      </c>
      <c r="J326" s="56">
        <f t="shared" si="37"/>
        <v>0</v>
      </c>
      <c r="K326" s="56">
        <f t="shared" si="39"/>
        <v>0</v>
      </c>
      <c r="L326" s="56">
        <f t="shared" si="34"/>
        <v>0</v>
      </c>
      <c r="M326" s="64">
        <f t="shared" si="35"/>
        <v>0</v>
      </c>
      <c r="N326" s="59">
        <f t="shared" si="38"/>
        <v>0</v>
      </c>
      <c r="O326" s="59">
        <f t="shared" si="40"/>
        <v>0</v>
      </c>
      <c r="P326" s="69">
        <v>0</v>
      </c>
    </row>
    <row r="327" spans="1:16" x14ac:dyDescent="0.25">
      <c r="A327" s="65">
        <v>2753</v>
      </c>
      <c r="B327" s="65">
        <v>1</v>
      </c>
      <c r="C327" s="40" t="s">
        <v>955</v>
      </c>
      <c r="D327" s="56">
        <v>138843.99</v>
      </c>
      <c r="E327" s="57">
        <v>1065.57</v>
      </c>
      <c r="F327" s="57">
        <v>923</v>
      </c>
      <c r="G327" s="57">
        <v>324</v>
      </c>
      <c r="H327" s="58">
        <f t="shared" si="33"/>
        <v>0.35102925243770317</v>
      </c>
      <c r="I327" s="48">
        <f t="shared" si="36"/>
        <v>130916.18418201517</v>
      </c>
      <c r="J327" s="56">
        <f t="shared" si="37"/>
        <v>5232.3518398699789</v>
      </c>
      <c r="K327" s="56">
        <f t="shared" si="39"/>
        <v>10655.699999999999</v>
      </c>
      <c r="L327" s="56">
        <f t="shared" si="34"/>
        <v>146804.24</v>
      </c>
      <c r="M327" s="64">
        <f t="shared" si="35"/>
        <v>7960.25</v>
      </c>
      <c r="N327" s="59">
        <f t="shared" si="38"/>
        <v>7.4704148953142457</v>
      </c>
      <c r="O327" s="59">
        <f t="shared" si="40"/>
        <v>104043.44999999998</v>
      </c>
      <c r="P327" s="69">
        <v>42760.79</v>
      </c>
    </row>
    <row r="328" spans="1:16" x14ac:dyDescent="0.25">
      <c r="A328" s="65">
        <v>2754</v>
      </c>
      <c r="B328" s="65">
        <v>1</v>
      </c>
      <c r="C328" s="40" t="s">
        <v>956</v>
      </c>
      <c r="D328" s="56">
        <v>42000</v>
      </c>
      <c r="E328" s="57">
        <v>623.32000000000005</v>
      </c>
      <c r="F328" s="57">
        <v>523</v>
      </c>
      <c r="G328" s="57">
        <v>96</v>
      </c>
      <c r="H328" s="58">
        <f t="shared" si="33"/>
        <v>0.1835564053537285</v>
      </c>
      <c r="I328" s="48">
        <f t="shared" si="36"/>
        <v>40045.032504780116</v>
      </c>
      <c r="J328" s="56">
        <f t="shared" si="37"/>
        <v>1290.2785468451234</v>
      </c>
      <c r="K328" s="56">
        <f t="shared" si="39"/>
        <v>6233.2000000000007</v>
      </c>
      <c r="L328" s="56">
        <f t="shared" si="34"/>
        <v>47568.51</v>
      </c>
      <c r="M328" s="64">
        <f t="shared" si="35"/>
        <v>5568.510000000002</v>
      </c>
      <c r="N328" s="59">
        <f t="shared" si="38"/>
        <v>8.9336295963550043</v>
      </c>
      <c r="O328" s="59">
        <f t="shared" si="40"/>
        <v>34968.51</v>
      </c>
      <c r="P328" s="69">
        <v>12600</v>
      </c>
    </row>
    <row r="329" spans="1:16" x14ac:dyDescent="0.25">
      <c r="A329" s="65">
        <v>2759</v>
      </c>
      <c r="B329" s="65">
        <v>1</v>
      </c>
      <c r="C329" s="40" t="s">
        <v>957</v>
      </c>
      <c r="D329" s="56">
        <v>26665.279999999999</v>
      </c>
      <c r="E329" s="57">
        <v>325.62</v>
      </c>
      <c r="F329" s="57">
        <v>266</v>
      </c>
      <c r="G329" s="57">
        <v>14</v>
      </c>
      <c r="H329" s="58">
        <f t="shared" si="33"/>
        <v>5.2631578947368418E-2</v>
      </c>
      <c r="I329" s="48">
        <f t="shared" si="36"/>
        <v>5998.2631578947357</v>
      </c>
      <c r="J329" s="56">
        <f t="shared" si="37"/>
        <v>13640.231115789473</v>
      </c>
      <c r="K329" s="56">
        <f t="shared" si="39"/>
        <v>3256.2</v>
      </c>
      <c r="L329" s="56">
        <f t="shared" si="34"/>
        <v>22894.69</v>
      </c>
      <c r="M329" s="64">
        <f t="shared" si="35"/>
        <v>-3770.59</v>
      </c>
      <c r="N329" s="59">
        <f t="shared" si="38"/>
        <v>-11.579724832626988</v>
      </c>
      <c r="O329" s="59">
        <f t="shared" si="40"/>
        <v>22894.69</v>
      </c>
      <c r="P329" s="69">
        <v>0</v>
      </c>
    </row>
    <row r="330" spans="1:16" x14ac:dyDescent="0.25">
      <c r="A330" s="65">
        <v>2805</v>
      </c>
      <c r="B330" s="65">
        <v>1</v>
      </c>
      <c r="C330" s="40" t="s">
        <v>958</v>
      </c>
      <c r="D330" s="56">
        <v>39130</v>
      </c>
      <c r="E330" s="57">
        <v>1265.92</v>
      </c>
      <c r="F330" s="57">
        <v>1089</v>
      </c>
      <c r="G330" s="57">
        <v>85</v>
      </c>
      <c r="H330" s="58">
        <f t="shared" si="33"/>
        <v>7.8053259871441696E-2</v>
      </c>
      <c r="I330" s="48">
        <f t="shared" si="36"/>
        <v>34583.213957759421</v>
      </c>
      <c r="J330" s="56">
        <f t="shared" si="37"/>
        <v>3000.8787878787825</v>
      </c>
      <c r="K330" s="56">
        <f t="shared" si="39"/>
        <v>12659.2</v>
      </c>
      <c r="L330" s="56">
        <f t="shared" si="34"/>
        <v>50243.29</v>
      </c>
      <c r="M330" s="64">
        <f t="shared" si="35"/>
        <v>11113.29</v>
      </c>
      <c r="N330" s="59">
        <f t="shared" si="38"/>
        <v>8.7788248862487368</v>
      </c>
      <c r="O330" s="59">
        <f t="shared" si="40"/>
        <v>38243.29</v>
      </c>
      <c r="P330" s="69">
        <v>12000</v>
      </c>
    </row>
    <row r="331" spans="1:16" x14ac:dyDescent="0.25">
      <c r="A331" s="45">
        <v>2835</v>
      </c>
      <c r="B331" s="45">
        <v>1</v>
      </c>
      <c r="C331" s="45" t="s">
        <v>362</v>
      </c>
      <c r="D331" s="56">
        <v>0</v>
      </c>
      <c r="E331" s="57">
        <v>701.43</v>
      </c>
      <c r="F331" s="57">
        <v>619</v>
      </c>
      <c r="G331" s="57">
        <v>19</v>
      </c>
      <c r="H331" s="58">
        <f t="shared" si="33"/>
        <v>3.0694668820678513E-2</v>
      </c>
      <c r="I331" s="48">
        <f t="shared" si="36"/>
        <v>7535.5565428109849</v>
      </c>
      <c r="J331" s="56">
        <f t="shared" si="37"/>
        <v>0</v>
      </c>
      <c r="K331" s="56">
        <f t="shared" si="39"/>
        <v>0</v>
      </c>
      <c r="L331" s="56">
        <f t="shared" si="34"/>
        <v>0</v>
      </c>
      <c r="M331" s="64">
        <f t="shared" si="35"/>
        <v>0</v>
      </c>
      <c r="N331" s="59">
        <f t="shared" si="38"/>
        <v>0</v>
      </c>
      <c r="O331" s="59">
        <f t="shared" si="40"/>
        <v>0</v>
      </c>
      <c r="P331" s="69">
        <v>0</v>
      </c>
    </row>
    <row r="332" spans="1:16" x14ac:dyDescent="0.25">
      <c r="A332" s="45">
        <v>2853</v>
      </c>
      <c r="B332" s="45">
        <v>1</v>
      </c>
      <c r="C332" s="45" t="s">
        <v>363</v>
      </c>
      <c r="D332" s="56">
        <v>0</v>
      </c>
      <c r="E332" s="57">
        <v>886.96</v>
      </c>
      <c r="F332" s="57">
        <v>812</v>
      </c>
      <c r="G332" s="57">
        <v>89</v>
      </c>
      <c r="H332" s="58">
        <f t="shared" si="33"/>
        <v>0.10960591133004927</v>
      </c>
      <c r="I332" s="48">
        <f t="shared" si="36"/>
        <v>34025.620689655174</v>
      </c>
      <c r="J332" s="56">
        <f t="shared" si="37"/>
        <v>0</v>
      </c>
      <c r="K332" s="56">
        <f t="shared" si="39"/>
        <v>0</v>
      </c>
      <c r="L332" s="56">
        <f t="shared" si="34"/>
        <v>0</v>
      </c>
      <c r="M332" s="64">
        <f t="shared" si="35"/>
        <v>0</v>
      </c>
      <c r="N332" s="59">
        <f t="shared" si="38"/>
        <v>0</v>
      </c>
      <c r="O332" s="59">
        <f t="shared" si="40"/>
        <v>0</v>
      </c>
      <c r="P332" s="69">
        <v>0</v>
      </c>
    </row>
    <row r="333" spans="1:16" x14ac:dyDescent="0.25">
      <c r="A333" s="45">
        <v>2854</v>
      </c>
      <c r="B333" s="45">
        <v>1</v>
      </c>
      <c r="C333" s="45" t="s">
        <v>364</v>
      </c>
      <c r="D333" s="56">
        <v>0</v>
      </c>
      <c r="E333" s="57">
        <v>587.9</v>
      </c>
      <c r="F333" s="57">
        <v>496</v>
      </c>
      <c r="G333" s="57">
        <v>64</v>
      </c>
      <c r="H333" s="58">
        <f t="shared" si="33"/>
        <v>0.12903225806451613</v>
      </c>
      <c r="I333" s="48">
        <f t="shared" si="36"/>
        <v>26550.322580645163</v>
      </c>
      <c r="J333" s="56">
        <f t="shared" si="37"/>
        <v>0</v>
      </c>
      <c r="K333" s="56">
        <f t="shared" si="39"/>
        <v>0</v>
      </c>
      <c r="L333" s="56">
        <f t="shared" si="34"/>
        <v>0</v>
      </c>
      <c r="M333" s="64">
        <f t="shared" si="35"/>
        <v>0</v>
      </c>
      <c r="N333" s="59">
        <f t="shared" si="38"/>
        <v>0</v>
      </c>
      <c r="O333" s="59">
        <f t="shared" si="40"/>
        <v>0</v>
      </c>
      <c r="P333" s="69">
        <v>0</v>
      </c>
    </row>
    <row r="334" spans="1:16" x14ac:dyDescent="0.25">
      <c r="A334" s="45">
        <v>2856</v>
      </c>
      <c r="B334" s="45">
        <v>1</v>
      </c>
      <c r="C334" s="45" t="s">
        <v>365</v>
      </c>
      <c r="D334" s="56">
        <v>0</v>
      </c>
      <c r="E334" s="57">
        <v>353.07</v>
      </c>
      <c r="F334" s="57">
        <v>322</v>
      </c>
      <c r="G334" s="57">
        <v>34</v>
      </c>
      <c r="H334" s="58">
        <f t="shared" ref="H334:H349" si="41">IF(F334=0,0,G334/F334)</f>
        <v>0.10559006211180125</v>
      </c>
      <c r="I334" s="48">
        <f t="shared" si="36"/>
        <v>13048.239130434784</v>
      </c>
      <c r="J334" s="56">
        <f t="shared" si="37"/>
        <v>0</v>
      </c>
      <c r="K334" s="56">
        <f t="shared" si="39"/>
        <v>0</v>
      </c>
      <c r="L334" s="56">
        <f t="shared" ref="L334:L349" si="42">IF(D334=0,0,ROUND(I334+J334+K334,2))</f>
        <v>0</v>
      </c>
      <c r="M334" s="64">
        <f t="shared" ref="M334:M349" si="43">L334-D334</f>
        <v>0</v>
      </c>
      <c r="N334" s="59">
        <f t="shared" si="38"/>
        <v>0</v>
      </c>
      <c r="O334" s="59">
        <f t="shared" si="40"/>
        <v>0</v>
      </c>
      <c r="P334" s="69">
        <v>0</v>
      </c>
    </row>
    <row r="335" spans="1:16" x14ac:dyDescent="0.25">
      <c r="A335" s="45">
        <v>2859</v>
      </c>
      <c r="B335" s="45">
        <v>1</v>
      </c>
      <c r="C335" s="45" t="s">
        <v>366</v>
      </c>
      <c r="D335" s="56">
        <v>0</v>
      </c>
      <c r="E335" s="57">
        <v>1921.91</v>
      </c>
      <c r="F335" s="57">
        <v>1662</v>
      </c>
      <c r="G335" s="57">
        <v>280</v>
      </c>
      <c r="H335" s="58">
        <f t="shared" si="41"/>
        <v>0.1684717208182912</v>
      </c>
      <c r="I335" s="48">
        <f t="shared" ref="I335:I349" si="44">E335*H335*I$10</f>
        <v>113325.61973525872</v>
      </c>
      <c r="J335" s="56">
        <f t="shared" ref="J335:J349" si="45">MAX(0,IF(D335=0,0,(D335-I335)*J$9))</f>
        <v>0</v>
      </c>
      <c r="K335" s="56">
        <f t="shared" si="39"/>
        <v>0</v>
      </c>
      <c r="L335" s="56">
        <f t="shared" si="42"/>
        <v>0</v>
      </c>
      <c r="M335" s="64">
        <f t="shared" si="43"/>
        <v>0</v>
      </c>
      <c r="N335" s="59">
        <f t="shared" ref="N335:N349" si="46">IF(E335=0,0,M335/E335)</f>
        <v>0</v>
      </c>
      <c r="O335" s="59">
        <f t="shared" si="40"/>
        <v>0</v>
      </c>
      <c r="P335" s="69">
        <v>0</v>
      </c>
    </row>
    <row r="336" spans="1:16" x14ac:dyDescent="0.25">
      <c r="A336" s="45">
        <v>2860</v>
      </c>
      <c r="B336" s="45">
        <v>1</v>
      </c>
      <c r="C336" s="45" t="s">
        <v>367</v>
      </c>
      <c r="D336" s="56">
        <v>0</v>
      </c>
      <c r="E336" s="57">
        <v>1447.05</v>
      </c>
      <c r="F336" s="57">
        <v>1222</v>
      </c>
      <c r="G336" s="57">
        <v>152</v>
      </c>
      <c r="H336" s="58">
        <f t="shared" si="41"/>
        <v>0.12438625204582651</v>
      </c>
      <c r="I336" s="48">
        <f t="shared" si="44"/>
        <v>62997.594108019643</v>
      </c>
      <c r="J336" s="56">
        <f t="shared" si="45"/>
        <v>0</v>
      </c>
      <c r="K336" s="56">
        <f t="shared" ref="K336:K349" si="47">IF(D336&gt;0,E336*K$10,0)</f>
        <v>0</v>
      </c>
      <c r="L336" s="56">
        <f t="shared" si="42"/>
        <v>0</v>
      </c>
      <c r="M336" s="64">
        <f t="shared" si="43"/>
        <v>0</v>
      </c>
      <c r="N336" s="59">
        <f t="shared" si="46"/>
        <v>0</v>
      </c>
      <c r="O336" s="59">
        <f t="shared" ref="O336:O349" si="48">L336-P336</f>
        <v>0</v>
      </c>
      <c r="P336" s="69">
        <v>0</v>
      </c>
    </row>
    <row r="337" spans="1:16" x14ac:dyDescent="0.25">
      <c r="A337" s="65">
        <v>2884</v>
      </c>
      <c r="B337" s="65">
        <v>1</v>
      </c>
      <c r="C337" s="40" t="s">
        <v>965</v>
      </c>
      <c r="D337" s="56">
        <v>42261.120000000003</v>
      </c>
      <c r="E337" s="57">
        <v>451.83</v>
      </c>
      <c r="F337" s="57">
        <v>413</v>
      </c>
      <c r="G337" s="57">
        <v>35</v>
      </c>
      <c r="H337" s="58">
        <f t="shared" si="41"/>
        <v>8.4745762711864403E-2</v>
      </c>
      <c r="I337" s="48">
        <f t="shared" si="44"/>
        <v>13401.737288135591</v>
      </c>
      <c r="J337" s="56">
        <f t="shared" si="45"/>
        <v>19047.192589830513</v>
      </c>
      <c r="K337" s="56">
        <f t="shared" si="47"/>
        <v>4518.3</v>
      </c>
      <c r="L337" s="56">
        <f t="shared" si="42"/>
        <v>36967.230000000003</v>
      </c>
      <c r="M337" s="64">
        <f t="shared" si="43"/>
        <v>-5293.8899999999994</v>
      </c>
      <c r="N337" s="59">
        <f t="shared" si="46"/>
        <v>-11.716552685744638</v>
      </c>
      <c r="O337" s="59">
        <f t="shared" si="48"/>
        <v>24288.890000000003</v>
      </c>
      <c r="P337" s="69">
        <v>12678.34</v>
      </c>
    </row>
    <row r="338" spans="1:16" x14ac:dyDescent="0.25">
      <c r="A338" s="65">
        <v>2886</v>
      </c>
      <c r="B338" s="65">
        <v>1</v>
      </c>
      <c r="C338" s="40" t="s">
        <v>966</v>
      </c>
      <c r="D338" s="56">
        <v>0</v>
      </c>
      <c r="E338" s="57">
        <v>431.98</v>
      </c>
      <c r="F338" s="57">
        <v>269</v>
      </c>
      <c r="G338" s="57">
        <v>10</v>
      </c>
      <c r="H338" s="58">
        <f t="shared" si="41"/>
        <v>3.717472118959108E-2</v>
      </c>
      <c r="I338" s="48">
        <f t="shared" si="44"/>
        <v>5620.5576208178445</v>
      </c>
      <c r="J338" s="56">
        <f t="shared" si="45"/>
        <v>0</v>
      </c>
      <c r="K338" s="56">
        <f t="shared" si="47"/>
        <v>0</v>
      </c>
      <c r="L338" s="56">
        <f t="shared" si="42"/>
        <v>0</v>
      </c>
      <c r="M338" s="64">
        <f t="shared" si="43"/>
        <v>0</v>
      </c>
      <c r="N338" s="59">
        <f t="shared" si="46"/>
        <v>0</v>
      </c>
      <c r="O338" s="59">
        <f t="shared" si="48"/>
        <v>0</v>
      </c>
      <c r="P338" s="69">
        <v>0</v>
      </c>
    </row>
    <row r="339" spans="1:16" x14ac:dyDescent="0.25">
      <c r="A339" s="45">
        <v>2888</v>
      </c>
      <c r="B339" s="45">
        <v>1</v>
      </c>
      <c r="C339" s="45" t="s">
        <v>370</v>
      </c>
      <c r="D339" s="56">
        <v>0</v>
      </c>
      <c r="E339" s="57">
        <v>412.27</v>
      </c>
      <c r="F339" s="57">
        <v>356</v>
      </c>
      <c r="G339" s="57">
        <v>5</v>
      </c>
      <c r="H339" s="58">
        <f t="shared" si="41"/>
        <v>1.4044943820224719E-2</v>
      </c>
      <c r="I339" s="48">
        <f t="shared" si="44"/>
        <v>2026.6081460674156</v>
      </c>
      <c r="J339" s="56">
        <f t="shared" si="45"/>
        <v>0</v>
      </c>
      <c r="K339" s="56">
        <f t="shared" si="47"/>
        <v>0</v>
      </c>
      <c r="L339" s="56">
        <f t="shared" si="42"/>
        <v>0</v>
      </c>
      <c r="M339" s="64">
        <f t="shared" si="43"/>
        <v>0</v>
      </c>
      <c r="N339" s="59">
        <f t="shared" si="46"/>
        <v>0</v>
      </c>
      <c r="O339" s="59">
        <f t="shared" si="48"/>
        <v>0</v>
      </c>
      <c r="P339" s="69">
        <v>0</v>
      </c>
    </row>
    <row r="340" spans="1:16" x14ac:dyDescent="0.25">
      <c r="A340" s="65">
        <v>2889</v>
      </c>
      <c r="B340" s="65">
        <v>1</v>
      </c>
      <c r="C340" s="40" t="s">
        <v>968</v>
      </c>
      <c r="D340" s="56">
        <v>51858.09</v>
      </c>
      <c r="E340" s="57">
        <v>719.02</v>
      </c>
      <c r="F340" s="57">
        <v>672</v>
      </c>
      <c r="G340" s="57">
        <v>43</v>
      </c>
      <c r="H340" s="58">
        <f t="shared" si="41"/>
        <v>6.3988095238095233E-2</v>
      </c>
      <c r="I340" s="48">
        <f t="shared" si="44"/>
        <v>16103.052083333332</v>
      </c>
      <c r="J340" s="56">
        <f t="shared" si="45"/>
        <v>23598.325025000002</v>
      </c>
      <c r="K340" s="56">
        <f t="shared" si="47"/>
        <v>7190.2</v>
      </c>
      <c r="L340" s="56">
        <f t="shared" si="42"/>
        <v>46891.58</v>
      </c>
      <c r="M340" s="64">
        <f t="shared" si="43"/>
        <v>-4966.5099999999948</v>
      </c>
      <c r="N340" s="59">
        <f t="shared" si="46"/>
        <v>-6.9073322021640493</v>
      </c>
      <c r="O340" s="59">
        <f t="shared" si="48"/>
        <v>37102.130000000005</v>
      </c>
      <c r="P340" s="69">
        <v>9789.4500000000007</v>
      </c>
    </row>
    <row r="341" spans="1:16" x14ac:dyDescent="0.25">
      <c r="A341" s="65">
        <v>2890</v>
      </c>
      <c r="B341" s="65">
        <v>1</v>
      </c>
      <c r="C341" s="40" t="s">
        <v>969</v>
      </c>
      <c r="D341" s="56">
        <v>52663.56</v>
      </c>
      <c r="E341" s="57">
        <v>569.24</v>
      </c>
      <c r="F341" s="57">
        <v>542</v>
      </c>
      <c r="G341" s="57">
        <v>165</v>
      </c>
      <c r="H341" s="58">
        <f t="shared" si="41"/>
        <v>0.30442804428044279</v>
      </c>
      <c r="I341" s="48">
        <f t="shared" si="44"/>
        <v>60652.416974169741</v>
      </c>
      <c r="J341" s="56">
        <f t="shared" si="45"/>
        <v>0</v>
      </c>
      <c r="K341" s="56">
        <f t="shared" si="47"/>
        <v>5692.4</v>
      </c>
      <c r="L341" s="56">
        <f t="shared" si="42"/>
        <v>66344.820000000007</v>
      </c>
      <c r="M341" s="64">
        <f t="shared" si="43"/>
        <v>13681.260000000009</v>
      </c>
      <c r="N341" s="59">
        <f t="shared" si="46"/>
        <v>24.034256201250805</v>
      </c>
      <c r="O341" s="59">
        <f t="shared" si="48"/>
        <v>50144.820000000007</v>
      </c>
      <c r="P341" s="69">
        <v>16200</v>
      </c>
    </row>
    <row r="342" spans="1:16" x14ac:dyDescent="0.25">
      <c r="A342" s="65">
        <v>2895</v>
      </c>
      <c r="B342" s="65">
        <v>1</v>
      </c>
      <c r="C342" s="40" t="s">
        <v>970</v>
      </c>
      <c r="D342" s="56">
        <v>120000</v>
      </c>
      <c r="E342" s="57">
        <v>1444.78</v>
      </c>
      <c r="F342" s="57">
        <v>1200</v>
      </c>
      <c r="G342" s="57">
        <v>88</v>
      </c>
      <c r="H342" s="58">
        <f t="shared" si="41"/>
        <v>7.3333333333333334E-2</v>
      </c>
      <c r="I342" s="48">
        <f t="shared" si="44"/>
        <v>37082.686666666661</v>
      </c>
      <c r="J342" s="56">
        <f t="shared" si="45"/>
        <v>54725.426800000008</v>
      </c>
      <c r="K342" s="56">
        <f t="shared" si="47"/>
        <v>14447.8</v>
      </c>
      <c r="L342" s="56">
        <f t="shared" si="42"/>
        <v>106255.91</v>
      </c>
      <c r="M342" s="64">
        <f t="shared" si="43"/>
        <v>-13744.089999999997</v>
      </c>
      <c r="N342" s="59">
        <f t="shared" si="46"/>
        <v>-9.5129293041155041</v>
      </c>
      <c r="O342" s="59">
        <f t="shared" si="48"/>
        <v>70255.91</v>
      </c>
      <c r="P342" s="69">
        <v>36000</v>
      </c>
    </row>
    <row r="343" spans="1:16" x14ac:dyDescent="0.25">
      <c r="A343" s="45">
        <v>2897</v>
      </c>
      <c r="B343" s="45">
        <v>1</v>
      </c>
      <c r="C343" s="45" t="s">
        <v>374</v>
      </c>
      <c r="D343" s="56">
        <v>137283</v>
      </c>
      <c r="E343" s="57">
        <v>1308.9100000000001</v>
      </c>
      <c r="F343" s="57">
        <v>1122</v>
      </c>
      <c r="G343" s="57">
        <v>338</v>
      </c>
      <c r="H343" s="58">
        <f t="shared" si="41"/>
        <v>0.30124777183600715</v>
      </c>
      <c r="I343" s="48">
        <f t="shared" si="44"/>
        <v>138007.17736185386</v>
      </c>
      <c r="J343" s="56">
        <f t="shared" si="45"/>
        <v>0</v>
      </c>
      <c r="K343" s="56">
        <f t="shared" si="47"/>
        <v>13089.1</v>
      </c>
      <c r="L343" s="56">
        <f t="shared" si="42"/>
        <v>151096.28</v>
      </c>
      <c r="M343" s="64">
        <f t="shared" si="43"/>
        <v>13813.279999999999</v>
      </c>
      <c r="N343" s="59">
        <f t="shared" si="46"/>
        <v>10.553269514328715</v>
      </c>
      <c r="O343" s="59">
        <f t="shared" si="48"/>
        <v>101596.28</v>
      </c>
      <c r="P343" s="69">
        <v>49500</v>
      </c>
    </row>
    <row r="344" spans="1:16" x14ac:dyDescent="0.25">
      <c r="A344" s="65">
        <v>2898</v>
      </c>
      <c r="B344" s="65">
        <v>1</v>
      </c>
      <c r="C344" s="40" t="s">
        <v>972</v>
      </c>
      <c r="D344" s="56">
        <v>50000</v>
      </c>
      <c r="E344" s="57">
        <v>486.48</v>
      </c>
      <c r="F344" s="57">
        <v>434</v>
      </c>
      <c r="G344" s="57">
        <v>128</v>
      </c>
      <c r="H344" s="58">
        <f t="shared" si="41"/>
        <v>0.29493087557603687</v>
      </c>
      <c r="I344" s="48">
        <f t="shared" si="44"/>
        <v>50217.290322580651</v>
      </c>
      <c r="J344" s="56">
        <f t="shared" si="45"/>
        <v>0</v>
      </c>
      <c r="K344" s="56">
        <f t="shared" si="47"/>
        <v>4864.8</v>
      </c>
      <c r="L344" s="56">
        <f t="shared" si="42"/>
        <v>55082.09</v>
      </c>
      <c r="M344" s="64">
        <f t="shared" si="43"/>
        <v>5082.0899999999965</v>
      </c>
      <c r="N344" s="59">
        <f t="shared" si="46"/>
        <v>10.44665762210162</v>
      </c>
      <c r="O344" s="59">
        <f t="shared" si="48"/>
        <v>40082.089999999997</v>
      </c>
      <c r="P344" s="69">
        <v>15000</v>
      </c>
    </row>
    <row r="345" spans="1:16" x14ac:dyDescent="0.25">
      <c r="A345" s="65">
        <v>2899</v>
      </c>
      <c r="B345" s="65">
        <v>1</v>
      </c>
      <c r="C345" s="40" t="s">
        <v>376</v>
      </c>
      <c r="D345" s="56">
        <v>78920</v>
      </c>
      <c r="E345" s="57">
        <v>1666.24</v>
      </c>
      <c r="F345" s="57">
        <v>1477</v>
      </c>
      <c r="G345" s="57">
        <v>103</v>
      </c>
      <c r="H345" s="58">
        <f t="shared" si="41"/>
        <v>6.9735951252538925E-2</v>
      </c>
      <c r="I345" s="48">
        <f t="shared" si="44"/>
        <v>40668.890995260663</v>
      </c>
      <c r="J345" s="56">
        <f t="shared" si="45"/>
        <v>25245.731943127965</v>
      </c>
      <c r="K345" s="56">
        <f t="shared" si="47"/>
        <v>16662.400000000001</v>
      </c>
      <c r="L345" s="56">
        <f t="shared" si="42"/>
        <v>82577.02</v>
      </c>
      <c r="M345" s="64">
        <f t="shared" si="43"/>
        <v>3657.0200000000041</v>
      </c>
      <c r="N345" s="59">
        <f t="shared" si="46"/>
        <v>2.1947738621087023</v>
      </c>
      <c r="O345" s="59">
        <f t="shared" si="48"/>
        <v>58577.020000000004</v>
      </c>
      <c r="P345" s="69">
        <v>24000</v>
      </c>
    </row>
    <row r="346" spans="1:16" x14ac:dyDescent="0.25">
      <c r="A346" s="65">
        <v>2902</v>
      </c>
      <c r="B346" s="65">
        <v>1</v>
      </c>
      <c r="C346" s="40" t="s">
        <v>582</v>
      </c>
      <c r="D346" s="56">
        <v>54423.519999999997</v>
      </c>
      <c r="E346" s="57">
        <v>592.72</v>
      </c>
      <c r="F346" s="57">
        <v>563</v>
      </c>
      <c r="G346" s="57">
        <v>30</v>
      </c>
      <c r="H346" s="58">
        <f t="shared" si="41"/>
        <v>5.328596802841918E-2</v>
      </c>
      <c r="I346" s="48">
        <f t="shared" si="44"/>
        <v>11054.280639431616</v>
      </c>
      <c r="J346" s="56">
        <f t="shared" si="45"/>
        <v>28623.697977975135</v>
      </c>
      <c r="K346" s="56">
        <f t="shared" si="47"/>
        <v>5927.2000000000007</v>
      </c>
      <c r="L346" s="56">
        <f t="shared" si="42"/>
        <v>45605.18</v>
      </c>
      <c r="M346" s="64">
        <f t="shared" si="43"/>
        <v>-8818.3399999999965</v>
      </c>
      <c r="N346" s="59">
        <f t="shared" si="46"/>
        <v>-14.877750033742739</v>
      </c>
      <c r="O346" s="59">
        <f t="shared" si="48"/>
        <v>27933.73</v>
      </c>
      <c r="P346" s="69">
        <v>17671.45</v>
      </c>
    </row>
    <row r="347" spans="1:16" x14ac:dyDescent="0.25">
      <c r="A347" s="45">
        <v>2903</v>
      </c>
      <c r="B347" s="45">
        <v>1</v>
      </c>
      <c r="C347" s="45" t="s">
        <v>378</v>
      </c>
      <c r="D347" s="56">
        <v>0</v>
      </c>
      <c r="E347" s="57">
        <v>562.74</v>
      </c>
      <c r="F347" s="57">
        <v>502</v>
      </c>
      <c r="G347" s="57">
        <v>23</v>
      </c>
      <c r="H347" s="58">
        <f t="shared" si="41"/>
        <v>4.5816733067729085E-2</v>
      </c>
      <c r="I347" s="48">
        <f t="shared" si="44"/>
        <v>9024.0179282868539</v>
      </c>
      <c r="J347" s="56">
        <f t="shared" si="45"/>
        <v>0</v>
      </c>
      <c r="K347" s="56">
        <f t="shared" si="47"/>
        <v>0</v>
      </c>
      <c r="L347" s="56">
        <f t="shared" si="42"/>
        <v>0</v>
      </c>
      <c r="M347" s="64">
        <f t="shared" si="43"/>
        <v>0</v>
      </c>
      <c r="N347" s="59">
        <f t="shared" si="46"/>
        <v>0</v>
      </c>
      <c r="O347" s="59">
        <f t="shared" si="48"/>
        <v>0</v>
      </c>
      <c r="P347" s="69">
        <v>0</v>
      </c>
    </row>
    <row r="348" spans="1:16" x14ac:dyDescent="0.25">
      <c r="A348" s="65">
        <v>2904</v>
      </c>
      <c r="B348" s="65">
        <v>1</v>
      </c>
      <c r="C348" s="40" t="s">
        <v>974</v>
      </c>
      <c r="D348" s="56">
        <v>80410</v>
      </c>
      <c r="E348" s="57">
        <v>884.05</v>
      </c>
      <c r="F348" s="57">
        <v>776</v>
      </c>
      <c r="G348" s="57">
        <v>160</v>
      </c>
      <c r="H348" s="58">
        <f t="shared" si="41"/>
        <v>0.20618556701030927</v>
      </c>
      <c r="I348" s="48">
        <f t="shared" si="44"/>
        <v>63797.422680412361</v>
      </c>
      <c r="J348" s="56">
        <f t="shared" si="45"/>
        <v>10964.301030927842</v>
      </c>
      <c r="K348" s="56">
        <f t="shared" si="47"/>
        <v>8840.5</v>
      </c>
      <c r="L348" s="56">
        <f t="shared" si="42"/>
        <v>83602.22</v>
      </c>
      <c r="M348" s="64">
        <f t="shared" si="43"/>
        <v>3192.2200000000012</v>
      </c>
      <c r="N348" s="59">
        <f t="shared" si="46"/>
        <v>3.6109043606130888</v>
      </c>
      <c r="O348" s="59">
        <f t="shared" si="48"/>
        <v>59768.240000000005</v>
      </c>
      <c r="P348" s="69">
        <v>23833.98</v>
      </c>
    </row>
    <row r="349" spans="1:16" x14ac:dyDescent="0.25">
      <c r="A349" s="62">
        <v>2905</v>
      </c>
      <c r="B349" s="62">
        <v>1</v>
      </c>
      <c r="C349" s="63" t="s">
        <v>583</v>
      </c>
      <c r="D349" s="56">
        <v>0</v>
      </c>
      <c r="E349" s="57">
        <v>2134.64</v>
      </c>
      <c r="F349" s="57">
        <v>1831</v>
      </c>
      <c r="G349" s="57">
        <v>263</v>
      </c>
      <c r="H349" s="58">
        <f t="shared" si="41"/>
        <v>0.14363735663571819</v>
      </c>
      <c r="I349" s="48">
        <f t="shared" si="44"/>
        <v>107314.9164391043</v>
      </c>
      <c r="J349" s="56">
        <f t="shared" si="45"/>
        <v>0</v>
      </c>
      <c r="K349" s="56">
        <f t="shared" si="47"/>
        <v>0</v>
      </c>
      <c r="L349" s="56">
        <f t="shared" si="42"/>
        <v>0</v>
      </c>
      <c r="M349" s="64">
        <f t="shared" si="43"/>
        <v>0</v>
      </c>
      <c r="N349" s="59">
        <f t="shared" si="46"/>
        <v>0</v>
      </c>
      <c r="O349" s="59">
        <f t="shared" si="48"/>
        <v>0</v>
      </c>
      <c r="P349" s="69">
        <v>0</v>
      </c>
    </row>
  </sheetData>
  <printOptions gridLines="1"/>
  <pageMargins left="0.45" right="0.45" top="0.75" bottom="0.75" header="0.3" footer="0.3"/>
  <pageSetup scale="6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51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sqref="A1:C1"/>
    </sheetView>
  </sheetViews>
  <sheetFormatPr defaultColWidth="9.140625" defaultRowHeight="15" x14ac:dyDescent="0.25"/>
  <cols>
    <col min="1" max="1" width="7.5703125" style="45" customWidth="1"/>
    <col min="2" max="2" width="0" style="45" hidden="1" customWidth="1"/>
    <col min="3" max="3" width="16.7109375" style="45" customWidth="1"/>
    <col min="4" max="16" width="12.7109375" style="45" customWidth="1"/>
    <col min="17" max="16384" width="9.140625" style="45"/>
  </cols>
  <sheetData>
    <row r="1" spans="1:16" x14ac:dyDescent="0.25">
      <c r="A1" s="38" t="s">
        <v>1083</v>
      </c>
      <c r="B1" s="71"/>
      <c r="C1" s="38"/>
      <c r="D1" s="41"/>
      <c r="F1" s="42"/>
      <c r="G1" s="42"/>
      <c r="H1" s="42"/>
      <c r="I1" s="42"/>
      <c r="J1" s="43"/>
      <c r="K1" s="43"/>
      <c r="L1" s="43"/>
      <c r="M1" s="43"/>
      <c r="N1" s="43"/>
      <c r="O1" s="43"/>
      <c r="P1" s="43"/>
    </row>
    <row r="2" spans="1:16" x14ac:dyDescent="0.25">
      <c r="A2" s="39"/>
      <c r="B2" s="39"/>
      <c r="C2" s="44"/>
      <c r="D2" s="41"/>
      <c r="E2" s="42"/>
      <c r="F2" s="44"/>
      <c r="G2" s="44"/>
      <c r="H2" s="41"/>
      <c r="I2" s="41"/>
    </row>
    <row r="3" spans="1:16" x14ac:dyDescent="0.25">
      <c r="A3" s="39"/>
      <c r="B3" s="39"/>
      <c r="C3" s="39"/>
      <c r="D3" s="43" t="s">
        <v>1040</v>
      </c>
      <c r="E3" s="42" t="s">
        <v>1041</v>
      </c>
      <c r="F3" s="42" t="s">
        <v>1042</v>
      </c>
      <c r="G3" s="42" t="s">
        <v>1043</v>
      </c>
      <c r="H3" s="42" t="s">
        <v>1044</v>
      </c>
      <c r="I3" s="42" t="s">
        <v>1045</v>
      </c>
      <c r="J3" s="42" t="s">
        <v>1046</v>
      </c>
      <c r="K3" s="42" t="s">
        <v>1047</v>
      </c>
      <c r="L3" s="42" t="s">
        <v>1048</v>
      </c>
      <c r="M3" s="42" t="s">
        <v>1049</v>
      </c>
      <c r="N3" s="42" t="s">
        <v>1050</v>
      </c>
      <c r="O3" s="42" t="s">
        <v>1051</v>
      </c>
      <c r="P3" s="43" t="s">
        <v>1052</v>
      </c>
    </row>
    <row r="4" spans="1:16" x14ac:dyDescent="0.25">
      <c r="A4" s="41"/>
      <c r="B4" s="41"/>
      <c r="C4" s="41"/>
      <c r="E4" s="41"/>
      <c r="F4" s="44"/>
      <c r="G4" s="44"/>
      <c r="H4" s="41"/>
      <c r="I4" s="41"/>
    </row>
    <row r="5" spans="1:16" x14ac:dyDescent="0.25">
      <c r="A5" s="41"/>
      <c r="B5" s="39"/>
      <c r="C5" s="41"/>
      <c r="E5" s="42"/>
      <c r="F5" s="42"/>
      <c r="G5" s="42"/>
      <c r="H5" s="42"/>
      <c r="I5" s="42"/>
      <c r="J5" s="42"/>
      <c r="K5" s="42" t="s">
        <v>11</v>
      </c>
      <c r="L5" s="42" t="s">
        <v>1</v>
      </c>
      <c r="M5" s="42" t="s">
        <v>1054</v>
      </c>
      <c r="N5" s="42" t="s">
        <v>1055</v>
      </c>
      <c r="O5" s="42" t="s">
        <v>1</v>
      </c>
      <c r="P5" s="42" t="s">
        <v>1</v>
      </c>
    </row>
    <row r="6" spans="1:16" x14ac:dyDescent="0.25">
      <c r="A6" s="41"/>
      <c r="B6" s="39"/>
      <c r="C6" s="41"/>
      <c r="D6" s="43"/>
      <c r="E6" s="44"/>
      <c r="F6" s="42"/>
      <c r="G6" s="42"/>
      <c r="H6" s="42"/>
      <c r="I6" s="42"/>
      <c r="J6" s="45" t="s">
        <v>1056</v>
      </c>
      <c r="K6" s="43" t="s">
        <v>2</v>
      </c>
      <c r="L6" s="43" t="s">
        <v>1057</v>
      </c>
      <c r="M6" s="43" t="s">
        <v>1058</v>
      </c>
      <c r="N6" s="43" t="s">
        <v>1059</v>
      </c>
      <c r="O6" s="43" t="s">
        <v>1057</v>
      </c>
      <c r="P6" s="43" t="s">
        <v>1057</v>
      </c>
    </row>
    <row r="7" spans="1:16" x14ac:dyDescent="0.25">
      <c r="A7" s="39"/>
      <c r="B7" s="39"/>
      <c r="C7" s="40"/>
      <c r="E7" s="42" t="s">
        <v>629</v>
      </c>
      <c r="F7" s="42" t="s">
        <v>1060</v>
      </c>
      <c r="G7" s="42" t="s">
        <v>1060</v>
      </c>
      <c r="H7" s="42" t="s">
        <v>1061</v>
      </c>
      <c r="I7" s="48"/>
      <c r="J7" s="49" t="s">
        <v>1062</v>
      </c>
      <c r="K7" s="43"/>
      <c r="L7" s="42" t="s">
        <v>2</v>
      </c>
      <c r="M7" s="42" t="s">
        <v>1063</v>
      </c>
      <c r="N7" s="42" t="s">
        <v>1064</v>
      </c>
      <c r="O7" s="43" t="s">
        <v>1065</v>
      </c>
      <c r="P7" s="43" t="s">
        <v>1066</v>
      </c>
    </row>
    <row r="8" spans="1:16" x14ac:dyDescent="0.25">
      <c r="A8" s="39"/>
      <c r="B8" s="39"/>
      <c r="C8" s="40"/>
      <c r="D8" s="50" t="s">
        <v>1067</v>
      </c>
      <c r="E8" s="42" t="s">
        <v>1068</v>
      </c>
      <c r="F8" s="51" t="s">
        <v>1068</v>
      </c>
      <c r="G8" s="51" t="s">
        <v>1068</v>
      </c>
      <c r="H8" s="42" t="s">
        <v>1069</v>
      </c>
      <c r="I8" s="42" t="s">
        <v>1070</v>
      </c>
      <c r="J8" s="43" t="s">
        <v>1081</v>
      </c>
      <c r="L8" s="43" t="s">
        <v>605</v>
      </c>
      <c r="O8" s="43"/>
      <c r="P8" s="43"/>
    </row>
    <row r="9" spans="1:16" x14ac:dyDescent="0.25">
      <c r="A9" s="39"/>
      <c r="B9" s="39"/>
      <c r="C9" s="40"/>
      <c r="D9" s="50" t="s">
        <v>2</v>
      </c>
      <c r="E9" s="42" t="s">
        <v>1053</v>
      </c>
      <c r="F9" s="42" t="s">
        <v>605</v>
      </c>
      <c r="G9" s="42" t="s">
        <v>1061</v>
      </c>
      <c r="H9" s="42" t="s">
        <v>1072</v>
      </c>
      <c r="I9" s="42" t="str">
        <f>+"= "&amp;+E5&amp;" * "&amp;+H3&amp;" *"</f>
        <v>=  * E *</v>
      </c>
      <c r="J9" s="52" t="s">
        <v>1082</v>
      </c>
      <c r="K9" s="42" t="str">
        <f>+"= "&amp;+E5&amp;" *"</f>
        <v>=  *</v>
      </c>
      <c r="L9" s="43" t="str">
        <f>+"= "&amp;+I3&amp;"+"&amp;+J3&amp;"+"&amp;+K3&amp;""</f>
        <v>= F+G+H</v>
      </c>
      <c r="O9" s="54">
        <v>0.7</v>
      </c>
      <c r="P9" s="54">
        <f>[1]Summary!I191</f>
        <v>0.3</v>
      </c>
    </row>
    <row r="10" spans="1:16" x14ac:dyDescent="0.25">
      <c r="A10" s="39"/>
      <c r="B10" s="39"/>
      <c r="C10" s="40"/>
      <c r="D10" s="49" t="s">
        <v>1074</v>
      </c>
      <c r="E10" s="42" t="s">
        <v>1075</v>
      </c>
      <c r="F10" s="42" t="s">
        <v>1072</v>
      </c>
      <c r="G10" s="42" t="s">
        <v>1072</v>
      </c>
      <c r="H10" s="42" t="str">
        <f>+"= "&amp;+G3&amp;"/"&amp;+F3</f>
        <v>= D/C</v>
      </c>
      <c r="I10" s="55">
        <v>350</v>
      </c>
      <c r="J10" s="43"/>
      <c r="K10" s="68">
        <v>10</v>
      </c>
      <c r="L10" s="43" t="s">
        <v>1077</v>
      </c>
      <c r="M10" s="43" t="str">
        <f>+"= "&amp;+L3&amp;"-"&amp;+D3</f>
        <v>= I-A</v>
      </c>
      <c r="N10" s="43" t="str">
        <f>+"= "&amp;+M3&amp;"/"&amp;+E3</f>
        <v>= J/B</v>
      </c>
    </row>
    <row r="11" spans="1:16" x14ac:dyDescent="0.25">
      <c r="A11" s="39"/>
      <c r="B11" s="39"/>
      <c r="C11" s="40"/>
      <c r="D11" s="56"/>
      <c r="E11" s="42"/>
      <c r="F11" s="44"/>
      <c r="G11" s="57"/>
      <c r="H11" s="44"/>
      <c r="I11" s="41"/>
    </row>
    <row r="12" spans="1:16" x14ac:dyDescent="0.25">
      <c r="A12" s="39"/>
      <c r="B12" s="39"/>
      <c r="C12" s="40" t="s">
        <v>1018</v>
      </c>
      <c r="D12" s="50">
        <f>SUM(D14:D349)</f>
        <v>93443689.73999998</v>
      </c>
      <c r="E12" s="50">
        <f t="shared" ref="E12:G12" si="0">SUM(E14:E349)</f>
        <v>863551.47</v>
      </c>
      <c r="F12" s="50">
        <f t="shared" si="0"/>
        <v>794981</v>
      </c>
      <c r="G12" s="50">
        <f t="shared" si="0"/>
        <v>210134.8300000001</v>
      </c>
      <c r="H12" s="58">
        <f>IF(F12=0,0,G12/F12)</f>
        <v>0.26432685812616918</v>
      </c>
      <c r="I12" s="50">
        <f>SUM(I14:I349)</f>
        <v>80152329.329113871</v>
      </c>
      <c r="J12" s="50">
        <f>SUM(J14:J349)</f>
        <v>20596068.197477959</v>
      </c>
      <c r="K12" s="50">
        <f>SUM(K14:K349)</f>
        <v>5683266.0999999968</v>
      </c>
      <c r="L12" s="50">
        <f>SUM(L14:L349)</f>
        <v>94242011.430000007</v>
      </c>
      <c r="M12" s="50">
        <f>SUM(M14:M349)</f>
        <v>798321.69000000309</v>
      </c>
      <c r="N12" s="59">
        <f>IF(E14=0,0,M12/E14)</f>
        <v>614.01803624169565</v>
      </c>
      <c r="O12" s="50">
        <f>SUM(O14:O349)</f>
        <v>65969408.001000009</v>
      </c>
      <c r="P12" s="50">
        <f>SUM(P14:P349)</f>
        <v>28272603.429000005</v>
      </c>
    </row>
    <row r="13" spans="1:16" x14ac:dyDescent="0.25">
      <c r="A13" s="39"/>
      <c r="B13" s="39"/>
      <c r="C13" s="40"/>
      <c r="D13" s="56"/>
      <c r="E13" s="44"/>
      <c r="F13" s="60"/>
      <c r="G13" s="60"/>
      <c r="H13" s="60"/>
      <c r="I13" s="60"/>
      <c r="N13" s="61"/>
    </row>
    <row r="14" spans="1:16" x14ac:dyDescent="0.25">
      <c r="A14" s="62">
        <v>1</v>
      </c>
      <c r="B14" s="62">
        <v>1</v>
      </c>
      <c r="C14" s="63" t="s">
        <v>45</v>
      </c>
      <c r="D14" s="56">
        <v>0</v>
      </c>
      <c r="E14" s="50">
        <v>1300.1600000000001</v>
      </c>
      <c r="F14" s="57">
        <v>1284</v>
      </c>
      <c r="G14" s="57">
        <v>57.68</v>
      </c>
      <c r="H14" s="58">
        <f t="shared" ref="H14:H77" si="1">IF(F14=0,0,G14/F14)</f>
        <v>4.4922118380062305E-2</v>
      </c>
      <c r="I14" s="48">
        <f>E14*H14*I$10</f>
        <v>20442.079501557633</v>
      </c>
      <c r="J14" s="56">
        <f>'[2]FY 14 Integration'!J14</f>
        <v>0</v>
      </c>
      <c r="K14" s="56">
        <f>IF(D14&gt;0,E14*K$10,0)</f>
        <v>0</v>
      </c>
      <c r="L14" s="56">
        <f t="shared" ref="L14:L77" si="2">IF(D14=0,0,ROUND(I14+J14+K14,2))</f>
        <v>0</v>
      </c>
      <c r="M14" s="64">
        <f t="shared" ref="M14:M77" si="3">L14-D14</f>
        <v>0</v>
      </c>
      <c r="N14" s="59">
        <f>IF(E14=0,0,M14/E14)</f>
        <v>0</v>
      </c>
      <c r="O14" s="59">
        <f t="shared" ref="O14:O77" si="4">O$9*L14</f>
        <v>0</v>
      </c>
      <c r="P14" s="59">
        <f t="shared" ref="P14:P77" si="5">P$9*L14</f>
        <v>0</v>
      </c>
    </row>
    <row r="15" spans="1:16" x14ac:dyDescent="0.25">
      <c r="A15" s="65">
        <v>1.2</v>
      </c>
      <c r="B15" s="65">
        <v>3</v>
      </c>
      <c r="C15" s="40" t="s">
        <v>643</v>
      </c>
      <c r="D15" s="56">
        <v>18368750.399999999</v>
      </c>
      <c r="E15" s="60">
        <v>37474.339999999997</v>
      </c>
      <c r="F15" s="57">
        <v>35262</v>
      </c>
      <c r="G15" s="57">
        <v>22978.27</v>
      </c>
      <c r="H15" s="58">
        <f t="shared" si="1"/>
        <v>0.65164397935454599</v>
      </c>
      <c r="I15" s="48">
        <f>E15*H15*I$10</f>
        <v>8546974.8144498318</v>
      </c>
      <c r="J15" s="56">
        <f>'[2]FY 14 Integration'!J15</f>
        <v>6428165.1263753595</v>
      </c>
      <c r="K15" s="56">
        <f t="shared" ref="K15:K78" si="6">IF(D15&gt;0,E15*K$10,0)</f>
        <v>374743.39999999997</v>
      </c>
      <c r="L15" s="56">
        <f t="shared" si="2"/>
        <v>15349883.34</v>
      </c>
      <c r="M15" s="64">
        <f t="shared" si="3"/>
        <v>-3018867.0599999987</v>
      </c>
      <c r="N15" s="59">
        <f t="shared" ref="N15:N78" si="7">IF(E15=0,0,M15/E15)</f>
        <v>-80.558244921725077</v>
      </c>
      <c r="O15" s="59">
        <f t="shared" si="4"/>
        <v>10744918.338</v>
      </c>
      <c r="P15" s="59">
        <f t="shared" si="5"/>
        <v>4604965.0019999994</v>
      </c>
    </row>
    <row r="16" spans="1:16" x14ac:dyDescent="0.25">
      <c r="A16" s="62">
        <v>2</v>
      </c>
      <c r="B16" s="62">
        <v>1</v>
      </c>
      <c r="C16" s="63" t="s">
        <v>47</v>
      </c>
      <c r="D16" s="56">
        <v>0</v>
      </c>
      <c r="E16" s="57">
        <v>300.55</v>
      </c>
      <c r="F16" s="57">
        <v>289</v>
      </c>
      <c r="G16" s="57">
        <v>12.36</v>
      </c>
      <c r="H16" s="58">
        <f t="shared" si="1"/>
        <v>4.2768166089965393E-2</v>
      </c>
      <c r="I16" s="48">
        <f t="shared" ref="I16:I79" si="8">E16*H16*I$10</f>
        <v>4498.8903114186851</v>
      </c>
      <c r="J16" s="56">
        <f>'[2]FY 14 Integration'!J16</f>
        <v>0</v>
      </c>
      <c r="K16" s="56">
        <f t="shared" si="6"/>
        <v>0</v>
      </c>
      <c r="L16" s="56">
        <f t="shared" si="2"/>
        <v>0</v>
      </c>
      <c r="M16" s="64">
        <f t="shared" si="3"/>
        <v>0</v>
      </c>
      <c r="N16" s="59">
        <f t="shared" si="7"/>
        <v>0</v>
      </c>
      <c r="O16" s="59">
        <f t="shared" si="4"/>
        <v>0</v>
      </c>
      <c r="P16" s="59">
        <f t="shared" si="5"/>
        <v>0</v>
      </c>
    </row>
    <row r="17" spans="1:16" x14ac:dyDescent="0.25">
      <c r="A17" s="62">
        <v>4</v>
      </c>
      <c r="B17" s="62">
        <v>1</v>
      </c>
      <c r="C17" s="63" t="s">
        <v>48</v>
      </c>
      <c r="D17" s="56">
        <v>0</v>
      </c>
      <c r="E17" s="57">
        <v>420.22</v>
      </c>
      <c r="F17" s="57">
        <v>399</v>
      </c>
      <c r="G17" s="57">
        <v>88.58</v>
      </c>
      <c r="H17" s="58">
        <f t="shared" si="1"/>
        <v>0.22200501253132832</v>
      </c>
      <c r="I17" s="48">
        <f t="shared" si="8"/>
        <v>32651.831228070176</v>
      </c>
      <c r="J17" s="56">
        <f>'[2]FY 14 Integration'!J17</f>
        <v>0</v>
      </c>
      <c r="K17" s="56">
        <f t="shared" si="6"/>
        <v>0</v>
      </c>
      <c r="L17" s="56">
        <f t="shared" si="2"/>
        <v>0</v>
      </c>
      <c r="M17" s="64">
        <f t="shared" si="3"/>
        <v>0</v>
      </c>
      <c r="N17" s="59">
        <f t="shared" si="7"/>
        <v>0</v>
      </c>
      <c r="O17" s="59">
        <f t="shared" si="4"/>
        <v>0</v>
      </c>
      <c r="P17" s="59">
        <f t="shared" si="5"/>
        <v>0</v>
      </c>
    </row>
    <row r="18" spans="1:16" x14ac:dyDescent="0.25">
      <c r="A18" s="65">
        <v>6</v>
      </c>
      <c r="B18" s="65">
        <v>3</v>
      </c>
      <c r="C18" s="40" t="s">
        <v>646</v>
      </c>
      <c r="D18" s="56">
        <v>497215</v>
      </c>
      <c r="E18" s="57">
        <v>3663.53</v>
      </c>
      <c r="F18" s="57">
        <v>3371</v>
      </c>
      <c r="G18" s="57">
        <v>1241.1500000000001</v>
      </c>
      <c r="H18" s="58">
        <f t="shared" si="1"/>
        <v>0.36818451498071791</v>
      </c>
      <c r="I18" s="48">
        <f t="shared" si="8"/>
        <v>472099.25565855834</v>
      </c>
      <c r="J18" s="56">
        <f>'[2]FY 14 Integration'!J18</f>
        <v>11815.695031148047</v>
      </c>
      <c r="K18" s="56">
        <f t="shared" si="6"/>
        <v>36635.300000000003</v>
      </c>
      <c r="L18" s="56">
        <f t="shared" si="2"/>
        <v>520550.25</v>
      </c>
      <c r="M18" s="64">
        <f t="shared" si="3"/>
        <v>23335.25</v>
      </c>
      <c r="N18" s="59">
        <f t="shared" si="7"/>
        <v>6.3696080010263323</v>
      </c>
      <c r="O18" s="59">
        <f t="shared" si="4"/>
        <v>364385.17499999999</v>
      </c>
      <c r="P18" s="59">
        <f t="shared" si="5"/>
        <v>156165.07499999998</v>
      </c>
    </row>
    <row r="19" spans="1:16" x14ac:dyDescent="0.25">
      <c r="A19" s="65">
        <v>11</v>
      </c>
      <c r="B19" s="65">
        <v>1</v>
      </c>
      <c r="C19" s="40" t="s">
        <v>647</v>
      </c>
      <c r="D19" s="56">
        <v>5589628.0499999998</v>
      </c>
      <c r="E19" s="57">
        <v>40552.879999999997</v>
      </c>
      <c r="F19" s="57">
        <v>38403</v>
      </c>
      <c r="G19" s="57">
        <v>8876.5400000000009</v>
      </c>
      <c r="H19" s="58">
        <f t="shared" si="1"/>
        <v>0.23114183787724921</v>
      </c>
      <c r="I19" s="48">
        <f t="shared" si="8"/>
        <v>3280713.5250454396</v>
      </c>
      <c r="J19" s="56">
        <f>'[2]FY 14 Integration'!J19</f>
        <v>1448169.4865614404</v>
      </c>
      <c r="K19" s="56">
        <f t="shared" si="6"/>
        <v>405528.8</v>
      </c>
      <c r="L19" s="56">
        <f t="shared" si="2"/>
        <v>5134411.8099999996</v>
      </c>
      <c r="M19" s="64">
        <f t="shared" si="3"/>
        <v>-455216.24000000022</v>
      </c>
      <c r="N19" s="59">
        <f t="shared" si="7"/>
        <v>-11.225250586394857</v>
      </c>
      <c r="O19" s="59">
        <f t="shared" si="4"/>
        <v>3594088.2669999995</v>
      </c>
      <c r="P19" s="59">
        <f t="shared" si="5"/>
        <v>1540323.5429999998</v>
      </c>
    </row>
    <row r="20" spans="1:16" x14ac:dyDescent="0.25">
      <c r="A20" s="62">
        <v>12</v>
      </c>
      <c r="B20" s="62">
        <v>1</v>
      </c>
      <c r="C20" s="63" t="s">
        <v>51</v>
      </c>
      <c r="D20" s="56">
        <v>0</v>
      </c>
      <c r="E20" s="57">
        <v>6912.63</v>
      </c>
      <c r="F20" s="57">
        <v>6548</v>
      </c>
      <c r="G20" s="57">
        <v>966.14</v>
      </c>
      <c r="H20" s="58">
        <f t="shared" si="1"/>
        <v>0.14754734270006109</v>
      </c>
      <c r="I20" s="48">
        <f t="shared" si="8"/>
        <v>356979.06564905314</v>
      </c>
      <c r="J20" s="56">
        <f>'[2]FY 14 Integration'!J20</f>
        <v>0</v>
      </c>
      <c r="K20" s="56">
        <f t="shared" si="6"/>
        <v>0</v>
      </c>
      <c r="L20" s="56">
        <f t="shared" si="2"/>
        <v>0</v>
      </c>
      <c r="M20" s="64">
        <f t="shared" si="3"/>
        <v>0</v>
      </c>
      <c r="N20" s="59">
        <f t="shared" si="7"/>
        <v>0</v>
      </c>
      <c r="O20" s="59">
        <f t="shared" si="4"/>
        <v>0</v>
      </c>
      <c r="P20" s="59">
        <f t="shared" si="5"/>
        <v>0</v>
      </c>
    </row>
    <row r="21" spans="1:16" x14ac:dyDescent="0.25">
      <c r="A21" s="65">
        <v>13</v>
      </c>
      <c r="B21" s="65">
        <v>1</v>
      </c>
      <c r="C21" s="40" t="s">
        <v>649</v>
      </c>
      <c r="D21" s="56">
        <v>629202.47</v>
      </c>
      <c r="E21" s="57">
        <v>3397.14</v>
      </c>
      <c r="F21" s="57">
        <v>3043</v>
      </c>
      <c r="G21" s="57">
        <v>2254.67</v>
      </c>
      <c r="H21" s="58">
        <f t="shared" si="1"/>
        <v>0.74093657574761751</v>
      </c>
      <c r="I21" s="48">
        <f t="shared" si="8"/>
        <v>880972.8476273414</v>
      </c>
      <c r="J21" s="56">
        <f>'[2]FY 14 Integration'!J21</f>
        <v>0</v>
      </c>
      <c r="K21" s="56">
        <f t="shared" si="6"/>
        <v>33971.4</v>
      </c>
      <c r="L21" s="56">
        <f t="shared" si="2"/>
        <v>914944.25</v>
      </c>
      <c r="M21" s="64">
        <f t="shared" si="3"/>
        <v>285741.78000000003</v>
      </c>
      <c r="N21" s="59">
        <f t="shared" si="7"/>
        <v>84.112453416697591</v>
      </c>
      <c r="O21" s="59">
        <f t="shared" si="4"/>
        <v>640460.97499999998</v>
      </c>
      <c r="P21" s="59">
        <f t="shared" si="5"/>
        <v>274483.27499999997</v>
      </c>
    </row>
    <row r="22" spans="1:16" x14ac:dyDescent="0.25">
      <c r="A22" s="65">
        <v>14</v>
      </c>
      <c r="B22" s="65">
        <v>1</v>
      </c>
      <c r="C22" s="40" t="s">
        <v>650</v>
      </c>
      <c r="D22" s="56">
        <v>465949.63</v>
      </c>
      <c r="E22" s="57">
        <v>3419.16</v>
      </c>
      <c r="F22" s="57">
        <v>2919</v>
      </c>
      <c r="G22" s="57">
        <v>1308.1000000000001</v>
      </c>
      <c r="H22" s="58">
        <f t="shared" si="1"/>
        <v>0.44813292223364171</v>
      </c>
      <c r="I22" s="48">
        <f t="shared" si="8"/>
        <v>536283.35683453234</v>
      </c>
      <c r="J22" s="56">
        <f>'[2]FY 14 Integration'!J22</f>
        <v>0</v>
      </c>
      <c r="K22" s="56">
        <f t="shared" si="6"/>
        <v>34191.599999999999</v>
      </c>
      <c r="L22" s="56">
        <f t="shared" si="2"/>
        <v>570474.96</v>
      </c>
      <c r="M22" s="64">
        <f t="shared" si="3"/>
        <v>104525.32999999996</v>
      </c>
      <c r="N22" s="59">
        <f t="shared" si="7"/>
        <v>30.570470524924239</v>
      </c>
      <c r="O22" s="59">
        <f t="shared" si="4"/>
        <v>399332.47199999995</v>
      </c>
      <c r="P22" s="59">
        <f t="shared" si="5"/>
        <v>171142.48799999998</v>
      </c>
    </row>
    <row r="23" spans="1:16" x14ac:dyDescent="0.25">
      <c r="A23" s="62">
        <v>15</v>
      </c>
      <c r="B23" s="62">
        <v>1</v>
      </c>
      <c r="C23" s="63" t="s">
        <v>54</v>
      </c>
      <c r="D23" s="56">
        <v>0</v>
      </c>
      <c r="E23" s="57">
        <v>5207.42</v>
      </c>
      <c r="F23" s="57">
        <v>5067</v>
      </c>
      <c r="G23" s="57">
        <v>409.94</v>
      </c>
      <c r="H23" s="58">
        <f t="shared" si="1"/>
        <v>8.0903887902111699E-2</v>
      </c>
      <c r="I23" s="48">
        <f t="shared" si="8"/>
        <v>147455.18337872508</v>
      </c>
      <c r="J23" s="56">
        <f>'[2]FY 14 Integration'!J23</f>
        <v>0</v>
      </c>
      <c r="K23" s="56">
        <f t="shared" si="6"/>
        <v>0</v>
      </c>
      <c r="L23" s="56">
        <f t="shared" si="2"/>
        <v>0</v>
      </c>
      <c r="M23" s="64">
        <f t="shared" si="3"/>
        <v>0</v>
      </c>
      <c r="N23" s="59">
        <f t="shared" si="7"/>
        <v>0</v>
      </c>
      <c r="O23" s="59">
        <f t="shared" si="4"/>
        <v>0</v>
      </c>
      <c r="P23" s="59">
        <f t="shared" si="5"/>
        <v>0</v>
      </c>
    </row>
    <row r="24" spans="1:16" x14ac:dyDescent="0.25">
      <c r="A24" s="65">
        <v>16</v>
      </c>
      <c r="B24" s="65">
        <v>1</v>
      </c>
      <c r="C24" s="40" t="s">
        <v>652</v>
      </c>
      <c r="D24" s="56">
        <v>267129.3</v>
      </c>
      <c r="E24" s="57">
        <v>5566.79</v>
      </c>
      <c r="F24" s="57">
        <v>5453</v>
      </c>
      <c r="G24" s="57">
        <v>1835.46</v>
      </c>
      <c r="H24" s="58">
        <f t="shared" si="1"/>
        <v>0.33659636897120854</v>
      </c>
      <c r="I24" s="48">
        <f t="shared" si="8"/>
        <v>655816.45528883184</v>
      </c>
      <c r="J24" s="56">
        <f>'[2]FY 14 Integration'!J24</f>
        <v>0</v>
      </c>
      <c r="K24" s="56">
        <f t="shared" si="6"/>
        <v>55667.9</v>
      </c>
      <c r="L24" s="56">
        <f t="shared" si="2"/>
        <v>711484.36</v>
      </c>
      <c r="M24" s="64">
        <f t="shared" si="3"/>
        <v>444355.06</v>
      </c>
      <c r="N24" s="59">
        <f t="shared" si="7"/>
        <v>79.82249375313242</v>
      </c>
      <c r="O24" s="59">
        <f t="shared" si="4"/>
        <v>498039.05199999997</v>
      </c>
      <c r="P24" s="59">
        <f t="shared" si="5"/>
        <v>213445.30799999999</v>
      </c>
    </row>
    <row r="25" spans="1:16" x14ac:dyDescent="0.25">
      <c r="A25" s="65">
        <v>22</v>
      </c>
      <c r="B25" s="65">
        <v>1</v>
      </c>
      <c r="C25" s="40" t="s">
        <v>653</v>
      </c>
      <c r="D25" s="56">
        <v>284556</v>
      </c>
      <c r="E25" s="57">
        <v>3202.68</v>
      </c>
      <c r="F25" s="57">
        <v>2942</v>
      </c>
      <c r="G25" s="57">
        <v>516.03</v>
      </c>
      <c r="H25" s="58">
        <f t="shared" si="1"/>
        <v>0.17540108769544527</v>
      </c>
      <c r="I25" s="48">
        <f t="shared" si="8"/>
        <v>196613.74443915702</v>
      </c>
      <c r="J25" s="56">
        <f>'[2]FY 14 Integration'!J25</f>
        <v>56063.620248130501</v>
      </c>
      <c r="K25" s="56">
        <f t="shared" si="6"/>
        <v>32026.799999999999</v>
      </c>
      <c r="L25" s="56">
        <f t="shared" si="2"/>
        <v>284704.15999999997</v>
      </c>
      <c r="M25" s="64">
        <f t="shared" si="3"/>
        <v>148.15999999997439</v>
      </c>
      <c r="N25" s="59">
        <f t="shared" si="7"/>
        <v>4.6261256197926238E-2</v>
      </c>
      <c r="O25" s="59">
        <f t="shared" si="4"/>
        <v>199292.91199999998</v>
      </c>
      <c r="P25" s="59">
        <f t="shared" si="5"/>
        <v>85411.247999999992</v>
      </c>
    </row>
    <row r="26" spans="1:16" x14ac:dyDescent="0.25">
      <c r="A26" s="65">
        <v>23</v>
      </c>
      <c r="B26" s="65">
        <v>1</v>
      </c>
      <c r="C26" s="40" t="s">
        <v>654</v>
      </c>
      <c r="D26" s="56">
        <v>69885.710000000006</v>
      </c>
      <c r="E26" s="57">
        <v>993.92</v>
      </c>
      <c r="F26" s="57">
        <v>907</v>
      </c>
      <c r="G26" s="57">
        <v>108.15</v>
      </c>
      <c r="H26" s="58">
        <f t="shared" si="1"/>
        <v>0.11923925027563397</v>
      </c>
      <c r="I26" s="48">
        <f t="shared" si="8"/>
        <v>41479.996471885337</v>
      </c>
      <c r="J26" s="56">
        <f>'[2]FY 14 Integration'!J26</f>
        <v>17695.676207497254</v>
      </c>
      <c r="K26" s="56">
        <f t="shared" si="6"/>
        <v>9939.1999999999989</v>
      </c>
      <c r="L26" s="56">
        <f t="shared" si="2"/>
        <v>69114.87</v>
      </c>
      <c r="M26" s="64">
        <f t="shared" si="3"/>
        <v>-770.84000000001106</v>
      </c>
      <c r="N26" s="59">
        <f t="shared" si="7"/>
        <v>-0.77555537669028807</v>
      </c>
      <c r="O26" s="59">
        <f t="shared" si="4"/>
        <v>48380.408999999992</v>
      </c>
      <c r="P26" s="59">
        <f t="shared" si="5"/>
        <v>20734.460999999999</v>
      </c>
    </row>
    <row r="27" spans="1:16" x14ac:dyDescent="0.25">
      <c r="A27" s="62">
        <v>25</v>
      </c>
      <c r="B27" s="62">
        <v>1</v>
      </c>
      <c r="C27" s="63" t="s">
        <v>58</v>
      </c>
      <c r="D27" s="56">
        <v>0</v>
      </c>
      <c r="E27" s="57">
        <v>81.95</v>
      </c>
      <c r="F27" s="57">
        <v>53</v>
      </c>
      <c r="G27" s="57">
        <v>53</v>
      </c>
      <c r="H27" s="58">
        <f t="shared" si="1"/>
        <v>1</v>
      </c>
      <c r="I27" s="48">
        <f t="shared" si="8"/>
        <v>28682.5</v>
      </c>
      <c r="J27" s="56">
        <f>'[2]FY 14 Integration'!J27</f>
        <v>0</v>
      </c>
      <c r="K27" s="56">
        <f t="shared" si="6"/>
        <v>0</v>
      </c>
      <c r="L27" s="56">
        <f t="shared" si="2"/>
        <v>0</v>
      </c>
      <c r="M27" s="64">
        <f t="shared" si="3"/>
        <v>0</v>
      </c>
      <c r="N27" s="59">
        <f t="shared" si="7"/>
        <v>0</v>
      </c>
      <c r="O27" s="59">
        <f t="shared" si="4"/>
        <v>0</v>
      </c>
      <c r="P27" s="59">
        <f t="shared" si="5"/>
        <v>0</v>
      </c>
    </row>
    <row r="28" spans="1:16" x14ac:dyDescent="0.25">
      <c r="A28" s="62">
        <v>31</v>
      </c>
      <c r="B28" s="62">
        <v>1</v>
      </c>
      <c r="C28" s="63" t="s">
        <v>59</v>
      </c>
      <c r="D28" s="56">
        <v>0</v>
      </c>
      <c r="E28" s="57">
        <v>5719.16</v>
      </c>
      <c r="F28" s="57">
        <v>5196</v>
      </c>
      <c r="G28" s="57">
        <v>1310.1600000000001</v>
      </c>
      <c r="H28" s="58">
        <f t="shared" si="1"/>
        <v>0.25214780600461895</v>
      </c>
      <c r="I28" s="48">
        <f t="shared" si="8"/>
        <v>504725.77616628172</v>
      </c>
      <c r="J28" s="56">
        <f>'[2]FY 14 Integration'!J28</f>
        <v>0</v>
      </c>
      <c r="K28" s="56">
        <f t="shared" si="6"/>
        <v>0</v>
      </c>
      <c r="L28" s="56">
        <f t="shared" si="2"/>
        <v>0</v>
      </c>
      <c r="M28" s="64">
        <f t="shared" si="3"/>
        <v>0</v>
      </c>
      <c r="N28" s="59">
        <f t="shared" si="7"/>
        <v>0</v>
      </c>
      <c r="O28" s="59">
        <f t="shared" si="4"/>
        <v>0</v>
      </c>
      <c r="P28" s="59">
        <f t="shared" si="5"/>
        <v>0</v>
      </c>
    </row>
    <row r="29" spans="1:16" x14ac:dyDescent="0.25">
      <c r="A29" s="62">
        <v>32</v>
      </c>
      <c r="B29" s="62">
        <v>1</v>
      </c>
      <c r="C29" s="63" t="s">
        <v>60</v>
      </c>
      <c r="D29" s="56">
        <v>0</v>
      </c>
      <c r="E29" s="57">
        <v>668.66</v>
      </c>
      <c r="F29" s="57">
        <v>614</v>
      </c>
      <c r="G29" s="57">
        <v>99.91</v>
      </c>
      <c r="H29" s="58">
        <f t="shared" si="1"/>
        <v>0.16271986970684038</v>
      </c>
      <c r="I29" s="48">
        <f t="shared" si="8"/>
        <v>38081.493827361555</v>
      </c>
      <c r="J29" s="56">
        <f>'[2]FY 14 Integration'!J29</f>
        <v>0</v>
      </c>
      <c r="K29" s="56">
        <f t="shared" si="6"/>
        <v>0</v>
      </c>
      <c r="L29" s="56">
        <f t="shared" si="2"/>
        <v>0</v>
      </c>
      <c r="M29" s="64">
        <f t="shared" si="3"/>
        <v>0</v>
      </c>
      <c r="N29" s="59">
        <f t="shared" si="7"/>
        <v>0</v>
      </c>
      <c r="O29" s="59">
        <f t="shared" si="4"/>
        <v>0</v>
      </c>
      <c r="P29" s="59">
        <f t="shared" si="5"/>
        <v>0</v>
      </c>
    </row>
    <row r="30" spans="1:16" x14ac:dyDescent="0.25">
      <c r="A30" s="62">
        <v>36</v>
      </c>
      <c r="B30" s="62">
        <v>1</v>
      </c>
      <c r="C30" s="63" t="s">
        <v>61</v>
      </c>
      <c r="D30" s="56">
        <v>0</v>
      </c>
      <c r="E30" s="57">
        <v>290.86</v>
      </c>
      <c r="F30" s="57">
        <v>265</v>
      </c>
      <c r="G30" s="57">
        <v>127.72</v>
      </c>
      <c r="H30" s="58">
        <f t="shared" si="1"/>
        <v>0.4819622641509434</v>
      </c>
      <c r="I30" s="48">
        <f t="shared" si="8"/>
        <v>49064.240452830185</v>
      </c>
      <c r="J30" s="56">
        <f>'[2]FY 14 Integration'!J30</f>
        <v>0</v>
      </c>
      <c r="K30" s="56">
        <f t="shared" si="6"/>
        <v>0</v>
      </c>
      <c r="L30" s="56">
        <f t="shared" si="2"/>
        <v>0</v>
      </c>
      <c r="M30" s="64">
        <f t="shared" si="3"/>
        <v>0</v>
      </c>
      <c r="N30" s="59">
        <f t="shared" si="7"/>
        <v>0</v>
      </c>
      <c r="O30" s="59">
        <f t="shared" si="4"/>
        <v>0</v>
      </c>
      <c r="P30" s="59">
        <f t="shared" si="5"/>
        <v>0</v>
      </c>
    </row>
    <row r="31" spans="1:16" x14ac:dyDescent="0.25">
      <c r="A31" s="62">
        <v>38</v>
      </c>
      <c r="B31" s="62">
        <v>1</v>
      </c>
      <c r="C31" s="63" t="s">
        <v>62</v>
      </c>
      <c r="D31" s="56">
        <v>0</v>
      </c>
      <c r="E31" s="57">
        <v>1517.45</v>
      </c>
      <c r="F31" s="57">
        <v>1365</v>
      </c>
      <c r="G31" s="57">
        <v>1365</v>
      </c>
      <c r="H31" s="58">
        <f t="shared" si="1"/>
        <v>1</v>
      </c>
      <c r="I31" s="48">
        <f t="shared" si="8"/>
        <v>531107.5</v>
      </c>
      <c r="J31" s="56">
        <f>'[2]FY 14 Integration'!J31</f>
        <v>0</v>
      </c>
      <c r="K31" s="56">
        <f t="shared" si="6"/>
        <v>0</v>
      </c>
      <c r="L31" s="56">
        <f t="shared" si="2"/>
        <v>0</v>
      </c>
      <c r="M31" s="64">
        <f t="shared" si="3"/>
        <v>0</v>
      </c>
      <c r="N31" s="59">
        <f t="shared" si="7"/>
        <v>0</v>
      </c>
      <c r="O31" s="59">
        <f t="shared" si="4"/>
        <v>0</v>
      </c>
      <c r="P31" s="59">
        <f t="shared" si="5"/>
        <v>0</v>
      </c>
    </row>
    <row r="32" spans="1:16" x14ac:dyDescent="0.25">
      <c r="A32" s="65">
        <v>47</v>
      </c>
      <c r="B32" s="65">
        <v>1</v>
      </c>
      <c r="C32" s="40" t="s">
        <v>660</v>
      </c>
      <c r="D32" s="56">
        <v>368000</v>
      </c>
      <c r="E32" s="57">
        <v>4320.47</v>
      </c>
      <c r="F32" s="57">
        <v>3987</v>
      </c>
      <c r="G32" s="57">
        <v>396.55</v>
      </c>
      <c r="H32" s="58">
        <f t="shared" si="1"/>
        <v>9.9460747429144722E-2</v>
      </c>
      <c r="I32" s="48">
        <f t="shared" si="8"/>
        <v>150401.01140581892</v>
      </c>
      <c r="J32" s="56">
        <f>'[2]FY 14 Integration'!J32</f>
        <v>142125.36674191122</v>
      </c>
      <c r="K32" s="56">
        <f t="shared" si="6"/>
        <v>43204.700000000004</v>
      </c>
      <c r="L32" s="56">
        <f t="shared" si="2"/>
        <v>335731.08</v>
      </c>
      <c r="M32" s="64">
        <f t="shared" si="3"/>
        <v>-32268.919999999984</v>
      </c>
      <c r="N32" s="59">
        <f t="shared" si="7"/>
        <v>-7.4688448247528587</v>
      </c>
      <c r="O32" s="59">
        <f t="shared" si="4"/>
        <v>235011.75599999999</v>
      </c>
      <c r="P32" s="59">
        <f t="shared" si="5"/>
        <v>100719.32400000001</v>
      </c>
    </row>
    <row r="33" spans="1:16" x14ac:dyDescent="0.25">
      <c r="A33" s="65">
        <v>51</v>
      </c>
      <c r="B33" s="65">
        <v>1</v>
      </c>
      <c r="C33" s="40" t="s">
        <v>661</v>
      </c>
      <c r="D33" s="56">
        <v>176227</v>
      </c>
      <c r="E33" s="57">
        <v>1956.24</v>
      </c>
      <c r="F33" s="57">
        <v>1769</v>
      </c>
      <c r="G33" s="57">
        <v>40.17</v>
      </c>
      <c r="H33" s="58">
        <f t="shared" si="1"/>
        <v>2.2707744488411532E-2</v>
      </c>
      <c r="I33" s="48">
        <f t="shared" si="8"/>
        <v>15547.629327303563</v>
      </c>
      <c r="J33" s="56">
        <f>'[2]FY 14 Integration'!J33</f>
        <v>105803.71670435274</v>
      </c>
      <c r="K33" s="56">
        <f t="shared" si="6"/>
        <v>19562.400000000001</v>
      </c>
      <c r="L33" s="56">
        <f t="shared" si="2"/>
        <v>140913.75</v>
      </c>
      <c r="M33" s="64">
        <f t="shared" si="3"/>
        <v>-35313.25</v>
      </c>
      <c r="N33" s="59">
        <f t="shared" si="7"/>
        <v>-18.051593873962293</v>
      </c>
      <c r="O33" s="59">
        <f t="shared" si="4"/>
        <v>98639.625</v>
      </c>
      <c r="P33" s="59">
        <f t="shared" si="5"/>
        <v>42274.125</v>
      </c>
    </row>
    <row r="34" spans="1:16" x14ac:dyDescent="0.25">
      <c r="A34" s="62">
        <v>75</v>
      </c>
      <c r="B34" s="62">
        <v>1</v>
      </c>
      <c r="C34" s="63" t="s">
        <v>65</v>
      </c>
      <c r="D34" s="56">
        <v>0</v>
      </c>
      <c r="E34" s="57">
        <v>683.81</v>
      </c>
      <c r="F34" s="57">
        <v>630</v>
      </c>
      <c r="G34" s="57">
        <v>14.42</v>
      </c>
      <c r="H34" s="58">
        <f t="shared" si="1"/>
        <v>2.2888888888888889E-2</v>
      </c>
      <c r="I34" s="48">
        <f t="shared" si="8"/>
        <v>5478.077888888889</v>
      </c>
      <c r="J34" s="56">
        <f>'[2]FY 14 Integration'!J34</f>
        <v>0</v>
      </c>
      <c r="K34" s="56">
        <f t="shared" si="6"/>
        <v>0</v>
      </c>
      <c r="L34" s="56">
        <f t="shared" si="2"/>
        <v>0</v>
      </c>
      <c r="M34" s="64">
        <f t="shared" si="3"/>
        <v>0</v>
      </c>
      <c r="N34" s="59">
        <f t="shared" si="7"/>
        <v>0</v>
      </c>
      <c r="O34" s="59">
        <f t="shared" si="4"/>
        <v>0</v>
      </c>
      <c r="P34" s="59">
        <f t="shared" si="5"/>
        <v>0</v>
      </c>
    </row>
    <row r="35" spans="1:16" x14ac:dyDescent="0.25">
      <c r="A35" s="62">
        <v>77</v>
      </c>
      <c r="B35" s="62">
        <v>1</v>
      </c>
      <c r="C35" s="63" t="s">
        <v>66</v>
      </c>
      <c r="D35" s="56">
        <v>0</v>
      </c>
      <c r="E35" s="57">
        <v>8993.23</v>
      </c>
      <c r="F35" s="57">
        <v>7765</v>
      </c>
      <c r="G35" s="57">
        <v>1501.74</v>
      </c>
      <c r="H35" s="58">
        <f t="shared" si="1"/>
        <v>0.19339858338699292</v>
      </c>
      <c r="I35" s="48">
        <f t="shared" si="8"/>
        <v>608747.27972569212</v>
      </c>
      <c r="J35" s="56">
        <f>'[2]FY 14 Integration'!J35</f>
        <v>0</v>
      </c>
      <c r="K35" s="56">
        <f t="shared" si="6"/>
        <v>0</v>
      </c>
      <c r="L35" s="56">
        <f t="shared" si="2"/>
        <v>0</v>
      </c>
      <c r="M35" s="64">
        <f t="shared" si="3"/>
        <v>0</v>
      </c>
      <c r="N35" s="59">
        <f t="shared" si="7"/>
        <v>0</v>
      </c>
      <c r="O35" s="59">
        <f t="shared" si="4"/>
        <v>0</v>
      </c>
      <c r="P35" s="59">
        <f t="shared" si="5"/>
        <v>0</v>
      </c>
    </row>
    <row r="36" spans="1:16" x14ac:dyDescent="0.25">
      <c r="A36" s="65">
        <v>81</v>
      </c>
      <c r="B36" s="65">
        <v>1</v>
      </c>
      <c r="C36" s="40" t="s">
        <v>664</v>
      </c>
      <c r="D36" s="56">
        <v>14219.08</v>
      </c>
      <c r="E36" s="57">
        <v>175.14</v>
      </c>
      <c r="F36" s="57">
        <v>167</v>
      </c>
      <c r="G36" s="57">
        <v>12.36</v>
      </c>
      <c r="H36" s="58">
        <f t="shared" si="1"/>
        <v>7.4011976047904188E-2</v>
      </c>
      <c r="I36" s="48">
        <f t="shared" si="8"/>
        <v>4536.8601197604785</v>
      </c>
      <c r="J36" s="56">
        <f>'[2]FY 14 Integration'!J36</f>
        <v>6180.1939976047906</v>
      </c>
      <c r="K36" s="56">
        <f t="shared" si="6"/>
        <v>1751.3999999999999</v>
      </c>
      <c r="L36" s="56">
        <f t="shared" si="2"/>
        <v>12468.45</v>
      </c>
      <c r="M36" s="64">
        <f t="shared" si="3"/>
        <v>-1750.6299999999992</v>
      </c>
      <c r="N36" s="59">
        <f t="shared" si="7"/>
        <v>-9.9956035171862467</v>
      </c>
      <c r="O36" s="59">
        <f t="shared" si="4"/>
        <v>8727.9149999999991</v>
      </c>
      <c r="P36" s="59">
        <f t="shared" si="5"/>
        <v>3740.5349999999999</v>
      </c>
    </row>
    <row r="37" spans="1:16" ht="14.45" x14ac:dyDescent="0.3">
      <c r="A37" s="65">
        <v>84</v>
      </c>
      <c r="B37" s="65">
        <v>1</v>
      </c>
      <c r="C37" s="40" t="s">
        <v>665</v>
      </c>
      <c r="D37" s="56">
        <v>78760.95</v>
      </c>
      <c r="E37" s="57">
        <v>551.48</v>
      </c>
      <c r="F37" s="57">
        <v>609</v>
      </c>
      <c r="G37" s="57">
        <v>211.15</v>
      </c>
      <c r="H37" s="58">
        <f t="shared" si="1"/>
        <v>0.34671592775041049</v>
      </c>
      <c r="I37" s="48">
        <f t="shared" si="8"/>
        <v>66922.414942528732</v>
      </c>
      <c r="J37" s="56">
        <f>'[2]FY 14 Integration'!J37</f>
        <v>5194.8649310344836</v>
      </c>
      <c r="K37" s="56">
        <f t="shared" si="6"/>
        <v>5514.8</v>
      </c>
      <c r="L37" s="56">
        <f t="shared" si="2"/>
        <v>77632.08</v>
      </c>
      <c r="M37" s="64">
        <f t="shared" si="3"/>
        <v>-1128.8699999999953</v>
      </c>
      <c r="N37" s="59">
        <f t="shared" si="7"/>
        <v>-2.0469826648291782</v>
      </c>
      <c r="O37" s="59">
        <f t="shared" si="4"/>
        <v>54342.455999999998</v>
      </c>
      <c r="P37" s="59">
        <f t="shared" si="5"/>
        <v>23289.624</v>
      </c>
    </row>
    <row r="38" spans="1:16" ht="14.45" x14ac:dyDescent="0.3">
      <c r="A38" s="65">
        <v>85</v>
      </c>
      <c r="B38" s="65">
        <v>1</v>
      </c>
      <c r="C38" s="40" t="s">
        <v>666</v>
      </c>
      <c r="D38" s="56">
        <v>56750</v>
      </c>
      <c r="E38" s="57">
        <v>627.85</v>
      </c>
      <c r="F38" s="57">
        <v>620</v>
      </c>
      <c r="G38" s="57">
        <v>53.56</v>
      </c>
      <c r="H38" s="58">
        <f t="shared" si="1"/>
        <v>8.6387096774193553E-2</v>
      </c>
      <c r="I38" s="48">
        <f t="shared" si="8"/>
        <v>18983.348548387097</v>
      </c>
      <c r="J38" s="56">
        <f>'[2]FY 14 Integration'!J38</f>
        <v>24330.921290322582</v>
      </c>
      <c r="K38" s="56">
        <f t="shared" si="6"/>
        <v>6278.5</v>
      </c>
      <c r="L38" s="56">
        <f t="shared" si="2"/>
        <v>49592.77</v>
      </c>
      <c r="M38" s="64">
        <f t="shared" si="3"/>
        <v>-7157.2300000000032</v>
      </c>
      <c r="N38" s="59">
        <f t="shared" si="7"/>
        <v>-11.399585888349133</v>
      </c>
      <c r="O38" s="59">
        <f t="shared" si="4"/>
        <v>34714.938999999998</v>
      </c>
      <c r="P38" s="59">
        <f t="shared" si="5"/>
        <v>14877.830999999998</v>
      </c>
    </row>
    <row r="39" spans="1:16" ht="14.45" x14ac:dyDescent="0.3">
      <c r="A39" s="65">
        <v>88</v>
      </c>
      <c r="B39" s="65">
        <v>1</v>
      </c>
      <c r="C39" s="40" t="s">
        <v>667</v>
      </c>
      <c r="D39" s="56">
        <v>209346</v>
      </c>
      <c r="E39" s="57">
        <v>2165.8000000000002</v>
      </c>
      <c r="F39" s="57">
        <v>1917</v>
      </c>
      <c r="G39" s="57">
        <v>113.3</v>
      </c>
      <c r="H39" s="58">
        <f t="shared" si="1"/>
        <v>5.9102764736567552E-2</v>
      </c>
      <c r="I39" s="48">
        <f t="shared" si="8"/>
        <v>44801.66875326031</v>
      </c>
      <c r="J39" s="56">
        <f>'[2]FY 14 Integration'!J39</f>
        <v>107624.2675117371</v>
      </c>
      <c r="K39" s="56">
        <f t="shared" si="6"/>
        <v>21658</v>
      </c>
      <c r="L39" s="56">
        <f t="shared" si="2"/>
        <v>174083.94</v>
      </c>
      <c r="M39" s="64">
        <f t="shared" si="3"/>
        <v>-35262.06</v>
      </c>
      <c r="N39" s="59">
        <f t="shared" si="7"/>
        <v>-16.281309446855662</v>
      </c>
      <c r="O39" s="59">
        <f t="shared" si="4"/>
        <v>121858.75799999999</v>
      </c>
      <c r="P39" s="59">
        <f t="shared" si="5"/>
        <v>52225.182000000001</v>
      </c>
    </row>
    <row r="40" spans="1:16" ht="14.45" x14ac:dyDescent="0.3">
      <c r="A40" s="62">
        <v>91</v>
      </c>
      <c r="B40" s="62">
        <v>1</v>
      </c>
      <c r="C40" s="63" t="s">
        <v>71</v>
      </c>
      <c r="D40" s="56">
        <v>0</v>
      </c>
      <c r="E40" s="57">
        <v>869.68</v>
      </c>
      <c r="F40" s="57">
        <v>802</v>
      </c>
      <c r="G40" s="57">
        <v>39.14</v>
      </c>
      <c r="H40" s="58">
        <f t="shared" si="1"/>
        <v>4.8802992518703243E-2</v>
      </c>
      <c r="I40" s="48">
        <f t="shared" si="8"/>
        <v>14855.045286783041</v>
      </c>
      <c r="J40" s="56">
        <f>'[2]FY 14 Integration'!J40</f>
        <v>0</v>
      </c>
      <c r="K40" s="56">
        <f t="shared" si="6"/>
        <v>0</v>
      </c>
      <c r="L40" s="56">
        <f t="shared" si="2"/>
        <v>0</v>
      </c>
      <c r="M40" s="64">
        <f t="shared" si="3"/>
        <v>0</v>
      </c>
      <c r="N40" s="59">
        <f t="shared" si="7"/>
        <v>0</v>
      </c>
      <c r="O40" s="59">
        <f t="shared" si="4"/>
        <v>0</v>
      </c>
      <c r="P40" s="59">
        <f t="shared" si="5"/>
        <v>0</v>
      </c>
    </row>
    <row r="41" spans="1:16" ht="14.45" x14ac:dyDescent="0.3">
      <c r="A41" s="62">
        <v>93</v>
      </c>
      <c r="B41" s="62">
        <v>1</v>
      </c>
      <c r="C41" s="63" t="s">
        <v>72</v>
      </c>
      <c r="D41" s="56">
        <v>0</v>
      </c>
      <c r="E41" s="57">
        <v>488.46</v>
      </c>
      <c r="F41" s="57">
        <v>486</v>
      </c>
      <c r="G41" s="57">
        <v>98.88</v>
      </c>
      <c r="H41" s="58">
        <f t="shared" si="1"/>
        <v>0.20345679012345677</v>
      </c>
      <c r="I41" s="48">
        <f t="shared" si="8"/>
        <v>34783.176296296297</v>
      </c>
      <c r="J41" s="56">
        <f>'[2]FY 14 Integration'!J41</f>
        <v>0</v>
      </c>
      <c r="K41" s="56">
        <f t="shared" si="6"/>
        <v>0</v>
      </c>
      <c r="L41" s="56">
        <f t="shared" si="2"/>
        <v>0</v>
      </c>
      <c r="M41" s="64">
        <f t="shared" si="3"/>
        <v>0</v>
      </c>
      <c r="N41" s="59">
        <f t="shared" si="7"/>
        <v>0</v>
      </c>
      <c r="O41" s="59">
        <f t="shared" si="4"/>
        <v>0</v>
      </c>
      <c r="P41" s="59">
        <f t="shared" si="5"/>
        <v>0</v>
      </c>
    </row>
    <row r="42" spans="1:16" ht="14.45" x14ac:dyDescent="0.3">
      <c r="A42" s="62">
        <v>94</v>
      </c>
      <c r="B42" s="62">
        <v>1</v>
      </c>
      <c r="C42" s="63" t="s">
        <v>73</v>
      </c>
      <c r="D42" s="56">
        <v>0</v>
      </c>
      <c r="E42" s="57">
        <v>2873.45</v>
      </c>
      <c r="F42" s="57">
        <v>2452</v>
      </c>
      <c r="G42" s="57">
        <v>587.1</v>
      </c>
      <c r="H42" s="58">
        <f t="shared" si="1"/>
        <v>0.23943719412724307</v>
      </c>
      <c r="I42" s="48">
        <f t="shared" si="8"/>
        <v>240803.78191272428</v>
      </c>
      <c r="J42" s="56">
        <f>'[2]FY 14 Integration'!J42</f>
        <v>0</v>
      </c>
      <c r="K42" s="56">
        <f t="shared" si="6"/>
        <v>0</v>
      </c>
      <c r="L42" s="56">
        <f t="shared" si="2"/>
        <v>0</v>
      </c>
      <c r="M42" s="64">
        <f t="shared" si="3"/>
        <v>0</v>
      </c>
      <c r="N42" s="59">
        <f t="shared" si="7"/>
        <v>0</v>
      </c>
      <c r="O42" s="59">
        <f t="shared" si="4"/>
        <v>0</v>
      </c>
      <c r="P42" s="59">
        <f t="shared" si="5"/>
        <v>0</v>
      </c>
    </row>
    <row r="43" spans="1:16" ht="14.45" x14ac:dyDescent="0.3">
      <c r="A43" s="62">
        <v>95</v>
      </c>
      <c r="B43" s="62">
        <v>1</v>
      </c>
      <c r="C43" s="63" t="s">
        <v>74</v>
      </c>
      <c r="D43" s="56">
        <v>0</v>
      </c>
      <c r="E43" s="57">
        <v>361.64</v>
      </c>
      <c r="F43" s="57">
        <v>333</v>
      </c>
      <c r="G43" s="57">
        <v>19.57</v>
      </c>
      <c r="H43" s="58">
        <f t="shared" si="1"/>
        <v>5.876876876876877E-2</v>
      </c>
      <c r="I43" s="48">
        <f t="shared" si="8"/>
        <v>7438.598138138138</v>
      </c>
      <c r="J43" s="56">
        <f>'[2]FY 14 Integration'!J43</f>
        <v>0</v>
      </c>
      <c r="K43" s="56">
        <f t="shared" si="6"/>
        <v>0</v>
      </c>
      <c r="L43" s="56">
        <f t="shared" si="2"/>
        <v>0</v>
      </c>
      <c r="M43" s="64">
        <f t="shared" si="3"/>
        <v>0</v>
      </c>
      <c r="N43" s="59">
        <f t="shared" si="7"/>
        <v>0</v>
      </c>
      <c r="O43" s="59">
        <f t="shared" si="4"/>
        <v>0</v>
      </c>
      <c r="P43" s="59">
        <f t="shared" si="5"/>
        <v>0</v>
      </c>
    </row>
    <row r="44" spans="1:16" ht="14.45" x14ac:dyDescent="0.3">
      <c r="A44" s="62">
        <v>97</v>
      </c>
      <c r="B44" s="62">
        <v>1</v>
      </c>
      <c r="C44" s="63" t="s">
        <v>75</v>
      </c>
      <c r="D44" s="56">
        <v>0</v>
      </c>
      <c r="E44" s="57">
        <v>696.95</v>
      </c>
      <c r="F44" s="57">
        <v>646</v>
      </c>
      <c r="G44" s="57">
        <v>26.78</v>
      </c>
      <c r="H44" s="58">
        <f t="shared" si="1"/>
        <v>4.145510835913313E-2</v>
      </c>
      <c r="I44" s="48">
        <f t="shared" si="8"/>
        <v>10112.248219814242</v>
      </c>
      <c r="J44" s="56">
        <f>'[2]FY 14 Integration'!J44</f>
        <v>0</v>
      </c>
      <c r="K44" s="56">
        <f t="shared" si="6"/>
        <v>0</v>
      </c>
      <c r="L44" s="56">
        <f t="shared" si="2"/>
        <v>0</v>
      </c>
      <c r="M44" s="64">
        <f t="shared" si="3"/>
        <v>0</v>
      </c>
      <c r="N44" s="59">
        <f t="shared" si="7"/>
        <v>0</v>
      </c>
      <c r="O44" s="59">
        <f t="shared" si="4"/>
        <v>0</v>
      </c>
      <c r="P44" s="59">
        <f t="shared" si="5"/>
        <v>0</v>
      </c>
    </row>
    <row r="45" spans="1:16" ht="14.45" x14ac:dyDescent="0.3">
      <c r="A45" s="62">
        <v>99</v>
      </c>
      <c r="B45" s="62">
        <v>1</v>
      </c>
      <c r="C45" s="63" t="s">
        <v>76</v>
      </c>
      <c r="D45" s="56">
        <v>0</v>
      </c>
      <c r="E45" s="57">
        <v>1325.56</v>
      </c>
      <c r="F45" s="57">
        <v>1242</v>
      </c>
      <c r="G45" s="57">
        <v>47.38</v>
      </c>
      <c r="H45" s="58">
        <f t="shared" si="1"/>
        <v>3.8148148148148153E-2</v>
      </c>
      <c r="I45" s="48">
        <f t="shared" si="8"/>
        <v>17698.680740740743</v>
      </c>
      <c r="J45" s="56">
        <f>'[2]FY 14 Integration'!J45</f>
        <v>0</v>
      </c>
      <c r="K45" s="56">
        <f t="shared" si="6"/>
        <v>0</v>
      </c>
      <c r="L45" s="56">
        <f t="shared" si="2"/>
        <v>0</v>
      </c>
      <c r="M45" s="64">
        <f t="shared" si="3"/>
        <v>0</v>
      </c>
      <c r="N45" s="59">
        <f t="shared" si="7"/>
        <v>0</v>
      </c>
      <c r="O45" s="59">
        <f t="shared" si="4"/>
        <v>0</v>
      </c>
      <c r="P45" s="59">
        <f t="shared" si="5"/>
        <v>0</v>
      </c>
    </row>
    <row r="46" spans="1:16" ht="14.45" x14ac:dyDescent="0.3">
      <c r="A46" s="62">
        <v>100</v>
      </c>
      <c r="B46" s="62">
        <v>1</v>
      </c>
      <c r="C46" s="63" t="s">
        <v>77</v>
      </c>
      <c r="D46" s="56">
        <v>0</v>
      </c>
      <c r="E46" s="57">
        <v>342.59</v>
      </c>
      <c r="F46" s="57">
        <v>323</v>
      </c>
      <c r="G46" s="57">
        <v>6.18</v>
      </c>
      <c r="H46" s="58">
        <f t="shared" si="1"/>
        <v>1.9133126934984521E-2</v>
      </c>
      <c r="I46" s="48">
        <f t="shared" si="8"/>
        <v>2294.186284829721</v>
      </c>
      <c r="J46" s="56">
        <f>'[2]FY 14 Integration'!J46</f>
        <v>0</v>
      </c>
      <c r="K46" s="56">
        <f t="shared" si="6"/>
        <v>0</v>
      </c>
      <c r="L46" s="56">
        <f t="shared" si="2"/>
        <v>0</v>
      </c>
      <c r="M46" s="64">
        <f t="shared" si="3"/>
        <v>0</v>
      </c>
      <c r="N46" s="59">
        <f t="shared" si="7"/>
        <v>0</v>
      </c>
      <c r="O46" s="59">
        <f t="shared" si="4"/>
        <v>0</v>
      </c>
      <c r="P46" s="59">
        <f t="shared" si="5"/>
        <v>0</v>
      </c>
    </row>
    <row r="47" spans="1:16" ht="14.45" x14ac:dyDescent="0.3">
      <c r="A47" s="62">
        <v>108</v>
      </c>
      <c r="B47" s="62">
        <v>1</v>
      </c>
      <c r="C47" s="63" t="s">
        <v>78</v>
      </c>
      <c r="D47" s="56">
        <v>0</v>
      </c>
      <c r="E47" s="57">
        <v>1095.79</v>
      </c>
      <c r="F47" s="57">
        <v>1021</v>
      </c>
      <c r="G47" s="57">
        <v>97.850000000000009</v>
      </c>
      <c r="H47" s="58">
        <f t="shared" si="1"/>
        <v>9.5837414299706172E-2</v>
      </c>
      <c r="I47" s="48">
        <f t="shared" si="8"/>
        <v>36756.188075416256</v>
      </c>
      <c r="J47" s="56">
        <f>'[2]FY 14 Integration'!J47</f>
        <v>0</v>
      </c>
      <c r="K47" s="56">
        <f t="shared" si="6"/>
        <v>0</v>
      </c>
      <c r="L47" s="56">
        <f t="shared" si="2"/>
        <v>0</v>
      </c>
      <c r="M47" s="64">
        <f t="shared" si="3"/>
        <v>0</v>
      </c>
      <c r="N47" s="59">
        <f t="shared" si="7"/>
        <v>0</v>
      </c>
      <c r="O47" s="59">
        <f t="shared" si="4"/>
        <v>0</v>
      </c>
      <c r="P47" s="59">
        <f t="shared" si="5"/>
        <v>0</v>
      </c>
    </row>
    <row r="48" spans="1:16" x14ac:dyDescent="0.25">
      <c r="A48" s="62">
        <v>110</v>
      </c>
      <c r="B48" s="62">
        <v>1</v>
      </c>
      <c r="C48" s="63" t="s">
        <v>79</v>
      </c>
      <c r="D48" s="56">
        <v>0</v>
      </c>
      <c r="E48" s="57">
        <v>4058.48</v>
      </c>
      <c r="F48" s="57">
        <v>3604</v>
      </c>
      <c r="G48" s="57">
        <v>230.72</v>
      </c>
      <c r="H48" s="58">
        <f t="shared" si="1"/>
        <v>6.4017758046614873E-2</v>
      </c>
      <c r="I48" s="48">
        <f t="shared" si="8"/>
        <v>90935.176736958936</v>
      </c>
      <c r="J48" s="56">
        <f>'[2]FY 14 Integration'!J48</f>
        <v>0</v>
      </c>
      <c r="K48" s="56">
        <f t="shared" si="6"/>
        <v>0</v>
      </c>
      <c r="L48" s="56">
        <f t="shared" si="2"/>
        <v>0</v>
      </c>
      <c r="M48" s="64">
        <f t="shared" si="3"/>
        <v>0</v>
      </c>
      <c r="N48" s="59">
        <f t="shared" si="7"/>
        <v>0</v>
      </c>
      <c r="O48" s="59">
        <f t="shared" si="4"/>
        <v>0</v>
      </c>
      <c r="P48" s="59">
        <f t="shared" si="5"/>
        <v>0</v>
      </c>
    </row>
    <row r="49" spans="1:16" x14ac:dyDescent="0.25">
      <c r="A49" s="62">
        <v>111</v>
      </c>
      <c r="B49" s="62">
        <v>1</v>
      </c>
      <c r="C49" s="63" t="s">
        <v>80</v>
      </c>
      <c r="D49" s="56">
        <v>0</v>
      </c>
      <c r="E49" s="57">
        <v>1857.84</v>
      </c>
      <c r="F49" s="57">
        <v>1610</v>
      </c>
      <c r="G49" s="57">
        <v>81.37</v>
      </c>
      <c r="H49" s="58">
        <f t="shared" si="1"/>
        <v>5.0540372670807458E-2</v>
      </c>
      <c r="I49" s="48">
        <f t="shared" si="8"/>
        <v>32863.57408695652</v>
      </c>
      <c r="J49" s="56">
        <f>'[2]FY 14 Integration'!J49</f>
        <v>0</v>
      </c>
      <c r="K49" s="56">
        <f t="shared" si="6"/>
        <v>0</v>
      </c>
      <c r="L49" s="56">
        <f t="shared" si="2"/>
        <v>0</v>
      </c>
      <c r="M49" s="64">
        <f t="shared" si="3"/>
        <v>0</v>
      </c>
      <c r="N49" s="59">
        <f t="shared" si="7"/>
        <v>0</v>
      </c>
      <c r="O49" s="59">
        <f t="shared" si="4"/>
        <v>0</v>
      </c>
      <c r="P49" s="59">
        <f t="shared" si="5"/>
        <v>0</v>
      </c>
    </row>
    <row r="50" spans="1:16" x14ac:dyDescent="0.25">
      <c r="A50" s="62">
        <v>112</v>
      </c>
      <c r="B50" s="62">
        <v>1</v>
      </c>
      <c r="C50" s="63" t="s">
        <v>81</v>
      </c>
      <c r="D50" s="56">
        <v>0</v>
      </c>
      <c r="E50" s="57">
        <v>9939.26</v>
      </c>
      <c r="F50" s="57">
        <v>9323</v>
      </c>
      <c r="G50" s="57">
        <v>1560.45</v>
      </c>
      <c r="H50" s="58">
        <f t="shared" si="1"/>
        <v>0.16737638099324254</v>
      </c>
      <c r="I50" s="48">
        <f t="shared" si="8"/>
        <v>582259.07899281359</v>
      </c>
      <c r="J50" s="56">
        <f>'[2]FY 14 Integration'!J50</f>
        <v>0</v>
      </c>
      <c r="K50" s="56">
        <f t="shared" si="6"/>
        <v>0</v>
      </c>
      <c r="L50" s="56">
        <f t="shared" si="2"/>
        <v>0</v>
      </c>
      <c r="M50" s="64">
        <f t="shared" si="3"/>
        <v>0</v>
      </c>
      <c r="N50" s="59">
        <f t="shared" si="7"/>
        <v>0</v>
      </c>
      <c r="O50" s="59">
        <f t="shared" si="4"/>
        <v>0</v>
      </c>
      <c r="P50" s="59">
        <f t="shared" si="5"/>
        <v>0</v>
      </c>
    </row>
    <row r="51" spans="1:16" x14ac:dyDescent="0.25">
      <c r="A51" s="62">
        <v>113</v>
      </c>
      <c r="B51" s="62">
        <v>1</v>
      </c>
      <c r="C51" s="63" t="s">
        <v>82</v>
      </c>
      <c r="D51" s="56">
        <v>0</v>
      </c>
      <c r="E51" s="57">
        <v>858.48</v>
      </c>
      <c r="F51" s="57">
        <v>794</v>
      </c>
      <c r="G51" s="57">
        <v>187.46</v>
      </c>
      <c r="H51" s="58">
        <f t="shared" si="1"/>
        <v>0.236095717884131</v>
      </c>
      <c r="I51" s="48">
        <f t="shared" si="8"/>
        <v>70939.208161209084</v>
      </c>
      <c r="J51" s="56">
        <f>'[2]FY 14 Integration'!J51</f>
        <v>0</v>
      </c>
      <c r="K51" s="56">
        <f t="shared" si="6"/>
        <v>0</v>
      </c>
      <c r="L51" s="56">
        <f t="shared" si="2"/>
        <v>0</v>
      </c>
      <c r="M51" s="64">
        <f t="shared" si="3"/>
        <v>0</v>
      </c>
      <c r="N51" s="59">
        <f t="shared" si="7"/>
        <v>0</v>
      </c>
      <c r="O51" s="59">
        <f t="shared" si="4"/>
        <v>0</v>
      </c>
      <c r="P51" s="59">
        <f t="shared" si="5"/>
        <v>0</v>
      </c>
    </row>
    <row r="52" spans="1:16" x14ac:dyDescent="0.25">
      <c r="A52" s="62">
        <v>115</v>
      </c>
      <c r="B52" s="62">
        <v>1</v>
      </c>
      <c r="C52" s="63" t="s">
        <v>83</v>
      </c>
      <c r="D52" s="56">
        <v>0</v>
      </c>
      <c r="E52" s="57">
        <v>1244.4100000000001</v>
      </c>
      <c r="F52" s="57">
        <v>1131</v>
      </c>
      <c r="G52" s="57">
        <v>1079.44</v>
      </c>
      <c r="H52" s="58">
        <f t="shared" si="1"/>
        <v>0.95441202475685238</v>
      </c>
      <c r="I52" s="48">
        <f t="shared" si="8"/>
        <v>415687.95370468614</v>
      </c>
      <c r="J52" s="56">
        <f>'[2]FY 14 Integration'!J52</f>
        <v>0</v>
      </c>
      <c r="K52" s="56">
        <f t="shared" si="6"/>
        <v>0</v>
      </c>
      <c r="L52" s="56">
        <f t="shared" si="2"/>
        <v>0</v>
      </c>
      <c r="M52" s="64">
        <f t="shared" si="3"/>
        <v>0</v>
      </c>
      <c r="N52" s="59">
        <f t="shared" si="7"/>
        <v>0</v>
      </c>
      <c r="O52" s="59">
        <f t="shared" si="4"/>
        <v>0</v>
      </c>
      <c r="P52" s="59">
        <f t="shared" si="5"/>
        <v>0</v>
      </c>
    </row>
    <row r="53" spans="1:16" x14ac:dyDescent="0.25">
      <c r="A53" s="62">
        <v>116</v>
      </c>
      <c r="B53" s="62">
        <v>1</v>
      </c>
      <c r="C53" s="63" t="s">
        <v>84</v>
      </c>
      <c r="D53" s="56">
        <v>0</v>
      </c>
      <c r="E53" s="57">
        <v>984.77</v>
      </c>
      <c r="F53" s="57">
        <v>872</v>
      </c>
      <c r="G53" s="57">
        <v>11.33</v>
      </c>
      <c r="H53" s="58">
        <f t="shared" si="1"/>
        <v>1.2993119266055045E-2</v>
      </c>
      <c r="I53" s="48">
        <f t="shared" si="8"/>
        <v>4478.3319208715593</v>
      </c>
      <c r="J53" s="56">
        <f>'[2]FY 14 Integration'!J53</f>
        <v>0</v>
      </c>
      <c r="K53" s="56">
        <f t="shared" si="6"/>
        <v>0</v>
      </c>
      <c r="L53" s="56">
        <f t="shared" si="2"/>
        <v>0</v>
      </c>
      <c r="M53" s="64">
        <f t="shared" si="3"/>
        <v>0</v>
      </c>
      <c r="N53" s="59">
        <f t="shared" si="7"/>
        <v>0</v>
      </c>
      <c r="O53" s="59">
        <f t="shared" si="4"/>
        <v>0</v>
      </c>
      <c r="P53" s="59">
        <f t="shared" si="5"/>
        <v>0</v>
      </c>
    </row>
    <row r="54" spans="1:16" x14ac:dyDescent="0.25">
      <c r="A54" s="62">
        <v>118</v>
      </c>
      <c r="B54" s="62">
        <v>1</v>
      </c>
      <c r="C54" s="63" t="s">
        <v>85</v>
      </c>
      <c r="D54" s="56">
        <v>0</v>
      </c>
      <c r="E54" s="57">
        <v>373.05</v>
      </c>
      <c r="F54" s="57">
        <v>351</v>
      </c>
      <c r="G54" s="57">
        <v>95.79</v>
      </c>
      <c r="H54" s="58">
        <f t="shared" si="1"/>
        <v>0.27290598290598295</v>
      </c>
      <c r="I54" s="48">
        <f t="shared" si="8"/>
        <v>35632.651923076926</v>
      </c>
      <c r="J54" s="56">
        <f>'[2]FY 14 Integration'!J54</f>
        <v>0</v>
      </c>
      <c r="K54" s="56">
        <f t="shared" si="6"/>
        <v>0</v>
      </c>
      <c r="L54" s="56">
        <f t="shared" si="2"/>
        <v>0</v>
      </c>
      <c r="M54" s="64">
        <f t="shared" si="3"/>
        <v>0</v>
      </c>
      <c r="N54" s="59">
        <f t="shared" si="7"/>
        <v>0</v>
      </c>
      <c r="O54" s="59">
        <f t="shared" si="4"/>
        <v>0</v>
      </c>
      <c r="P54" s="59">
        <f t="shared" si="5"/>
        <v>0</v>
      </c>
    </row>
    <row r="55" spans="1:16" x14ac:dyDescent="0.25">
      <c r="A55" s="65">
        <v>129</v>
      </c>
      <c r="B55" s="65">
        <v>1</v>
      </c>
      <c r="C55" s="40" t="s">
        <v>683</v>
      </c>
      <c r="D55" s="56">
        <v>151012.48000000001</v>
      </c>
      <c r="E55" s="57">
        <v>1530.54</v>
      </c>
      <c r="F55" s="57">
        <v>1327</v>
      </c>
      <c r="G55" s="57">
        <v>187.46</v>
      </c>
      <c r="H55" s="58">
        <f t="shared" si="1"/>
        <v>0.14126601356443105</v>
      </c>
      <c r="I55" s="48">
        <f t="shared" si="8"/>
        <v>75674.649540316503</v>
      </c>
      <c r="J55" s="56">
        <f>'[2]FY 14 Integration'!J55</f>
        <v>47428.754855764892</v>
      </c>
      <c r="K55" s="56">
        <f t="shared" si="6"/>
        <v>15305.4</v>
      </c>
      <c r="L55" s="56">
        <f t="shared" si="2"/>
        <v>138408.79999999999</v>
      </c>
      <c r="M55" s="64">
        <f t="shared" si="3"/>
        <v>-12603.680000000022</v>
      </c>
      <c r="N55" s="59">
        <f t="shared" si="7"/>
        <v>-8.2347929488938689</v>
      </c>
      <c r="O55" s="59">
        <f t="shared" si="4"/>
        <v>96886.159999999989</v>
      </c>
      <c r="P55" s="59">
        <f t="shared" si="5"/>
        <v>41522.639999999992</v>
      </c>
    </row>
    <row r="56" spans="1:16" x14ac:dyDescent="0.25">
      <c r="A56" s="62">
        <v>138</v>
      </c>
      <c r="B56" s="62">
        <v>1</v>
      </c>
      <c r="C56" s="63" t="s">
        <v>87</v>
      </c>
      <c r="D56" s="56">
        <v>0</v>
      </c>
      <c r="E56" s="57">
        <v>3260.75</v>
      </c>
      <c r="F56" s="57">
        <v>3201</v>
      </c>
      <c r="G56" s="57">
        <v>176.13</v>
      </c>
      <c r="H56" s="58">
        <f t="shared" si="1"/>
        <v>5.5023430178069349E-2</v>
      </c>
      <c r="I56" s="48">
        <f t="shared" si="8"/>
        <v>62796.177483598869</v>
      </c>
      <c r="J56" s="56">
        <f>'[2]FY 14 Integration'!J56</f>
        <v>0</v>
      </c>
      <c r="K56" s="56">
        <f t="shared" si="6"/>
        <v>0</v>
      </c>
      <c r="L56" s="56">
        <f t="shared" si="2"/>
        <v>0</v>
      </c>
      <c r="M56" s="64">
        <f t="shared" si="3"/>
        <v>0</v>
      </c>
      <c r="N56" s="59">
        <f t="shared" si="7"/>
        <v>0</v>
      </c>
      <c r="O56" s="59">
        <f t="shared" si="4"/>
        <v>0</v>
      </c>
      <c r="P56" s="59">
        <f t="shared" si="5"/>
        <v>0</v>
      </c>
    </row>
    <row r="57" spans="1:16" x14ac:dyDescent="0.25">
      <c r="A57" s="62">
        <v>139</v>
      </c>
      <c r="B57" s="62">
        <v>1</v>
      </c>
      <c r="C57" s="63" t="s">
        <v>88</v>
      </c>
      <c r="D57" s="56">
        <v>0</v>
      </c>
      <c r="E57" s="57">
        <v>1017.15</v>
      </c>
      <c r="F57" s="57">
        <v>896</v>
      </c>
      <c r="G57" s="57">
        <v>42.230000000000004</v>
      </c>
      <c r="H57" s="58">
        <f t="shared" si="1"/>
        <v>4.7131696428571436E-2</v>
      </c>
      <c r="I57" s="48">
        <f t="shared" si="8"/>
        <v>16779.001757812504</v>
      </c>
      <c r="J57" s="56">
        <f>'[2]FY 14 Integration'!J57</f>
        <v>0</v>
      </c>
      <c r="K57" s="56">
        <f t="shared" si="6"/>
        <v>0</v>
      </c>
      <c r="L57" s="56">
        <f t="shared" si="2"/>
        <v>0</v>
      </c>
      <c r="M57" s="64">
        <f t="shared" si="3"/>
        <v>0</v>
      </c>
      <c r="N57" s="59">
        <f t="shared" si="7"/>
        <v>0</v>
      </c>
      <c r="O57" s="59">
        <f t="shared" si="4"/>
        <v>0</v>
      </c>
      <c r="P57" s="59">
        <f t="shared" si="5"/>
        <v>0</v>
      </c>
    </row>
    <row r="58" spans="1:16" x14ac:dyDescent="0.25">
      <c r="A58" s="65">
        <v>146</v>
      </c>
      <c r="B58" s="65">
        <v>1</v>
      </c>
      <c r="C58" s="40" t="s">
        <v>686</v>
      </c>
      <c r="D58" s="56">
        <v>47198</v>
      </c>
      <c r="E58" s="57">
        <v>950.73</v>
      </c>
      <c r="F58" s="57">
        <v>863</v>
      </c>
      <c r="G58" s="57">
        <v>17.510000000000002</v>
      </c>
      <c r="H58" s="58">
        <f t="shared" si="1"/>
        <v>2.0289687137891078E-2</v>
      </c>
      <c r="I58" s="48">
        <f t="shared" si="8"/>
        <v>6751.5049884125156</v>
      </c>
      <c r="J58" s="56">
        <f>'[2]FY 14 Integration'!J58</f>
        <v>26503.305295480881</v>
      </c>
      <c r="K58" s="56">
        <f t="shared" si="6"/>
        <v>9507.2999999999993</v>
      </c>
      <c r="L58" s="56">
        <f t="shared" si="2"/>
        <v>42762.11</v>
      </c>
      <c r="M58" s="64">
        <f t="shared" si="3"/>
        <v>-4435.8899999999994</v>
      </c>
      <c r="N58" s="59">
        <f t="shared" si="7"/>
        <v>-4.6657726168312763</v>
      </c>
      <c r="O58" s="59">
        <f t="shared" si="4"/>
        <v>29933.476999999999</v>
      </c>
      <c r="P58" s="59">
        <f t="shared" si="5"/>
        <v>12828.633</v>
      </c>
    </row>
    <row r="59" spans="1:16" x14ac:dyDescent="0.25">
      <c r="A59" s="65">
        <v>150</v>
      </c>
      <c r="B59" s="65">
        <v>1</v>
      </c>
      <c r="C59" s="40" t="s">
        <v>687</v>
      </c>
      <c r="D59" s="56">
        <v>52756.73</v>
      </c>
      <c r="E59" s="57">
        <v>990.97</v>
      </c>
      <c r="F59" s="57">
        <v>938</v>
      </c>
      <c r="G59" s="57">
        <v>28.84</v>
      </c>
      <c r="H59" s="58">
        <f t="shared" si="1"/>
        <v>3.0746268656716418E-2</v>
      </c>
      <c r="I59" s="48">
        <f t="shared" si="8"/>
        <v>10664.020447761193</v>
      </c>
      <c r="J59" s="56">
        <f>'[2]FY 14 Integration'!J59</f>
        <v>27386.068665671646</v>
      </c>
      <c r="K59" s="56">
        <f t="shared" si="6"/>
        <v>9909.7000000000007</v>
      </c>
      <c r="L59" s="56">
        <f t="shared" si="2"/>
        <v>47959.79</v>
      </c>
      <c r="M59" s="64">
        <f t="shared" si="3"/>
        <v>-4796.9400000000023</v>
      </c>
      <c r="N59" s="59">
        <f t="shared" si="7"/>
        <v>-4.8406510792455899</v>
      </c>
      <c r="O59" s="59">
        <f t="shared" si="4"/>
        <v>33571.852999999996</v>
      </c>
      <c r="P59" s="59">
        <f t="shared" si="5"/>
        <v>14387.937</v>
      </c>
    </row>
    <row r="60" spans="1:16" x14ac:dyDescent="0.25">
      <c r="A60" s="62">
        <v>152</v>
      </c>
      <c r="B60" s="62">
        <v>1</v>
      </c>
      <c r="C60" s="63" t="s">
        <v>91</v>
      </c>
      <c r="D60" s="56">
        <v>0</v>
      </c>
      <c r="E60" s="57">
        <v>6200.91</v>
      </c>
      <c r="F60" s="57">
        <v>5717</v>
      </c>
      <c r="G60" s="57">
        <v>1060.9000000000001</v>
      </c>
      <c r="H60" s="58">
        <f t="shared" si="1"/>
        <v>0.18556935455658563</v>
      </c>
      <c r="I60" s="48">
        <f t="shared" si="8"/>
        <v>402744.6032272171</v>
      </c>
      <c r="J60" s="56">
        <f>'[2]FY 14 Integration'!J60</f>
        <v>0</v>
      </c>
      <c r="K60" s="56">
        <f t="shared" si="6"/>
        <v>0</v>
      </c>
      <c r="L60" s="56">
        <f t="shared" si="2"/>
        <v>0</v>
      </c>
      <c r="M60" s="64">
        <f t="shared" si="3"/>
        <v>0</v>
      </c>
      <c r="N60" s="59">
        <f t="shared" si="7"/>
        <v>0</v>
      </c>
      <c r="O60" s="59">
        <f t="shared" si="4"/>
        <v>0</v>
      </c>
      <c r="P60" s="59">
        <f t="shared" si="5"/>
        <v>0</v>
      </c>
    </row>
    <row r="61" spans="1:16" x14ac:dyDescent="0.25">
      <c r="A61" s="62">
        <v>162</v>
      </c>
      <c r="B61" s="62">
        <v>1</v>
      </c>
      <c r="C61" s="63" t="s">
        <v>92</v>
      </c>
      <c r="D61" s="56">
        <v>0</v>
      </c>
      <c r="E61" s="57">
        <v>1095.19</v>
      </c>
      <c r="F61" s="57">
        <v>1016</v>
      </c>
      <c r="G61" s="57">
        <v>287.37</v>
      </c>
      <c r="H61" s="58">
        <f t="shared" si="1"/>
        <v>0.2828444881889764</v>
      </c>
      <c r="I61" s="48">
        <f t="shared" si="8"/>
        <v>108418.95925688978</v>
      </c>
      <c r="J61" s="56">
        <f>'[2]FY 14 Integration'!J61</f>
        <v>0</v>
      </c>
      <c r="K61" s="56">
        <f t="shared" si="6"/>
        <v>0</v>
      </c>
      <c r="L61" s="56">
        <f t="shared" si="2"/>
        <v>0</v>
      </c>
      <c r="M61" s="64">
        <f t="shared" si="3"/>
        <v>0</v>
      </c>
      <c r="N61" s="59">
        <f t="shared" si="7"/>
        <v>0</v>
      </c>
      <c r="O61" s="59">
        <f t="shared" si="4"/>
        <v>0</v>
      </c>
      <c r="P61" s="59">
        <f t="shared" si="5"/>
        <v>0</v>
      </c>
    </row>
    <row r="62" spans="1:16" x14ac:dyDescent="0.25">
      <c r="A62" s="62">
        <v>166</v>
      </c>
      <c r="B62" s="62">
        <v>1</v>
      </c>
      <c r="C62" s="63" t="s">
        <v>93</v>
      </c>
      <c r="D62" s="56">
        <v>0</v>
      </c>
      <c r="E62" s="57">
        <v>492.79</v>
      </c>
      <c r="F62" s="57">
        <v>468</v>
      </c>
      <c r="G62" s="57">
        <v>104.03</v>
      </c>
      <c r="H62" s="58">
        <f t="shared" si="1"/>
        <v>0.22228632478632479</v>
      </c>
      <c r="I62" s="48">
        <f t="shared" si="8"/>
        <v>38339.167297008549</v>
      </c>
      <c r="J62" s="56">
        <f>'[2]FY 14 Integration'!J62</f>
        <v>0</v>
      </c>
      <c r="K62" s="56">
        <f t="shared" si="6"/>
        <v>0</v>
      </c>
      <c r="L62" s="56">
        <f t="shared" si="2"/>
        <v>0</v>
      </c>
      <c r="M62" s="64">
        <f t="shared" si="3"/>
        <v>0</v>
      </c>
      <c r="N62" s="59">
        <f t="shared" si="7"/>
        <v>0</v>
      </c>
      <c r="O62" s="59">
        <f t="shared" si="4"/>
        <v>0</v>
      </c>
      <c r="P62" s="59">
        <f t="shared" si="5"/>
        <v>0</v>
      </c>
    </row>
    <row r="63" spans="1:16" x14ac:dyDescent="0.25">
      <c r="A63" s="65">
        <v>173</v>
      </c>
      <c r="B63" s="65">
        <v>1</v>
      </c>
      <c r="C63" s="40" t="s">
        <v>691</v>
      </c>
      <c r="D63" s="56">
        <v>69690</v>
      </c>
      <c r="E63" s="57">
        <v>528.66999999999996</v>
      </c>
      <c r="F63" s="57">
        <v>488</v>
      </c>
      <c r="G63" s="57">
        <v>161.71</v>
      </c>
      <c r="H63" s="58">
        <f t="shared" si="1"/>
        <v>0.33137295081967216</v>
      </c>
      <c r="I63" s="48">
        <f t="shared" si="8"/>
        <v>61315.428268442629</v>
      </c>
      <c r="J63" s="56">
        <f>'[2]FY 14 Integration'!J63</f>
        <v>4048.3040778688555</v>
      </c>
      <c r="K63" s="56">
        <f t="shared" si="6"/>
        <v>5286.7</v>
      </c>
      <c r="L63" s="56">
        <f t="shared" si="2"/>
        <v>70650.429999999993</v>
      </c>
      <c r="M63" s="64">
        <f t="shared" si="3"/>
        <v>960.42999999999302</v>
      </c>
      <c r="N63" s="59">
        <f t="shared" si="7"/>
        <v>1.8166909414190195</v>
      </c>
      <c r="O63" s="59">
        <f t="shared" si="4"/>
        <v>49455.300999999992</v>
      </c>
      <c r="P63" s="59">
        <f t="shared" si="5"/>
        <v>21195.128999999997</v>
      </c>
    </row>
    <row r="64" spans="1:16" x14ac:dyDescent="0.25">
      <c r="A64" s="65">
        <v>177</v>
      </c>
      <c r="B64" s="65">
        <v>1</v>
      </c>
      <c r="C64" s="40" t="s">
        <v>692</v>
      </c>
      <c r="D64" s="56">
        <v>99600</v>
      </c>
      <c r="E64" s="57">
        <v>1071.3699999999999</v>
      </c>
      <c r="F64" s="57">
        <v>976</v>
      </c>
      <c r="G64" s="57">
        <v>221.45000000000002</v>
      </c>
      <c r="H64" s="58">
        <f t="shared" si="1"/>
        <v>0.2268954918032787</v>
      </c>
      <c r="I64" s="48">
        <f t="shared" si="8"/>
        <v>85081.158068647535</v>
      </c>
      <c r="J64" s="56">
        <f>'[2]FY 14 Integration'!J64</f>
        <v>9162.1710553278681</v>
      </c>
      <c r="K64" s="56">
        <f t="shared" si="6"/>
        <v>10713.699999999999</v>
      </c>
      <c r="L64" s="56">
        <f t="shared" si="2"/>
        <v>104957.03</v>
      </c>
      <c r="M64" s="64">
        <f t="shared" si="3"/>
        <v>5357.0299999999988</v>
      </c>
      <c r="N64" s="59">
        <f t="shared" si="7"/>
        <v>5.0001680091845015</v>
      </c>
      <c r="O64" s="59">
        <f t="shared" si="4"/>
        <v>73469.920999999988</v>
      </c>
      <c r="P64" s="59">
        <f t="shared" si="5"/>
        <v>31487.108999999997</v>
      </c>
    </row>
    <row r="65" spans="1:16" x14ac:dyDescent="0.25">
      <c r="A65" s="62">
        <v>181</v>
      </c>
      <c r="B65" s="62">
        <v>1</v>
      </c>
      <c r="C65" s="63" t="s">
        <v>96</v>
      </c>
      <c r="D65" s="56">
        <v>0</v>
      </c>
      <c r="E65" s="57">
        <v>6983.61</v>
      </c>
      <c r="F65" s="57">
        <v>6550</v>
      </c>
      <c r="G65" s="57">
        <v>373.89</v>
      </c>
      <c r="H65" s="58">
        <f t="shared" si="1"/>
        <v>5.70824427480916E-2</v>
      </c>
      <c r="I65" s="48">
        <f t="shared" si="8"/>
        <v>139524.53129999997</v>
      </c>
      <c r="J65" s="56">
        <f>'[2]FY 14 Integration'!J65</f>
        <v>0</v>
      </c>
      <c r="K65" s="56">
        <f t="shared" si="6"/>
        <v>0</v>
      </c>
      <c r="L65" s="56">
        <f t="shared" si="2"/>
        <v>0</v>
      </c>
      <c r="M65" s="64">
        <f t="shared" si="3"/>
        <v>0</v>
      </c>
      <c r="N65" s="59">
        <f t="shared" si="7"/>
        <v>0</v>
      </c>
      <c r="O65" s="59">
        <f t="shared" si="4"/>
        <v>0</v>
      </c>
      <c r="P65" s="59">
        <f t="shared" si="5"/>
        <v>0</v>
      </c>
    </row>
    <row r="66" spans="1:16" x14ac:dyDescent="0.25">
      <c r="A66" s="62">
        <v>182</v>
      </c>
      <c r="B66" s="62">
        <v>1</v>
      </c>
      <c r="C66" s="63" t="s">
        <v>97</v>
      </c>
      <c r="D66" s="56">
        <v>0</v>
      </c>
      <c r="E66" s="57">
        <v>1243.78</v>
      </c>
      <c r="F66" s="57">
        <v>1178</v>
      </c>
      <c r="G66" s="57">
        <v>51.5</v>
      </c>
      <c r="H66" s="58">
        <f t="shared" si="1"/>
        <v>4.3718166383701192E-2</v>
      </c>
      <c r="I66" s="48">
        <f t="shared" si="8"/>
        <v>19031.523344651952</v>
      </c>
      <c r="J66" s="56">
        <f>'[2]FY 14 Integration'!J66</f>
        <v>0</v>
      </c>
      <c r="K66" s="56">
        <f t="shared" si="6"/>
        <v>0</v>
      </c>
      <c r="L66" s="56">
        <f t="shared" si="2"/>
        <v>0</v>
      </c>
      <c r="M66" s="64">
        <f t="shared" si="3"/>
        <v>0</v>
      </c>
      <c r="N66" s="59">
        <f t="shared" si="7"/>
        <v>0</v>
      </c>
      <c r="O66" s="59">
        <f t="shared" si="4"/>
        <v>0</v>
      </c>
      <c r="P66" s="59">
        <f t="shared" si="5"/>
        <v>0</v>
      </c>
    </row>
    <row r="67" spans="1:16" x14ac:dyDescent="0.25">
      <c r="A67" s="62">
        <v>186</v>
      </c>
      <c r="B67" s="62">
        <v>1</v>
      </c>
      <c r="C67" s="63" t="s">
        <v>98</v>
      </c>
      <c r="D67" s="56">
        <v>0</v>
      </c>
      <c r="E67" s="57">
        <v>1795.16</v>
      </c>
      <c r="F67" s="57">
        <v>1639</v>
      </c>
      <c r="G67" s="57">
        <v>37.08</v>
      </c>
      <c r="H67" s="58">
        <f t="shared" si="1"/>
        <v>2.2623550945698595E-2</v>
      </c>
      <c r="I67" s="48">
        <f t="shared" si="8"/>
        <v>14214.512800488103</v>
      </c>
      <c r="J67" s="56">
        <f>'[2]FY 14 Integration'!J67</f>
        <v>0</v>
      </c>
      <c r="K67" s="56">
        <f t="shared" si="6"/>
        <v>0</v>
      </c>
      <c r="L67" s="56">
        <f t="shared" si="2"/>
        <v>0</v>
      </c>
      <c r="M67" s="64">
        <f t="shared" si="3"/>
        <v>0</v>
      </c>
      <c r="N67" s="59">
        <f t="shared" si="7"/>
        <v>0</v>
      </c>
      <c r="O67" s="59">
        <f t="shared" si="4"/>
        <v>0</v>
      </c>
      <c r="P67" s="59">
        <f t="shared" si="5"/>
        <v>0</v>
      </c>
    </row>
    <row r="68" spans="1:16" x14ac:dyDescent="0.25">
      <c r="A68" s="65">
        <v>191</v>
      </c>
      <c r="B68" s="65">
        <v>1</v>
      </c>
      <c r="C68" s="40" t="s">
        <v>696</v>
      </c>
      <c r="D68" s="56">
        <v>1375714.05</v>
      </c>
      <c r="E68" s="57">
        <v>10372.86</v>
      </c>
      <c r="F68" s="57">
        <v>9710</v>
      </c>
      <c r="G68" s="57">
        <v>4462.99</v>
      </c>
      <c r="H68" s="58">
        <f t="shared" si="1"/>
        <v>0.45962821833161688</v>
      </c>
      <c r="I68" s="48">
        <f t="shared" si="8"/>
        <v>1668680.7062811535</v>
      </c>
      <c r="J68" s="56">
        <f>'[2]FY 14 Integration'!J68</f>
        <v>0</v>
      </c>
      <c r="K68" s="56">
        <f t="shared" si="6"/>
        <v>103728.6</v>
      </c>
      <c r="L68" s="56">
        <f t="shared" si="2"/>
        <v>1772409.31</v>
      </c>
      <c r="M68" s="64">
        <f t="shared" si="3"/>
        <v>396695.26</v>
      </c>
      <c r="N68" s="59">
        <f t="shared" si="7"/>
        <v>38.243576024355868</v>
      </c>
      <c r="O68" s="59">
        <f t="shared" si="4"/>
        <v>1240686.517</v>
      </c>
      <c r="P68" s="59">
        <f t="shared" si="5"/>
        <v>531722.79299999995</v>
      </c>
    </row>
    <row r="69" spans="1:16" x14ac:dyDescent="0.25">
      <c r="A69" s="62">
        <v>192</v>
      </c>
      <c r="B69" s="62">
        <v>1</v>
      </c>
      <c r="C69" s="63" t="s">
        <v>100</v>
      </c>
      <c r="D69" s="56">
        <v>0</v>
      </c>
      <c r="E69" s="57">
        <v>7159.01</v>
      </c>
      <c r="F69" s="57">
        <v>6779</v>
      </c>
      <c r="G69" s="57">
        <v>965.11</v>
      </c>
      <c r="H69" s="58">
        <f t="shared" si="1"/>
        <v>0.14236760584156954</v>
      </c>
      <c r="I69" s="48">
        <f t="shared" si="8"/>
        <v>356723.88986354921</v>
      </c>
      <c r="J69" s="56">
        <f>'[2]FY 14 Integration'!J69</f>
        <v>0</v>
      </c>
      <c r="K69" s="56">
        <f t="shared" si="6"/>
        <v>0</v>
      </c>
      <c r="L69" s="56">
        <f t="shared" si="2"/>
        <v>0</v>
      </c>
      <c r="M69" s="64">
        <f t="shared" si="3"/>
        <v>0</v>
      </c>
      <c r="N69" s="59">
        <f t="shared" si="7"/>
        <v>0</v>
      </c>
      <c r="O69" s="59">
        <f t="shared" si="4"/>
        <v>0</v>
      </c>
      <c r="P69" s="59">
        <f t="shared" si="5"/>
        <v>0</v>
      </c>
    </row>
    <row r="70" spans="1:16" x14ac:dyDescent="0.25">
      <c r="A70" s="65">
        <v>194</v>
      </c>
      <c r="B70" s="65">
        <v>1</v>
      </c>
      <c r="C70" s="40" t="s">
        <v>698</v>
      </c>
      <c r="D70" s="56">
        <v>1110700</v>
      </c>
      <c r="E70" s="57">
        <v>11672.43</v>
      </c>
      <c r="F70" s="57">
        <v>10919</v>
      </c>
      <c r="G70" s="57">
        <v>1531.6100000000001</v>
      </c>
      <c r="H70" s="58">
        <f t="shared" si="1"/>
        <v>0.1402701712611045</v>
      </c>
      <c r="I70" s="48">
        <f t="shared" si="8"/>
        <v>573052.81429663894</v>
      </c>
      <c r="J70" s="56">
        <f>'[2]FY 14 Integration'!J70</f>
        <v>337714.22379888268</v>
      </c>
      <c r="K70" s="56">
        <f t="shared" si="6"/>
        <v>116724.3</v>
      </c>
      <c r="L70" s="56">
        <f t="shared" si="2"/>
        <v>1027491.34</v>
      </c>
      <c r="M70" s="64">
        <f t="shared" si="3"/>
        <v>-83208.660000000033</v>
      </c>
      <c r="N70" s="59">
        <f t="shared" si="7"/>
        <v>-7.1286493043864931</v>
      </c>
      <c r="O70" s="59">
        <f t="shared" si="4"/>
        <v>719243.93799999997</v>
      </c>
      <c r="P70" s="59">
        <f t="shared" si="5"/>
        <v>308247.402</v>
      </c>
    </row>
    <row r="71" spans="1:16" x14ac:dyDescent="0.25">
      <c r="A71" s="62">
        <v>195</v>
      </c>
      <c r="B71" s="62">
        <v>1</v>
      </c>
      <c r="C71" s="63" t="s">
        <v>102</v>
      </c>
      <c r="D71" s="56">
        <v>0</v>
      </c>
      <c r="E71" s="57">
        <v>649.58000000000004</v>
      </c>
      <c r="F71" s="57">
        <v>578</v>
      </c>
      <c r="G71" s="57">
        <v>17.510000000000002</v>
      </c>
      <c r="H71" s="58">
        <f t="shared" si="1"/>
        <v>3.0294117647058826E-2</v>
      </c>
      <c r="I71" s="48">
        <f t="shared" si="8"/>
        <v>6887.458529411766</v>
      </c>
      <c r="J71" s="56">
        <f>'[2]FY 14 Integration'!J71</f>
        <v>0</v>
      </c>
      <c r="K71" s="56">
        <f t="shared" si="6"/>
        <v>0</v>
      </c>
      <c r="L71" s="56">
        <f t="shared" si="2"/>
        <v>0</v>
      </c>
      <c r="M71" s="64">
        <f t="shared" si="3"/>
        <v>0</v>
      </c>
      <c r="N71" s="59">
        <f t="shared" si="7"/>
        <v>0</v>
      </c>
      <c r="O71" s="59">
        <f t="shared" si="4"/>
        <v>0</v>
      </c>
      <c r="P71" s="59">
        <f t="shared" si="5"/>
        <v>0</v>
      </c>
    </row>
    <row r="72" spans="1:16" x14ac:dyDescent="0.25">
      <c r="A72" s="65">
        <v>196</v>
      </c>
      <c r="B72" s="65">
        <v>1</v>
      </c>
      <c r="C72" s="40" t="s">
        <v>700</v>
      </c>
      <c r="D72" s="56">
        <v>4022834.04</v>
      </c>
      <c r="E72" s="57">
        <v>29765.37</v>
      </c>
      <c r="F72" s="57">
        <v>27174</v>
      </c>
      <c r="G72" s="57">
        <v>7869.2</v>
      </c>
      <c r="H72" s="58">
        <f t="shared" si="1"/>
        <v>0.28958563332597337</v>
      </c>
      <c r="I72" s="48">
        <f t="shared" si="8"/>
        <v>3016868.2329211747</v>
      </c>
      <c r="J72" s="56">
        <f>'[2]FY 14 Integration'!J72</f>
        <v>614068.79159319948</v>
      </c>
      <c r="K72" s="56">
        <f t="shared" si="6"/>
        <v>297653.7</v>
      </c>
      <c r="L72" s="56">
        <f t="shared" si="2"/>
        <v>3928590.72</v>
      </c>
      <c r="M72" s="64">
        <f t="shared" si="3"/>
        <v>-94243.319999999832</v>
      </c>
      <c r="N72" s="59">
        <f t="shared" si="7"/>
        <v>-3.166206904197725</v>
      </c>
      <c r="O72" s="59">
        <f t="shared" si="4"/>
        <v>2750013.5040000002</v>
      </c>
      <c r="P72" s="59">
        <f t="shared" si="5"/>
        <v>1178577.216</v>
      </c>
    </row>
    <row r="73" spans="1:16" x14ac:dyDescent="0.25">
      <c r="A73" s="65">
        <v>197</v>
      </c>
      <c r="B73" s="65">
        <v>1</v>
      </c>
      <c r="C73" s="40" t="s">
        <v>701</v>
      </c>
      <c r="D73" s="56">
        <v>758142</v>
      </c>
      <c r="E73" s="57">
        <v>5143.6000000000004</v>
      </c>
      <c r="F73" s="57">
        <v>4786</v>
      </c>
      <c r="G73" s="57">
        <v>2115.62</v>
      </c>
      <c r="H73" s="58">
        <f t="shared" si="1"/>
        <v>0.44204346009193479</v>
      </c>
      <c r="I73" s="48">
        <f t="shared" si="8"/>
        <v>795793.15946510655</v>
      </c>
      <c r="J73" s="56">
        <f>'[2]FY 14 Integration'!J73</f>
        <v>0</v>
      </c>
      <c r="K73" s="56">
        <f t="shared" si="6"/>
        <v>51436</v>
      </c>
      <c r="L73" s="56">
        <f t="shared" si="2"/>
        <v>847229.16</v>
      </c>
      <c r="M73" s="64">
        <f t="shared" si="3"/>
        <v>89087.160000000033</v>
      </c>
      <c r="N73" s="59">
        <f t="shared" si="7"/>
        <v>17.320001555330901</v>
      </c>
      <c r="O73" s="59">
        <f t="shared" si="4"/>
        <v>593060.41200000001</v>
      </c>
      <c r="P73" s="59">
        <f t="shared" si="5"/>
        <v>254168.74799999999</v>
      </c>
    </row>
    <row r="74" spans="1:16" x14ac:dyDescent="0.25">
      <c r="A74" s="65">
        <v>199</v>
      </c>
      <c r="B74" s="65">
        <v>1</v>
      </c>
      <c r="C74" s="40" t="s">
        <v>702</v>
      </c>
      <c r="D74" s="56">
        <v>397151</v>
      </c>
      <c r="E74" s="57">
        <v>4221.99</v>
      </c>
      <c r="F74" s="57">
        <v>3798</v>
      </c>
      <c r="G74" s="57">
        <v>1390.5</v>
      </c>
      <c r="H74" s="58">
        <f t="shared" si="1"/>
        <v>0.36611374407582936</v>
      </c>
      <c r="I74" s="48">
        <f t="shared" si="8"/>
        <v>541004.99822274875</v>
      </c>
      <c r="J74" s="56">
        <f>'[2]FY 14 Integration'!J74</f>
        <v>0</v>
      </c>
      <c r="K74" s="56">
        <f t="shared" si="6"/>
        <v>42219.899999999994</v>
      </c>
      <c r="L74" s="56">
        <f t="shared" si="2"/>
        <v>583224.9</v>
      </c>
      <c r="M74" s="64">
        <f t="shared" si="3"/>
        <v>186073.90000000002</v>
      </c>
      <c r="N74" s="59">
        <f t="shared" si="7"/>
        <v>44.072558201227388</v>
      </c>
      <c r="O74" s="59">
        <f t="shared" si="4"/>
        <v>408257.43</v>
      </c>
      <c r="P74" s="59">
        <f t="shared" si="5"/>
        <v>174967.47</v>
      </c>
    </row>
    <row r="75" spans="1:16" x14ac:dyDescent="0.25">
      <c r="A75" s="62">
        <v>200</v>
      </c>
      <c r="B75" s="62">
        <v>1</v>
      </c>
      <c r="C75" s="63" t="s">
        <v>106</v>
      </c>
      <c r="D75" s="56">
        <v>0</v>
      </c>
      <c r="E75" s="57">
        <v>5062.8100000000004</v>
      </c>
      <c r="F75" s="57">
        <v>4659</v>
      </c>
      <c r="G75" s="57">
        <v>425.39</v>
      </c>
      <c r="H75" s="58">
        <f t="shared" si="1"/>
        <v>9.1305001073191672E-2</v>
      </c>
      <c r="I75" s="48">
        <f t="shared" si="8"/>
        <v>161790.95536917794</v>
      </c>
      <c r="J75" s="56">
        <f>'[2]FY 14 Integration'!J75</f>
        <v>0</v>
      </c>
      <c r="K75" s="56">
        <f t="shared" si="6"/>
        <v>0</v>
      </c>
      <c r="L75" s="56">
        <f t="shared" si="2"/>
        <v>0</v>
      </c>
      <c r="M75" s="64">
        <f t="shared" si="3"/>
        <v>0</v>
      </c>
      <c r="N75" s="59">
        <f t="shared" si="7"/>
        <v>0</v>
      </c>
      <c r="O75" s="59">
        <f t="shared" si="4"/>
        <v>0</v>
      </c>
      <c r="P75" s="59">
        <f t="shared" si="5"/>
        <v>0</v>
      </c>
    </row>
    <row r="76" spans="1:16" x14ac:dyDescent="0.25">
      <c r="A76" s="65">
        <v>203</v>
      </c>
      <c r="B76" s="65">
        <v>1</v>
      </c>
      <c r="C76" s="40" t="s">
        <v>704</v>
      </c>
      <c r="D76" s="56">
        <v>48619</v>
      </c>
      <c r="E76" s="57">
        <v>844.5</v>
      </c>
      <c r="F76" s="57">
        <v>762</v>
      </c>
      <c r="G76" s="57">
        <v>72.100000000000009</v>
      </c>
      <c r="H76" s="58">
        <f t="shared" si="1"/>
        <v>9.4619422572178494E-2</v>
      </c>
      <c r="I76" s="48">
        <f t="shared" si="8"/>
        <v>27967.135826771657</v>
      </c>
      <c r="J76" s="56">
        <f>'[2]FY 14 Integration'!J76</f>
        <v>13214.627401574802</v>
      </c>
      <c r="K76" s="56">
        <f t="shared" si="6"/>
        <v>8445</v>
      </c>
      <c r="L76" s="56">
        <f t="shared" si="2"/>
        <v>49626.76</v>
      </c>
      <c r="M76" s="64">
        <f t="shared" si="3"/>
        <v>1007.760000000002</v>
      </c>
      <c r="N76" s="59">
        <f t="shared" si="7"/>
        <v>1.1933214920071071</v>
      </c>
      <c r="O76" s="59">
        <f t="shared" si="4"/>
        <v>34738.731999999996</v>
      </c>
      <c r="P76" s="59">
        <f t="shared" si="5"/>
        <v>14888.028</v>
      </c>
    </row>
    <row r="77" spans="1:16" x14ac:dyDescent="0.25">
      <c r="A77" s="62">
        <v>204</v>
      </c>
      <c r="B77" s="62">
        <v>1</v>
      </c>
      <c r="C77" s="63" t="s">
        <v>108</v>
      </c>
      <c r="D77" s="56">
        <v>0</v>
      </c>
      <c r="E77" s="57">
        <v>2323.9299999999998</v>
      </c>
      <c r="F77" s="57">
        <v>2091</v>
      </c>
      <c r="G77" s="57">
        <v>118.45</v>
      </c>
      <c r="H77" s="58">
        <f t="shared" si="1"/>
        <v>5.6647537063605931E-2</v>
      </c>
      <c r="I77" s="48">
        <f t="shared" si="8"/>
        <v>46075.718782878997</v>
      </c>
      <c r="J77" s="56">
        <f>'[2]FY 14 Integration'!J77</f>
        <v>0</v>
      </c>
      <c r="K77" s="56">
        <f t="shared" si="6"/>
        <v>0</v>
      </c>
      <c r="L77" s="56">
        <f t="shared" si="2"/>
        <v>0</v>
      </c>
      <c r="M77" s="64">
        <f t="shared" si="3"/>
        <v>0</v>
      </c>
      <c r="N77" s="59">
        <f t="shared" si="7"/>
        <v>0</v>
      </c>
      <c r="O77" s="59">
        <f t="shared" si="4"/>
        <v>0</v>
      </c>
      <c r="P77" s="59">
        <f t="shared" si="5"/>
        <v>0</v>
      </c>
    </row>
    <row r="78" spans="1:16" x14ac:dyDescent="0.25">
      <c r="A78" s="62">
        <v>206</v>
      </c>
      <c r="B78" s="62">
        <v>1</v>
      </c>
      <c r="C78" s="63" t="s">
        <v>109</v>
      </c>
      <c r="D78" s="56">
        <v>0</v>
      </c>
      <c r="E78" s="57">
        <v>4411.42</v>
      </c>
      <c r="F78" s="57">
        <v>3943</v>
      </c>
      <c r="G78" s="57">
        <v>202.91</v>
      </c>
      <c r="H78" s="58">
        <f t="shared" ref="H78:H141" si="9">IF(F78=0,0,G78/F78)</f>
        <v>5.1460816637078369E-2</v>
      </c>
      <c r="I78" s="48">
        <f t="shared" si="8"/>
        <v>79455.346505199093</v>
      </c>
      <c r="J78" s="56">
        <f>'[2]FY 14 Integration'!J78</f>
        <v>0</v>
      </c>
      <c r="K78" s="56">
        <f t="shared" si="6"/>
        <v>0</v>
      </c>
      <c r="L78" s="56">
        <f t="shared" ref="L78:L141" si="10">IF(D78=0,0,ROUND(I78+J78+K78,2))</f>
        <v>0</v>
      </c>
      <c r="M78" s="64">
        <f t="shared" ref="M78:M141" si="11">L78-D78</f>
        <v>0</v>
      </c>
      <c r="N78" s="59">
        <f t="shared" si="7"/>
        <v>0</v>
      </c>
      <c r="O78" s="59">
        <f t="shared" ref="O78:O141" si="12">O$9*L78</f>
        <v>0</v>
      </c>
      <c r="P78" s="59">
        <f t="shared" ref="P78:P141" si="13">P$9*L78</f>
        <v>0</v>
      </c>
    </row>
    <row r="79" spans="1:16" x14ac:dyDescent="0.25">
      <c r="A79" s="62">
        <v>207</v>
      </c>
      <c r="B79" s="62">
        <v>1</v>
      </c>
      <c r="C79" s="63" t="s">
        <v>110</v>
      </c>
      <c r="D79" s="56">
        <v>0</v>
      </c>
      <c r="E79" s="57">
        <v>314.86</v>
      </c>
      <c r="F79" s="57">
        <v>283</v>
      </c>
      <c r="G79" s="57">
        <v>9.27</v>
      </c>
      <c r="H79" s="58">
        <f t="shared" si="9"/>
        <v>3.2756183745583034E-2</v>
      </c>
      <c r="I79" s="48">
        <f t="shared" si="8"/>
        <v>3609.7642049469964</v>
      </c>
      <c r="J79" s="56">
        <f>'[2]FY 14 Integration'!J79</f>
        <v>0</v>
      </c>
      <c r="K79" s="56">
        <f t="shared" ref="K79:K142" si="14">IF(D79&gt;0,E79*K$10,0)</f>
        <v>0</v>
      </c>
      <c r="L79" s="56">
        <f t="shared" si="10"/>
        <v>0</v>
      </c>
      <c r="M79" s="64">
        <f t="shared" si="11"/>
        <v>0</v>
      </c>
      <c r="N79" s="59">
        <f t="shared" ref="N79:N142" si="15">IF(E79=0,0,M79/E79)</f>
        <v>0</v>
      </c>
      <c r="O79" s="59">
        <f t="shared" si="12"/>
        <v>0</v>
      </c>
      <c r="P79" s="59">
        <f t="shared" si="13"/>
        <v>0</v>
      </c>
    </row>
    <row r="80" spans="1:16" x14ac:dyDescent="0.25">
      <c r="A80" s="62">
        <v>208</v>
      </c>
      <c r="B80" s="62">
        <v>1</v>
      </c>
      <c r="C80" s="63" t="s">
        <v>111</v>
      </c>
      <c r="D80" s="56">
        <v>0</v>
      </c>
      <c r="E80" s="57">
        <v>195.85</v>
      </c>
      <c r="F80" s="57">
        <v>167</v>
      </c>
      <c r="G80" s="57">
        <v>3.09</v>
      </c>
      <c r="H80" s="58">
        <f t="shared" si="9"/>
        <v>1.8502994011976047E-2</v>
      </c>
      <c r="I80" s="48">
        <f t="shared" ref="I80:I143" si="16">E80*H80*I$10</f>
        <v>1268.3339820359279</v>
      </c>
      <c r="J80" s="56">
        <f>'[2]FY 14 Integration'!J80</f>
        <v>0</v>
      </c>
      <c r="K80" s="56">
        <f t="shared" si="14"/>
        <v>0</v>
      </c>
      <c r="L80" s="56">
        <f t="shared" si="10"/>
        <v>0</v>
      </c>
      <c r="M80" s="64">
        <f t="shared" si="11"/>
        <v>0</v>
      </c>
      <c r="N80" s="59">
        <f t="shared" si="15"/>
        <v>0</v>
      </c>
      <c r="O80" s="59">
        <f t="shared" si="12"/>
        <v>0</v>
      </c>
      <c r="P80" s="59">
        <f t="shared" si="13"/>
        <v>0</v>
      </c>
    </row>
    <row r="81" spans="1:16" x14ac:dyDescent="0.25">
      <c r="A81" s="65">
        <v>213</v>
      </c>
      <c r="B81" s="65">
        <v>1</v>
      </c>
      <c r="C81" s="40" t="s">
        <v>709</v>
      </c>
      <c r="D81" s="56">
        <v>84000</v>
      </c>
      <c r="E81" s="57">
        <v>895.77</v>
      </c>
      <c r="F81" s="57">
        <v>861</v>
      </c>
      <c r="G81" s="57">
        <v>33.99</v>
      </c>
      <c r="H81" s="58">
        <f t="shared" si="9"/>
        <v>3.9477351916376309E-2</v>
      </c>
      <c r="I81" s="48">
        <f t="shared" si="16"/>
        <v>12376.919634146343</v>
      </c>
      <c r="J81" s="56">
        <f>'[2]FY 14 Integration'!J81</f>
        <v>46671.956341463425</v>
      </c>
      <c r="K81" s="56">
        <f t="shared" si="14"/>
        <v>8957.7000000000007</v>
      </c>
      <c r="L81" s="56">
        <f t="shared" si="10"/>
        <v>68006.58</v>
      </c>
      <c r="M81" s="64">
        <f t="shared" si="11"/>
        <v>-15993.419999999998</v>
      </c>
      <c r="N81" s="59">
        <f t="shared" si="15"/>
        <v>-17.854382263304196</v>
      </c>
      <c r="O81" s="59">
        <f t="shared" si="12"/>
        <v>47604.606</v>
      </c>
      <c r="P81" s="59">
        <f t="shared" si="13"/>
        <v>20401.973999999998</v>
      </c>
    </row>
    <row r="82" spans="1:16" x14ac:dyDescent="0.25">
      <c r="A82" s="65">
        <v>227</v>
      </c>
      <c r="B82" s="65">
        <v>1</v>
      </c>
      <c r="C82" s="40" t="s">
        <v>710</v>
      </c>
      <c r="D82" s="56">
        <v>30700</v>
      </c>
      <c r="E82" s="57">
        <v>990.77</v>
      </c>
      <c r="F82" s="57">
        <v>908</v>
      </c>
      <c r="G82" s="57">
        <v>35.020000000000003</v>
      </c>
      <c r="H82" s="58">
        <f t="shared" si="9"/>
        <v>3.8568281938325996E-2</v>
      </c>
      <c r="I82" s="48">
        <f t="shared" si="16"/>
        <v>13374.303843612335</v>
      </c>
      <c r="J82" s="56">
        <f>'[2]FY 14 Integration'!J82</f>
        <v>11209.659515418502</v>
      </c>
      <c r="K82" s="56">
        <f t="shared" si="14"/>
        <v>9907.7000000000007</v>
      </c>
      <c r="L82" s="56">
        <f t="shared" si="10"/>
        <v>34491.660000000003</v>
      </c>
      <c r="M82" s="64">
        <f t="shared" si="11"/>
        <v>3791.6600000000035</v>
      </c>
      <c r="N82" s="59">
        <f t="shared" si="15"/>
        <v>3.8269830535845895</v>
      </c>
      <c r="O82" s="59">
        <f t="shared" si="12"/>
        <v>24144.162</v>
      </c>
      <c r="P82" s="59">
        <f t="shared" si="13"/>
        <v>10347.498000000001</v>
      </c>
    </row>
    <row r="83" spans="1:16" x14ac:dyDescent="0.25">
      <c r="A83" s="62">
        <v>229</v>
      </c>
      <c r="B83" s="62">
        <v>1</v>
      </c>
      <c r="C83" s="63" t="s">
        <v>114</v>
      </c>
      <c r="D83" s="56">
        <v>0</v>
      </c>
      <c r="E83" s="57">
        <v>328.38</v>
      </c>
      <c r="F83" s="57">
        <v>335</v>
      </c>
      <c r="G83" s="57">
        <v>13.39</v>
      </c>
      <c r="H83" s="58">
        <f t="shared" si="9"/>
        <v>3.9970149253731345E-2</v>
      </c>
      <c r="I83" s="48">
        <f t="shared" si="16"/>
        <v>4593.8891641791042</v>
      </c>
      <c r="J83" s="56">
        <f>'[2]FY 14 Integration'!J83</f>
        <v>0</v>
      </c>
      <c r="K83" s="56">
        <f t="shared" si="14"/>
        <v>0</v>
      </c>
      <c r="L83" s="56">
        <f t="shared" si="10"/>
        <v>0</v>
      </c>
      <c r="M83" s="64">
        <f t="shared" si="11"/>
        <v>0</v>
      </c>
      <c r="N83" s="59">
        <f t="shared" si="15"/>
        <v>0</v>
      </c>
      <c r="O83" s="59">
        <f t="shared" si="12"/>
        <v>0</v>
      </c>
      <c r="P83" s="59">
        <f t="shared" si="13"/>
        <v>0</v>
      </c>
    </row>
    <row r="84" spans="1:16" x14ac:dyDescent="0.25">
      <c r="A84" s="62">
        <v>238</v>
      </c>
      <c r="B84" s="62">
        <v>1</v>
      </c>
      <c r="C84" s="63" t="s">
        <v>115</v>
      </c>
      <c r="D84" s="56">
        <v>0</v>
      </c>
      <c r="E84" s="57">
        <v>264.66000000000003</v>
      </c>
      <c r="F84" s="57">
        <v>260</v>
      </c>
      <c r="G84" s="57">
        <v>0</v>
      </c>
      <c r="H84" s="58">
        <f t="shared" si="9"/>
        <v>0</v>
      </c>
      <c r="I84" s="48">
        <f t="shared" si="16"/>
        <v>0</v>
      </c>
      <c r="J84" s="56">
        <f>'[2]FY 14 Integration'!J84</f>
        <v>0</v>
      </c>
      <c r="K84" s="56">
        <f t="shared" si="14"/>
        <v>0</v>
      </c>
      <c r="L84" s="56">
        <f t="shared" si="10"/>
        <v>0</v>
      </c>
      <c r="M84" s="64">
        <f t="shared" si="11"/>
        <v>0</v>
      </c>
      <c r="N84" s="59">
        <f t="shared" si="15"/>
        <v>0</v>
      </c>
      <c r="O84" s="59">
        <f t="shared" si="12"/>
        <v>0</v>
      </c>
      <c r="P84" s="59">
        <f t="shared" si="13"/>
        <v>0</v>
      </c>
    </row>
    <row r="85" spans="1:16" x14ac:dyDescent="0.25">
      <c r="A85" s="62">
        <v>239</v>
      </c>
      <c r="B85" s="62">
        <v>1</v>
      </c>
      <c r="C85" s="63" t="s">
        <v>116</v>
      </c>
      <c r="D85" s="56">
        <v>0</v>
      </c>
      <c r="E85" s="57">
        <v>749.81</v>
      </c>
      <c r="F85" s="57">
        <v>664</v>
      </c>
      <c r="G85" s="57">
        <v>17.510000000000002</v>
      </c>
      <c r="H85" s="58">
        <f t="shared" si="9"/>
        <v>2.6370481927710847E-2</v>
      </c>
      <c r="I85" s="48">
        <f t="shared" si="16"/>
        <v>6920.4978689759037</v>
      </c>
      <c r="J85" s="56">
        <f>'[2]FY 14 Integration'!J85</f>
        <v>0</v>
      </c>
      <c r="K85" s="56">
        <f t="shared" si="14"/>
        <v>0</v>
      </c>
      <c r="L85" s="56">
        <f t="shared" si="10"/>
        <v>0</v>
      </c>
      <c r="M85" s="64">
        <f t="shared" si="11"/>
        <v>0</v>
      </c>
      <c r="N85" s="59">
        <f t="shared" si="15"/>
        <v>0</v>
      </c>
      <c r="O85" s="59">
        <f t="shared" si="12"/>
        <v>0</v>
      </c>
      <c r="P85" s="59">
        <f t="shared" si="13"/>
        <v>0</v>
      </c>
    </row>
    <row r="86" spans="1:16" x14ac:dyDescent="0.25">
      <c r="A86" s="65">
        <v>241</v>
      </c>
      <c r="B86" s="65">
        <v>1</v>
      </c>
      <c r="C86" s="40" t="s">
        <v>714</v>
      </c>
      <c r="D86" s="56">
        <v>332439</v>
      </c>
      <c r="E86" s="57">
        <v>3676.83</v>
      </c>
      <c r="F86" s="57">
        <v>3335</v>
      </c>
      <c r="G86" s="57">
        <v>809.58</v>
      </c>
      <c r="H86" s="58">
        <f t="shared" si="9"/>
        <v>0.24275262368815592</v>
      </c>
      <c r="I86" s="48">
        <f t="shared" si="16"/>
        <v>312396.04527436284</v>
      </c>
      <c r="J86" s="56">
        <f>'[2]FY 14 Integration'!J86</f>
        <v>12303.093049475283</v>
      </c>
      <c r="K86" s="56">
        <f t="shared" si="14"/>
        <v>36768.300000000003</v>
      </c>
      <c r="L86" s="56">
        <f t="shared" si="10"/>
        <v>361467.44</v>
      </c>
      <c r="M86" s="64">
        <f t="shared" si="11"/>
        <v>29028.440000000002</v>
      </c>
      <c r="N86" s="59">
        <f t="shared" si="15"/>
        <v>7.8949638683322325</v>
      </c>
      <c r="O86" s="59">
        <f t="shared" si="12"/>
        <v>253027.20799999998</v>
      </c>
      <c r="P86" s="59">
        <f t="shared" si="13"/>
        <v>108440.232</v>
      </c>
    </row>
    <row r="87" spans="1:16" x14ac:dyDescent="0.25">
      <c r="A87" s="62">
        <v>242</v>
      </c>
      <c r="B87" s="62">
        <v>1</v>
      </c>
      <c r="C87" s="63" t="s">
        <v>118</v>
      </c>
      <c r="D87" s="56">
        <v>0</v>
      </c>
      <c r="E87" s="57">
        <v>560.12</v>
      </c>
      <c r="F87" s="57">
        <v>507</v>
      </c>
      <c r="G87" s="57">
        <v>35.020000000000003</v>
      </c>
      <c r="H87" s="58">
        <f t="shared" si="9"/>
        <v>6.9072978303747534E-2</v>
      </c>
      <c r="I87" s="48">
        <f t="shared" si="16"/>
        <v>13541.204812623275</v>
      </c>
      <c r="J87" s="56">
        <f>'[2]FY 14 Integration'!J87</f>
        <v>0</v>
      </c>
      <c r="K87" s="56">
        <f t="shared" si="14"/>
        <v>0</v>
      </c>
      <c r="L87" s="56">
        <f t="shared" si="10"/>
        <v>0</v>
      </c>
      <c r="M87" s="64">
        <f t="shared" si="11"/>
        <v>0</v>
      </c>
      <c r="N87" s="59">
        <f t="shared" si="15"/>
        <v>0</v>
      </c>
      <c r="O87" s="59">
        <f t="shared" si="12"/>
        <v>0</v>
      </c>
      <c r="P87" s="59">
        <f t="shared" si="13"/>
        <v>0</v>
      </c>
    </row>
    <row r="88" spans="1:16" x14ac:dyDescent="0.25">
      <c r="A88" s="62">
        <v>252</v>
      </c>
      <c r="B88" s="62">
        <v>1</v>
      </c>
      <c r="C88" s="63" t="s">
        <v>119</v>
      </c>
      <c r="D88" s="56">
        <v>0</v>
      </c>
      <c r="E88" s="57">
        <v>1319.48</v>
      </c>
      <c r="F88" s="57">
        <v>1174</v>
      </c>
      <c r="G88" s="57">
        <v>87.55</v>
      </c>
      <c r="H88" s="58">
        <f t="shared" si="9"/>
        <v>7.4574105621805789E-2</v>
      </c>
      <c r="I88" s="48">
        <f t="shared" si="16"/>
        <v>34439.664310051106</v>
      </c>
      <c r="J88" s="56">
        <f>'[2]FY 14 Integration'!J88</f>
        <v>0</v>
      </c>
      <c r="K88" s="56">
        <f t="shared" si="14"/>
        <v>0</v>
      </c>
      <c r="L88" s="56">
        <f t="shared" si="10"/>
        <v>0</v>
      </c>
      <c r="M88" s="64">
        <f t="shared" si="11"/>
        <v>0</v>
      </c>
      <c r="N88" s="59">
        <f t="shared" si="15"/>
        <v>0</v>
      </c>
      <c r="O88" s="59">
        <f t="shared" si="12"/>
        <v>0</v>
      </c>
      <c r="P88" s="59">
        <f t="shared" si="13"/>
        <v>0</v>
      </c>
    </row>
    <row r="89" spans="1:16" x14ac:dyDescent="0.25">
      <c r="A89" s="62">
        <v>253</v>
      </c>
      <c r="B89" s="62">
        <v>1</v>
      </c>
      <c r="C89" s="63" t="s">
        <v>120</v>
      </c>
      <c r="D89" s="56">
        <v>0</v>
      </c>
      <c r="E89" s="57">
        <v>711.97</v>
      </c>
      <c r="F89" s="57">
        <v>661</v>
      </c>
      <c r="G89" s="57">
        <v>52.53</v>
      </c>
      <c r="H89" s="58">
        <f t="shared" si="9"/>
        <v>7.9470499243570344E-2</v>
      </c>
      <c r="I89" s="48">
        <f t="shared" si="16"/>
        <v>19803.213971255675</v>
      </c>
      <c r="J89" s="56">
        <f>'[2]FY 14 Integration'!J89</f>
        <v>0</v>
      </c>
      <c r="K89" s="56">
        <f t="shared" si="14"/>
        <v>0</v>
      </c>
      <c r="L89" s="56">
        <f t="shared" si="10"/>
        <v>0</v>
      </c>
      <c r="M89" s="64">
        <f t="shared" si="11"/>
        <v>0</v>
      </c>
      <c r="N89" s="59">
        <f t="shared" si="15"/>
        <v>0</v>
      </c>
      <c r="O89" s="59">
        <f t="shared" si="12"/>
        <v>0</v>
      </c>
      <c r="P89" s="59">
        <f t="shared" si="13"/>
        <v>0</v>
      </c>
    </row>
    <row r="90" spans="1:16" x14ac:dyDescent="0.25">
      <c r="A90" s="65">
        <v>255</v>
      </c>
      <c r="B90" s="65">
        <v>1</v>
      </c>
      <c r="C90" s="40" t="s">
        <v>718</v>
      </c>
      <c r="D90" s="56">
        <v>0</v>
      </c>
      <c r="E90" s="57">
        <v>1306.52</v>
      </c>
      <c r="F90" s="57">
        <v>1170</v>
      </c>
      <c r="G90" s="57">
        <v>58.71</v>
      </c>
      <c r="H90" s="58">
        <f t="shared" si="9"/>
        <v>5.0179487179487177E-2</v>
      </c>
      <c r="I90" s="48">
        <f t="shared" si="16"/>
        <v>22946.176256410257</v>
      </c>
      <c r="J90" s="56">
        <f>'[2]FY 14 Integration'!J90</f>
        <v>0</v>
      </c>
      <c r="K90" s="56">
        <f t="shared" si="14"/>
        <v>0</v>
      </c>
      <c r="L90" s="56">
        <f t="shared" si="10"/>
        <v>0</v>
      </c>
      <c r="M90" s="64">
        <f t="shared" si="11"/>
        <v>0</v>
      </c>
      <c r="N90" s="59">
        <f t="shared" si="15"/>
        <v>0</v>
      </c>
      <c r="O90" s="59">
        <f t="shared" si="12"/>
        <v>0</v>
      </c>
      <c r="P90" s="59">
        <f t="shared" si="13"/>
        <v>0</v>
      </c>
    </row>
    <row r="91" spans="1:16" x14ac:dyDescent="0.25">
      <c r="A91" s="62">
        <v>256</v>
      </c>
      <c r="B91" s="62">
        <v>1</v>
      </c>
      <c r="C91" s="63" t="s">
        <v>122</v>
      </c>
      <c r="D91" s="56">
        <v>0</v>
      </c>
      <c r="E91" s="57">
        <v>3138.6</v>
      </c>
      <c r="F91" s="57">
        <v>2834</v>
      </c>
      <c r="G91" s="57">
        <v>508.82</v>
      </c>
      <c r="H91" s="58">
        <f t="shared" si="9"/>
        <v>0.17954128440366973</v>
      </c>
      <c r="I91" s="48">
        <f t="shared" si="16"/>
        <v>197227.89633027522</v>
      </c>
      <c r="J91" s="56">
        <f>'[2]FY 14 Integration'!J91</f>
        <v>0</v>
      </c>
      <c r="K91" s="56">
        <f t="shared" si="14"/>
        <v>0</v>
      </c>
      <c r="L91" s="56">
        <f t="shared" si="10"/>
        <v>0</v>
      </c>
      <c r="M91" s="64">
        <f t="shared" si="11"/>
        <v>0</v>
      </c>
      <c r="N91" s="59">
        <f t="shared" si="15"/>
        <v>0</v>
      </c>
      <c r="O91" s="59">
        <f t="shared" si="12"/>
        <v>0</v>
      </c>
      <c r="P91" s="59">
        <f t="shared" si="13"/>
        <v>0</v>
      </c>
    </row>
    <row r="92" spans="1:16" x14ac:dyDescent="0.25">
      <c r="A92" s="62">
        <v>261</v>
      </c>
      <c r="B92" s="62">
        <v>1</v>
      </c>
      <c r="C92" s="63" t="s">
        <v>123</v>
      </c>
      <c r="D92" s="56">
        <v>0</v>
      </c>
      <c r="E92" s="57">
        <v>281.24</v>
      </c>
      <c r="F92" s="57">
        <v>247</v>
      </c>
      <c r="G92" s="57">
        <v>6.18</v>
      </c>
      <c r="H92" s="58">
        <f t="shared" si="9"/>
        <v>2.5020242914979757E-2</v>
      </c>
      <c r="I92" s="48">
        <f t="shared" si="16"/>
        <v>2462.8425910931173</v>
      </c>
      <c r="J92" s="56">
        <f>'[2]FY 14 Integration'!J92</f>
        <v>0</v>
      </c>
      <c r="K92" s="56">
        <f t="shared" si="14"/>
        <v>0</v>
      </c>
      <c r="L92" s="56">
        <f t="shared" si="10"/>
        <v>0</v>
      </c>
      <c r="M92" s="64">
        <f t="shared" si="11"/>
        <v>0</v>
      </c>
      <c r="N92" s="59">
        <f t="shared" si="15"/>
        <v>0</v>
      </c>
      <c r="O92" s="59">
        <f t="shared" si="12"/>
        <v>0</v>
      </c>
      <c r="P92" s="59">
        <f t="shared" si="13"/>
        <v>0</v>
      </c>
    </row>
    <row r="93" spans="1:16" x14ac:dyDescent="0.25">
      <c r="A93" s="62">
        <v>264</v>
      </c>
      <c r="B93" s="62">
        <v>1</v>
      </c>
      <c r="C93" s="63" t="s">
        <v>124</v>
      </c>
      <c r="D93" s="56">
        <v>0</v>
      </c>
      <c r="E93" s="57">
        <v>120.95</v>
      </c>
      <c r="F93" s="57">
        <v>96</v>
      </c>
      <c r="G93" s="57">
        <v>9.27</v>
      </c>
      <c r="H93" s="58">
        <f t="shared" si="9"/>
        <v>9.6562499999999996E-2</v>
      </c>
      <c r="I93" s="48">
        <f t="shared" si="16"/>
        <v>4087.7320312500001</v>
      </c>
      <c r="J93" s="56">
        <f>'[2]FY 14 Integration'!J93</f>
        <v>0</v>
      </c>
      <c r="K93" s="56">
        <f t="shared" si="14"/>
        <v>0</v>
      </c>
      <c r="L93" s="56">
        <f t="shared" si="10"/>
        <v>0</v>
      </c>
      <c r="M93" s="64">
        <f t="shared" si="11"/>
        <v>0</v>
      </c>
      <c r="N93" s="59">
        <f t="shared" si="15"/>
        <v>0</v>
      </c>
      <c r="O93" s="59">
        <f t="shared" si="12"/>
        <v>0</v>
      </c>
      <c r="P93" s="59">
        <f t="shared" si="13"/>
        <v>0</v>
      </c>
    </row>
    <row r="94" spans="1:16" x14ac:dyDescent="0.25">
      <c r="A94" s="65">
        <v>270</v>
      </c>
      <c r="B94" s="65">
        <v>1</v>
      </c>
      <c r="C94" s="40" t="s">
        <v>722</v>
      </c>
      <c r="D94" s="56">
        <v>1207774.6499999999</v>
      </c>
      <c r="E94" s="57">
        <v>7501.23</v>
      </c>
      <c r="F94" s="57">
        <v>7034</v>
      </c>
      <c r="G94" s="57">
        <v>2734.65</v>
      </c>
      <c r="H94" s="58">
        <f t="shared" si="9"/>
        <v>0.38877594540801819</v>
      </c>
      <c r="I94" s="48">
        <f t="shared" si="16"/>
        <v>1020704.2247405458</v>
      </c>
      <c r="J94" s="56">
        <f>'[2]FY 14 Integration'!J94</f>
        <v>95600.679392379854</v>
      </c>
      <c r="K94" s="56">
        <f t="shared" si="14"/>
        <v>75012.299999999988</v>
      </c>
      <c r="L94" s="56">
        <f t="shared" si="10"/>
        <v>1191317.2</v>
      </c>
      <c r="M94" s="64">
        <f t="shared" si="11"/>
        <v>-16457.449999999953</v>
      </c>
      <c r="N94" s="59">
        <f t="shared" si="15"/>
        <v>-2.1939668561022598</v>
      </c>
      <c r="O94" s="59">
        <f t="shared" si="12"/>
        <v>833922.03999999992</v>
      </c>
      <c r="P94" s="59">
        <f t="shared" si="13"/>
        <v>357395.16</v>
      </c>
    </row>
    <row r="95" spans="1:16" x14ac:dyDescent="0.25">
      <c r="A95" s="65">
        <v>271</v>
      </c>
      <c r="B95" s="65">
        <v>1</v>
      </c>
      <c r="C95" s="40" t="s">
        <v>723</v>
      </c>
      <c r="D95" s="56">
        <v>1504275</v>
      </c>
      <c r="E95" s="57">
        <v>10883.12</v>
      </c>
      <c r="F95" s="57">
        <v>10439</v>
      </c>
      <c r="G95" s="57">
        <v>4804.95</v>
      </c>
      <c r="H95" s="58">
        <f t="shared" si="9"/>
        <v>0.46028834179519107</v>
      </c>
      <c r="I95" s="48">
        <f t="shared" si="16"/>
        <v>1753280.6404253282</v>
      </c>
      <c r="J95" s="56">
        <f>'[2]FY 14 Integration'!J95</f>
        <v>0</v>
      </c>
      <c r="K95" s="56">
        <f t="shared" si="14"/>
        <v>108831.20000000001</v>
      </c>
      <c r="L95" s="56">
        <f t="shared" si="10"/>
        <v>1862111.84</v>
      </c>
      <c r="M95" s="64">
        <f t="shared" si="11"/>
        <v>357836.84000000008</v>
      </c>
      <c r="N95" s="59">
        <f t="shared" si="15"/>
        <v>32.879986621483553</v>
      </c>
      <c r="O95" s="59">
        <f t="shared" si="12"/>
        <v>1303478.2879999999</v>
      </c>
      <c r="P95" s="59">
        <f t="shared" si="13"/>
        <v>558633.55200000003</v>
      </c>
    </row>
    <row r="96" spans="1:16" x14ac:dyDescent="0.25">
      <c r="A96" s="65">
        <v>272</v>
      </c>
      <c r="B96" s="65">
        <v>1</v>
      </c>
      <c r="C96" s="40" t="s">
        <v>724</v>
      </c>
      <c r="D96" s="56">
        <v>1009647.52</v>
      </c>
      <c r="E96" s="57">
        <v>9940.09</v>
      </c>
      <c r="F96" s="57">
        <v>9269</v>
      </c>
      <c r="G96" s="57">
        <v>2899.4500000000003</v>
      </c>
      <c r="H96" s="58">
        <f t="shared" si="9"/>
        <v>0.31281152227856296</v>
      </c>
      <c r="I96" s="48">
        <f t="shared" si="16"/>
        <v>1088281.1395700723</v>
      </c>
      <c r="J96" s="56">
        <f>'[2]FY 14 Integration'!J96</f>
        <v>0</v>
      </c>
      <c r="K96" s="56">
        <f t="shared" si="14"/>
        <v>99400.9</v>
      </c>
      <c r="L96" s="56">
        <f t="shared" si="10"/>
        <v>1187682.04</v>
      </c>
      <c r="M96" s="64">
        <f t="shared" si="11"/>
        <v>178034.52000000002</v>
      </c>
      <c r="N96" s="59">
        <f t="shared" si="15"/>
        <v>17.910755335213263</v>
      </c>
      <c r="O96" s="59">
        <f t="shared" si="12"/>
        <v>831377.42799999996</v>
      </c>
      <c r="P96" s="59">
        <f t="shared" si="13"/>
        <v>356304.61200000002</v>
      </c>
    </row>
    <row r="97" spans="1:16" x14ac:dyDescent="0.25">
      <c r="A97" s="65">
        <v>273</v>
      </c>
      <c r="B97" s="65">
        <v>1</v>
      </c>
      <c r="C97" s="40" t="s">
        <v>725</v>
      </c>
      <c r="D97" s="56">
        <v>981047</v>
      </c>
      <c r="E97" s="57">
        <v>9426.7900000000009</v>
      </c>
      <c r="F97" s="57">
        <v>8435</v>
      </c>
      <c r="G97" s="57">
        <v>1636.67</v>
      </c>
      <c r="H97" s="58">
        <f t="shared" si="9"/>
        <v>0.1940331950207469</v>
      </c>
      <c r="I97" s="48">
        <f t="shared" si="16"/>
        <v>640188.56387136935</v>
      </c>
      <c r="J97" s="56">
        <f>'[2]FY 14 Integration'!J97</f>
        <v>217634.25209128633</v>
      </c>
      <c r="K97" s="56">
        <f t="shared" si="14"/>
        <v>94267.900000000009</v>
      </c>
      <c r="L97" s="56">
        <f t="shared" si="10"/>
        <v>952090.72</v>
      </c>
      <c r="M97" s="64">
        <f t="shared" si="11"/>
        <v>-28956.280000000028</v>
      </c>
      <c r="N97" s="59">
        <f t="shared" si="15"/>
        <v>-3.0717009713805044</v>
      </c>
      <c r="O97" s="59">
        <f t="shared" si="12"/>
        <v>666463.50399999996</v>
      </c>
      <c r="P97" s="59">
        <f t="shared" si="13"/>
        <v>285627.21599999996</v>
      </c>
    </row>
    <row r="98" spans="1:16" x14ac:dyDescent="0.25">
      <c r="A98" s="65">
        <v>276</v>
      </c>
      <c r="B98" s="65">
        <v>1</v>
      </c>
      <c r="C98" s="40" t="s">
        <v>726</v>
      </c>
      <c r="D98" s="56">
        <v>144836.70000000001</v>
      </c>
      <c r="E98" s="57">
        <v>10781.89</v>
      </c>
      <c r="F98" s="57">
        <v>9567</v>
      </c>
      <c r="G98" s="57">
        <v>1139.18</v>
      </c>
      <c r="H98" s="58">
        <f t="shared" si="9"/>
        <v>0.11907389986411623</v>
      </c>
      <c r="I98" s="48">
        <f t="shared" si="16"/>
        <v>449344.59157207067</v>
      </c>
      <c r="J98" s="56">
        <f>'[2]FY 14 Integration'!J98</f>
        <v>0</v>
      </c>
      <c r="K98" s="56">
        <f t="shared" si="14"/>
        <v>107818.9</v>
      </c>
      <c r="L98" s="56">
        <f t="shared" si="10"/>
        <v>557163.49</v>
      </c>
      <c r="M98" s="64">
        <f t="shared" si="11"/>
        <v>412326.79</v>
      </c>
      <c r="N98" s="59">
        <f t="shared" si="15"/>
        <v>38.242533544675375</v>
      </c>
      <c r="O98" s="59">
        <f t="shared" si="12"/>
        <v>390014.44299999997</v>
      </c>
      <c r="P98" s="59">
        <f t="shared" si="13"/>
        <v>167149.04699999999</v>
      </c>
    </row>
    <row r="99" spans="1:16" x14ac:dyDescent="0.25">
      <c r="A99" s="62">
        <v>277</v>
      </c>
      <c r="B99" s="62">
        <v>1</v>
      </c>
      <c r="C99" s="63" t="s">
        <v>130</v>
      </c>
      <c r="D99" s="56">
        <v>0</v>
      </c>
      <c r="E99" s="57">
        <v>2399.87</v>
      </c>
      <c r="F99" s="57">
        <v>2265</v>
      </c>
      <c r="G99" s="57">
        <v>160.68</v>
      </c>
      <c r="H99" s="58">
        <f t="shared" si="9"/>
        <v>7.0940397350993376E-2</v>
      </c>
      <c r="I99" s="48">
        <f t="shared" si="16"/>
        <v>59586.705986754961</v>
      </c>
      <c r="J99" s="56">
        <f>'[2]FY 14 Integration'!J99</f>
        <v>0</v>
      </c>
      <c r="K99" s="56">
        <f t="shared" si="14"/>
        <v>0</v>
      </c>
      <c r="L99" s="56">
        <f t="shared" si="10"/>
        <v>0</v>
      </c>
      <c r="M99" s="64">
        <f t="shared" si="11"/>
        <v>0</v>
      </c>
      <c r="N99" s="59">
        <f t="shared" si="15"/>
        <v>0</v>
      </c>
      <c r="O99" s="59">
        <f t="shared" si="12"/>
        <v>0</v>
      </c>
      <c r="P99" s="59">
        <f t="shared" si="13"/>
        <v>0</v>
      </c>
    </row>
    <row r="100" spans="1:16" x14ac:dyDescent="0.25">
      <c r="A100" s="62">
        <v>278</v>
      </c>
      <c r="B100" s="62">
        <v>1</v>
      </c>
      <c r="C100" s="63" t="s">
        <v>131</v>
      </c>
      <c r="D100" s="56">
        <v>0</v>
      </c>
      <c r="E100" s="57">
        <v>2918.62</v>
      </c>
      <c r="F100" s="57">
        <v>2789</v>
      </c>
      <c r="G100" s="57">
        <v>188.49</v>
      </c>
      <c r="H100" s="58">
        <f t="shared" si="9"/>
        <v>6.7583363212621012E-2</v>
      </c>
      <c r="I100" s="48">
        <f t="shared" si="16"/>
        <v>69037.55443886698</v>
      </c>
      <c r="J100" s="56">
        <f>'[2]FY 14 Integration'!J100</f>
        <v>0</v>
      </c>
      <c r="K100" s="56">
        <f t="shared" si="14"/>
        <v>0</v>
      </c>
      <c r="L100" s="56">
        <f t="shared" si="10"/>
        <v>0</v>
      </c>
      <c r="M100" s="64">
        <f t="shared" si="11"/>
        <v>0</v>
      </c>
      <c r="N100" s="59">
        <f t="shared" si="15"/>
        <v>0</v>
      </c>
      <c r="O100" s="59">
        <f t="shared" si="12"/>
        <v>0</v>
      </c>
      <c r="P100" s="59">
        <f t="shared" si="13"/>
        <v>0</v>
      </c>
    </row>
    <row r="101" spans="1:16" x14ac:dyDescent="0.25">
      <c r="A101" s="65">
        <v>279</v>
      </c>
      <c r="B101" s="65">
        <v>1</v>
      </c>
      <c r="C101" s="40" t="s">
        <v>729</v>
      </c>
      <c r="D101" s="56">
        <v>3037197.19</v>
      </c>
      <c r="E101" s="57">
        <v>22183.06</v>
      </c>
      <c r="F101" s="57">
        <v>20623</v>
      </c>
      <c r="G101" s="57">
        <v>10557.5</v>
      </c>
      <c r="H101" s="58">
        <f t="shared" si="9"/>
        <v>0.51192842942345929</v>
      </c>
      <c r="I101" s="48">
        <f t="shared" si="16"/>
        <v>3974648.6729622269</v>
      </c>
      <c r="J101" s="56">
        <f>'[2]FY 14 Integration'!J101</f>
        <v>0</v>
      </c>
      <c r="K101" s="56">
        <f t="shared" si="14"/>
        <v>221830.6</v>
      </c>
      <c r="L101" s="56">
        <f t="shared" si="10"/>
        <v>4196479.2699999996</v>
      </c>
      <c r="M101" s="64">
        <f t="shared" si="11"/>
        <v>1159282.0799999996</v>
      </c>
      <c r="N101" s="59">
        <f t="shared" si="15"/>
        <v>52.259791029731673</v>
      </c>
      <c r="O101" s="59">
        <f t="shared" si="12"/>
        <v>2937535.4889999996</v>
      </c>
      <c r="P101" s="59">
        <f t="shared" si="13"/>
        <v>1258943.7809999997</v>
      </c>
    </row>
    <row r="102" spans="1:16" x14ac:dyDescent="0.25">
      <c r="A102" s="65">
        <v>280</v>
      </c>
      <c r="B102" s="65">
        <v>1</v>
      </c>
      <c r="C102" s="40" t="s">
        <v>730</v>
      </c>
      <c r="D102" s="56">
        <v>694244</v>
      </c>
      <c r="E102" s="57">
        <v>5036.04</v>
      </c>
      <c r="F102" s="57">
        <v>4403</v>
      </c>
      <c r="G102" s="57">
        <v>3106.48</v>
      </c>
      <c r="H102" s="58">
        <f t="shared" si="9"/>
        <v>0.70553713377242788</v>
      </c>
      <c r="I102" s="48">
        <f t="shared" si="16"/>
        <v>1243589.6295071542</v>
      </c>
      <c r="J102" s="56">
        <f>'[2]FY 14 Integration'!J102</f>
        <v>0</v>
      </c>
      <c r="K102" s="56">
        <f t="shared" si="14"/>
        <v>50360.4</v>
      </c>
      <c r="L102" s="56">
        <f t="shared" si="10"/>
        <v>1293950.03</v>
      </c>
      <c r="M102" s="64">
        <f t="shared" si="11"/>
        <v>599706.03</v>
      </c>
      <c r="N102" s="59">
        <f t="shared" si="15"/>
        <v>119.08285676841328</v>
      </c>
      <c r="O102" s="59">
        <f t="shared" si="12"/>
        <v>905765.02099999995</v>
      </c>
      <c r="P102" s="59">
        <f t="shared" si="13"/>
        <v>388185.00900000002</v>
      </c>
    </row>
    <row r="103" spans="1:16" x14ac:dyDescent="0.25">
      <c r="A103" s="65">
        <v>281</v>
      </c>
      <c r="B103" s="65">
        <v>1</v>
      </c>
      <c r="C103" s="40" t="s">
        <v>731</v>
      </c>
      <c r="D103" s="56">
        <v>2050515</v>
      </c>
      <c r="E103" s="57">
        <v>13639.92</v>
      </c>
      <c r="F103" s="57">
        <v>12181</v>
      </c>
      <c r="G103" s="57">
        <v>6375.7</v>
      </c>
      <c r="H103" s="58">
        <f t="shared" si="9"/>
        <v>0.52341351284787785</v>
      </c>
      <c r="I103" s="48">
        <f t="shared" si="16"/>
        <v>2498761.4547574092</v>
      </c>
      <c r="J103" s="56">
        <f>'[2]FY 14 Integration'!J103</f>
        <v>0</v>
      </c>
      <c r="K103" s="56">
        <f t="shared" si="14"/>
        <v>136399.20000000001</v>
      </c>
      <c r="L103" s="56">
        <f t="shared" si="10"/>
        <v>2635160.65</v>
      </c>
      <c r="M103" s="64">
        <f t="shared" si="11"/>
        <v>584645.64999999991</v>
      </c>
      <c r="N103" s="59">
        <f t="shared" si="15"/>
        <v>42.862835705781258</v>
      </c>
      <c r="O103" s="59">
        <f t="shared" si="12"/>
        <v>1844612.4549999998</v>
      </c>
      <c r="P103" s="59">
        <f t="shared" si="13"/>
        <v>790548.19499999995</v>
      </c>
    </row>
    <row r="104" spans="1:16" x14ac:dyDescent="0.25">
      <c r="A104" s="65">
        <v>282</v>
      </c>
      <c r="B104" s="65">
        <v>1</v>
      </c>
      <c r="C104" s="40" t="s">
        <v>732</v>
      </c>
      <c r="D104" s="56">
        <v>194029</v>
      </c>
      <c r="E104" s="57">
        <v>1915.98</v>
      </c>
      <c r="F104" s="57">
        <v>1762</v>
      </c>
      <c r="G104" s="57">
        <v>430.54</v>
      </c>
      <c r="H104" s="58">
        <f t="shared" si="9"/>
        <v>0.2443473325766175</v>
      </c>
      <c r="I104" s="48">
        <f t="shared" si="16"/>
        <v>163857.61079455167</v>
      </c>
      <c r="J104" s="56">
        <f>'[2]FY 14 Integration'!J104</f>
        <v>17209.788796821806</v>
      </c>
      <c r="K104" s="56">
        <f t="shared" si="14"/>
        <v>19159.8</v>
      </c>
      <c r="L104" s="56">
        <f t="shared" si="10"/>
        <v>200227.20000000001</v>
      </c>
      <c r="M104" s="64">
        <f t="shared" si="11"/>
        <v>6198.2000000000116</v>
      </c>
      <c r="N104" s="59">
        <f t="shared" si="15"/>
        <v>3.2350024530527519</v>
      </c>
      <c r="O104" s="59">
        <f t="shared" si="12"/>
        <v>140159.04000000001</v>
      </c>
      <c r="P104" s="59">
        <f t="shared" si="13"/>
        <v>60068.160000000003</v>
      </c>
    </row>
    <row r="105" spans="1:16" x14ac:dyDescent="0.25">
      <c r="A105" s="65">
        <v>283</v>
      </c>
      <c r="B105" s="65">
        <v>1</v>
      </c>
      <c r="C105" s="40" t="s">
        <v>733</v>
      </c>
      <c r="D105" s="56">
        <v>777591</v>
      </c>
      <c r="E105" s="57">
        <v>4933.05</v>
      </c>
      <c r="F105" s="57">
        <v>4605</v>
      </c>
      <c r="G105" s="57">
        <v>1827.22</v>
      </c>
      <c r="H105" s="58">
        <f t="shared" si="9"/>
        <v>0.39679044516829531</v>
      </c>
      <c r="I105" s="48">
        <f t="shared" si="16"/>
        <v>685085.48693811079</v>
      </c>
      <c r="J105" s="56">
        <f>'[2]FY 14 Integration'!J105</f>
        <v>51688.577628664469</v>
      </c>
      <c r="K105" s="56">
        <f t="shared" si="14"/>
        <v>49330.5</v>
      </c>
      <c r="L105" s="56">
        <f t="shared" si="10"/>
        <v>786104.56</v>
      </c>
      <c r="M105" s="64">
        <f t="shared" si="11"/>
        <v>8513.5600000000559</v>
      </c>
      <c r="N105" s="59">
        <f t="shared" si="15"/>
        <v>1.7258207397046565</v>
      </c>
      <c r="O105" s="59">
        <f t="shared" si="12"/>
        <v>550273.19200000004</v>
      </c>
      <c r="P105" s="59">
        <f t="shared" si="13"/>
        <v>235831.36800000002</v>
      </c>
    </row>
    <row r="106" spans="1:16" x14ac:dyDescent="0.25">
      <c r="A106" s="65">
        <v>284</v>
      </c>
      <c r="B106" s="65">
        <v>1</v>
      </c>
      <c r="C106" s="40" t="s">
        <v>734</v>
      </c>
      <c r="D106" s="56">
        <v>1670000</v>
      </c>
      <c r="E106" s="57">
        <v>11963.94</v>
      </c>
      <c r="F106" s="57">
        <v>10622</v>
      </c>
      <c r="G106" s="57">
        <v>2870.61</v>
      </c>
      <c r="H106" s="58">
        <f t="shared" si="9"/>
        <v>0.27025136509131992</v>
      </c>
      <c r="I106" s="48">
        <f t="shared" si="16"/>
        <v>1131644.890904726</v>
      </c>
      <c r="J106" s="56">
        <f>'[2]FY 14 Integration'!J106</f>
        <v>337845.92046789685</v>
      </c>
      <c r="K106" s="56">
        <f t="shared" si="14"/>
        <v>119639.40000000001</v>
      </c>
      <c r="L106" s="56">
        <f t="shared" si="10"/>
        <v>1589130.21</v>
      </c>
      <c r="M106" s="64">
        <f t="shared" si="11"/>
        <v>-80869.790000000037</v>
      </c>
      <c r="N106" s="59">
        <f t="shared" si="15"/>
        <v>-6.7594613480174619</v>
      </c>
      <c r="O106" s="59">
        <f t="shared" si="12"/>
        <v>1112391.1469999999</v>
      </c>
      <c r="P106" s="59">
        <f t="shared" si="13"/>
        <v>476739.06299999997</v>
      </c>
    </row>
    <row r="107" spans="1:16" x14ac:dyDescent="0.25">
      <c r="A107" s="65">
        <v>286</v>
      </c>
      <c r="B107" s="65">
        <v>1</v>
      </c>
      <c r="C107" s="40" t="s">
        <v>735</v>
      </c>
      <c r="D107" s="56">
        <v>301000</v>
      </c>
      <c r="E107" s="57">
        <v>2609.33</v>
      </c>
      <c r="F107" s="57">
        <v>2177</v>
      </c>
      <c r="G107" s="57">
        <v>1616.07</v>
      </c>
      <c r="H107" s="58">
        <f t="shared" si="9"/>
        <v>0.74233807992650436</v>
      </c>
      <c r="I107" s="48">
        <f t="shared" si="16"/>
        <v>677951.75773311895</v>
      </c>
      <c r="J107" s="56">
        <f>'[2]FY 14 Integration'!J107</f>
        <v>0</v>
      </c>
      <c r="K107" s="56">
        <f t="shared" si="14"/>
        <v>26093.3</v>
      </c>
      <c r="L107" s="56">
        <f t="shared" si="10"/>
        <v>704045.06</v>
      </c>
      <c r="M107" s="64">
        <f t="shared" si="11"/>
        <v>403045.06000000006</v>
      </c>
      <c r="N107" s="59">
        <f t="shared" si="15"/>
        <v>154.46304606929752</v>
      </c>
      <c r="O107" s="59">
        <f t="shared" si="12"/>
        <v>492831.54200000002</v>
      </c>
      <c r="P107" s="59">
        <f t="shared" si="13"/>
        <v>211213.51800000001</v>
      </c>
    </row>
    <row r="108" spans="1:16" x14ac:dyDescent="0.25">
      <c r="A108" s="62">
        <v>294</v>
      </c>
      <c r="B108" s="62">
        <v>1</v>
      </c>
      <c r="C108" s="63" t="s">
        <v>139</v>
      </c>
      <c r="D108" s="56">
        <v>0</v>
      </c>
      <c r="E108" s="57">
        <v>2614.5300000000002</v>
      </c>
      <c r="F108" s="57">
        <v>2571</v>
      </c>
      <c r="G108" s="57">
        <v>303.85000000000002</v>
      </c>
      <c r="H108" s="58">
        <f t="shared" si="9"/>
        <v>0.11818358615324777</v>
      </c>
      <c r="I108" s="48">
        <f t="shared" si="16"/>
        <v>108148.08602683782</v>
      </c>
      <c r="J108" s="56">
        <f>'[2]FY 14 Integration'!J108</f>
        <v>0</v>
      </c>
      <c r="K108" s="56">
        <f t="shared" si="14"/>
        <v>0</v>
      </c>
      <c r="L108" s="56">
        <f t="shared" si="10"/>
        <v>0</v>
      </c>
      <c r="M108" s="64">
        <f t="shared" si="11"/>
        <v>0</v>
      </c>
      <c r="N108" s="59">
        <f t="shared" si="15"/>
        <v>0</v>
      </c>
      <c r="O108" s="59">
        <f t="shared" si="12"/>
        <v>0</v>
      </c>
      <c r="P108" s="59">
        <f t="shared" si="13"/>
        <v>0</v>
      </c>
    </row>
    <row r="109" spans="1:16" x14ac:dyDescent="0.25">
      <c r="A109" s="62">
        <v>297</v>
      </c>
      <c r="B109" s="62">
        <v>1</v>
      </c>
      <c r="C109" s="63" t="s">
        <v>140</v>
      </c>
      <c r="D109" s="56">
        <v>0</v>
      </c>
      <c r="E109" s="57">
        <v>364.31</v>
      </c>
      <c r="F109" s="57">
        <v>344</v>
      </c>
      <c r="G109" s="57">
        <v>7.21</v>
      </c>
      <c r="H109" s="58">
        <f t="shared" si="9"/>
        <v>2.0959302325581394E-2</v>
      </c>
      <c r="I109" s="48">
        <f t="shared" si="16"/>
        <v>2672.4892005813949</v>
      </c>
      <c r="J109" s="56">
        <f>'[2]FY 14 Integration'!J109</f>
        <v>0</v>
      </c>
      <c r="K109" s="56">
        <f t="shared" si="14"/>
        <v>0</v>
      </c>
      <c r="L109" s="56">
        <f t="shared" si="10"/>
        <v>0</v>
      </c>
      <c r="M109" s="64">
        <f t="shared" si="11"/>
        <v>0</v>
      </c>
      <c r="N109" s="59">
        <f t="shared" si="15"/>
        <v>0</v>
      </c>
      <c r="O109" s="59">
        <f t="shared" si="12"/>
        <v>0</v>
      </c>
      <c r="P109" s="59">
        <f t="shared" si="13"/>
        <v>0</v>
      </c>
    </row>
    <row r="110" spans="1:16" x14ac:dyDescent="0.25">
      <c r="A110" s="62">
        <v>299</v>
      </c>
      <c r="B110" s="62">
        <v>1</v>
      </c>
      <c r="C110" s="63" t="s">
        <v>141</v>
      </c>
      <c r="D110" s="56">
        <v>0</v>
      </c>
      <c r="E110" s="57">
        <v>713.27</v>
      </c>
      <c r="F110" s="57">
        <v>699</v>
      </c>
      <c r="G110" s="57">
        <v>31.93</v>
      </c>
      <c r="H110" s="58">
        <f t="shared" si="9"/>
        <v>4.567954220314735E-2</v>
      </c>
      <c r="I110" s="48">
        <f t="shared" si="16"/>
        <v>11403.646473533619</v>
      </c>
      <c r="J110" s="56">
        <f>'[2]FY 14 Integration'!J110</f>
        <v>0</v>
      </c>
      <c r="K110" s="56">
        <f t="shared" si="14"/>
        <v>0</v>
      </c>
      <c r="L110" s="56">
        <f t="shared" si="10"/>
        <v>0</v>
      </c>
      <c r="M110" s="64">
        <f t="shared" si="11"/>
        <v>0</v>
      </c>
      <c r="N110" s="59">
        <f t="shared" si="15"/>
        <v>0</v>
      </c>
      <c r="O110" s="59">
        <f t="shared" si="12"/>
        <v>0</v>
      </c>
      <c r="P110" s="59">
        <f t="shared" si="13"/>
        <v>0</v>
      </c>
    </row>
    <row r="111" spans="1:16" x14ac:dyDescent="0.25">
      <c r="A111" s="62">
        <v>300</v>
      </c>
      <c r="B111" s="62">
        <v>1</v>
      </c>
      <c r="C111" s="63" t="s">
        <v>142</v>
      </c>
      <c r="D111" s="56">
        <v>0</v>
      </c>
      <c r="E111" s="57">
        <v>1329.06</v>
      </c>
      <c r="F111" s="57">
        <v>1254</v>
      </c>
      <c r="G111" s="57">
        <v>85.490000000000009</v>
      </c>
      <c r="H111" s="58">
        <f t="shared" si="9"/>
        <v>6.8173843700159498E-2</v>
      </c>
      <c r="I111" s="48">
        <f t="shared" si="16"/>
        <v>31712.495047846896</v>
      </c>
      <c r="J111" s="56">
        <f>'[2]FY 14 Integration'!J111</f>
        <v>0</v>
      </c>
      <c r="K111" s="56">
        <f t="shared" si="14"/>
        <v>0</v>
      </c>
      <c r="L111" s="56">
        <f t="shared" si="10"/>
        <v>0</v>
      </c>
      <c r="M111" s="64">
        <f t="shared" si="11"/>
        <v>0</v>
      </c>
      <c r="N111" s="59">
        <f t="shared" si="15"/>
        <v>0</v>
      </c>
      <c r="O111" s="59">
        <f t="shared" si="12"/>
        <v>0</v>
      </c>
      <c r="P111" s="59">
        <f t="shared" si="13"/>
        <v>0</v>
      </c>
    </row>
    <row r="112" spans="1:16" x14ac:dyDescent="0.25">
      <c r="A112" s="62">
        <v>306</v>
      </c>
      <c r="B112" s="62">
        <v>1</v>
      </c>
      <c r="C112" s="63" t="s">
        <v>143</v>
      </c>
      <c r="D112" s="56">
        <v>0</v>
      </c>
      <c r="E112" s="57">
        <v>291.82</v>
      </c>
      <c r="F112" s="57">
        <v>263</v>
      </c>
      <c r="G112" s="57">
        <v>39.14</v>
      </c>
      <c r="H112" s="58">
        <f t="shared" si="9"/>
        <v>0.14882129277566541</v>
      </c>
      <c r="I112" s="48">
        <f t="shared" si="16"/>
        <v>15200.160380228137</v>
      </c>
      <c r="J112" s="56">
        <f>'[2]FY 14 Integration'!J112</f>
        <v>0</v>
      </c>
      <c r="K112" s="56">
        <f t="shared" si="14"/>
        <v>0</v>
      </c>
      <c r="L112" s="56">
        <f t="shared" si="10"/>
        <v>0</v>
      </c>
      <c r="M112" s="64">
        <f t="shared" si="11"/>
        <v>0</v>
      </c>
      <c r="N112" s="59">
        <f t="shared" si="15"/>
        <v>0</v>
      </c>
      <c r="O112" s="59">
        <f t="shared" si="12"/>
        <v>0</v>
      </c>
      <c r="P112" s="59">
        <f t="shared" si="13"/>
        <v>0</v>
      </c>
    </row>
    <row r="113" spans="1:16" x14ac:dyDescent="0.25">
      <c r="A113" s="62">
        <v>308</v>
      </c>
      <c r="B113" s="62">
        <v>1</v>
      </c>
      <c r="C113" s="63" t="s">
        <v>144</v>
      </c>
      <c r="D113" s="56">
        <v>0</v>
      </c>
      <c r="E113" s="57">
        <v>576.4</v>
      </c>
      <c r="F113" s="57">
        <v>542</v>
      </c>
      <c r="G113" s="57">
        <v>46.35</v>
      </c>
      <c r="H113" s="58">
        <f t="shared" si="9"/>
        <v>8.5516605166051668E-2</v>
      </c>
      <c r="I113" s="48">
        <f t="shared" si="16"/>
        <v>17252.119926199262</v>
      </c>
      <c r="J113" s="56">
        <f>'[2]FY 14 Integration'!J113</f>
        <v>0</v>
      </c>
      <c r="K113" s="56">
        <f t="shared" si="14"/>
        <v>0</v>
      </c>
      <c r="L113" s="56">
        <f t="shared" si="10"/>
        <v>0</v>
      </c>
      <c r="M113" s="64">
        <f t="shared" si="11"/>
        <v>0</v>
      </c>
      <c r="N113" s="59">
        <f t="shared" si="15"/>
        <v>0</v>
      </c>
      <c r="O113" s="59">
        <f t="shared" si="12"/>
        <v>0</v>
      </c>
      <c r="P113" s="59">
        <f t="shared" si="13"/>
        <v>0</v>
      </c>
    </row>
    <row r="114" spans="1:16" x14ac:dyDescent="0.25">
      <c r="A114" s="62">
        <v>309</v>
      </c>
      <c r="B114" s="62">
        <v>1</v>
      </c>
      <c r="C114" s="63" t="s">
        <v>145</v>
      </c>
      <c r="D114" s="56">
        <v>0</v>
      </c>
      <c r="E114" s="57">
        <v>1663.1</v>
      </c>
      <c r="F114" s="57">
        <v>1538</v>
      </c>
      <c r="G114" s="57">
        <v>189.52</v>
      </c>
      <c r="H114" s="58">
        <f t="shared" si="9"/>
        <v>0.12322496749024708</v>
      </c>
      <c r="I114" s="48">
        <f t="shared" si="16"/>
        <v>71727.405201560468</v>
      </c>
      <c r="J114" s="56">
        <f>'[2]FY 14 Integration'!J114</f>
        <v>0</v>
      </c>
      <c r="K114" s="56">
        <f t="shared" si="14"/>
        <v>0</v>
      </c>
      <c r="L114" s="56">
        <f t="shared" si="10"/>
        <v>0</v>
      </c>
      <c r="M114" s="64">
        <f t="shared" si="11"/>
        <v>0</v>
      </c>
      <c r="N114" s="59">
        <f t="shared" si="15"/>
        <v>0</v>
      </c>
      <c r="O114" s="59">
        <f t="shared" si="12"/>
        <v>0</v>
      </c>
      <c r="P114" s="59">
        <f t="shared" si="13"/>
        <v>0</v>
      </c>
    </row>
    <row r="115" spans="1:16" x14ac:dyDescent="0.25">
      <c r="A115" s="62">
        <v>314</v>
      </c>
      <c r="B115" s="62">
        <v>1</v>
      </c>
      <c r="C115" s="63" t="s">
        <v>146</v>
      </c>
      <c r="D115" s="56">
        <v>0</v>
      </c>
      <c r="E115" s="57">
        <v>998.25</v>
      </c>
      <c r="F115" s="57">
        <v>852</v>
      </c>
      <c r="G115" s="57">
        <v>42.230000000000004</v>
      </c>
      <c r="H115" s="58">
        <f t="shared" si="9"/>
        <v>4.9565727699530521E-2</v>
      </c>
      <c r="I115" s="48">
        <f t="shared" si="16"/>
        <v>17317.645686619719</v>
      </c>
      <c r="J115" s="56">
        <f>'[2]FY 14 Integration'!J115</f>
        <v>0</v>
      </c>
      <c r="K115" s="56">
        <f t="shared" si="14"/>
        <v>0</v>
      </c>
      <c r="L115" s="56">
        <f t="shared" si="10"/>
        <v>0</v>
      </c>
      <c r="M115" s="64">
        <f t="shared" si="11"/>
        <v>0</v>
      </c>
      <c r="N115" s="59">
        <f t="shared" si="15"/>
        <v>0</v>
      </c>
      <c r="O115" s="59">
        <f t="shared" si="12"/>
        <v>0</v>
      </c>
      <c r="P115" s="59">
        <f t="shared" si="13"/>
        <v>0</v>
      </c>
    </row>
    <row r="116" spans="1:16" x14ac:dyDescent="0.25">
      <c r="A116" s="62">
        <v>316</v>
      </c>
      <c r="B116" s="62">
        <v>1</v>
      </c>
      <c r="C116" s="63" t="s">
        <v>147</v>
      </c>
      <c r="D116" s="56">
        <v>0</v>
      </c>
      <c r="E116" s="57">
        <v>1176.9100000000001</v>
      </c>
      <c r="F116" s="57">
        <v>1052</v>
      </c>
      <c r="G116" s="57">
        <v>129.78</v>
      </c>
      <c r="H116" s="58">
        <f t="shared" si="9"/>
        <v>0.12336501901140684</v>
      </c>
      <c r="I116" s="48">
        <f t="shared" si="16"/>
        <v>50816.333583650194</v>
      </c>
      <c r="J116" s="56">
        <f>'[2]FY 14 Integration'!J116</f>
        <v>0</v>
      </c>
      <c r="K116" s="56">
        <f t="shared" si="14"/>
        <v>0</v>
      </c>
      <c r="L116" s="56">
        <f t="shared" si="10"/>
        <v>0</v>
      </c>
      <c r="M116" s="64">
        <f t="shared" si="11"/>
        <v>0</v>
      </c>
      <c r="N116" s="59">
        <f t="shared" si="15"/>
        <v>0</v>
      </c>
      <c r="O116" s="59">
        <f t="shared" si="12"/>
        <v>0</v>
      </c>
      <c r="P116" s="59">
        <f t="shared" si="13"/>
        <v>0</v>
      </c>
    </row>
    <row r="117" spans="1:16" x14ac:dyDescent="0.25">
      <c r="A117" s="62">
        <v>317</v>
      </c>
      <c r="B117" s="62">
        <v>1</v>
      </c>
      <c r="C117" s="63" t="s">
        <v>148</v>
      </c>
      <c r="D117" s="56">
        <v>0</v>
      </c>
      <c r="E117" s="57">
        <v>997.99</v>
      </c>
      <c r="F117" s="57">
        <v>903</v>
      </c>
      <c r="G117" s="57">
        <v>381.1</v>
      </c>
      <c r="H117" s="58">
        <f t="shared" si="9"/>
        <v>0.42203765227021045</v>
      </c>
      <c r="I117" s="48">
        <f t="shared" si="16"/>
        <v>147416.27480620157</v>
      </c>
      <c r="J117" s="56">
        <f>'[2]FY 14 Integration'!J117</f>
        <v>0</v>
      </c>
      <c r="K117" s="56">
        <f t="shared" si="14"/>
        <v>0</v>
      </c>
      <c r="L117" s="56">
        <f t="shared" si="10"/>
        <v>0</v>
      </c>
      <c r="M117" s="64">
        <f t="shared" si="11"/>
        <v>0</v>
      </c>
      <c r="N117" s="59">
        <f t="shared" si="15"/>
        <v>0</v>
      </c>
      <c r="O117" s="59">
        <f t="shared" si="12"/>
        <v>0</v>
      </c>
      <c r="P117" s="59">
        <f t="shared" si="13"/>
        <v>0</v>
      </c>
    </row>
    <row r="118" spans="1:16" x14ac:dyDescent="0.25">
      <c r="A118" s="62">
        <v>318</v>
      </c>
      <c r="B118" s="62">
        <v>1</v>
      </c>
      <c r="C118" s="63" t="s">
        <v>149</v>
      </c>
      <c r="D118" s="56">
        <v>0</v>
      </c>
      <c r="E118" s="57">
        <v>4439.1499999999996</v>
      </c>
      <c r="F118" s="57">
        <v>4035</v>
      </c>
      <c r="G118" s="57">
        <v>497.49</v>
      </c>
      <c r="H118" s="58">
        <f t="shared" si="9"/>
        <v>0.12329368029739778</v>
      </c>
      <c r="I118" s="48">
        <f t="shared" si="16"/>
        <v>191561.69931226768</v>
      </c>
      <c r="J118" s="56">
        <f>'[2]FY 14 Integration'!J118</f>
        <v>0</v>
      </c>
      <c r="K118" s="56">
        <f t="shared" si="14"/>
        <v>0</v>
      </c>
      <c r="L118" s="56">
        <f t="shared" si="10"/>
        <v>0</v>
      </c>
      <c r="M118" s="64">
        <f t="shared" si="11"/>
        <v>0</v>
      </c>
      <c r="N118" s="59">
        <f t="shared" si="15"/>
        <v>0</v>
      </c>
      <c r="O118" s="59">
        <f t="shared" si="12"/>
        <v>0</v>
      </c>
      <c r="P118" s="59">
        <f t="shared" si="13"/>
        <v>0</v>
      </c>
    </row>
    <row r="119" spans="1:16" x14ac:dyDescent="0.25">
      <c r="A119" s="62">
        <v>319</v>
      </c>
      <c r="B119" s="62">
        <v>1</v>
      </c>
      <c r="C119" s="63" t="s">
        <v>150</v>
      </c>
      <c r="D119" s="56">
        <v>0</v>
      </c>
      <c r="E119" s="57">
        <v>626.80999999999995</v>
      </c>
      <c r="F119" s="57">
        <v>555</v>
      </c>
      <c r="G119" s="57">
        <v>47.38</v>
      </c>
      <c r="H119" s="58">
        <f t="shared" si="9"/>
        <v>8.5369369369369369E-2</v>
      </c>
      <c r="I119" s="48">
        <f t="shared" si="16"/>
        <v>18728.631045045044</v>
      </c>
      <c r="J119" s="56">
        <f>'[2]FY 14 Integration'!J119</f>
        <v>0</v>
      </c>
      <c r="K119" s="56">
        <f t="shared" si="14"/>
        <v>0</v>
      </c>
      <c r="L119" s="56">
        <f t="shared" si="10"/>
        <v>0</v>
      </c>
      <c r="M119" s="64">
        <f t="shared" si="11"/>
        <v>0</v>
      </c>
      <c r="N119" s="59">
        <f t="shared" si="15"/>
        <v>0</v>
      </c>
      <c r="O119" s="59">
        <f t="shared" si="12"/>
        <v>0</v>
      </c>
      <c r="P119" s="59">
        <f t="shared" si="13"/>
        <v>0</v>
      </c>
    </row>
    <row r="120" spans="1:16" x14ac:dyDescent="0.25">
      <c r="A120" s="62">
        <v>323</v>
      </c>
      <c r="B120" s="62">
        <v>2</v>
      </c>
      <c r="C120" s="63" t="s">
        <v>151</v>
      </c>
      <c r="D120" s="56">
        <v>0</v>
      </c>
      <c r="E120" s="57">
        <v>34.17</v>
      </c>
      <c r="F120" s="57">
        <v>0</v>
      </c>
      <c r="G120" s="57">
        <v>0</v>
      </c>
      <c r="H120" s="58">
        <f t="shared" si="9"/>
        <v>0</v>
      </c>
      <c r="I120" s="48">
        <f t="shared" si="16"/>
        <v>0</v>
      </c>
      <c r="J120" s="56">
        <f>'[2]FY 14 Integration'!J120</f>
        <v>0</v>
      </c>
      <c r="K120" s="56">
        <f t="shared" si="14"/>
        <v>0</v>
      </c>
      <c r="L120" s="56">
        <f t="shared" si="10"/>
        <v>0</v>
      </c>
      <c r="M120" s="64">
        <f t="shared" si="11"/>
        <v>0</v>
      </c>
      <c r="N120" s="59">
        <f t="shared" si="15"/>
        <v>0</v>
      </c>
      <c r="O120" s="59">
        <f t="shared" si="12"/>
        <v>0</v>
      </c>
      <c r="P120" s="59">
        <f t="shared" si="13"/>
        <v>0</v>
      </c>
    </row>
    <row r="121" spans="1:16" x14ac:dyDescent="0.25">
      <c r="A121" s="62">
        <v>330</v>
      </c>
      <c r="B121" s="62">
        <v>1</v>
      </c>
      <c r="C121" s="63" t="s">
        <v>152</v>
      </c>
      <c r="D121" s="56">
        <v>47730</v>
      </c>
      <c r="E121" s="57">
        <v>308.2</v>
      </c>
      <c r="F121" s="57">
        <v>354</v>
      </c>
      <c r="G121" s="57">
        <v>58.71</v>
      </c>
      <c r="H121" s="58">
        <f t="shared" si="9"/>
        <v>0.16584745762711864</v>
      </c>
      <c r="I121" s="48">
        <f t="shared" si="16"/>
        <v>17889.965254237286</v>
      </c>
      <c r="J121" s="56">
        <f>'[2]FY 14 Integration'!J121</f>
        <v>19000.217033898305</v>
      </c>
      <c r="K121" s="56">
        <f t="shared" si="14"/>
        <v>3082</v>
      </c>
      <c r="L121" s="56">
        <f t="shared" si="10"/>
        <v>39972.18</v>
      </c>
      <c r="M121" s="64">
        <f t="shared" si="11"/>
        <v>-7757.82</v>
      </c>
      <c r="N121" s="59">
        <f t="shared" si="15"/>
        <v>-25.171382219338092</v>
      </c>
      <c r="O121" s="59">
        <f t="shared" si="12"/>
        <v>27980.525999999998</v>
      </c>
      <c r="P121" s="59">
        <f t="shared" si="13"/>
        <v>11991.654</v>
      </c>
    </row>
    <row r="122" spans="1:16" x14ac:dyDescent="0.25">
      <c r="A122" s="62">
        <v>332</v>
      </c>
      <c r="B122" s="62">
        <v>1</v>
      </c>
      <c r="C122" s="63" t="s">
        <v>153</v>
      </c>
      <c r="D122" s="56">
        <v>0</v>
      </c>
      <c r="E122" s="57">
        <v>1893.46</v>
      </c>
      <c r="F122" s="57">
        <v>1783</v>
      </c>
      <c r="G122" s="57">
        <v>126.69</v>
      </c>
      <c r="H122" s="58">
        <f t="shared" si="9"/>
        <v>7.1054402692091984E-2</v>
      </c>
      <c r="I122" s="48">
        <f t="shared" si="16"/>
        <v>47088.534262478977</v>
      </c>
      <c r="J122" s="56">
        <f>'[2]FY 14 Integration'!J122</f>
        <v>0</v>
      </c>
      <c r="K122" s="56">
        <f t="shared" si="14"/>
        <v>0</v>
      </c>
      <c r="L122" s="56">
        <f t="shared" si="10"/>
        <v>0</v>
      </c>
      <c r="M122" s="64">
        <f t="shared" si="11"/>
        <v>0</v>
      </c>
      <c r="N122" s="59">
        <f t="shared" si="15"/>
        <v>0</v>
      </c>
      <c r="O122" s="59">
        <f t="shared" si="12"/>
        <v>0</v>
      </c>
      <c r="P122" s="59">
        <f t="shared" si="13"/>
        <v>0</v>
      </c>
    </row>
    <row r="123" spans="1:16" x14ac:dyDescent="0.25">
      <c r="A123" s="62">
        <v>333</v>
      </c>
      <c r="B123" s="62">
        <v>1</v>
      </c>
      <c r="C123" s="63" t="s">
        <v>154</v>
      </c>
      <c r="D123" s="56">
        <v>0</v>
      </c>
      <c r="E123" s="57">
        <v>590.84</v>
      </c>
      <c r="F123" s="57">
        <v>555</v>
      </c>
      <c r="G123" s="57">
        <v>8.24</v>
      </c>
      <c r="H123" s="58">
        <f t="shared" si="9"/>
        <v>1.4846846846846846E-2</v>
      </c>
      <c r="I123" s="48">
        <f t="shared" si="16"/>
        <v>3070.2388468468471</v>
      </c>
      <c r="J123" s="56">
        <f>'[2]FY 14 Integration'!J123</f>
        <v>0</v>
      </c>
      <c r="K123" s="56">
        <f t="shared" si="14"/>
        <v>0</v>
      </c>
      <c r="L123" s="56">
        <f t="shared" si="10"/>
        <v>0</v>
      </c>
      <c r="M123" s="64">
        <f t="shared" si="11"/>
        <v>0</v>
      </c>
      <c r="N123" s="59">
        <f t="shared" si="15"/>
        <v>0</v>
      </c>
      <c r="O123" s="59">
        <f t="shared" si="12"/>
        <v>0</v>
      </c>
      <c r="P123" s="59">
        <f t="shared" si="13"/>
        <v>0</v>
      </c>
    </row>
    <row r="124" spans="1:16" x14ac:dyDescent="0.25">
      <c r="A124" s="65">
        <v>345</v>
      </c>
      <c r="B124" s="65">
        <v>1</v>
      </c>
      <c r="C124" s="40" t="s">
        <v>751</v>
      </c>
      <c r="D124" s="56">
        <v>150604</v>
      </c>
      <c r="E124" s="57">
        <v>1527.37</v>
      </c>
      <c r="F124" s="57">
        <v>1423</v>
      </c>
      <c r="G124" s="57">
        <v>101.97</v>
      </c>
      <c r="H124" s="58">
        <f t="shared" si="9"/>
        <v>7.1658468025298669E-2</v>
      </c>
      <c r="I124" s="48">
        <f t="shared" si="16"/>
        <v>38307.148007730146</v>
      </c>
      <c r="J124" s="56">
        <f>'[2]FY 14 Integration'!J124</f>
        <v>73172.252234715386</v>
      </c>
      <c r="K124" s="56">
        <f t="shared" si="14"/>
        <v>15273.699999999999</v>
      </c>
      <c r="L124" s="56">
        <f t="shared" si="10"/>
        <v>126753.1</v>
      </c>
      <c r="M124" s="64">
        <f t="shared" si="11"/>
        <v>-23850.899999999994</v>
      </c>
      <c r="N124" s="59">
        <f t="shared" si="15"/>
        <v>-15.6156661450729</v>
      </c>
      <c r="O124" s="59">
        <f t="shared" si="12"/>
        <v>88727.17</v>
      </c>
      <c r="P124" s="59">
        <f t="shared" si="13"/>
        <v>38025.93</v>
      </c>
    </row>
    <row r="125" spans="1:16" x14ac:dyDescent="0.25">
      <c r="A125" s="65">
        <v>347</v>
      </c>
      <c r="B125" s="65">
        <v>1</v>
      </c>
      <c r="C125" s="40" t="s">
        <v>752</v>
      </c>
      <c r="D125" s="56">
        <v>595155.68999999994</v>
      </c>
      <c r="E125" s="57">
        <v>4610.91</v>
      </c>
      <c r="F125" s="57">
        <v>4197</v>
      </c>
      <c r="G125" s="57">
        <v>1890.05</v>
      </c>
      <c r="H125" s="58">
        <f t="shared" si="9"/>
        <v>0.45033357159876103</v>
      </c>
      <c r="I125" s="48">
        <f t="shared" si="16"/>
        <v>726756.64901715517</v>
      </c>
      <c r="J125" s="56">
        <f>'[2]FY 14 Integration'!J125</f>
        <v>0</v>
      </c>
      <c r="K125" s="56">
        <f t="shared" si="14"/>
        <v>46109.1</v>
      </c>
      <c r="L125" s="56">
        <f t="shared" si="10"/>
        <v>772865.75</v>
      </c>
      <c r="M125" s="64">
        <f t="shared" si="11"/>
        <v>177710.06000000006</v>
      </c>
      <c r="N125" s="59">
        <f t="shared" si="15"/>
        <v>38.541212038404581</v>
      </c>
      <c r="O125" s="59">
        <f t="shared" si="12"/>
        <v>541006.02500000002</v>
      </c>
      <c r="P125" s="59">
        <f t="shared" si="13"/>
        <v>231859.72500000001</v>
      </c>
    </row>
    <row r="126" spans="1:16" x14ac:dyDescent="0.25">
      <c r="A126" s="62">
        <v>356</v>
      </c>
      <c r="B126" s="62">
        <v>1</v>
      </c>
      <c r="C126" s="63" t="s">
        <v>157</v>
      </c>
      <c r="D126" s="56">
        <v>0</v>
      </c>
      <c r="E126" s="57">
        <v>178.15</v>
      </c>
      <c r="F126" s="57">
        <v>157</v>
      </c>
      <c r="G126" s="57">
        <v>5.15</v>
      </c>
      <c r="H126" s="58">
        <f t="shared" si="9"/>
        <v>3.2802547770700637E-2</v>
      </c>
      <c r="I126" s="48">
        <f t="shared" si="16"/>
        <v>2045.3208598726117</v>
      </c>
      <c r="J126" s="56">
        <f>'[2]FY 14 Integration'!J126</f>
        <v>0</v>
      </c>
      <c r="K126" s="56">
        <f t="shared" si="14"/>
        <v>0</v>
      </c>
      <c r="L126" s="56">
        <f t="shared" si="10"/>
        <v>0</v>
      </c>
      <c r="M126" s="64">
        <f t="shared" si="11"/>
        <v>0</v>
      </c>
      <c r="N126" s="59">
        <f t="shared" si="15"/>
        <v>0</v>
      </c>
      <c r="O126" s="59">
        <f t="shared" si="12"/>
        <v>0</v>
      </c>
      <c r="P126" s="59">
        <f t="shared" si="13"/>
        <v>0</v>
      </c>
    </row>
    <row r="127" spans="1:16" x14ac:dyDescent="0.25">
      <c r="A127" s="62">
        <v>361</v>
      </c>
      <c r="B127" s="62">
        <v>1</v>
      </c>
      <c r="C127" s="63" t="s">
        <v>158</v>
      </c>
      <c r="D127" s="56">
        <v>0</v>
      </c>
      <c r="E127" s="57">
        <v>1265.25</v>
      </c>
      <c r="F127" s="57">
        <v>1216</v>
      </c>
      <c r="G127" s="57">
        <v>126.69</v>
      </c>
      <c r="H127" s="58">
        <f t="shared" si="9"/>
        <v>0.10418585526315789</v>
      </c>
      <c r="I127" s="48">
        <f t="shared" si="16"/>
        <v>46137.40368009868</v>
      </c>
      <c r="J127" s="56">
        <f>'[2]FY 14 Integration'!J127</f>
        <v>0</v>
      </c>
      <c r="K127" s="56">
        <f t="shared" si="14"/>
        <v>0</v>
      </c>
      <c r="L127" s="56">
        <f t="shared" si="10"/>
        <v>0</v>
      </c>
      <c r="M127" s="64">
        <f t="shared" si="11"/>
        <v>0</v>
      </c>
      <c r="N127" s="59">
        <f t="shared" si="15"/>
        <v>0</v>
      </c>
      <c r="O127" s="59">
        <f t="shared" si="12"/>
        <v>0</v>
      </c>
      <c r="P127" s="59">
        <f t="shared" si="13"/>
        <v>0</v>
      </c>
    </row>
    <row r="128" spans="1:16" x14ac:dyDescent="0.25">
      <c r="A128" s="62">
        <v>362</v>
      </c>
      <c r="B128" s="62">
        <v>1</v>
      </c>
      <c r="C128" s="63" t="s">
        <v>159</v>
      </c>
      <c r="D128" s="56">
        <v>0</v>
      </c>
      <c r="E128" s="57">
        <v>341.11</v>
      </c>
      <c r="F128" s="57">
        <v>311</v>
      </c>
      <c r="G128" s="57">
        <v>12.36</v>
      </c>
      <c r="H128" s="58">
        <f t="shared" si="9"/>
        <v>3.9742765273311893E-2</v>
      </c>
      <c r="I128" s="48">
        <f t="shared" si="16"/>
        <v>4744.8291318327974</v>
      </c>
      <c r="J128" s="56">
        <f>'[2]FY 14 Integration'!J128</f>
        <v>0</v>
      </c>
      <c r="K128" s="56">
        <f t="shared" si="14"/>
        <v>0</v>
      </c>
      <c r="L128" s="56">
        <f t="shared" si="10"/>
        <v>0</v>
      </c>
      <c r="M128" s="64">
        <f t="shared" si="11"/>
        <v>0</v>
      </c>
      <c r="N128" s="59">
        <f t="shared" si="15"/>
        <v>0</v>
      </c>
      <c r="O128" s="59">
        <f t="shared" si="12"/>
        <v>0</v>
      </c>
      <c r="P128" s="59">
        <f t="shared" si="13"/>
        <v>0</v>
      </c>
    </row>
    <row r="129" spans="1:16" x14ac:dyDescent="0.25">
      <c r="A129" s="62">
        <v>363</v>
      </c>
      <c r="B129" s="62">
        <v>1</v>
      </c>
      <c r="C129" s="63" t="s">
        <v>160</v>
      </c>
      <c r="D129" s="56">
        <v>0</v>
      </c>
      <c r="E129" s="57">
        <v>373.39</v>
      </c>
      <c r="F129" s="57">
        <v>349</v>
      </c>
      <c r="G129" s="57">
        <v>37.08</v>
      </c>
      <c r="H129" s="58">
        <f t="shared" si="9"/>
        <v>0.10624641833810888</v>
      </c>
      <c r="I129" s="48">
        <f t="shared" si="16"/>
        <v>13884.972550143266</v>
      </c>
      <c r="J129" s="56">
        <f>'[2]FY 14 Integration'!J129</f>
        <v>0</v>
      </c>
      <c r="K129" s="56">
        <f t="shared" si="14"/>
        <v>0</v>
      </c>
      <c r="L129" s="56">
        <f t="shared" si="10"/>
        <v>0</v>
      </c>
      <c r="M129" s="64">
        <f t="shared" si="11"/>
        <v>0</v>
      </c>
      <c r="N129" s="59">
        <f t="shared" si="15"/>
        <v>0</v>
      </c>
      <c r="O129" s="59">
        <f t="shared" si="12"/>
        <v>0</v>
      </c>
      <c r="P129" s="59">
        <f t="shared" si="13"/>
        <v>0</v>
      </c>
    </row>
    <row r="130" spans="1:16" x14ac:dyDescent="0.25">
      <c r="A130" s="65">
        <v>378</v>
      </c>
      <c r="B130" s="65">
        <v>1</v>
      </c>
      <c r="C130" s="40" t="s">
        <v>757</v>
      </c>
      <c r="D130" s="56">
        <v>51980</v>
      </c>
      <c r="E130" s="57">
        <v>548.94000000000005</v>
      </c>
      <c r="F130" s="57">
        <v>500</v>
      </c>
      <c r="G130" s="57">
        <v>42.230000000000004</v>
      </c>
      <c r="H130" s="58">
        <f t="shared" si="9"/>
        <v>8.4460000000000007E-2</v>
      </c>
      <c r="I130" s="48">
        <f t="shared" si="16"/>
        <v>16227.215340000002</v>
      </c>
      <c r="J130" s="56">
        <f>'[2]FY 14 Integration'!J130</f>
        <v>23005.245120000003</v>
      </c>
      <c r="K130" s="56">
        <f t="shared" si="14"/>
        <v>5489.4000000000005</v>
      </c>
      <c r="L130" s="56">
        <f t="shared" si="10"/>
        <v>44721.86</v>
      </c>
      <c r="M130" s="64">
        <f t="shared" si="11"/>
        <v>-7258.1399999999994</v>
      </c>
      <c r="N130" s="59">
        <f t="shared" si="15"/>
        <v>-13.222100776041096</v>
      </c>
      <c r="O130" s="59">
        <f t="shared" si="12"/>
        <v>31305.302</v>
      </c>
      <c r="P130" s="59">
        <f t="shared" si="13"/>
        <v>13416.557999999999</v>
      </c>
    </row>
    <row r="131" spans="1:16" x14ac:dyDescent="0.25">
      <c r="A131" s="62">
        <v>381</v>
      </c>
      <c r="B131" s="62">
        <v>1</v>
      </c>
      <c r="C131" s="63" t="s">
        <v>162</v>
      </c>
      <c r="D131" s="56">
        <v>0</v>
      </c>
      <c r="E131" s="57">
        <v>1527</v>
      </c>
      <c r="F131" s="57">
        <v>1400</v>
      </c>
      <c r="G131" s="57">
        <v>48.410000000000004</v>
      </c>
      <c r="H131" s="58">
        <f t="shared" si="9"/>
        <v>3.4578571428571431E-2</v>
      </c>
      <c r="I131" s="48">
        <f t="shared" si="16"/>
        <v>18480.517500000002</v>
      </c>
      <c r="J131" s="56">
        <f>'[2]FY 14 Integration'!J131</f>
        <v>0</v>
      </c>
      <c r="K131" s="56">
        <f t="shared" si="14"/>
        <v>0</v>
      </c>
      <c r="L131" s="56">
        <f t="shared" si="10"/>
        <v>0</v>
      </c>
      <c r="M131" s="64">
        <f t="shared" si="11"/>
        <v>0</v>
      </c>
      <c r="N131" s="59">
        <f t="shared" si="15"/>
        <v>0</v>
      </c>
      <c r="O131" s="59">
        <f t="shared" si="12"/>
        <v>0</v>
      </c>
      <c r="P131" s="59">
        <f t="shared" si="13"/>
        <v>0</v>
      </c>
    </row>
    <row r="132" spans="1:16" x14ac:dyDescent="0.25">
      <c r="A132" s="62">
        <v>390</v>
      </c>
      <c r="B132" s="62">
        <v>1</v>
      </c>
      <c r="C132" s="63" t="s">
        <v>163</v>
      </c>
      <c r="D132" s="56">
        <v>0</v>
      </c>
      <c r="E132" s="57">
        <v>532.16</v>
      </c>
      <c r="F132" s="57">
        <v>484</v>
      </c>
      <c r="G132" s="57">
        <v>37.08</v>
      </c>
      <c r="H132" s="58">
        <f t="shared" si="9"/>
        <v>7.6611570247933886E-2</v>
      </c>
      <c r="I132" s="48">
        <f t="shared" si="16"/>
        <v>14269.364628099174</v>
      </c>
      <c r="J132" s="56">
        <f>'[2]FY 14 Integration'!J132</f>
        <v>0</v>
      </c>
      <c r="K132" s="56">
        <f t="shared" si="14"/>
        <v>0</v>
      </c>
      <c r="L132" s="56">
        <f t="shared" si="10"/>
        <v>0</v>
      </c>
      <c r="M132" s="64">
        <f t="shared" si="11"/>
        <v>0</v>
      </c>
      <c r="N132" s="59">
        <f t="shared" si="15"/>
        <v>0</v>
      </c>
      <c r="O132" s="59">
        <f t="shared" si="12"/>
        <v>0</v>
      </c>
      <c r="P132" s="59">
        <f t="shared" si="13"/>
        <v>0</v>
      </c>
    </row>
    <row r="133" spans="1:16" x14ac:dyDescent="0.25">
      <c r="A133" s="65">
        <v>391</v>
      </c>
      <c r="B133" s="65">
        <v>1</v>
      </c>
      <c r="C133" s="40" t="s">
        <v>761</v>
      </c>
      <c r="D133" s="56">
        <v>0</v>
      </c>
      <c r="E133" s="57">
        <v>466.82</v>
      </c>
      <c r="F133" s="57">
        <v>440</v>
      </c>
      <c r="G133" s="57">
        <v>19.57</v>
      </c>
      <c r="H133" s="58">
        <f t="shared" si="9"/>
        <v>4.4477272727272726E-2</v>
      </c>
      <c r="I133" s="48">
        <f t="shared" si="16"/>
        <v>7267.0081590909085</v>
      </c>
      <c r="J133" s="56">
        <f>'[2]FY 14 Integration'!J133</f>
        <v>0</v>
      </c>
      <c r="K133" s="56">
        <f t="shared" si="14"/>
        <v>0</v>
      </c>
      <c r="L133" s="56">
        <f t="shared" si="10"/>
        <v>0</v>
      </c>
      <c r="M133" s="64">
        <f t="shared" si="11"/>
        <v>0</v>
      </c>
      <c r="N133" s="59">
        <f t="shared" si="15"/>
        <v>0</v>
      </c>
      <c r="O133" s="59">
        <f t="shared" si="12"/>
        <v>0</v>
      </c>
      <c r="P133" s="59">
        <f t="shared" si="13"/>
        <v>0</v>
      </c>
    </row>
    <row r="134" spans="1:16" x14ac:dyDescent="0.25">
      <c r="A134" s="65">
        <v>402</v>
      </c>
      <c r="B134" s="65">
        <v>1</v>
      </c>
      <c r="C134" s="40" t="s">
        <v>763</v>
      </c>
      <c r="D134" s="56">
        <v>9980.16</v>
      </c>
      <c r="E134" s="57">
        <v>114.83</v>
      </c>
      <c r="F134" s="57">
        <v>100</v>
      </c>
      <c r="G134" s="57">
        <v>1.03</v>
      </c>
      <c r="H134" s="58">
        <f t="shared" si="9"/>
        <v>1.03E-2</v>
      </c>
      <c r="I134" s="48">
        <f t="shared" si="16"/>
        <v>413.96215000000001</v>
      </c>
      <c r="J134" s="56">
        <f>'[2]FY 14 Integration'!J134</f>
        <v>6320.3778000000002</v>
      </c>
      <c r="K134" s="56">
        <f t="shared" si="14"/>
        <v>1148.3</v>
      </c>
      <c r="L134" s="56">
        <f t="shared" si="10"/>
        <v>7882.64</v>
      </c>
      <c r="M134" s="64">
        <f t="shared" si="11"/>
        <v>-2097.5199999999995</v>
      </c>
      <c r="N134" s="59">
        <f t="shared" si="15"/>
        <v>-18.26630671427327</v>
      </c>
      <c r="O134" s="59">
        <f t="shared" si="12"/>
        <v>5517.848</v>
      </c>
      <c r="P134" s="59">
        <f t="shared" si="13"/>
        <v>2364.7919999999999</v>
      </c>
    </row>
    <row r="135" spans="1:16" x14ac:dyDescent="0.25">
      <c r="A135" s="65">
        <v>403</v>
      </c>
      <c r="B135" s="65">
        <v>1</v>
      </c>
      <c r="C135" s="40" t="s">
        <v>764</v>
      </c>
      <c r="D135" s="56">
        <v>20060.599999999999</v>
      </c>
      <c r="E135" s="57">
        <v>183.65</v>
      </c>
      <c r="F135" s="57">
        <v>200</v>
      </c>
      <c r="G135" s="57">
        <v>1.03</v>
      </c>
      <c r="H135" s="58">
        <f t="shared" si="9"/>
        <v>5.1500000000000001E-3</v>
      </c>
      <c r="I135" s="48">
        <f t="shared" si="16"/>
        <v>331.02912500000002</v>
      </c>
      <c r="J135" s="56">
        <f>'[2]FY 14 Integration'!J135</f>
        <v>12995.690399999999</v>
      </c>
      <c r="K135" s="56">
        <f t="shared" si="14"/>
        <v>1836.5</v>
      </c>
      <c r="L135" s="56">
        <f t="shared" si="10"/>
        <v>15163.22</v>
      </c>
      <c r="M135" s="64">
        <f t="shared" si="11"/>
        <v>-4897.3799999999992</v>
      </c>
      <c r="N135" s="59">
        <f t="shared" si="15"/>
        <v>-26.666920773209906</v>
      </c>
      <c r="O135" s="59">
        <f t="shared" si="12"/>
        <v>10614.253999999999</v>
      </c>
      <c r="P135" s="59">
        <f t="shared" si="13"/>
        <v>4548.9659999999994</v>
      </c>
    </row>
    <row r="136" spans="1:16" x14ac:dyDescent="0.25">
      <c r="A136" s="62">
        <v>404</v>
      </c>
      <c r="B136" s="62">
        <v>1</v>
      </c>
      <c r="C136" s="63" t="s">
        <v>167</v>
      </c>
      <c r="D136" s="56">
        <v>0</v>
      </c>
      <c r="E136" s="57">
        <v>172.47</v>
      </c>
      <c r="F136" s="57">
        <v>105</v>
      </c>
      <c r="G136" s="57">
        <v>6.18</v>
      </c>
      <c r="H136" s="58">
        <f t="shared" si="9"/>
        <v>5.8857142857142858E-2</v>
      </c>
      <c r="I136" s="48">
        <f t="shared" si="16"/>
        <v>3552.8820000000001</v>
      </c>
      <c r="J136" s="56">
        <f>'[2]FY 14 Integration'!J136</f>
        <v>0</v>
      </c>
      <c r="K136" s="56">
        <f t="shared" si="14"/>
        <v>0</v>
      </c>
      <c r="L136" s="56">
        <f t="shared" si="10"/>
        <v>0</v>
      </c>
      <c r="M136" s="64">
        <f t="shared" si="11"/>
        <v>0</v>
      </c>
      <c r="N136" s="59">
        <f t="shared" si="15"/>
        <v>0</v>
      </c>
      <c r="O136" s="59">
        <f t="shared" si="12"/>
        <v>0</v>
      </c>
      <c r="P136" s="59">
        <f t="shared" si="13"/>
        <v>0</v>
      </c>
    </row>
    <row r="137" spans="1:16" x14ac:dyDescent="0.25">
      <c r="A137" s="65">
        <v>413</v>
      </c>
      <c r="B137" s="65">
        <v>1</v>
      </c>
      <c r="C137" s="40" t="s">
        <v>766</v>
      </c>
      <c r="D137" s="56">
        <v>317762</v>
      </c>
      <c r="E137" s="57">
        <v>2487.89</v>
      </c>
      <c r="F137" s="57">
        <v>2270</v>
      </c>
      <c r="G137" s="57">
        <v>546.93000000000006</v>
      </c>
      <c r="H137" s="58">
        <f t="shared" si="9"/>
        <v>0.24093832599118944</v>
      </c>
      <c r="I137" s="48">
        <f t="shared" si="16"/>
        <v>209799.81814757711</v>
      </c>
      <c r="J137" s="56">
        <f>'[2]FY 14 Integration'!J137</f>
        <v>70209.271242290735</v>
      </c>
      <c r="K137" s="56">
        <f t="shared" si="14"/>
        <v>24878.899999999998</v>
      </c>
      <c r="L137" s="56">
        <f t="shared" si="10"/>
        <v>304887.99</v>
      </c>
      <c r="M137" s="64">
        <f t="shared" si="11"/>
        <v>-12874.010000000009</v>
      </c>
      <c r="N137" s="59">
        <f t="shared" si="15"/>
        <v>-5.174670101973966</v>
      </c>
      <c r="O137" s="59">
        <f t="shared" si="12"/>
        <v>213421.59299999999</v>
      </c>
      <c r="P137" s="59">
        <f t="shared" si="13"/>
        <v>91466.396999999997</v>
      </c>
    </row>
    <row r="138" spans="1:16" x14ac:dyDescent="0.25">
      <c r="A138" s="65">
        <v>414</v>
      </c>
      <c r="B138" s="65">
        <v>1</v>
      </c>
      <c r="C138" s="40" t="s">
        <v>767</v>
      </c>
      <c r="D138" s="56">
        <v>46561.2</v>
      </c>
      <c r="E138" s="57">
        <v>511.42</v>
      </c>
      <c r="F138" s="57">
        <v>438</v>
      </c>
      <c r="G138" s="57">
        <v>56.65</v>
      </c>
      <c r="H138" s="58">
        <f t="shared" si="9"/>
        <v>0.12933789954337899</v>
      </c>
      <c r="I138" s="48">
        <f t="shared" si="16"/>
        <v>23151.096004566207</v>
      </c>
      <c r="J138" s="56">
        <f>'[2]FY 14 Integration'!J138</f>
        <v>15412.455013698629</v>
      </c>
      <c r="K138" s="56">
        <f t="shared" si="14"/>
        <v>5114.2</v>
      </c>
      <c r="L138" s="56">
        <f t="shared" si="10"/>
        <v>43677.75</v>
      </c>
      <c r="M138" s="64">
        <f t="shared" si="11"/>
        <v>-2883.4499999999971</v>
      </c>
      <c r="N138" s="59">
        <f t="shared" si="15"/>
        <v>-5.6381252199757483</v>
      </c>
      <c r="O138" s="59">
        <f t="shared" si="12"/>
        <v>30574.424999999999</v>
      </c>
      <c r="P138" s="59">
        <f t="shared" si="13"/>
        <v>13103.324999999999</v>
      </c>
    </row>
    <row r="139" spans="1:16" x14ac:dyDescent="0.25">
      <c r="A139" s="65">
        <v>415</v>
      </c>
      <c r="B139" s="65">
        <v>1</v>
      </c>
      <c r="C139" s="40" t="s">
        <v>768</v>
      </c>
      <c r="D139" s="56">
        <v>23610.87</v>
      </c>
      <c r="E139" s="57">
        <v>172.06</v>
      </c>
      <c r="F139" s="57">
        <v>121</v>
      </c>
      <c r="G139" s="57">
        <v>52.53</v>
      </c>
      <c r="H139" s="58">
        <f t="shared" si="9"/>
        <v>0.43413223140495871</v>
      </c>
      <c r="I139" s="48">
        <f t="shared" si="16"/>
        <v>26143.87710743802</v>
      </c>
      <c r="J139" s="56">
        <f>'[2]FY 14 Integration'!J139</f>
        <v>0</v>
      </c>
      <c r="K139" s="56">
        <f t="shared" si="14"/>
        <v>1720.6</v>
      </c>
      <c r="L139" s="56">
        <f t="shared" si="10"/>
        <v>27864.48</v>
      </c>
      <c r="M139" s="64">
        <f t="shared" si="11"/>
        <v>4253.6100000000006</v>
      </c>
      <c r="N139" s="59">
        <f t="shared" si="15"/>
        <v>24.721666860397537</v>
      </c>
      <c r="O139" s="59">
        <f t="shared" si="12"/>
        <v>19505.135999999999</v>
      </c>
      <c r="P139" s="59">
        <f t="shared" si="13"/>
        <v>8359.3439999999991</v>
      </c>
    </row>
    <row r="140" spans="1:16" x14ac:dyDescent="0.25">
      <c r="A140" s="62">
        <v>423</v>
      </c>
      <c r="B140" s="62">
        <v>1</v>
      </c>
      <c r="C140" s="63" t="s">
        <v>171</v>
      </c>
      <c r="D140" s="56">
        <v>0</v>
      </c>
      <c r="E140" s="57">
        <v>3190.07</v>
      </c>
      <c r="F140" s="57">
        <v>2947</v>
      </c>
      <c r="G140" s="57">
        <v>233.81</v>
      </c>
      <c r="H140" s="58">
        <f t="shared" si="9"/>
        <v>7.9338310145911098E-2</v>
      </c>
      <c r="I140" s="48">
        <f t="shared" si="16"/>
        <v>88583.167066508322</v>
      </c>
      <c r="J140" s="56">
        <f>'[2]FY 14 Integration'!J140</f>
        <v>0</v>
      </c>
      <c r="K140" s="56">
        <f t="shared" si="14"/>
        <v>0</v>
      </c>
      <c r="L140" s="56">
        <f t="shared" si="10"/>
        <v>0</v>
      </c>
      <c r="M140" s="64">
        <f t="shared" si="11"/>
        <v>0</v>
      </c>
      <c r="N140" s="59">
        <f t="shared" si="15"/>
        <v>0</v>
      </c>
      <c r="O140" s="59">
        <f t="shared" si="12"/>
        <v>0</v>
      </c>
      <c r="P140" s="59">
        <f t="shared" si="13"/>
        <v>0</v>
      </c>
    </row>
    <row r="141" spans="1:16" x14ac:dyDescent="0.25">
      <c r="A141" s="62">
        <v>424</v>
      </c>
      <c r="B141" s="62">
        <v>1</v>
      </c>
      <c r="C141" s="63" t="s">
        <v>172</v>
      </c>
      <c r="D141" s="56">
        <v>0</v>
      </c>
      <c r="E141" s="57">
        <v>441.67</v>
      </c>
      <c r="F141" s="57">
        <v>410</v>
      </c>
      <c r="G141" s="57">
        <v>54.59</v>
      </c>
      <c r="H141" s="58">
        <f t="shared" si="9"/>
        <v>0.13314634146341464</v>
      </c>
      <c r="I141" s="48">
        <f t="shared" si="16"/>
        <v>20582.360621951222</v>
      </c>
      <c r="J141" s="56">
        <f>'[2]FY 14 Integration'!J141</f>
        <v>0</v>
      </c>
      <c r="K141" s="56">
        <f t="shared" si="14"/>
        <v>0</v>
      </c>
      <c r="L141" s="56">
        <f t="shared" si="10"/>
        <v>0</v>
      </c>
      <c r="M141" s="64">
        <f t="shared" si="11"/>
        <v>0</v>
      </c>
      <c r="N141" s="59">
        <f t="shared" si="15"/>
        <v>0</v>
      </c>
      <c r="O141" s="59">
        <f t="shared" si="12"/>
        <v>0</v>
      </c>
      <c r="P141" s="59">
        <f t="shared" si="13"/>
        <v>0</v>
      </c>
    </row>
    <row r="142" spans="1:16" x14ac:dyDescent="0.25">
      <c r="A142" s="62">
        <v>432</v>
      </c>
      <c r="B142" s="62">
        <v>1</v>
      </c>
      <c r="C142" s="63" t="s">
        <v>173</v>
      </c>
      <c r="D142" s="56">
        <v>0</v>
      </c>
      <c r="E142" s="57">
        <v>643.77</v>
      </c>
      <c r="F142" s="57">
        <v>655</v>
      </c>
      <c r="G142" s="57">
        <v>490.28000000000003</v>
      </c>
      <c r="H142" s="58">
        <f t="shared" ref="H142:H205" si="17">IF(F142=0,0,G142/F142)</f>
        <v>0.74851908396946565</v>
      </c>
      <c r="I142" s="48">
        <f t="shared" si="16"/>
        <v>168655.945740458</v>
      </c>
      <c r="J142" s="56">
        <f>'[2]FY 14 Integration'!J142</f>
        <v>0</v>
      </c>
      <c r="K142" s="56">
        <f t="shared" si="14"/>
        <v>0</v>
      </c>
      <c r="L142" s="56">
        <f t="shared" ref="L142:L205" si="18">IF(D142=0,0,ROUND(I142+J142+K142,2))</f>
        <v>0</v>
      </c>
      <c r="M142" s="64">
        <f t="shared" ref="M142:M205" si="19">L142-D142</f>
        <v>0</v>
      </c>
      <c r="N142" s="59">
        <f t="shared" si="15"/>
        <v>0</v>
      </c>
      <c r="O142" s="59">
        <f t="shared" ref="O142:O205" si="20">O$9*L142</f>
        <v>0</v>
      </c>
      <c r="P142" s="59">
        <f t="shared" ref="P142:P205" si="21">P$9*L142</f>
        <v>0</v>
      </c>
    </row>
    <row r="143" spans="1:16" x14ac:dyDescent="0.25">
      <c r="A143" s="62">
        <v>435</v>
      </c>
      <c r="B143" s="62">
        <v>1</v>
      </c>
      <c r="C143" s="63" t="s">
        <v>174</v>
      </c>
      <c r="D143" s="56">
        <v>0</v>
      </c>
      <c r="E143" s="57">
        <v>665.72</v>
      </c>
      <c r="F143" s="57">
        <v>554</v>
      </c>
      <c r="G143" s="57">
        <v>434.66</v>
      </c>
      <c r="H143" s="58">
        <f t="shared" si="17"/>
        <v>0.78458483754512642</v>
      </c>
      <c r="I143" s="48">
        <f t="shared" si="16"/>
        <v>182809.83631768957</v>
      </c>
      <c r="J143" s="56">
        <f>'[2]FY 14 Integration'!J143</f>
        <v>0</v>
      </c>
      <c r="K143" s="56">
        <f t="shared" ref="K143:K206" si="22">IF(D143&gt;0,E143*K$10,0)</f>
        <v>0</v>
      </c>
      <c r="L143" s="56">
        <f t="shared" si="18"/>
        <v>0</v>
      </c>
      <c r="M143" s="64">
        <f t="shared" si="19"/>
        <v>0</v>
      </c>
      <c r="N143" s="59">
        <f t="shared" ref="N143:N206" si="23">IF(E143=0,0,M143/E143)</f>
        <v>0</v>
      </c>
      <c r="O143" s="59">
        <f t="shared" si="20"/>
        <v>0</v>
      </c>
      <c r="P143" s="59">
        <f t="shared" si="21"/>
        <v>0</v>
      </c>
    </row>
    <row r="144" spans="1:16" x14ac:dyDescent="0.25">
      <c r="A144" s="62">
        <v>441</v>
      </c>
      <c r="B144" s="62">
        <v>1</v>
      </c>
      <c r="C144" s="63" t="s">
        <v>175</v>
      </c>
      <c r="D144" s="56">
        <v>0</v>
      </c>
      <c r="E144" s="57">
        <v>448.51</v>
      </c>
      <c r="F144" s="57">
        <v>405</v>
      </c>
      <c r="G144" s="57">
        <v>11.33</v>
      </c>
      <c r="H144" s="58">
        <f t="shared" si="17"/>
        <v>2.7975308641975311E-2</v>
      </c>
      <c r="I144" s="48">
        <f t="shared" ref="I144:I207" si="24">E144*H144*I$10</f>
        <v>4391.5219876543215</v>
      </c>
      <c r="J144" s="56">
        <f>'[2]FY 14 Integration'!J144</f>
        <v>0</v>
      </c>
      <c r="K144" s="56">
        <f t="shared" si="22"/>
        <v>0</v>
      </c>
      <c r="L144" s="56">
        <f t="shared" si="18"/>
        <v>0</v>
      </c>
      <c r="M144" s="64">
        <f t="shared" si="19"/>
        <v>0</v>
      </c>
      <c r="N144" s="59">
        <f t="shared" si="23"/>
        <v>0</v>
      </c>
      <c r="O144" s="59">
        <f t="shared" si="20"/>
        <v>0</v>
      </c>
      <c r="P144" s="59">
        <f t="shared" si="21"/>
        <v>0</v>
      </c>
    </row>
    <row r="145" spans="1:16" x14ac:dyDescent="0.25">
      <c r="A145" s="62">
        <v>447</v>
      </c>
      <c r="B145" s="62">
        <v>1</v>
      </c>
      <c r="C145" s="63" t="s">
        <v>176</v>
      </c>
      <c r="D145" s="56">
        <v>0</v>
      </c>
      <c r="E145" s="57">
        <v>160.94999999999999</v>
      </c>
      <c r="F145" s="57">
        <v>165</v>
      </c>
      <c r="G145" s="57">
        <v>5.15</v>
      </c>
      <c r="H145" s="58">
        <f t="shared" si="17"/>
        <v>3.1212121212121215E-2</v>
      </c>
      <c r="I145" s="48">
        <f t="shared" si="24"/>
        <v>1758.2568181818183</v>
      </c>
      <c r="J145" s="56">
        <f>'[2]FY 14 Integration'!J145</f>
        <v>0</v>
      </c>
      <c r="K145" s="56">
        <f t="shared" si="22"/>
        <v>0</v>
      </c>
      <c r="L145" s="56">
        <f t="shared" si="18"/>
        <v>0</v>
      </c>
      <c r="M145" s="64">
        <f t="shared" si="19"/>
        <v>0</v>
      </c>
      <c r="N145" s="59">
        <f t="shared" si="23"/>
        <v>0</v>
      </c>
      <c r="O145" s="59">
        <f t="shared" si="20"/>
        <v>0</v>
      </c>
      <c r="P145" s="59">
        <f t="shared" si="21"/>
        <v>0</v>
      </c>
    </row>
    <row r="146" spans="1:16" x14ac:dyDescent="0.25">
      <c r="A146" s="65">
        <v>458</v>
      </c>
      <c r="B146" s="65">
        <v>1</v>
      </c>
      <c r="C146" s="40" t="s">
        <v>775</v>
      </c>
      <c r="D146" s="56">
        <v>28833.72</v>
      </c>
      <c r="E146" s="57">
        <v>280.11</v>
      </c>
      <c r="F146" s="57">
        <v>257</v>
      </c>
      <c r="G146" s="57">
        <v>17.510000000000002</v>
      </c>
      <c r="H146" s="58">
        <f t="shared" si="17"/>
        <v>6.813229571984436E-2</v>
      </c>
      <c r="I146" s="48">
        <f t="shared" si="24"/>
        <v>6679.5880739299619</v>
      </c>
      <c r="J146" s="56">
        <f>'[2]FY 14 Integration'!J146</f>
        <v>14460.72465525292</v>
      </c>
      <c r="K146" s="56">
        <f t="shared" si="22"/>
        <v>2801.1000000000004</v>
      </c>
      <c r="L146" s="56">
        <f t="shared" si="18"/>
        <v>23941.41</v>
      </c>
      <c r="M146" s="64">
        <f t="shared" si="19"/>
        <v>-4892.3100000000013</v>
      </c>
      <c r="N146" s="59">
        <f t="shared" si="23"/>
        <v>-17.46567419942166</v>
      </c>
      <c r="O146" s="59">
        <f t="shared" si="20"/>
        <v>16758.986999999997</v>
      </c>
      <c r="P146" s="59">
        <f t="shared" si="21"/>
        <v>7182.4229999999998</v>
      </c>
    </row>
    <row r="147" spans="1:16" x14ac:dyDescent="0.25">
      <c r="A147" s="62">
        <v>463</v>
      </c>
      <c r="B147" s="62">
        <v>1</v>
      </c>
      <c r="C147" s="63" t="s">
        <v>178</v>
      </c>
      <c r="D147" s="56">
        <v>0</v>
      </c>
      <c r="E147" s="57">
        <v>1055.68</v>
      </c>
      <c r="F147" s="57">
        <v>937</v>
      </c>
      <c r="G147" s="57">
        <v>48.410000000000004</v>
      </c>
      <c r="H147" s="58">
        <f t="shared" si="17"/>
        <v>5.1664887940234792E-2</v>
      </c>
      <c r="I147" s="48">
        <f t="shared" si="24"/>
        <v>19089.556115261475</v>
      </c>
      <c r="J147" s="56">
        <f>'[2]FY 14 Integration'!J147</f>
        <v>0</v>
      </c>
      <c r="K147" s="56">
        <f t="shared" si="22"/>
        <v>0</v>
      </c>
      <c r="L147" s="56">
        <f t="shared" si="18"/>
        <v>0</v>
      </c>
      <c r="M147" s="64">
        <f t="shared" si="19"/>
        <v>0</v>
      </c>
      <c r="N147" s="59">
        <f t="shared" si="23"/>
        <v>0</v>
      </c>
      <c r="O147" s="59">
        <f t="shared" si="20"/>
        <v>0</v>
      </c>
      <c r="P147" s="59">
        <f t="shared" si="21"/>
        <v>0</v>
      </c>
    </row>
    <row r="148" spans="1:16" x14ac:dyDescent="0.25">
      <c r="A148" s="62">
        <v>465</v>
      </c>
      <c r="B148" s="62">
        <v>1</v>
      </c>
      <c r="C148" s="63" t="s">
        <v>179</v>
      </c>
      <c r="D148" s="56">
        <v>0</v>
      </c>
      <c r="E148" s="57">
        <v>1916.33</v>
      </c>
      <c r="F148" s="57">
        <v>1694</v>
      </c>
      <c r="G148" s="57">
        <v>125.66</v>
      </c>
      <c r="H148" s="58">
        <f t="shared" si="17"/>
        <v>7.4179456906729627E-2</v>
      </c>
      <c r="I148" s="48">
        <f t="shared" si="24"/>
        <v>49753.311528925617</v>
      </c>
      <c r="J148" s="56">
        <f>'[2]FY 14 Integration'!J148</f>
        <v>0</v>
      </c>
      <c r="K148" s="56">
        <f t="shared" si="22"/>
        <v>0</v>
      </c>
      <c r="L148" s="56">
        <f t="shared" si="18"/>
        <v>0</v>
      </c>
      <c r="M148" s="64">
        <f t="shared" si="19"/>
        <v>0</v>
      </c>
      <c r="N148" s="59">
        <f t="shared" si="23"/>
        <v>0</v>
      </c>
      <c r="O148" s="59">
        <f t="shared" si="20"/>
        <v>0</v>
      </c>
      <c r="P148" s="59">
        <f t="shared" si="21"/>
        <v>0</v>
      </c>
    </row>
    <row r="149" spans="1:16" x14ac:dyDescent="0.25">
      <c r="A149" s="62">
        <v>466</v>
      </c>
      <c r="B149" s="62">
        <v>1</v>
      </c>
      <c r="C149" s="63" t="s">
        <v>180</v>
      </c>
      <c r="D149" s="56">
        <v>0</v>
      </c>
      <c r="E149" s="57">
        <v>2455.98</v>
      </c>
      <c r="F149" s="57">
        <v>2266</v>
      </c>
      <c r="G149" s="57">
        <v>85.490000000000009</v>
      </c>
      <c r="H149" s="58">
        <f t="shared" si="17"/>
        <v>3.7727272727272734E-2</v>
      </c>
      <c r="I149" s="48">
        <f t="shared" si="24"/>
        <v>32430.099545454552</v>
      </c>
      <c r="J149" s="56">
        <f>'[2]FY 14 Integration'!J149</f>
        <v>0</v>
      </c>
      <c r="K149" s="56">
        <f t="shared" si="22"/>
        <v>0</v>
      </c>
      <c r="L149" s="56">
        <f t="shared" si="18"/>
        <v>0</v>
      </c>
      <c r="M149" s="64">
        <f t="shared" si="19"/>
        <v>0</v>
      </c>
      <c r="N149" s="59">
        <f t="shared" si="23"/>
        <v>0</v>
      </c>
      <c r="O149" s="59">
        <f t="shared" si="20"/>
        <v>0</v>
      </c>
      <c r="P149" s="59">
        <f t="shared" si="21"/>
        <v>0</v>
      </c>
    </row>
    <row r="150" spans="1:16" x14ac:dyDescent="0.25">
      <c r="A150" s="62">
        <v>473</v>
      </c>
      <c r="B150" s="62">
        <v>1</v>
      </c>
      <c r="C150" s="63" t="s">
        <v>181</v>
      </c>
      <c r="D150" s="56">
        <v>0</v>
      </c>
      <c r="E150" s="57">
        <v>543.83000000000004</v>
      </c>
      <c r="F150" s="57">
        <v>499</v>
      </c>
      <c r="G150" s="57">
        <v>61.800000000000004</v>
      </c>
      <c r="H150" s="58">
        <f t="shared" si="17"/>
        <v>0.12384769539078157</v>
      </c>
      <c r="I150" s="48">
        <f t="shared" si="24"/>
        <v>23573.232264529059</v>
      </c>
      <c r="J150" s="56">
        <f>'[2]FY 14 Integration'!J150</f>
        <v>0</v>
      </c>
      <c r="K150" s="56">
        <f t="shared" si="22"/>
        <v>0</v>
      </c>
      <c r="L150" s="56">
        <f t="shared" si="18"/>
        <v>0</v>
      </c>
      <c r="M150" s="64">
        <f t="shared" si="19"/>
        <v>0</v>
      </c>
      <c r="N150" s="59">
        <f t="shared" si="23"/>
        <v>0</v>
      </c>
      <c r="O150" s="59">
        <f t="shared" si="20"/>
        <v>0</v>
      </c>
      <c r="P150" s="59">
        <f t="shared" si="21"/>
        <v>0</v>
      </c>
    </row>
    <row r="151" spans="1:16" x14ac:dyDescent="0.25">
      <c r="A151" s="62">
        <v>477</v>
      </c>
      <c r="B151" s="62">
        <v>1</v>
      </c>
      <c r="C151" s="63" t="s">
        <v>182</v>
      </c>
      <c r="D151" s="56">
        <v>0</v>
      </c>
      <c r="E151" s="57">
        <v>3716.46</v>
      </c>
      <c r="F151" s="57">
        <v>3269</v>
      </c>
      <c r="G151" s="57">
        <v>155.53</v>
      </c>
      <c r="H151" s="58">
        <f t="shared" si="17"/>
        <v>4.7577240746405632E-2</v>
      </c>
      <c r="I151" s="48">
        <f t="shared" si="24"/>
        <v>61886.619250535332</v>
      </c>
      <c r="J151" s="56">
        <f>'[2]FY 14 Integration'!J151</f>
        <v>0</v>
      </c>
      <c r="K151" s="56">
        <f t="shared" si="22"/>
        <v>0</v>
      </c>
      <c r="L151" s="56">
        <f t="shared" si="18"/>
        <v>0</v>
      </c>
      <c r="M151" s="64">
        <f t="shared" si="19"/>
        <v>0</v>
      </c>
      <c r="N151" s="59">
        <f t="shared" si="23"/>
        <v>0</v>
      </c>
      <c r="O151" s="59">
        <f t="shared" si="20"/>
        <v>0</v>
      </c>
      <c r="P151" s="59">
        <f t="shared" si="21"/>
        <v>0</v>
      </c>
    </row>
    <row r="152" spans="1:16" x14ac:dyDescent="0.25">
      <c r="A152" s="62">
        <v>480</v>
      </c>
      <c r="B152" s="62">
        <v>1</v>
      </c>
      <c r="C152" s="63" t="s">
        <v>183</v>
      </c>
      <c r="D152" s="56">
        <v>0</v>
      </c>
      <c r="E152" s="57">
        <v>632.75</v>
      </c>
      <c r="F152" s="57">
        <v>686</v>
      </c>
      <c r="G152" s="57">
        <v>284.28000000000003</v>
      </c>
      <c r="H152" s="58">
        <f t="shared" si="17"/>
        <v>0.41440233236151608</v>
      </c>
      <c r="I152" s="48">
        <f t="shared" si="24"/>
        <v>91774.576530612263</v>
      </c>
      <c r="J152" s="56">
        <f>'[2]FY 14 Integration'!J152</f>
        <v>0</v>
      </c>
      <c r="K152" s="56">
        <f t="shared" si="22"/>
        <v>0</v>
      </c>
      <c r="L152" s="56">
        <f t="shared" si="18"/>
        <v>0</v>
      </c>
      <c r="M152" s="64">
        <f t="shared" si="19"/>
        <v>0</v>
      </c>
      <c r="N152" s="59">
        <f t="shared" si="23"/>
        <v>0</v>
      </c>
      <c r="O152" s="59">
        <f t="shared" si="20"/>
        <v>0</v>
      </c>
      <c r="P152" s="59">
        <f t="shared" si="21"/>
        <v>0</v>
      </c>
    </row>
    <row r="153" spans="1:16" x14ac:dyDescent="0.25">
      <c r="A153" s="62">
        <v>482</v>
      </c>
      <c r="B153" s="62">
        <v>1</v>
      </c>
      <c r="C153" s="63" t="s">
        <v>184</v>
      </c>
      <c r="D153" s="56">
        <v>0</v>
      </c>
      <c r="E153" s="57">
        <v>2424.46</v>
      </c>
      <c r="F153" s="57">
        <v>2504</v>
      </c>
      <c r="G153" s="57">
        <v>152.44</v>
      </c>
      <c r="H153" s="58">
        <f t="shared" si="17"/>
        <v>6.0878594249201279E-2</v>
      </c>
      <c r="I153" s="48">
        <f t="shared" si="24"/>
        <v>51659.200814696487</v>
      </c>
      <c r="J153" s="56">
        <f>'[2]FY 14 Integration'!J153</f>
        <v>0</v>
      </c>
      <c r="K153" s="56">
        <f t="shared" si="22"/>
        <v>0</v>
      </c>
      <c r="L153" s="56">
        <f t="shared" si="18"/>
        <v>0</v>
      </c>
      <c r="M153" s="64">
        <f t="shared" si="19"/>
        <v>0</v>
      </c>
      <c r="N153" s="59">
        <f t="shared" si="23"/>
        <v>0</v>
      </c>
      <c r="O153" s="59">
        <f t="shared" si="20"/>
        <v>0</v>
      </c>
      <c r="P153" s="59">
        <f t="shared" si="21"/>
        <v>0</v>
      </c>
    </row>
    <row r="154" spans="1:16" x14ac:dyDescent="0.25">
      <c r="A154" s="62">
        <v>484</v>
      </c>
      <c r="B154" s="62">
        <v>1</v>
      </c>
      <c r="C154" s="63" t="s">
        <v>185</v>
      </c>
      <c r="D154" s="56">
        <v>0</v>
      </c>
      <c r="E154" s="57">
        <v>1203.8599999999999</v>
      </c>
      <c r="F154" s="57">
        <v>1117</v>
      </c>
      <c r="G154" s="57">
        <v>40.17</v>
      </c>
      <c r="H154" s="58">
        <f t="shared" si="17"/>
        <v>3.5962399283795882E-2</v>
      </c>
      <c r="I154" s="48">
        <f t="shared" si="24"/>
        <v>15152.792900626677</v>
      </c>
      <c r="J154" s="56">
        <f>'[2]FY 14 Integration'!J154</f>
        <v>0</v>
      </c>
      <c r="K154" s="56">
        <f t="shared" si="22"/>
        <v>0</v>
      </c>
      <c r="L154" s="56">
        <f t="shared" si="18"/>
        <v>0</v>
      </c>
      <c r="M154" s="64">
        <f t="shared" si="19"/>
        <v>0</v>
      </c>
      <c r="N154" s="59">
        <f t="shared" si="23"/>
        <v>0</v>
      </c>
      <c r="O154" s="59">
        <f t="shared" si="20"/>
        <v>0</v>
      </c>
      <c r="P154" s="59">
        <f t="shared" si="21"/>
        <v>0</v>
      </c>
    </row>
    <row r="155" spans="1:16" x14ac:dyDescent="0.25">
      <c r="A155" s="62">
        <v>485</v>
      </c>
      <c r="B155" s="62">
        <v>1</v>
      </c>
      <c r="C155" s="63" t="s">
        <v>186</v>
      </c>
      <c r="D155" s="56">
        <v>0</v>
      </c>
      <c r="E155" s="57">
        <v>965.95</v>
      </c>
      <c r="F155" s="57">
        <v>880</v>
      </c>
      <c r="G155" s="57">
        <v>23.69</v>
      </c>
      <c r="H155" s="58">
        <f t="shared" si="17"/>
        <v>2.6920454545454546E-2</v>
      </c>
      <c r="I155" s="48">
        <f t="shared" si="24"/>
        <v>9101.3345738636363</v>
      </c>
      <c r="J155" s="56">
        <f>'[2]FY 14 Integration'!J155</f>
        <v>0</v>
      </c>
      <c r="K155" s="56">
        <f t="shared" si="22"/>
        <v>0</v>
      </c>
      <c r="L155" s="56">
        <f t="shared" si="18"/>
        <v>0</v>
      </c>
      <c r="M155" s="64">
        <f t="shared" si="19"/>
        <v>0</v>
      </c>
      <c r="N155" s="59">
        <f t="shared" si="23"/>
        <v>0</v>
      </c>
      <c r="O155" s="59">
        <f t="shared" si="20"/>
        <v>0</v>
      </c>
      <c r="P155" s="59">
        <f t="shared" si="21"/>
        <v>0</v>
      </c>
    </row>
    <row r="156" spans="1:16" x14ac:dyDescent="0.25">
      <c r="A156" s="65">
        <v>486</v>
      </c>
      <c r="B156" s="65">
        <v>1</v>
      </c>
      <c r="C156" s="40" t="s">
        <v>785</v>
      </c>
      <c r="D156" s="56">
        <v>0</v>
      </c>
      <c r="E156" s="57">
        <v>312.85000000000002</v>
      </c>
      <c r="F156" s="57">
        <v>341</v>
      </c>
      <c r="G156" s="57">
        <v>5.15</v>
      </c>
      <c r="H156" s="58">
        <f t="shared" si="17"/>
        <v>1.5102639296187685E-2</v>
      </c>
      <c r="I156" s="48">
        <f t="shared" si="24"/>
        <v>1653.701246334311</v>
      </c>
      <c r="J156" s="56">
        <f>'[2]FY 14 Integration'!J156</f>
        <v>0</v>
      </c>
      <c r="K156" s="56">
        <f t="shared" si="22"/>
        <v>0</v>
      </c>
      <c r="L156" s="56">
        <f t="shared" si="18"/>
        <v>0</v>
      </c>
      <c r="M156" s="64">
        <f t="shared" si="19"/>
        <v>0</v>
      </c>
      <c r="N156" s="59">
        <f t="shared" si="23"/>
        <v>0</v>
      </c>
      <c r="O156" s="59">
        <f t="shared" si="20"/>
        <v>0</v>
      </c>
      <c r="P156" s="59">
        <f t="shared" si="21"/>
        <v>0</v>
      </c>
    </row>
    <row r="157" spans="1:16" x14ac:dyDescent="0.25">
      <c r="A157" s="65">
        <v>487</v>
      </c>
      <c r="B157" s="65">
        <v>1</v>
      </c>
      <c r="C157" s="40" t="s">
        <v>786</v>
      </c>
      <c r="D157" s="56">
        <v>0</v>
      </c>
      <c r="E157" s="57">
        <v>392.57</v>
      </c>
      <c r="F157" s="57">
        <v>381</v>
      </c>
      <c r="G157" s="57">
        <v>11.33</v>
      </c>
      <c r="H157" s="58">
        <f t="shared" si="17"/>
        <v>2.9737532808398949E-2</v>
      </c>
      <c r="I157" s="48">
        <f t="shared" si="24"/>
        <v>4085.9221391076112</v>
      </c>
      <c r="J157" s="56">
        <f>'[2]FY 14 Integration'!J157</f>
        <v>0</v>
      </c>
      <c r="K157" s="56">
        <f t="shared" si="22"/>
        <v>0</v>
      </c>
      <c r="L157" s="56">
        <f t="shared" si="18"/>
        <v>0</v>
      </c>
      <c r="M157" s="64">
        <f t="shared" si="19"/>
        <v>0</v>
      </c>
      <c r="N157" s="59">
        <f t="shared" si="23"/>
        <v>0</v>
      </c>
      <c r="O157" s="59">
        <f t="shared" si="20"/>
        <v>0</v>
      </c>
      <c r="P157" s="59">
        <f t="shared" si="21"/>
        <v>0</v>
      </c>
    </row>
    <row r="158" spans="1:16" x14ac:dyDescent="0.25">
      <c r="A158" s="65">
        <v>492</v>
      </c>
      <c r="B158" s="65">
        <v>1</v>
      </c>
      <c r="C158" s="40" t="s">
        <v>787</v>
      </c>
      <c r="D158" s="56">
        <v>640993</v>
      </c>
      <c r="E158" s="57">
        <v>5156.41</v>
      </c>
      <c r="F158" s="57">
        <v>4582</v>
      </c>
      <c r="G158" s="57">
        <v>1729.3700000000001</v>
      </c>
      <c r="H158" s="58">
        <f t="shared" si="17"/>
        <v>0.37742688782191186</v>
      </c>
      <c r="I158" s="48">
        <f t="shared" si="24"/>
        <v>681158.72252182465</v>
      </c>
      <c r="J158" s="56">
        <f>'[2]FY 14 Integration'!J158</f>
        <v>0</v>
      </c>
      <c r="K158" s="56">
        <f t="shared" si="22"/>
        <v>51564.1</v>
      </c>
      <c r="L158" s="56">
        <f t="shared" si="18"/>
        <v>732722.82</v>
      </c>
      <c r="M158" s="64">
        <f t="shared" si="19"/>
        <v>91729.819999999949</v>
      </c>
      <c r="N158" s="59">
        <f t="shared" si="23"/>
        <v>17.789473684210517</v>
      </c>
      <c r="O158" s="59">
        <f t="shared" si="20"/>
        <v>512905.97399999993</v>
      </c>
      <c r="P158" s="59">
        <f t="shared" si="21"/>
        <v>219816.84599999999</v>
      </c>
    </row>
    <row r="159" spans="1:16" x14ac:dyDescent="0.25">
      <c r="A159" s="62">
        <v>495</v>
      </c>
      <c r="B159" s="62">
        <v>1</v>
      </c>
      <c r="C159" s="63" t="s">
        <v>190</v>
      </c>
      <c r="D159" s="56">
        <v>0</v>
      </c>
      <c r="E159" s="57">
        <v>436.8</v>
      </c>
      <c r="F159" s="57">
        <v>402</v>
      </c>
      <c r="G159" s="57">
        <v>26.78</v>
      </c>
      <c r="H159" s="58">
        <f t="shared" si="17"/>
        <v>6.6616915422885573E-2</v>
      </c>
      <c r="I159" s="48">
        <f t="shared" si="24"/>
        <v>10184.394029850746</v>
      </c>
      <c r="J159" s="56">
        <f>'[2]FY 14 Integration'!J159</f>
        <v>0</v>
      </c>
      <c r="K159" s="56">
        <f t="shared" si="22"/>
        <v>0</v>
      </c>
      <c r="L159" s="56">
        <f t="shared" si="18"/>
        <v>0</v>
      </c>
      <c r="M159" s="64">
        <f t="shared" si="19"/>
        <v>0</v>
      </c>
      <c r="N159" s="59">
        <f t="shared" si="23"/>
        <v>0</v>
      </c>
      <c r="O159" s="59">
        <f t="shared" si="20"/>
        <v>0</v>
      </c>
      <c r="P159" s="59">
        <f t="shared" si="21"/>
        <v>0</v>
      </c>
    </row>
    <row r="160" spans="1:16" x14ac:dyDescent="0.25">
      <c r="A160" s="65">
        <v>497</v>
      </c>
      <c r="B160" s="65">
        <v>1</v>
      </c>
      <c r="C160" s="40" t="s">
        <v>789</v>
      </c>
      <c r="D160" s="56">
        <v>20400</v>
      </c>
      <c r="E160" s="57">
        <v>262.86</v>
      </c>
      <c r="F160" s="57">
        <v>240</v>
      </c>
      <c r="G160" s="57">
        <v>8.24</v>
      </c>
      <c r="H160" s="58">
        <f t="shared" si="17"/>
        <v>3.4333333333333334E-2</v>
      </c>
      <c r="I160" s="48">
        <f t="shared" si="24"/>
        <v>3158.701</v>
      </c>
      <c r="J160" s="56">
        <f>'[2]FY 14 Integration'!J160</f>
        <v>11396.934999999999</v>
      </c>
      <c r="K160" s="56">
        <f t="shared" si="22"/>
        <v>2628.6000000000004</v>
      </c>
      <c r="L160" s="56">
        <f t="shared" si="18"/>
        <v>17184.240000000002</v>
      </c>
      <c r="M160" s="64">
        <f t="shared" si="19"/>
        <v>-3215.7599999999984</v>
      </c>
      <c r="N160" s="59">
        <f t="shared" si="23"/>
        <v>-12.233736589819669</v>
      </c>
      <c r="O160" s="59">
        <f t="shared" si="20"/>
        <v>12028.968000000001</v>
      </c>
      <c r="P160" s="59">
        <f t="shared" si="21"/>
        <v>5155.2719999999999</v>
      </c>
    </row>
    <row r="161" spans="1:16" x14ac:dyDescent="0.25">
      <c r="A161" s="62">
        <v>499</v>
      </c>
      <c r="B161" s="62">
        <v>1</v>
      </c>
      <c r="C161" s="63" t="s">
        <v>192</v>
      </c>
      <c r="D161" s="56">
        <v>0</v>
      </c>
      <c r="E161" s="57">
        <v>327.87</v>
      </c>
      <c r="F161" s="57">
        <v>294</v>
      </c>
      <c r="G161" s="57">
        <v>18.54</v>
      </c>
      <c r="H161" s="58">
        <f t="shared" si="17"/>
        <v>6.3061224489795911E-2</v>
      </c>
      <c r="I161" s="48">
        <f t="shared" si="24"/>
        <v>7236.5592857142847</v>
      </c>
      <c r="J161" s="56">
        <f>'[2]FY 14 Integration'!J161</f>
        <v>0</v>
      </c>
      <c r="K161" s="56">
        <f t="shared" si="22"/>
        <v>0</v>
      </c>
      <c r="L161" s="56">
        <f t="shared" si="18"/>
        <v>0</v>
      </c>
      <c r="M161" s="64">
        <f t="shared" si="19"/>
        <v>0</v>
      </c>
      <c r="N161" s="59">
        <f t="shared" si="23"/>
        <v>0</v>
      </c>
      <c r="O161" s="59">
        <f t="shared" si="20"/>
        <v>0</v>
      </c>
      <c r="P161" s="59">
        <f t="shared" si="21"/>
        <v>0</v>
      </c>
    </row>
    <row r="162" spans="1:16" x14ac:dyDescent="0.25">
      <c r="A162" s="65">
        <v>500</v>
      </c>
      <c r="B162" s="65">
        <v>1</v>
      </c>
      <c r="C162" s="40" t="s">
        <v>791</v>
      </c>
      <c r="D162" s="56">
        <v>42329</v>
      </c>
      <c r="E162" s="57">
        <v>481.64</v>
      </c>
      <c r="F162" s="57">
        <v>507</v>
      </c>
      <c r="G162" s="57">
        <v>30.900000000000002</v>
      </c>
      <c r="H162" s="58">
        <f t="shared" si="17"/>
        <v>6.0946745562130179E-2</v>
      </c>
      <c r="I162" s="48">
        <f t="shared" si="24"/>
        <v>10274.036686390533</v>
      </c>
      <c r="J162" s="56">
        <f>'[2]FY 14 Integration'!J162</f>
        <v>20604.325207100592</v>
      </c>
      <c r="K162" s="56">
        <f t="shared" si="22"/>
        <v>4816.3999999999996</v>
      </c>
      <c r="L162" s="56">
        <f t="shared" si="18"/>
        <v>35694.76</v>
      </c>
      <c r="M162" s="64">
        <f t="shared" si="19"/>
        <v>-6634.239999999998</v>
      </c>
      <c r="N162" s="59">
        <f t="shared" si="23"/>
        <v>-13.774271239930235</v>
      </c>
      <c r="O162" s="59">
        <f t="shared" si="20"/>
        <v>24986.331999999999</v>
      </c>
      <c r="P162" s="59">
        <f t="shared" si="21"/>
        <v>10708.428</v>
      </c>
    </row>
    <row r="163" spans="1:16" x14ac:dyDescent="0.25">
      <c r="A163" s="65">
        <v>505</v>
      </c>
      <c r="B163" s="65">
        <v>1</v>
      </c>
      <c r="C163" s="40" t="s">
        <v>792</v>
      </c>
      <c r="D163" s="56">
        <v>32108</v>
      </c>
      <c r="E163" s="57">
        <v>297.49</v>
      </c>
      <c r="F163" s="57">
        <v>302</v>
      </c>
      <c r="G163" s="57">
        <v>18.54</v>
      </c>
      <c r="H163" s="58">
        <f t="shared" si="17"/>
        <v>6.1390728476821192E-2</v>
      </c>
      <c r="I163" s="48">
        <f t="shared" si="24"/>
        <v>6392.0947350993374</v>
      </c>
      <c r="J163" s="56">
        <f>'[2]FY 14 Integration'!J163</f>
        <v>16626.153973509932</v>
      </c>
      <c r="K163" s="56">
        <f t="shared" si="22"/>
        <v>2974.9</v>
      </c>
      <c r="L163" s="56">
        <f t="shared" si="18"/>
        <v>25993.15</v>
      </c>
      <c r="M163" s="64">
        <f t="shared" si="19"/>
        <v>-6114.8499999999985</v>
      </c>
      <c r="N163" s="59">
        <f t="shared" si="23"/>
        <v>-20.554808564993778</v>
      </c>
      <c r="O163" s="59">
        <f t="shared" si="20"/>
        <v>18195.204999999998</v>
      </c>
      <c r="P163" s="59">
        <f t="shared" si="21"/>
        <v>7797.9449999999997</v>
      </c>
    </row>
    <row r="164" spans="1:16" x14ac:dyDescent="0.25">
      <c r="A164" s="65">
        <v>507</v>
      </c>
      <c r="B164" s="65">
        <v>1</v>
      </c>
      <c r="C164" s="40" t="s">
        <v>793</v>
      </c>
      <c r="D164" s="56">
        <v>32776</v>
      </c>
      <c r="E164" s="57">
        <v>377.38</v>
      </c>
      <c r="F164" s="57">
        <v>330</v>
      </c>
      <c r="G164" s="57">
        <v>11.33</v>
      </c>
      <c r="H164" s="58">
        <f t="shared" si="17"/>
        <v>3.4333333333333334E-2</v>
      </c>
      <c r="I164" s="48">
        <f t="shared" si="24"/>
        <v>4534.849666666667</v>
      </c>
      <c r="J164" s="56">
        <f>'[2]FY 14 Integration'!J164</f>
        <v>18745.892000000003</v>
      </c>
      <c r="K164" s="56">
        <f t="shared" si="22"/>
        <v>3773.8</v>
      </c>
      <c r="L164" s="56">
        <f t="shared" si="18"/>
        <v>27054.54</v>
      </c>
      <c r="M164" s="64">
        <f t="shared" si="19"/>
        <v>-5721.4599999999991</v>
      </c>
      <c r="N164" s="59">
        <f t="shared" si="23"/>
        <v>-15.161004822725102</v>
      </c>
      <c r="O164" s="59">
        <f t="shared" si="20"/>
        <v>18938.178</v>
      </c>
      <c r="P164" s="59">
        <f t="shared" si="21"/>
        <v>8116.3620000000001</v>
      </c>
    </row>
    <row r="165" spans="1:16" x14ac:dyDescent="0.25">
      <c r="A165" s="62">
        <v>508</v>
      </c>
      <c r="B165" s="62">
        <v>1</v>
      </c>
      <c r="C165" s="63" t="s">
        <v>196</v>
      </c>
      <c r="D165" s="56">
        <v>0</v>
      </c>
      <c r="E165" s="57">
        <v>2127.69</v>
      </c>
      <c r="F165" s="57">
        <v>1946</v>
      </c>
      <c r="G165" s="57">
        <v>395.52</v>
      </c>
      <c r="H165" s="58">
        <f t="shared" si="17"/>
        <v>0.20324768756423431</v>
      </c>
      <c r="I165" s="48">
        <f t="shared" si="24"/>
        <v>151356.82532374098</v>
      </c>
      <c r="J165" s="56">
        <f>'[2]FY 14 Integration'!J165</f>
        <v>0</v>
      </c>
      <c r="K165" s="56">
        <f t="shared" si="22"/>
        <v>0</v>
      </c>
      <c r="L165" s="56">
        <f t="shared" si="18"/>
        <v>0</v>
      </c>
      <c r="M165" s="64">
        <f t="shared" si="19"/>
        <v>0</v>
      </c>
      <c r="N165" s="59">
        <f t="shared" si="23"/>
        <v>0</v>
      </c>
      <c r="O165" s="59">
        <f t="shared" si="20"/>
        <v>0</v>
      </c>
      <c r="P165" s="59">
        <f t="shared" si="21"/>
        <v>0</v>
      </c>
    </row>
    <row r="166" spans="1:16" x14ac:dyDescent="0.25">
      <c r="A166" s="65">
        <v>511</v>
      </c>
      <c r="B166" s="65">
        <v>1</v>
      </c>
      <c r="C166" s="40" t="s">
        <v>795</v>
      </c>
      <c r="D166" s="56">
        <v>58788</v>
      </c>
      <c r="E166" s="57">
        <v>636.54999999999995</v>
      </c>
      <c r="F166" s="57">
        <v>612</v>
      </c>
      <c r="G166" s="57">
        <v>90.64</v>
      </c>
      <c r="H166" s="58">
        <f t="shared" si="17"/>
        <v>0.1481045751633987</v>
      </c>
      <c r="I166" s="48">
        <f t="shared" si="24"/>
        <v>32996.5885620915</v>
      </c>
      <c r="J166" s="56">
        <f>'[2]FY 14 Integration'!J166</f>
        <v>15876.274117647066</v>
      </c>
      <c r="K166" s="56">
        <f t="shared" si="22"/>
        <v>6365.5</v>
      </c>
      <c r="L166" s="56">
        <f t="shared" si="18"/>
        <v>55238.36</v>
      </c>
      <c r="M166" s="64">
        <f t="shared" si="19"/>
        <v>-3549.6399999999994</v>
      </c>
      <c r="N166" s="59">
        <f t="shared" si="23"/>
        <v>-5.5763726337286936</v>
      </c>
      <c r="O166" s="59">
        <f t="shared" si="20"/>
        <v>38666.851999999999</v>
      </c>
      <c r="P166" s="59">
        <f t="shared" si="21"/>
        <v>16571.507999999998</v>
      </c>
    </row>
    <row r="167" spans="1:16" x14ac:dyDescent="0.25">
      <c r="A167" s="65">
        <v>513</v>
      </c>
      <c r="B167" s="65">
        <v>1</v>
      </c>
      <c r="C167" s="40" t="s">
        <v>796</v>
      </c>
      <c r="D167" s="56">
        <v>22704</v>
      </c>
      <c r="E167" s="57">
        <v>190.9</v>
      </c>
      <c r="F167" s="57">
        <v>146</v>
      </c>
      <c r="G167" s="57">
        <v>57.68</v>
      </c>
      <c r="H167" s="58">
        <f t="shared" si="17"/>
        <v>0.39506849315068493</v>
      </c>
      <c r="I167" s="48">
        <f t="shared" si="24"/>
        <v>26396.501369863014</v>
      </c>
      <c r="J167" s="56">
        <f>'[2]FY 14 Integration'!J167</f>
        <v>0</v>
      </c>
      <c r="K167" s="56">
        <f t="shared" si="22"/>
        <v>1909</v>
      </c>
      <c r="L167" s="56">
        <f t="shared" si="18"/>
        <v>28305.5</v>
      </c>
      <c r="M167" s="64">
        <f t="shared" si="19"/>
        <v>5601.5</v>
      </c>
      <c r="N167" s="59">
        <f t="shared" si="23"/>
        <v>29.342587742273441</v>
      </c>
      <c r="O167" s="59">
        <f t="shared" si="20"/>
        <v>19813.849999999999</v>
      </c>
      <c r="P167" s="59">
        <f t="shared" si="21"/>
        <v>8491.65</v>
      </c>
    </row>
    <row r="168" spans="1:16" x14ac:dyDescent="0.25">
      <c r="A168" s="65">
        <v>514</v>
      </c>
      <c r="B168" s="65">
        <v>1</v>
      </c>
      <c r="C168" s="40" t="s">
        <v>797</v>
      </c>
      <c r="D168" s="56">
        <v>17480</v>
      </c>
      <c r="E168" s="57">
        <v>165.68</v>
      </c>
      <c r="F168" s="57">
        <v>168</v>
      </c>
      <c r="G168" s="57">
        <v>4.12</v>
      </c>
      <c r="H168" s="58">
        <f t="shared" si="17"/>
        <v>2.4523809523809524E-2</v>
      </c>
      <c r="I168" s="48">
        <f t="shared" si="24"/>
        <v>1422.0866666666668</v>
      </c>
      <c r="J168" s="56">
        <f>'[2]FY 14 Integration'!J168</f>
        <v>10506.87</v>
      </c>
      <c r="K168" s="56">
        <f t="shared" si="22"/>
        <v>1656.8000000000002</v>
      </c>
      <c r="L168" s="56">
        <f t="shared" si="18"/>
        <v>13585.76</v>
      </c>
      <c r="M168" s="64">
        <f t="shared" si="19"/>
        <v>-3894.24</v>
      </c>
      <c r="N168" s="59">
        <f t="shared" si="23"/>
        <v>-23.5045871559633</v>
      </c>
      <c r="O168" s="59">
        <f t="shared" si="20"/>
        <v>9510.0319999999992</v>
      </c>
      <c r="P168" s="59">
        <f t="shared" si="21"/>
        <v>4075.7280000000001</v>
      </c>
    </row>
    <row r="169" spans="1:16" x14ac:dyDescent="0.25">
      <c r="A169" s="65">
        <v>516</v>
      </c>
      <c r="B169" s="65">
        <v>1</v>
      </c>
      <c r="C169" s="40" t="s">
        <v>798</v>
      </c>
      <c r="D169" s="56">
        <v>8666.4</v>
      </c>
      <c r="E169" s="57">
        <v>86.58</v>
      </c>
      <c r="F169" s="57">
        <v>91</v>
      </c>
      <c r="G169" s="57">
        <v>17.510000000000002</v>
      </c>
      <c r="H169" s="58">
        <f t="shared" si="17"/>
        <v>0.19241758241758244</v>
      </c>
      <c r="I169" s="48">
        <f t="shared" si="24"/>
        <v>5830.8300000000008</v>
      </c>
      <c r="J169" s="56">
        <f>'[2]FY 14 Integration'!J169</f>
        <v>2041.821692307692</v>
      </c>
      <c r="K169" s="56">
        <f t="shared" si="22"/>
        <v>865.8</v>
      </c>
      <c r="L169" s="56">
        <f t="shared" si="18"/>
        <v>8738.4500000000007</v>
      </c>
      <c r="M169" s="64">
        <f t="shared" si="19"/>
        <v>72.050000000001091</v>
      </c>
      <c r="N169" s="59">
        <f t="shared" si="23"/>
        <v>0.8321783321783448</v>
      </c>
      <c r="O169" s="59">
        <f t="shared" si="20"/>
        <v>6116.915</v>
      </c>
      <c r="P169" s="59">
        <f t="shared" si="21"/>
        <v>2621.5350000000003</v>
      </c>
    </row>
    <row r="170" spans="1:16" x14ac:dyDescent="0.25">
      <c r="A170" s="65">
        <v>518</v>
      </c>
      <c r="B170" s="65">
        <v>1</v>
      </c>
      <c r="C170" s="40" t="s">
        <v>799</v>
      </c>
      <c r="D170" s="56">
        <v>379260</v>
      </c>
      <c r="E170" s="57">
        <v>3151.36</v>
      </c>
      <c r="F170" s="57">
        <v>2730</v>
      </c>
      <c r="G170" s="57">
        <v>1827.22</v>
      </c>
      <c r="H170" s="58">
        <f t="shared" si="17"/>
        <v>0.66931135531135533</v>
      </c>
      <c r="I170" s="48">
        <f t="shared" si="24"/>
        <v>738234.36143589742</v>
      </c>
      <c r="J170" s="56">
        <f>'[2]FY 14 Integration'!J170</f>
        <v>0</v>
      </c>
      <c r="K170" s="56">
        <f t="shared" si="22"/>
        <v>31513.600000000002</v>
      </c>
      <c r="L170" s="56">
        <f t="shared" si="18"/>
        <v>769747.96</v>
      </c>
      <c r="M170" s="64">
        <f t="shared" si="19"/>
        <v>390487.95999999996</v>
      </c>
      <c r="N170" s="59">
        <f t="shared" si="23"/>
        <v>123.91093369212021</v>
      </c>
      <c r="O170" s="59">
        <f t="shared" si="20"/>
        <v>538823.57199999993</v>
      </c>
      <c r="P170" s="59">
        <f t="shared" si="21"/>
        <v>230924.38799999998</v>
      </c>
    </row>
    <row r="171" spans="1:16" x14ac:dyDescent="0.25">
      <c r="A171" s="65">
        <v>531</v>
      </c>
      <c r="B171" s="65">
        <v>1</v>
      </c>
      <c r="C171" s="40" t="s">
        <v>800</v>
      </c>
      <c r="D171" s="56">
        <v>13085</v>
      </c>
      <c r="E171" s="57">
        <v>2115.89</v>
      </c>
      <c r="F171" s="57">
        <v>1856</v>
      </c>
      <c r="G171" s="57">
        <v>92.7</v>
      </c>
      <c r="H171" s="58">
        <f t="shared" si="17"/>
        <v>4.9946120689655177E-2</v>
      </c>
      <c r="I171" s="48">
        <f t="shared" si="24"/>
        <v>36988.174057112068</v>
      </c>
      <c r="J171" s="56">
        <f>'[2]FY 14 Integration'!J171</f>
        <v>0</v>
      </c>
      <c r="K171" s="56">
        <f t="shared" si="22"/>
        <v>21158.899999999998</v>
      </c>
      <c r="L171" s="56">
        <f t="shared" si="18"/>
        <v>58147.07</v>
      </c>
      <c r="M171" s="64">
        <f t="shared" si="19"/>
        <v>45062.07</v>
      </c>
      <c r="N171" s="59">
        <f t="shared" si="23"/>
        <v>21.296981412077187</v>
      </c>
      <c r="O171" s="59">
        <f t="shared" si="20"/>
        <v>40702.949000000001</v>
      </c>
      <c r="P171" s="59">
        <f t="shared" si="21"/>
        <v>17444.120999999999</v>
      </c>
    </row>
    <row r="172" spans="1:16" x14ac:dyDescent="0.25">
      <c r="A172" s="65">
        <v>533</v>
      </c>
      <c r="B172" s="65">
        <v>1</v>
      </c>
      <c r="C172" s="40" t="s">
        <v>801</v>
      </c>
      <c r="D172" s="56">
        <v>51313</v>
      </c>
      <c r="E172" s="57">
        <v>1384.72</v>
      </c>
      <c r="F172" s="57">
        <v>1153</v>
      </c>
      <c r="G172" s="57">
        <v>50.47</v>
      </c>
      <c r="H172" s="58">
        <f t="shared" si="17"/>
        <v>4.3772766695576754E-2</v>
      </c>
      <c r="I172" s="48">
        <f t="shared" si="24"/>
        <v>21214.558924544664</v>
      </c>
      <c r="J172" s="56">
        <f>'[2]FY 14 Integration'!J172</f>
        <v>19637.919627059844</v>
      </c>
      <c r="K172" s="56">
        <f t="shared" si="22"/>
        <v>13847.2</v>
      </c>
      <c r="L172" s="56">
        <f t="shared" si="18"/>
        <v>54699.68</v>
      </c>
      <c r="M172" s="64">
        <f t="shared" si="19"/>
        <v>3386.6800000000003</v>
      </c>
      <c r="N172" s="59">
        <f t="shared" si="23"/>
        <v>2.445750765497718</v>
      </c>
      <c r="O172" s="59">
        <f t="shared" si="20"/>
        <v>38289.775999999998</v>
      </c>
      <c r="P172" s="59">
        <f t="shared" si="21"/>
        <v>16409.903999999999</v>
      </c>
    </row>
    <row r="173" spans="1:16" x14ac:dyDescent="0.25">
      <c r="A173" s="65">
        <v>534</v>
      </c>
      <c r="B173" s="65">
        <v>1</v>
      </c>
      <c r="C173" s="40" t="s">
        <v>802</v>
      </c>
      <c r="D173" s="56">
        <v>79000</v>
      </c>
      <c r="E173" s="57">
        <v>2150.29</v>
      </c>
      <c r="F173" s="57">
        <v>1943</v>
      </c>
      <c r="G173" s="57">
        <v>96.820000000000007</v>
      </c>
      <c r="H173" s="58">
        <f t="shared" si="17"/>
        <v>4.9830159547092127E-2</v>
      </c>
      <c r="I173" s="48">
        <f t="shared" si="24"/>
        <v>37502.252820380854</v>
      </c>
      <c r="J173" s="56">
        <f>'[2]FY 14 Integration'!J173</f>
        <v>26857.438764796701</v>
      </c>
      <c r="K173" s="56">
        <f t="shared" si="22"/>
        <v>21502.9</v>
      </c>
      <c r="L173" s="56">
        <f t="shared" si="18"/>
        <v>85862.59</v>
      </c>
      <c r="M173" s="64">
        <f t="shared" si="19"/>
        <v>6862.5899999999965</v>
      </c>
      <c r="N173" s="59">
        <f t="shared" si="23"/>
        <v>3.1914718479832938</v>
      </c>
      <c r="O173" s="59">
        <f t="shared" si="20"/>
        <v>60103.812999999995</v>
      </c>
      <c r="P173" s="59">
        <f t="shared" si="21"/>
        <v>25758.776999999998</v>
      </c>
    </row>
    <row r="174" spans="1:16" x14ac:dyDescent="0.25">
      <c r="A174" s="65">
        <v>535</v>
      </c>
      <c r="B174" s="65">
        <v>1</v>
      </c>
      <c r="C174" s="40" t="s">
        <v>803</v>
      </c>
      <c r="D174" s="56">
        <v>2401140.21</v>
      </c>
      <c r="E174" s="57">
        <v>18018.28</v>
      </c>
      <c r="F174" s="57">
        <v>16441</v>
      </c>
      <c r="G174" s="57">
        <v>5644.4000000000005</v>
      </c>
      <c r="H174" s="58">
        <f t="shared" si="17"/>
        <v>0.34331245058086496</v>
      </c>
      <c r="I174" s="48">
        <f t="shared" si="24"/>
        <v>2165064.9517182657</v>
      </c>
      <c r="J174" s="56">
        <f>'[2]FY 14 Integration'!J174</f>
        <v>134660.47371343599</v>
      </c>
      <c r="K174" s="56">
        <f t="shared" si="22"/>
        <v>180182.8</v>
      </c>
      <c r="L174" s="56">
        <f t="shared" si="18"/>
        <v>2479908.23</v>
      </c>
      <c r="M174" s="64">
        <f t="shared" si="19"/>
        <v>78768.020000000019</v>
      </c>
      <c r="N174" s="59">
        <f t="shared" si="23"/>
        <v>4.3715615474951006</v>
      </c>
      <c r="O174" s="59">
        <f t="shared" si="20"/>
        <v>1735935.7609999999</v>
      </c>
      <c r="P174" s="59">
        <f t="shared" si="21"/>
        <v>743972.46899999992</v>
      </c>
    </row>
    <row r="175" spans="1:16" x14ac:dyDescent="0.25">
      <c r="A175" s="65">
        <v>542</v>
      </c>
      <c r="B175" s="65">
        <v>1</v>
      </c>
      <c r="C175" s="40" t="s">
        <v>804</v>
      </c>
      <c r="D175" s="56">
        <v>46781.3</v>
      </c>
      <c r="E175" s="57">
        <v>482.39</v>
      </c>
      <c r="F175" s="57">
        <v>447</v>
      </c>
      <c r="G175" s="57">
        <v>24.72</v>
      </c>
      <c r="H175" s="58">
        <f t="shared" si="17"/>
        <v>5.5302013422818791E-2</v>
      </c>
      <c r="I175" s="48">
        <f t="shared" si="24"/>
        <v>9336.9983892617438</v>
      </c>
      <c r="J175" s="56">
        <f>'[2]FY 14 Integration'!J175</f>
        <v>24514.941221476514</v>
      </c>
      <c r="K175" s="56">
        <f t="shared" si="22"/>
        <v>4823.8999999999996</v>
      </c>
      <c r="L175" s="56">
        <f t="shared" si="18"/>
        <v>38675.839999999997</v>
      </c>
      <c r="M175" s="64">
        <f t="shared" si="19"/>
        <v>-8105.4600000000064</v>
      </c>
      <c r="N175" s="59">
        <f t="shared" si="23"/>
        <v>-16.802711498994604</v>
      </c>
      <c r="O175" s="59">
        <f t="shared" si="20"/>
        <v>27073.087999999996</v>
      </c>
      <c r="P175" s="59">
        <f t="shared" si="21"/>
        <v>11602.751999999999</v>
      </c>
    </row>
    <row r="176" spans="1:16" x14ac:dyDescent="0.25">
      <c r="A176" s="65">
        <v>544</v>
      </c>
      <c r="B176" s="65">
        <v>1</v>
      </c>
      <c r="C176" s="40" t="s">
        <v>805</v>
      </c>
      <c r="D176" s="56">
        <v>270000</v>
      </c>
      <c r="E176" s="57">
        <v>2641.43</v>
      </c>
      <c r="F176" s="57">
        <v>2495</v>
      </c>
      <c r="G176" s="57">
        <v>216.3</v>
      </c>
      <c r="H176" s="58">
        <f t="shared" si="17"/>
        <v>8.6693386773547099E-2</v>
      </c>
      <c r="I176" s="48">
        <f t="shared" si="24"/>
        <v>80148.079418837675</v>
      </c>
      <c r="J176" s="56">
        <f>'[2]FY 14 Integration'!J176</f>
        <v>121121.71466933867</v>
      </c>
      <c r="K176" s="56">
        <f t="shared" si="22"/>
        <v>26414.3</v>
      </c>
      <c r="L176" s="56">
        <f t="shared" si="18"/>
        <v>227684.09</v>
      </c>
      <c r="M176" s="64">
        <f t="shared" si="19"/>
        <v>-42315.91</v>
      </c>
      <c r="N176" s="59">
        <f t="shared" si="23"/>
        <v>-16.020076246578562</v>
      </c>
      <c r="O176" s="59">
        <f t="shared" si="20"/>
        <v>159378.86299999998</v>
      </c>
      <c r="P176" s="59">
        <f t="shared" si="21"/>
        <v>68305.226999999999</v>
      </c>
    </row>
    <row r="177" spans="1:16" x14ac:dyDescent="0.25">
      <c r="A177" s="62">
        <v>545</v>
      </c>
      <c r="B177" s="62">
        <v>1</v>
      </c>
      <c r="C177" s="63" t="s">
        <v>208</v>
      </c>
      <c r="D177" s="56">
        <v>0</v>
      </c>
      <c r="E177" s="57">
        <v>417.35</v>
      </c>
      <c r="F177" s="57">
        <v>376</v>
      </c>
      <c r="G177" s="57">
        <v>4.12</v>
      </c>
      <c r="H177" s="58">
        <f t="shared" si="17"/>
        <v>1.0957446808510638E-2</v>
      </c>
      <c r="I177" s="48">
        <f t="shared" si="24"/>
        <v>1600.5816489361703</v>
      </c>
      <c r="J177" s="56">
        <f>'[2]FY 14 Integration'!J177</f>
        <v>0</v>
      </c>
      <c r="K177" s="56">
        <f t="shared" si="22"/>
        <v>0</v>
      </c>
      <c r="L177" s="56">
        <f t="shared" si="18"/>
        <v>0</v>
      </c>
      <c r="M177" s="64">
        <f t="shared" si="19"/>
        <v>0</v>
      </c>
      <c r="N177" s="59">
        <f t="shared" si="23"/>
        <v>0</v>
      </c>
      <c r="O177" s="59">
        <f t="shared" si="20"/>
        <v>0</v>
      </c>
      <c r="P177" s="59">
        <f t="shared" si="21"/>
        <v>0</v>
      </c>
    </row>
    <row r="178" spans="1:16" x14ac:dyDescent="0.25">
      <c r="A178" s="62">
        <v>547</v>
      </c>
      <c r="B178" s="62">
        <v>1</v>
      </c>
      <c r="C178" s="63" t="s">
        <v>209</v>
      </c>
      <c r="D178" s="56">
        <v>0</v>
      </c>
      <c r="E178" s="57">
        <v>540.67999999999995</v>
      </c>
      <c r="F178" s="57">
        <v>535</v>
      </c>
      <c r="G178" s="57">
        <v>12.36</v>
      </c>
      <c r="H178" s="58">
        <f t="shared" si="17"/>
        <v>2.3102803738317756E-2</v>
      </c>
      <c r="I178" s="48">
        <f t="shared" si="24"/>
        <v>4371.9283738317745</v>
      </c>
      <c r="J178" s="56">
        <f>'[2]FY 14 Integration'!J178</f>
        <v>0</v>
      </c>
      <c r="K178" s="56">
        <f t="shared" si="22"/>
        <v>0</v>
      </c>
      <c r="L178" s="56">
        <f t="shared" si="18"/>
        <v>0</v>
      </c>
      <c r="M178" s="64">
        <f t="shared" si="19"/>
        <v>0</v>
      </c>
      <c r="N178" s="59">
        <f t="shared" si="23"/>
        <v>0</v>
      </c>
      <c r="O178" s="59">
        <f t="shared" si="20"/>
        <v>0</v>
      </c>
      <c r="P178" s="59">
        <f t="shared" si="21"/>
        <v>0</v>
      </c>
    </row>
    <row r="179" spans="1:16" x14ac:dyDescent="0.25">
      <c r="A179" s="65">
        <v>548</v>
      </c>
      <c r="B179" s="65">
        <v>1</v>
      </c>
      <c r="C179" s="40" t="s">
        <v>808</v>
      </c>
      <c r="D179" s="56">
        <v>133782</v>
      </c>
      <c r="E179" s="57">
        <v>996.73</v>
      </c>
      <c r="F179" s="57">
        <v>913</v>
      </c>
      <c r="G179" s="57">
        <v>356.38</v>
      </c>
      <c r="H179" s="58">
        <f t="shared" si="17"/>
        <v>0.39033953997809417</v>
      </c>
      <c r="I179" s="48">
        <f t="shared" si="24"/>
        <v>136172.09538882802</v>
      </c>
      <c r="J179" s="56">
        <f>'[2]FY 14 Integration'!J179</f>
        <v>0</v>
      </c>
      <c r="K179" s="56">
        <f t="shared" si="22"/>
        <v>9967.2999999999993</v>
      </c>
      <c r="L179" s="56">
        <f t="shared" si="18"/>
        <v>146139.4</v>
      </c>
      <c r="M179" s="64">
        <f t="shared" si="19"/>
        <v>12357.399999999994</v>
      </c>
      <c r="N179" s="59">
        <f t="shared" si="23"/>
        <v>12.397941267946178</v>
      </c>
      <c r="O179" s="59">
        <f t="shared" si="20"/>
        <v>102297.57999999999</v>
      </c>
      <c r="P179" s="59">
        <f t="shared" si="21"/>
        <v>43841.82</v>
      </c>
    </row>
    <row r="180" spans="1:16" x14ac:dyDescent="0.25">
      <c r="A180" s="65">
        <v>549</v>
      </c>
      <c r="B180" s="65">
        <v>1</v>
      </c>
      <c r="C180" s="40" t="s">
        <v>809</v>
      </c>
      <c r="D180" s="56">
        <v>143944.12</v>
      </c>
      <c r="E180" s="57">
        <v>1453.46</v>
      </c>
      <c r="F180" s="57">
        <v>1357</v>
      </c>
      <c r="G180" s="57">
        <v>114.33</v>
      </c>
      <c r="H180" s="58">
        <f t="shared" si="17"/>
        <v>8.425202652910832E-2</v>
      </c>
      <c r="I180" s="48">
        <f t="shared" si="24"/>
        <v>42859.932667649227</v>
      </c>
      <c r="J180" s="56">
        <f>'[2]FY 14 Integration'!J180</f>
        <v>65340.809236845984</v>
      </c>
      <c r="K180" s="56">
        <f t="shared" si="22"/>
        <v>14534.6</v>
      </c>
      <c r="L180" s="56">
        <f t="shared" si="18"/>
        <v>122735.34</v>
      </c>
      <c r="M180" s="64">
        <f t="shared" si="19"/>
        <v>-21208.78</v>
      </c>
      <c r="N180" s="59">
        <f t="shared" si="23"/>
        <v>-14.591925474385258</v>
      </c>
      <c r="O180" s="59">
        <f t="shared" si="20"/>
        <v>85914.737999999998</v>
      </c>
      <c r="P180" s="59">
        <f t="shared" si="21"/>
        <v>36820.601999999999</v>
      </c>
    </row>
    <row r="181" spans="1:16" x14ac:dyDescent="0.25">
      <c r="A181" s="65">
        <v>550</v>
      </c>
      <c r="B181" s="65">
        <v>1</v>
      </c>
      <c r="C181" s="40" t="s">
        <v>810</v>
      </c>
      <c r="D181" s="56">
        <v>38728.300000000003</v>
      </c>
      <c r="E181" s="57">
        <v>601.73</v>
      </c>
      <c r="F181" s="57">
        <v>601</v>
      </c>
      <c r="G181" s="57">
        <v>19.57</v>
      </c>
      <c r="H181" s="58">
        <f t="shared" si="17"/>
        <v>3.2562396006655572E-2</v>
      </c>
      <c r="I181" s="48">
        <f t="shared" si="24"/>
        <v>6857.8196921797007</v>
      </c>
      <c r="J181" s="56">
        <f>'[2]FY 14 Integration'!J181</f>
        <v>20851.302908485861</v>
      </c>
      <c r="K181" s="56">
        <f t="shared" si="22"/>
        <v>6017.3</v>
      </c>
      <c r="L181" s="56">
        <f t="shared" si="18"/>
        <v>33726.42</v>
      </c>
      <c r="M181" s="64">
        <f t="shared" si="19"/>
        <v>-5001.8800000000047</v>
      </c>
      <c r="N181" s="59">
        <f t="shared" si="23"/>
        <v>-8.3124989613281777</v>
      </c>
      <c r="O181" s="59">
        <f t="shared" si="20"/>
        <v>23608.493999999999</v>
      </c>
      <c r="P181" s="59">
        <f t="shared" si="21"/>
        <v>10117.925999999999</v>
      </c>
    </row>
    <row r="182" spans="1:16" x14ac:dyDescent="0.25">
      <c r="A182" s="62">
        <v>553</v>
      </c>
      <c r="B182" s="62">
        <v>1</v>
      </c>
      <c r="C182" s="63" t="s">
        <v>213</v>
      </c>
      <c r="D182" s="56">
        <v>0</v>
      </c>
      <c r="E182" s="57">
        <v>766.33</v>
      </c>
      <c r="F182" s="57">
        <v>692</v>
      </c>
      <c r="G182" s="57">
        <v>27.810000000000002</v>
      </c>
      <c r="H182" s="58">
        <f t="shared" si="17"/>
        <v>4.0187861271676305E-2</v>
      </c>
      <c r="I182" s="48">
        <f t="shared" si="24"/>
        <v>10779.007304913295</v>
      </c>
      <c r="J182" s="56">
        <f>'[2]FY 14 Integration'!J182</f>
        <v>0</v>
      </c>
      <c r="K182" s="56">
        <f t="shared" si="22"/>
        <v>0</v>
      </c>
      <c r="L182" s="56">
        <f t="shared" si="18"/>
        <v>0</v>
      </c>
      <c r="M182" s="64">
        <f t="shared" si="19"/>
        <v>0</v>
      </c>
      <c r="N182" s="59">
        <f t="shared" si="23"/>
        <v>0</v>
      </c>
      <c r="O182" s="59">
        <f t="shared" si="20"/>
        <v>0</v>
      </c>
      <c r="P182" s="59">
        <f t="shared" si="21"/>
        <v>0</v>
      </c>
    </row>
    <row r="183" spans="1:16" x14ac:dyDescent="0.25">
      <c r="A183" s="62">
        <v>561</v>
      </c>
      <c r="B183" s="62">
        <v>1</v>
      </c>
      <c r="C183" s="63" t="s">
        <v>214</v>
      </c>
      <c r="D183" s="56">
        <v>0</v>
      </c>
      <c r="E183" s="57">
        <v>226.57</v>
      </c>
      <c r="F183" s="57">
        <v>175</v>
      </c>
      <c r="G183" s="57">
        <v>20.6</v>
      </c>
      <c r="H183" s="58">
        <f t="shared" si="17"/>
        <v>0.11771428571428572</v>
      </c>
      <c r="I183" s="48">
        <f t="shared" si="24"/>
        <v>9334.6839999999993</v>
      </c>
      <c r="J183" s="56">
        <f>'[2]FY 14 Integration'!J183</f>
        <v>0</v>
      </c>
      <c r="K183" s="56">
        <f t="shared" si="22"/>
        <v>0</v>
      </c>
      <c r="L183" s="56">
        <f t="shared" si="18"/>
        <v>0</v>
      </c>
      <c r="M183" s="64">
        <f t="shared" si="19"/>
        <v>0</v>
      </c>
      <c r="N183" s="59">
        <f t="shared" si="23"/>
        <v>0</v>
      </c>
      <c r="O183" s="59">
        <f t="shared" si="20"/>
        <v>0</v>
      </c>
      <c r="P183" s="59">
        <f t="shared" si="21"/>
        <v>0</v>
      </c>
    </row>
    <row r="184" spans="1:16" x14ac:dyDescent="0.25">
      <c r="A184" s="62">
        <v>564</v>
      </c>
      <c r="B184" s="62">
        <v>1</v>
      </c>
      <c r="C184" s="63" t="s">
        <v>215</v>
      </c>
      <c r="D184" s="56">
        <v>0</v>
      </c>
      <c r="E184" s="57">
        <v>2173.71</v>
      </c>
      <c r="F184" s="57">
        <v>1979</v>
      </c>
      <c r="G184" s="57">
        <v>270.89</v>
      </c>
      <c r="H184" s="58">
        <f t="shared" si="17"/>
        <v>0.1368822637695806</v>
      </c>
      <c r="I184" s="48">
        <f t="shared" si="24"/>
        <v>104139.82095250128</v>
      </c>
      <c r="J184" s="56">
        <f>'[2]FY 14 Integration'!J184</f>
        <v>0</v>
      </c>
      <c r="K184" s="56">
        <f t="shared" si="22"/>
        <v>0</v>
      </c>
      <c r="L184" s="56">
        <f t="shared" si="18"/>
        <v>0</v>
      </c>
      <c r="M184" s="64">
        <f t="shared" si="19"/>
        <v>0</v>
      </c>
      <c r="N184" s="59">
        <f t="shared" si="23"/>
        <v>0</v>
      </c>
      <c r="O184" s="59">
        <f t="shared" si="20"/>
        <v>0</v>
      </c>
      <c r="P184" s="59">
        <f t="shared" si="21"/>
        <v>0</v>
      </c>
    </row>
    <row r="185" spans="1:16" x14ac:dyDescent="0.25">
      <c r="A185" s="62">
        <v>577</v>
      </c>
      <c r="B185" s="62">
        <v>1</v>
      </c>
      <c r="C185" s="63" t="s">
        <v>216</v>
      </c>
      <c r="D185" s="56">
        <v>6000</v>
      </c>
      <c r="E185" s="57">
        <v>458.54</v>
      </c>
      <c r="F185" s="57">
        <v>448</v>
      </c>
      <c r="G185" s="57">
        <v>11.33</v>
      </c>
      <c r="H185" s="58">
        <f t="shared" si="17"/>
        <v>2.5290178571428571E-2</v>
      </c>
      <c r="I185" s="48">
        <f t="shared" si="24"/>
        <v>4058.7954687500001</v>
      </c>
      <c r="J185" s="56">
        <f>'[2]FY 14 Integration'!J185</f>
        <v>1180.4409375</v>
      </c>
      <c r="K185" s="56">
        <f t="shared" si="22"/>
        <v>4585.4000000000005</v>
      </c>
      <c r="L185" s="56">
        <f t="shared" si="18"/>
        <v>9824.64</v>
      </c>
      <c r="M185" s="64">
        <f t="shared" si="19"/>
        <v>3824.6399999999994</v>
      </c>
      <c r="N185" s="59">
        <f t="shared" si="23"/>
        <v>8.3409080996205329</v>
      </c>
      <c r="O185" s="59">
        <f t="shared" si="20"/>
        <v>6877.2479999999996</v>
      </c>
      <c r="P185" s="59">
        <f t="shared" si="21"/>
        <v>2947.3919999999998</v>
      </c>
    </row>
    <row r="186" spans="1:16" x14ac:dyDescent="0.25">
      <c r="A186" s="62">
        <v>578</v>
      </c>
      <c r="B186" s="62">
        <v>1</v>
      </c>
      <c r="C186" s="63" t="s">
        <v>217</v>
      </c>
      <c r="D186" s="56">
        <v>6000</v>
      </c>
      <c r="E186" s="57">
        <v>1770.16</v>
      </c>
      <c r="F186" s="57">
        <v>1679</v>
      </c>
      <c r="G186" s="57">
        <v>90.64</v>
      </c>
      <c r="H186" s="58">
        <f t="shared" si="17"/>
        <v>5.3984514592019056E-2</v>
      </c>
      <c r="I186" s="48">
        <f t="shared" si="24"/>
        <v>33446.429922572956</v>
      </c>
      <c r="J186" s="56">
        <f>'[2]FY 14 Integration'!J186</f>
        <v>0</v>
      </c>
      <c r="K186" s="56">
        <f t="shared" si="22"/>
        <v>17701.600000000002</v>
      </c>
      <c r="L186" s="56">
        <f t="shared" si="18"/>
        <v>51148.03</v>
      </c>
      <c r="M186" s="64">
        <f t="shared" si="19"/>
        <v>45148.03</v>
      </c>
      <c r="N186" s="59">
        <f t="shared" si="23"/>
        <v>25.505056040131965</v>
      </c>
      <c r="O186" s="59">
        <f t="shared" si="20"/>
        <v>35803.620999999999</v>
      </c>
      <c r="P186" s="59">
        <f t="shared" si="21"/>
        <v>15344.409</v>
      </c>
    </row>
    <row r="187" spans="1:16" x14ac:dyDescent="0.25">
      <c r="A187" s="62">
        <v>581</v>
      </c>
      <c r="B187" s="62">
        <v>1</v>
      </c>
      <c r="C187" s="63" t="s">
        <v>218</v>
      </c>
      <c r="D187" s="56">
        <v>0</v>
      </c>
      <c r="E187" s="57">
        <v>381.25</v>
      </c>
      <c r="F187" s="57">
        <v>343</v>
      </c>
      <c r="G187" s="57">
        <v>46.35</v>
      </c>
      <c r="H187" s="58">
        <f t="shared" si="17"/>
        <v>0.13513119533527698</v>
      </c>
      <c r="I187" s="48">
        <f t="shared" si="24"/>
        <v>18031.568877551021</v>
      </c>
      <c r="J187" s="56">
        <f>'[2]FY 14 Integration'!J187</f>
        <v>0</v>
      </c>
      <c r="K187" s="56">
        <f t="shared" si="22"/>
        <v>0</v>
      </c>
      <c r="L187" s="56">
        <f t="shared" si="18"/>
        <v>0</v>
      </c>
      <c r="M187" s="64">
        <f t="shared" si="19"/>
        <v>0</v>
      </c>
      <c r="N187" s="59">
        <f t="shared" si="23"/>
        <v>0</v>
      </c>
      <c r="O187" s="59">
        <f t="shared" si="20"/>
        <v>0</v>
      </c>
      <c r="P187" s="59">
        <f t="shared" si="21"/>
        <v>0</v>
      </c>
    </row>
    <row r="188" spans="1:16" x14ac:dyDescent="0.25">
      <c r="A188" s="62">
        <v>592</v>
      </c>
      <c r="B188" s="62">
        <v>1</v>
      </c>
      <c r="C188" s="63" t="s">
        <v>219</v>
      </c>
      <c r="D188" s="56">
        <v>0</v>
      </c>
      <c r="E188" s="57">
        <v>132.49</v>
      </c>
      <c r="F188" s="57">
        <v>174</v>
      </c>
      <c r="G188" s="57">
        <v>30.900000000000002</v>
      </c>
      <c r="H188" s="58">
        <f t="shared" si="17"/>
        <v>0.17758620689655175</v>
      </c>
      <c r="I188" s="48">
        <f t="shared" si="24"/>
        <v>8234.9387931034507</v>
      </c>
      <c r="J188" s="56">
        <f>'[2]FY 14 Integration'!J188</f>
        <v>0</v>
      </c>
      <c r="K188" s="56">
        <f t="shared" si="22"/>
        <v>0</v>
      </c>
      <c r="L188" s="56">
        <f t="shared" si="18"/>
        <v>0</v>
      </c>
      <c r="M188" s="64">
        <f t="shared" si="19"/>
        <v>0</v>
      </c>
      <c r="N188" s="59">
        <f t="shared" si="23"/>
        <v>0</v>
      </c>
      <c r="O188" s="59">
        <f t="shared" si="20"/>
        <v>0</v>
      </c>
      <c r="P188" s="59">
        <f t="shared" si="21"/>
        <v>0</v>
      </c>
    </row>
    <row r="189" spans="1:16" x14ac:dyDescent="0.25">
      <c r="A189" s="62">
        <v>593</v>
      </c>
      <c r="B189" s="62">
        <v>1</v>
      </c>
      <c r="C189" s="63" t="s">
        <v>220</v>
      </c>
      <c r="D189" s="56">
        <v>0</v>
      </c>
      <c r="E189" s="57">
        <v>1362.24</v>
      </c>
      <c r="F189" s="57">
        <v>1299</v>
      </c>
      <c r="G189" s="57">
        <v>306.94</v>
      </c>
      <c r="H189" s="58">
        <f t="shared" si="17"/>
        <v>0.23628945342571209</v>
      </c>
      <c r="I189" s="48">
        <f t="shared" si="24"/>
        <v>112659.03076212472</v>
      </c>
      <c r="J189" s="56">
        <f>'[2]FY 14 Integration'!J189</f>
        <v>0</v>
      </c>
      <c r="K189" s="56">
        <f t="shared" si="22"/>
        <v>0</v>
      </c>
      <c r="L189" s="56">
        <f t="shared" si="18"/>
        <v>0</v>
      </c>
      <c r="M189" s="64">
        <f t="shared" si="19"/>
        <v>0</v>
      </c>
      <c r="N189" s="59">
        <f t="shared" si="23"/>
        <v>0</v>
      </c>
      <c r="O189" s="59">
        <f t="shared" si="20"/>
        <v>0</v>
      </c>
      <c r="P189" s="59">
        <f t="shared" si="21"/>
        <v>0</v>
      </c>
    </row>
    <row r="190" spans="1:16" x14ac:dyDescent="0.25">
      <c r="A190" s="62">
        <v>595</v>
      </c>
      <c r="B190" s="62">
        <v>1</v>
      </c>
      <c r="C190" s="63" t="s">
        <v>221</v>
      </c>
      <c r="D190" s="56">
        <v>0</v>
      </c>
      <c r="E190" s="57">
        <v>1823.05</v>
      </c>
      <c r="F190" s="57">
        <v>1751</v>
      </c>
      <c r="G190" s="57">
        <v>258.53000000000003</v>
      </c>
      <c r="H190" s="58">
        <f t="shared" si="17"/>
        <v>0.14764705882352944</v>
      </c>
      <c r="I190" s="48">
        <f t="shared" si="24"/>
        <v>94208.789705882373</v>
      </c>
      <c r="J190" s="56">
        <f>'[2]FY 14 Integration'!J190</f>
        <v>0</v>
      </c>
      <c r="K190" s="56">
        <f t="shared" si="22"/>
        <v>0</v>
      </c>
      <c r="L190" s="56">
        <f t="shared" si="18"/>
        <v>0</v>
      </c>
      <c r="M190" s="64">
        <f t="shared" si="19"/>
        <v>0</v>
      </c>
      <c r="N190" s="59">
        <f t="shared" si="23"/>
        <v>0</v>
      </c>
      <c r="O190" s="59">
        <f t="shared" si="20"/>
        <v>0</v>
      </c>
      <c r="P190" s="59">
        <f t="shared" si="21"/>
        <v>0</v>
      </c>
    </row>
    <row r="191" spans="1:16" x14ac:dyDescent="0.25">
      <c r="A191" s="62">
        <v>599</v>
      </c>
      <c r="B191" s="62">
        <v>1</v>
      </c>
      <c r="C191" s="63" t="s">
        <v>222</v>
      </c>
      <c r="D191" s="56">
        <v>0</v>
      </c>
      <c r="E191" s="57">
        <v>493.74</v>
      </c>
      <c r="F191" s="57">
        <v>457</v>
      </c>
      <c r="G191" s="57">
        <v>29.87</v>
      </c>
      <c r="H191" s="58">
        <f t="shared" si="17"/>
        <v>6.5361050328227574E-2</v>
      </c>
      <c r="I191" s="48">
        <f t="shared" si="24"/>
        <v>11294.977746170678</v>
      </c>
      <c r="J191" s="56">
        <f>'[2]FY 14 Integration'!J191</f>
        <v>0</v>
      </c>
      <c r="K191" s="56">
        <f t="shared" si="22"/>
        <v>0</v>
      </c>
      <c r="L191" s="56">
        <f t="shared" si="18"/>
        <v>0</v>
      </c>
      <c r="M191" s="64">
        <f t="shared" si="19"/>
        <v>0</v>
      </c>
      <c r="N191" s="59">
        <f t="shared" si="23"/>
        <v>0</v>
      </c>
      <c r="O191" s="59">
        <f t="shared" si="20"/>
        <v>0</v>
      </c>
      <c r="P191" s="59">
        <f t="shared" si="21"/>
        <v>0</v>
      </c>
    </row>
    <row r="192" spans="1:16" x14ac:dyDescent="0.25">
      <c r="A192" s="62">
        <v>600</v>
      </c>
      <c r="B192" s="62">
        <v>1</v>
      </c>
      <c r="C192" s="63" t="s">
        <v>223</v>
      </c>
      <c r="D192" s="56">
        <v>0</v>
      </c>
      <c r="E192" s="57">
        <v>284.10000000000002</v>
      </c>
      <c r="F192" s="57">
        <v>259</v>
      </c>
      <c r="G192" s="57">
        <v>20.6</v>
      </c>
      <c r="H192" s="58">
        <f t="shared" si="17"/>
        <v>7.9536679536679547E-2</v>
      </c>
      <c r="I192" s="48">
        <f t="shared" si="24"/>
        <v>7908.7297297297309</v>
      </c>
      <c r="J192" s="56">
        <f>'[2]FY 14 Integration'!J192</f>
        <v>0</v>
      </c>
      <c r="K192" s="56">
        <f t="shared" si="22"/>
        <v>0</v>
      </c>
      <c r="L192" s="56">
        <f t="shared" si="18"/>
        <v>0</v>
      </c>
      <c r="M192" s="64">
        <f t="shared" si="19"/>
        <v>0</v>
      </c>
      <c r="N192" s="59">
        <f t="shared" si="23"/>
        <v>0</v>
      </c>
      <c r="O192" s="59">
        <f t="shared" si="20"/>
        <v>0</v>
      </c>
      <c r="P192" s="59">
        <f t="shared" si="21"/>
        <v>0</v>
      </c>
    </row>
    <row r="193" spans="1:16" x14ac:dyDescent="0.25">
      <c r="A193" s="62">
        <v>601</v>
      </c>
      <c r="B193" s="62">
        <v>1</v>
      </c>
      <c r="C193" s="63" t="s">
        <v>224</v>
      </c>
      <c r="D193" s="56">
        <v>0</v>
      </c>
      <c r="E193" s="57">
        <v>723.99</v>
      </c>
      <c r="F193" s="57">
        <v>678</v>
      </c>
      <c r="G193" s="57">
        <v>64.89</v>
      </c>
      <c r="H193" s="58">
        <f t="shared" si="17"/>
        <v>9.5707964601769918E-2</v>
      </c>
      <c r="I193" s="48">
        <f t="shared" si="24"/>
        <v>24252.063252212392</v>
      </c>
      <c r="J193" s="56">
        <f>'[2]FY 14 Integration'!J193</f>
        <v>0</v>
      </c>
      <c r="K193" s="56">
        <f t="shared" si="22"/>
        <v>0</v>
      </c>
      <c r="L193" s="56">
        <f t="shared" si="18"/>
        <v>0</v>
      </c>
      <c r="M193" s="64">
        <f t="shared" si="19"/>
        <v>0</v>
      </c>
      <c r="N193" s="59">
        <f t="shared" si="23"/>
        <v>0</v>
      </c>
      <c r="O193" s="59">
        <f t="shared" si="20"/>
        <v>0</v>
      </c>
      <c r="P193" s="59">
        <f t="shared" si="21"/>
        <v>0</v>
      </c>
    </row>
    <row r="194" spans="1:16" x14ac:dyDescent="0.25">
      <c r="A194" s="62">
        <v>611</v>
      </c>
      <c r="B194" s="62">
        <v>1</v>
      </c>
      <c r="C194" s="63" t="s">
        <v>225</v>
      </c>
      <c r="D194" s="56">
        <v>0</v>
      </c>
      <c r="E194" s="57">
        <v>39.78</v>
      </c>
      <c r="F194" s="57">
        <v>32</v>
      </c>
      <c r="G194" s="57">
        <v>2.06</v>
      </c>
      <c r="H194" s="58">
        <f t="shared" si="17"/>
        <v>6.4375000000000002E-2</v>
      </c>
      <c r="I194" s="48">
        <f t="shared" si="24"/>
        <v>896.29312500000015</v>
      </c>
      <c r="J194" s="56">
        <f>'[2]FY 14 Integration'!J194</f>
        <v>0</v>
      </c>
      <c r="K194" s="56">
        <f t="shared" si="22"/>
        <v>0</v>
      </c>
      <c r="L194" s="56">
        <f t="shared" si="18"/>
        <v>0</v>
      </c>
      <c r="M194" s="64">
        <f t="shared" si="19"/>
        <v>0</v>
      </c>
      <c r="N194" s="59">
        <f t="shared" si="23"/>
        <v>0</v>
      </c>
      <c r="O194" s="59">
        <f t="shared" si="20"/>
        <v>0</v>
      </c>
      <c r="P194" s="59">
        <f t="shared" si="21"/>
        <v>0</v>
      </c>
    </row>
    <row r="195" spans="1:16" x14ac:dyDescent="0.25">
      <c r="A195" s="65">
        <v>621</v>
      </c>
      <c r="B195" s="65">
        <v>1</v>
      </c>
      <c r="C195" s="40" t="s">
        <v>824</v>
      </c>
      <c r="D195" s="56">
        <v>1467000</v>
      </c>
      <c r="E195" s="57">
        <v>11112.14</v>
      </c>
      <c r="F195" s="57">
        <v>10480</v>
      </c>
      <c r="G195" s="57">
        <v>3136.35</v>
      </c>
      <c r="H195" s="58">
        <f t="shared" si="17"/>
        <v>0.2992700381679389</v>
      </c>
      <c r="I195" s="48">
        <f t="shared" si="24"/>
        <v>1163935.6966746182</v>
      </c>
      <c r="J195" s="56">
        <f>'[2]FY 14 Integration'!J195</f>
        <v>188446.2364408398</v>
      </c>
      <c r="K195" s="56">
        <f t="shared" si="22"/>
        <v>111121.4</v>
      </c>
      <c r="L195" s="56">
        <f t="shared" si="18"/>
        <v>1463503.33</v>
      </c>
      <c r="M195" s="64">
        <f t="shared" si="19"/>
        <v>-3496.6699999999255</v>
      </c>
      <c r="N195" s="59">
        <f t="shared" si="23"/>
        <v>-0.31467116145044299</v>
      </c>
      <c r="O195" s="59">
        <f t="shared" si="20"/>
        <v>1024452.331</v>
      </c>
      <c r="P195" s="59">
        <f t="shared" si="21"/>
        <v>439050.99900000001</v>
      </c>
    </row>
    <row r="196" spans="1:16" x14ac:dyDescent="0.25">
      <c r="A196" s="65">
        <v>622</v>
      </c>
      <c r="B196" s="65">
        <v>1</v>
      </c>
      <c r="C196" s="40" t="s">
        <v>825</v>
      </c>
      <c r="D196" s="56">
        <v>1700123.04</v>
      </c>
      <c r="E196" s="57">
        <v>11365.43</v>
      </c>
      <c r="F196" s="57">
        <v>10715</v>
      </c>
      <c r="G196" s="57">
        <v>4902.8</v>
      </c>
      <c r="H196" s="58">
        <f t="shared" si="17"/>
        <v>0.45756416238917408</v>
      </c>
      <c r="I196" s="48">
        <f t="shared" si="24"/>
        <v>1820144.7103499768</v>
      </c>
      <c r="J196" s="56">
        <f>'[2]FY 14 Integration'!J196</f>
        <v>0</v>
      </c>
      <c r="K196" s="56">
        <f t="shared" si="22"/>
        <v>113654.3</v>
      </c>
      <c r="L196" s="56">
        <f t="shared" si="18"/>
        <v>1933799.01</v>
      </c>
      <c r="M196" s="64">
        <f t="shared" si="19"/>
        <v>233675.96999999997</v>
      </c>
      <c r="N196" s="59">
        <f t="shared" si="23"/>
        <v>20.560240131697611</v>
      </c>
      <c r="O196" s="59">
        <f t="shared" si="20"/>
        <v>1353659.307</v>
      </c>
      <c r="P196" s="59">
        <f t="shared" si="21"/>
        <v>580139.70299999998</v>
      </c>
    </row>
    <row r="197" spans="1:16" x14ac:dyDescent="0.25">
      <c r="A197" s="65">
        <v>623</v>
      </c>
      <c r="B197" s="65">
        <v>1</v>
      </c>
      <c r="C197" s="40" t="s">
        <v>826</v>
      </c>
      <c r="D197" s="56">
        <v>1084473</v>
      </c>
      <c r="E197" s="57">
        <v>7477.01</v>
      </c>
      <c r="F197" s="57">
        <v>6998</v>
      </c>
      <c r="G197" s="57">
        <v>3212.57</v>
      </c>
      <c r="H197" s="58">
        <f t="shared" si="17"/>
        <v>0.45906973420977426</v>
      </c>
      <c r="I197" s="48">
        <f t="shared" si="24"/>
        <v>1201364.1476843385</v>
      </c>
      <c r="J197" s="56">
        <f>'[2]FY 14 Integration'!J197</f>
        <v>0</v>
      </c>
      <c r="K197" s="56">
        <f t="shared" si="22"/>
        <v>74770.100000000006</v>
      </c>
      <c r="L197" s="56">
        <f t="shared" si="18"/>
        <v>1276134.25</v>
      </c>
      <c r="M197" s="64">
        <f t="shared" si="19"/>
        <v>191661.25</v>
      </c>
      <c r="N197" s="59">
        <f t="shared" si="23"/>
        <v>25.633408274163067</v>
      </c>
      <c r="O197" s="59">
        <f t="shared" si="20"/>
        <v>893293.97499999998</v>
      </c>
      <c r="P197" s="59">
        <f t="shared" si="21"/>
        <v>382840.27499999997</v>
      </c>
    </row>
    <row r="198" spans="1:16" x14ac:dyDescent="0.25">
      <c r="A198" s="65">
        <v>624</v>
      </c>
      <c r="B198" s="65">
        <v>1</v>
      </c>
      <c r="C198" s="40" t="s">
        <v>827</v>
      </c>
      <c r="D198" s="56">
        <v>872995</v>
      </c>
      <c r="E198" s="57">
        <v>8755.8799999999992</v>
      </c>
      <c r="F198" s="57">
        <v>8147</v>
      </c>
      <c r="G198" s="57">
        <v>1570.75</v>
      </c>
      <c r="H198" s="58">
        <f t="shared" si="17"/>
        <v>0.19280103105437585</v>
      </c>
      <c r="I198" s="48">
        <f t="shared" si="24"/>
        <v>590849.94212593592</v>
      </c>
      <c r="J198" s="56">
        <f>'[2]FY 14 Integration'!J198</f>
        <v>178220.53558365046</v>
      </c>
      <c r="K198" s="56">
        <f t="shared" si="22"/>
        <v>87558.799999999988</v>
      </c>
      <c r="L198" s="56">
        <f t="shared" si="18"/>
        <v>856629.28</v>
      </c>
      <c r="M198" s="64">
        <f t="shared" si="19"/>
        <v>-16365.719999999972</v>
      </c>
      <c r="N198" s="59">
        <f t="shared" si="23"/>
        <v>-1.8691119567650509</v>
      </c>
      <c r="O198" s="59">
        <f t="shared" si="20"/>
        <v>599640.49599999993</v>
      </c>
      <c r="P198" s="59">
        <f t="shared" si="21"/>
        <v>256988.78399999999</v>
      </c>
    </row>
    <row r="199" spans="1:16" x14ac:dyDescent="0.25">
      <c r="A199" s="65">
        <v>625</v>
      </c>
      <c r="B199" s="65">
        <v>1</v>
      </c>
      <c r="C199" s="40" t="s">
        <v>828</v>
      </c>
      <c r="D199" s="56">
        <v>19535215.199999999</v>
      </c>
      <c r="E199" s="57">
        <v>42531.14</v>
      </c>
      <c r="F199" s="57">
        <v>37913</v>
      </c>
      <c r="G199" s="57">
        <v>29813.350000000002</v>
      </c>
      <c r="H199" s="58">
        <f t="shared" si="17"/>
        <v>0.78636219766307081</v>
      </c>
      <c r="I199" s="48">
        <f t="shared" si="24"/>
        <v>11705708.251830507</v>
      </c>
      <c r="J199" s="56">
        <f>'[2]FY 14 Integration'!J199</f>
        <v>5029435.6877895705</v>
      </c>
      <c r="K199" s="56">
        <f t="shared" si="22"/>
        <v>425311.4</v>
      </c>
      <c r="L199" s="56">
        <f t="shared" si="18"/>
        <v>17160455.34</v>
      </c>
      <c r="M199" s="64">
        <f t="shared" si="19"/>
        <v>-2374759.8599999994</v>
      </c>
      <c r="N199" s="59">
        <f t="shared" si="23"/>
        <v>-55.835791375448657</v>
      </c>
      <c r="O199" s="59">
        <f t="shared" si="20"/>
        <v>12012318.738</v>
      </c>
      <c r="P199" s="59">
        <f t="shared" si="21"/>
        <v>5148136.602</v>
      </c>
    </row>
    <row r="200" spans="1:16" x14ac:dyDescent="0.25">
      <c r="A200" s="62">
        <v>627</v>
      </c>
      <c r="B200" s="62">
        <v>1</v>
      </c>
      <c r="C200" s="63" t="s">
        <v>231</v>
      </c>
      <c r="D200" s="56">
        <v>0</v>
      </c>
      <c r="E200" s="57">
        <v>261.8</v>
      </c>
      <c r="F200" s="57">
        <v>162</v>
      </c>
      <c r="G200" s="57">
        <v>14.42</v>
      </c>
      <c r="H200" s="58">
        <f t="shared" si="17"/>
        <v>8.9012345679012339E-2</v>
      </c>
      <c r="I200" s="48">
        <f t="shared" si="24"/>
        <v>8156.2012345679004</v>
      </c>
      <c r="J200" s="56">
        <f>'[2]FY 14 Integration'!J200</f>
        <v>0</v>
      </c>
      <c r="K200" s="56">
        <f t="shared" si="22"/>
        <v>0</v>
      </c>
      <c r="L200" s="56">
        <f t="shared" si="18"/>
        <v>0</v>
      </c>
      <c r="M200" s="64">
        <f t="shared" si="19"/>
        <v>0</v>
      </c>
      <c r="N200" s="59">
        <f t="shared" si="23"/>
        <v>0</v>
      </c>
      <c r="O200" s="59">
        <f t="shared" si="20"/>
        <v>0</v>
      </c>
      <c r="P200" s="59">
        <f t="shared" si="21"/>
        <v>0</v>
      </c>
    </row>
    <row r="201" spans="1:16" x14ac:dyDescent="0.25">
      <c r="A201" s="62">
        <v>628</v>
      </c>
      <c r="B201" s="62">
        <v>1</v>
      </c>
      <c r="C201" s="63" t="s">
        <v>232</v>
      </c>
      <c r="D201" s="56">
        <v>0</v>
      </c>
      <c r="E201" s="57">
        <v>174.31</v>
      </c>
      <c r="F201" s="57">
        <v>221</v>
      </c>
      <c r="G201" s="57">
        <v>39.14</v>
      </c>
      <c r="H201" s="58">
        <f t="shared" si="17"/>
        <v>0.17710407239819004</v>
      </c>
      <c r="I201" s="48">
        <f t="shared" si="24"/>
        <v>10804.853800904977</v>
      </c>
      <c r="J201" s="56">
        <f>'[2]FY 14 Integration'!J201</f>
        <v>0</v>
      </c>
      <c r="K201" s="56">
        <f t="shared" si="22"/>
        <v>0</v>
      </c>
      <c r="L201" s="56">
        <f t="shared" si="18"/>
        <v>0</v>
      </c>
      <c r="M201" s="64">
        <f t="shared" si="19"/>
        <v>0</v>
      </c>
      <c r="N201" s="59">
        <f t="shared" si="23"/>
        <v>0</v>
      </c>
      <c r="O201" s="59">
        <f t="shared" si="20"/>
        <v>0</v>
      </c>
      <c r="P201" s="59">
        <f t="shared" si="21"/>
        <v>0</v>
      </c>
    </row>
    <row r="202" spans="1:16" x14ac:dyDescent="0.25">
      <c r="A202" s="62">
        <v>630</v>
      </c>
      <c r="B202" s="62">
        <v>1</v>
      </c>
      <c r="C202" s="63" t="s">
        <v>233</v>
      </c>
      <c r="D202" s="56">
        <v>0</v>
      </c>
      <c r="E202" s="57">
        <v>412.62</v>
      </c>
      <c r="F202" s="57">
        <v>372</v>
      </c>
      <c r="G202" s="57">
        <v>36.050000000000004</v>
      </c>
      <c r="H202" s="58">
        <f t="shared" si="17"/>
        <v>9.6908602150537648E-2</v>
      </c>
      <c r="I202" s="48">
        <f t="shared" si="24"/>
        <v>13995.249596774196</v>
      </c>
      <c r="J202" s="56">
        <f>'[2]FY 14 Integration'!J202</f>
        <v>0</v>
      </c>
      <c r="K202" s="56">
        <f t="shared" si="22"/>
        <v>0</v>
      </c>
      <c r="L202" s="56">
        <f t="shared" si="18"/>
        <v>0</v>
      </c>
      <c r="M202" s="64">
        <f t="shared" si="19"/>
        <v>0</v>
      </c>
      <c r="N202" s="59">
        <f t="shared" si="23"/>
        <v>0</v>
      </c>
      <c r="O202" s="59">
        <f t="shared" si="20"/>
        <v>0</v>
      </c>
      <c r="P202" s="59">
        <f t="shared" si="21"/>
        <v>0</v>
      </c>
    </row>
    <row r="203" spans="1:16" x14ac:dyDescent="0.25">
      <c r="A203" s="65">
        <v>635</v>
      </c>
      <c r="B203" s="65">
        <v>1</v>
      </c>
      <c r="C203" s="40" t="s">
        <v>832</v>
      </c>
      <c r="D203" s="56">
        <v>6472.2</v>
      </c>
      <c r="E203" s="57">
        <v>51.82</v>
      </c>
      <c r="F203" s="57">
        <v>27</v>
      </c>
      <c r="G203" s="57">
        <v>1.03</v>
      </c>
      <c r="H203" s="58">
        <f t="shared" si="17"/>
        <v>3.8148148148148146E-2</v>
      </c>
      <c r="I203" s="48">
        <f t="shared" si="24"/>
        <v>691.89296296296288</v>
      </c>
      <c r="J203" s="56">
        <f>'[2]FY 14 Integration'!J203</f>
        <v>3734.7908888888887</v>
      </c>
      <c r="K203" s="56">
        <f t="shared" si="22"/>
        <v>518.20000000000005</v>
      </c>
      <c r="L203" s="56">
        <f t="shared" si="18"/>
        <v>4944.88</v>
      </c>
      <c r="M203" s="64">
        <f t="shared" si="19"/>
        <v>-1527.3199999999997</v>
      </c>
      <c r="N203" s="59">
        <f t="shared" si="23"/>
        <v>-29.473562331146269</v>
      </c>
      <c r="O203" s="59">
        <f t="shared" si="20"/>
        <v>3461.4159999999997</v>
      </c>
      <c r="P203" s="59">
        <f t="shared" si="21"/>
        <v>1483.4639999999999</v>
      </c>
    </row>
    <row r="204" spans="1:16" x14ac:dyDescent="0.25">
      <c r="A204" s="65">
        <v>640</v>
      </c>
      <c r="B204" s="65">
        <v>1</v>
      </c>
      <c r="C204" s="40" t="s">
        <v>833</v>
      </c>
      <c r="D204" s="56">
        <v>40000</v>
      </c>
      <c r="E204" s="57">
        <v>381.43</v>
      </c>
      <c r="F204" s="57">
        <v>381</v>
      </c>
      <c r="G204" s="57">
        <v>11.33</v>
      </c>
      <c r="H204" s="58">
        <f t="shared" si="17"/>
        <v>2.9737532808398949E-2</v>
      </c>
      <c r="I204" s="48">
        <f t="shared" si="24"/>
        <v>3969.9754986876642</v>
      </c>
      <c r="J204" s="56">
        <f>'[2]FY 14 Integration'!J204</f>
        <v>23424.629055118116</v>
      </c>
      <c r="K204" s="56">
        <f t="shared" si="22"/>
        <v>3814.3</v>
      </c>
      <c r="L204" s="56">
        <f t="shared" si="18"/>
        <v>31208.9</v>
      </c>
      <c r="M204" s="64">
        <f t="shared" si="19"/>
        <v>-8791.0999999999985</v>
      </c>
      <c r="N204" s="59">
        <f t="shared" si="23"/>
        <v>-23.047741394226982</v>
      </c>
      <c r="O204" s="59">
        <f t="shared" si="20"/>
        <v>21846.23</v>
      </c>
      <c r="P204" s="59">
        <f t="shared" si="21"/>
        <v>9362.67</v>
      </c>
    </row>
    <row r="205" spans="1:16" x14ac:dyDescent="0.25">
      <c r="A205" s="65">
        <v>656</v>
      </c>
      <c r="B205" s="65">
        <v>1</v>
      </c>
      <c r="C205" s="40" t="s">
        <v>834</v>
      </c>
      <c r="D205" s="56">
        <v>549574</v>
      </c>
      <c r="E205" s="57">
        <v>4320.6499999999996</v>
      </c>
      <c r="F205" s="57">
        <v>3953</v>
      </c>
      <c r="G205" s="57">
        <v>1378.14</v>
      </c>
      <c r="H205" s="58">
        <f t="shared" si="17"/>
        <v>0.34863141917530993</v>
      </c>
      <c r="I205" s="48">
        <f t="shared" si="24"/>
        <v>527210.01944093092</v>
      </c>
      <c r="J205" s="56">
        <f>'[2]FY 14 Integration'!J205</f>
        <v>8731.8769693903087</v>
      </c>
      <c r="K205" s="56">
        <f t="shared" si="22"/>
        <v>43206.5</v>
      </c>
      <c r="L205" s="56">
        <f t="shared" si="18"/>
        <v>579148.4</v>
      </c>
      <c r="M205" s="64">
        <f t="shared" si="19"/>
        <v>29574.400000000023</v>
      </c>
      <c r="N205" s="59">
        <f t="shared" si="23"/>
        <v>6.8448960225892002</v>
      </c>
      <c r="O205" s="59">
        <f t="shared" si="20"/>
        <v>405403.88</v>
      </c>
      <c r="P205" s="59">
        <f t="shared" si="21"/>
        <v>173744.52</v>
      </c>
    </row>
    <row r="206" spans="1:16" x14ac:dyDescent="0.25">
      <c r="A206" s="62">
        <v>659</v>
      </c>
      <c r="B206" s="62">
        <v>1</v>
      </c>
      <c r="C206" s="63" t="s">
        <v>237</v>
      </c>
      <c r="D206" s="56">
        <v>0</v>
      </c>
      <c r="E206" s="57">
        <v>3842.69</v>
      </c>
      <c r="F206" s="57">
        <v>3901</v>
      </c>
      <c r="G206" s="57">
        <v>656.11</v>
      </c>
      <c r="H206" s="58">
        <f t="shared" ref="H206:H269" si="25">IF(F206=0,0,G206/F206)</f>
        <v>0.16819020763906692</v>
      </c>
      <c r="I206" s="48">
        <f t="shared" si="24"/>
        <v>226205.99014739814</v>
      </c>
      <c r="J206" s="56">
        <f>'[2]FY 14 Integration'!J206</f>
        <v>0</v>
      </c>
      <c r="K206" s="56">
        <f t="shared" si="22"/>
        <v>0</v>
      </c>
      <c r="L206" s="56">
        <f t="shared" ref="L206:L269" si="26">IF(D206=0,0,ROUND(I206+J206+K206,2))</f>
        <v>0</v>
      </c>
      <c r="M206" s="64">
        <f t="shared" ref="M206:M269" si="27">L206-D206</f>
        <v>0</v>
      </c>
      <c r="N206" s="59">
        <f t="shared" si="23"/>
        <v>0</v>
      </c>
      <c r="O206" s="59">
        <f t="shared" ref="O206:O269" si="28">O$9*L206</f>
        <v>0</v>
      </c>
      <c r="P206" s="59">
        <f t="shared" ref="P206:P269" si="29">P$9*L206</f>
        <v>0</v>
      </c>
    </row>
    <row r="207" spans="1:16" x14ac:dyDescent="0.25">
      <c r="A207" s="62">
        <v>671</v>
      </c>
      <c r="B207" s="62">
        <v>1</v>
      </c>
      <c r="C207" s="63" t="s">
        <v>238</v>
      </c>
      <c r="D207" s="56">
        <v>0</v>
      </c>
      <c r="E207" s="57">
        <v>381.8</v>
      </c>
      <c r="F207" s="57">
        <v>346</v>
      </c>
      <c r="G207" s="57">
        <v>8.24</v>
      </c>
      <c r="H207" s="58">
        <f t="shared" si="25"/>
        <v>2.3815028901734106E-2</v>
      </c>
      <c r="I207" s="48">
        <f t="shared" si="24"/>
        <v>3182.402312138729</v>
      </c>
      <c r="J207" s="56">
        <f>'[2]FY 14 Integration'!J207</f>
        <v>0</v>
      </c>
      <c r="K207" s="56">
        <f t="shared" ref="K207:K270" si="30">IF(D207&gt;0,E207*K$10,0)</f>
        <v>0</v>
      </c>
      <c r="L207" s="56">
        <f t="shared" si="26"/>
        <v>0</v>
      </c>
      <c r="M207" s="64">
        <f t="shared" si="27"/>
        <v>0</v>
      </c>
      <c r="N207" s="59">
        <f t="shared" ref="N207:N270" si="31">IF(E207=0,0,M207/E207)</f>
        <v>0</v>
      </c>
      <c r="O207" s="59">
        <f t="shared" si="28"/>
        <v>0</v>
      </c>
      <c r="P207" s="59">
        <f t="shared" si="29"/>
        <v>0</v>
      </c>
    </row>
    <row r="208" spans="1:16" x14ac:dyDescent="0.25">
      <c r="A208" s="62">
        <v>676</v>
      </c>
      <c r="B208" s="62">
        <v>1</v>
      </c>
      <c r="C208" s="63" t="s">
        <v>239</v>
      </c>
      <c r="D208" s="56">
        <v>0</v>
      </c>
      <c r="E208" s="57">
        <v>231.88</v>
      </c>
      <c r="F208" s="57">
        <v>257</v>
      </c>
      <c r="G208" s="57">
        <v>11.33</v>
      </c>
      <c r="H208" s="58">
        <f t="shared" si="25"/>
        <v>4.4085603112840467E-2</v>
      </c>
      <c r="I208" s="48">
        <f t="shared" ref="I208:I271" si="32">E208*H208*I$10</f>
        <v>3577.8993774319065</v>
      </c>
      <c r="J208" s="56">
        <f>'[2]FY 14 Integration'!J208</f>
        <v>0</v>
      </c>
      <c r="K208" s="56">
        <f t="shared" si="30"/>
        <v>0</v>
      </c>
      <c r="L208" s="56">
        <f t="shared" si="26"/>
        <v>0</v>
      </c>
      <c r="M208" s="64">
        <f t="shared" si="27"/>
        <v>0</v>
      </c>
      <c r="N208" s="59">
        <f t="shared" si="31"/>
        <v>0</v>
      </c>
      <c r="O208" s="59">
        <f t="shared" si="28"/>
        <v>0</v>
      </c>
      <c r="P208" s="59">
        <f t="shared" si="29"/>
        <v>0</v>
      </c>
    </row>
    <row r="209" spans="1:16" x14ac:dyDescent="0.25">
      <c r="A209" s="62">
        <v>682</v>
      </c>
      <c r="B209" s="62">
        <v>1</v>
      </c>
      <c r="C209" s="63" t="s">
        <v>240</v>
      </c>
      <c r="D209" s="56">
        <v>0</v>
      </c>
      <c r="E209" s="57">
        <v>1327.45</v>
      </c>
      <c r="F209" s="57">
        <v>1238</v>
      </c>
      <c r="G209" s="57">
        <v>36.050000000000004</v>
      </c>
      <c r="H209" s="58">
        <f t="shared" si="25"/>
        <v>2.911954765751212E-2</v>
      </c>
      <c r="I209" s="48">
        <f t="shared" si="32"/>
        <v>13529.160238287563</v>
      </c>
      <c r="J209" s="56">
        <f>'[2]FY 14 Integration'!J209</f>
        <v>0</v>
      </c>
      <c r="K209" s="56">
        <f t="shared" si="30"/>
        <v>0</v>
      </c>
      <c r="L209" s="56">
        <f t="shared" si="26"/>
        <v>0</v>
      </c>
      <c r="M209" s="64">
        <f t="shared" si="27"/>
        <v>0</v>
      </c>
      <c r="N209" s="59">
        <f t="shared" si="31"/>
        <v>0</v>
      </c>
      <c r="O209" s="59">
        <f t="shared" si="28"/>
        <v>0</v>
      </c>
      <c r="P209" s="59">
        <f t="shared" si="29"/>
        <v>0</v>
      </c>
    </row>
    <row r="210" spans="1:16" x14ac:dyDescent="0.25">
      <c r="A210" s="62">
        <v>690</v>
      </c>
      <c r="B210" s="62">
        <v>1</v>
      </c>
      <c r="C210" s="63" t="s">
        <v>241</v>
      </c>
      <c r="D210" s="56">
        <v>0</v>
      </c>
      <c r="E210" s="57">
        <v>1102.1300000000001</v>
      </c>
      <c r="F210" s="57">
        <v>999</v>
      </c>
      <c r="G210" s="57">
        <v>200.85</v>
      </c>
      <c r="H210" s="58">
        <f t="shared" si="25"/>
        <v>0.20105105105105103</v>
      </c>
      <c r="I210" s="48">
        <f t="shared" si="32"/>
        <v>77554.538213213222</v>
      </c>
      <c r="J210" s="56">
        <f>'[2]FY 14 Integration'!J210</f>
        <v>0</v>
      </c>
      <c r="K210" s="56">
        <f t="shared" si="30"/>
        <v>0</v>
      </c>
      <c r="L210" s="56">
        <f t="shared" si="26"/>
        <v>0</v>
      </c>
      <c r="M210" s="64">
        <f t="shared" si="27"/>
        <v>0</v>
      </c>
      <c r="N210" s="59">
        <f t="shared" si="31"/>
        <v>0</v>
      </c>
      <c r="O210" s="59">
        <f t="shared" si="28"/>
        <v>0</v>
      </c>
      <c r="P210" s="59">
        <f t="shared" si="29"/>
        <v>0</v>
      </c>
    </row>
    <row r="211" spans="1:16" x14ac:dyDescent="0.25">
      <c r="A211" s="62">
        <v>695</v>
      </c>
      <c r="B211" s="62">
        <v>1</v>
      </c>
      <c r="C211" s="63" t="s">
        <v>242</v>
      </c>
      <c r="D211" s="56">
        <v>0</v>
      </c>
      <c r="E211" s="57">
        <v>769.98</v>
      </c>
      <c r="F211" s="57">
        <v>754</v>
      </c>
      <c r="G211" s="57">
        <v>49.44</v>
      </c>
      <c r="H211" s="58">
        <f t="shared" si="25"/>
        <v>6.557029177718833E-2</v>
      </c>
      <c r="I211" s="48">
        <f t="shared" si="32"/>
        <v>17670.734641909818</v>
      </c>
      <c r="J211" s="56">
        <f>'[2]FY 14 Integration'!J211</f>
        <v>0</v>
      </c>
      <c r="K211" s="56">
        <f t="shared" si="30"/>
        <v>0</v>
      </c>
      <c r="L211" s="56">
        <f t="shared" si="26"/>
        <v>0</v>
      </c>
      <c r="M211" s="64">
        <f t="shared" si="27"/>
        <v>0</v>
      </c>
      <c r="N211" s="59">
        <f t="shared" si="31"/>
        <v>0</v>
      </c>
      <c r="O211" s="59">
        <f t="shared" si="28"/>
        <v>0</v>
      </c>
      <c r="P211" s="59">
        <f t="shared" si="29"/>
        <v>0</v>
      </c>
    </row>
    <row r="212" spans="1:16" x14ac:dyDescent="0.25">
      <c r="A212" s="62">
        <v>696</v>
      </c>
      <c r="B212" s="62">
        <v>1</v>
      </c>
      <c r="C212" s="63" t="s">
        <v>243</v>
      </c>
      <c r="D212" s="56">
        <v>0</v>
      </c>
      <c r="E212" s="57">
        <v>554.20000000000005</v>
      </c>
      <c r="F212" s="57">
        <v>556</v>
      </c>
      <c r="G212" s="57">
        <v>32.96</v>
      </c>
      <c r="H212" s="58">
        <f t="shared" si="25"/>
        <v>5.9280575539568343E-2</v>
      </c>
      <c r="I212" s="48">
        <f t="shared" si="32"/>
        <v>11498.653237410072</v>
      </c>
      <c r="J212" s="56">
        <f>'[2]FY 14 Integration'!J212</f>
        <v>0</v>
      </c>
      <c r="K212" s="56">
        <f t="shared" si="30"/>
        <v>0</v>
      </c>
      <c r="L212" s="56">
        <f t="shared" si="26"/>
        <v>0</v>
      </c>
      <c r="M212" s="64">
        <f t="shared" si="27"/>
        <v>0</v>
      </c>
      <c r="N212" s="59">
        <f t="shared" si="31"/>
        <v>0</v>
      </c>
      <c r="O212" s="59">
        <f t="shared" si="28"/>
        <v>0</v>
      </c>
      <c r="P212" s="59">
        <f t="shared" si="29"/>
        <v>0</v>
      </c>
    </row>
    <row r="213" spans="1:16" x14ac:dyDescent="0.25">
      <c r="A213" s="62">
        <v>698</v>
      </c>
      <c r="B213" s="62">
        <v>1</v>
      </c>
      <c r="C213" s="63" t="s">
        <v>244</v>
      </c>
      <c r="D213" s="56">
        <v>0</v>
      </c>
      <c r="E213" s="57">
        <v>360.02</v>
      </c>
      <c r="F213" s="57">
        <v>272</v>
      </c>
      <c r="G213" s="57">
        <v>7.21</v>
      </c>
      <c r="H213" s="58">
        <f t="shared" si="25"/>
        <v>2.6507352941176471E-2</v>
      </c>
      <c r="I213" s="48">
        <f t="shared" si="32"/>
        <v>3340.1120220588236</v>
      </c>
      <c r="J213" s="56">
        <f>'[2]FY 14 Integration'!J213</f>
        <v>0</v>
      </c>
      <c r="K213" s="56">
        <f t="shared" si="30"/>
        <v>0</v>
      </c>
      <c r="L213" s="56">
        <f t="shared" si="26"/>
        <v>0</v>
      </c>
      <c r="M213" s="64">
        <f t="shared" si="27"/>
        <v>0</v>
      </c>
      <c r="N213" s="59">
        <f t="shared" si="31"/>
        <v>0</v>
      </c>
      <c r="O213" s="59">
        <f t="shared" si="28"/>
        <v>0</v>
      </c>
      <c r="P213" s="59">
        <f t="shared" si="29"/>
        <v>0</v>
      </c>
    </row>
    <row r="214" spans="1:16" x14ac:dyDescent="0.25">
      <c r="A214" s="62">
        <v>700</v>
      </c>
      <c r="B214" s="62">
        <v>1</v>
      </c>
      <c r="C214" s="63" t="s">
        <v>245</v>
      </c>
      <c r="D214" s="56">
        <v>0</v>
      </c>
      <c r="E214" s="57">
        <v>2295.2399999999998</v>
      </c>
      <c r="F214" s="57">
        <v>2070</v>
      </c>
      <c r="G214" s="57">
        <v>136.99</v>
      </c>
      <c r="H214" s="58">
        <f t="shared" si="25"/>
        <v>6.6178743961352662E-2</v>
      </c>
      <c r="I214" s="48">
        <f t="shared" si="32"/>
        <v>53163.635101449276</v>
      </c>
      <c r="J214" s="56">
        <f>'[2]FY 14 Integration'!J214</f>
        <v>0</v>
      </c>
      <c r="K214" s="56">
        <f t="shared" si="30"/>
        <v>0</v>
      </c>
      <c r="L214" s="56">
        <f t="shared" si="26"/>
        <v>0</v>
      </c>
      <c r="M214" s="64">
        <f t="shared" si="27"/>
        <v>0</v>
      </c>
      <c r="N214" s="59">
        <f t="shared" si="31"/>
        <v>0</v>
      </c>
      <c r="O214" s="59">
        <f t="shared" si="28"/>
        <v>0</v>
      </c>
      <c r="P214" s="59">
        <f t="shared" si="29"/>
        <v>0</v>
      </c>
    </row>
    <row r="215" spans="1:16" x14ac:dyDescent="0.25">
      <c r="A215" s="62">
        <v>701</v>
      </c>
      <c r="B215" s="62">
        <v>1</v>
      </c>
      <c r="C215" s="63" t="s">
        <v>246</v>
      </c>
      <c r="D215" s="56">
        <v>0</v>
      </c>
      <c r="E215" s="57">
        <v>2601.44</v>
      </c>
      <c r="F215" s="57">
        <v>2431</v>
      </c>
      <c r="G215" s="57">
        <v>207.03</v>
      </c>
      <c r="H215" s="58">
        <f t="shared" si="25"/>
        <v>8.5162484574249284E-2</v>
      </c>
      <c r="I215" s="48">
        <f t="shared" si="32"/>
        <v>77540.782854792269</v>
      </c>
      <c r="J215" s="56">
        <f>'[2]FY 14 Integration'!J215</f>
        <v>0</v>
      </c>
      <c r="K215" s="56">
        <f t="shared" si="30"/>
        <v>0</v>
      </c>
      <c r="L215" s="56">
        <f t="shared" si="26"/>
        <v>0</v>
      </c>
      <c r="M215" s="64">
        <f t="shared" si="27"/>
        <v>0</v>
      </c>
      <c r="N215" s="59">
        <f t="shared" si="31"/>
        <v>0</v>
      </c>
      <c r="O215" s="59">
        <f t="shared" si="28"/>
        <v>0</v>
      </c>
      <c r="P215" s="59">
        <f t="shared" si="29"/>
        <v>0</v>
      </c>
    </row>
    <row r="216" spans="1:16" x14ac:dyDescent="0.25">
      <c r="A216" s="62">
        <v>704</v>
      </c>
      <c r="B216" s="62">
        <v>1</v>
      </c>
      <c r="C216" s="63" t="s">
        <v>247</v>
      </c>
      <c r="D216" s="56">
        <v>0</v>
      </c>
      <c r="E216" s="57">
        <v>1898.31</v>
      </c>
      <c r="F216" s="57">
        <v>1739</v>
      </c>
      <c r="G216" s="57">
        <v>77.25</v>
      </c>
      <c r="H216" s="58">
        <f t="shared" si="25"/>
        <v>4.4422081656124213E-2</v>
      </c>
      <c r="I216" s="48">
        <f t="shared" si="32"/>
        <v>29514.408640023004</v>
      </c>
      <c r="J216" s="56">
        <f>'[2]FY 14 Integration'!J216</f>
        <v>0</v>
      </c>
      <c r="K216" s="56">
        <f t="shared" si="30"/>
        <v>0</v>
      </c>
      <c r="L216" s="56">
        <f t="shared" si="26"/>
        <v>0</v>
      </c>
      <c r="M216" s="64">
        <f t="shared" si="27"/>
        <v>0</v>
      </c>
      <c r="N216" s="59">
        <f t="shared" si="31"/>
        <v>0</v>
      </c>
      <c r="O216" s="59">
        <f t="shared" si="28"/>
        <v>0</v>
      </c>
      <c r="P216" s="59">
        <f t="shared" si="29"/>
        <v>0</v>
      </c>
    </row>
    <row r="217" spans="1:16" x14ac:dyDescent="0.25">
      <c r="A217" s="62">
        <v>706</v>
      </c>
      <c r="B217" s="62">
        <v>1</v>
      </c>
      <c r="C217" s="63" t="s">
        <v>248</v>
      </c>
      <c r="D217" s="56">
        <v>0</v>
      </c>
      <c r="E217" s="57">
        <v>1898.09</v>
      </c>
      <c r="F217" s="57">
        <v>1695</v>
      </c>
      <c r="G217" s="57">
        <v>286.34000000000003</v>
      </c>
      <c r="H217" s="58">
        <f t="shared" si="25"/>
        <v>0.16893215339233039</v>
      </c>
      <c r="I217" s="48">
        <f t="shared" si="32"/>
        <v>112226.95086135693</v>
      </c>
      <c r="J217" s="56">
        <f>'[2]FY 14 Integration'!J217</f>
        <v>0</v>
      </c>
      <c r="K217" s="56">
        <f t="shared" si="30"/>
        <v>0</v>
      </c>
      <c r="L217" s="56">
        <f t="shared" si="26"/>
        <v>0</v>
      </c>
      <c r="M217" s="64">
        <f t="shared" si="27"/>
        <v>0</v>
      </c>
      <c r="N217" s="59">
        <f t="shared" si="31"/>
        <v>0</v>
      </c>
      <c r="O217" s="59">
        <f t="shared" si="28"/>
        <v>0</v>
      </c>
      <c r="P217" s="59">
        <f t="shared" si="29"/>
        <v>0</v>
      </c>
    </row>
    <row r="218" spans="1:16" x14ac:dyDescent="0.25">
      <c r="A218" s="62">
        <v>707</v>
      </c>
      <c r="B218" s="62">
        <v>1</v>
      </c>
      <c r="C218" s="63" t="s">
        <v>249</v>
      </c>
      <c r="D218" s="56">
        <v>0</v>
      </c>
      <c r="E218" s="57">
        <v>132.05000000000001</v>
      </c>
      <c r="F218" s="57">
        <v>79</v>
      </c>
      <c r="G218" s="57">
        <v>79</v>
      </c>
      <c r="H218" s="58">
        <f t="shared" si="25"/>
        <v>1</v>
      </c>
      <c r="I218" s="48">
        <f t="shared" si="32"/>
        <v>46217.500000000007</v>
      </c>
      <c r="J218" s="56">
        <f>'[2]FY 14 Integration'!J218</f>
        <v>0</v>
      </c>
      <c r="K218" s="56">
        <f t="shared" si="30"/>
        <v>0</v>
      </c>
      <c r="L218" s="56">
        <f t="shared" si="26"/>
        <v>0</v>
      </c>
      <c r="M218" s="64">
        <f t="shared" si="27"/>
        <v>0</v>
      </c>
      <c r="N218" s="59">
        <f t="shared" si="31"/>
        <v>0</v>
      </c>
      <c r="O218" s="59">
        <f t="shared" si="28"/>
        <v>0</v>
      </c>
      <c r="P218" s="59">
        <f t="shared" si="29"/>
        <v>0</v>
      </c>
    </row>
    <row r="219" spans="1:16" x14ac:dyDescent="0.25">
      <c r="A219" s="65">
        <v>709</v>
      </c>
      <c r="B219" s="65">
        <v>1</v>
      </c>
      <c r="C219" s="40" t="s">
        <v>848</v>
      </c>
      <c r="D219" s="56">
        <v>2021510.96</v>
      </c>
      <c r="E219" s="57">
        <v>9231.26</v>
      </c>
      <c r="F219" s="57">
        <v>9020</v>
      </c>
      <c r="G219" s="57">
        <v>1756.15</v>
      </c>
      <c r="H219" s="58">
        <f t="shared" si="25"/>
        <v>0.19469512195121952</v>
      </c>
      <c r="I219" s="48">
        <f t="shared" si="32"/>
        <v>629048.45201219525</v>
      </c>
      <c r="J219" s="56">
        <f>'[2]FY 14 Integration'!J219</f>
        <v>905667.27433170727</v>
      </c>
      <c r="K219" s="56">
        <f t="shared" si="30"/>
        <v>92312.6</v>
      </c>
      <c r="L219" s="56">
        <f t="shared" si="26"/>
        <v>1627028.33</v>
      </c>
      <c r="M219" s="64">
        <f t="shared" si="27"/>
        <v>-394482.62999999989</v>
      </c>
      <c r="N219" s="59">
        <f t="shared" si="31"/>
        <v>-42.733346260423808</v>
      </c>
      <c r="O219" s="59">
        <f t="shared" si="28"/>
        <v>1138919.831</v>
      </c>
      <c r="P219" s="59">
        <f t="shared" si="29"/>
        <v>488108.49900000001</v>
      </c>
    </row>
    <row r="220" spans="1:16" x14ac:dyDescent="0.25">
      <c r="A220" s="62">
        <v>712</v>
      </c>
      <c r="B220" s="62">
        <v>1</v>
      </c>
      <c r="C220" s="63" t="s">
        <v>251</v>
      </c>
      <c r="D220" s="56">
        <v>0</v>
      </c>
      <c r="E220" s="57">
        <v>539.16999999999996</v>
      </c>
      <c r="F220" s="57">
        <v>574</v>
      </c>
      <c r="G220" s="57">
        <v>103</v>
      </c>
      <c r="H220" s="58">
        <f t="shared" si="25"/>
        <v>0.17944250871080139</v>
      </c>
      <c r="I220" s="48">
        <f t="shared" si="32"/>
        <v>33862.506097560974</v>
      </c>
      <c r="J220" s="56">
        <f>'[2]FY 14 Integration'!J220</f>
        <v>0</v>
      </c>
      <c r="K220" s="56">
        <f t="shared" si="30"/>
        <v>0</v>
      </c>
      <c r="L220" s="56">
        <f t="shared" si="26"/>
        <v>0</v>
      </c>
      <c r="M220" s="64">
        <f t="shared" si="27"/>
        <v>0</v>
      </c>
      <c r="N220" s="59">
        <f t="shared" si="31"/>
        <v>0</v>
      </c>
      <c r="O220" s="59">
        <f t="shared" si="28"/>
        <v>0</v>
      </c>
      <c r="P220" s="59">
        <f t="shared" si="29"/>
        <v>0</v>
      </c>
    </row>
    <row r="221" spans="1:16" x14ac:dyDescent="0.25">
      <c r="A221" s="65">
        <v>716</v>
      </c>
      <c r="B221" s="65">
        <v>1</v>
      </c>
      <c r="C221" s="40" t="s">
        <v>850</v>
      </c>
      <c r="D221" s="56">
        <v>45900</v>
      </c>
      <c r="E221" s="57">
        <v>1810.58</v>
      </c>
      <c r="F221" s="57">
        <v>1630</v>
      </c>
      <c r="G221" s="57">
        <v>120.51</v>
      </c>
      <c r="H221" s="58">
        <f t="shared" si="25"/>
        <v>7.3932515337423316E-2</v>
      </c>
      <c r="I221" s="48">
        <f t="shared" si="32"/>
        <v>46851.256766871164</v>
      </c>
      <c r="J221" s="56">
        <f>'[2]FY 14 Integration'!J221</f>
        <v>0</v>
      </c>
      <c r="K221" s="56">
        <f t="shared" si="30"/>
        <v>18105.8</v>
      </c>
      <c r="L221" s="56">
        <f t="shared" si="26"/>
        <v>64957.06</v>
      </c>
      <c r="M221" s="64">
        <f t="shared" si="27"/>
        <v>19057.059999999998</v>
      </c>
      <c r="N221" s="59">
        <f t="shared" si="31"/>
        <v>10.525389654143975</v>
      </c>
      <c r="O221" s="59">
        <f t="shared" si="28"/>
        <v>45469.941999999995</v>
      </c>
      <c r="P221" s="59">
        <f t="shared" si="29"/>
        <v>19487.117999999999</v>
      </c>
    </row>
    <row r="222" spans="1:16" x14ac:dyDescent="0.25">
      <c r="A222" s="65">
        <v>717</v>
      </c>
      <c r="B222" s="65">
        <v>1</v>
      </c>
      <c r="C222" s="40" t="s">
        <v>851</v>
      </c>
      <c r="D222" s="56">
        <v>12800</v>
      </c>
      <c r="E222" s="57">
        <v>1963.72</v>
      </c>
      <c r="F222" s="57">
        <v>1761</v>
      </c>
      <c r="G222" s="57">
        <v>186.43</v>
      </c>
      <c r="H222" s="58">
        <f t="shared" si="25"/>
        <v>0.10586598523566156</v>
      </c>
      <c r="I222" s="48">
        <f t="shared" si="32"/>
        <v>72761.903384440666</v>
      </c>
      <c r="J222" s="56">
        <f>'[2]FY 14 Integration'!J222</f>
        <v>0</v>
      </c>
      <c r="K222" s="56">
        <f t="shared" si="30"/>
        <v>19637.2</v>
      </c>
      <c r="L222" s="56">
        <f t="shared" si="26"/>
        <v>92399.1</v>
      </c>
      <c r="M222" s="64">
        <f t="shared" si="27"/>
        <v>79599.100000000006</v>
      </c>
      <c r="N222" s="59">
        <f t="shared" si="31"/>
        <v>40.534852219257331</v>
      </c>
      <c r="O222" s="59">
        <f t="shared" si="28"/>
        <v>64679.37</v>
      </c>
      <c r="P222" s="59">
        <f t="shared" si="29"/>
        <v>27719.73</v>
      </c>
    </row>
    <row r="223" spans="1:16" x14ac:dyDescent="0.25">
      <c r="A223" s="65">
        <v>719</v>
      </c>
      <c r="B223" s="65">
        <v>1</v>
      </c>
      <c r="C223" s="40" t="s">
        <v>852</v>
      </c>
      <c r="D223" s="56">
        <v>18500</v>
      </c>
      <c r="E223" s="57">
        <v>7940.01</v>
      </c>
      <c r="F223" s="57">
        <v>7356</v>
      </c>
      <c r="G223" s="57">
        <v>982.62</v>
      </c>
      <c r="H223" s="58">
        <f t="shared" si="25"/>
        <v>0.13358075040783035</v>
      </c>
      <c r="I223" s="48">
        <f t="shared" si="32"/>
        <v>371221.37291598698</v>
      </c>
      <c r="J223" s="56">
        <f>'[2]FY 14 Integration'!J223</f>
        <v>0</v>
      </c>
      <c r="K223" s="56">
        <f t="shared" si="30"/>
        <v>79400.100000000006</v>
      </c>
      <c r="L223" s="56">
        <f t="shared" si="26"/>
        <v>450621.47</v>
      </c>
      <c r="M223" s="64">
        <f t="shared" si="27"/>
        <v>432121.47</v>
      </c>
      <c r="N223" s="59">
        <f t="shared" si="31"/>
        <v>54.423290398878585</v>
      </c>
      <c r="O223" s="59">
        <f t="shared" si="28"/>
        <v>315435.02899999998</v>
      </c>
      <c r="P223" s="59">
        <f t="shared" si="29"/>
        <v>135186.44099999999</v>
      </c>
    </row>
    <row r="224" spans="1:16" x14ac:dyDescent="0.25">
      <c r="A224" s="65">
        <v>720</v>
      </c>
      <c r="B224" s="65">
        <v>1</v>
      </c>
      <c r="C224" s="40" t="s">
        <v>853</v>
      </c>
      <c r="D224" s="56">
        <v>45000</v>
      </c>
      <c r="E224" s="57">
        <v>9361.59</v>
      </c>
      <c r="F224" s="57">
        <v>7614</v>
      </c>
      <c r="G224" s="57">
        <v>2720.23</v>
      </c>
      <c r="H224" s="58">
        <f t="shared" si="25"/>
        <v>0.35726687680588393</v>
      </c>
      <c r="I224" s="48">
        <f t="shared" si="32"/>
        <v>1170605.1074330183</v>
      </c>
      <c r="J224" s="56">
        <f>'[2]FY 14 Integration'!J224</f>
        <v>0</v>
      </c>
      <c r="K224" s="56">
        <f t="shared" si="30"/>
        <v>93615.9</v>
      </c>
      <c r="L224" s="56">
        <f t="shared" si="26"/>
        <v>1264221.01</v>
      </c>
      <c r="M224" s="64">
        <f t="shared" si="27"/>
        <v>1219221.01</v>
      </c>
      <c r="N224" s="59">
        <f t="shared" si="31"/>
        <v>130.23653140118293</v>
      </c>
      <c r="O224" s="59">
        <f t="shared" si="28"/>
        <v>884954.70699999994</v>
      </c>
      <c r="P224" s="59">
        <f t="shared" si="29"/>
        <v>379266.30300000001</v>
      </c>
    </row>
    <row r="225" spans="1:16" x14ac:dyDescent="0.25">
      <c r="A225" s="65">
        <v>721</v>
      </c>
      <c r="B225" s="65">
        <v>1</v>
      </c>
      <c r="C225" s="40" t="s">
        <v>854</v>
      </c>
      <c r="D225" s="56">
        <v>0</v>
      </c>
      <c r="E225" s="57">
        <v>4388.91</v>
      </c>
      <c r="F225" s="57">
        <v>3945</v>
      </c>
      <c r="G225" s="57">
        <v>152.44</v>
      </c>
      <c r="H225" s="58">
        <f t="shared" si="25"/>
        <v>3.864131812420786E-2</v>
      </c>
      <c r="I225" s="48">
        <f t="shared" si="32"/>
        <v>59357.643634980988</v>
      </c>
      <c r="J225" s="56">
        <f>'[2]FY 14 Integration'!J225</f>
        <v>0</v>
      </c>
      <c r="K225" s="56">
        <f t="shared" si="30"/>
        <v>0</v>
      </c>
      <c r="L225" s="56">
        <f t="shared" si="26"/>
        <v>0</v>
      </c>
      <c r="M225" s="64">
        <f t="shared" si="27"/>
        <v>0</v>
      </c>
      <c r="N225" s="59">
        <f t="shared" si="31"/>
        <v>0</v>
      </c>
      <c r="O225" s="59">
        <f t="shared" si="28"/>
        <v>0</v>
      </c>
      <c r="P225" s="59">
        <f t="shared" si="29"/>
        <v>0</v>
      </c>
    </row>
    <row r="226" spans="1:16" x14ac:dyDescent="0.25">
      <c r="A226" s="65">
        <v>726</v>
      </c>
      <c r="B226" s="65">
        <v>1</v>
      </c>
      <c r="C226" s="40" t="s">
        <v>855</v>
      </c>
      <c r="D226" s="56">
        <v>292500</v>
      </c>
      <c r="E226" s="57">
        <v>3075.36</v>
      </c>
      <c r="F226" s="57">
        <v>2778</v>
      </c>
      <c r="G226" s="57">
        <v>92.7</v>
      </c>
      <c r="H226" s="58">
        <f t="shared" si="25"/>
        <v>3.3369330453563717E-2</v>
      </c>
      <c r="I226" s="48">
        <f t="shared" si="32"/>
        <v>35917.946436285099</v>
      </c>
      <c r="J226" s="56">
        <f>'[2]FY 14 Integration'!J226</f>
        <v>168582.90907127431</v>
      </c>
      <c r="K226" s="56">
        <f t="shared" si="30"/>
        <v>30753.600000000002</v>
      </c>
      <c r="L226" s="56">
        <f t="shared" si="26"/>
        <v>235254.46</v>
      </c>
      <c r="M226" s="64">
        <f t="shared" si="27"/>
        <v>-57245.540000000008</v>
      </c>
      <c r="N226" s="59">
        <f t="shared" si="31"/>
        <v>-18.614256542323503</v>
      </c>
      <c r="O226" s="59">
        <f t="shared" si="28"/>
        <v>164678.12199999997</v>
      </c>
      <c r="P226" s="59">
        <f t="shared" si="29"/>
        <v>70576.337999999989</v>
      </c>
    </row>
    <row r="227" spans="1:16" x14ac:dyDescent="0.25">
      <c r="A227" s="62">
        <v>727</v>
      </c>
      <c r="B227" s="62">
        <v>1</v>
      </c>
      <c r="C227" s="63" t="s">
        <v>258</v>
      </c>
      <c r="D227" s="56">
        <v>0</v>
      </c>
      <c r="E227" s="57">
        <v>3735.78</v>
      </c>
      <c r="F227" s="57">
        <v>3336</v>
      </c>
      <c r="G227" s="57">
        <v>311.06</v>
      </c>
      <c r="H227" s="58">
        <f t="shared" si="25"/>
        <v>9.3243405275779373E-2</v>
      </c>
      <c r="I227" s="48">
        <f t="shared" si="32"/>
        <v>121917.89699640288</v>
      </c>
      <c r="J227" s="56">
        <f>'[2]FY 14 Integration'!J227</f>
        <v>0</v>
      </c>
      <c r="K227" s="56">
        <f t="shared" si="30"/>
        <v>0</v>
      </c>
      <c r="L227" s="56">
        <f t="shared" si="26"/>
        <v>0</v>
      </c>
      <c r="M227" s="64">
        <f t="shared" si="27"/>
        <v>0</v>
      </c>
      <c r="N227" s="59">
        <f t="shared" si="31"/>
        <v>0</v>
      </c>
      <c r="O227" s="59">
        <f t="shared" si="28"/>
        <v>0</v>
      </c>
      <c r="P227" s="59">
        <f t="shared" si="29"/>
        <v>0</v>
      </c>
    </row>
    <row r="228" spans="1:16" x14ac:dyDescent="0.25">
      <c r="A228" s="65">
        <v>728</v>
      </c>
      <c r="B228" s="65">
        <v>1</v>
      </c>
      <c r="C228" s="40" t="s">
        <v>857</v>
      </c>
      <c r="D228" s="56">
        <v>1326534.2</v>
      </c>
      <c r="E228" s="57">
        <v>13854.19</v>
      </c>
      <c r="F228" s="57">
        <v>12753</v>
      </c>
      <c r="G228" s="57">
        <v>1193.77</v>
      </c>
      <c r="H228" s="58">
        <f t="shared" si="25"/>
        <v>9.36069944326825E-2</v>
      </c>
      <c r="I228" s="48">
        <f t="shared" si="32"/>
        <v>453897.18016976397</v>
      </c>
      <c r="J228" s="56">
        <f>'[2]FY 14 Integration'!J228</f>
        <v>569114.96427946363</v>
      </c>
      <c r="K228" s="56">
        <f t="shared" si="30"/>
        <v>138541.9</v>
      </c>
      <c r="L228" s="56">
        <f t="shared" si="26"/>
        <v>1161554.04</v>
      </c>
      <c r="M228" s="64">
        <f t="shared" si="27"/>
        <v>-164980.15999999992</v>
      </c>
      <c r="N228" s="59">
        <f t="shared" si="31"/>
        <v>-11.908322319818041</v>
      </c>
      <c r="O228" s="59">
        <f t="shared" si="28"/>
        <v>813087.82799999998</v>
      </c>
      <c r="P228" s="59">
        <f t="shared" si="29"/>
        <v>348466.212</v>
      </c>
    </row>
    <row r="229" spans="1:16" x14ac:dyDescent="0.25">
      <c r="A229" s="65">
        <v>738</v>
      </c>
      <c r="B229" s="65">
        <v>1</v>
      </c>
      <c r="C229" s="40" t="s">
        <v>858</v>
      </c>
      <c r="D229" s="56">
        <v>91216.05</v>
      </c>
      <c r="E229" s="57">
        <v>1062.77</v>
      </c>
      <c r="F229" s="57">
        <v>1003</v>
      </c>
      <c r="G229" s="57">
        <v>19.57</v>
      </c>
      <c r="H229" s="58">
        <f t="shared" si="25"/>
        <v>1.951146560319043E-2</v>
      </c>
      <c r="I229" s="48">
        <f t="shared" si="32"/>
        <v>7257.6701046859434</v>
      </c>
      <c r="J229" s="56">
        <f>'[2]FY 14 Integration'!J229</f>
        <v>55203.990218344974</v>
      </c>
      <c r="K229" s="56">
        <f t="shared" si="30"/>
        <v>10627.7</v>
      </c>
      <c r="L229" s="56">
        <f t="shared" si="26"/>
        <v>73089.36</v>
      </c>
      <c r="M229" s="64">
        <f t="shared" si="27"/>
        <v>-18126.690000000002</v>
      </c>
      <c r="N229" s="59">
        <f t="shared" si="31"/>
        <v>-17.056079866763273</v>
      </c>
      <c r="O229" s="59">
        <f t="shared" si="28"/>
        <v>51162.551999999996</v>
      </c>
      <c r="P229" s="59">
        <f t="shared" si="29"/>
        <v>21926.808000000001</v>
      </c>
    </row>
    <row r="230" spans="1:16" x14ac:dyDescent="0.25">
      <c r="A230" s="65">
        <v>739</v>
      </c>
      <c r="B230" s="65">
        <v>1</v>
      </c>
      <c r="C230" s="40" t="s">
        <v>859</v>
      </c>
      <c r="D230" s="56">
        <v>58021</v>
      </c>
      <c r="E230" s="57">
        <v>722.88</v>
      </c>
      <c r="F230" s="57">
        <v>671</v>
      </c>
      <c r="G230" s="57">
        <v>28.84</v>
      </c>
      <c r="H230" s="58">
        <f t="shared" si="25"/>
        <v>4.2980625931445603E-2</v>
      </c>
      <c r="I230" s="48">
        <f t="shared" si="32"/>
        <v>10874.442205663188</v>
      </c>
      <c r="J230" s="56">
        <f>'[2]FY 14 Integration'!J230</f>
        <v>30923.810163934428</v>
      </c>
      <c r="K230" s="56">
        <f t="shared" si="30"/>
        <v>7228.8</v>
      </c>
      <c r="L230" s="56">
        <f t="shared" si="26"/>
        <v>49027.05</v>
      </c>
      <c r="M230" s="64">
        <f t="shared" si="27"/>
        <v>-8993.9499999999971</v>
      </c>
      <c r="N230" s="59">
        <f t="shared" si="31"/>
        <v>-12.44182990261177</v>
      </c>
      <c r="O230" s="59">
        <f t="shared" si="28"/>
        <v>34318.934999999998</v>
      </c>
      <c r="P230" s="59">
        <f t="shared" si="29"/>
        <v>14708.115</v>
      </c>
    </row>
    <row r="231" spans="1:16" x14ac:dyDescent="0.25">
      <c r="A231" s="65">
        <v>740</v>
      </c>
      <c r="B231" s="65">
        <v>1</v>
      </c>
      <c r="C231" s="40" t="s">
        <v>860</v>
      </c>
      <c r="D231" s="56">
        <v>143060</v>
      </c>
      <c r="E231" s="57">
        <v>1449.73</v>
      </c>
      <c r="F231" s="57">
        <v>1335</v>
      </c>
      <c r="G231" s="57">
        <v>319.3</v>
      </c>
      <c r="H231" s="58">
        <f t="shared" si="25"/>
        <v>0.23917602996254683</v>
      </c>
      <c r="I231" s="48">
        <f t="shared" si="32"/>
        <v>121359.23307116106</v>
      </c>
      <c r="J231" s="56">
        <f>'[2]FY 14 Integration'!J231</f>
        <v>8541.2404494381972</v>
      </c>
      <c r="K231" s="56">
        <f t="shared" si="30"/>
        <v>14497.3</v>
      </c>
      <c r="L231" s="56">
        <f t="shared" si="26"/>
        <v>144397.76999999999</v>
      </c>
      <c r="M231" s="64">
        <f t="shared" si="27"/>
        <v>1337.7699999999895</v>
      </c>
      <c r="N231" s="59">
        <f t="shared" si="31"/>
        <v>0.92277182647802658</v>
      </c>
      <c r="O231" s="59">
        <f t="shared" si="28"/>
        <v>101078.43899999998</v>
      </c>
      <c r="P231" s="59">
        <f t="shared" si="29"/>
        <v>43319.330999999998</v>
      </c>
    </row>
    <row r="232" spans="1:16" x14ac:dyDescent="0.25">
      <c r="A232" s="62">
        <v>741</v>
      </c>
      <c r="B232" s="62">
        <v>1</v>
      </c>
      <c r="C232" s="63" t="s">
        <v>263</v>
      </c>
      <c r="D232" s="56">
        <v>0</v>
      </c>
      <c r="E232" s="57">
        <v>1084.6600000000001</v>
      </c>
      <c r="F232" s="57">
        <v>1013</v>
      </c>
      <c r="G232" s="57">
        <v>60.77</v>
      </c>
      <c r="H232" s="58">
        <f t="shared" si="25"/>
        <v>5.9990128331688056E-2</v>
      </c>
      <c r="I232" s="48">
        <f t="shared" si="32"/>
        <v>22774.11240868707</v>
      </c>
      <c r="J232" s="56">
        <f>'[2]FY 14 Integration'!J232</f>
        <v>0</v>
      </c>
      <c r="K232" s="56">
        <f t="shared" si="30"/>
        <v>0</v>
      </c>
      <c r="L232" s="56">
        <f t="shared" si="26"/>
        <v>0</v>
      </c>
      <c r="M232" s="64">
        <f t="shared" si="27"/>
        <v>0</v>
      </c>
      <c r="N232" s="59">
        <f t="shared" si="31"/>
        <v>0</v>
      </c>
      <c r="O232" s="59">
        <f t="shared" si="28"/>
        <v>0</v>
      </c>
      <c r="P232" s="59">
        <f t="shared" si="29"/>
        <v>0</v>
      </c>
    </row>
    <row r="233" spans="1:16" x14ac:dyDescent="0.25">
      <c r="A233" s="65">
        <v>742</v>
      </c>
      <c r="B233" s="65">
        <v>1</v>
      </c>
      <c r="C233" s="40" t="s">
        <v>862</v>
      </c>
      <c r="D233" s="56">
        <v>1308226</v>
      </c>
      <c r="E233" s="57">
        <v>10345.61</v>
      </c>
      <c r="F233" s="57">
        <v>9786</v>
      </c>
      <c r="G233" s="57">
        <v>3286.73</v>
      </c>
      <c r="H233" s="58">
        <f t="shared" si="25"/>
        <v>0.33586041283466178</v>
      </c>
      <c r="I233" s="48">
        <f t="shared" si="32"/>
        <v>1216138.2959692418</v>
      </c>
      <c r="J233" s="56">
        <f>'[2]FY 14 Integration'!J233</f>
        <v>40253.463733905774</v>
      </c>
      <c r="K233" s="56">
        <f t="shared" si="30"/>
        <v>103456.1</v>
      </c>
      <c r="L233" s="56">
        <f t="shared" si="26"/>
        <v>1359847.86</v>
      </c>
      <c r="M233" s="64">
        <f t="shared" si="27"/>
        <v>51621.860000000102</v>
      </c>
      <c r="N233" s="59">
        <f t="shared" si="31"/>
        <v>4.9897357429866487</v>
      </c>
      <c r="O233" s="59">
        <f t="shared" si="28"/>
        <v>951893.50199999998</v>
      </c>
      <c r="P233" s="59">
        <f t="shared" si="29"/>
        <v>407954.35800000001</v>
      </c>
    </row>
    <row r="234" spans="1:16" x14ac:dyDescent="0.25">
      <c r="A234" s="65">
        <v>743</v>
      </c>
      <c r="B234" s="65">
        <v>1</v>
      </c>
      <c r="C234" s="40" t="s">
        <v>863</v>
      </c>
      <c r="D234" s="56">
        <v>102177.96</v>
      </c>
      <c r="E234" s="57">
        <v>970.58</v>
      </c>
      <c r="F234" s="57">
        <v>972</v>
      </c>
      <c r="G234" s="57">
        <v>67.98</v>
      </c>
      <c r="H234" s="58">
        <f t="shared" si="25"/>
        <v>6.9938271604938276E-2</v>
      </c>
      <c r="I234" s="48">
        <f t="shared" si="32"/>
        <v>23758.24067901235</v>
      </c>
      <c r="J234" s="56">
        <f>'[2]FY 14 Integration'!J234</f>
        <v>50663.559711111113</v>
      </c>
      <c r="K234" s="56">
        <f t="shared" si="30"/>
        <v>9705.8000000000011</v>
      </c>
      <c r="L234" s="56">
        <f t="shared" si="26"/>
        <v>84127.6</v>
      </c>
      <c r="M234" s="64">
        <f t="shared" si="27"/>
        <v>-18050.36</v>
      </c>
      <c r="N234" s="59">
        <f t="shared" si="31"/>
        <v>-18.597498403016754</v>
      </c>
      <c r="O234" s="59">
        <f t="shared" si="28"/>
        <v>58889.32</v>
      </c>
      <c r="P234" s="59">
        <f t="shared" si="29"/>
        <v>25238.280000000002</v>
      </c>
    </row>
    <row r="235" spans="1:16" x14ac:dyDescent="0.25">
      <c r="A235" s="65">
        <v>745</v>
      </c>
      <c r="B235" s="65">
        <v>1</v>
      </c>
      <c r="C235" s="40" t="s">
        <v>864</v>
      </c>
      <c r="D235" s="56">
        <v>0</v>
      </c>
      <c r="E235" s="57">
        <v>1856.04</v>
      </c>
      <c r="F235" s="57">
        <v>1718</v>
      </c>
      <c r="G235" s="57">
        <v>88.58</v>
      </c>
      <c r="H235" s="58">
        <f t="shared" si="25"/>
        <v>5.1559953434225841E-2</v>
      </c>
      <c r="I235" s="48">
        <f t="shared" si="32"/>
        <v>33494.067590221188</v>
      </c>
      <c r="J235" s="56">
        <f>'[2]FY 14 Integration'!J235</f>
        <v>0</v>
      </c>
      <c r="K235" s="56">
        <f t="shared" si="30"/>
        <v>0</v>
      </c>
      <c r="L235" s="56">
        <f t="shared" si="26"/>
        <v>0</v>
      </c>
      <c r="M235" s="64">
        <f t="shared" si="27"/>
        <v>0</v>
      </c>
      <c r="N235" s="59">
        <f t="shared" si="31"/>
        <v>0</v>
      </c>
      <c r="O235" s="59">
        <f t="shared" si="28"/>
        <v>0</v>
      </c>
      <c r="P235" s="59">
        <f t="shared" si="29"/>
        <v>0</v>
      </c>
    </row>
    <row r="236" spans="1:16" x14ac:dyDescent="0.25">
      <c r="A236" s="65">
        <v>748</v>
      </c>
      <c r="B236" s="65">
        <v>1</v>
      </c>
      <c r="C236" s="40" t="s">
        <v>865</v>
      </c>
      <c r="D236" s="56">
        <v>0</v>
      </c>
      <c r="E236" s="57">
        <v>4148.8500000000004</v>
      </c>
      <c r="F236" s="57">
        <v>3677</v>
      </c>
      <c r="G236" s="57">
        <v>206</v>
      </c>
      <c r="H236" s="58">
        <f t="shared" si="25"/>
        <v>5.6023932553712262E-2</v>
      </c>
      <c r="I236" s="48">
        <f t="shared" si="32"/>
        <v>81352.212401414203</v>
      </c>
      <c r="J236" s="56">
        <f>'[2]FY 14 Integration'!J236</f>
        <v>0</v>
      </c>
      <c r="K236" s="56">
        <f t="shared" si="30"/>
        <v>0</v>
      </c>
      <c r="L236" s="56">
        <f t="shared" si="26"/>
        <v>0</v>
      </c>
      <c r="M236" s="64">
        <f t="shared" si="27"/>
        <v>0</v>
      </c>
      <c r="N236" s="59">
        <f t="shared" si="31"/>
        <v>0</v>
      </c>
      <c r="O236" s="59">
        <f t="shared" si="28"/>
        <v>0</v>
      </c>
      <c r="P236" s="59">
        <f t="shared" si="29"/>
        <v>0</v>
      </c>
    </row>
    <row r="237" spans="1:16" x14ac:dyDescent="0.25">
      <c r="A237" s="62">
        <v>750</v>
      </c>
      <c r="B237" s="62">
        <v>1</v>
      </c>
      <c r="C237" s="63" t="s">
        <v>268</v>
      </c>
      <c r="D237" s="56">
        <v>0</v>
      </c>
      <c r="E237" s="57">
        <v>2230.44</v>
      </c>
      <c r="F237" s="57">
        <v>2023</v>
      </c>
      <c r="G237" s="57">
        <v>168.92000000000002</v>
      </c>
      <c r="H237" s="58">
        <f t="shared" si="25"/>
        <v>8.349975284231341E-2</v>
      </c>
      <c r="I237" s="48">
        <f t="shared" si="32"/>
        <v>65184.416055363334</v>
      </c>
      <c r="J237" s="56">
        <f>'[2]FY 14 Integration'!J237</f>
        <v>0</v>
      </c>
      <c r="K237" s="56">
        <f t="shared" si="30"/>
        <v>0</v>
      </c>
      <c r="L237" s="56">
        <f t="shared" si="26"/>
        <v>0</v>
      </c>
      <c r="M237" s="64">
        <f t="shared" si="27"/>
        <v>0</v>
      </c>
      <c r="N237" s="59">
        <f t="shared" si="31"/>
        <v>0</v>
      </c>
      <c r="O237" s="59">
        <f t="shared" si="28"/>
        <v>0</v>
      </c>
      <c r="P237" s="59">
        <f t="shared" si="29"/>
        <v>0</v>
      </c>
    </row>
    <row r="238" spans="1:16" x14ac:dyDescent="0.25">
      <c r="A238" s="65">
        <v>756</v>
      </c>
      <c r="B238" s="65">
        <v>1</v>
      </c>
      <c r="C238" s="40" t="s">
        <v>867</v>
      </c>
      <c r="D238" s="56">
        <v>0</v>
      </c>
      <c r="E238" s="57">
        <v>791.35</v>
      </c>
      <c r="F238" s="57">
        <v>730</v>
      </c>
      <c r="G238" s="57">
        <v>90.64</v>
      </c>
      <c r="H238" s="58">
        <f t="shared" si="25"/>
        <v>0.12416438356164383</v>
      </c>
      <c r="I238" s="48">
        <f t="shared" si="32"/>
        <v>34390.119726027398</v>
      </c>
      <c r="J238" s="56">
        <f>'[2]FY 14 Integration'!J238</f>
        <v>0</v>
      </c>
      <c r="K238" s="56">
        <f t="shared" si="30"/>
        <v>0</v>
      </c>
      <c r="L238" s="56">
        <f t="shared" si="26"/>
        <v>0</v>
      </c>
      <c r="M238" s="64">
        <f t="shared" si="27"/>
        <v>0</v>
      </c>
      <c r="N238" s="59">
        <f t="shared" si="31"/>
        <v>0</v>
      </c>
      <c r="O238" s="59">
        <f t="shared" si="28"/>
        <v>0</v>
      </c>
      <c r="P238" s="59">
        <f t="shared" si="29"/>
        <v>0</v>
      </c>
    </row>
    <row r="239" spans="1:16" x14ac:dyDescent="0.25">
      <c r="A239" s="62">
        <v>761</v>
      </c>
      <c r="B239" s="62">
        <v>1</v>
      </c>
      <c r="C239" s="63" t="s">
        <v>270</v>
      </c>
      <c r="D239" s="56">
        <v>0</v>
      </c>
      <c r="E239" s="57">
        <v>5230.2</v>
      </c>
      <c r="F239" s="57">
        <v>4893</v>
      </c>
      <c r="G239" s="57">
        <v>1076.3500000000001</v>
      </c>
      <c r="H239" s="58">
        <f t="shared" si="25"/>
        <v>0.21997751890455755</v>
      </c>
      <c r="I239" s="48">
        <f t="shared" si="32"/>
        <v>402684.24678111589</v>
      </c>
      <c r="J239" s="56">
        <f>'[2]FY 14 Integration'!J239</f>
        <v>0</v>
      </c>
      <c r="K239" s="56">
        <f t="shared" si="30"/>
        <v>0</v>
      </c>
      <c r="L239" s="56">
        <f t="shared" si="26"/>
        <v>0</v>
      </c>
      <c r="M239" s="64">
        <f t="shared" si="27"/>
        <v>0</v>
      </c>
      <c r="N239" s="59">
        <f t="shared" si="31"/>
        <v>0</v>
      </c>
      <c r="O239" s="59">
        <f t="shared" si="28"/>
        <v>0</v>
      </c>
      <c r="P239" s="59">
        <f t="shared" si="29"/>
        <v>0</v>
      </c>
    </row>
    <row r="240" spans="1:16" x14ac:dyDescent="0.25">
      <c r="A240" s="62">
        <v>763</v>
      </c>
      <c r="B240" s="62">
        <v>1</v>
      </c>
      <c r="C240" s="63" t="s">
        <v>271</v>
      </c>
      <c r="D240" s="56">
        <v>0</v>
      </c>
      <c r="E240" s="57">
        <v>949.08</v>
      </c>
      <c r="F240" s="57">
        <v>875</v>
      </c>
      <c r="G240" s="57">
        <v>125.66</v>
      </c>
      <c r="H240" s="58">
        <f t="shared" si="25"/>
        <v>0.14361142857142856</v>
      </c>
      <c r="I240" s="48">
        <f t="shared" si="32"/>
        <v>47704.557119999998</v>
      </c>
      <c r="J240" s="56">
        <f>'[2]FY 14 Integration'!J240</f>
        <v>0</v>
      </c>
      <c r="K240" s="56">
        <f t="shared" si="30"/>
        <v>0</v>
      </c>
      <c r="L240" s="56">
        <f t="shared" si="26"/>
        <v>0</v>
      </c>
      <c r="M240" s="64">
        <f t="shared" si="27"/>
        <v>0</v>
      </c>
      <c r="N240" s="59">
        <f t="shared" si="31"/>
        <v>0</v>
      </c>
      <c r="O240" s="59">
        <f t="shared" si="28"/>
        <v>0</v>
      </c>
      <c r="P240" s="59">
        <f t="shared" si="29"/>
        <v>0</v>
      </c>
    </row>
    <row r="241" spans="1:16" x14ac:dyDescent="0.25">
      <c r="A241" s="62">
        <v>768</v>
      </c>
      <c r="B241" s="62">
        <v>1</v>
      </c>
      <c r="C241" s="63" t="s">
        <v>272</v>
      </c>
      <c r="D241" s="56">
        <v>0</v>
      </c>
      <c r="E241" s="57">
        <v>324.56</v>
      </c>
      <c r="F241" s="57">
        <v>287</v>
      </c>
      <c r="G241" s="57">
        <v>13.39</v>
      </c>
      <c r="H241" s="58">
        <f t="shared" si="25"/>
        <v>4.6655052264808365E-2</v>
      </c>
      <c r="I241" s="48">
        <f t="shared" si="32"/>
        <v>5299.8273170731709</v>
      </c>
      <c r="J241" s="56">
        <f>'[2]FY 14 Integration'!J241</f>
        <v>0</v>
      </c>
      <c r="K241" s="56">
        <f t="shared" si="30"/>
        <v>0</v>
      </c>
      <c r="L241" s="56">
        <f t="shared" si="26"/>
        <v>0</v>
      </c>
      <c r="M241" s="64">
        <f t="shared" si="27"/>
        <v>0</v>
      </c>
      <c r="N241" s="59">
        <f t="shared" si="31"/>
        <v>0</v>
      </c>
      <c r="O241" s="59">
        <f t="shared" si="28"/>
        <v>0</v>
      </c>
      <c r="P241" s="59">
        <f t="shared" si="29"/>
        <v>0</v>
      </c>
    </row>
    <row r="242" spans="1:16" x14ac:dyDescent="0.25">
      <c r="A242" s="62">
        <v>769</v>
      </c>
      <c r="B242" s="62">
        <v>1</v>
      </c>
      <c r="C242" s="63" t="s">
        <v>273</v>
      </c>
      <c r="D242" s="56">
        <v>0</v>
      </c>
      <c r="E242" s="57">
        <v>1087.49</v>
      </c>
      <c r="F242" s="57">
        <v>1026</v>
      </c>
      <c r="G242" s="57">
        <v>128.75</v>
      </c>
      <c r="H242" s="58">
        <f t="shared" si="25"/>
        <v>0.12548732943469787</v>
      </c>
      <c r="I242" s="48">
        <f t="shared" si="32"/>
        <v>47763.175560428856</v>
      </c>
      <c r="J242" s="56">
        <f>'[2]FY 14 Integration'!J242</f>
        <v>0</v>
      </c>
      <c r="K242" s="56">
        <f t="shared" si="30"/>
        <v>0</v>
      </c>
      <c r="L242" s="56">
        <f t="shared" si="26"/>
        <v>0</v>
      </c>
      <c r="M242" s="64">
        <f t="shared" si="27"/>
        <v>0</v>
      </c>
      <c r="N242" s="59">
        <f t="shared" si="31"/>
        <v>0</v>
      </c>
      <c r="O242" s="59">
        <f t="shared" si="28"/>
        <v>0</v>
      </c>
      <c r="P242" s="59">
        <f t="shared" si="29"/>
        <v>0</v>
      </c>
    </row>
    <row r="243" spans="1:16" x14ac:dyDescent="0.25">
      <c r="A243" s="62">
        <v>771</v>
      </c>
      <c r="B243" s="62">
        <v>1</v>
      </c>
      <c r="C243" s="63" t="s">
        <v>274</v>
      </c>
      <c r="D243" s="56">
        <v>0</v>
      </c>
      <c r="E243" s="57">
        <v>164.35</v>
      </c>
      <c r="F243" s="57">
        <v>152</v>
      </c>
      <c r="G243" s="57">
        <v>8.24</v>
      </c>
      <c r="H243" s="58">
        <f t="shared" si="25"/>
        <v>5.4210526315789473E-2</v>
      </c>
      <c r="I243" s="48">
        <f t="shared" si="32"/>
        <v>3118.3249999999998</v>
      </c>
      <c r="J243" s="56">
        <f>'[2]FY 14 Integration'!J243</f>
        <v>0</v>
      </c>
      <c r="K243" s="56">
        <f t="shared" si="30"/>
        <v>0</v>
      </c>
      <c r="L243" s="56">
        <f t="shared" si="26"/>
        <v>0</v>
      </c>
      <c r="M243" s="64">
        <f t="shared" si="27"/>
        <v>0</v>
      </c>
      <c r="N243" s="59">
        <f t="shared" si="31"/>
        <v>0</v>
      </c>
      <c r="O243" s="59">
        <f t="shared" si="28"/>
        <v>0</v>
      </c>
      <c r="P243" s="59">
        <f t="shared" si="29"/>
        <v>0</v>
      </c>
    </row>
    <row r="244" spans="1:16" x14ac:dyDescent="0.25">
      <c r="A244" s="65">
        <v>775</v>
      </c>
      <c r="B244" s="65">
        <v>1</v>
      </c>
      <c r="C244" s="40" t="s">
        <v>873</v>
      </c>
      <c r="D244" s="56">
        <v>58852.4</v>
      </c>
      <c r="E244" s="57">
        <v>643.30999999999995</v>
      </c>
      <c r="F244" s="57">
        <v>609</v>
      </c>
      <c r="G244" s="57">
        <v>51.5</v>
      </c>
      <c r="H244" s="58">
        <f t="shared" si="25"/>
        <v>8.4564860426929386E-2</v>
      </c>
      <c r="I244" s="48">
        <f t="shared" si="32"/>
        <v>19040.497126436778</v>
      </c>
      <c r="J244" s="56">
        <f>'[2]FY 14 Integration'!J244</f>
        <v>26020.187448275865</v>
      </c>
      <c r="K244" s="56">
        <f t="shared" si="30"/>
        <v>6433.0999999999995</v>
      </c>
      <c r="L244" s="56">
        <f t="shared" si="26"/>
        <v>51493.78</v>
      </c>
      <c r="M244" s="64">
        <f t="shared" si="27"/>
        <v>-7358.6200000000026</v>
      </c>
      <c r="N244" s="59">
        <f t="shared" si="31"/>
        <v>-11.438684304612089</v>
      </c>
      <c r="O244" s="59">
        <f t="shared" si="28"/>
        <v>36045.645999999993</v>
      </c>
      <c r="P244" s="59">
        <f t="shared" si="29"/>
        <v>15448.133999999998</v>
      </c>
    </row>
    <row r="245" spans="1:16" x14ac:dyDescent="0.25">
      <c r="A245" s="62">
        <v>777</v>
      </c>
      <c r="B245" s="62">
        <v>1</v>
      </c>
      <c r="C245" s="63" t="s">
        <v>276</v>
      </c>
      <c r="D245" s="56">
        <v>0</v>
      </c>
      <c r="E245" s="57">
        <v>961.44</v>
      </c>
      <c r="F245" s="57">
        <v>894</v>
      </c>
      <c r="G245" s="57">
        <v>70.040000000000006</v>
      </c>
      <c r="H245" s="58">
        <f t="shared" si="25"/>
        <v>7.8344519015659961E-2</v>
      </c>
      <c r="I245" s="48">
        <f t="shared" si="32"/>
        <v>26363.244026845641</v>
      </c>
      <c r="J245" s="56">
        <f>'[2]FY 14 Integration'!J245</f>
        <v>0</v>
      </c>
      <c r="K245" s="56">
        <f t="shared" si="30"/>
        <v>0</v>
      </c>
      <c r="L245" s="56">
        <f t="shared" si="26"/>
        <v>0</v>
      </c>
      <c r="M245" s="64">
        <f t="shared" si="27"/>
        <v>0</v>
      </c>
      <c r="N245" s="59">
        <f t="shared" si="31"/>
        <v>0</v>
      </c>
      <c r="O245" s="59">
        <f t="shared" si="28"/>
        <v>0</v>
      </c>
      <c r="P245" s="59">
        <f t="shared" si="29"/>
        <v>0</v>
      </c>
    </row>
    <row r="246" spans="1:16" x14ac:dyDescent="0.25">
      <c r="A246" s="62">
        <v>786</v>
      </c>
      <c r="B246" s="62">
        <v>1</v>
      </c>
      <c r="C246" s="63" t="s">
        <v>277</v>
      </c>
      <c r="D246" s="56">
        <v>0</v>
      </c>
      <c r="E246" s="57">
        <v>433.54</v>
      </c>
      <c r="F246" s="57">
        <v>413</v>
      </c>
      <c r="G246" s="57">
        <v>25.75</v>
      </c>
      <c r="H246" s="58">
        <f t="shared" si="25"/>
        <v>6.2348668280871669E-2</v>
      </c>
      <c r="I246" s="48">
        <f t="shared" si="32"/>
        <v>9460.7245762711864</v>
      </c>
      <c r="J246" s="56">
        <f>'[2]FY 14 Integration'!J246</f>
        <v>0</v>
      </c>
      <c r="K246" s="56">
        <f t="shared" si="30"/>
        <v>0</v>
      </c>
      <c r="L246" s="56">
        <f t="shared" si="26"/>
        <v>0</v>
      </c>
      <c r="M246" s="64">
        <f t="shared" si="27"/>
        <v>0</v>
      </c>
      <c r="N246" s="59">
        <f t="shared" si="31"/>
        <v>0</v>
      </c>
      <c r="O246" s="59">
        <f t="shared" si="28"/>
        <v>0</v>
      </c>
      <c r="P246" s="59">
        <f t="shared" si="29"/>
        <v>0</v>
      </c>
    </row>
    <row r="247" spans="1:16" x14ac:dyDescent="0.25">
      <c r="A247" s="65">
        <v>787</v>
      </c>
      <c r="B247" s="65">
        <v>1</v>
      </c>
      <c r="C247" s="40" t="s">
        <v>876</v>
      </c>
      <c r="D247" s="56">
        <v>0</v>
      </c>
      <c r="E247" s="57">
        <v>420.43</v>
      </c>
      <c r="F247" s="57">
        <v>428</v>
      </c>
      <c r="G247" s="57">
        <v>12.36</v>
      </c>
      <c r="H247" s="58">
        <f t="shared" si="25"/>
        <v>2.8878504672897196E-2</v>
      </c>
      <c r="I247" s="48">
        <f t="shared" si="32"/>
        <v>4249.4864018691587</v>
      </c>
      <c r="J247" s="56">
        <f>'[2]FY 14 Integration'!J247</f>
        <v>0</v>
      </c>
      <c r="K247" s="56">
        <f t="shared" si="30"/>
        <v>0</v>
      </c>
      <c r="L247" s="56">
        <f t="shared" si="26"/>
        <v>0</v>
      </c>
      <c r="M247" s="64">
        <f t="shared" si="27"/>
        <v>0</v>
      </c>
      <c r="N247" s="59">
        <f t="shared" si="31"/>
        <v>0</v>
      </c>
      <c r="O247" s="59">
        <f t="shared" si="28"/>
        <v>0</v>
      </c>
      <c r="P247" s="59">
        <f t="shared" si="29"/>
        <v>0</v>
      </c>
    </row>
    <row r="248" spans="1:16" x14ac:dyDescent="0.25">
      <c r="A248" s="62">
        <v>801</v>
      </c>
      <c r="B248" s="62">
        <v>1</v>
      </c>
      <c r="C248" s="63" t="s">
        <v>279</v>
      </c>
      <c r="D248" s="56">
        <v>0</v>
      </c>
      <c r="E248" s="57">
        <v>115.8</v>
      </c>
      <c r="F248" s="57">
        <v>98</v>
      </c>
      <c r="G248" s="57">
        <v>38.11</v>
      </c>
      <c r="H248" s="58">
        <f t="shared" si="25"/>
        <v>0.38887755102040816</v>
      </c>
      <c r="I248" s="48">
        <f t="shared" si="32"/>
        <v>15761.207142857142</v>
      </c>
      <c r="J248" s="56">
        <f>'[2]FY 14 Integration'!J248</f>
        <v>0</v>
      </c>
      <c r="K248" s="56">
        <f t="shared" si="30"/>
        <v>0</v>
      </c>
      <c r="L248" s="56">
        <f t="shared" si="26"/>
        <v>0</v>
      </c>
      <c r="M248" s="64">
        <f t="shared" si="27"/>
        <v>0</v>
      </c>
      <c r="N248" s="59">
        <f t="shared" si="31"/>
        <v>0</v>
      </c>
      <c r="O248" s="59">
        <f t="shared" si="28"/>
        <v>0</v>
      </c>
      <c r="P248" s="59">
        <f t="shared" si="29"/>
        <v>0</v>
      </c>
    </row>
    <row r="249" spans="1:16" x14ac:dyDescent="0.25">
      <c r="A249" s="62">
        <v>803</v>
      </c>
      <c r="B249" s="62">
        <v>1</v>
      </c>
      <c r="C249" s="63" t="s">
        <v>280</v>
      </c>
      <c r="D249" s="56">
        <v>0</v>
      </c>
      <c r="E249" s="57">
        <v>389.7</v>
      </c>
      <c r="F249" s="57">
        <v>395</v>
      </c>
      <c r="G249" s="57">
        <v>29.87</v>
      </c>
      <c r="H249" s="58">
        <f t="shared" si="25"/>
        <v>7.5620253164556964E-2</v>
      </c>
      <c r="I249" s="48">
        <f t="shared" si="32"/>
        <v>10314.224430379747</v>
      </c>
      <c r="J249" s="56">
        <f>'[2]FY 14 Integration'!J249</f>
        <v>0</v>
      </c>
      <c r="K249" s="56">
        <f t="shared" si="30"/>
        <v>0</v>
      </c>
      <c r="L249" s="56">
        <f t="shared" si="26"/>
        <v>0</v>
      </c>
      <c r="M249" s="64">
        <f t="shared" si="27"/>
        <v>0</v>
      </c>
      <c r="N249" s="59">
        <f t="shared" si="31"/>
        <v>0</v>
      </c>
      <c r="O249" s="59">
        <f t="shared" si="28"/>
        <v>0</v>
      </c>
      <c r="P249" s="59">
        <f t="shared" si="29"/>
        <v>0</v>
      </c>
    </row>
    <row r="250" spans="1:16" x14ac:dyDescent="0.25">
      <c r="A250" s="62">
        <v>811</v>
      </c>
      <c r="B250" s="62">
        <v>1</v>
      </c>
      <c r="C250" s="63" t="s">
        <v>281</v>
      </c>
      <c r="D250" s="56">
        <v>0</v>
      </c>
      <c r="E250" s="57">
        <v>629.74</v>
      </c>
      <c r="F250" s="57">
        <v>583</v>
      </c>
      <c r="G250" s="57">
        <v>30.900000000000002</v>
      </c>
      <c r="H250" s="58">
        <f t="shared" si="25"/>
        <v>5.3001715265866216E-2</v>
      </c>
      <c r="I250" s="48">
        <f t="shared" si="32"/>
        <v>11682.055060034307</v>
      </c>
      <c r="J250" s="56">
        <f>'[2]FY 14 Integration'!J250</f>
        <v>0</v>
      </c>
      <c r="K250" s="56">
        <f t="shared" si="30"/>
        <v>0</v>
      </c>
      <c r="L250" s="56">
        <f t="shared" si="26"/>
        <v>0</v>
      </c>
      <c r="M250" s="64">
        <f t="shared" si="27"/>
        <v>0</v>
      </c>
      <c r="N250" s="59">
        <f t="shared" si="31"/>
        <v>0</v>
      </c>
      <c r="O250" s="59">
        <f t="shared" si="28"/>
        <v>0</v>
      </c>
      <c r="P250" s="59">
        <f t="shared" si="29"/>
        <v>0</v>
      </c>
    </row>
    <row r="251" spans="1:16" x14ac:dyDescent="0.25">
      <c r="A251" s="65">
        <v>813</v>
      </c>
      <c r="B251" s="65">
        <v>1</v>
      </c>
      <c r="C251" s="40" t="s">
        <v>880</v>
      </c>
      <c r="D251" s="56">
        <v>0</v>
      </c>
      <c r="E251" s="57">
        <v>1326.67</v>
      </c>
      <c r="F251" s="57">
        <v>1236</v>
      </c>
      <c r="G251" s="57">
        <v>73.13</v>
      </c>
      <c r="H251" s="58">
        <f t="shared" si="25"/>
        <v>5.9166666666666666E-2</v>
      </c>
      <c r="I251" s="48">
        <f t="shared" si="32"/>
        <v>27473.124583333334</v>
      </c>
      <c r="J251" s="56">
        <f>'[2]FY 14 Integration'!J251</f>
        <v>0</v>
      </c>
      <c r="K251" s="56">
        <f t="shared" si="30"/>
        <v>0</v>
      </c>
      <c r="L251" s="56">
        <f t="shared" si="26"/>
        <v>0</v>
      </c>
      <c r="M251" s="64">
        <f t="shared" si="27"/>
        <v>0</v>
      </c>
      <c r="N251" s="59">
        <f t="shared" si="31"/>
        <v>0</v>
      </c>
      <c r="O251" s="59">
        <f t="shared" si="28"/>
        <v>0</v>
      </c>
      <c r="P251" s="59">
        <f t="shared" si="29"/>
        <v>0</v>
      </c>
    </row>
    <row r="252" spans="1:16" x14ac:dyDescent="0.25">
      <c r="A252" s="62">
        <v>815</v>
      </c>
      <c r="B252" s="62">
        <v>2</v>
      </c>
      <c r="C252" s="63" t="s">
        <v>283</v>
      </c>
      <c r="D252" s="56">
        <v>0</v>
      </c>
      <c r="E252" s="57">
        <v>0</v>
      </c>
      <c r="F252" s="57">
        <v>0</v>
      </c>
      <c r="G252" s="57">
        <v>0</v>
      </c>
      <c r="H252" s="58">
        <f t="shared" si="25"/>
        <v>0</v>
      </c>
      <c r="I252" s="48">
        <f t="shared" si="32"/>
        <v>0</v>
      </c>
      <c r="J252" s="56">
        <f>'[2]FY 14 Integration'!J252</f>
        <v>0</v>
      </c>
      <c r="K252" s="56">
        <f t="shared" si="30"/>
        <v>0</v>
      </c>
      <c r="L252" s="56">
        <f t="shared" si="26"/>
        <v>0</v>
      </c>
      <c r="M252" s="64">
        <f t="shared" si="27"/>
        <v>0</v>
      </c>
      <c r="N252" s="59">
        <f t="shared" si="31"/>
        <v>0</v>
      </c>
      <c r="O252" s="59">
        <f t="shared" si="28"/>
        <v>0</v>
      </c>
      <c r="P252" s="59">
        <f t="shared" si="29"/>
        <v>0</v>
      </c>
    </row>
    <row r="253" spans="1:16" x14ac:dyDescent="0.25">
      <c r="A253" s="62">
        <v>818</v>
      </c>
      <c r="B253" s="62">
        <v>1</v>
      </c>
      <c r="C253" s="63" t="s">
        <v>284</v>
      </c>
      <c r="D253" s="56">
        <v>0</v>
      </c>
      <c r="E253" s="57">
        <v>526.25</v>
      </c>
      <c r="F253" s="57">
        <v>491</v>
      </c>
      <c r="G253" s="57">
        <v>10.3</v>
      </c>
      <c r="H253" s="58">
        <f t="shared" si="25"/>
        <v>2.0977596741344195E-2</v>
      </c>
      <c r="I253" s="48">
        <f t="shared" si="32"/>
        <v>3863.811099796334</v>
      </c>
      <c r="J253" s="56">
        <f>'[2]FY 14 Integration'!J253</f>
        <v>0</v>
      </c>
      <c r="K253" s="56">
        <f t="shared" si="30"/>
        <v>0</v>
      </c>
      <c r="L253" s="56">
        <f t="shared" si="26"/>
        <v>0</v>
      </c>
      <c r="M253" s="64">
        <f t="shared" si="27"/>
        <v>0</v>
      </c>
      <c r="N253" s="59">
        <f t="shared" si="31"/>
        <v>0</v>
      </c>
      <c r="O253" s="59">
        <f t="shared" si="28"/>
        <v>0</v>
      </c>
      <c r="P253" s="59">
        <f t="shared" si="29"/>
        <v>0</v>
      </c>
    </row>
    <row r="254" spans="1:16" x14ac:dyDescent="0.25">
      <c r="A254" s="62">
        <v>820</v>
      </c>
      <c r="B254" s="62">
        <v>1</v>
      </c>
      <c r="C254" s="63" t="s">
        <v>285</v>
      </c>
      <c r="D254" s="56">
        <v>0</v>
      </c>
      <c r="E254" s="57">
        <v>529.28</v>
      </c>
      <c r="F254" s="57">
        <v>504</v>
      </c>
      <c r="G254" s="57">
        <v>5.15</v>
      </c>
      <c r="H254" s="58">
        <f t="shared" si="25"/>
        <v>1.0218253968253968E-2</v>
      </c>
      <c r="I254" s="48">
        <f t="shared" si="32"/>
        <v>1892.911111111111</v>
      </c>
      <c r="J254" s="56">
        <f>'[2]FY 14 Integration'!J254</f>
        <v>0</v>
      </c>
      <c r="K254" s="56">
        <f t="shared" si="30"/>
        <v>0</v>
      </c>
      <c r="L254" s="56">
        <f t="shared" si="26"/>
        <v>0</v>
      </c>
      <c r="M254" s="64">
        <f t="shared" si="27"/>
        <v>0</v>
      </c>
      <c r="N254" s="59">
        <f t="shared" si="31"/>
        <v>0</v>
      </c>
      <c r="O254" s="59">
        <f t="shared" si="28"/>
        <v>0</v>
      </c>
      <c r="P254" s="59">
        <f t="shared" si="29"/>
        <v>0</v>
      </c>
    </row>
    <row r="255" spans="1:16" x14ac:dyDescent="0.25">
      <c r="A255" s="62">
        <v>821</v>
      </c>
      <c r="B255" s="62">
        <v>1</v>
      </c>
      <c r="C255" s="63" t="s">
        <v>286</v>
      </c>
      <c r="D255" s="56">
        <v>0</v>
      </c>
      <c r="E255" s="57">
        <v>1018.56</v>
      </c>
      <c r="F255" s="57">
        <v>878</v>
      </c>
      <c r="G255" s="57">
        <v>16.48</v>
      </c>
      <c r="H255" s="58">
        <f t="shared" si="25"/>
        <v>1.8769931662870162E-2</v>
      </c>
      <c r="I255" s="48">
        <f t="shared" si="32"/>
        <v>6691.4055580865606</v>
      </c>
      <c r="J255" s="56">
        <f>'[2]FY 14 Integration'!J255</f>
        <v>0</v>
      </c>
      <c r="K255" s="56">
        <f t="shared" si="30"/>
        <v>0</v>
      </c>
      <c r="L255" s="56">
        <f t="shared" si="26"/>
        <v>0</v>
      </c>
      <c r="M255" s="64">
        <f t="shared" si="27"/>
        <v>0</v>
      </c>
      <c r="N255" s="59">
        <f t="shared" si="31"/>
        <v>0</v>
      </c>
      <c r="O255" s="59">
        <f t="shared" si="28"/>
        <v>0</v>
      </c>
      <c r="P255" s="59">
        <f t="shared" si="29"/>
        <v>0</v>
      </c>
    </row>
    <row r="256" spans="1:16" x14ac:dyDescent="0.25">
      <c r="A256" s="62">
        <v>829</v>
      </c>
      <c r="B256" s="62">
        <v>1</v>
      </c>
      <c r="C256" s="63" t="s">
        <v>287</v>
      </c>
      <c r="D256" s="56">
        <v>0</v>
      </c>
      <c r="E256" s="57">
        <v>1955.91</v>
      </c>
      <c r="F256" s="57">
        <v>1851</v>
      </c>
      <c r="G256" s="57">
        <v>245.14000000000001</v>
      </c>
      <c r="H256" s="58">
        <f t="shared" si="25"/>
        <v>0.1324365207995678</v>
      </c>
      <c r="I256" s="48">
        <f t="shared" si="32"/>
        <v>90661.870388978947</v>
      </c>
      <c r="J256" s="56">
        <f>'[2]FY 14 Integration'!J256</f>
        <v>0</v>
      </c>
      <c r="K256" s="56">
        <f t="shared" si="30"/>
        <v>0</v>
      </c>
      <c r="L256" s="56">
        <f t="shared" si="26"/>
        <v>0</v>
      </c>
      <c r="M256" s="64">
        <f t="shared" si="27"/>
        <v>0</v>
      </c>
      <c r="N256" s="59">
        <f t="shared" si="31"/>
        <v>0</v>
      </c>
      <c r="O256" s="59">
        <f t="shared" si="28"/>
        <v>0</v>
      </c>
      <c r="P256" s="59">
        <f t="shared" si="29"/>
        <v>0</v>
      </c>
    </row>
    <row r="257" spans="1:16" x14ac:dyDescent="0.25">
      <c r="A257" s="65">
        <v>831</v>
      </c>
      <c r="B257" s="65">
        <v>1</v>
      </c>
      <c r="C257" s="40" t="s">
        <v>885</v>
      </c>
      <c r="D257" s="56">
        <v>635100</v>
      </c>
      <c r="E257" s="57">
        <v>7434.84</v>
      </c>
      <c r="F257" s="57">
        <v>6767</v>
      </c>
      <c r="G257" s="57">
        <v>479.98</v>
      </c>
      <c r="H257" s="58">
        <f t="shared" si="25"/>
        <v>7.0929510861533915E-2</v>
      </c>
      <c r="I257" s="48">
        <f t="shared" si="32"/>
        <v>184572.34758681839</v>
      </c>
      <c r="J257" s="56">
        <f>'[2]FY 14 Integration'!J257</f>
        <v>293564.73628195655</v>
      </c>
      <c r="K257" s="56">
        <f t="shared" si="30"/>
        <v>74348.399999999994</v>
      </c>
      <c r="L257" s="56">
        <f t="shared" si="26"/>
        <v>552485.48</v>
      </c>
      <c r="M257" s="64">
        <f t="shared" si="27"/>
        <v>-82614.520000000019</v>
      </c>
      <c r="N257" s="59">
        <f t="shared" si="31"/>
        <v>-11.111808727558362</v>
      </c>
      <c r="O257" s="59">
        <f t="shared" si="28"/>
        <v>386739.83599999995</v>
      </c>
      <c r="P257" s="59">
        <f t="shared" si="29"/>
        <v>165745.644</v>
      </c>
    </row>
    <row r="258" spans="1:16" x14ac:dyDescent="0.25">
      <c r="A258" s="65">
        <v>832</v>
      </c>
      <c r="B258" s="65">
        <v>1</v>
      </c>
      <c r="C258" s="40" t="s">
        <v>886</v>
      </c>
      <c r="D258" s="56">
        <v>351874.08</v>
      </c>
      <c r="E258" s="57">
        <v>3675.73</v>
      </c>
      <c r="F258" s="57">
        <v>3305</v>
      </c>
      <c r="G258" s="57">
        <v>314.15000000000003</v>
      </c>
      <c r="H258" s="58">
        <f t="shared" si="25"/>
        <v>9.5052950075642975E-2</v>
      </c>
      <c r="I258" s="48">
        <f t="shared" si="32"/>
        <v>122286.1430635401</v>
      </c>
      <c r="J258" s="56">
        <f>'[2]FY 14 Integration'!J258</f>
        <v>149468.57584084722</v>
      </c>
      <c r="K258" s="56">
        <f t="shared" si="30"/>
        <v>36757.300000000003</v>
      </c>
      <c r="L258" s="56">
        <f t="shared" si="26"/>
        <v>308512.02</v>
      </c>
      <c r="M258" s="64">
        <f t="shared" si="27"/>
        <v>-43362.06</v>
      </c>
      <c r="N258" s="59">
        <f t="shared" si="31"/>
        <v>-11.796856678809378</v>
      </c>
      <c r="O258" s="59">
        <f t="shared" si="28"/>
        <v>215958.41399999999</v>
      </c>
      <c r="P258" s="59">
        <f t="shared" si="29"/>
        <v>92553.606</v>
      </c>
    </row>
    <row r="259" spans="1:16" x14ac:dyDescent="0.25">
      <c r="A259" s="65">
        <v>833</v>
      </c>
      <c r="B259" s="65">
        <v>1</v>
      </c>
      <c r="C259" s="40" t="s">
        <v>887</v>
      </c>
      <c r="D259" s="56">
        <v>2562307</v>
      </c>
      <c r="E259" s="57">
        <v>18807.48</v>
      </c>
      <c r="F259" s="57">
        <v>17643</v>
      </c>
      <c r="G259" s="57">
        <v>4675.17</v>
      </c>
      <c r="H259" s="58">
        <f t="shared" si="25"/>
        <v>0.26498724706682536</v>
      </c>
      <c r="I259" s="48">
        <f t="shared" si="32"/>
        <v>1744309.8223125318</v>
      </c>
      <c r="J259" s="56">
        <f>'[2]FY 14 Integration'!J259</f>
        <v>498178.13264410826</v>
      </c>
      <c r="K259" s="56">
        <f t="shared" si="30"/>
        <v>188074.8</v>
      </c>
      <c r="L259" s="56">
        <f t="shared" si="26"/>
        <v>2430562.75</v>
      </c>
      <c r="M259" s="64">
        <f t="shared" si="27"/>
        <v>-131744.25</v>
      </c>
      <c r="N259" s="59">
        <f t="shared" si="31"/>
        <v>-7.0048858220240033</v>
      </c>
      <c r="O259" s="59">
        <f t="shared" si="28"/>
        <v>1701393.9249999998</v>
      </c>
      <c r="P259" s="59">
        <f t="shared" si="29"/>
        <v>729168.82499999995</v>
      </c>
    </row>
    <row r="260" spans="1:16" x14ac:dyDescent="0.25">
      <c r="A260" s="65">
        <v>834</v>
      </c>
      <c r="B260" s="65">
        <v>1</v>
      </c>
      <c r="C260" s="40" t="s">
        <v>1078</v>
      </c>
      <c r="D260" s="56">
        <v>911673</v>
      </c>
      <c r="E260" s="57">
        <v>8965.4699999999993</v>
      </c>
      <c r="F260" s="57">
        <v>8258</v>
      </c>
      <c r="G260" s="57">
        <v>949.66</v>
      </c>
      <c r="H260" s="58">
        <f t="shared" si="25"/>
        <v>0.11499878905303948</v>
      </c>
      <c r="I260" s="48">
        <f t="shared" si="32"/>
        <v>360856.36765197385</v>
      </c>
      <c r="J260" s="56">
        <f>'[2]FY 14 Integration'!J260</f>
        <v>350415.85336885444</v>
      </c>
      <c r="K260" s="56">
        <f t="shared" si="30"/>
        <v>89654.7</v>
      </c>
      <c r="L260" s="56">
        <f t="shared" si="26"/>
        <v>800926.92</v>
      </c>
      <c r="M260" s="64">
        <f t="shared" si="27"/>
        <v>-110746.07999999996</v>
      </c>
      <c r="N260" s="59">
        <f t="shared" si="31"/>
        <v>-12.35251247285418</v>
      </c>
      <c r="O260" s="59">
        <f t="shared" si="28"/>
        <v>560648.84400000004</v>
      </c>
      <c r="P260" s="59">
        <f t="shared" si="29"/>
        <v>240278.076</v>
      </c>
    </row>
    <row r="261" spans="1:16" x14ac:dyDescent="0.25">
      <c r="A261" s="65">
        <v>836</v>
      </c>
      <c r="B261" s="65">
        <v>1</v>
      </c>
      <c r="C261" s="40" t="s">
        <v>889</v>
      </c>
      <c r="D261" s="56">
        <v>29221</v>
      </c>
      <c r="E261" s="57">
        <v>226.37</v>
      </c>
      <c r="F261" s="57">
        <v>221</v>
      </c>
      <c r="G261" s="57">
        <v>91.67</v>
      </c>
      <c r="H261" s="58">
        <f t="shared" si="25"/>
        <v>0.41479638009049774</v>
      </c>
      <c r="I261" s="48">
        <f t="shared" si="32"/>
        <v>32864.109796380093</v>
      </c>
      <c r="J261" s="56">
        <f>'[2]FY 14 Integration'!J261</f>
        <v>0</v>
      </c>
      <c r="K261" s="56">
        <f t="shared" si="30"/>
        <v>2263.6999999999998</v>
      </c>
      <c r="L261" s="56">
        <f t="shared" si="26"/>
        <v>35127.81</v>
      </c>
      <c r="M261" s="64">
        <f t="shared" si="27"/>
        <v>5906.8099999999977</v>
      </c>
      <c r="N261" s="59">
        <f t="shared" si="31"/>
        <v>26.093607810222192</v>
      </c>
      <c r="O261" s="59">
        <f t="shared" si="28"/>
        <v>24589.466999999997</v>
      </c>
      <c r="P261" s="59">
        <f t="shared" si="29"/>
        <v>10538.342999999999</v>
      </c>
    </row>
    <row r="262" spans="1:16" x14ac:dyDescent="0.25">
      <c r="A262" s="65">
        <v>837</v>
      </c>
      <c r="B262" s="65">
        <v>1</v>
      </c>
      <c r="C262" s="40" t="s">
        <v>890</v>
      </c>
      <c r="D262" s="56">
        <v>79000</v>
      </c>
      <c r="E262" s="57">
        <v>553.03</v>
      </c>
      <c r="F262" s="57">
        <v>532</v>
      </c>
      <c r="G262" s="57">
        <v>211.15</v>
      </c>
      <c r="H262" s="58">
        <f t="shared" si="25"/>
        <v>0.39689849624060153</v>
      </c>
      <c r="I262" s="48">
        <f t="shared" si="32"/>
        <v>76823.871381578952</v>
      </c>
      <c r="J262" s="56">
        <f>'[2]FY 14 Integration'!J262</f>
        <v>0</v>
      </c>
      <c r="K262" s="56">
        <f t="shared" si="30"/>
        <v>5530.2999999999993</v>
      </c>
      <c r="L262" s="56">
        <f t="shared" si="26"/>
        <v>82354.17</v>
      </c>
      <c r="M262" s="64">
        <f t="shared" si="27"/>
        <v>3354.1699999999983</v>
      </c>
      <c r="N262" s="59">
        <f t="shared" si="31"/>
        <v>6.0650778438782673</v>
      </c>
      <c r="O262" s="59">
        <f t="shared" si="28"/>
        <v>57647.918999999994</v>
      </c>
      <c r="P262" s="59">
        <f t="shared" si="29"/>
        <v>24706.251</v>
      </c>
    </row>
    <row r="263" spans="1:16" x14ac:dyDescent="0.25">
      <c r="A263" s="65">
        <v>840</v>
      </c>
      <c r="B263" s="65">
        <v>1</v>
      </c>
      <c r="C263" s="40" t="s">
        <v>891</v>
      </c>
      <c r="D263" s="56">
        <v>143187</v>
      </c>
      <c r="E263" s="57">
        <v>1120.29</v>
      </c>
      <c r="F263" s="57">
        <v>1043</v>
      </c>
      <c r="G263" s="57">
        <v>453.2</v>
      </c>
      <c r="H263" s="58">
        <f t="shared" si="25"/>
        <v>0.43451581975071907</v>
      </c>
      <c r="I263" s="48">
        <f t="shared" si="32"/>
        <v>170374.30469798658</v>
      </c>
      <c r="J263" s="56">
        <f>'[2]FY 14 Integration'!J263</f>
        <v>0</v>
      </c>
      <c r="K263" s="56">
        <f t="shared" si="30"/>
        <v>11202.9</v>
      </c>
      <c r="L263" s="56">
        <f t="shared" si="26"/>
        <v>181577.2</v>
      </c>
      <c r="M263" s="64">
        <f t="shared" si="27"/>
        <v>38390.200000000012</v>
      </c>
      <c r="N263" s="59">
        <f t="shared" si="31"/>
        <v>34.268091297788978</v>
      </c>
      <c r="O263" s="59">
        <f t="shared" si="28"/>
        <v>127104.04</v>
      </c>
      <c r="P263" s="59">
        <f t="shared" si="29"/>
        <v>54473.16</v>
      </c>
    </row>
    <row r="264" spans="1:16" x14ac:dyDescent="0.25">
      <c r="A264" s="62">
        <v>846</v>
      </c>
      <c r="B264" s="62">
        <v>1</v>
      </c>
      <c r="C264" s="63" t="s">
        <v>295</v>
      </c>
      <c r="D264" s="56">
        <v>0</v>
      </c>
      <c r="E264" s="57">
        <v>771.29</v>
      </c>
      <c r="F264" s="57">
        <v>685</v>
      </c>
      <c r="G264" s="57">
        <v>55.620000000000005</v>
      </c>
      <c r="H264" s="58">
        <f t="shared" si="25"/>
        <v>8.1197080291970813E-2</v>
      </c>
      <c r="I264" s="48">
        <f t="shared" si="32"/>
        <v>21919.273620437958</v>
      </c>
      <c r="J264" s="56">
        <f>'[2]FY 14 Integration'!J264</f>
        <v>0</v>
      </c>
      <c r="K264" s="56">
        <f t="shared" si="30"/>
        <v>0</v>
      </c>
      <c r="L264" s="56">
        <f t="shared" si="26"/>
        <v>0</v>
      </c>
      <c r="M264" s="64">
        <f t="shared" si="27"/>
        <v>0</v>
      </c>
      <c r="N264" s="59">
        <f t="shared" si="31"/>
        <v>0</v>
      </c>
      <c r="O264" s="59">
        <f t="shared" si="28"/>
        <v>0</v>
      </c>
      <c r="P264" s="59">
        <f t="shared" si="29"/>
        <v>0</v>
      </c>
    </row>
    <row r="265" spans="1:16" x14ac:dyDescent="0.25">
      <c r="A265" s="65">
        <v>850</v>
      </c>
      <c r="B265" s="65">
        <v>1</v>
      </c>
      <c r="C265" s="40" t="s">
        <v>893</v>
      </c>
      <c r="D265" s="56">
        <v>0</v>
      </c>
      <c r="E265" s="57">
        <v>299.07</v>
      </c>
      <c r="F265" s="57">
        <v>261</v>
      </c>
      <c r="G265" s="57">
        <v>13.39</v>
      </c>
      <c r="H265" s="58">
        <f t="shared" si="25"/>
        <v>5.1302681992337167E-2</v>
      </c>
      <c r="I265" s="48">
        <f t="shared" si="32"/>
        <v>5370.0825862068959</v>
      </c>
      <c r="J265" s="56">
        <f>'[2]FY 14 Integration'!J265</f>
        <v>0</v>
      </c>
      <c r="K265" s="56">
        <f t="shared" si="30"/>
        <v>0</v>
      </c>
      <c r="L265" s="56">
        <f t="shared" si="26"/>
        <v>0</v>
      </c>
      <c r="M265" s="64">
        <f t="shared" si="27"/>
        <v>0</v>
      </c>
      <c r="N265" s="59">
        <f t="shared" si="31"/>
        <v>0</v>
      </c>
      <c r="O265" s="59">
        <f t="shared" si="28"/>
        <v>0</v>
      </c>
      <c r="P265" s="59">
        <f t="shared" si="29"/>
        <v>0</v>
      </c>
    </row>
    <row r="266" spans="1:16" x14ac:dyDescent="0.25">
      <c r="A266" s="62">
        <v>852</v>
      </c>
      <c r="B266" s="62">
        <v>1</v>
      </c>
      <c r="C266" s="63" t="s">
        <v>297</v>
      </c>
      <c r="D266" s="56">
        <v>0</v>
      </c>
      <c r="E266" s="57">
        <v>131.97</v>
      </c>
      <c r="F266" s="57">
        <v>137</v>
      </c>
      <c r="G266" s="57">
        <v>15.450000000000001</v>
      </c>
      <c r="H266" s="58">
        <f t="shared" si="25"/>
        <v>0.11277372262773723</v>
      </c>
      <c r="I266" s="48">
        <f t="shared" si="32"/>
        <v>5208.9618613138682</v>
      </c>
      <c r="J266" s="56">
        <f>'[2]FY 14 Integration'!J266</f>
        <v>0</v>
      </c>
      <c r="K266" s="56">
        <f t="shared" si="30"/>
        <v>0</v>
      </c>
      <c r="L266" s="56">
        <f t="shared" si="26"/>
        <v>0</v>
      </c>
      <c r="M266" s="64">
        <f t="shared" si="27"/>
        <v>0</v>
      </c>
      <c r="N266" s="59">
        <f t="shared" si="31"/>
        <v>0</v>
      </c>
      <c r="O266" s="59">
        <f t="shared" si="28"/>
        <v>0</v>
      </c>
      <c r="P266" s="59">
        <f t="shared" si="29"/>
        <v>0</v>
      </c>
    </row>
    <row r="267" spans="1:16" x14ac:dyDescent="0.25">
      <c r="A267" s="62">
        <v>857</v>
      </c>
      <c r="B267" s="62">
        <v>1</v>
      </c>
      <c r="C267" s="63" t="s">
        <v>298</v>
      </c>
      <c r="D267" s="56">
        <v>0</v>
      </c>
      <c r="E267" s="57">
        <v>846.71</v>
      </c>
      <c r="F267" s="57">
        <v>746</v>
      </c>
      <c r="G267" s="57">
        <v>46.35</v>
      </c>
      <c r="H267" s="58">
        <f t="shared" si="25"/>
        <v>6.2131367292225202E-2</v>
      </c>
      <c r="I267" s="48">
        <f t="shared" si="32"/>
        <v>18412.537499999999</v>
      </c>
      <c r="J267" s="56">
        <f>'[2]FY 14 Integration'!J267</f>
        <v>0</v>
      </c>
      <c r="K267" s="56">
        <f t="shared" si="30"/>
        <v>0</v>
      </c>
      <c r="L267" s="56">
        <f t="shared" si="26"/>
        <v>0</v>
      </c>
      <c r="M267" s="64">
        <f t="shared" si="27"/>
        <v>0</v>
      </c>
      <c r="N267" s="59">
        <f t="shared" si="31"/>
        <v>0</v>
      </c>
      <c r="O267" s="59">
        <f t="shared" si="28"/>
        <v>0</v>
      </c>
      <c r="P267" s="59">
        <f t="shared" si="29"/>
        <v>0</v>
      </c>
    </row>
    <row r="268" spans="1:16" x14ac:dyDescent="0.25">
      <c r="A268" s="62">
        <v>858</v>
      </c>
      <c r="B268" s="62">
        <v>1</v>
      </c>
      <c r="C268" s="63" t="s">
        <v>299</v>
      </c>
      <c r="D268" s="56">
        <v>0</v>
      </c>
      <c r="E268" s="57">
        <v>1069.3599999999999</v>
      </c>
      <c r="F268" s="57">
        <v>977</v>
      </c>
      <c r="G268" s="57">
        <v>187.46</v>
      </c>
      <c r="H268" s="58">
        <f t="shared" si="25"/>
        <v>0.19187308085977484</v>
      </c>
      <c r="I268" s="48">
        <f t="shared" si="32"/>
        <v>71813.489211873079</v>
      </c>
      <c r="J268" s="56">
        <f>'[2]FY 14 Integration'!J268</f>
        <v>0</v>
      </c>
      <c r="K268" s="56">
        <f t="shared" si="30"/>
        <v>0</v>
      </c>
      <c r="L268" s="56">
        <f t="shared" si="26"/>
        <v>0</v>
      </c>
      <c r="M268" s="64">
        <f t="shared" si="27"/>
        <v>0</v>
      </c>
      <c r="N268" s="59">
        <f t="shared" si="31"/>
        <v>0</v>
      </c>
      <c r="O268" s="59">
        <f t="shared" si="28"/>
        <v>0</v>
      </c>
      <c r="P268" s="59">
        <f t="shared" si="29"/>
        <v>0</v>
      </c>
    </row>
    <row r="269" spans="1:16" x14ac:dyDescent="0.25">
      <c r="A269" s="62">
        <v>861</v>
      </c>
      <c r="B269" s="62">
        <v>1</v>
      </c>
      <c r="C269" s="63" t="s">
        <v>300</v>
      </c>
      <c r="D269" s="56">
        <v>0</v>
      </c>
      <c r="E269" s="57">
        <v>3195.58</v>
      </c>
      <c r="F269" s="57">
        <v>3175</v>
      </c>
      <c r="G269" s="57">
        <v>456.29</v>
      </c>
      <c r="H269" s="58">
        <f t="shared" si="25"/>
        <v>0.14371338582677165</v>
      </c>
      <c r="I269" s="48">
        <f t="shared" si="32"/>
        <v>160736.66751811022</v>
      </c>
      <c r="J269" s="56">
        <f>'[2]FY 14 Integration'!J269</f>
        <v>0</v>
      </c>
      <c r="K269" s="56">
        <f t="shared" si="30"/>
        <v>0</v>
      </c>
      <c r="L269" s="56">
        <f t="shared" si="26"/>
        <v>0</v>
      </c>
      <c r="M269" s="64">
        <f t="shared" si="27"/>
        <v>0</v>
      </c>
      <c r="N269" s="59">
        <f t="shared" si="31"/>
        <v>0</v>
      </c>
      <c r="O269" s="59">
        <f t="shared" si="28"/>
        <v>0</v>
      </c>
      <c r="P269" s="59">
        <f t="shared" si="29"/>
        <v>0</v>
      </c>
    </row>
    <row r="270" spans="1:16" x14ac:dyDescent="0.25">
      <c r="A270" s="65">
        <v>876</v>
      </c>
      <c r="B270" s="65">
        <v>1</v>
      </c>
      <c r="C270" s="40" t="s">
        <v>898</v>
      </c>
      <c r="D270" s="56">
        <v>171000</v>
      </c>
      <c r="E270" s="57">
        <v>1757.16</v>
      </c>
      <c r="F270" s="57">
        <v>1668</v>
      </c>
      <c r="G270" s="57">
        <v>67.98</v>
      </c>
      <c r="H270" s="58">
        <f t="shared" ref="H270:H333" si="33">IF(F270=0,0,G270/F270)</f>
        <v>4.0755395683453238E-2</v>
      </c>
      <c r="I270" s="48">
        <f t="shared" si="32"/>
        <v>25064.812877697841</v>
      </c>
      <c r="J270" s="56">
        <f>'[2]FY 14 Integration'!J270</f>
        <v>95578.000899280582</v>
      </c>
      <c r="K270" s="56">
        <f t="shared" si="30"/>
        <v>17571.600000000002</v>
      </c>
      <c r="L270" s="56">
        <f t="shared" ref="L270:L333" si="34">IF(D270=0,0,ROUND(I270+J270+K270,2))</f>
        <v>138214.41</v>
      </c>
      <c r="M270" s="64">
        <f t="shared" ref="M270:M333" si="35">L270-D270</f>
        <v>-32785.589999999997</v>
      </c>
      <c r="N270" s="59">
        <f t="shared" si="31"/>
        <v>-18.65828382162125</v>
      </c>
      <c r="O270" s="59">
        <f t="shared" ref="O270:O333" si="36">O$9*L270</f>
        <v>96750.087</v>
      </c>
      <c r="P270" s="59">
        <f t="shared" ref="P270:P333" si="37">P$9*L270</f>
        <v>41464.322999999997</v>
      </c>
    </row>
    <row r="271" spans="1:16" x14ac:dyDescent="0.25">
      <c r="A271" s="65">
        <v>877</v>
      </c>
      <c r="B271" s="65">
        <v>1</v>
      </c>
      <c r="C271" s="40" t="s">
        <v>899</v>
      </c>
      <c r="D271" s="56">
        <v>616439.56000000006</v>
      </c>
      <c r="E271" s="57">
        <v>6452.7</v>
      </c>
      <c r="F271" s="57">
        <v>5888</v>
      </c>
      <c r="G271" s="57">
        <v>435.69</v>
      </c>
      <c r="H271" s="58">
        <f t="shared" si="33"/>
        <v>7.3996263586956518E-2</v>
      </c>
      <c r="I271" s="48">
        <f t="shared" si="32"/>
        <v>167116.49151664399</v>
      </c>
      <c r="J271" s="56">
        <f>'[2]FY 14 Integration'!J271</f>
        <v>293574.88715604623</v>
      </c>
      <c r="K271" s="56">
        <f t="shared" ref="K271:K334" si="38">IF(D271&gt;0,E271*K$10,0)</f>
        <v>64527</v>
      </c>
      <c r="L271" s="56">
        <f t="shared" si="34"/>
        <v>525218.38</v>
      </c>
      <c r="M271" s="64">
        <f t="shared" si="35"/>
        <v>-91221.180000000051</v>
      </c>
      <c r="N271" s="59">
        <f t="shared" ref="N271:N334" si="39">IF(E271=0,0,M271/E271)</f>
        <v>-14.136900832209781</v>
      </c>
      <c r="O271" s="59">
        <f t="shared" si="36"/>
        <v>367652.86599999998</v>
      </c>
      <c r="P271" s="59">
        <f t="shared" si="37"/>
        <v>157565.514</v>
      </c>
    </row>
    <row r="272" spans="1:16" x14ac:dyDescent="0.25">
      <c r="A272" s="62">
        <v>879</v>
      </c>
      <c r="B272" s="62">
        <v>1</v>
      </c>
      <c r="C272" s="63" t="s">
        <v>303</v>
      </c>
      <c r="D272" s="56">
        <v>0</v>
      </c>
      <c r="E272" s="57">
        <v>2556.66</v>
      </c>
      <c r="F272" s="57">
        <v>2340</v>
      </c>
      <c r="G272" s="57">
        <v>113.3</v>
      </c>
      <c r="H272" s="58">
        <f t="shared" si="33"/>
        <v>4.8418803418803419E-2</v>
      </c>
      <c r="I272" s="48">
        <f t="shared" ref="I272:I335" si="40">E272*H272*I$10</f>
        <v>43326.646282051282</v>
      </c>
      <c r="J272" s="56">
        <f>'[2]FY 14 Integration'!J272</f>
        <v>0</v>
      </c>
      <c r="K272" s="56">
        <f t="shared" si="38"/>
        <v>0</v>
      </c>
      <c r="L272" s="56">
        <f t="shared" si="34"/>
        <v>0</v>
      </c>
      <c r="M272" s="64">
        <f t="shared" si="35"/>
        <v>0</v>
      </c>
      <c r="N272" s="59">
        <f t="shared" si="39"/>
        <v>0</v>
      </c>
      <c r="O272" s="59">
        <f t="shared" si="36"/>
        <v>0</v>
      </c>
      <c r="P272" s="59">
        <f t="shared" si="37"/>
        <v>0</v>
      </c>
    </row>
    <row r="273" spans="1:16" x14ac:dyDescent="0.25">
      <c r="A273" s="62">
        <v>881</v>
      </c>
      <c r="B273" s="62">
        <v>1</v>
      </c>
      <c r="C273" s="63" t="s">
        <v>304</v>
      </c>
      <c r="D273" s="56">
        <v>0</v>
      </c>
      <c r="E273" s="57">
        <v>1000.65</v>
      </c>
      <c r="F273" s="57">
        <v>936</v>
      </c>
      <c r="G273" s="57">
        <v>29.87</v>
      </c>
      <c r="H273" s="58">
        <f t="shared" si="33"/>
        <v>3.1912393162393166E-2</v>
      </c>
      <c r="I273" s="48">
        <f t="shared" si="40"/>
        <v>11176.597676282052</v>
      </c>
      <c r="J273" s="56">
        <f>'[2]FY 14 Integration'!J273</f>
        <v>0</v>
      </c>
      <c r="K273" s="56">
        <f t="shared" si="38"/>
        <v>0</v>
      </c>
      <c r="L273" s="56">
        <f t="shared" si="34"/>
        <v>0</v>
      </c>
      <c r="M273" s="64">
        <f t="shared" si="35"/>
        <v>0</v>
      </c>
      <c r="N273" s="59">
        <f t="shared" si="39"/>
        <v>0</v>
      </c>
      <c r="O273" s="59">
        <f t="shared" si="36"/>
        <v>0</v>
      </c>
      <c r="P273" s="59">
        <f t="shared" si="37"/>
        <v>0</v>
      </c>
    </row>
    <row r="274" spans="1:16" x14ac:dyDescent="0.25">
      <c r="A274" s="62">
        <v>882</v>
      </c>
      <c r="B274" s="62">
        <v>1</v>
      </c>
      <c r="C274" s="63" t="s">
        <v>305</v>
      </c>
      <c r="D274" s="56">
        <v>0</v>
      </c>
      <c r="E274" s="57">
        <v>4556.3</v>
      </c>
      <c r="F274" s="57">
        <v>4137</v>
      </c>
      <c r="G274" s="57">
        <v>406.85</v>
      </c>
      <c r="H274" s="58">
        <f t="shared" si="33"/>
        <v>9.8344210780759014E-2</v>
      </c>
      <c r="I274" s="48">
        <f t="shared" si="40"/>
        <v>156830.00465313031</v>
      </c>
      <c r="J274" s="56">
        <f>'[2]FY 14 Integration'!J274</f>
        <v>0</v>
      </c>
      <c r="K274" s="56">
        <f t="shared" si="38"/>
        <v>0</v>
      </c>
      <c r="L274" s="56">
        <f t="shared" si="34"/>
        <v>0</v>
      </c>
      <c r="M274" s="64">
        <f t="shared" si="35"/>
        <v>0</v>
      </c>
      <c r="N274" s="59">
        <f t="shared" si="39"/>
        <v>0</v>
      </c>
      <c r="O274" s="59">
        <f t="shared" si="36"/>
        <v>0</v>
      </c>
      <c r="P274" s="59">
        <f t="shared" si="37"/>
        <v>0</v>
      </c>
    </row>
    <row r="275" spans="1:16" x14ac:dyDescent="0.25">
      <c r="A275" s="65">
        <v>883</v>
      </c>
      <c r="B275" s="65">
        <v>1</v>
      </c>
      <c r="C275" s="40" t="s">
        <v>903</v>
      </c>
      <c r="D275" s="56">
        <v>165359.88</v>
      </c>
      <c r="E275" s="57">
        <v>1798.36</v>
      </c>
      <c r="F275" s="57">
        <v>1596</v>
      </c>
      <c r="G275" s="57">
        <v>189.52</v>
      </c>
      <c r="H275" s="58">
        <f t="shared" si="33"/>
        <v>0.11874686716791981</v>
      </c>
      <c r="I275" s="48">
        <f t="shared" si="40"/>
        <v>74742.365614035094</v>
      </c>
      <c r="J275" s="56">
        <f>'[2]FY 14 Integration'!J275</f>
        <v>59733.811326315794</v>
      </c>
      <c r="K275" s="56">
        <f t="shared" si="38"/>
        <v>17983.599999999999</v>
      </c>
      <c r="L275" s="56">
        <f t="shared" si="34"/>
        <v>152459.78</v>
      </c>
      <c r="M275" s="64">
        <f t="shared" si="35"/>
        <v>-12900.100000000006</v>
      </c>
      <c r="N275" s="59">
        <f t="shared" si="39"/>
        <v>-7.173257857158748</v>
      </c>
      <c r="O275" s="59">
        <f t="shared" si="36"/>
        <v>106721.84599999999</v>
      </c>
      <c r="P275" s="59">
        <f t="shared" si="37"/>
        <v>45737.934000000001</v>
      </c>
    </row>
    <row r="276" spans="1:16" x14ac:dyDescent="0.25">
      <c r="A276" s="62">
        <v>885</v>
      </c>
      <c r="B276" s="62">
        <v>1</v>
      </c>
      <c r="C276" s="63" t="s">
        <v>307</v>
      </c>
      <c r="D276" s="56">
        <v>0</v>
      </c>
      <c r="E276" s="57">
        <v>6453.06</v>
      </c>
      <c r="F276" s="57">
        <v>5645</v>
      </c>
      <c r="G276" s="57">
        <v>501.61</v>
      </c>
      <c r="H276" s="58">
        <f t="shared" si="33"/>
        <v>8.8859167404783002E-2</v>
      </c>
      <c r="I276" s="48">
        <f t="shared" si="40"/>
        <v>200694.73858458817</v>
      </c>
      <c r="J276" s="56">
        <f>'[2]FY 14 Integration'!J276</f>
        <v>0</v>
      </c>
      <c r="K276" s="56">
        <f t="shared" si="38"/>
        <v>0</v>
      </c>
      <c r="L276" s="56">
        <f t="shared" si="34"/>
        <v>0</v>
      </c>
      <c r="M276" s="64">
        <f t="shared" si="35"/>
        <v>0</v>
      </c>
      <c r="N276" s="59">
        <f t="shared" si="39"/>
        <v>0</v>
      </c>
      <c r="O276" s="59">
        <f t="shared" si="36"/>
        <v>0</v>
      </c>
      <c r="P276" s="59">
        <f t="shared" si="37"/>
        <v>0</v>
      </c>
    </row>
    <row r="277" spans="1:16" x14ac:dyDescent="0.25">
      <c r="A277" s="65">
        <v>891</v>
      </c>
      <c r="B277" s="65">
        <v>1</v>
      </c>
      <c r="C277" s="40" t="s">
        <v>905</v>
      </c>
      <c r="D277" s="56">
        <v>53785.96</v>
      </c>
      <c r="E277" s="57">
        <v>561.83000000000004</v>
      </c>
      <c r="F277" s="57">
        <v>500</v>
      </c>
      <c r="G277" s="57">
        <v>23.69</v>
      </c>
      <c r="H277" s="58">
        <f t="shared" si="33"/>
        <v>4.7380000000000005E-2</v>
      </c>
      <c r="I277" s="48">
        <f t="shared" si="40"/>
        <v>9316.8268900000021</v>
      </c>
      <c r="J277" s="56">
        <f>'[2]FY 14 Integration'!J277</f>
        <v>29165.31882</v>
      </c>
      <c r="K277" s="56">
        <f t="shared" si="38"/>
        <v>5618.3</v>
      </c>
      <c r="L277" s="56">
        <f t="shared" si="34"/>
        <v>44100.45</v>
      </c>
      <c r="M277" s="64">
        <f t="shared" si="35"/>
        <v>-9685.510000000002</v>
      </c>
      <c r="N277" s="59">
        <f t="shared" si="39"/>
        <v>-17.239218268871369</v>
      </c>
      <c r="O277" s="59">
        <f t="shared" si="36"/>
        <v>30870.314999999995</v>
      </c>
      <c r="P277" s="59">
        <f t="shared" si="37"/>
        <v>13230.134999999998</v>
      </c>
    </row>
    <row r="278" spans="1:16" x14ac:dyDescent="0.25">
      <c r="A278" s="62">
        <v>911</v>
      </c>
      <c r="B278" s="62">
        <v>1</v>
      </c>
      <c r="C278" s="63" t="s">
        <v>309</v>
      </c>
      <c r="D278" s="56">
        <v>0</v>
      </c>
      <c r="E278" s="57">
        <v>5804.32</v>
      </c>
      <c r="F278" s="57">
        <v>5089</v>
      </c>
      <c r="G278" s="57">
        <v>355.35</v>
      </c>
      <c r="H278" s="58">
        <f t="shared" si="33"/>
        <v>6.9827078011397134E-2</v>
      </c>
      <c r="I278" s="48">
        <f t="shared" si="40"/>
        <v>141854.5469050894</v>
      </c>
      <c r="J278" s="56">
        <f>'[2]FY 14 Integration'!J278</f>
        <v>0</v>
      </c>
      <c r="K278" s="56">
        <f t="shared" si="38"/>
        <v>0</v>
      </c>
      <c r="L278" s="56">
        <f t="shared" si="34"/>
        <v>0</v>
      </c>
      <c r="M278" s="64">
        <f t="shared" si="35"/>
        <v>0</v>
      </c>
      <c r="N278" s="59">
        <f t="shared" si="39"/>
        <v>0</v>
      </c>
      <c r="O278" s="59">
        <f t="shared" si="36"/>
        <v>0</v>
      </c>
      <c r="P278" s="59">
        <f t="shared" si="37"/>
        <v>0</v>
      </c>
    </row>
    <row r="279" spans="1:16" x14ac:dyDescent="0.25">
      <c r="A279" s="62">
        <v>912</v>
      </c>
      <c r="B279" s="62">
        <v>1</v>
      </c>
      <c r="C279" s="63" t="s">
        <v>310</v>
      </c>
      <c r="D279" s="56">
        <v>0</v>
      </c>
      <c r="E279" s="57">
        <v>2044.72</v>
      </c>
      <c r="F279" s="57">
        <v>1890</v>
      </c>
      <c r="G279" s="57">
        <v>73.13</v>
      </c>
      <c r="H279" s="58">
        <f t="shared" si="33"/>
        <v>3.8693121693121689E-2</v>
      </c>
      <c r="I279" s="48">
        <f t="shared" si="40"/>
        <v>27690.809925925922</v>
      </c>
      <c r="J279" s="56">
        <f>'[2]FY 14 Integration'!J279</f>
        <v>0</v>
      </c>
      <c r="K279" s="56">
        <f t="shared" si="38"/>
        <v>0</v>
      </c>
      <c r="L279" s="56">
        <f t="shared" si="34"/>
        <v>0</v>
      </c>
      <c r="M279" s="64">
        <f t="shared" si="35"/>
        <v>0</v>
      </c>
      <c r="N279" s="59">
        <f t="shared" si="39"/>
        <v>0</v>
      </c>
      <c r="O279" s="59">
        <f t="shared" si="36"/>
        <v>0</v>
      </c>
      <c r="P279" s="59">
        <f t="shared" si="37"/>
        <v>0</v>
      </c>
    </row>
    <row r="280" spans="1:16" x14ac:dyDescent="0.25">
      <c r="A280" s="62">
        <v>914</v>
      </c>
      <c r="B280" s="62">
        <v>1</v>
      </c>
      <c r="C280" s="63" t="s">
        <v>311</v>
      </c>
      <c r="D280" s="56">
        <v>0</v>
      </c>
      <c r="E280" s="57">
        <v>322.79000000000002</v>
      </c>
      <c r="F280" s="57">
        <v>303</v>
      </c>
      <c r="G280" s="57">
        <v>30.900000000000002</v>
      </c>
      <c r="H280" s="58">
        <f t="shared" si="33"/>
        <v>0.10198019801980199</v>
      </c>
      <c r="I280" s="48">
        <f t="shared" si="40"/>
        <v>11521.36584158416</v>
      </c>
      <c r="J280" s="56">
        <f>'[2]FY 14 Integration'!J280</f>
        <v>0</v>
      </c>
      <c r="K280" s="56">
        <f t="shared" si="38"/>
        <v>0</v>
      </c>
      <c r="L280" s="56">
        <f t="shared" si="34"/>
        <v>0</v>
      </c>
      <c r="M280" s="64">
        <f t="shared" si="35"/>
        <v>0</v>
      </c>
      <c r="N280" s="59">
        <f t="shared" si="39"/>
        <v>0</v>
      </c>
      <c r="O280" s="59">
        <f t="shared" si="36"/>
        <v>0</v>
      </c>
      <c r="P280" s="59">
        <f t="shared" si="37"/>
        <v>0</v>
      </c>
    </row>
    <row r="281" spans="1:16" x14ac:dyDescent="0.25">
      <c r="A281" s="65">
        <v>2071</v>
      </c>
      <c r="B281" s="65">
        <v>1</v>
      </c>
      <c r="C281" s="40" t="s">
        <v>915</v>
      </c>
      <c r="D281" s="56">
        <v>73447.289999999994</v>
      </c>
      <c r="E281" s="57">
        <v>893.38</v>
      </c>
      <c r="F281" s="57">
        <v>821</v>
      </c>
      <c r="G281" s="57">
        <v>30.900000000000002</v>
      </c>
      <c r="H281" s="58">
        <f t="shared" si="33"/>
        <v>3.7637028014616325E-2</v>
      </c>
      <c r="I281" s="48">
        <f t="shared" si="40"/>
        <v>11768.458830694277</v>
      </c>
      <c r="J281" s="56">
        <f>'[2]FY 14 Integration'!J281</f>
        <v>40478.447209987818</v>
      </c>
      <c r="K281" s="56">
        <f t="shared" si="38"/>
        <v>8933.7999999999993</v>
      </c>
      <c r="L281" s="56">
        <f t="shared" si="34"/>
        <v>61180.71</v>
      </c>
      <c r="M281" s="64">
        <f t="shared" si="35"/>
        <v>-12266.579999999994</v>
      </c>
      <c r="N281" s="59">
        <f t="shared" si="39"/>
        <v>-13.730529002216295</v>
      </c>
      <c r="O281" s="59">
        <f t="shared" si="36"/>
        <v>42826.496999999996</v>
      </c>
      <c r="P281" s="59">
        <f t="shared" si="37"/>
        <v>18354.213</v>
      </c>
    </row>
    <row r="282" spans="1:16" x14ac:dyDescent="0.25">
      <c r="A282" s="62">
        <v>2125</v>
      </c>
      <c r="B282" s="62">
        <v>1</v>
      </c>
      <c r="C282" s="63" t="s">
        <v>313</v>
      </c>
      <c r="D282" s="56">
        <v>0</v>
      </c>
      <c r="E282" s="57">
        <v>1354.13</v>
      </c>
      <c r="F282" s="57">
        <v>1202</v>
      </c>
      <c r="G282" s="57">
        <v>214.24</v>
      </c>
      <c r="H282" s="58">
        <f t="shared" si="33"/>
        <v>0.17823627287853577</v>
      </c>
      <c r="I282" s="48">
        <f t="shared" si="40"/>
        <v>84474.279467554079</v>
      </c>
      <c r="J282" s="56">
        <f>'[2]FY 14 Integration'!J282</f>
        <v>0</v>
      </c>
      <c r="K282" s="56">
        <f t="shared" si="38"/>
        <v>0</v>
      </c>
      <c r="L282" s="56">
        <f t="shared" si="34"/>
        <v>0</v>
      </c>
      <c r="M282" s="64">
        <f t="shared" si="35"/>
        <v>0</v>
      </c>
      <c r="N282" s="59">
        <f t="shared" si="39"/>
        <v>0</v>
      </c>
      <c r="O282" s="59">
        <f t="shared" si="36"/>
        <v>0</v>
      </c>
      <c r="P282" s="59">
        <f t="shared" si="37"/>
        <v>0</v>
      </c>
    </row>
    <row r="283" spans="1:16" x14ac:dyDescent="0.25">
      <c r="A283" s="62">
        <v>2134</v>
      </c>
      <c r="B283" s="62">
        <v>1</v>
      </c>
      <c r="C283" s="63" t="s">
        <v>314</v>
      </c>
      <c r="D283" s="56">
        <v>0</v>
      </c>
      <c r="E283" s="57">
        <v>714.05</v>
      </c>
      <c r="F283" s="57">
        <v>640</v>
      </c>
      <c r="G283" s="57">
        <v>94.76</v>
      </c>
      <c r="H283" s="58">
        <f t="shared" si="33"/>
        <v>0.14806250000000001</v>
      </c>
      <c r="I283" s="48">
        <f t="shared" si="40"/>
        <v>37003.40984375</v>
      </c>
      <c r="J283" s="56">
        <f>'[2]FY 14 Integration'!J283</f>
        <v>0</v>
      </c>
      <c r="K283" s="56">
        <f t="shared" si="38"/>
        <v>0</v>
      </c>
      <c r="L283" s="56">
        <f t="shared" si="34"/>
        <v>0</v>
      </c>
      <c r="M283" s="64">
        <f t="shared" si="35"/>
        <v>0</v>
      </c>
      <c r="N283" s="59">
        <f t="shared" si="39"/>
        <v>0</v>
      </c>
      <c r="O283" s="59">
        <f t="shared" si="36"/>
        <v>0</v>
      </c>
      <c r="P283" s="59">
        <f t="shared" si="37"/>
        <v>0</v>
      </c>
    </row>
    <row r="284" spans="1:16" x14ac:dyDescent="0.25">
      <c r="A284" s="65">
        <v>2135</v>
      </c>
      <c r="B284" s="65">
        <v>1</v>
      </c>
      <c r="C284" s="40" t="s">
        <v>918</v>
      </c>
      <c r="D284" s="56">
        <v>111253.75999999999</v>
      </c>
      <c r="E284" s="57">
        <v>1138.67</v>
      </c>
      <c r="F284" s="57">
        <v>1049</v>
      </c>
      <c r="G284" s="57">
        <v>44.29</v>
      </c>
      <c r="H284" s="58">
        <f t="shared" si="33"/>
        <v>4.2221163012392753E-2</v>
      </c>
      <c r="I284" s="48">
        <f t="shared" si="40"/>
        <v>16826.59009056244</v>
      </c>
      <c r="J284" s="56">
        <f>'[2]FY 14 Integration'!J284</f>
        <v>61987.10860667302</v>
      </c>
      <c r="K284" s="56">
        <f t="shared" si="38"/>
        <v>11386.7</v>
      </c>
      <c r="L284" s="56">
        <f t="shared" si="34"/>
        <v>90200.4</v>
      </c>
      <c r="M284" s="64">
        <f t="shared" si="35"/>
        <v>-21053.360000000001</v>
      </c>
      <c r="N284" s="59">
        <f t="shared" si="39"/>
        <v>-18.489430651549615</v>
      </c>
      <c r="O284" s="59">
        <f t="shared" si="36"/>
        <v>63140.279999999992</v>
      </c>
      <c r="P284" s="59">
        <f t="shared" si="37"/>
        <v>27060.12</v>
      </c>
    </row>
    <row r="285" spans="1:16" x14ac:dyDescent="0.25">
      <c r="A285" s="45">
        <v>2137</v>
      </c>
      <c r="B285" s="62">
        <v>1</v>
      </c>
      <c r="C285" s="45" t="s">
        <v>316</v>
      </c>
      <c r="D285" s="56">
        <v>0</v>
      </c>
      <c r="E285" s="57">
        <v>666.44</v>
      </c>
      <c r="F285" s="57">
        <v>609</v>
      </c>
      <c r="G285" s="57">
        <v>13.39</v>
      </c>
      <c r="H285" s="58">
        <f t="shared" si="33"/>
        <v>2.1986863711001642E-2</v>
      </c>
      <c r="I285" s="48">
        <f t="shared" si="40"/>
        <v>5128.5239080459778</v>
      </c>
      <c r="J285" s="56">
        <f>'[2]FY 14 Integration'!J285</f>
        <v>0</v>
      </c>
      <c r="K285" s="56">
        <f t="shared" si="38"/>
        <v>0</v>
      </c>
      <c r="L285" s="56">
        <f t="shared" si="34"/>
        <v>0</v>
      </c>
      <c r="M285" s="64">
        <f t="shared" si="35"/>
        <v>0</v>
      </c>
      <c r="N285" s="59">
        <f t="shared" si="39"/>
        <v>0</v>
      </c>
      <c r="O285" s="59">
        <f t="shared" si="36"/>
        <v>0</v>
      </c>
      <c r="P285" s="59">
        <f t="shared" si="37"/>
        <v>0</v>
      </c>
    </row>
    <row r="286" spans="1:16" x14ac:dyDescent="0.25">
      <c r="A286" s="45">
        <v>2142</v>
      </c>
      <c r="B286" s="62">
        <v>1</v>
      </c>
      <c r="C286" s="45" t="s">
        <v>317</v>
      </c>
      <c r="D286" s="56">
        <v>0</v>
      </c>
      <c r="E286" s="57">
        <v>2020.53</v>
      </c>
      <c r="F286" s="57">
        <v>1923</v>
      </c>
      <c r="G286" s="57">
        <v>297.67</v>
      </c>
      <c r="H286" s="58">
        <f t="shared" si="33"/>
        <v>0.15479459178367136</v>
      </c>
      <c r="I286" s="48">
        <f t="shared" si="40"/>
        <v>109468.49078783153</v>
      </c>
      <c r="J286" s="56">
        <f>'[2]FY 14 Integration'!J286</f>
        <v>0</v>
      </c>
      <c r="K286" s="56">
        <f t="shared" si="38"/>
        <v>0</v>
      </c>
      <c r="L286" s="56">
        <f t="shared" si="34"/>
        <v>0</v>
      </c>
      <c r="M286" s="64">
        <f t="shared" si="35"/>
        <v>0</v>
      </c>
      <c r="N286" s="59">
        <f t="shared" si="39"/>
        <v>0</v>
      </c>
      <c r="O286" s="59">
        <f t="shared" si="36"/>
        <v>0</v>
      </c>
      <c r="P286" s="59">
        <f t="shared" si="37"/>
        <v>0</v>
      </c>
    </row>
    <row r="287" spans="1:16" x14ac:dyDescent="0.25">
      <c r="A287" s="65">
        <v>2143</v>
      </c>
      <c r="B287" s="65">
        <v>1</v>
      </c>
      <c r="C287" s="40" t="s">
        <v>318</v>
      </c>
      <c r="D287" s="56">
        <v>88872</v>
      </c>
      <c r="E287" s="57">
        <v>939.56</v>
      </c>
      <c r="F287" s="57">
        <v>857</v>
      </c>
      <c r="G287" s="57">
        <v>32.96</v>
      </c>
      <c r="H287" s="58">
        <f t="shared" si="33"/>
        <v>3.8459743290548423E-2</v>
      </c>
      <c r="I287" s="48">
        <f t="shared" si="40"/>
        <v>12647.332742123686</v>
      </c>
      <c r="J287" s="56">
        <f>'[2]FY 14 Integration'!J287</f>
        <v>50444.103430571769</v>
      </c>
      <c r="K287" s="56">
        <f t="shared" si="38"/>
        <v>9395.5999999999985</v>
      </c>
      <c r="L287" s="56">
        <f t="shared" si="34"/>
        <v>72487.039999999994</v>
      </c>
      <c r="M287" s="64">
        <f t="shared" si="35"/>
        <v>-16384.960000000006</v>
      </c>
      <c r="N287" s="59">
        <f t="shared" si="39"/>
        <v>-17.438971433436937</v>
      </c>
      <c r="O287" s="59">
        <f t="shared" si="36"/>
        <v>50740.927999999993</v>
      </c>
      <c r="P287" s="59">
        <f t="shared" si="37"/>
        <v>21746.111999999997</v>
      </c>
    </row>
    <row r="288" spans="1:16" x14ac:dyDescent="0.25">
      <c r="A288" s="66">
        <v>2144</v>
      </c>
      <c r="B288" s="66">
        <v>1</v>
      </c>
      <c r="C288" s="66" t="s">
        <v>319</v>
      </c>
      <c r="D288" s="56">
        <v>0</v>
      </c>
      <c r="E288" s="57">
        <v>3642.18</v>
      </c>
      <c r="F288" s="57">
        <v>3384</v>
      </c>
      <c r="G288" s="57">
        <v>165.83</v>
      </c>
      <c r="H288" s="58">
        <f t="shared" si="33"/>
        <v>4.9004137115839244E-2</v>
      </c>
      <c r="I288" s="48">
        <f t="shared" si="40"/>
        <v>62468.66084219858</v>
      </c>
      <c r="J288" s="56">
        <f>'[2]FY 14 Integration'!J288</f>
        <v>0</v>
      </c>
      <c r="K288" s="56">
        <f t="shared" si="38"/>
        <v>0</v>
      </c>
      <c r="L288" s="56">
        <f t="shared" si="34"/>
        <v>0</v>
      </c>
      <c r="M288" s="64">
        <f t="shared" si="35"/>
        <v>0</v>
      </c>
      <c r="N288" s="59">
        <f t="shared" si="39"/>
        <v>0</v>
      </c>
      <c r="O288" s="59">
        <f t="shared" si="36"/>
        <v>0</v>
      </c>
      <c r="P288" s="59">
        <f t="shared" si="37"/>
        <v>0</v>
      </c>
    </row>
    <row r="289" spans="1:16" x14ac:dyDescent="0.25">
      <c r="A289" s="45">
        <v>2149</v>
      </c>
      <c r="B289" s="45">
        <v>1</v>
      </c>
      <c r="C289" s="45" t="s">
        <v>320</v>
      </c>
      <c r="D289" s="56">
        <v>0</v>
      </c>
      <c r="E289" s="57">
        <v>1133.78</v>
      </c>
      <c r="F289" s="57">
        <v>1102</v>
      </c>
      <c r="G289" s="57">
        <v>54.59</v>
      </c>
      <c r="H289" s="58">
        <f t="shared" si="33"/>
        <v>4.9537205081669693E-2</v>
      </c>
      <c r="I289" s="48">
        <f t="shared" si="40"/>
        <v>19657.502332123411</v>
      </c>
      <c r="J289" s="56">
        <f>'[2]FY 14 Integration'!J289</f>
        <v>0</v>
      </c>
      <c r="K289" s="56">
        <f t="shared" si="38"/>
        <v>0</v>
      </c>
      <c r="L289" s="56">
        <f t="shared" si="34"/>
        <v>0</v>
      </c>
      <c r="M289" s="64">
        <f t="shared" si="35"/>
        <v>0</v>
      </c>
      <c r="N289" s="59">
        <f t="shared" si="39"/>
        <v>0</v>
      </c>
      <c r="O289" s="59">
        <f t="shared" si="36"/>
        <v>0</v>
      </c>
      <c r="P289" s="59">
        <f t="shared" si="37"/>
        <v>0</v>
      </c>
    </row>
    <row r="290" spans="1:16" x14ac:dyDescent="0.25">
      <c r="A290" s="45">
        <v>2154</v>
      </c>
      <c r="B290" s="45">
        <v>1</v>
      </c>
      <c r="C290" s="45" t="s">
        <v>321</v>
      </c>
      <c r="D290" s="56">
        <v>0</v>
      </c>
      <c r="E290" s="57">
        <v>1191.49</v>
      </c>
      <c r="F290" s="57">
        <v>1103</v>
      </c>
      <c r="G290" s="57">
        <v>64.89</v>
      </c>
      <c r="H290" s="58">
        <f t="shared" si="33"/>
        <v>5.8830462375339981E-2</v>
      </c>
      <c r="I290" s="48">
        <f t="shared" si="40"/>
        <v>24533.567665457842</v>
      </c>
      <c r="J290" s="56">
        <f>'[2]FY 14 Integration'!J290</f>
        <v>0</v>
      </c>
      <c r="K290" s="56">
        <f t="shared" si="38"/>
        <v>0</v>
      </c>
      <c r="L290" s="56">
        <f t="shared" si="34"/>
        <v>0</v>
      </c>
      <c r="M290" s="64">
        <f t="shared" si="35"/>
        <v>0</v>
      </c>
      <c r="N290" s="59">
        <f t="shared" si="39"/>
        <v>0</v>
      </c>
      <c r="O290" s="59">
        <f t="shared" si="36"/>
        <v>0</v>
      </c>
      <c r="P290" s="59">
        <f t="shared" si="37"/>
        <v>0</v>
      </c>
    </row>
    <row r="291" spans="1:16" x14ac:dyDescent="0.25">
      <c r="A291" s="45">
        <v>2155</v>
      </c>
      <c r="B291" s="45">
        <v>1</v>
      </c>
      <c r="C291" s="45" t="s">
        <v>322</v>
      </c>
      <c r="D291" s="56">
        <v>0</v>
      </c>
      <c r="E291" s="57">
        <v>1109.1099999999999</v>
      </c>
      <c r="F291" s="57">
        <v>986</v>
      </c>
      <c r="G291" s="57">
        <v>75.19</v>
      </c>
      <c r="H291" s="58">
        <f t="shared" si="33"/>
        <v>7.625760649087221E-2</v>
      </c>
      <c r="I291" s="48">
        <f t="shared" si="40"/>
        <v>29602.325877281943</v>
      </c>
      <c r="J291" s="56">
        <f>'[2]FY 14 Integration'!J291</f>
        <v>0</v>
      </c>
      <c r="K291" s="56">
        <f t="shared" si="38"/>
        <v>0</v>
      </c>
      <c r="L291" s="56">
        <f t="shared" si="34"/>
        <v>0</v>
      </c>
      <c r="M291" s="64">
        <f t="shared" si="35"/>
        <v>0</v>
      </c>
      <c r="N291" s="59">
        <f t="shared" si="39"/>
        <v>0</v>
      </c>
      <c r="O291" s="59">
        <f t="shared" si="36"/>
        <v>0</v>
      </c>
      <c r="P291" s="59">
        <f t="shared" si="37"/>
        <v>0</v>
      </c>
    </row>
    <row r="292" spans="1:16" x14ac:dyDescent="0.25">
      <c r="A292" s="45">
        <v>2159</v>
      </c>
      <c r="B292" s="45">
        <v>1</v>
      </c>
      <c r="C292" s="45" t="s">
        <v>323</v>
      </c>
      <c r="D292" s="56">
        <v>0</v>
      </c>
      <c r="E292" s="57">
        <v>623.87</v>
      </c>
      <c r="F292" s="57">
        <v>571</v>
      </c>
      <c r="G292" s="57">
        <v>91.67</v>
      </c>
      <c r="H292" s="58">
        <f t="shared" si="33"/>
        <v>0.1605429071803853</v>
      </c>
      <c r="I292" s="48">
        <f t="shared" si="40"/>
        <v>35055.26622591944</v>
      </c>
      <c r="J292" s="56">
        <f>'[2]FY 14 Integration'!J292</f>
        <v>0</v>
      </c>
      <c r="K292" s="56">
        <f t="shared" si="38"/>
        <v>0</v>
      </c>
      <c r="L292" s="56">
        <f t="shared" si="34"/>
        <v>0</v>
      </c>
      <c r="M292" s="64">
        <f t="shared" si="35"/>
        <v>0</v>
      </c>
      <c r="N292" s="59">
        <f t="shared" si="39"/>
        <v>0</v>
      </c>
      <c r="O292" s="59">
        <f t="shared" si="36"/>
        <v>0</v>
      </c>
      <c r="P292" s="59">
        <f t="shared" si="37"/>
        <v>0</v>
      </c>
    </row>
    <row r="293" spans="1:16" x14ac:dyDescent="0.25">
      <c r="A293" s="45">
        <v>2164</v>
      </c>
      <c r="B293" s="45">
        <v>1</v>
      </c>
      <c r="C293" s="45" t="s">
        <v>324</v>
      </c>
      <c r="D293" s="56">
        <v>0</v>
      </c>
      <c r="E293" s="57">
        <v>1690.63</v>
      </c>
      <c r="F293" s="57">
        <v>1486</v>
      </c>
      <c r="G293" s="57">
        <v>108.15</v>
      </c>
      <c r="H293" s="58">
        <f t="shared" si="33"/>
        <v>7.2779273216689103E-2</v>
      </c>
      <c r="I293" s="48">
        <f t="shared" si="40"/>
        <v>43064.987937415885</v>
      </c>
      <c r="J293" s="56">
        <f>'[2]FY 14 Integration'!J293</f>
        <v>0</v>
      </c>
      <c r="K293" s="56">
        <f t="shared" si="38"/>
        <v>0</v>
      </c>
      <c r="L293" s="56">
        <f t="shared" si="34"/>
        <v>0</v>
      </c>
      <c r="M293" s="64">
        <f t="shared" si="35"/>
        <v>0</v>
      </c>
      <c r="N293" s="59">
        <f t="shared" si="39"/>
        <v>0</v>
      </c>
      <c r="O293" s="59">
        <f t="shared" si="36"/>
        <v>0</v>
      </c>
      <c r="P293" s="59">
        <f t="shared" si="37"/>
        <v>0</v>
      </c>
    </row>
    <row r="294" spans="1:16" x14ac:dyDescent="0.25">
      <c r="A294" s="45">
        <v>2165</v>
      </c>
      <c r="B294" s="45">
        <v>1</v>
      </c>
      <c r="C294" s="45" t="s">
        <v>325</v>
      </c>
      <c r="D294" s="56">
        <v>10000</v>
      </c>
      <c r="E294" s="57">
        <v>1089.32</v>
      </c>
      <c r="F294" s="57">
        <v>980</v>
      </c>
      <c r="G294" s="57">
        <v>241.02</v>
      </c>
      <c r="H294" s="58">
        <f t="shared" si="33"/>
        <v>0.2459387755102041</v>
      </c>
      <c r="I294" s="48">
        <f t="shared" si="40"/>
        <v>93767.109428571435</v>
      </c>
      <c r="J294" s="56">
        <f>'[2]FY 14 Integration'!J294</f>
        <v>0</v>
      </c>
      <c r="K294" s="56">
        <f t="shared" si="38"/>
        <v>10893.199999999999</v>
      </c>
      <c r="L294" s="56">
        <f t="shared" si="34"/>
        <v>104660.31</v>
      </c>
      <c r="M294" s="64">
        <f t="shared" si="35"/>
        <v>94660.31</v>
      </c>
      <c r="N294" s="59">
        <f t="shared" si="39"/>
        <v>86.898533029780054</v>
      </c>
      <c r="O294" s="59">
        <f t="shared" si="36"/>
        <v>73262.21699999999</v>
      </c>
      <c r="P294" s="59">
        <f t="shared" si="37"/>
        <v>31398.092999999997</v>
      </c>
    </row>
    <row r="295" spans="1:16" x14ac:dyDescent="0.25">
      <c r="A295" s="65">
        <v>2167</v>
      </c>
      <c r="B295" s="65">
        <v>1</v>
      </c>
      <c r="C295" s="40" t="s">
        <v>928</v>
      </c>
      <c r="D295" s="56">
        <v>63287</v>
      </c>
      <c r="E295" s="57">
        <v>680.78</v>
      </c>
      <c r="F295" s="57">
        <v>612</v>
      </c>
      <c r="G295" s="57">
        <v>38.11</v>
      </c>
      <c r="H295" s="58">
        <f t="shared" si="33"/>
        <v>6.2271241830065362E-2</v>
      </c>
      <c r="I295" s="48">
        <f t="shared" si="40"/>
        <v>14837.555604575162</v>
      </c>
      <c r="J295" s="56">
        <f>'[2]FY 14 Integration'!J295</f>
        <v>31857.972450980396</v>
      </c>
      <c r="K295" s="56">
        <f t="shared" si="38"/>
        <v>6807.7999999999993</v>
      </c>
      <c r="L295" s="56">
        <f t="shared" si="34"/>
        <v>53503.33</v>
      </c>
      <c r="M295" s="64">
        <f t="shared" si="35"/>
        <v>-9783.6699999999983</v>
      </c>
      <c r="N295" s="59">
        <f t="shared" si="39"/>
        <v>-14.371265313317075</v>
      </c>
      <c r="O295" s="59">
        <f t="shared" si="36"/>
        <v>37452.330999999998</v>
      </c>
      <c r="P295" s="59">
        <f t="shared" si="37"/>
        <v>16050.999</v>
      </c>
    </row>
    <row r="296" spans="1:16" x14ac:dyDescent="0.25">
      <c r="A296" s="65">
        <v>2168</v>
      </c>
      <c r="B296" s="65">
        <v>1</v>
      </c>
      <c r="C296" s="40" t="s">
        <v>1079</v>
      </c>
      <c r="D296" s="56">
        <v>0</v>
      </c>
      <c r="E296" s="57">
        <v>1023.76</v>
      </c>
      <c r="F296" s="57">
        <v>952</v>
      </c>
      <c r="G296" s="57">
        <v>18.54</v>
      </c>
      <c r="H296" s="58">
        <f t="shared" si="33"/>
        <v>1.9474789915966385E-2</v>
      </c>
      <c r="I296" s="48">
        <f t="shared" si="40"/>
        <v>6978.1288235294114</v>
      </c>
      <c r="J296" s="56">
        <f>'[2]FY 14 Integration'!J296</f>
        <v>0</v>
      </c>
      <c r="K296" s="56">
        <f t="shared" si="38"/>
        <v>0</v>
      </c>
      <c r="L296" s="56">
        <f t="shared" si="34"/>
        <v>0</v>
      </c>
      <c r="M296" s="64">
        <f t="shared" si="35"/>
        <v>0</v>
      </c>
      <c r="N296" s="59">
        <f t="shared" si="39"/>
        <v>0</v>
      </c>
      <c r="O296" s="59">
        <f t="shared" si="36"/>
        <v>0</v>
      </c>
      <c r="P296" s="59">
        <f t="shared" si="37"/>
        <v>0</v>
      </c>
    </row>
    <row r="297" spans="1:16" x14ac:dyDescent="0.25">
      <c r="A297" s="65">
        <v>2169</v>
      </c>
      <c r="B297" s="65">
        <v>1</v>
      </c>
      <c r="C297" s="40" t="s">
        <v>930</v>
      </c>
      <c r="D297" s="56">
        <v>70000</v>
      </c>
      <c r="E297" s="57">
        <v>818.51</v>
      </c>
      <c r="F297" s="57">
        <v>736</v>
      </c>
      <c r="G297" s="57">
        <v>48.410000000000004</v>
      </c>
      <c r="H297" s="58">
        <f t="shared" si="33"/>
        <v>6.5774456521739133E-2</v>
      </c>
      <c r="I297" s="48">
        <f t="shared" si="40"/>
        <v>18842.967642663047</v>
      </c>
      <c r="J297" s="56">
        <f>'[2]FY 14 Integration'!J297</f>
        <v>33599.241888586956</v>
      </c>
      <c r="K297" s="56">
        <f t="shared" si="38"/>
        <v>8185.1</v>
      </c>
      <c r="L297" s="56">
        <f t="shared" si="34"/>
        <v>60627.31</v>
      </c>
      <c r="M297" s="64">
        <f t="shared" si="35"/>
        <v>-9372.6900000000023</v>
      </c>
      <c r="N297" s="59">
        <f t="shared" si="39"/>
        <v>-11.450916909994994</v>
      </c>
      <c r="O297" s="59">
        <f t="shared" si="36"/>
        <v>42439.116999999998</v>
      </c>
      <c r="P297" s="59">
        <f t="shared" si="37"/>
        <v>18188.192999999999</v>
      </c>
    </row>
    <row r="298" spans="1:16" x14ac:dyDescent="0.25">
      <c r="A298" s="45">
        <v>2170</v>
      </c>
      <c r="B298" s="45">
        <v>1</v>
      </c>
      <c r="C298" s="45" t="s">
        <v>329</v>
      </c>
      <c r="D298" s="56">
        <v>0</v>
      </c>
      <c r="E298" s="57">
        <v>1253.77</v>
      </c>
      <c r="F298" s="57">
        <v>1178</v>
      </c>
      <c r="G298" s="57">
        <v>84.460000000000008</v>
      </c>
      <c r="H298" s="58">
        <f t="shared" si="33"/>
        <v>7.1697792869269958E-2</v>
      </c>
      <c r="I298" s="48">
        <f t="shared" si="40"/>
        <v>31462.389617996607</v>
      </c>
      <c r="J298" s="56">
        <f>'[2]FY 14 Integration'!J298</f>
        <v>0</v>
      </c>
      <c r="K298" s="56">
        <f t="shared" si="38"/>
        <v>0</v>
      </c>
      <c r="L298" s="56">
        <f t="shared" si="34"/>
        <v>0</v>
      </c>
      <c r="M298" s="64">
        <f t="shared" si="35"/>
        <v>0</v>
      </c>
      <c r="N298" s="59">
        <f t="shared" si="39"/>
        <v>0</v>
      </c>
      <c r="O298" s="59">
        <f t="shared" si="36"/>
        <v>0</v>
      </c>
      <c r="P298" s="59">
        <f t="shared" si="37"/>
        <v>0</v>
      </c>
    </row>
    <row r="299" spans="1:16" x14ac:dyDescent="0.25">
      <c r="A299" s="45">
        <v>2171</v>
      </c>
      <c r="B299" s="45">
        <v>1</v>
      </c>
      <c r="C299" s="45" t="s">
        <v>330</v>
      </c>
      <c r="D299" s="56">
        <v>0</v>
      </c>
      <c r="E299" s="57">
        <v>284.47000000000003</v>
      </c>
      <c r="F299" s="57">
        <v>319</v>
      </c>
      <c r="G299" s="57">
        <v>21.63</v>
      </c>
      <c r="H299" s="58">
        <f t="shared" si="33"/>
        <v>6.7805642633228844E-2</v>
      </c>
      <c r="I299" s="48">
        <f t="shared" si="40"/>
        <v>6751.034905956114</v>
      </c>
      <c r="J299" s="56">
        <f>'[2]FY 14 Integration'!J299</f>
        <v>0</v>
      </c>
      <c r="K299" s="56">
        <f t="shared" si="38"/>
        <v>0</v>
      </c>
      <c r="L299" s="56">
        <f t="shared" si="34"/>
        <v>0</v>
      </c>
      <c r="M299" s="64">
        <f t="shared" si="35"/>
        <v>0</v>
      </c>
      <c r="N299" s="59">
        <f t="shared" si="39"/>
        <v>0</v>
      </c>
      <c r="O299" s="59">
        <f t="shared" si="36"/>
        <v>0</v>
      </c>
      <c r="P299" s="59">
        <f t="shared" si="37"/>
        <v>0</v>
      </c>
    </row>
    <row r="300" spans="1:16" x14ac:dyDescent="0.25">
      <c r="A300" s="45">
        <v>2172</v>
      </c>
      <c r="B300" s="45">
        <v>1</v>
      </c>
      <c r="C300" s="45" t="s">
        <v>331</v>
      </c>
      <c r="D300" s="56">
        <v>0</v>
      </c>
      <c r="E300" s="57">
        <v>895.53</v>
      </c>
      <c r="F300" s="57">
        <v>846</v>
      </c>
      <c r="G300" s="57">
        <v>91.67</v>
      </c>
      <c r="H300" s="58">
        <f t="shared" si="33"/>
        <v>0.10835697399527187</v>
      </c>
      <c r="I300" s="48">
        <f t="shared" si="40"/>
        <v>33962.922322695042</v>
      </c>
      <c r="J300" s="56">
        <f>'[2]FY 14 Integration'!J300</f>
        <v>0</v>
      </c>
      <c r="K300" s="56">
        <f t="shared" si="38"/>
        <v>0</v>
      </c>
      <c r="L300" s="56">
        <f t="shared" si="34"/>
        <v>0</v>
      </c>
      <c r="M300" s="64">
        <f t="shared" si="35"/>
        <v>0</v>
      </c>
      <c r="N300" s="59">
        <f t="shared" si="39"/>
        <v>0</v>
      </c>
      <c r="O300" s="59">
        <f t="shared" si="36"/>
        <v>0</v>
      </c>
      <c r="P300" s="59">
        <f t="shared" si="37"/>
        <v>0</v>
      </c>
    </row>
    <row r="301" spans="1:16" x14ac:dyDescent="0.25">
      <c r="A301" s="45">
        <v>2174</v>
      </c>
      <c r="B301" s="45">
        <v>1</v>
      </c>
      <c r="C301" s="45" t="s">
        <v>332</v>
      </c>
      <c r="D301" s="56">
        <v>0</v>
      </c>
      <c r="E301" s="57">
        <v>1027.1300000000001</v>
      </c>
      <c r="F301" s="57">
        <v>921</v>
      </c>
      <c r="G301" s="57">
        <v>66.95</v>
      </c>
      <c r="H301" s="58">
        <f t="shared" si="33"/>
        <v>7.2692725298588487E-2</v>
      </c>
      <c r="I301" s="48">
        <f t="shared" si="40"/>
        <v>26132.707627578719</v>
      </c>
      <c r="J301" s="56">
        <f>'[2]FY 14 Integration'!J301</f>
        <v>0</v>
      </c>
      <c r="K301" s="56">
        <f t="shared" si="38"/>
        <v>0</v>
      </c>
      <c r="L301" s="56">
        <f t="shared" si="34"/>
        <v>0</v>
      </c>
      <c r="M301" s="64">
        <f t="shared" si="35"/>
        <v>0</v>
      </c>
      <c r="N301" s="59">
        <f t="shared" si="39"/>
        <v>0</v>
      </c>
      <c r="O301" s="59">
        <f t="shared" si="36"/>
        <v>0</v>
      </c>
      <c r="P301" s="59">
        <f t="shared" si="37"/>
        <v>0</v>
      </c>
    </row>
    <row r="302" spans="1:16" x14ac:dyDescent="0.25">
      <c r="A302" s="45">
        <v>2176</v>
      </c>
      <c r="B302" s="45">
        <v>1</v>
      </c>
      <c r="C302" s="45" t="s">
        <v>333</v>
      </c>
      <c r="D302" s="56">
        <v>0</v>
      </c>
      <c r="E302" s="57">
        <v>453.26</v>
      </c>
      <c r="F302" s="57">
        <v>438</v>
      </c>
      <c r="G302" s="57">
        <v>81.37</v>
      </c>
      <c r="H302" s="58">
        <f t="shared" si="33"/>
        <v>0.18577625570776257</v>
      </c>
      <c r="I302" s="48">
        <f t="shared" si="40"/>
        <v>29471.73098173516</v>
      </c>
      <c r="J302" s="56">
        <f>'[2]FY 14 Integration'!J302</f>
        <v>0</v>
      </c>
      <c r="K302" s="56">
        <f t="shared" si="38"/>
        <v>0</v>
      </c>
      <c r="L302" s="56">
        <f t="shared" si="34"/>
        <v>0</v>
      </c>
      <c r="M302" s="64">
        <f t="shared" si="35"/>
        <v>0</v>
      </c>
      <c r="N302" s="59">
        <f t="shared" si="39"/>
        <v>0</v>
      </c>
      <c r="O302" s="59">
        <f t="shared" si="36"/>
        <v>0</v>
      </c>
      <c r="P302" s="59">
        <f t="shared" si="37"/>
        <v>0</v>
      </c>
    </row>
    <row r="303" spans="1:16" x14ac:dyDescent="0.25">
      <c r="A303" s="65">
        <v>2180</v>
      </c>
      <c r="B303" s="65">
        <v>1</v>
      </c>
      <c r="C303" s="40" t="s">
        <v>936</v>
      </c>
      <c r="D303" s="56">
        <v>70516.160000000003</v>
      </c>
      <c r="E303" s="57">
        <v>719.6</v>
      </c>
      <c r="F303" s="57">
        <v>677</v>
      </c>
      <c r="G303" s="57">
        <v>76.22</v>
      </c>
      <c r="H303" s="58">
        <f t="shared" si="33"/>
        <v>0.11258493353028065</v>
      </c>
      <c r="I303" s="48">
        <f t="shared" si="40"/>
        <v>28355.641358936489</v>
      </c>
      <c r="J303" s="56">
        <f>'[2]FY 14 Integration'!J303</f>
        <v>27288.327165731171</v>
      </c>
      <c r="K303" s="56">
        <f t="shared" si="38"/>
        <v>7196</v>
      </c>
      <c r="L303" s="56">
        <f t="shared" si="34"/>
        <v>62839.97</v>
      </c>
      <c r="M303" s="64">
        <f t="shared" si="35"/>
        <v>-7676.1900000000023</v>
      </c>
      <c r="N303" s="59">
        <f t="shared" si="39"/>
        <v>-10.667301278488052</v>
      </c>
      <c r="O303" s="59">
        <f t="shared" si="36"/>
        <v>43987.978999999999</v>
      </c>
      <c r="P303" s="59">
        <f t="shared" si="37"/>
        <v>18851.990999999998</v>
      </c>
    </row>
    <row r="304" spans="1:16" x14ac:dyDescent="0.25">
      <c r="A304" s="45">
        <v>2184</v>
      </c>
      <c r="B304" s="45">
        <v>1</v>
      </c>
      <c r="C304" s="45" t="s">
        <v>335</v>
      </c>
      <c r="D304" s="56">
        <v>0</v>
      </c>
      <c r="E304" s="57">
        <v>1303.0999999999999</v>
      </c>
      <c r="F304" s="57">
        <v>1215</v>
      </c>
      <c r="G304" s="57">
        <v>90.64</v>
      </c>
      <c r="H304" s="58">
        <f t="shared" si="33"/>
        <v>7.4600823045267495E-2</v>
      </c>
      <c r="I304" s="48">
        <f t="shared" si="40"/>
        <v>34024.316378600823</v>
      </c>
      <c r="J304" s="56">
        <f>'[2]FY 14 Integration'!J304</f>
        <v>0</v>
      </c>
      <c r="K304" s="56">
        <f t="shared" si="38"/>
        <v>0</v>
      </c>
      <c r="L304" s="56">
        <f t="shared" si="34"/>
        <v>0</v>
      </c>
      <c r="M304" s="64">
        <f t="shared" si="35"/>
        <v>0</v>
      </c>
      <c r="N304" s="59">
        <f t="shared" si="39"/>
        <v>0</v>
      </c>
      <c r="O304" s="59">
        <f t="shared" si="36"/>
        <v>0</v>
      </c>
      <c r="P304" s="59">
        <f t="shared" si="37"/>
        <v>0</v>
      </c>
    </row>
    <row r="305" spans="1:16" x14ac:dyDescent="0.25">
      <c r="A305" s="65">
        <v>2190</v>
      </c>
      <c r="B305" s="65">
        <v>1</v>
      </c>
      <c r="C305" s="40" t="s">
        <v>336</v>
      </c>
      <c r="D305" s="56">
        <v>120924.6</v>
      </c>
      <c r="E305" s="57">
        <v>847.14</v>
      </c>
      <c r="F305" s="57">
        <v>830</v>
      </c>
      <c r="G305" s="57">
        <v>263.68</v>
      </c>
      <c r="H305" s="58">
        <f t="shared" si="33"/>
        <v>0.3176867469879518</v>
      </c>
      <c r="I305" s="48">
        <f t="shared" si="40"/>
        <v>94193.802795180716</v>
      </c>
      <c r="J305" s="56">
        <f>'[2]FY 14 Integration'!J305</f>
        <v>13964.793686746993</v>
      </c>
      <c r="K305" s="56">
        <f t="shared" si="38"/>
        <v>8471.4</v>
      </c>
      <c r="L305" s="56">
        <f t="shared" si="34"/>
        <v>116630</v>
      </c>
      <c r="M305" s="64">
        <f t="shared" si="35"/>
        <v>-4294.6000000000058</v>
      </c>
      <c r="N305" s="59">
        <f t="shared" si="39"/>
        <v>-5.0695280591165641</v>
      </c>
      <c r="O305" s="59">
        <f t="shared" si="36"/>
        <v>81641</v>
      </c>
      <c r="P305" s="59">
        <f t="shared" si="37"/>
        <v>34989</v>
      </c>
    </row>
    <row r="306" spans="1:16" x14ac:dyDescent="0.25">
      <c r="A306" s="45">
        <v>2198</v>
      </c>
      <c r="B306" s="45">
        <v>1</v>
      </c>
      <c r="C306" s="45" t="s">
        <v>337</v>
      </c>
      <c r="D306" s="56">
        <v>0</v>
      </c>
      <c r="E306" s="57">
        <v>593.72</v>
      </c>
      <c r="F306" s="57">
        <v>567</v>
      </c>
      <c r="G306" s="57">
        <v>11.33</v>
      </c>
      <c r="H306" s="58">
        <f t="shared" si="33"/>
        <v>1.9982363315696649E-2</v>
      </c>
      <c r="I306" s="48">
        <f t="shared" si="40"/>
        <v>4152.3750617283949</v>
      </c>
      <c r="J306" s="56">
        <f>'[2]FY 14 Integration'!J306</f>
        <v>0</v>
      </c>
      <c r="K306" s="56">
        <f t="shared" si="38"/>
        <v>0</v>
      </c>
      <c r="L306" s="56">
        <f t="shared" si="34"/>
        <v>0</v>
      </c>
      <c r="M306" s="64">
        <f t="shared" si="35"/>
        <v>0</v>
      </c>
      <c r="N306" s="59">
        <f t="shared" si="39"/>
        <v>0</v>
      </c>
      <c r="O306" s="59">
        <f t="shared" si="36"/>
        <v>0</v>
      </c>
      <c r="P306" s="59">
        <f t="shared" si="37"/>
        <v>0</v>
      </c>
    </row>
    <row r="307" spans="1:16" x14ac:dyDescent="0.25">
      <c r="A307" s="45">
        <v>2215</v>
      </c>
      <c r="B307" s="45">
        <v>1</v>
      </c>
      <c r="C307" s="45" t="s">
        <v>338</v>
      </c>
      <c r="D307" s="56">
        <v>0</v>
      </c>
      <c r="E307" s="57">
        <v>325.92</v>
      </c>
      <c r="F307" s="57">
        <v>309</v>
      </c>
      <c r="G307" s="57">
        <v>51.5</v>
      </c>
      <c r="H307" s="58">
        <f t="shared" si="33"/>
        <v>0.16666666666666666</v>
      </c>
      <c r="I307" s="48">
        <f t="shared" si="40"/>
        <v>19012</v>
      </c>
      <c r="J307" s="56">
        <f>'[2]FY 14 Integration'!J307</f>
        <v>0</v>
      </c>
      <c r="K307" s="56">
        <f t="shared" si="38"/>
        <v>0</v>
      </c>
      <c r="L307" s="56">
        <f t="shared" si="34"/>
        <v>0</v>
      </c>
      <c r="M307" s="64">
        <f t="shared" si="35"/>
        <v>0</v>
      </c>
      <c r="N307" s="59">
        <f t="shared" si="39"/>
        <v>0</v>
      </c>
      <c r="O307" s="59">
        <f t="shared" si="36"/>
        <v>0</v>
      </c>
      <c r="P307" s="59">
        <f t="shared" si="37"/>
        <v>0</v>
      </c>
    </row>
    <row r="308" spans="1:16" x14ac:dyDescent="0.25">
      <c r="A308" s="65">
        <v>2310</v>
      </c>
      <c r="B308" s="65">
        <v>1</v>
      </c>
      <c r="C308" s="40" t="s">
        <v>940</v>
      </c>
      <c r="D308" s="56">
        <v>179748.6</v>
      </c>
      <c r="E308" s="57">
        <v>1339.43</v>
      </c>
      <c r="F308" s="57">
        <v>1226</v>
      </c>
      <c r="G308" s="57">
        <v>313.12</v>
      </c>
      <c r="H308" s="58">
        <f t="shared" si="33"/>
        <v>0.25539967373572592</v>
      </c>
      <c r="I308" s="48">
        <f t="shared" si="40"/>
        <v>119731.49474714519</v>
      </c>
      <c r="J308" s="56">
        <f>'[2]FY 14 Integration'!J308</f>
        <v>38197.810942903765</v>
      </c>
      <c r="K308" s="56">
        <f t="shared" si="38"/>
        <v>13394.300000000001</v>
      </c>
      <c r="L308" s="56">
        <f t="shared" si="34"/>
        <v>171323.61</v>
      </c>
      <c r="M308" s="64">
        <f t="shared" si="35"/>
        <v>-8424.9900000000198</v>
      </c>
      <c r="N308" s="59">
        <f t="shared" si="39"/>
        <v>-6.2899815593200241</v>
      </c>
      <c r="O308" s="59">
        <f t="shared" si="36"/>
        <v>119926.52699999999</v>
      </c>
      <c r="P308" s="59">
        <f t="shared" si="37"/>
        <v>51397.082999999991</v>
      </c>
    </row>
    <row r="309" spans="1:16" x14ac:dyDescent="0.25">
      <c r="A309" s="45">
        <v>2311</v>
      </c>
      <c r="B309" s="45">
        <v>1</v>
      </c>
      <c r="C309" s="45" t="s">
        <v>340</v>
      </c>
      <c r="D309" s="56">
        <v>0</v>
      </c>
      <c r="E309" s="57">
        <v>493.29</v>
      </c>
      <c r="F309" s="57">
        <v>440</v>
      </c>
      <c r="G309" s="57">
        <v>98.88</v>
      </c>
      <c r="H309" s="58">
        <f t="shared" si="33"/>
        <v>0.22472727272727272</v>
      </c>
      <c r="I309" s="48">
        <f t="shared" si="40"/>
        <v>38799.500727272723</v>
      </c>
      <c r="J309" s="56">
        <f>'[2]FY 14 Integration'!J309</f>
        <v>0</v>
      </c>
      <c r="K309" s="56">
        <f t="shared" si="38"/>
        <v>0</v>
      </c>
      <c r="L309" s="56">
        <f t="shared" si="34"/>
        <v>0</v>
      </c>
      <c r="M309" s="64">
        <f t="shared" si="35"/>
        <v>0</v>
      </c>
      <c r="N309" s="59">
        <f t="shared" si="39"/>
        <v>0</v>
      </c>
      <c r="O309" s="59">
        <f t="shared" si="36"/>
        <v>0</v>
      </c>
      <c r="P309" s="59">
        <f t="shared" si="37"/>
        <v>0</v>
      </c>
    </row>
    <row r="310" spans="1:16" x14ac:dyDescent="0.25">
      <c r="A310" s="45">
        <v>2342</v>
      </c>
      <c r="B310" s="45">
        <v>1</v>
      </c>
      <c r="C310" s="45" t="s">
        <v>341</v>
      </c>
      <c r="D310" s="56">
        <v>0</v>
      </c>
      <c r="E310" s="57">
        <v>817.59</v>
      </c>
      <c r="F310" s="57">
        <v>717</v>
      </c>
      <c r="G310" s="57">
        <v>35.020000000000003</v>
      </c>
      <c r="H310" s="58">
        <f t="shared" si="33"/>
        <v>4.8842398884239892E-2</v>
      </c>
      <c r="I310" s="48">
        <f t="shared" si="40"/>
        <v>13976.569916317994</v>
      </c>
      <c r="J310" s="56">
        <f>'[2]FY 14 Integration'!J310</f>
        <v>0</v>
      </c>
      <c r="K310" s="56">
        <f t="shared" si="38"/>
        <v>0</v>
      </c>
      <c r="L310" s="56">
        <f t="shared" si="34"/>
        <v>0</v>
      </c>
      <c r="M310" s="64">
        <f t="shared" si="35"/>
        <v>0</v>
      </c>
      <c r="N310" s="59">
        <f t="shared" si="39"/>
        <v>0</v>
      </c>
      <c r="O310" s="59">
        <f t="shared" si="36"/>
        <v>0</v>
      </c>
      <c r="P310" s="59">
        <f t="shared" si="37"/>
        <v>0</v>
      </c>
    </row>
    <row r="311" spans="1:16" x14ac:dyDescent="0.25">
      <c r="A311" s="45">
        <v>2358</v>
      </c>
      <c r="B311" s="45">
        <v>1</v>
      </c>
      <c r="C311" s="45" t="s">
        <v>342</v>
      </c>
      <c r="D311" s="56">
        <v>0</v>
      </c>
      <c r="E311" s="57">
        <v>232.37</v>
      </c>
      <c r="F311" s="57">
        <v>213</v>
      </c>
      <c r="G311" s="57">
        <v>8.24</v>
      </c>
      <c r="H311" s="58">
        <f t="shared" si="33"/>
        <v>3.8685446009389675E-2</v>
      </c>
      <c r="I311" s="48">
        <f t="shared" si="40"/>
        <v>3146.2679812206575</v>
      </c>
      <c r="J311" s="56">
        <f>'[2]FY 14 Integration'!J311</f>
        <v>0</v>
      </c>
      <c r="K311" s="56">
        <f t="shared" si="38"/>
        <v>0</v>
      </c>
      <c r="L311" s="56">
        <f t="shared" si="34"/>
        <v>0</v>
      </c>
      <c r="M311" s="64">
        <f t="shared" si="35"/>
        <v>0</v>
      </c>
      <c r="N311" s="59">
        <f t="shared" si="39"/>
        <v>0</v>
      </c>
      <c r="O311" s="59">
        <f t="shared" si="36"/>
        <v>0</v>
      </c>
      <c r="P311" s="59">
        <f t="shared" si="37"/>
        <v>0</v>
      </c>
    </row>
    <row r="312" spans="1:16" x14ac:dyDescent="0.25">
      <c r="A312" s="45">
        <v>2364</v>
      </c>
      <c r="B312" s="45">
        <v>1</v>
      </c>
      <c r="C312" s="45" t="s">
        <v>343</v>
      </c>
      <c r="D312" s="56">
        <v>0</v>
      </c>
      <c r="E312" s="57">
        <v>717.95</v>
      </c>
      <c r="F312" s="57">
        <v>680</v>
      </c>
      <c r="G312" s="57">
        <v>46.35</v>
      </c>
      <c r="H312" s="58">
        <f t="shared" si="33"/>
        <v>6.8161764705882352E-2</v>
      </c>
      <c r="I312" s="48">
        <f t="shared" si="40"/>
        <v>17127.858639705883</v>
      </c>
      <c r="J312" s="56">
        <f>'[2]FY 14 Integration'!J312</f>
        <v>0</v>
      </c>
      <c r="K312" s="56">
        <f t="shared" si="38"/>
        <v>0</v>
      </c>
      <c r="L312" s="56">
        <f t="shared" si="34"/>
        <v>0</v>
      </c>
      <c r="M312" s="64">
        <f t="shared" si="35"/>
        <v>0</v>
      </c>
      <c r="N312" s="59">
        <f t="shared" si="39"/>
        <v>0</v>
      </c>
      <c r="O312" s="59">
        <f t="shared" si="36"/>
        <v>0</v>
      </c>
      <c r="P312" s="59">
        <f t="shared" si="37"/>
        <v>0</v>
      </c>
    </row>
    <row r="313" spans="1:16" x14ac:dyDescent="0.25">
      <c r="A313" s="65">
        <v>2365</v>
      </c>
      <c r="B313" s="65">
        <v>1</v>
      </c>
      <c r="C313" s="40" t="s">
        <v>344</v>
      </c>
      <c r="D313" s="56">
        <v>82000</v>
      </c>
      <c r="E313" s="57">
        <v>897.27</v>
      </c>
      <c r="F313" s="57">
        <v>801</v>
      </c>
      <c r="G313" s="57">
        <v>164.8</v>
      </c>
      <c r="H313" s="58">
        <f t="shared" si="33"/>
        <v>0.20574282147315856</v>
      </c>
      <c r="I313" s="48">
        <f t="shared" si="40"/>
        <v>64612.401498127343</v>
      </c>
      <c r="J313" s="56">
        <f>'[2]FY 14 Integration'!J313</f>
        <v>10077.614981273411</v>
      </c>
      <c r="K313" s="56">
        <f t="shared" si="38"/>
        <v>8972.7000000000007</v>
      </c>
      <c r="L313" s="56">
        <f t="shared" si="34"/>
        <v>83662.720000000001</v>
      </c>
      <c r="M313" s="64">
        <f t="shared" si="35"/>
        <v>1662.7200000000012</v>
      </c>
      <c r="N313" s="59">
        <f t="shared" si="39"/>
        <v>1.8530876993547105</v>
      </c>
      <c r="O313" s="59">
        <f t="shared" si="36"/>
        <v>58563.903999999995</v>
      </c>
      <c r="P313" s="59">
        <f t="shared" si="37"/>
        <v>25098.815999999999</v>
      </c>
    </row>
    <row r="314" spans="1:16" x14ac:dyDescent="0.25">
      <c r="A314" s="65">
        <v>2396</v>
      </c>
      <c r="B314" s="65">
        <v>1</v>
      </c>
      <c r="C314" s="40" t="s">
        <v>345</v>
      </c>
      <c r="D314" s="56">
        <v>81009.679999999993</v>
      </c>
      <c r="E314" s="57">
        <v>914.63</v>
      </c>
      <c r="F314" s="57">
        <v>787</v>
      </c>
      <c r="G314" s="57">
        <v>46.35</v>
      </c>
      <c r="H314" s="58">
        <f t="shared" si="33"/>
        <v>5.8894536213468872E-2</v>
      </c>
      <c r="I314" s="48">
        <f t="shared" si="40"/>
        <v>18853.348379923762</v>
      </c>
      <c r="J314" s="56">
        <f>'[2]FY 14 Integration'!J314</f>
        <v>42064.381430241425</v>
      </c>
      <c r="K314" s="56">
        <f t="shared" si="38"/>
        <v>9146.2999999999993</v>
      </c>
      <c r="L314" s="56">
        <f t="shared" si="34"/>
        <v>70064.03</v>
      </c>
      <c r="M314" s="64">
        <f t="shared" si="35"/>
        <v>-10945.649999999994</v>
      </c>
      <c r="N314" s="59">
        <f t="shared" si="39"/>
        <v>-11.967298251752068</v>
      </c>
      <c r="O314" s="59">
        <f t="shared" si="36"/>
        <v>49044.820999999996</v>
      </c>
      <c r="P314" s="59">
        <f t="shared" si="37"/>
        <v>21019.208999999999</v>
      </c>
    </row>
    <row r="315" spans="1:16" x14ac:dyDescent="0.25">
      <c r="A315" s="45">
        <v>2397</v>
      </c>
      <c r="B315" s="45">
        <v>1</v>
      </c>
      <c r="C315" s="45" t="s">
        <v>346</v>
      </c>
      <c r="D315" s="56">
        <v>0</v>
      </c>
      <c r="E315" s="57">
        <v>1181.6199999999999</v>
      </c>
      <c r="F315" s="57">
        <v>1076</v>
      </c>
      <c r="G315" s="57">
        <v>204.97</v>
      </c>
      <c r="H315" s="58">
        <f t="shared" si="33"/>
        <v>0.19049256505576209</v>
      </c>
      <c r="I315" s="48">
        <f t="shared" si="40"/>
        <v>78781.438652416356</v>
      </c>
      <c r="J315" s="56">
        <f>'[2]FY 14 Integration'!J315</f>
        <v>0</v>
      </c>
      <c r="K315" s="56">
        <f t="shared" si="38"/>
        <v>0</v>
      </c>
      <c r="L315" s="56">
        <f t="shared" si="34"/>
        <v>0</v>
      </c>
      <c r="M315" s="64">
        <f t="shared" si="35"/>
        <v>0</v>
      </c>
      <c r="N315" s="59">
        <f t="shared" si="39"/>
        <v>0</v>
      </c>
      <c r="O315" s="59">
        <f t="shared" si="36"/>
        <v>0</v>
      </c>
      <c r="P315" s="59">
        <f t="shared" si="37"/>
        <v>0</v>
      </c>
    </row>
    <row r="316" spans="1:16" x14ac:dyDescent="0.25">
      <c r="A316" s="65">
        <v>2448</v>
      </c>
      <c r="B316" s="65">
        <v>1</v>
      </c>
      <c r="C316" s="40" t="s">
        <v>945</v>
      </c>
      <c r="D316" s="56">
        <v>37150</v>
      </c>
      <c r="E316" s="57">
        <v>824.61</v>
      </c>
      <c r="F316" s="57">
        <v>758</v>
      </c>
      <c r="G316" s="57">
        <v>32.96</v>
      </c>
      <c r="H316" s="58">
        <f t="shared" si="33"/>
        <v>4.3482849604221635E-2</v>
      </c>
      <c r="I316" s="48">
        <f t="shared" si="40"/>
        <v>12549.737414248022</v>
      </c>
      <c r="J316" s="56">
        <f>'[2]FY 14 Integration'!J316</f>
        <v>15970.025224274408</v>
      </c>
      <c r="K316" s="56">
        <f t="shared" si="38"/>
        <v>8246.1</v>
      </c>
      <c r="L316" s="56">
        <f t="shared" si="34"/>
        <v>36765.86</v>
      </c>
      <c r="M316" s="64">
        <f t="shared" si="35"/>
        <v>-384.13999999999942</v>
      </c>
      <c r="N316" s="59">
        <f t="shared" si="39"/>
        <v>-0.46584445980524053</v>
      </c>
      <c r="O316" s="59">
        <f t="shared" si="36"/>
        <v>25736.101999999999</v>
      </c>
      <c r="P316" s="59">
        <f t="shared" si="37"/>
        <v>11029.758</v>
      </c>
    </row>
    <row r="317" spans="1:16" x14ac:dyDescent="0.25">
      <c r="A317" s="45">
        <v>2527</v>
      </c>
      <c r="B317" s="45">
        <v>1</v>
      </c>
      <c r="C317" s="45" t="s">
        <v>348</v>
      </c>
      <c r="D317" s="56">
        <v>0</v>
      </c>
      <c r="E317" s="57">
        <v>325.38</v>
      </c>
      <c r="F317" s="57">
        <v>289</v>
      </c>
      <c r="G317" s="57">
        <v>27.810000000000002</v>
      </c>
      <c r="H317" s="58">
        <f t="shared" si="33"/>
        <v>9.6228373702422154E-2</v>
      </c>
      <c r="I317" s="48">
        <f t="shared" si="40"/>
        <v>10958.775882352942</v>
      </c>
      <c r="J317" s="56">
        <f>'[2]FY 14 Integration'!J317</f>
        <v>0</v>
      </c>
      <c r="K317" s="56">
        <f t="shared" si="38"/>
        <v>0</v>
      </c>
      <c r="L317" s="56">
        <f t="shared" si="34"/>
        <v>0</v>
      </c>
      <c r="M317" s="64">
        <f t="shared" si="35"/>
        <v>0</v>
      </c>
      <c r="N317" s="59">
        <f t="shared" si="39"/>
        <v>0</v>
      </c>
      <c r="O317" s="59">
        <f t="shared" si="36"/>
        <v>0</v>
      </c>
      <c r="P317" s="59">
        <f t="shared" si="37"/>
        <v>0</v>
      </c>
    </row>
    <row r="318" spans="1:16" x14ac:dyDescent="0.25">
      <c r="A318" s="65">
        <v>2534</v>
      </c>
      <c r="B318" s="65">
        <v>1</v>
      </c>
      <c r="C318" s="40" t="s">
        <v>947</v>
      </c>
      <c r="D318" s="56">
        <v>70034.080000000002</v>
      </c>
      <c r="E318" s="57">
        <v>704.92</v>
      </c>
      <c r="F318" s="57">
        <v>693</v>
      </c>
      <c r="G318" s="57">
        <v>103</v>
      </c>
      <c r="H318" s="58">
        <f t="shared" si="33"/>
        <v>0.14862914862914864</v>
      </c>
      <c r="I318" s="48">
        <f t="shared" si="40"/>
        <v>36670.080808080806</v>
      </c>
      <c r="J318" s="56">
        <f>'[2]FY 14 Integration'!J318</f>
        <v>20726.826133333336</v>
      </c>
      <c r="K318" s="56">
        <f t="shared" si="38"/>
        <v>7049.2</v>
      </c>
      <c r="L318" s="56">
        <f t="shared" si="34"/>
        <v>64446.11</v>
      </c>
      <c r="M318" s="64">
        <f t="shared" si="35"/>
        <v>-5587.9700000000012</v>
      </c>
      <c r="N318" s="59">
        <f t="shared" si="39"/>
        <v>-7.9270981104238798</v>
      </c>
      <c r="O318" s="59">
        <f t="shared" si="36"/>
        <v>45112.276999999995</v>
      </c>
      <c r="P318" s="59">
        <f t="shared" si="37"/>
        <v>19333.832999999999</v>
      </c>
    </row>
    <row r="319" spans="1:16" x14ac:dyDescent="0.25">
      <c r="A319" s="45">
        <v>2536</v>
      </c>
      <c r="B319" s="45">
        <v>1</v>
      </c>
      <c r="C319" s="45" t="s">
        <v>350</v>
      </c>
      <c r="D319" s="56">
        <v>0</v>
      </c>
      <c r="E319" s="57">
        <v>221.28</v>
      </c>
      <c r="F319" s="57">
        <v>205</v>
      </c>
      <c r="G319" s="57">
        <v>3.09</v>
      </c>
      <c r="H319" s="58">
        <f t="shared" si="33"/>
        <v>1.5073170731707317E-2</v>
      </c>
      <c r="I319" s="48">
        <f t="shared" si="40"/>
        <v>1167.3869268292683</v>
      </c>
      <c r="J319" s="56">
        <f>'[2]FY 14 Integration'!J319</f>
        <v>0</v>
      </c>
      <c r="K319" s="56">
        <f t="shared" si="38"/>
        <v>0</v>
      </c>
      <c r="L319" s="56">
        <f t="shared" si="34"/>
        <v>0</v>
      </c>
      <c r="M319" s="64">
        <f t="shared" si="35"/>
        <v>0</v>
      </c>
      <c r="N319" s="59">
        <f t="shared" si="39"/>
        <v>0</v>
      </c>
      <c r="O319" s="59">
        <f t="shared" si="36"/>
        <v>0</v>
      </c>
      <c r="P319" s="59">
        <f t="shared" si="37"/>
        <v>0</v>
      </c>
    </row>
    <row r="320" spans="1:16" x14ac:dyDescent="0.25">
      <c r="A320" s="45">
        <v>2580</v>
      </c>
      <c r="B320" s="45">
        <v>1</v>
      </c>
      <c r="C320" s="45" t="s">
        <v>351</v>
      </c>
      <c r="D320" s="56">
        <v>6000</v>
      </c>
      <c r="E320" s="57">
        <v>805.88</v>
      </c>
      <c r="F320" s="57">
        <v>777</v>
      </c>
      <c r="G320" s="57">
        <v>122.57000000000001</v>
      </c>
      <c r="H320" s="58">
        <f t="shared" si="33"/>
        <v>0.15774774774774775</v>
      </c>
      <c r="I320" s="48">
        <f t="shared" si="40"/>
        <v>44494.014234234237</v>
      </c>
      <c r="J320" s="56">
        <f>'[2]FY 14 Integration'!J320</f>
        <v>0</v>
      </c>
      <c r="K320" s="56">
        <f t="shared" si="38"/>
        <v>8058.8</v>
      </c>
      <c r="L320" s="56">
        <f t="shared" si="34"/>
        <v>52552.81</v>
      </c>
      <c r="M320" s="64">
        <f t="shared" si="35"/>
        <v>46552.81</v>
      </c>
      <c r="N320" s="59">
        <f t="shared" si="39"/>
        <v>57.76642924504889</v>
      </c>
      <c r="O320" s="59">
        <f t="shared" si="36"/>
        <v>36786.966999999997</v>
      </c>
      <c r="P320" s="59">
        <f t="shared" si="37"/>
        <v>15765.842999999999</v>
      </c>
    </row>
    <row r="321" spans="1:16" x14ac:dyDescent="0.25">
      <c r="A321" s="45">
        <v>2609</v>
      </c>
      <c r="B321" s="45">
        <v>1</v>
      </c>
      <c r="C321" s="45" t="s">
        <v>352</v>
      </c>
      <c r="D321" s="56">
        <v>0</v>
      </c>
      <c r="E321" s="57">
        <v>462.94</v>
      </c>
      <c r="F321" s="57">
        <v>425</v>
      </c>
      <c r="G321" s="57">
        <v>18.54</v>
      </c>
      <c r="H321" s="58">
        <f t="shared" si="33"/>
        <v>4.3623529411764707E-2</v>
      </c>
      <c r="I321" s="48">
        <f t="shared" si="40"/>
        <v>7068.2768470588235</v>
      </c>
      <c r="J321" s="56">
        <f>'[2]FY 14 Integration'!J321</f>
        <v>0</v>
      </c>
      <c r="K321" s="56">
        <f t="shared" si="38"/>
        <v>0</v>
      </c>
      <c r="L321" s="56">
        <f t="shared" si="34"/>
        <v>0</v>
      </c>
      <c r="M321" s="64">
        <f t="shared" si="35"/>
        <v>0</v>
      </c>
      <c r="N321" s="59">
        <f t="shared" si="39"/>
        <v>0</v>
      </c>
      <c r="O321" s="59">
        <f t="shared" si="36"/>
        <v>0</v>
      </c>
      <c r="P321" s="59">
        <f t="shared" si="37"/>
        <v>0</v>
      </c>
    </row>
    <row r="322" spans="1:16" x14ac:dyDescent="0.25">
      <c r="A322" s="45">
        <v>2683</v>
      </c>
      <c r="B322" s="45">
        <v>1</v>
      </c>
      <c r="C322" s="45" t="s">
        <v>353</v>
      </c>
      <c r="D322" s="56">
        <v>0</v>
      </c>
      <c r="E322" s="57">
        <v>453.24</v>
      </c>
      <c r="F322" s="57">
        <v>447</v>
      </c>
      <c r="G322" s="57">
        <v>15.450000000000001</v>
      </c>
      <c r="H322" s="58">
        <f t="shared" si="33"/>
        <v>3.4563758389261748E-2</v>
      </c>
      <c r="I322" s="48">
        <f t="shared" si="40"/>
        <v>5482.9872483221488</v>
      </c>
      <c r="J322" s="56">
        <f>'[2]FY 14 Integration'!J322</f>
        <v>0</v>
      </c>
      <c r="K322" s="56">
        <f t="shared" si="38"/>
        <v>0</v>
      </c>
      <c r="L322" s="56">
        <f t="shared" si="34"/>
        <v>0</v>
      </c>
      <c r="M322" s="64">
        <f t="shared" si="35"/>
        <v>0</v>
      </c>
      <c r="N322" s="59">
        <f t="shared" si="39"/>
        <v>0</v>
      </c>
      <c r="O322" s="59">
        <f t="shared" si="36"/>
        <v>0</v>
      </c>
      <c r="P322" s="59">
        <f t="shared" si="37"/>
        <v>0</v>
      </c>
    </row>
    <row r="323" spans="1:16" x14ac:dyDescent="0.25">
      <c r="A323" s="45">
        <v>2687</v>
      </c>
      <c r="B323" s="45">
        <v>1</v>
      </c>
      <c r="C323" s="45" t="s">
        <v>354</v>
      </c>
      <c r="D323" s="56">
        <v>0</v>
      </c>
      <c r="E323" s="57">
        <v>1272.06</v>
      </c>
      <c r="F323" s="57">
        <v>1124</v>
      </c>
      <c r="G323" s="57">
        <v>73.13</v>
      </c>
      <c r="H323" s="58">
        <f t="shared" si="33"/>
        <v>6.5062277580071173E-2</v>
      </c>
      <c r="I323" s="48">
        <f t="shared" si="40"/>
        <v>28967.092286476865</v>
      </c>
      <c r="J323" s="56">
        <f>'[2]FY 14 Integration'!J323</f>
        <v>0</v>
      </c>
      <c r="K323" s="56">
        <f t="shared" si="38"/>
        <v>0</v>
      </c>
      <c r="L323" s="56">
        <f t="shared" si="34"/>
        <v>0</v>
      </c>
      <c r="M323" s="64">
        <f t="shared" si="35"/>
        <v>0</v>
      </c>
      <c r="N323" s="59">
        <f t="shared" si="39"/>
        <v>0</v>
      </c>
      <c r="O323" s="59">
        <f t="shared" si="36"/>
        <v>0</v>
      </c>
      <c r="P323" s="59">
        <f t="shared" si="37"/>
        <v>0</v>
      </c>
    </row>
    <row r="324" spans="1:16" x14ac:dyDescent="0.25">
      <c r="A324" s="45">
        <v>2689</v>
      </c>
      <c r="B324" s="45">
        <v>1</v>
      </c>
      <c r="C324" s="45" t="s">
        <v>355</v>
      </c>
      <c r="D324" s="56">
        <v>0</v>
      </c>
      <c r="E324" s="57">
        <v>1163.58</v>
      </c>
      <c r="F324" s="57">
        <v>1150</v>
      </c>
      <c r="G324" s="57">
        <v>145.22999999999999</v>
      </c>
      <c r="H324" s="58">
        <f t="shared" si="33"/>
        <v>0.12628695652173913</v>
      </c>
      <c r="I324" s="48">
        <f t="shared" si="40"/>
        <v>51430.741904347822</v>
      </c>
      <c r="J324" s="56">
        <f>'[2]FY 14 Integration'!J324</f>
        <v>0</v>
      </c>
      <c r="K324" s="56">
        <f t="shared" si="38"/>
        <v>0</v>
      </c>
      <c r="L324" s="56">
        <f t="shared" si="34"/>
        <v>0</v>
      </c>
      <c r="M324" s="64">
        <f t="shared" si="35"/>
        <v>0</v>
      </c>
      <c r="N324" s="59">
        <f t="shared" si="39"/>
        <v>0</v>
      </c>
      <c r="O324" s="59">
        <f t="shared" si="36"/>
        <v>0</v>
      </c>
      <c r="P324" s="59">
        <f t="shared" si="37"/>
        <v>0</v>
      </c>
    </row>
    <row r="325" spans="1:16" x14ac:dyDescent="0.25">
      <c r="A325" s="45">
        <v>2711</v>
      </c>
      <c r="B325" s="45">
        <v>1</v>
      </c>
      <c r="C325" s="45" t="s">
        <v>356</v>
      </c>
      <c r="D325" s="56">
        <v>0</v>
      </c>
      <c r="E325" s="57">
        <v>1022.7</v>
      </c>
      <c r="F325" s="57">
        <v>929</v>
      </c>
      <c r="G325" s="57">
        <v>56.65</v>
      </c>
      <c r="H325" s="58">
        <f t="shared" si="33"/>
        <v>6.0979547900968781E-2</v>
      </c>
      <c r="I325" s="48">
        <f t="shared" si="40"/>
        <v>21827.324273412272</v>
      </c>
      <c r="J325" s="56">
        <f>'[2]FY 14 Integration'!J325</f>
        <v>0</v>
      </c>
      <c r="K325" s="56">
        <f t="shared" si="38"/>
        <v>0</v>
      </c>
      <c r="L325" s="56">
        <f t="shared" si="34"/>
        <v>0</v>
      </c>
      <c r="M325" s="64">
        <f t="shared" si="35"/>
        <v>0</v>
      </c>
      <c r="N325" s="59">
        <f t="shared" si="39"/>
        <v>0</v>
      </c>
      <c r="O325" s="59">
        <f t="shared" si="36"/>
        <v>0</v>
      </c>
      <c r="P325" s="59">
        <f t="shared" si="37"/>
        <v>0</v>
      </c>
    </row>
    <row r="326" spans="1:16" x14ac:dyDescent="0.25">
      <c r="A326" s="45">
        <v>2752</v>
      </c>
      <c r="B326" s="45">
        <v>1</v>
      </c>
      <c r="C326" s="45" t="s">
        <v>357</v>
      </c>
      <c r="D326" s="56">
        <v>0</v>
      </c>
      <c r="E326" s="57">
        <v>2061.94</v>
      </c>
      <c r="F326" s="57">
        <v>1710</v>
      </c>
      <c r="G326" s="57">
        <v>178.19</v>
      </c>
      <c r="H326" s="58">
        <f t="shared" si="33"/>
        <v>0.10420467836257309</v>
      </c>
      <c r="I326" s="48">
        <f t="shared" si="40"/>
        <v>75202.32807602339</v>
      </c>
      <c r="J326" s="56">
        <f>'[2]FY 14 Integration'!J326</f>
        <v>0</v>
      </c>
      <c r="K326" s="56">
        <f t="shared" si="38"/>
        <v>0</v>
      </c>
      <c r="L326" s="56">
        <f t="shared" si="34"/>
        <v>0</v>
      </c>
      <c r="M326" s="64">
        <f t="shared" si="35"/>
        <v>0</v>
      </c>
      <c r="N326" s="59">
        <f t="shared" si="39"/>
        <v>0</v>
      </c>
      <c r="O326" s="59">
        <f t="shared" si="36"/>
        <v>0</v>
      </c>
      <c r="P326" s="59">
        <f t="shared" si="37"/>
        <v>0</v>
      </c>
    </row>
    <row r="327" spans="1:16" x14ac:dyDescent="0.25">
      <c r="A327" s="65">
        <v>2753</v>
      </c>
      <c r="B327" s="65">
        <v>1</v>
      </c>
      <c r="C327" s="40" t="s">
        <v>955</v>
      </c>
      <c r="D327" s="56">
        <v>138843.99</v>
      </c>
      <c r="E327" s="57">
        <v>1010.27</v>
      </c>
      <c r="F327" s="57">
        <v>923</v>
      </c>
      <c r="G327" s="57">
        <v>333.72</v>
      </c>
      <c r="H327" s="58">
        <f t="shared" si="33"/>
        <v>0.36156013001083426</v>
      </c>
      <c r="I327" s="48">
        <f t="shared" si="40"/>
        <v>127845.67339111594</v>
      </c>
      <c r="J327" s="56">
        <f>'[2]FY 14 Integration'!J327</f>
        <v>5232.3518398699789</v>
      </c>
      <c r="K327" s="56">
        <f t="shared" si="38"/>
        <v>10102.700000000001</v>
      </c>
      <c r="L327" s="56">
        <f t="shared" si="34"/>
        <v>143180.73000000001</v>
      </c>
      <c r="M327" s="64">
        <f t="shared" si="35"/>
        <v>4336.7400000000198</v>
      </c>
      <c r="N327" s="59">
        <f t="shared" si="39"/>
        <v>4.2926544389123897</v>
      </c>
      <c r="O327" s="59">
        <f t="shared" si="36"/>
        <v>100226.511</v>
      </c>
      <c r="P327" s="59">
        <f t="shared" si="37"/>
        <v>42954.219000000005</v>
      </c>
    </row>
    <row r="328" spans="1:16" x14ac:dyDescent="0.25">
      <c r="A328" s="65">
        <v>2754</v>
      </c>
      <c r="B328" s="65">
        <v>1</v>
      </c>
      <c r="C328" s="40" t="s">
        <v>956</v>
      </c>
      <c r="D328" s="56">
        <v>42000</v>
      </c>
      <c r="E328" s="57">
        <v>577.34</v>
      </c>
      <c r="F328" s="57">
        <v>523</v>
      </c>
      <c r="G328" s="57">
        <v>98.88</v>
      </c>
      <c r="H328" s="58">
        <f t="shared" si="33"/>
        <v>0.18906309751434033</v>
      </c>
      <c r="I328" s="48">
        <f t="shared" si="40"/>
        <v>38203.791051625238</v>
      </c>
      <c r="J328" s="56">
        <f>'[2]FY 14 Integration'!J328</f>
        <v>1290.2785468451234</v>
      </c>
      <c r="K328" s="56">
        <f t="shared" si="38"/>
        <v>5773.4000000000005</v>
      </c>
      <c r="L328" s="56">
        <f t="shared" si="34"/>
        <v>45267.47</v>
      </c>
      <c r="M328" s="64">
        <f t="shared" si="35"/>
        <v>3267.4700000000012</v>
      </c>
      <c r="N328" s="59">
        <f t="shared" si="39"/>
        <v>5.6595247168046576</v>
      </c>
      <c r="O328" s="59">
        <f t="shared" si="36"/>
        <v>31687.228999999999</v>
      </c>
      <c r="P328" s="59">
        <f t="shared" si="37"/>
        <v>13580.241</v>
      </c>
    </row>
    <row r="329" spans="1:16" x14ac:dyDescent="0.25">
      <c r="A329" s="65">
        <v>2759</v>
      </c>
      <c r="B329" s="65">
        <v>1</v>
      </c>
      <c r="C329" s="40" t="s">
        <v>957</v>
      </c>
      <c r="D329" s="56">
        <v>26665.279999999999</v>
      </c>
      <c r="E329" s="57">
        <v>331.11</v>
      </c>
      <c r="F329" s="57">
        <v>266</v>
      </c>
      <c r="G329" s="57">
        <v>14.42</v>
      </c>
      <c r="H329" s="58">
        <f t="shared" si="33"/>
        <v>5.4210526315789473E-2</v>
      </c>
      <c r="I329" s="48">
        <f t="shared" si="40"/>
        <v>6282.3765789473691</v>
      </c>
      <c r="J329" s="56">
        <f>'[2]FY 14 Integration'!J329</f>
        <v>13640.231115789473</v>
      </c>
      <c r="K329" s="56">
        <f t="shared" si="38"/>
        <v>3311.1000000000004</v>
      </c>
      <c r="L329" s="56">
        <f t="shared" si="34"/>
        <v>23233.71</v>
      </c>
      <c r="M329" s="64">
        <f t="shared" si="35"/>
        <v>-3431.5699999999997</v>
      </c>
      <c r="N329" s="59">
        <f t="shared" si="39"/>
        <v>-10.363836791398628</v>
      </c>
      <c r="O329" s="59">
        <f t="shared" si="36"/>
        <v>16263.596999999998</v>
      </c>
      <c r="P329" s="59">
        <f t="shared" si="37"/>
        <v>6970.1129999999994</v>
      </c>
    </row>
    <row r="330" spans="1:16" x14ac:dyDescent="0.25">
      <c r="A330" s="65">
        <v>2805</v>
      </c>
      <c r="B330" s="65">
        <v>1</v>
      </c>
      <c r="C330" s="40" t="s">
        <v>958</v>
      </c>
      <c r="D330" s="56">
        <v>39130</v>
      </c>
      <c r="E330" s="57">
        <v>1206.93</v>
      </c>
      <c r="F330" s="57">
        <v>1089</v>
      </c>
      <c r="G330" s="57">
        <v>87.55</v>
      </c>
      <c r="H330" s="58">
        <f t="shared" si="33"/>
        <v>8.0394857667584932E-2</v>
      </c>
      <c r="I330" s="48">
        <f t="shared" si="40"/>
        <v>33960.837947658401</v>
      </c>
      <c r="J330" s="56">
        <f>'[2]FY 14 Integration'!J330</f>
        <v>3000.8787878787825</v>
      </c>
      <c r="K330" s="56">
        <f t="shared" si="38"/>
        <v>12069.300000000001</v>
      </c>
      <c r="L330" s="56">
        <f t="shared" si="34"/>
        <v>49031.02</v>
      </c>
      <c r="M330" s="64">
        <f t="shared" si="35"/>
        <v>9901.0199999999968</v>
      </c>
      <c r="N330" s="59">
        <f t="shared" si="39"/>
        <v>8.2034749322661593</v>
      </c>
      <c r="O330" s="59">
        <f t="shared" si="36"/>
        <v>34321.713999999993</v>
      </c>
      <c r="P330" s="59">
        <f t="shared" si="37"/>
        <v>14709.305999999999</v>
      </c>
    </row>
    <row r="331" spans="1:16" x14ac:dyDescent="0.25">
      <c r="A331" s="45">
        <v>2835</v>
      </c>
      <c r="B331" s="45">
        <v>1</v>
      </c>
      <c r="C331" s="45" t="s">
        <v>362</v>
      </c>
      <c r="D331" s="56">
        <v>0</v>
      </c>
      <c r="E331" s="57">
        <v>680.51</v>
      </c>
      <c r="F331" s="57">
        <v>619</v>
      </c>
      <c r="G331" s="57">
        <v>19.57</v>
      </c>
      <c r="H331" s="58">
        <f t="shared" si="33"/>
        <v>3.1615508885298869E-2</v>
      </c>
      <c r="I331" s="48">
        <f t="shared" si="40"/>
        <v>7530.1344830371572</v>
      </c>
      <c r="J331" s="56">
        <f>'[2]FY 14 Integration'!J331</f>
        <v>0</v>
      </c>
      <c r="K331" s="56">
        <f t="shared" si="38"/>
        <v>0</v>
      </c>
      <c r="L331" s="56">
        <f t="shared" si="34"/>
        <v>0</v>
      </c>
      <c r="M331" s="64">
        <f t="shared" si="35"/>
        <v>0</v>
      </c>
      <c r="N331" s="59">
        <f t="shared" si="39"/>
        <v>0</v>
      </c>
      <c r="O331" s="59">
        <f t="shared" si="36"/>
        <v>0</v>
      </c>
      <c r="P331" s="59">
        <f t="shared" si="37"/>
        <v>0</v>
      </c>
    </row>
    <row r="332" spans="1:16" x14ac:dyDescent="0.25">
      <c r="A332" s="45">
        <v>2853</v>
      </c>
      <c r="B332" s="45">
        <v>1</v>
      </c>
      <c r="C332" s="45" t="s">
        <v>363</v>
      </c>
      <c r="D332" s="56">
        <v>0</v>
      </c>
      <c r="E332" s="57">
        <v>868.11</v>
      </c>
      <c r="F332" s="57">
        <v>812</v>
      </c>
      <c r="G332" s="57">
        <v>91.67</v>
      </c>
      <c r="H332" s="58">
        <f t="shared" si="33"/>
        <v>0.11289408866995074</v>
      </c>
      <c r="I332" s="48">
        <f t="shared" si="40"/>
        <v>34301.57056034483</v>
      </c>
      <c r="J332" s="56">
        <f>'[2]FY 14 Integration'!J332</f>
        <v>0</v>
      </c>
      <c r="K332" s="56">
        <f t="shared" si="38"/>
        <v>0</v>
      </c>
      <c r="L332" s="56">
        <f t="shared" si="34"/>
        <v>0</v>
      </c>
      <c r="M332" s="64">
        <f t="shared" si="35"/>
        <v>0</v>
      </c>
      <c r="N332" s="59">
        <f t="shared" si="39"/>
        <v>0</v>
      </c>
      <c r="O332" s="59">
        <f t="shared" si="36"/>
        <v>0</v>
      </c>
      <c r="P332" s="59">
        <f t="shared" si="37"/>
        <v>0</v>
      </c>
    </row>
    <row r="333" spans="1:16" x14ac:dyDescent="0.25">
      <c r="A333" s="45">
        <v>2854</v>
      </c>
      <c r="B333" s="45">
        <v>1</v>
      </c>
      <c r="C333" s="45" t="s">
        <v>364</v>
      </c>
      <c r="D333" s="56">
        <v>0</v>
      </c>
      <c r="E333" s="57">
        <v>550.92999999999995</v>
      </c>
      <c r="F333" s="57">
        <v>496</v>
      </c>
      <c r="G333" s="57">
        <v>65.92</v>
      </c>
      <c r="H333" s="58">
        <f t="shared" si="33"/>
        <v>0.13290322580645161</v>
      </c>
      <c r="I333" s="48">
        <f t="shared" si="40"/>
        <v>25627.130967741934</v>
      </c>
      <c r="J333" s="56">
        <f>'[2]FY 14 Integration'!J333</f>
        <v>0</v>
      </c>
      <c r="K333" s="56">
        <f t="shared" si="38"/>
        <v>0</v>
      </c>
      <c r="L333" s="56">
        <f t="shared" si="34"/>
        <v>0</v>
      </c>
      <c r="M333" s="64">
        <f t="shared" si="35"/>
        <v>0</v>
      </c>
      <c r="N333" s="59">
        <f t="shared" si="39"/>
        <v>0</v>
      </c>
      <c r="O333" s="59">
        <f t="shared" si="36"/>
        <v>0</v>
      </c>
      <c r="P333" s="59">
        <f t="shared" si="37"/>
        <v>0</v>
      </c>
    </row>
    <row r="334" spans="1:16" x14ac:dyDescent="0.25">
      <c r="A334" s="45">
        <v>2856</v>
      </c>
      <c r="B334" s="45">
        <v>1</v>
      </c>
      <c r="C334" s="45" t="s">
        <v>365</v>
      </c>
      <c r="D334" s="56">
        <v>0</v>
      </c>
      <c r="E334" s="57">
        <v>324.45</v>
      </c>
      <c r="F334" s="57">
        <v>322</v>
      </c>
      <c r="G334" s="57">
        <v>35.020000000000003</v>
      </c>
      <c r="H334" s="58">
        <f t="shared" ref="H334:H349" si="41">IF(F334=0,0,G334/F334)</f>
        <v>0.10875776397515528</v>
      </c>
      <c r="I334" s="48">
        <f t="shared" si="40"/>
        <v>12350.259782608697</v>
      </c>
      <c r="J334" s="56">
        <f>'[2]FY 14 Integration'!J334</f>
        <v>0</v>
      </c>
      <c r="K334" s="56">
        <f t="shared" si="38"/>
        <v>0</v>
      </c>
      <c r="L334" s="56">
        <f t="shared" ref="L334:L349" si="42">IF(D334=0,0,ROUND(I334+J334+K334,2))</f>
        <v>0</v>
      </c>
      <c r="M334" s="64">
        <f t="shared" ref="M334:M349" si="43">L334-D334</f>
        <v>0</v>
      </c>
      <c r="N334" s="59">
        <f t="shared" si="39"/>
        <v>0</v>
      </c>
      <c r="O334" s="59">
        <f t="shared" ref="O334:O349" si="44">O$9*L334</f>
        <v>0</v>
      </c>
      <c r="P334" s="59">
        <f t="shared" ref="P334:P349" si="45">P$9*L334</f>
        <v>0</v>
      </c>
    </row>
    <row r="335" spans="1:16" x14ac:dyDescent="0.25">
      <c r="A335" s="45">
        <v>2859</v>
      </c>
      <c r="B335" s="45">
        <v>1</v>
      </c>
      <c r="C335" s="45" t="s">
        <v>366</v>
      </c>
      <c r="D335" s="56">
        <v>0</v>
      </c>
      <c r="E335" s="57">
        <v>1826.4</v>
      </c>
      <c r="F335" s="57">
        <v>1662</v>
      </c>
      <c r="G335" s="57">
        <v>288.40000000000003</v>
      </c>
      <c r="H335" s="58">
        <f t="shared" si="41"/>
        <v>0.17352587244283998</v>
      </c>
      <c r="I335" s="48">
        <f t="shared" si="40"/>
        <v>110924.67870036104</v>
      </c>
      <c r="J335" s="56">
        <f>'[2]FY 14 Integration'!J335</f>
        <v>0</v>
      </c>
      <c r="K335" s="56">
        <f t="shared" ref="K335:K349" si="46">IF(D335&gt;0,E335*K$10,0)</f>
        <v>0</v>
      </c>
      <c r="L335" s="56">
        <f t="shared" si="42"/>
        <v>0</v>
      </c>
      <c r="M335" s="64">
        <f t="shared" si="43"/>
        <v>0</v>
      </c>
      <c r="N335" s="59">
        <f t="shared" ref="N335:N349" si="47">IF(E335=0,0,M335/E335)</f>
        <v>0</v>
      </c>
      <c r="O335" s="59">
        <f t="shared" si="44"/>
        <v>0</v>
      </c>
      <c r="P335" s="59">
        <f t="shared" si="45"/>
        <v>0</v>
      </c>
    </row>
    <row r="336" spans="1:16" x14ac:dyDescent="0.25">
      <c r="A336" s="45">
        <v>2860</v>
      </c>
      <c r="B336" s="45">
        <v>1</v>
      </c>
      <c r="C336" s="45" t="s">
        <v>367</v>
      </c>
      <c r="D336" s="56">
        <v>0</v>
      </c>
      <c r="E336" s="57">
        <v>1376.2</v>
      </c>
      <c r="F336" s="57">
        <v>1222</v>
      </c>
      <c r="G336" s="57">
        <v>156.56</v>
      </c>
      <c r="H336" s="58">
        <f t="shared" si="41"/>
        <v>0.1281178396072013</v>
      </c>
      <c r="I336" s="48">
        <f t="shared" ref="I336:I349" si="48">E336*H336*I$10</f>
        <v>61710.519803600655</v>
      </c>
      <c r="J336" s="56">
        <f>'[2]FY 14 Integration'!J336</f>
        <v>0</v>
      </c>
      <c r="K336" s="56">
        <f t="shared" si="46"/>
        <v>0</v>
      </c>
      <c r="L336" s="56">
        <f t="shared" si="42"/>
        <v>0</v>
      </c>
      <c r="M336" s="64">
        <f t="shared" si="43"/>
        <v>0</v>
      </c>
      <c r="N336" s="59">
        <f t="shared" si="47"/>
        <v>0</v>
      </c>
      <c r="O336" s="59">
        <f t="shared" si="44"/>
        <v>0</v>
      </c>
      <c r="P336" s="59">
        <f t="shared" si="45"/>
        <v>0</v>
      </c>
    </row>
    <row r="337" spans="1:16" x14ac:dyDescent="0.25">
      <c r="A337" s="65">
        <v>2884</v>
      </c>
      <c r="B337" s="65">
        <v>1</v>
      </c>
      <c r="C337" s="40" t="s">
        <v>965</v>
      </c>
      <c r="D337" s="56">
        <v>42261.120000000003</v>
      </c>
      <c r="E337" s="57">
        <v>413.44</v>
      </c>
      <c r="F337" s="57">
        <v>413</v>
      </c>
      <c r="G337" s="57">
        <v>36.050000000000004</v>
      </c>
      <c r="H337" s="58">
        <f t="shared" si="41"/>
        <v>8.7288135593220351E-2</v>
      </c>
      <c r="I337" s="48">
        <f t="shared" si="48"/>
        <v>12630.942372881358</v>
      </c>
      <c r="J337" s="56">
        <f>'[2]FY 14 Integration'!J337</f>
        <v>19047.192589830513</v>
      </c>
      <c r="K337" s="56">
        <f t="shared" si="46"/>
        <v>4134.3999999999996</v>
      </c>
      <c r="L337" s="56">
        <f t="shared" si="42"/>
        <v>35812.53</v>
      </c>
      <c r="M337" s="64">
        <f t="shared" si="43"/>
        <v>-6448.5900000000038</v>
      </c>
      <c r="N337" s="59">
        <f t="shared" si="47"/>
        <v>-15.597402283281744</v>
      </c>
      <c r="O337" s="59">
        <f t="shared" si="44"/>
        <v>25068.770999999997</v>
      </c>
      <c r="P337" s="59">
        <f t="shared" si="45"/>
        <v>10743.759</v>
      </c>
    </row>
    <row r="338" spans="1:16" x14ac:dyDescent="0.25">
      <c r="A338" s="65">
        <v>2886</v>
      </c>
      <c r="B338" s="65">
        <v>1</v>
      </c>
      <c r="C338" s="40" t="s">
        <v>966</v>
      </c>
      <c r="D338" s="56">
        <v>0</v>
      </c>
      <c r="E338" s="57">
        <v>398.04</v>
      </c>
      <c r="F338" s="57">
        <v>269</v>
      </c>
      <c r="G338" s="57">
        <v>10.3</v>
      </c>
      <c r="H338" s="58">
        <f t="shared" si="41"/>
        <v>3.8289962825278814E-2</v>
      </c>
      <c r="I338" s="48">
        <f t="shared" si="48"/>
        <v>5334.3278810408929</v>
      </c>
      <c r="J338" s="56">
        <f>'[2]FY 14 Integration'!J338</f>
        <v>0</v>
      </c>
      <c r="K338" s="56">
        <f t="shared" si="46"/>
        <v>0</v>
      </c>
      <c r="L338" s="56">
        <f t="shared" si="42"/>
        <v>0</v>
      </c>
      <c r="M338" s="64">
        <f t="shared" si="43"/>
        <v>0</v>
      </c>
      <c r="N338" s="59">
        <f t="shared" si="47"/>
        <v>0</v>
      </c>
      <c r="O338" s="59">
        <f t="shared" si="44"/>
        <v>0</v>
      </c>
      <c r="P338" s="59">
        <f t="shared" si="45"/>
        <v>0</v>
      </c>
    </row>
    <row r="339" spans="1:16" x14ac:dyDescent="0.25">
      <c r="A339" s="45">
        <v>2888</v>
      </c>
      <c r="B339" s="45">
        <v>1</v>
      </c>
      <c r="C339" s="45" t="s">
        <v>370</v>
      </c>
      <c r="D339" s="56">
        <v>0</v>
      </c>
      <c r="E339" s="57">
        <v>381.42</v>
      </c>
      <c r="F339" s="57">
        <v>356</v>
      </c>
      <c r="G339" s="57">
        <v>5.15</v>
      </c>
      <c r="H339" s="58">
        <f t="shared" si="41"/>
        <v>1.4466292134831462E-2</v>
      </c>
      <c r="I339" s="48">
        <f t="shared" si="48"/>
        <v>1931.2066011235959</v>
      </c>
      <c r="J339" s="56">
        <f>'[2]FY 14 Integration'!J339</f>
        <v>0</v>
      </c>
      <c r="K339" s="56">
        <f t="shared" si="46"/>
        <v>0</v>
      </c>
      <c r="L339" s="56">
        <f t="shared" si="42"/>
        <v>0</v>
      </c>
      <c r="M339" s="64">
        <f t="shared" si="43"/>
        <v>0</v>
      </c>
      <c r="N339" s="59">
        <f t="shared" si="47"/>
        <v>0</v>
      </c>
      <c r="O339" s="59">
        <f t="shared" si="44"/>
        <v>0</v>
      </c>
      <c r="P339" s="59">
        <f t="shared" si="45"/>
        <v>0</v>
      </c>
    </row>
    <row r="340" spans="1:16" x14ac:dyDescent="0.25">
      <c r="A340" s="65">
        <v>2889</v>
      </c>
      <c r="B340" s="65">
        <v>1</v>
      </c>
      <c r="C340" s="40" t="s">
        <v>968</v>
      </c>
      <c r="D340" s="56">
        <v>51858.09</v>
      </c>
      <c r="E340" s="57">
        <v>690.99</v>
      </c>
      <c r="F340" s="57">
        <v>672</v>
      </c>
      <c r="G340" s="57">
        <v>44.29</v>
      </c>
      <c r="H340" s="58">
        <f t="shared" si="41"/>
        <v>6.5907738095238089E-2</v>
      </c>
      <c r="I340" s="48">
        <f t="shared" si="48"/>
        <v>15939.555781249999</v>
      </c>
      <c r="J340" s="56">
        <f>'[2]FY 14 Integration'!J340</f>
        <v>23598.325025000002</v>
      </c>
      <c r="K340" s="56">
        <f t="shared" si="46"/>
        <v>6909.9</v>
      </c>
      <c r="L340" s="56">
        <f t="shared" si="42"/>
        <v>46447.78</v>
      </c>
      <c r="M340" s="64">
        <f t="shared" si="43"/>
        <v>-5410.3099999999977</v>
      </c>
      <c r="N340" s="59">
        <f t="shared" si="47"/>
        <v>-7.8297949319092863</v>
      </c>
      <c r="O340" s="59">
        <f t="shared" si="44"/>
        <v>32513.445999999996</v>
      </c>
      <c r="P340" s="59">
        <f t="shared" si="45"/>
        <v>13934.333999999999</v>
      </c>
    </row>
    <row r="341" spans="1:16" x14ac:dyDescent="0.25">
      <c r="A341" s="65">
        <v>2890</v>
      </c>
      <c r="B341" s="65">
        <v>1</v>
      </c>
      <c r="C341" s="40" t="s">
        <v>969</v>
      </c>
      <c r="D341" s="56">
        <v>52663.56</v>
      </c>
      <c r="E341" s="57">
        <v>536.37</v>
      </c>
      <c r="F341" s="57">
        <v>542</v>
      </c>
      <c r="G341" s="57">
        <v>169.95000000000002</v>
      </c>
      <c r="H341" s="58">
        <f t="shared" si="41"/>
        <v>0.31356088560885614</v>
      </c>
      <c r="I341" s="48">
        <f t="shared" si="48"/>
        <v>58864.628274907765</v>
      </c>
      <c r="J341" s="56">
        <f>'[2]FY 14 Integration'!J341</f>
        <v>0</v>
      </c>
      <c r="K341" s="56">
        <f t="shared" si="46"/>
        <v>5363.7</v>
      </c>
      <c r="L341" s="56">
        <f t="shared" si="42"/>
        <v>64228.33</v>
      </c>
      <c r="M341" s="64">
        <f t="shared" si="43"/>
        <v>11564.770000000004</v>
      </c>
      <c r="N341" s="59">
        <f t="shared" si="47"/>
        <v>21.561179782612758</v>
      </c>
      <c r="O341" s="59">
        <f t="shared" si="44"/>
        <v>44959.830999999998</v>
      </c>
      <c r="P341" s="59">
        <f t="shared" si="45"/>
        <v>19268.499</v>
      </c>
    </row>
    <row r="342" spans="1:16" x14ac:dyDescent="0.25">
      <c r="A342" s="65">
        <v>2895</v>
      </c>
      <c r="B342" s="65">
        <v>1</v>
      </c>
      <c r="C342" s="40" t="s">
        <v>970</v>
      </c>
      <c r="D342" s="56">
        <v>120000</v>
      </c>
      <c r="E342" s="57">
        <v>1353.37</v>
      </c>
      <c r="F342" s="57">
        <v>1200</v>
      </c>
      <c r="G342" s="57">
        <v>90.64</v>
      </c>
      <c r="H342" s="58">
        <f t="shared" si="41"/>
        <v>7.5533333333333327E-2</v>
      </c>
      <c r="I342" s="48">
        <f t="shared" si="48"/>
        <v>35778.591566666662</v>
      </c>
      <c r="J342" s="56">
        <f>'[2]FY 14 Integration'!J342</f>
        <v>54725.426800000008</v>
      </c>
      <c r="K342" s="56">
        <f t="shared" si="46"/>
        <v>13533.699999999999</v>
      </c>
      <c r="L342" s="56">
        <f t="shared" si="42"/>
        <v>104037.72</v>
      </c>
      <c r="M342" s="64">
        <f t="shared" si="43"/>
        <v>-15962.279999999999</v>
      </c>
      <c r="N342" s="59">
        <f t="shared" si="47"/>
        <v>-11.794468622771305</v>
      </c>
      <c r="O342" s="59">
        <f t="shared" si="44"/>
        <v>72826.403999999995</v>
      </c>
      <c r="P342" s="59">
        <f t="shared" si="45"/>
        <v>31211.315999999999</v>
      </c>
    </row>
    <row r="343" spans="1:16" x14ac:dyDescent="0.25">
      <c r="A343" s="45">
        <v>2897</v>
      </c>
      <c r="B343" s="45">
        <v>1</v>
      </c>
      <c r="C343" s="45" t="s">
        <v>374</v>
      </c>
      <c r="D343" s="56">
        <v>137283</v>
      </c>
      <c r="E343" s="57">
        <v>1247.5</v>
      </c>
      <c r="F343" s="57">
        <v>1122</v>
      </c>
      <c r="G343" s="57">
        <v>348.14</v>
      </c>
      <c r="H343" s="58">
        <f t="shared" si="41"/>
        <v>0.3102852049910873</v>
      </c>
      <c r="I343" s="48">
        <f t="shared" si="48"/>
        <v>135478.27762923349</v>
      </c>
      <c r="J343" s="56">
        <f>'[2]FY 14 Integration'!J343</f>
        <v>0</v>
      </c>
      <c r="K343" s="56">
        <f t="shared" si="46"/>
        <v>12475</v>
      </c>
      <c r="L343" s="56">
        <f t="shared" si="42"/>
        <v>147953.28</v>
      </c>
      <c r="M343" s="64">
        <f t="shared" si="43"/>
        <v>10670.279999999999</v>
      </c>
      <c r="N343" s="59">
        <f t="shared" si="47"/>
        <v>8.5533306613226436</v>
      </c>
      <c r="O343" s="59">
        <f t="shared" si="44"/>
        <v>103567.29599999999</v>
      </c>
      <c r="P343" s="59">
        <f t="shared" si="45"/>
        <v>44385.983999999997</v>
      </c>
    </row>
    <row r="344" spans="1:16" x14ac:dyDescent="0.25">
      <c r="A344" s="65">
        <v>2898</v>
      </c>
      <c r="B344" s="65">
        <v>1</v>
      </c>
      <c r="C344" s="40" t="s">
        <v>972</v>
      </c>
      <c r="D344" s="56">
        <v>50000</v>
      </c>
      <c r="E344" s="57">
        <v>435.57</v>
      </c>
      <c r="F344" s="57">
        <v>434</v>
      </c>
      <c r="G344" s="57">
        <v>131.84</v>
      </c>
      <c r="H344" s="58">
        <f t="shared" si="41"/>
        <v>0.30377880184331796</v>
      </c>
      <c r="I344" s="48">
        <f t="shared" si="48"/>
        <v>46310.926451612904</v>
      </c>
      <c r="J344" s="56">
        <f>'[2]FY 14 Integration'!J344</f>
        <v>0</v>
      </c>
      <c r="K344" s="56">
        <f t="shared" si="46"/>
        <v>4355.7</v>
      </c>
      <c r="L344" s="56">
        <f t="shared" si="42"/>
        <v>50666.63</v>
      </c>
      <c r="M344" s="64">
        <f t="shared" si="43"/>
        <v>666.62999999999738</v>
      </c>
      <c r="N344" s="59">
        <f t="shared" si="47"/>
        <v>1.5304773055995533</v>
      </c>
      <c r="O344" s="59">
        <f t="shared" si="44"/>
        <v>35466.640999999996</v>
      </c>
      <c r="P344" s="59">
        <f t="shared" si="45"/>
        <v>15199.988999999998</v>
      </c>
    </row>
    <row r="345" spans="1:16" x14ac:dyDescent="0.25">
      <c r="A345" s="65">
        <v>2899</v>
      </c>
      <c r="B345" s="65">
        <v>1</v>
      </c>
      <c r="C345" s="40" t="s">
        <v>376</v>
      </c>
      <c r="D345" s="56">
        <v>78920</v>
      </c>
      <c r="E345" s="57">
        <v>1567.54</v>
      </c>
      <c r="F345" s="57">
        <v>1477</v>
      </c>
      <c r="G345" s="57">
        <v>106.09</v>
      </c>
      <c r="H345" s="58">
        <f t="shared" si="41"/>
        <v>7.18280297901151E-2</v>
      </c>
      <c r="I345" s="48">
        <f t="shared" si="48"/>
        <v>39407.658436018959</v>
      </c>
      <c r="J345" s="56">
        <f>'[2]FY 14 Integration'!J345</f>
        <v>25245.731943127965</v>
      </c>
      <c r="K345" s="56">
        <f t="shared" si="46"/>
        <v>15675.4</v>
      </c>
      <c r="L345" s="56">
        <f t="shared" si="42"/>
        <v>80328.789999999994</v>
      </c>
      <c r="M345" s="64">
        <f t="shared" si="43"/>
        <v>1408.7899999999936</v>
      </c>
      <c r="N345" s="59">
        <f t="shared" si="47"/>
        <v>0.8987266672620754</v>
      </c>
      <c r="O345" s="59">
        <f t="shared" si="44"/>
        <v>56230.152999999991</v>
      </c>
      <c r="P345" s="59">
        <f t="shared" si="45"/>
        <v>24098.636999999999</v>
      </c>
    </row>
    <row r="346" spans="1:16" x14ac:dyDescent="0.25">
      <c r="A346" s="65">
        <v>2902</v>
      </c>
      <c r="B346" s="65">
        <v>1</v>
      </c>
      <c r="C346" s="40" t="s">
        <v>582</v>
      </c>
      <c r="D346" s="56">
        <v>54423.519999999997</v>
      </c>
      <c r="E346" s="57">
        <v>567.14</v>
      </c>
      <c r="F346" s="57">
        <v>563</v>
      </c>
      <c r="G346" s="57">
        <v>30.900000000000002</v>
      </c>
      <c r="H346" s="58">
        <f t="shared" si="41"/>
        <v>5.4884547069271761E-2</v>
      </c>
      <c r="I346" s="48">
        <f t="shared" si="48"/>
        <v>10894.527708703376</v>
      </c>
      <c r="J346" s="56">
        <f>'[2]FY 14 Integration'!J346</f>
        <v>28623.697977975135</v>
      </c>
      <c r="K346" s="56">
        <f t="shared" si="46"/>
        <v>5671.4</v>
      </c>
      <c r="L346" s="56">
        <f t="shared" si="42"/>
        <v>45189.63</v>
      </c>
      <c r="M346" s="64">
        <f t="shared" si="43"/>
        <v>-9233.89</v>
      </c>
      <c r="N346" s="59">
        <f t="shared" si="47"/>
        <v>-16.281500158690974</v>
      </c>
      <c r="O346" s="59">
        <f t="shared" si="44"/>
        <v>31632.740999999995</v>
      </c>
      <c r="P346" s="59">
        <f t="shared" si="45"/>
        <v>13556.888999999999</v>
      </c>
    </row>
    <row r="347" spans="1:16" x14ac:dyDescent="0.25">
      <c r="A347" s="45">
        <v>2903</v>
      </c>
      <c r="B347" s="45">
        <v>1</v>
      </c>
      <c r="C347" s="45" t="s">
        <v>378</v>
      </c>
      <c r="D347" s="56">
        <v>0</v>
      </c>
      <c r="E347" s="57">
        <v>506.3</v>
      </c>
      <c r="F347" s="57">
        <v>502</v>
      </c>
      <c r="G347" s="57">
        <v>23.69</v>
      </c>
      <c r="H347" s="58">
        <f t="shared" si="41"/>
        <v>4.7191235059760958E-2</v>
      </c>
      <c r="I347" s="48">
        <f t="shared" si="48"/>
        <v>8362.5228087649411</v>
      </c>
      <c r="J347" s="56">
        <f>'[2]FY 14 Integration'!J347</f>
        <v>0</v>
      </c>
      <c r="K347" s="56">
        <f t="shared" si="46"/>
        <v>0</v>
      </c>
      <c r="L347" s="56">
        <f t="shared" si="42"/>
        <v>0</v>
      </c>
      <c r="M347" s="64">
        <f t="shared" si="43"/>
        <v>0</v>
      </c>
      <c r="N347" s="59">
        <f t="shared" si="47"/>
        <v>0</v>
      </c>
      <c r="O347" s="59">
        <f t="shared" si="44"/>
        <v>0</v>
      </c>
      <c r="P347" s="59">
        <f t="shared" si="45"/>
        <v>0</v>
      </c>
    </row>
    <row r="348" spans="1:16" x14ac:dyDescent="0.25">
      <c r="A348" s="65">
        <v>2904</v>
      </c>
      <c r="B348" s="65">
        <v>1</v>
      </c>
      <c r="C348" s="40" t="s">
        <v>974</v>
      </c>
      <c r="D348" s="56">
        <v>80410</v>
      </c>
      <c r="E348" s="57">
        <v>830.88</v>
      </c>
      <c r="F348" s="57">
        <v>776</v>
      </c>
      <c r="G348" s="57">
        <v>164.8</v>
      </c>
      <c r="H348" s="58">
        <f t="shared" si="41"/>
        <v>0.21237113402061858</v>
      </c>
      <c r="I348" s="48">
        <f t="shared" si="48"/>
        <v>61759.224742268045</v>
      </c>
      <c r="J348" s="56">
        <f>'[2]FY 14 Integration'!J348</f>
        <v>10964.301030927842</v>
      </c>
      <c r="K348" s="56">
        <f t="shared" si="46"/>
        <v>8308.7999999999993</v>
      </c>
      <c r="L348" s="56">
        <f t="shared" si="42"/>
        <v>81032.33</v>
      </c>
      <c r="M348" s="64">
        <f t="shared" si="43"/>
        <v>622.33000000000175</v>
      </c>
      <c r="N348" s="59">
        <f t="shared" si="47"/>
        <v>0.7490010591180456</v>
      </c>
      <c r="O348" s="59">
        <f t="shared" si="44"/>
        <v>56722.631000000001</v>
      </c>
      <c r="P348" s="59">
        <f t="shared" si="45"/>
        <v>24309.699000000001</v>
      </c>
    </row>
    <row r="349" spans="1:16" x14ac:dyDescent="0.25">
      <c r="A349" s="62">
        <v>2905</v>
      </c>
      <c r="B349" s="62">
        <v>1</v>
      </c>
      <c r="C349" s="63" t="s">
        <v>583</v>
      </c>
      <c r="D349" s="56">
        <v>0</v>
      </c>
      <c r="E349" s="57">
        <v>2076</v>
      </c>
      <c r="F349" s="57">
        <v>1831</v>
      </c>
      <c r="G349" s="57">
        <v>270.89</v>
      </c>
      <c r="H349" s="58">
        <f t="shared" si="41"/>
        <v>0.14794647733478972</v>
      </c>
      <c r="I349" s="48">
        <f t="shared" si="48"/>
        <v>107497.91043145821</v>
      </c>
      <c r="J349" s="56">
        <f>'[2]FY 14 Integration'!J349</f>
        <v>0</v>
      </c>
      <c r="K349" s="56">
        <f t="shared" si="46"/>
        <v>0</v>
      </c>
      <c r="L349" s="56">
        <f t="shared" si="42"/>
        <v>0</v>
      </c>
      <c r="M349" s="64">
        <f t="shared" si="43"/>
        <v>0</v>
      </c>
      <c r="N349" s="59">
        <f t="shared" si="47"/>
        <v>0</v>
      </c>
      <c r="O349" s="59">
        <f t="shared" si="44"/>
        <v>0</v>
      </c>
      <c r="P349" s="59">
        <f t="shared" si="45"/>
        <v>0</v>
      </c>
    </row>
    <row r="350" spans="1:16" x14ac:dyDescent="0.25">
      <c r="E350" s="57"/>
    </row>
    <row r="351" spans="1:16" x14ac:dyDescent="0.25">
      <c r="E351" s="57"/>
    </row>
  </sheetData>
  <printOptions gridLines="1"/>
  <pageMargins left="0.45" right="0.45" top="0.75" bottom="0.75" header="0.3" footer="0.3"/>
  <pageSetup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FY 2014</vt:lpstr>
      <vt:lpstr>FY 2015</vt:lpstr>
      <vt:lpstr>Lookup</vt:lpstr>
      <vt:lpstr>Categories</vt:lpstr>
      <vt:lpstr>SPED</vt:lpstr>
      <vt:lpstr>Integration 2014</vt:lpstr>
      <vt:lpstr>Integration 2015</vt:lpstr>
      <vt:lpstr>Dnumber</vt:lpstr>
      <vt:lpstr>Categories!Print_Area</vt:lpstr>
      <vt:lpstr>'FY 2014'!Print_Area</vt:lpstr>
      <vt:lpstr>'FY 2015'!Print_Area</vt:lpstr>
      <vt:lpstr>Lookup!Print_Area</vt:lpstr>
      <vt:lpstr>SPED!Print_Area</vt:lpstr>
      <vt:lpstr>'FY 2014'!Print_Titles</vt:lpstr>
      <vt:lpstr>'FY 2015'!Print_Titles</vt:lpstr>
      <vt:lpstr>'Integration 2014'!Print_Titles</vt:lpstr>
      <vt:lpstr>'Integration 2015'!Print_Titles</vt:lpstr>
      <vt:lpstr>Lookup!Print_Titles</vt:lpstr>
      <vt:lpstr>SPED!Print_Titles</vt:lpstr>
    </vt:vector>
  </TitlesOfParts>
  <Company>Minnesota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Porter, Bob</dc:creator>
  <cp:lastModifiedBy>Dawn Zimmerman</cp:lastModifiedBy>
  <cp:lastPrinted>2013-06-13T20:40:48Z</cp:lastPrinted>
  <dcterms:created xsi:type="dcterms:W3CDTF">2013-05-22T20:06:48Z</dcterms:created>
  <dcterms:modified xsi:type="dcterms:W3CDTF">2013-06-14T21:35:30Z</dcterms:modified>
</cp:coreProperties>
</file>